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mc:AlternateContent xmlns:mc="http://schemas.openxmlformats.org/markup-compatibility/2006">
    <mc:Choice Requires="x15">
      <x15ac:absPath xmlns:x15ac="http://schemas.microsoft.com/office/spreadsheetml/2010/11/ac" url="https://environmentnswgov.sharepoint.com/sites/MST_DPE_EnergyProductivity/Shared Documents/General/Energy Productivity/David handover/Public Lighting Code/Completed Code - V1.3 and V1.4/"/>
    </mc:Choice>
  </mc:AlternateContent>
  <xr:revisionPtr revIDLastSave="0" documentId="8_{553E3F1F-971F-4D00-A9EE-9028A86BD191}" xr6:coauthVersionLast="47" xr6:coauthVersionMax="47" xr10:uidLastSave="{00000000-0000-0000-0000-000000000000}"/>
  <bookViews>
    <workbookView xWindow="-12960" yWindow="-20820" windowWidth="38700" windowHeight="15435" xr2:uid="{00000000-000D-0000-FFFF-FFFF00000000}"/>
  </bookViews>
  <sheets>
    <sheet name="Executive Summary" sheetId="30" r:id="rId1"/>
    <sheet name="Guidelines" sheetId="22" r:id="rId2"/>
    <sheet name="Data dictionary" sheetId="23" r:id="rId3"/>
    <sheet name="Faults data" sheetId="29" r:id="rId4"/>
    <sheet name="Customers &amp; Averages" sheetId="25" r:id="rId5"/>
    <sheet name="Calcs" sheetId="26" r:id="rId6"/>
    <sheet name="Lists" sheetId="20" r:id="rId7"/>
  </sheets>
  <externalReferences>
    <externalReference r:id="rId8"/>
  </externalReferences>
  <definedNames>
    <definedName name="_xlnm._FilterDatabase" localSheetId="5" hidden="1">Calcs!$B$17:$Q$2729</definedName>
    <definedName name="_xlnm._FilterDatabase" localSheetId="3" hidden="1">'Faults data'!$A$17:$T$2729</definedName>
    <definedName name="notifications">OFFSET([1]Settings!$C$1,1,0,MATCH(REPT("z",255),[1]Settings!$C:$C),1)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 i="30" l="1"/>
  <c r="J13" i="30"/>
  <c r="E12" i="30"/>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B363" i="26"/>
  <c r="B364" i="26"/>
  <c r="B365" i="26"/>
  <c r="B366" i="26"/>
  <c r="B367" i="26"/>
  <c r="B368" i="26"/>
  <c r="B369" i="26"/>
  <c r="B370" i="26"/>
  <c r="B371" i="26"/>
  <c r="B372" i="26"/>
  <c r="B373" i="26"/>
  <c r="B374" i="26"/>
  <c r="B375" i="26"/>
  <c r="B376" i="26"/>
  <c r="B377" i="26"/>
  <c r="B378" i="26"/>
  <c r="B379" i="26"/>
  <c r="B380" i="26"/>
  <c r="B381" i="26"/>
  <c r="B382" i="26"/>
  <c r="B383" i="26"/>
  <c r="B384" i="26"/>
  <c r="B385" i="26"/>
  <c r="B386" i="26"/>
  <c r="B387" i="26"/>
  <c r="B388" i="26"/>
  <c r="B389" i="26"/>
  <c r="B390" i="26"/>
  <c r="B391" i="26"/>
  <c r="B392" i="26"/>
  <c r="B393" i="26"/>
  <c r="B394" i="26"/>
  <c r="B395" i="26"/>
  <c r="B396" i="26"/>
  <c r="B397" i="26"/>
  <c r="B398" i="26"/>
  <c r="B399" i="26"/>
  <c r="B400" i="26"/>
  <c r="B401" i="26"/>
  <c r="B402" i="26"/>
  <c r="B403" i="26"/>
  <c r="B404" i="26"/>
  <c r="B405" i="26"/>
  <c r="B406" i="26"/>
  <c r="B407" i="26"/>
  <c r="B408" i="26"/>
  <c r="B409" i="26"/>
  <c r="B410" i="26"/>
  <c r="B411" i="26"/>
  <c r="B412" i="26"/>
  <c r="B413" i="26"/>
  <c r="B414" i="26"/>
  <c r="B415" i="26"/>
  <c r="B416" i="26"/>
  <c r="B417" i="26"/>
  <c r="B418" i="26"/>
  <c r="B419" i="26"/>
  <c r="B420" i="26"/>
  <c r="B421" i="26"/>
  <c r="B422" i="26"/>
  <c r="B42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B544" i="26"/>
  <c r="B545" i="26"/>
  <c r="B546" i="26"/>
  <c r="B547" i="26"/>
  <c r="B548" i="26"/>
  <c r="B549" i="26"/>
  <c r="B550" i="26"/>
  <c r="B551" i="26"/>
  <c r="B552" i="26"/>
  <c r="B553" i="26"/>
  <c r="B554" i="26"/>
  <c r="B555" i="26"/>
  <c r="B556" i="26"/>
  <c r="B557" i="26"/>
  <c r="B558" i="26"/>
  <c r="B559" i="26"/>
  <c r="B560" i="26"/>
  <c r="B561" i="26"/>
  <c r="B562" i="26"/>
  <c r="B563" i="26"/>
  <c r="B564" i="26"/>
  <c r="B565" i="26"/>
  <c r="B566" i="26"/>
  <c r="B567" i="26"/>
  <c r="B568" i="26"/>
  <c r="B569" i="26"/>
  <c r="B570" i="26"/>
  <c r="B571" i="26"/>
  <c r="B572" i="26"/>
  <c r="B573" i="26"/>
  <c r="B574" i="26"/>
  <c r="B575" i="26"/>
  <c r="B576" i="26"/>
  <c r="B577" i="26"/>
  <c r="B578" i="26"/>
  <c r="B579" i="26"/>
  <c r="B580" i="26"/>
  <c r="B581" i="26"/>
  <c r="B582" i="26"/>
  <c r="B583" i="26"/>
  <c r="B584" i="26"/>
  <c r="B585" i="26"/>
  <c r="B586" i="26"/>
  <c r="B587" i="26"/>
  <c r="B588" i="26"/>
  <c r="B589" i="26"/>
  <c r="B590" i="26"/>
  <c r="B591" i="26"/>
  <c r="B592" i="26"/>
  <c r="B593" i="26"/>
  <c r="B594" i="26"/>
  <c r="B595" i="26"/>
  <c r="B596" i="26"/>
  <c r="B597" i="26"/>
  <c r="B598" i="26"/>
  <c r="B599" i="26"/>
  <c r="B600" i="26"/>
  <c r="B601" i="26"/>
  <c r="B602" i="26"/>
  <c r="B603" i="26"/>
  <c r="B604" i="26"/>
  <c r="B605" i="26"/>
  <c r="B606" i="26"/>
  <c r="B607" i="26"/>
  <c r="B608" i="26"/>
  <c r="B609" i="26"/>
  <c r="B610" i="26"/>
  <c r="B611" i="26"/>
  <c r="B612" i="26"/>
  <c r="B613" i="26"/>
  <c r="B614" i="26"/>
  <c r="B615" i="26"/>
  <c r="B616" i="26"/>
  <c r="B617" i="26"/>
  <c r="B618" i="26"/>
  <c r="B619" i="26"/>
  <c r="B620" i="26"/>
  <c r="B621" i="26"/>
  <c r="B622" i="26"/>
  <c r="B623" i="26"/>
  <c r="B624" i="26"/>
  <c r="B625" i="26"/>
  <c r="B626" i="26"/>
  <c r="B627" i="26"/>
  <c r="B628" i="26"/>
  <c r="B629" i="26"/>
  <c r="B630" i="26"/>
  <c r="B631" i="26"/>
  <c r="B632" i="26"/>
  <c r="B633" i="26"/>
  <c r="B634" i="26"/>
  <c r="B635" i="26"/>
  <c r="B636" i="26"/>
  <c r="B637" i="26"/>
  <c r="B638" i="26"/>
  <c r="B639" i="26"/>
  <c r="B640" i="26"/>
  <c r="B641" i="26"/>
  <c r="B642" i="26"/>
  <c r="B643" i="26"/>
  <c r="B644" i="26"/>
  <c r="B645" i="26"/>
  <c r="B646" i="26"/>
  <c r="B647" i="26"/>
  <c r="B648" i="26"/>
  <c r="B649" i="26"/>
  <c r="B650" i="26"/>
  <c r="B651" i="26"/>
  <c r="B652" i="26"/>
  <c r="B653" i="26"/>
  <c r="B654" i="26"/>
  <c r="B655" i="26"/>
  <c r="B656" i="26"/>
  <c r="B657" i="26"/>
  <c r="B658" i="26"/>
  <c r="B659" i="26"/>
  <c r="B660" i="26"/>
  <c r="B661" i="26"/>
  <c r="B662" i="26"/>
  <c r="B663" i="26"/>
  <c r="B664" i="26"/>
  <c r="B665" i="26"/>
  <c r="B666" i="26"/>
  <c r="B667" i="26"/>
  <c r="B668" i="26"/>
  <c r="B669" i="26"/>
  <c r="B670" i="26"/>
  <c r="B671" i="26"/>
  <c r="B672" i="26"/>
  <c r="B673" i="26"/>
  <c r="B674" i="26"/>
  <c r="B675" i="26"/>
  <c r="B676" i="26"/>
  <c r="B677" i="26"/>
  <c r="B678" i="26"/>
  <c r="B679" i="26"/>
  <c r="B680" i="26"/>
  <c r="B681" i="26"/>
  <c r="B682" i="26"/>
  <c r="B683" i="26"/>
  <c r="B684" i="26"/>
  <c r="B685" i="26"/>
  <c r="B686" i="26"/>
  <c r="B687" i="26"/>
  <c r="B688" i="26"/>
  <c r="B689" i="26"/>
  <c r="B690" i="26"/>
  <c r="B691" i="26"/>
  <c r="B692" i="26"/>
  <c r="B693" i="26"/>
  <c r="B694" i="26"/>
  <c r="B695" i="26"/>
  <c r="B696" i="26"/>
  <c r="B697" i="26"/>
  <c r="B698" i="26"/>
  <c r="B699" i="26"/>
  <c r="B700" i="26"/>
  <c r="B701" i="26"/>
  <c r="B702" i="26"/>
  <c r="B703" i="26"/>
  <c r="B704" i="26"/>
  <c r="B705" i="26"/>
  <c r="B706" i="26"/>
  <c r="B707" i="26"/>
  <c r="B708" i="26"/>
  <c r="B709" i="26"/>
  <c r="B710" i="26"/>
  <c r="B711" i="26"/>
  <c r="B712" i="26"/>
  <c r="B713" i="26"/>
  <c r="B714" i="26"/>
  <c r="B715" i="26"/>
  <c r="B716" i="26"/>
  <c r="B717" i="26"/>
  <c r="B718" i="26"/>
  <c r="B719" i="26"/>
  <c r="B720" i="26"/>
  <c r="B721" i="26"/>
  <c r="B722" i="26"/>
  <c r="B723" i="26"/>
  <c r="B724" i="26"/>
  <c r="B725" i="26"/>
  <c r="B726" i="26"/>
  <c r="B727" i="26"/>
  <c r="B728" i="26"/>
  <c r="B729" i="26"/>
  <c r="B730" i="26"/>
  <c r="B731" i="26"/>
  <c r="B732" i="26"/>
  <c r="B733" i="26"/>
  <c r="B734" i="26"/>
  <c r="B735" i="26"/>
  <c r="B736" i="26"/>
  <c r="B737" i="26"/>
  <c r="B738" i="26"/>
  <c r="B739" i="26"/>
  <c r="B740" i="26"/>
  <c r="B741" i="26"/>
  <c r="B742" i="26"/>
  <c r="B743" i="26"/>
  <c r="B744" i="26"/>
  <c r="B745" i="26"/>
  <c r="B746" i="26"/>
  <c r="B747" i="26"/>
  <c r="B748" i="26"/>
  <c r="B749" i="26"/>
  <c r="B750" i="26"/>
  <c r="B751" i="26"/>
  <c r="B752" i="26"/>
  <c r="B753" i="26"/>
  <c r="B754" i="26"/>
  <c r="B755" i="26"/>
  <c r="B756" i="26"/>
  <c r="B757" i="26"/>
  <c r="B758" i="26"/>
  <c r="B759" i="26"/>
  <c r="B760" i="26"/>
  <c r="B761" i="26"/>
  <c r="B762" i="26"/>
  <c r="B763" i="26"/>
  <c r="B764" i="26"/>
  <c r="B765" i="26"/>
  <c r="B766" i="26"/>
  <c r="B767" i="26"/>
  <c r="B768" i="26"/>
  <c r="B769" i="26"/>
  <c r="B770" i="26"/>
  <c r="B771" i="26"/>
  <c r="B772" i="26"/>
  <c r="B773" i="26"/>
  <c r="B774" i="26"/>
  <c r="B775" i="26"/>
  <c r="B776" i="26"/>
  <c r="B777" i="26"/>
  <c r="B778" i="26"/>
  <c r="B779" i="26"/>
  <c r="B780" i="26"/>
  <c r="B781" i="26"/>
  <c r="B782" i="26"/>
  <c r="B783" i="26"/>
  <c r="B784" i="26"/>
  <c r="B785" i="26"/>
  <c r="B786" i="26"/>
  <c r="B787" i="26"/>
  <c r="B788" i="26"/>
  <c r="B789" i="26"/>
  <c r="B790" i="26"/>
  <c r="B791" i="26"/>
  <c r="B792" i="26"/>
  <c r="B793" i="26"/>
  <c r="B794" i="26"/>
  <c r="B795" i="26"/>
  <c r="B796" i="26"/>
  <c r="B797" i="26"/>
  <c r="B798" i="26"/>
  <c r="B799" i="26"/>
  <c r="B800" i="26"/>
  <c r="B801" i="26"/>
  <c r="B802" i="26"/>
  <c r="B803" i="26"/>
  <c r="B804" i="26"/>
  <c r="B805" i="26"/>
  <c r="B806" i="26"/>
  <c r="B807" i="26"/>
  <c r="B808" i="26"/>
  <c r="B809" i="26"/>
  <c r="B810" i="26"/>
  <c r="B811" i="26"/>
  <c r="B812" i="26"/>
  <c r="B813" i="26"/>
  <c r="B814" i="26"/>
  <c r="B815" i="26"/>
  <c r="B816" i="26"/>
  <c r="B817" i="26"/>
  <c r="B818" i="26"/>
  <c r="B819" i="26"/>
  <c r="B820" i="26"/>
  <c r="B821" i="26"/>
  <c r="B822" i="26"/>
  <c r="B823" i="26"/>
  <c r="B824" i="26"/>
  <c r="B825" i="26"/>
  <c r="B826" i="26"/>
  <c r="B827" i="26"/>
  <c r="B828" i="26"/>
  <c r="B829" i="26"/>
  <c r="B830" i="26"/>
  <c r="B831" i="26"/>
  <c r="B832" i="26"/>
  <c r="B833" i="26"/>
  <c r="B834" i="26"/>
  <c r="B835" i="26"/>
  <c r="B836" i="26"/>
  <c r="B837" i="26"/>
  <c r="B838" i="26"/>
  <c r="B839" i="26"/>
  <c r="B840" i="26"/>
  <c r="B841" i="26"/>
  <c r="B842" i="26"/>
  <c r="B843" i="26"/>
  <c r="B844" i="26"/>
  <c r="B845" i="26"/>
  <c r="B846" i="26"/>
  <c r="B847" i="26"/>
  <c r="B848" i="26"/>
  <c r="B849" i="26"/>
  <c r="B850" i="26"/>
  <c r="B851" i="26"/>
  <c r="B852" i="26"/>
  <c r="B853" i="26"/>
  <c r="B854" i="26"/>
  <c r="B855" i="26"/>
  <c r="B856" i="26"/>
  <c r="B857" i="26"/>
  <c r="B858" i="26"/>
  <c r="B859" i="26"/>
  <c r="B860" i="26"/>
  <c r="B861" i="26"/>
  <c r="B862" i="26"/>
  <c r="B863" i="26"/>
  <c r="B864" i="26"/>
  <c r="B865" i="26"/>
  <c r="B866" i="26"/>
  <c r="B867" i="26"/>
  <c r="B868" i="26"/>
  <c r="B869" i="26"/>
  <c r="B870" i="26"/>
  <c r="B871" i="26"/>
  <c r="B872" i="26"/>
  <c r="B873" i="26"/>
  <c r="B874" i="26"/>
  <c r="B875" i="26"/>
  <c r="B876" i="26"/>
  <c r="B877" i="26"/>
  <c r="B878" i="26"/>
  <c r="B879" i="26"/>
  <c r="B880" i="26"/>
  <c r="B881" i="26"/>
  <c r="B882" i="26"/>
  <c r="B883" i="26"/>
  <c r="B884" i="26"/>
  <c r="B885" i="26"/>
  <c r="B886" i="26"/>
  <c r="B887" i="26"/>
  <c r="B888" i="26"/>
  <c r="B889" i="26"/>
  <c r="B890" i="26"/>
  <c r="B891" i="26"/>
  <c r="B892" i="26"/>
  <c r="B893" i="26"/>
  <c r="B894" i="26"/>
  <c r="B895" i="26"/>
  <c r="B896" i="26"/>
  <c r="B897" i="26"/>
  <c r="B898" i="26"/>
  <c r="B899" i="26"/>
  <c r="B900" i="26"/>
  <c r="B901" i="26"/>
  <c r="B902" i="26"/>
  <c r="B903" i="26"/>
  <c r="B904" i="26"/>
  <c r="B905" i="26"/>
  <c r="B906" i="26"/>
  <c r="B907" i="26"/>
  <c r="B908" i="26"/>
  <c r="B909" i="26"/>
  <c r="B910" i="26"/>
  <c r="B911" i="26"/>
  <c r="B912" i="26"/>
  <c r="B913" i="26"/>
  <c r="B914" i="26"/>
  <c r="B915" i="26"/>
  <c r="B916" i="26"/>
  <c r="B917" i="26"/>
  <c r="B918" i="26"/>
  <c r="B919" i="26"/>
  <c r="B920" i="26"/>
  <c r="B921" i="26"/>
  <c r="B922" i="26"/>
  <c r="B923" i="26"/>
  <c r="B924" i="26"/>
  <c r="B925" i="26"/>
  <c r="B926" i="26"/>
  <c r="B927" i="26"/>
  <c r="B928" i="26"/>
  <c r="B929" i="26"/>
  <c r="B930" i="26"/>
  <c r="B931" i="26"/>
  <c r="B932" i="26"/>
  <c r="B933" i="26"/>
  <c r="B934" i="26"/>
  <c r="B935" i="26"/>
  <c r="B936" i="26"/>
  <c r="B937" i="26"/>
  <c r="B938" i="26"/>
  <c r="B939" i="26"/>
  <c r="B940" i="26"/>
  <c r="B941" i="26"/>
  <c r="B942" i="26"/>
  <c r="B943" i="26"/>
  <c r="B944" i="26"/>
  <c r="B945" i="26"/>
  <c r="B946" i="26"/>
  <c r="B947" i="26"/>
  <c r="B948" i="26"/>
  <c r="B949" i="26"/>
  <c r="B950" i="26"/>
  <c r="B951" i="26"/>
  <c r="B952" i="26"/>
  <c r="B953" i="26"/>
  <c r="B954" i="26"/>
  <c r="B955" i="26"/>
  <c r="B956" i="26"/>
  <c r="B957" i="26"/>
  <c r="B958" i="26"/>
  <c r="B959" i="26"/>
  <c r="B960" i="26"/>
  <c r="B961" i="26"/>
  <c r="B962" i="26"/>
  <c r="B963" i="26"/>
  <c r="B964" i="26"/>
  <c r="B965" i="26"/>
  <c r="B966" i="26"/>
  <c r="B967" i="26"/>
  <c r="B968" i="26"/>
  <c r="B969" i="26"/>
  <c r="B970" i="26"/>
  <c r="B971" i="26"/>
  <c r="B972" i="26"/>
  <c r="B973" i="26"/>
  <c r="B974" i="26"/>
  <c r="B975" i="26"/>
  <c r="B976" i="26"/>
  <c r="B977" i="26"/>
  <c r="B978" i="26"/>
  <c r="B979" i="26"/>
  <c r="B980" i="26"/>
  <c r="B981" i="26"/>
  <c r="B982" i="26"/>
  <c r="B983" i="26"/>
  <c r="B984" i="26"/>
  <c r="B985" i="26"/>
  <c r="B986" i="26"/>
  <c r="B987" i="26"/>
  <c r="B988" i="26"/>
  <c r="B989" i="26"/>
  <c r="B990" i="26"/>
  <c r="B991" i="26"/>
  <c r="B992" i="26"/>
  <c r="B993" i="26"/>
  <c r="B994" i="26"/>
  <c r="B995" i="26"/>
  <c r="B996" i="26"/>
  <c r="B997" i="26"/>
  <c r="B998" i="26"/>
  <c r="B999" i="26"/>
  <c r="B1000" i="26"/>
  <c r="B1001" i="26"/>
  <c r="B1002" i="26"/>
  <c r="B1003" i="26"/>
  <c r="B1004" i="26"/>
  <c r="B1005" i="26"/>
  <c r="B1006" i="26"/>
  <c r="B1007" i="26"/>
  <c r="B1008" i="26"/>
  <c r="B1009" i="26"/>
  <c r="B1010" i="26"/>
  <c r="B1011" i="26"/>
  <c r="B1012" i="26"/>
  <c r="B1013" i="26"/>
  <c r="B1014" i="26"/>
  <c r="B1015" i="26"/>
  <c r="B1016" i="26"/>
  <c r="B1017" i="26"/>
  <c r="B1018" i="26"/>
  <c r="B1019" i="26"/>
  <c r="B1020" i="26"/>
  <c r="B1021" i="26"/>
  <c r="B1022" i="26"/>
  <c r="B1023" i="26"/>
  <c r="B1024" i="26"/>
  <c r="B1025" i="26"/>
  <c r="B1026" i="26"/>
  <c r="B1027" i="26"/>
  <c r="B1028" i="26"/>
  <c r="B1029" i="26"/>
  <c r="B1030" i="26"/>
  <c r="B1031" i="26"/>
  <c r="B1032" i="26"/>
  <c r="B1033" i="26"/>
  <c r="B1034" i="26"/>
  <c r="B1035" i="26"/>
  <c r="B1036" i="26"/>
  <c r="B1037" i="26"/>
  <c r="B1038" i="26"/>
  <c r="B1039" i="26"/>
  <c r="B1040" i="26"/>
  <c r="B1041" i="26"/>
  <c r="B1042" i="26"/>
  <c r="B1043" i="26"/>
  <c r="B1044" i="26"/>
  <c r="B1045" i="26"/>
  <c r="B1046" i="26"/>
  <c r="B1047" i="26"/>
  <c r="B1048" i="26"/>
  <c r="B1049" i="26"/>
  <c r="B1050" i="26"/>
  <c r="B1051" i="26"/>
  <c r="B1052" i="26"/>
  <c r="B1053" i="26"/>
  <c r="B1054" i="26"/>
  <c r="B1055" i="26"/>
  <c r="B1056" i="26"/>
  <c r="B1057" i="26"/>
  <c r="B1058" i="26"/>
  <c r="B1059" i="26"/>
  <c r="B1060" i="26"/>
  <c r="B1061" i="26"/>
  <c r="B1062" i="26"/>
  <c r="B1063" i="26"/>
  <c r="B1064" i="26"/>
  <c r="B1065" i="26"/>
  <c r="B1066" i="26"/>
  <c r="B1067" i="26"/>
  <c r="B1068" i="26"/>
  <c r="B1069" i="26"/>
  <c r="B1070" i="26"/>
  <c r="B1071" i="26"/>
  <c r="B1072" i="26"/>
  <c r="B1073" i="26"/>
  <c r="B1074" i="26"/>
  <c r="B1075" i="26"/>
  <c r="B1076" i="26"/>
  <c r="B1077" i="26"/>
  <c r="B1078" i="26"/>
  <c r="B1079" i="26"/>
  <c r="B1080" i="26"/>
  <c r="B1081" i="26"/>
  <c r="B1082" i="26"/>
  <c r="B1083" i="26"/>
  <c r="B1084" i="26"/>
  <c r="B1085" i="26"/>
  <c r="B1086" i="26"/>
  <c r="B1087" i="26"/>
  <c r="B1088" i="26"/>
  <c r="B1089" i="26"/>
  <c r="B1090" i="26"/>
  <c r="B1091" i="26"/>
  <c r="B1092" i="26"/>
  <c r="B1093" i="26"/>
  <c r="B1094" i="26"/>
  <c r="B1095" i="26"/>
  <c r="B1096" i="26"/>
  <c r="B1097" i="26"/>
  <c r="B1098" i="26"/>
  <c r="B1099" i="26"/>
  <c r="B1100" i="26"/>
  <c r="B1101" i="26"/>
  <c r="B1102" i="26"/>
  <c r="B1103" i="26"/>
  <c r="B1104" i="26"/>
  <c r="B1105" i="26"/>
  <c r="B1106" i="26"/>
  <c r="B1107" i="26"/>
  <c r="B1108" i="26"/>
  <c r="B1109" i="26"/>
  <c r="B1110" i="26"/>
  <c r="B1111" i="26"/>
  <c r="B1112" i="26"/>
  <c r="B1113" i="26"/>
  <c r="B1114" i="26"/>
  <c r="B1115" i="26"/>
  <c r="B1116" i="26"/>
  <c r="B1117" i="26"/>
  <c r="B1118" i="26"/>
  <c r="B1119" i="26"/>
  <c r="B1120" i="26"/>
  <c r="B1121" i="26"/>
  <c r="B1122" i="26"/>
  <c r="B1123" i="26"/>
  <c r="B1124" i="26"/>
  <c r="B1125" i="26"/>
  <c r="B1126" i="26"/>
  <c r="B1127" i="26"/>
  <c r="B1128" i="26"/>
  <c r="B1129" i="26"/>
  <c r="B1130" i="26"/>
  <c r="B1131" i="26"/>
  <c r="B1132" i="26"/>
  <c r="B1133" i="26"/>
  <c r="B1134" i="26"/>
  <c r="B1135" i="26"/>
  <c r="B1136" i="26"/>
  <c r="B1137" i="26"/>
  <c r="B1138" i="26"/>
  <c r="B1139" i="26"/>
  <c r="B1140" i="26"/>
  <c r="B1141" i="26"/>
  <c r="B1142" i="26"/>
  <c r="B1143" i="26"/>
  <c r="B1144" i="26"/>
  <c r="B1145" i="26"/>
  <c r="B1146" i="26"/>
  <c r="B1147" i="26"/>
  <c r="B1148" i="26"/>
  <c r="B1149" i="26"/>
  <c r="B1150" i="26"/>
  <c r="B1151" i="26"/>
  <c r="B1152" i="26"/>
  <c r="B1153" i="26"/>
  <c r="B1154" i="26"/>
  <c r="B1155" i="26"/>
  <c r="B1156" i="26"/>
  <c r="B1157" i="26"/>
  <c r="B1158" i="26"/>
  <c r="B1159" i="26"/>
  <c r="B1160" i="26"/>
  <c r="B1161" i="26"/>
  <c r="B1162" i="26"/>
  <c r="B1163" i="26"/>
  <c r="B1164" i="26"/>
  <c r="B1165" i="26"/>
  <c r="B1166" i="26"/>
  <c r="B1167" i="26"/>
  <c r="B1168" i="26"/>
  <c r="B1169" i="26"/>
  <c r="B1170" i="26"/>
  <c r="B1171" i="26"/>
  <c r="B1172" i="26"/>
  <c r="B1173" i="26"/>
  <c r="B1174" i="26"/>
  <c r="B1175" i="26"/>
  <c r="B1176" i="26"/>
  <c r="B1177" i="26"/>
  <c r="B1178" i="26"/>
  <c r="B1179" i="26"/>
  <c r="B1180" i="26"/>
  <c r="B1181" i="26"/>
  <c r="B1182" i="26"/>
  <c r="B1183" i="26"/>
  <c r="B1184" i="26"/>
  <c r="B1185" i="26"/>
  <c r="B1186" i="26"/>
  <c r="B1187" i="26"/>
  <c r="B1188" i="26"/>
  <c r="B1189" i="26"/>
  <c r="B1190" i="26"/>
  <c r="B1191" i="26"/>
  <c r="B1192" i="26"/>
  <c r="B1193" i="26"/>
  <c r="B1194" i="26"/>
  <c r="B1195" i="26"/>
  <c r="B1196" i="26"/>
  <c r="B1197" i="26"/>
  <c r="B1198" i="26"/>
  <c r="B1199" i="26"/>
  <c r="B1200" i="26"/>
  <c r="B1201" i="26"/>
  <c r="B1202" i="26"/>
  <c r="B1203" i="26"/>
  <c r="B1204" i="26"/>
  <c r="B1205" i="26"/>
  <c r="B1206" i="26"/>
  <c r="B1207" i="26"/>
  <c r="B1208" i="26"/>
  <c r="B1209" i="26"/>
  <c r="B1210" i="26"/>
  <c r="B1211" i="26"/>
  <c r="B1212" i="26"/>
  <c r="B1213" i="26"/>
  <c r="B1214" i="26"/>
  <c r="B1215" i="26"/>
  <c r="B1216" i="26"/>
  <c r="B1217" i="26"/>
  <c r="B1218" i="26"/>
  <c r="B1219" i="26"/>
  <c r="B1220" i="26"/>
  <c r="B1221" i="26"/>
  <c r="B1222" i="26"/>
  <c r="B1223" i="26"/>
  <c r="B1224" i="26"/>
  <c r="B1225" i="26"/>
  <c r="B1226" i="26"/>
  <c r="B1227" i="26"/>
  <c r="B1228" i="26"/>
  <c r="B1229" i="26"/>
  <c r="B1230" i="26"/>
  <c r="B1231" i="26"/>
  <c r="B1232" i="26"/>
  <c r="B1233" i="26"/>
  <c r="B1234" i="26"/>
  <c r="B1235" i="26"/>
  <c r="B1236" i="26"/>
  <c r="B1237" i="26"/>
  <c r="B1238" i="26"/>
  <c r="B1239" i="26"/>
  <c r="B1240" i="26"/>
  <c r="B1241" i="26"/>
  <c r="B1242" i="26"/>
  <c r="B1243" i="26"/>
  <c r="B1244" i="26"/>
  <c r="B1245" i="26"/>
  <c r="B1246" i="26"/>
  <c r="B1247" i="26"/>
  <c r="B1248" i="26"/>
  <c r="B1249" i="26"/>
  <c r="B1250" i="26"/>
  <c r="B1251" i="26"/>
  <c r="B1252" i="26"/>
  <c r="B1253" i="26"/>
  <c r="B1254" i="26"/>
  <c r="B1255" i="26"/>
  <c r="B1256" i="26"/>
  <c r="B1257" i="26"/>
  <c r="B1258" i="26"/>
  <c r="B1259" i="26"/>
  <c r="B1260" i="26"/>
  <c r="B1261" i="26"/>
  <c r="B1262" i="26"/>
  <c r="B1263" i="26"/>
  <c r="B1264" i="26"/>
  <c r="B1265" i="26"/>
  <c r="B1266" i="26"/>
  <c r="B1267" i="26"/>
  <c r="B1268" i="26"/>
  <c r="B1269" i="26"/>
  <c r="B1270" i="26"/>
  <c r="B1271" i="26"/>
  <c r="B1272" i="26"/>
  <c r="B1273" i="26"/>
  <c r="B1274" i="26"/>
  <c r="B1275" i="26"/>
  <c r="B1276" i="26"/>
  <c r="B1277" i="26"/>
  <c r="B1278" i="26"/>
  <c r="B1279" i="26"/>
  <c r="B1280" i="26"/>
  <c r="B1281" i="26"/>
  <c r="B1282" i="26"/>
  <c r="B1283" i="26"/>
  <c r="B1284" i="26"/>
  <c r="B1285" i="26"/>
  <c r="B1286" i="26"/>
  <c r="B1287" i="26"/>
  <c r="B1288" i="26"/>
  <c r="B1289" i="26"/>
  <c r="B1290" i="26"/>
  <c r="B1291" i="26"/>
  <c r="B1292" i="26"/>
  <c r="B1293" i="26"/>
  <c r="B1294" i="26"/>
  <c r="B1295" i="26"/>
  <c r="B1296" i="26"/>
  <c r="B1297" i="26"/>
  <c r="B1298" i="26"/>
  <c r="B1299" i="26"/>
  <c r="B1300" i="26"/>
  <c r="B1301" i="26"/>
  <c r="B1302" i="26"/>
  <c r="B1303" i="26"/>
  <c r="B1304" i="26"/>
  <c r="B1305" i="26"/>
  <c r="B1306" i="26"/>
  <c r="B1307" i="26"/>
  <c r="B1308" i="26"/>
  <c r="B1309" i="26"/>
  <c r="B1310" i="26"/>
  <c r="B1311" i="26"/>
  <c r="B1312" i="26"/>
  <c r="B1313" i="26"/>
  <c r="B1314" i="26"/>
  <c r="B1315" i="26"/>
  <c r="B1316" i="26"/>
  <c r="B1317" i="26"/>
  <c r="B1318" i="26"/>
  <c r="B1319" i="26"/>
  <c r="B1320" i="26"/>
  <c r="B1321" i="26"/>
  <c r="B1322" i="26"/>
  <c r="B1323" i="26"/>
  <c r="B1324" i="26"/>
  <c r="B1325" i="26"/>
  <c r="B1326" i="26"/>
  <c r="B1327" i="26"/>
  <c r="B1328" i="26"/>
  <c r="B1329" i="26"/>
  <c r="B1330" i="26"/>
  <c r="B1331" i="26"/>
  <c r="B1332" i="26"/>
  <c r="B1333" i="26"/>
  <c r="B1334" i="26"/>
  <c r="B1335" i="26"/>
  <c r="B1336" i="26"/>
  <c r="B1337" i="26"/>
  <c r="B1338" i="26"/>
  <c r="B1339" i="26"/>
  <c r="B1340" i="26"/>
  <c r="B1341" i="26"/>
  <c r="B1342" i="26"/>
  <c r="B1343" i="26"/>
  <c r="B1344" i="26"/>
  <c r="B1345" i="26"/>
  <c r="B1346" i="26"/>
  <c r="B1347" i="26"/>
  <c r="B1348" i="26"/>
  <c r="B1349" i="26"/>
  <c r="B1350" i="26"/>
  <c r="B1351" i="26"/>
  <c r="B1352" i="26"/>
  <c r="B1353" i="26"/>
  <c r="B1354" i="26"/>
  <c r="B1355" i="26"/>
  <c r="B1356" i="26"/>
  <c r="B1357" i="26"/>
  <c r="B1358" i="26"/>
  <c r="B1359" i="26"/>
  <c r="B1360" i="26"/>
  <c r="B1361" i="26"/>
  <c r="B1362" i="26"/>
  <c r="B1363" i="26"/>
  <c r="B1364" i="26"/>
  <c r="B1365" i="26"/>
  <c r="B1366" i="26"/>
  <c r="B1367" i="26"/>
  <c r="B1368" i="26"/>
  <c r="B1369" i="26"/>
  <c r="B1370" i="26"/>
  <c r="B1371" i="26"/>
  <c r="B1372" i="26"/>
  <c r="B1373" i="26"/>
  <c r="B1374" i="26"/>
  <c r="B1375" i="26"/>
  <c r="B1376" i="26"/>
  <c r="B1377" i="26"/>
  <c r="B1378" i="26"/>
  <c r="B1379" i="26"/>
  <c r="B1380" i="26"/>
  <c r="B1381" i="26"/>
  <c r="B1382" i="26"/>
  <c r="B1383" i="26"/>
  <c r="B1384" i="26"/>
  <c r="B1385" i="26"/>
  <c r="B1386" i="26"/>
  <c r="B1387" i="26"/>
  <c r="B1388" i="26"/>
  <c r="B1389" i="26"/>
  <c r="B1390" i="26"/>
  <c r="B1391" i="26"/>
  <c r="B1392" i="26"/>
  <c r="B1393" i="26"/>
  <c r="B1394" i="26"/>
  <c r="B1395" i="26"/>
  <c r="B1396" i="26"/>
  <c r="B1397" i="26"/>
  <c r="B1398" i="26"/>
  <c r="B1399" i="26"/>
  <c r="B1400" i="26"/>
  <c r="B1401" i="26"/>
  <c r="B1402" i="26"/>
  <c r="B1403" i="26"/>
  <c r="B1404" i="26"/>
  <c r="B1405" i="26"/>
  <c r="B1406" i="26"/>
  <c r="B1407" i="26"/>
  <c r="B1408" i="26"/>
  <c r="B1409" i="26"/>
  <c r="B1410" i="26"/>
  <c r="B1411" i="26"/>
  <c r="B1412" i="26"/>
  <c r="B1413" i="26"/>
  <c r="B1414" i="26"/>
  <c r="B1415" i="26"/>
  <c r="B1416" i="26"/>
  <c r="B1417" i="26"/>
  <c r="B1418" i="26"/>
  <c r="B1419" i="26"/>
  <c r="B1420" i="26"/>
  <c r="B1421" i="26"/>
  <c r="B1422" i="26"/>
  <c r="B1423" i="26"/>
  <c r="B1424" i="26"/>
  <c r="B1425" i="26"/>
  <c r="B1426" i="26"/>
  <c r="B1427" i="26"/>
  <c r="B1428" i="26"/>
  <c r="B1429" i="26"/>
  <c r="B1430" i="26"/>
  <c r="B1431" i="26"/>
  <c r="B1432" i="26"/>
  <c r="B1433" i="26"/>
  <c r="B1434" i="26"/>
  <c r="B1435" i="26"/>
  <c r="B1436" i="26"/>
  <c r="B1437" i="26"/>
  <c r="B1438" i="26"/>
  <c r="B1439" i="26"/>
  <c r="B1440" i="26"/>
  <c r="B1441" i="26"/>
  <c r="B1442" i="26"/>
  <c r="B1443" i="26"/>
  <c r="B1444" i="26"/>
  <c r="B1445" i="26"/>
  <c r="B1446" i="26"/>
  <c r="B1447" i="26"/>
  <c r="B1448" i="26"/>
  <c r="B1449" i="26"/>
  <c r="B1450" i="26"/>
  <c r="B1451" i="26"/>
  <c r="B1452" i="26"/>
  <c r="B1453" i="26"/>
  <c r="B1454" i="26"/>
  <c r="B1455" i="26"/>
  <c r="B1456" i="26"/>
  <c r="B1457" i="26"/>
  <c r="B1458" i="26"/>
  <c r="B1459" i="26"/>
  <c r="B1460" i="26"/>
  <c r="B1461" i="26"/>
  <c r="B1462" i="26"/>
  <c r="B1463" i="26"/>
  <c r="B1464" i="26"/>
  <c r="B1465" i="26"/>
  <c r="B1466" i="26"/>
  <c r="B1467" i="26"/>
  <c r="B1468" i="26"/>
  <c r="B1469" i="26"/>
  <c r="B1470" i="26"/>
  <c r="B1471" i="26"/>
  <c r="B1472" i="26"/>
  <c r="B1473" i="26"/>
  <c r="B1474" i="26"/>
  <c r="B1475" i="26"/>
  <c r="B1476" i="26"/>
  <c r="B1477" i="26"/>
  <c r="B1478" i="26"/>
  <c r="B1479" i="26"/>
  <c r="B1480" i="26"/>
  <c r="B1481" i="26"/>
  <c r="B1482" i="26"/>
  <c r="B1483" i="26"/>
  <c r="B1484" i="26"/>
  <c r="B1485" i="26"/>
  <c r="B1486" i="26"/>
  <c r="B1487" i="26"/>
  <c r="B1488" i="26"/>
  <c r="B1489" i="26"/>
  <c r="B1490" i="26"/>
  <c r="B1491" i="26"/>
  <c r="B1492" i="26"/>
  <c r="B1493" i="26"/>
  <c r="B1494" i="26"/>
  <c r="B1495" i="26"/>
  <c r="B1496" i="26"/>
  <c r="B1497" i="26"/>
  <c r="B1498" i="26"/>
  <c r="B1499" i="26"/>
  <c r="B1500" i="26"/>
  <c r="B1501" i="26"/>
  <c r="B1502" i="26"/>
  <c r="B1503" i="26"/>
  <c r="B1504" i="26"/>
  <c r="B1505" i="26"/>
  <c r="B1506" i="26"/>
  <c r="B1507" i="26"/>
  <c r="B1508" i="26"/>
  <c r="B1509" i="26"/>
  <c r="B1510" i="26"/>
  <c r="B1511" i="26"/>
  <c r="B1512" i="26"/>
  <c r="B1513" i="26"/>
  <c r="B1514" i="26"/>
  <c r="B1515" i="26"/>
  <c r="B1516" i="26"/>
  <c r="B1517" i="26"/>
  <c r="B1518" i="26"/>
  <c r="B1519" i="26"/>
  <c r="B1520" i="26"/>
  <c r="B1521" i="26"/>
  <c r="B1522" i="26"/>
  <c r="B1523" i="26"/>
  <c r="B1524" i="26"/>
  <c r="B1525" i="26"/>
  <c r="B1526" i="26"/>
  <c r="B1527" i="26"/>
  <c r="B1528" i="26"/>
  <c r="B1529" i="26"/>
  <c r="B1530" i="26"/>
  <c r="B1531" i="26"/>
  <c r="B1532" i="26"/>
  <c r="B1533" i="26"/>
  <c r="B1534" i="26"/>
  <c r="B1535" i="26"/>
  <c r="B1536" i="26"/>
  <c r="B1537" i="26"/>
  <c r="B1538" i="26"/>
  <c r="B1539" i="26"/>
  <c r="B1540" i="26"/>
  <c r="B1541" i="26"/>
  <c r="B1542" i="26"/>
  <c r="B1543" i="26"/>
  <c r="B1544" i="26"/>
  <c r="B1545" i="26"/>
  <c r="B1546" i="26"/>
  <c r="B1547" i="26"/>
  <c r="B1548" i="26"/>
  <c r="B1549" i="26"/>
  <c r="B1550" i="26"/>
  <c r="B1551" i="26"/>
  <c r="B1552" i="26"/>
  <c r="B1553" i="26"/>
  <c r="B1554" i="26"/>
  <c r="B1555" i="26"/>
  <c r="B1556" i="26"/>
  <c r="B1557" i="26"/>
  <c r="B1558" i="26"/>
  <c r="B1559" i="26"/>
  <c r="B1560" i="26"/>
  <c r="B1561" i="26"/>
  <c r="B1562" i="26"/>
  <c r="B1563" i="26"/>
  <c r="B1564" i="26"/>
  <c r="B1565" i="26"/>
  <c r="B1566" i="26"/>
  <c r="B1567" i="26"/>
  <c r="B1568" i="26"/>
  <c r="B1569" i="26"/>
  <c r="B1570" i="26"/>
  <c r="B1571" i="26"/>
  <c r="B1572" i="26"/>
  <c r="B1573" i="26"/>
  <c r="B1574" i="26"/>
  <c r="B1575" i="26"/>
  <c r="B1576" i="26"/>
  <c r="B1577" i="26"/>
  <c r="B1578" i="26"/>
  <c r="B1579" i="26"/>
  <c r="B1580" i="26"/>
  <c r="B1581" i="26"/>
  <c r="B1582" i="26"/>
  <c r="B1583" i="26"/>
  <c r="B1584" i="26"/>
  <c r="B1585" i="26"/>
  <c r="B1586" i="26"/>
  <c r="B1587" i="26"/>
  <c r="B1588" i="26"/>
  <c r="B1589" i="26"/>
  <c r="B1590" i="26"/>
  <c r="B1591" i="26"/>
  <c r="B1592" i="26"/>
  <c r="B1593" i="26"/>
  <c r="B1594" i="26"/>
  <c r="B1595" i="26"/>
  <c r="B1596" i="26"/>
  <c r="B1597" i="26"/>
  <c r="B1598" i="26"/>
  <c r="B1599" i="26"/>
  <c r="B1600" i="26"/>
  <c r="B1601" i="26"/>
  <c r="B1602" i="26"/>
  <c r="B1603" i="26"/>
  <c r="B1604" i="26"/>
  <c r="B1605" i="26"/>
  <c r="B1606" i="26"/>
  <c r="B1607" i="26"/>
  <c r="B1608" i="26"/>
  <c r="B1609" i="26"/>
  <c r="B1610" i="26"/>
  <c r="B1611" i="26"/>
  <c r="B1612" i="26"/>
  <c r="B1613" i="26"/>
  <c r="B1614" i="26"/>
  <c r="B1615" i="26"/>
  <c r="B1616" i="26"/>
  <c r="B1617" i="26"/>
  <c r="B1618" i="26"/>
  <c r="B1619" i="26"/>
  <c r="B1620" i="26"/>
  <c r="B1621" i="26"/>
  <c r="B1622" i="26"/>
  <c r="B1623" i="26"/>
  <c r="B1624" i="26"/>
  <c r="B1625" i="26"/>
  <c r="B1626" i="26"/>
  <c r="B1627" i="26"/>
  <c r="B1628" i="26"/>
  <c r="B1629" i="26"/>
  <c r="B1630" i="26"/>
  <c r="B1631" i="26"/>
  <c r="B1632" i="26"/>
  <c r="B1633" i="26"/>
  <c r="B1634" i="26"/>
  <c r="B1635" i="26"/>
  <c r="B1636" i="26"/>
  <c r="B1637" i="26"/>
  <c r="B1638" i="26"/>
  <c r="B1639" i="26"/>
  <c r="B1640" i="26"/>
  <c r="B1641" i="26"/>
  <c r="B1642" i="26"/>
  <c r="B1643" i="26"/>
  <c r="B1644" i="26"/>
  <c r="B1645" i="26"/>
  <c r="B1646" i="26"/>
  <c r="B1647" i="26"/>
  <c r="B1648" i="26"/>
  <c r="B1649" i="26"/>
  <c r="B1650" i="26"/>
  <c r="B1651" i="26"/>
  <c r="B1652" i="26"/>
  <c r="B1653" i="26"/>
  <c r="B1654" i="26"/>
  <c r="B1655" i="26"/>
  <c r="B1656" i="26"/>
  <c r="B1657" i="26"/>
  <c r="B1658" i="26"/>
  <c r="B1659" i="26"/>
  <c r="B1660" i="26"/>
  <c r="B1661" i="26"/>
  <c r="B1662" i="26"/>
  <c r="B1663" i="26"/>
  <c r="B1664" i="26"/>
  <c r="B1665" i="26"/>
  <c r="B1666" i="26"/>
  <c r="B1667" i="26"/>
  <c r="B1668" i="26"/>
  <c r="B1669" i="26"/>
  <c r="B1670" i="26"/>
  <c r="B1671" i="26"/>
  <c r="B1672" i="26"/>
  <c r="B1673" i="26"/>
  <c r="B1674" i="26"/>
  <c r="B1675" i="26"/>
  <c r="B1676" i="26"/>
  <c r="B1677" i="26"/>
  <c r="B1678" i="26"/>
  <c r="B1679" i="26"/>
  <c r="B1680" i="26"/>
  <c r="B1681" i="26"/>
  <c r="B1682" i="26"/>
  <c r="B1683" i="26"/>
  <c r="B1684" i="26"/>
  <c r="B1685" i="26"/>
  <c r="B1686" i="26"/>
  <c r="B1687" i="26"/>
  <c r="B1688" i="26"/>
  <c r="B1689" i="26"/>
  <c r="B1690" i="26"/>
  <c r="B1691" i="26"/>
  <c r="B1692" i="26"/>
  <c r="B1693" i="26"/>
  <c r="B1694" i="26"/>
  <c r="B1695" i="26"/>
  <c r="B1696" i="26"/>
  <c r="B1697" i="26"/>
  <c r="B1698" i="26"/>
  <c r="B1699" i="26"/>
  <c r="B1700" i="26"/>
  <c r="B1701" i="26"/>
  <c r="B1702" i="26"/>
  <c r="B1703" i="26"/>
  <c r="B1704" i="26"/>
  <c r="B1705" i="26"/>
  <c r="B1706" i="26"/>
  <c r="B1707" i="26"/>
  <c r="B1708" i="26"/>
  <c r="B1709" i="26"/>
  <c r="B1710" i="26"/>
  <c r="B1711" i="26"/>
  <c r="B1712" i="26"/>
  <c r="B1713" i="26"/>
  <c r="B1714" i="26"/>
  <c r="B1715" i="26"/>
  <c r="B1716" i="26"/>
  <c r="B1717" i="26"/>
  <c r="B1718" i="26"/>
  <c r="B1719" i="26"/>
  <c r="B1720" i="26"/>
  <c r="B1721" i="26"/>
  <c r="B1722" i="26"/>
  <c r="B1723" i="26"/>
  <c r="B1724" i="26"/>
  <c r="B1725" i="26"/>
  <c r="B1726" i="26"/>
  <c r="B1727" i="26"/>
  <c r="B1728" i="26"/>
  <c r="B1729" i="26"/>
  <c r="B1730" i="26"/>
  <c r="B1731" i="26"/>
  <c r="B1732" i="26"/>
  <c r="B1733" i="26"/>
  <c r="B1734" i="26"/>
  <c r="B1735" i="26"/>
  <c r="B1736" i="26"/>
  <c r="B1737" i="26"/>
  <c r="B1738" i="26"/>
  <c r="B1739" i="26"/>
  <c r="B1740" i="26"/>
  <c r="B1741" i="26"/>
  <c r="B1742" i="26"/>
  <c r="B1743" i="26"/>
  <c r="B1744" i="26"/>
  <c r="B1745" i="26"/>
  <c r="B1746" i="26"/>
  <c r="B1747" i="26"/>
  <c r="B1748" i="26"/>
  <c r="B1749" i="26"/>
  <c r="B1750" i="26"/>
  <c r="B1751" i="26"/>
  <c r="B1752" i="26"/>
  <c r="B1753" i="26"/>
  <c r="B1754" i="26"/>
  <c r="B1755" i="26"/>
  <c r="B1756" i="26"/>
  <c r="B1757" i="26"/>
  <c r="B1758" i="26"/>
  <c r="B1759" i="26"/>
  <c r="B1760" i="26"/>
  <c r="B1761" i="26"/>
  <c r="B1762" i="26"/>
  <c r="B1763" i="26"/>
  <c r="B1764" i="26"/>
  <c r="B1765" i="26"/>
  <c r="B1766" i="26"/>
  <c r="B1767" i="26"/>
  <c r="B1768" i="26"/>
  <c r="B1769" i="26"/>
  <c r="B1770" i="26"/>
  <c r="B1771" i="26"/>
  <c r="B1772" i="26"/>
  <c r="B1773" i="26"/>
  <c r="B1774" i="26"/>
  <c r="B1775" i="26"/>
  <c r="B1776" i="26"/>
  <c r="B1777" i="26"/>
  <c r="B1778" i="26"/>
  <c r="B1779" i="26"/>
  <c r="B1780" i="26"/>
  <c r="B1781" i="26"/>
  <c r="B1782" i="26"/>
  <c r="B1783" i="26"/>
  <c r="B1784" i="26"/>
  <c r="B1785" i="26"/>
  <c r="B1786" i="26"/>
  <c r="B1787" i="26"/>
  <c r="B1788" i="26"/>
  <c r="B1789" i="26"/>
  <c r="B1790" i="26"/>
  <c r="B1791" i="26"/>
  <c r="B1792" i="26"/>
  <c r="B1793" i="26"/>
  <c r="B1794" i="26"/>
  <c r="B1795" i="26"/>
  <c r="B1796" i="26"/>
  <c r="B1797" i="26"/>
  <c r="B1798" i="26"/>
  <c r="B1799" i="26"/>
  <c r="B1800" i="26"/>
  <c r="B1801" i="26"/>
  <c r="B1802" i="26"/>
  <c r="B1803" i="26"/>
  <c r="B1804" i="26"/>
  <c r="B1805" i="26"/>
  <c r="B1806" i="26"/>
  <c r="B1807" i="26"/>
  <c r="B1808" i="26"/>
  <c r="B1809" i="26"/>
  <c r="B1810" i="26"/>
  <c r="B1811" i="26"/>
  <c r="B1812" i="26"/>
  <c r="B1813" i="26"/>
  <c r="B1814" i="26"/>
  <c r="B1815" i="26"/>
  <c r="B1816" i="26"/>
  <c r="B1817" i="26"/>
  <c r="B1818" i="26"/>
  <c r="B1819" i="26"/>
  <c r="B1820" i="26"/>
  <c r="B1821" i="26"/>
  <c r="B1822" i="26"/>
  <c r="B1823" i="26"/>
  <c r="B1824" i="26"/>
  <c r="B1825" i="26"/>
  <c r="B1826" i="26"/>
  <c r="B1827" i="26"/>
  <c r="B1828" i="26"/>
  <c r="B1829" i="26"/>
  <c r="B1830" i="26"/>
  <c r="B1831" i="26"/>
  <c r="B1832" i="26"/>
  <c r="B1833" i="26"/>
  <c r="B1834" i="26"/>
  <c r="B1835" i="26"/>
  <c r="B1836" i="26"/>
  <c r="B1837" i="26"/>
  <c r="B1838" i="26"/>
  <c r="B1839" i="26"/>
  <c r="B1840" i="26"/>
  <c r="B1841" i="26"/>
  <c r="B1842" i="26"/>
  <c r="B1843" i="26"/>
  <c r="B1844" i="26"/>
  <c r="B1845" i="26"/>
  <c r="B1846" i="26"/>
  <c r="B1847" i="26"/>
  <c r="B1848" i="26"/>
  <c r="B1849" i="26"/>
  <c r="B1850" i="26"/>
  <c r="B1851" i="26"/>
  <c r="B1852" i="26"/>
  <c r="B1853" i="26"/>
  <c r="B1854" i="26"/>
  <c r="B1855" i="26"/>
  <c r="B1856" i="26"/>
  <c r="B1857" i="26"/>
  <c r="B1858" i="26"/>
  <c r="B1859" i="26"/>
  <c r="B1860" i="26"/>
  <c r="B1861" i="26"/>
  <c r="B1862" i="26"/>
  <c r="B1863" i="26"/>
  <c r="B1864" i="26"/>
  <c r="B1865" i="26"/>
  <c r="B1866" i="26"/>
  <c r="B1867" i="26"/>
  <c r="B1868" i="26"/>
  <c r="B1869" i="26"/>
  <c r="B1870" i="26"/>
  <c r="B1871" i="26"/>
  <c r="B1872" i="26"/>
  <c r="B1873" i="26"/>
  <c r="B1874" i="26"/>
  <c r="B1875" i="26"/>
  <c r="B1876" i="26"/>
  <c r="B1877" i="26"/>
  <c r="B1878" i="26"/>
  <c r="B1879" i="26"/>
  <c r="B1880" i="26"/>
  <c r="B1881" i="26"/>
  <c r="B1882" i="26"/>
  <c r="B1883" i="26"/>
  <c r="B1884" i="26"/>
  <c r="B1885" i="26"/>
  <c r="B1886" i="26"/>
  <c r="B1887" i="26"/>
  <c r="B1888" i="26"/>
  <c r="B1889" i="26"/>
  <c r="B1890" i="26"/>
  <c r="B1891" i="26"/>
  <c r="B1892" i="26"/>
  <c r="B1893" i="26"/>
  <c r="B1894" i="26"/>
  <c r="B1895" i="26"/>
  <c r="B1896" i="26"/>
  <c r="B1897" i="26"/>
  <c r="B1898" i="26"/>
  <c r="B1899" i="26"/>
  <c r="B1900" i="26"/>
  <c r="B1901" i="26"/>
  <c r="B1902" i="26"/>
  <c r="B1903" i="26"/>
  <c r="B1904" i="26"/>
  <c r="B1905" i="26"/>
  <c r="B1906" i="26"/>
  <c r="B1907" i="26"/>
  <c r="B1908" i="26"/>
  <c r="B1909" i="26"/>
  <c r="B1910" i="26"/>
  <c r="B1911" i="26"/>
  <c r="B1912" i="26"/>
  <c r="B1913" i="26"/>
  <c r="B1914" i="26"/>
  <c r="B1915" i="26"/>
  <c r="B1916" i="26"/>
  <c r="B1917" i="26"/>
  <c r="B1918" i="26"/>
  <c r="B1919" i="26"/>
  <c r="B1920" i="26"/>
  <c r="B1921" i="26"/>
  <c r="B1922" i="26"/>
  <c r="B1923" i="26"/>
  <c r="B1924" i="26"/>
  <c r="B1925" i="26"/>
  <c r="B1926" i="26"/>
  <c r="B1927" i="26"/>
  <c r="B1928" i="26"/>
  <c r="B1929" i="26"/>
  <c r="B1930" i="26"/>
  <c r="B1931" i="26"/>
  <c r="B1932" i="26"/>
  <c r="B1933" i="26"/>
  <c r="B1934" i="26"/>
  <c r="B1935" i="26"/>
  <c r="B1936" i="26"/>
  <c r="B1937" i="26"/>
  <c r="B1938" i="26"/>
  <c r="B1939" i="26"/>
  <c r="B1940" i="26"/>
  <c r="B1941" i="26"/>
  <c r="B1942" i="26"/>
  <c r="B1943" i="26"/>
  <c r="B1944" i="26"/>
  <c r="B1945" i="26"/>
  <c r="B1946" i="26"/>
  <c r="B1947" i="26"/>
  <c r="B1948" i="26"/>
  <c r="B1949" i="26"/>
  <c r="B1950" i="26"/>
  <c r="B1951" i="26"/>
  <c r="B1952" i="26"/>
  <c r="B1953" i="26"/>
  <c r="B1954" i="26"/>
  <c r="B1955" i="26"/>
  <c r="B1956" i="26"/>
  <c r="B1957" i="26"/>
  <c r="B1958" i="26"/>
  <c r="B1959" i="26"/>
  <c r="B1960" i="26"/>
  <c r="B1961" i="26"/>
  <c r="B1962" i="26"/>
  <c r="B1963" i="26"/>
  <c r="B1964" i="26"/>
  <c r="B1965" i="26"/>
  <c r="B1966" i="26"/>
  <c r="B1967" i="26"/>
  <c r="B1968" i="26"/>
  <c r="B1969" i="26"/>
  <c r="B1970" i="26"/>
  <c r="B1971" i="26"/>
  <c r="B1972" i="26"/>
  <c r="B1973" i="26"/>
  <c r="B1974" i="26"/>
  <c r="B1975" i="26"/>
  <c r="B1976" i="26"/>
  <c r="B1977" i="26"/>
  <c r="B1978" i="26"/>
  <c r="B1979" i="26"/>
  <c r="B1980" i="26"/>
  <c r="B1981" i="26"/>
  <c r="B1982" i="26"/>
  <c r="B1983" i="26"/>
  <c r="B1984" i="26"/>
  <c r="B1985" i="26"/>
  <c r="B1986" i="26"/>
  <c r="B1987" i="26"/>
  <c r="B1988" i="26"/>
  <c r="B1989" i="26"/>
  <c r="B1990" i="26"/>
  <c r="B1991" i="26"/>
  <c r="B1992" i="26"/>
  <c r="B1993" i="26"/>
  <c r="B1994" i="26"/>
  <c r="B1995" i="26"/>
  <c r="B1996" i="26"/>
  <c r="B1997" i="26"/>
  <c r="B1998" i="26"/>
  <c r="B1999" i="26"/>
  <c r="B2000" i="26"/>
  <c r="B2001" i="26"/>
  <c r="B2002" i="26"/>
  <c r="B2003" i="26"/>
  <c r="B2004" i="26"/>
  <c r="B2005" i="26"/>
  <c r="B2006" i="26"/>
  <c r="B2007" i="26"/>
  <c r="B2008" i="26"/>
  <c r="B2009" i="26"/>
  <c r="B2010" i="26"/>
  <c r="B2011" i="26"/>
  <c r="B2012" i="26"/>
  <c r="B2013" i="26"/>
  <c r="B2014" i="26"/>
  <c r="B2015" i="26"/>
  <c r="B2016" i="26"/>
  <c r="B2017" i="26"/>
  <c r="B2018" i="26"/>
  <c r="B2019" i="26"/>
  <c r="B2020" i="26"/>
  <c r="B2021" i="26"/>
  <c r="B2022" i="26"/>
  <c r="B2023" i="26"/>
  <c r="B2024" i="26"/>
  <c r="B2025" i="26"/>
  <c r="B2026" i="26"/>
  <c r="B2027" i="26"/>
  <c r="B2028" i="26"/>
  <c r="B2029" i="26"/>
  <c r="B2030" i="26"/>
  <c r="B2031" i="26"/>
  <c r="B2032" i="26"/>
  <c r="B2033" i="26"/>
  <c r="B2034" i="26"/>
  <c r="B2035" i="26"/>
  <c r="B2036" i="26"/>
  <c r="B2037" i="26"/>
  <c r="B2038" i="26"/>
  <c r="B2039" i="26"/>
  <c r="B2040" i="26"/>
  <c r="B2041" i="26"/>
  <c r="B2042" i="26"/>
  <c r="B2043" i="26"/>
  <c r="B2044" i="26"/>
  <c r="B2045" i="26"/>
  <c r="B2046" i="26"/>
  <c r="B2047" i="26"/>
  <c r="B2048" i="26"/>
  <c r="B2049" i="26"/>
  <c r="B2050" i="26"/>
  <c r="B2051" i="26"/>
  <c r="B2052" i="26"/>
  <c r="B2053" i="26"/>
  <c r="B2054" i="26"/>
  <c r="B2055" i="26"/>
  <c r="B2056" i="26"/>
  <c r="B2057" i="26"/>
  <c r="B2058" i="26"/>
  <c r="B2059" i="26"/>
  <c r="B2060" i="26"/>
  <c r="B2061" i="26"/>
  <c r="B2062" i="26"/>
  <c r="B2063" i="26"/>
  <c r="B2064" i="26"/>
  <c r="B2065" i="26"/>
  <c r="B2066" i="26"/>
  <c r="B2067" i="26"/>
  <c r="B2068" i="26"/>
  <c r="B2069" i="26"/>
  <c r="B2070" i="26"/>
  <c r="B2071" i="26"/>
  <c r="B2072" i="26"/>
  <c r="B2073" i="26"/>
  <c r="B2074" i="26"/>
  <c r="B2075" i="26"/>
  <c r="B2076" i="26"/>
  <c r="B2077" i="26"/>
  <c r="B2078" i="26"/>
  <c r="B2079" i="26"/>
  <c r="B2080" i="26"/>
  <c r="B2081" i="26"/>
  <c r="B2082" i="26"/>
  <c r="B2083" i="26"/>
  <c r="B2084" i="26"/>
  <c r="B2085" i="26"/>
  <c r="B2086" i="26"/>
  <c r="B2087" i="26"/>
  <c r="B2088" i="26"/>
  <c r="B2089" i="26"/>
  <c r="B2090" i="26"/>
  <c r="B2091" i="26"/>
  <c r="B2092" i="26"/>
  <c r="B2093" i="26"/>
  <c r="B2094" i="26"/>
  <c r="B2095" i="26"/>
  <c r="B2096" i="26"/>
  <c r="B2097" i="26"/>
  <c r="B2098" i="26"/>
  <c r="B2099" i="26"/>
  <c r="B2100" i="26"/>
  <c r="B2101" i="26"/>
  <c r="B2102" i="26"/>
  <c r="B2103" i="26"/>
  <c r="B2104" i="26"/>
  <c r="B2105" i="26"/>
  <c r="B2106" i="26"/>
  <c r="B2107" i="26"/>
  <c r="B2108" i="26"/>
  <c r="B2109" i="26"/>
  <c r="B2110" i="26"/>
  <c r="B2111" i="26"/>
  <c r="B2112" i="26"/>
  <c r="B2113" i="26"/>
  <c r="B2114" i="26"/>
  <c r="B2115" i="26"/>
  <c r="B2116" i="26"/>
  <c r="B2117" i="26"/>
  <c r="B2118" i="26"/>
  <c r="B2119" i="26"/>
  <c r="B2120" i="26"/>
  <c r="B2121" i="26"/>
  <c r="B2122" i="26"/>
  <c r="B2123" i="26"/>
  <c r="B2124" i="26"/>
  <c r="B2125" i="26"/>
  <c r="B2126" i="26"/>
  <c r="B2127" i="26"/>
  <c r="B2128" i="26"/>
  <c r="B2129" i="26"/>
  <c r="B2130" i="26"/>
  <c r="B2131" i="26"/>
  <c r="B2132" i="26"/>
  <c r="B2133" i="26"/>
  <c r="B2134" i="26"/>
  <c r="B2135" i="26"/>
  <c r="B2136" i="26"/>
  <c r="B2137" i="26"/>
  <c r="B2138" i="26"/>
  <c r="B2139" i="26"/>
  <c r="B2140" i="26"/>
  <c r="B2141" i="26"/>
  <c r="B2142" i="26"/>
  <c r="B2143" i="26"/>
  <c r="B2144" i="26"/>
  <c r="B2145" i="26"/>
  <c r="B2146" i="26"/>
  <c r="B2147" i="26"/>
  <c r="B2148" i="26"/>
  <c r="B2149" i="26"/>
  <c r="B2150" i="26"/>
  <c r="B2151" i="26"/>
  <c r="B2152" i="26"/>
  <c r="B2153" i="26"/>
  <c r="B2154" i="26"/>
  <c r="B2155" i="26"/>
  <c r="B2156" i="26"/>
  <c r="B2157" i="26"/>
  <c r="B2158" i="26"/>
  <c r="B2159" i="26"/>
  <c r="B2160" i="26"/>
  <c r="B2161" i="26"/>
  <c r="B2162" i="26"/>
  <c r="B2163" i="26"/>
  <c r="B2164" i="26"/>
  <c r="B2165" i="26"/>
  <c r="B2166" i="26"/>
  <c r="B2167" i="26"/>
  <c r="B2168" i="26"/>
  <c r="B2169" i="26"/>
  <c r="B2170" i="26"/>
  <c r="B2171" i="26"/>
  <c r="B2172" i="26"/>
  <c r="B2173" i="26"/>
  <c r="B2174" i="26"/>
  <c r="B2175" i="26"/>
  <c r="B2176" i="26"/>
  <c r="B2177" i="26"/>
  <c r="B2178" i="26"/>
  <c r="B2179" i="26"/>
  <c r="B2180" i="26"/>
  <c r="B2181" i="26"/>
  <c r="B2182" i="26"/>
  <c r="B2183" i="26"/>
  <c r="B2184" i="26"/>
  <c r="B2185" i="26"/>
  <c r="B2186" i="26"/>
  <c r="B2187" i="26"/>
  <c r="B2188" i="26"/>
  <c r="B2189" i="26"/>
  <c r="B2190" i="26"/>
  <c r="B2191" i="26"/>
  <c r="B2192" i="26"/>
  <c r="B2193" i="26"/>
  <c r="B2194" i="26"/>
  <c r="B2195" i="26"/>
  <c r="B2196" i="26"/>
  <c r="B2197" i="26"/>
  <c r="B2198" i="26"/>
  <c r="B2199" i="26"/>
  <c r="B2200" i="26"/>
  <c r="B2201" i="26"/>
  <c r="B2202" i="26"/>
  <c r="B2203" i="26"/>
  <c r="B2204" i="26"/>
  <c r="B2205" i="26"/>
  <c r="B2206" i="26"/>
  <c r="B2207" i="26"/>
  <c r="B2208" i="26"/>
  <c r="B2209" i="26"/>
  <c r="B2210" i="26"/>
  <c r="B2211" i="26"/>
  <c r="B2212" i="26"/>
  <c r="B2213" i="26"/>
  <c r="B2214" i="26"/>
  <c r="B2215" i="26"/>
  <c r="B2216" i="26"/>
  <c r="B2217" i="26"/>
  <c r="B2218" i="26"/>
  <c r="B2219" i="26"/>
  <c r="B2220" i="26"/>
  <c r="B2221" i="26"/>
  <c r="B2222" i="26"/>
  <c r="B2223" i="26"/>
  <c r="B2224" i="26"/>
  <c r="B2225" i="26"/>
  <c r="B2226" i="26"/>
  <c r="B2227" i="26"/>
  <c r="B2228" i="26"/>
  <c r="B2229" i="26"/>
  <c r="B2230" i="26"/>
  <c r="B2231" i="26"/>
  <c r="B2232" i="26"/>
  <c r="B2233" i="26"/>
  <c r="B2234" i="26"/>
  <c r="B2235" i="26"/>
  <c r="B2236" i="26"/>
  <c r="B2237" i="26"/>
  <c r="B2238" i="26"/>
  <c r="B2239" i="26"/>
  <c r="B2240" i="26"/>
  <c r="B2241" i="26"/>
  <c r="B2242" i="26"/>
  <c r="B2243" i="26"/>
  <c r="B2244" i="26"/>
  <c r="B2245" i="26"/>
  <c r="B2246" i="26"/>
  <c r="B2247" i="26"/>
  <c r="B2248" i="26"/>
  <c r="B2249" i="26"/>
  <c r="B2250" i="26"/>
  <c r="B2251" i="26"/>
  <c r="B2252" i="26"/>
  <c r="B2253" i="26"/>
  <c r="B2254" i="26"/>
  <c r="B2255" i="26"/>
  <c r="B2256" i="26"/>
  <c r="B2257" i="26"/>
  <c r="B2258" i="26"/>
  <c r="B2259" i="26"/>
  <c r="B2260" i="26"/>
  <c r="B2261" i="26"/>
  <c r="B2262" i="26"/>
  <c r="B2263" i="26"/>
  <c r="B2264" i="26"/>
  <c r="B2265" i="26"/>
  <c r="B2266" i="26"/>
  <c r="B2267" i="26"/>
  <c r="B2268" i="26"/>
  <c r="B2269" i="26"/>
  <c r="B2270" i="26"/>
  <c r="B2271" i="26"/>
  <c r="B2272" i="26"/>
  <c r="B2273" i="26"/>
  <c r="B2274" i="26"/>
  <c r="B2275" i="26"/>
  <c r="B2276" i="26"/>
  <c r="B2277" i="26"/>
  <c r="B2278" i="26"/>
  <c r="B2279" i="26"/>
  <c r="B2280" i="26"/>
  <c r="B2281" i="26"/>
  <c r="B2282" i="26"/>
  <c r="B2283" i="26"/>
  <c r="B2284" i="26"/>
  <c r="B2285" i="26"/>
  <c r="B2286" i="26"/>
  <c r="B2287" i="26"/>
  <c r="B2288" i="26"/>
  <c r="B2289" i="26"/>
  <c r="B2290" i="26"/>
  <c r="B2291" i="26"/>
  <c r="B2292" i="26"/>
  <c r="B2293" i="26"/>
  <c r="B2294" i="26"/>
  <c r="B2295" i="26"/>
  <c r="B2296" i="26"/>
  <c r="B2297" i="26"/>
  <c r="B2298" i="26"/>
  <c r="B2299" i="26"/>
  <c r="B2300" i="26"/>
  <c r="B2301" i="26"/>
  <c r="B2302" i="26"/>
  <c r="B2303" i="26"/>
  <c r="B2304" i="26"/>
  <c r="B2305" i="26"/>
  <c r="B2306" i="26"/>
  <c r="B2307" i="26"/>
  <c r="B2308" i="26"/>
  <c r="B2309" i="26"/>
  <c r="B2310" i="26"/>
  <c r="B2311" i="26"/>
  <c r="B2312" i="26"/>
  <c r="B2313" i="26"/>
  <c r="B2314" i="26"/>
  <c r="B2315" i="26"/>
  <c r="B2316" i="26"/>
  <c r="B2317" i="26"/>
  <c r="B2318" i="26"/>
  <c r="B2319" i="26"/>
  <c r="B2320" i="26"/>
  <c r="B2321" i="26"/>
  <c r="B2322" i="26"/>
  <c r="B2323" i="26"/>
  <c r="B2324" i="26"/>
  <c r="B2325" i="26"/>
  <c r="B2326" i="26"/>
  <c r="B2327" i="26"/>
  <c r="B2328" i="26"/>
  <c r="B2329" i="26"/>
  <c r="B2330" i="26"/>
  <c r="B2331" i="26"/>
  <c r="B2332" i="26"/>
  <c r="B2333" i="26"/>
  <c r="B2334" i="26"/>
  <c r="B2335" i="26"/>
  <c r="B2336" i="26"/>
  <c r="B2337" i="26"/>
  <c r="B2338" i="26"/>
  <c r="B2339" i="26"/>
  <c r="B2340" i="26"/>
  <c r="B2341" i="26"/>
  <c r="B2342" i="26"/>
  <c r="B2343" i="26"/>
  <c r="B2344" i="26"/>
  <c r="B2345" i="26"/>
  <c r="B2346" i="26"/>
  <c r="B2347" i="26"/>
  <c r="B2348" i="26"/>
  <c r="B2349" i="26"/>
  <c r="B2350" i="26"/>
  <c r="B2351" i="26"/>
  <c r="B2352" i="26"/>
  <c r="B2353" i="26"/>
  <c r="B2354" i="26"/>
  <c r="B2355" i="26"/>
  <c r="B2356" i="26"/>
  <c r="B2357" i="26"/>
  <c r="B2358" i="26"/>
  <c r="B2359" i="26"/>
  <c r="B2360" i="26"/>
  <c r="B2361" i="26"/>
  <c r="B2362" i="26"/>
  <c r="B2363" i="26"/>
  <c r="B2364" i="26"/>
  <c r="B2365" i="26"/>
  <c r="B2366" i="26"/>
  <c r="B2367" i="26"/>
  <c r="B2368" i="26"/>
  <c r="B2369" i="26"/>
  <c r="B2370" i="26"/>
  <c r="B2371" i="26"/>
  <c r="B2372" i="26"/>
  <c r="B2373" i="26"/>
  <c r="B2374" i="26"/>
  <c r="B2375" i="26"/>
  <c r="B2376" i="26"/>
  <c r="B2377" i="26"/>
  <c r="B2378" i="26"/>
  <c r="B2379" i="26"/>
  <c r="B2380" i="26"/>
  <c r="B2381" i="26"/>
  <c r="B2382" i="26"/>
  <c r="B2383" i="26"/>
  <c r="B2384" i="26"/>
  <c r="B2385" i="26"/>
  <c r="B2386" i="26"/>
  <c r="B2387" i="26"/>
  <c r="B2388" i="26"/>
  <c r="B2389" i="26"/>
  <c r="B2390" i="26"/>
  <c r="B2391" i="26"/>
  <c r="B2392" i="26"/>
  <c r="B2393" i="26"/>
  <c r="B2394" i="26"/>
  <c r="B2395" i="26"/>
  <c r="B2396" i="26"/>
  <c r="B2397" i="26"/>
  <c r="B2398" i="26"/>
  <c r="B2399" i="26"/>
  <c r="B2400" i="26"/>
  <c r="B2401" i="26"/>
  <c r="B2402" i="26"/>
  <c r="B2403" i="26"/>
  <c r="B2404" i="26"/>
  <c r="B2405" i="26"/>
  <c r="B2406" i="26"/>
  <c r="B2407" i="26"/>
  <c r="B2408" i="26"/>
  <c r="B2409" i="26"/>
  <c r="B2410" i="26"/>
  <c r="B2411" i="26"/>
  <c r="B2412" i="26"/>
  <c r="B2413" i="26"/>
  <c r="B2414" i="26"/>
  <c r="B2415" i="26"/>
  <c r="B2416" i="26"/>
  <c r="B2417" i="26"/>
  <c r="B2418" i="26"/>
  <c r="B2419" i="26"/>
  <c r="B2420" i="26"/>
  <c r="B2421" i="26"/>
  <c r="B2422" i="26"/>
  <c r="B2423" i="26"/>
  <c r="B2424" i="26"/>
  <c r="B2425" i="26"/>
  <c r="B2426" i="26"/>
  <c r="B2427" i="26"/>
  <c r="B2428" i="26"/>
  <c r="B2429" i="26"/>
  <c r="B2430" i="26"/>
  <c r="B2431" i="26"/>
  <c r="B2432" i="26"/>
  <c r="B2433" i="26"/>
  <c r="B2434" i="26"/>
  <c r="B2435" i="26"/>
  <c r="B2436" i="26"/>
  <c r="B2437" i="26"/>
  <c r="B2438" i="26"/>
  <c r="B2439" i="26"/>
  <c r="B2440" i="26"/>
  <c r="B2441" i="26"/>
  <c r="B2442" i="26"/>
  <c r="B2443" i="26"/>
  <c r="B2444" i="26"/>
  <c r="B2445" i="26"/>
  <c r="B2446" i="26"/>
  <c r="B2447" i="26"/>
  <c r="B2448" i="26"/>
  <c r="B2449" i="26"/>
  <c r="B2450" i="26"/>
  <c r="B2451" i="26"/>
  <c r="B2452" i="26"/>
  <c r="B2453" i="26"/>
  <c r="B2454" i="26"/>
  <c r="B2455" i="26"/>
  <c r="B2456" i="26"/>
  <c r="B2457" i="26"/>
  <c r="B2458" i="26"/>
  <c r="B2459" i="26"/>
  <c r="B2460" i="26"/>
  <c r="B2461" i="26"/>
  <c r="B2462" i="26"/>
  <c r="B2463" i="26"/>
  <c r="B2464" i="26"/>
  <c r="B2465" i="26"/>
  <c r="B2466" i="26"/>
  <c r="B2467" i="26"/>
  <c r="B2468" i="26"/>
  <c r="B2469" i="26"/>
  <c r="B2470" i="26"/>
  <c r="B2471" i="26"/>
  <c r="B2472" i="26"/>
  <c r="B2473" i="26"/>
  <c r="B2474" i="26"/>
  <c r="B2475" i="26"/>
  <c r="B2476" i="26"/>
  <c r="B2477" i="26"/>
  <c r="B2478" i="26"/>
  <c r="B2479" i="26"/>
  <c r="B2480" i="26"/>
  <c r="B2481" i="26"/>
  <c r="B2482" i="26"/>
  <c r="B2483" i="26"/>
  <c r="B2484" i="26"/>
  <c r="B2485" i="26"/>
  <c r="B2486" i="26"/>
  <c r="B2487" i="26"/>
  <c r="B2488" i="26"/>
  <c r="B2489" i="26"/>
  <c r="B2490" i="26"/>
  <c r="B2491" i="26"/>
  <c r="B2492" i="26"/>
  <c r="B2493" i="26"/>
  <c r="B2494" i="26"/>
  <c r="B2495" i="26"/>
  <c r="B2496" i="26"/>
  <c r="B2497" i="26"/>
  <c r="B2498" i="26"/>
  <c r="B2499" i="26"/>
  <c r="B2500" i="26"/>
  <c r="B2501" i="26"/>
  <c r="B2502" i="26"/>
  <c r="B2503" i="26"/>
  <c r="B2504" i="26"/>
  <c r="B2505" i="26"/>
  <c r="B2506" i="26"/>
  <c r="B2507" i="26"/>
  <c r="B2508" i="26"/>
  <c r="B2509" i="26"/>
  <c r="B2510" i="26"/>
  <c r="B2511" i="26"/>
  <c r="B2512" i="26"/>
  <c r="B2513" i="26"/>
  <c r="B2514" i="26"/>
  <c r="B2515" i="26"/>
  <c r="B2516" i="26"/>
  <c r="B2517" i="26"/>
  <c r="B2518" i="26"/>
  <c r="B2519" i="26"/>
  <c r="B2520" i="26"/>
  <c r="B2521" i="26"/>
  <c r="B2522" i="26"/>
  <c r="B2523" i="26"/>
  <c r="B2524" i="26"/>
  <c r="B2525" i="26"/>
  <c r="B2526" i="26"/>
  <c r="B2527" i="26"/>
  <c r="B2528" i="26"/>
  <c r="B2529" i="26"/>
  <c r="B2530" i="26"/>
  <c r="B2531" i="26"/>
  <c r="B2532" i="26"/>
  <c r="B2533" i="26"/>
  <c r="B2534" i="26"/>
  <c r="B2535" i="26"/>
  <c r="B2536" i="26"/>
  <c r="B2537" i="26"/>
  <c r="B2538" i="26"/>
  <c r="B2539" i="26"/>
  <c r="B2540" i="26"/>
  <c r="B2541" i="26"/>
  <c r="B2542" i="26"/>
  <c r="B2543" i="26"/>
  <c r="B2544" i="26"/>
  <c r="B2545" i="26"/>
  <c r="B2546" i="26"/>
  <c r="B2547" i="26"/>
  <c r="B2548" i="26"/>
  <c r="B2549" i="26"/>
  <c r="B2550" i="26"/>
  <c r="B2551" i="26"/>
  <c r="B2552" i="26"/>
  <c r="B2553" i="26"/>
  <c r="B2554" i="26"/>
  <c r="B2555" i="26"/>
  <c r="B2556" i="26"/>
  <c r="B2557" i="26"/>
  <c r="B2558" i="26"/>
  <c r="B2559" i="26"/>
  <c r="B2560" i="26"/>
  <c r="B2561" i="26"/>
  <c r="B2562" i="26"/>
  <c r="B2563" i="26"/>
  <c r="B2564" i="26"/>
  <c r="B2565" i="26"/>
  <c r="B2566" i="26"/>
  <c r="B2567" i="26"/>
  <c r="B2568" i="26"/>
  <c r="B2569" i="26"/>
  <c r="B2570" i="26"/>
  <c r="B2571" i="26"/>
  <c r="B2572" i="26"/>
  <c r="B2573" i="26"/>
  <c r="B2574" i="26"/>
  <c r="B2575" i="26"/>
  <c r="B2576" i="26"/>
  <c r="B2577" i="26"/>
  <c r="B2578" i="26"/>
  <c r="B2579" i="26"/>
  <c r="B2580" i="26"/>
  <c r="B2581" i="26"/>
  <c r="B2582" i="26"/>
  <c r="B2583" i="26"/>
  <c r="B2584" i="26"/>
  <c r="B2585" i="26"/>
  <c r="B2586" i="26"/>
  <c r="B2587" i="26"/>
  <c r="B2588" i="26"/>
  <c r="B2589" i="26"/>
  <c r="B2590" i="26"/>
  <c r="B2591" i="26"/>
  <c r="B2592" i="26"/>
  <c r="B2593" i="26"/>
  <c r="B2594" i="26"/>
  <c r="B2595" i="26"/>
  <c r="B2596" i="26"/>
  <c r="B2597" i="26"/>
  <c r="B2598" i="26"/>
  <c r="B2599" i="26"/>
  <c r="B2600" i="26"/>
  <c r="B2601" i="26"/>
  <c r="B2602" i="26"/>
  <c r="B2603" i="26"/>
  <c r="B2604" i="26"/>
  <c r="B2605" i="26"/>
  <c r="B2606" i="26"/>
  <c r="B2607" i="26"/>
  <c r="B2608" i="26"/>
  <c r="B2609" i="26"/>
  <c r="B2610" i="26"/>
  <c r="B2611" i="26"/>
  <c r="B2612" i="26"/>
  <c r="B2613" i="26"/>
  <c r="B2614" i="26"/>
  <c r="B2615" i="26"/>
  <c r="B2616" i="26"/>
  <c r="B2617" i="26"/>
  <c r="B2618" i="26"/>
  <c r="B2619" i="26"/>
  <c r="B2620" i="26"/>
  <c r="B2621" i="26"/>
  <c r="B2622" i="26"/>
  <c r="B2623" i="26"/>
  <c r="B2624" i="26"/>
  <c r="B2625" i="26"/>
  <c r="B2626" i="26"/>
  <c r="B2627" i="26"/>
  <c r="B2628" i="26"/>
  <c r="B2629" i="26"/>
  <c r="B2630" i="26"/>
  <c r="B2631" i="26"/>
  <c r="B2632" i="26"/>
  <c r="B2633" i="26"/>
  <c r="B2634" i="26"/>
  <c r="B2635" i="26"/>
  <c r="B2636" i="26"/>
  <c r="B2637" i="26"/>
  <c r="B2638" i="26"/>
  <c r="B2639" i="26"/>
  <c r="B2640" i="26"/>
  <c r="B2641" i="26"/>
  <c r="B2642" i="26"/>
  <c r="B2643" i="26"/>
  <c r="B2644" i="26"/>
  <c r="B2645" i="26"/>
  <c r="B2646" i="26"/>
  <c r="B2647" i="26"/>
  <c r="B2648" i="26"/>
  <c r="B2649" i="26"/>
  <c r="B2650" i="26"/>
  <c r="B2651" i="26"/>
  <c r="B2652" i="26"/>
  <c r="B2653" i="26"/>
  <c r="B2654" i="26"/>
  <c r="B2655" i="26"/>
  <c r="B2656" i="26"/>
  <c r="B2657" i="26"/>
  <c r="B2658" i="26"/>
  <c r="B2659" i="26"/>
  <c r="B2660" i="26"/>
  <c r="B2661" i="26"/>
  <c r="B2662" i="26"/>
  <c r="B2663" i="26"/>
  <c r="B2664" i="26"/>
  <c r="B2665" i="26"/>
  <c r="B2666" i="26"/>
  <c r="B2667" i="26"/>
  <c r="B2668" i="26"/>
  <c r="B2669" i="26"/>
  <c r="B2670" i="26"/>
  <c r="B2671" i="26"/>
  <c r="B2672" i="26"/>
  <c r="B2673" i="26"/>
  <c r="B2674" i="26"/>
  <c r="B2675" i="26"/>
  <c r="B2676" i="26"/>
  <c r="B2677" i="26"/>
  <c r="B2678" i="26"/>
  <c r="B2679" i="26"/>
  <c r="B2680" i="26"/>
  <c r="B2681" i="26"/>
  <c r="B2682" i="26"/>
  <c r="B2683" i="26"/>
  <c r="B2684" i="26"/>
  <c r="B2685" i="26"/>
  <c r="B2686" i="26"/>
  <c r="B2687" i="26"/>
  <c r="B2688" i="26"/>
  <c r="B2689" i="26"/>
  <c r="B2690" i="26"/>
  <c r="B2691" i="26"/>
  <c r="B2692" i="26"/>
  <c r="B2693" i="26"/>
  <c r="B2694" i="26"/>
  <c r="B2695" i="26"/>
  <c r="B2696" i="26"/>
  <c r="B2697" i="26"/>
  <c r="B2698" i="26"/>
  <c r="B2699" i="26"/>
  <c r="B2700" i="26"/>
  <c r="B2701" i="26"/>
  <c r="B2702" i="26"/>
  <c r="B2703" i="26"/>
  <c r="B2704" i="26"/>
  <c r="B2705" i="26"/>
  <c r="B2706" i="26"/>
  <c r="B2707" i="26"/>
  <c r="B2708" i="26"/>
  <c r="B2709" i="26"/>
  <c r="B2710" i="26"/>
  <c r="B2711" i="26"/>
  <c r="B2712" i="26"/>
  <c r="B2713" i="26"/>
  <c r="B2714" i="26"/>
  <c r="B2715" i="26"/>
  <c r="B2716" i="26"/>
  <c r="B2717" i="26"/>
  <c r="B2718" i="26"/>
  <c r="B2719" i="26"/>
  <c r="B2720" i="26"/>
  <c r="B2721" i="26"/>
  <c r="B2722" i="26"/>
  <c r="B2723" i="26"/>
  <c r="B2724" i="26"/>
  <c r="B2725" i="26"/>
  <c r="B2726" i="26"/>
  <c r="B2727" i="26"/>
  <c r="B2728" i="26"/>
  <c r="B2729" i="26"/>
  <c r="E20" i="25" l="1"/>
  <c r="E90" i="25"/>
  <c r="E95" i="25"/>
  <c r="E22" i="25"/>
  <c r="E29" i="25"/>
  <c r="E156" i="25"/>
  <c r="D29" i="25"/>
  <c r="D95" i="25"/>
  <c r="D22" i="25"/>
  <c r="D20" i="25"/>
  <c r="D90" i="25"/>
  <c r="A45" i="25" l="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V58" i="29" l="1"/>
  <c r="V18" i="29" l="1"/>
  <c r="V19" i="29"/>
  <c r="V20" i="29"/>
  <c r="A40" i="25"/>
  <c r="A41" i="25" s="1"/>
  <c r="A42" i="25" s="1"/>
  <c r="A43" i="25" s="1"/>
  <c r="A44" i="25" s="1"/>
  <c r="L910" i="29" l="1"/>
  <c r="L97" i="29"/>
  <c r="L990" i="29"/>
  <c r="L2407" i="29"/>
  <c r="L118" i="29"/>
  <c r="L2466" i="29"/>
  <c r="L203" i="29"/>
  <c r="L686" i="29"/>
  <c r="L687" i="29"/>
  <c r="L1661" i="29"/>
  <c r="L1662" i="29"/>
  <c r="L1654" i="29"/>
  <c r="L1666" i="29"/>
  <c r="L1667" i="29"/>
  <c r="L1668" i="29"/>
  <c r="L1669" i="29"/>
  <c r="L2389" i="29"/>
  <c r="L1585" i="29"/>
  <c r="L2242" i="29"/>
  <c r="L682" i="29"/>
  <c r="L95" i="29"/>
  <c r="L100" i="29"/>
  <c r="L2654" i="29"/>
  <c r="L936" i="29"/>
  <c r="L1656" i="29"/>
  <c r="L206" i="29"/>
  <c r="L207" i="29"/>
  <c r="L104" i="29"/>
  <c r="L2237" i="29"/>
  <c r="L96" i="29"/>
  <c r="L205" i="29"/>
  <c r="L1657" i="29"/>
  <c r="L1201" i="29"/>
  <c r="L2406" i="29"/>
  <c r="L228" i="29"/>
  <c r="L1664" i="29"/>
  <c r="L545" i="29"/>
  <c r="L2390" i="29"/>
  <c r="L2227" i="29"/>
  <c r="L2228" i="29"/>
  <c r="L1472" i="29"/>
  <c r="L1659" i="29"/>
  <c r="L1912" i="29"/>
  <c r="L2408" i="29"/>
  <c r="L105" i="29"/>
  <c r="L208" i="29"/>
  <c r="L2644" i="29"/>
  <c r="L1492" i="29"/>
  <c r="L802" i="29"/>
  <c r="L627" i="29"/>
  <c r="L628" i="29"/>
  <c r="L1430" i="29"/>
  <c r="L1147" i="29"/>
  <c r="L2723" i="29"/>
  <c r="L2686" i="29"/>
  <c r="L2664" i="29"/>
  <c r="L2683" i="29"/>
  <c r="L2684" i="29"/>
  <c r="L2685" i="29"/>
  <c r="L689" i="29"/>
  <c r="L101" i="29"/>
  <c r="L92" i="29"/>
  <c r="L695" i="29"/>
  <c r="L99" i="29"/>
  <c r="L102" i="29"/>
  <c r="L553" i="29"/>
  <c r="L2578" i="29"/>
  <c r="L1653" i="29"/>
  <c r="L943" i="29"/>
  <c r="L1446" i="29"/>
  <c r="L1758" i="29"/>
  <c r="L1652" i="29"/>
  <c r="L2667" i="29"/>
  <c r="L552" i="29"/>
  <c r="L33" i="29"/>
  <c r="L2384" i="29"/>
  <c r="L2231" i="29"/>
  <c r="L2515" i="29"/>
  <c r="L204" i="29"/>
  <c r="L783" i="29"/>
  <c r="L1903" i="29"/>
  <c r="L1904" i="29"/>
  <c r="L544" i="29"/>
  <c r="L120" i="29"/>
  <c r="L2444" i="29"/>
  <c r="L1905" i="29"/>
  <c r="L2531" i="29"/>
  <c r="L1637" i="29"/>
  <c r="L1641" i="29"/>
  <c r="L1642" i="29"/>
  <c r="L1643" i="29"/>
  <c r="L1647" i="29"/>
  <c r="L121" i="29"/>
  <c r="L122" i="29"/>
  <c r="L123" i="29"/>
  <c r="L1677" i="29"/>
  <c r="L1649" i="29"/>
  <c r="L1650" i="29"/>
  <c r="L2445" i="29"/>
  <c r="L2446" i="29"/>
  <c r="L124" i="29"/>
  <c r="L125" i="29"/>
  <c r="L119" i="29"/>
  <c r="L2443" i="29"/>
  <c r="L1916" i="29"/>
  <c r="L543" i="29"/>
  <c r="L2431" i="29"/>
  <c r="L1913" i="29"/>
  <c r="L131" i="29"/>
  <c r="L1915" i="29"/>
  <c r="B12" i="22" l="1"/>
  <c r="B14" i="22" s="1"/>
  <c r="B16" i="22" s="1"/>
  <c r="B18" i="22" s="1"/>
  <c r="B20" i="22" s="1"/>
  <c r="B22" i="22" s="1"/>
  <c r="V221" i="29" l="1"/>
  <c r="V1891" i="29"/>
  <c r="V1312" i="29"/>
  <c r="V2424" i="29"/>
  <c r="V2392" i="29"/>
  <c r="V2385" i="29"/>
  <c r="V2383" i="29"/>
  <c r="V2382" i="29"/>
  <c r="V2571" i="29"/>
  <c r="V2569" i="29"/>
  <c r="V892" i="29"/>
  <c r="V1422" i="29"/>
  <c r="V1206" i="29"/>
  <c r="V2368" i="29"/>
  <c r="V2366" i="29"/>
  <c r="V2365" i="29"/>
  <c r="V2640" i="29"/>
  <c r="V2612" i="29"/>
  <c r="V2643" i="29"/>
  <c r="V595" i="29"/>
  <c r="V2607" i="29"/>
  <c r="V2460" i="29"/>
  <c r="V1192" i="29"/>
  <c r="V2409" i="29"/>
  <c r="V2457" i="29"/>
  <c r="V2455" i="29"/>
  <c r="V1273" i="29"/>
  <c r="V2452" i="29"/>
  <c r="V2451" i="29"/>
  <c r="V1310" i="29"/>
  <c r="V2361" i="29"/>
  <c r="V2570" i="29"/>
  <c r="V876" i="29"/>
  <c r="V2641" i="29"/>
  <c r="V675" i="29"/>
  <c r="V2104" i="29"/>
  <c r="V684" i="29"/>
  <c r="V2144" i="29"/>
  <c r="V2675" i="29"/>
  <c r="V1164" i="29"/>
  <c r="V2473" i="29"/>
  <c r="V1800" i="29"/>
  <c r="V1799" i="29"/>
  <c r="V1202" i="29"/>
  <c r="V531" i="29"/>
  <c r="V2087" i="29"/>
  <c r="V1288" i="29"/>
  <c r="V813" i="29"/>
  <c r="V2141" i="29"/>
  <c r="V1566" i="29"/>
  <c r="V1557" i="29"/>
  <c r="V1769" i="29"/>
  <c r="V400" i="29"/>
  <c r="V2352" i="29"/>
  <c r="V2350" i="29"/>
  <c r="V2348" i="29"/>
  <c r="V2036" i="29"/>
  <c r="V1783" i="29"/>
  <c r="V512" i="29"/>
  <c r="V2552" i="29"/>
  <c r="V2534" i="29"/>
  <c r="V2539" i="29"/>
  <c r="V1268" i="29"/>
  <c r="V2668" i="29"/>
  <c r="V2666" i="29"/>
  <c r="V2417" i="29"/>
  <c r="V904" i="29"/>
  <c r="V1877" i="29"/>
  <c r="V1876" i="29"/>
  <c r="V2279" i="29"/>
  <c r="V836" i="29"/>
  <c r="V2513" i="29"/>
  <c r="V1390" i="29"/>
  <c r="V665" i="29"/>
  <c r="V1996" i="29"/>
  <c r="V1854" i="29"/>
  <c r="V2678" i="29"/>
  <c r="V144" i="29"/>
  <c r="V2021" i="29"/>
  <c r="V111" i="29"/>
  <c r="V2140" i="29"/>
  <c r="V34" i="29"/>
  <c r="V2488" i="29"/>
  <c r="V138" i="29"/>
  <c r="V2445" i="29"/>
  <c r="V2159" i="29"/>
  <c r="V2147" i="29"/>
  <c r="V2244" i="29"/>
  <c r="V2654" i="29"/>
  <c r="V2110" i="29"/>
  <c r="V2483" i="29"/>
  <c r="V2480" i="29"/>
  <c r="V2536" i="29"/>
  <c r="V2263" i="29"/>
  <c r="V840" i="29"/>
  <c r="V2631" i="29"/>
  <c r="V1802" i="29"/>
  <c r="V2624" i="29"/>
  <c r="V2515" i="29"/>
  <c r="V1123" i="29"/>
  <c r="V1316" i="29"/>
  <c r="V2661" i="29"/>
  <c r="V1571" i="29"/>
  <c r="B2" i="29" l="1"/>
  <c r="B167" i="25" l="1"/>
  <c r="K12" i="25" l="1"/>
  <c r="J12" i="25"/>
  <c r="L12" i="25" s="1"/>
  <c r="I12" i="25"/>
  <c r="F174" i="25" l="1"/>
  <c r="D174" i="25"/>
  <c r="F162" i="25"/>
  <c r="D162" i="25"/>
  <c r="E2" i="26"/>
  <c r="G17" i="26" l="1"/>
  <c r="G1983" i="26" s="1"/>
  <c r="G180" i="26" l="1"/>
  <c r="G108" i="26"/>
  <c r="G28" i="26"/>
  <c r="G116" i="26"/>
  <c r="G208" i="26"/>
  <c r="G92" i="26"/>
  <c r="G20" i="26"/>
  <c r="G200" i="26"/>
  <c r="G44" i="26"/>
  <c r="G124" i="26"/>
  <c r="G232" i="26"/>
  <c r="G52" i="26"/>
  <c r="G140" i="26"/>
  <c r="G240" i="26"/>
  <c r="G60" i="26"/>
  <c r="G148" i="26"/>
  <c r="G264" i="26"/>
  <c r="G76" i="26"/>
  <c r="G272" i="26"/>
  <c r="G156" i="26"/>
  <c r="G84" i="26"/>
  <c r="G172" i="26"/>
  <c r="G296" i="26"/>
  <c r="G24" i="26"/>
  <c r="G56" i="26"/>
  <c r="G88" i="26"/>
  <c r="G120" i="26"/>
  <c r="G152" i="26"/>
  <c r="G184" i="26"/>
  <c r="G212" i="26"/>
  <c r="G244" i="26"/>
  <c r="G276" i="26"/>
  <c r="G188" i="26"/>
  <c r="G216" i="26"/>
  <c r="G248" i="26"/>
  <c r="G280" i="26"/>
  <c r="G32" i="26"/>
  <c r="G64" i="26"/>
  <c r="G96" i="26"/>
  <c r="G128" i="26"/>
  <c r="G160" i="26"/>
  <c r="G220" i="26"/>
  <c r="G252" i="26"/>
  <c r="G284" i="26"/>
  <c r="G36" i="26"/>
  <c r="G68" i="26"/>
  <c r="G100" i="26"/>
  <c r="G132" i="26"/>
  <c r="G164" i="26"/>
  <c r="G192" i="26"/>
  <c r="G224" i="26"/>
  <c r="G256" i="26"/>
  <c r="G288" i="26"/>
  <c r="G40" i="26"/>
  <c r="G72" i="26"/>
  <c r="G104" i="26"/>
  <c r="G136" i="26"/>
  <c r="G168" i="26"/>
  <c r="G196" i="26"/>
  <c r="G228" i="26"/>
  <c r="G260" i="26"/>
  <c r="G292" i="26"/>
  <c r="G48" i="26"/>
  <c r="G80" i="26"/>
  <c r="G112" i="26"/>
  <c r="G144" i="26"/>
  <c r="G176" i="26"/>
  <c r="G204" i="26"/>
  <c r="G236" i="26"/>
  <c r="G268" i="26"/>
  <c r="G300" i="26"/>
  <c r="G18" i="26"/>
  <c r="G26" i="26"/>
  <c r="G34" i="26"/>
  <c r="G42" i="26"/>
  <c r="G50" i="26"/>
  <c r="G58" i="26"/>
  <c r="G66" i="26"/>
  <c r="G74" i="26"/>
  <c r="G82" i="26"/>
  <c r="G90" i="26"/>
  <c r="G98" i="26"/>
  <c r="G106" i="26"/>
  <c r="G114" i="26"/>
  <c r="G122" i="26"/>
  <c r="G130" i="26"/>
  <c r="G138" i="26"/>
  <c r="G146" i="26"/>
  <c r="G154" i="26"/>
  <c r="G162" i="26"/>
  <c r="G170" i="26"/>
  <c r="G178" i="26"/>
  <c r="G186" i="26"/>
  <c r="G190" i="26"/>
  <c r="G198" i="26"/>
  <c r="G206" i="26"/>
  <c r="G214" i="26"/>
  <c r="G222" i="26"/>
  <c r="G230" i="26"/>
  <c r="G238" i="26"/>
  <c r="G246" i="26"/>
  <c r="G254" i="26"/>
  <c r="G262" i="26"/>
  <c r="G270" i="26"/>
  <c r="G278" i="26"/>
  <c r="G286" i="26"/>
  <c r="G294" i="26"/>
  <c r="G302" i="26"/>
  <c r="G310" i="26"/>
  <c r="G318" i="26"/>
  <c r="G326" i="26"/>
  <c r="G334" i="26"/>
  <c r="G342" i="26"/>
  <c r="G350" i="26"/>
  <c r="G358" i="26"/>
  <c r="G366" i="26"/>
  <c r="G374" i="26"/>
  <c r="G382" i="26"/>
  <c r="G390" i="26"/>
  <c r="G398" i="26"/>
  <c r="G406" i="26"/>
  <c r="G414" i="26"/>
  <c r="G422" i="26"/>
  <c r="G430" i="26"/>
  <c r="G438" i="26"/>
  <c r="G446" i="26"/>
  <c r="G454" i="26"/>
  <c r="G462" i="26"/>
  <c r="G470" i="26"/>
  <c r="G478" i="26"/>
  <c r="G486" i="26"/>
  <c r="G494" i="26"/>
  <c r="G502" i="26"/>
  <c r="G510" i="26"/>
  <c r="G518" i="26"/>
  <c r="G526" i="26"/>
  <c r="G534" i="26"/>
  <c r="G542" i="26"/>
  <c r="G550" i="26"/>
  <c r="G558" i="26"/>
  <c r="G566" i="26"/>
  <c r="G574" i="26"/>
  <c r="G582" i="26"/>
  <c r="G599" i="26"/>
  <c r="G622" i="26"/>
  <c r="G642" i="26"/>
  <c r="G685" i="26"/>
  <c r="G705" i="26"/>
  <c r="G726" i="26"/>
  <c r="G790" i="26"/>
  <c r="G854" i="26"/>
  <c r="G918" i="26"/>
  <c r="G982" i="26"/>
  <c r="G1046" i="26"/>
  <c r="G1110" i="26"/>
  <c r="G1174" i="26"/>
  <c r="G1238" i="26"/>
  <c r="G1302" i="26"/>
  <c r="G1366" i="26"/>
  <c r="G1430" i="26"/>
  <c r="G1494" i="26"/>
  <c r="G1558" i="26"/>
  <c r="G1622" i="26"/>
  <c r="G1685" i="26"/>
  <c r="G1749" i="26"/>
  <c r="G1813" i="26"/>
  <c r="G1877" i="26"/>
  <c r="G19" i="26"/>
  <c r="G27" i="26"/>
  <c r="G35" i="26"/>
  <c r="G43" i="26"/>
  <c r="G51" i="26"/>
  <c r="G59" i="26"/>
  <c r="G67" i="26"/>
  <c r="G75" i="26"/>
  <c r="G83" i="26"/>
  <c r="G91" i="26"/>
  <c r="G99" i="26"/>
  <c r="G107" i="26"/>
  <c r="G115" i="26"/>
  <c r="G123" i="26"/>
  <c r="G131" i="26"/>
  <c r="G139" i="26"/>
  <c r="G147" i="26"/>
  <c r="G155" i="26"/>
  <c r="G163" i="26"/>
  <c r="G171" i="26"/>
  <c r="G179" i="26"/>
  <c r="G187" i="26"/>
  <c r="G191" i="26"/>
  <c r="G199" i="26"/>
  <c r="G207" i="26"/>
  <c r="G215" i="26"/>
  <c r="G223" i="26"/>
  <c r="G231" i="26"/>
  <c r="G239" i="26"/>
  <c r="G247" i="26"/>
  <c r="G255" i="26"/>
  <c r="G263" i="26"/>
  <c r="G271" i="26"/>
  <c r="G279" i="26"/>
  <c r="G287" i="26"/>
  <c r="G295" i="26"/>
  <c r="G303" i="26"/>
  <c r="G311" i="26"/>
  <c r="G319" i="26"/>
  <c r="G327" i="26"/>
  <c r="G335" i="26"/>
  <c r="G343" i="26"/>
  <c r="G351" i="26"/>
  <c r="G359" i="26"/>
  <c r="G367" i="26"/>
  <c r="G375" i="26"/>
  <c r="G383" i="26"/>
  <c r="G391" i="26"/>
  <c r="G399" i="26"/>
  <c r="G407" i="26"/>
  <c r="G415" i="26"/>
  <c r="G423" i="26"/>
  <c r="G431" i="26"/>
  <c r="G439" i="26"/>
  <c r="G447" i="26"/>
  <c r="G455" i="26"/>
  <c r="G463" i="26"/>
  <c r="G471" i="26"/>
  <c r="G479" i="26"/>
  <c r="G487" i="26"/>
  <c r="G495" i="26"/>
  <c r="G503" i="26"/>
  <c r="G511" i="26"/>
  <c r="G519" i="26"/>
  <c r="G527" i="26"/>
  <c r="G535" i="26"/>
  <c r="G543" i="26"/>
  <c r="G551" i="26"/>
  <c r="G559" i="26"/>
  <c r="G567" i="26"/>
  <c r="G575" i="26"/>
  <c r="G583" i="26"/>
  <c r="G602" i="26"/>
  <c r="G623" i="26"/>
  <c r="G646" i="26"/>
  <c r="G665" i="26"/>
  <c r="G686" i="26"/>
  <c r="G709" i="26"/>
  <c r="G734" i="26"/>
  <c r="G798" i="26"/>
  <c r="G862" i="26"/>
  <c r="G926" i="26"/>
  <c r="G990" i="26"/>
  <c r="G1054" i="26"/>
  <c r="G1118" i="26"/>
  <c r="G1182" i="26"/>
  <c r="G1246" i="26"/>
  <c r="G1310" i="26"/>
  <c r="G1374" i="26"/>
  <c r="G1438" i="26"/>
  <c r="G1502" i="26"/>
  <c r="G1566" i="26"/>
  <c r="G1630" i="26"/>
  <c r="G1693" i="26"/>
  <c r="G1757" i="26"/>
  <c r="G1821" i="26"/>
  <c r="G1885" i="26"/>
  <c r="G304" i="26"/>
  <c r="G320" i="26"/>
  <c r="G328" i="26"/>
  <c r="G336" i="26"/>
  <c r="G344" i="26"/>
  <c r="G360" i="26"/>
  <c r="G368" i="26"/>
  <c r="G376" i="26"/>
  <c r="G384" i="26"/>
  <c r="G392" i="26"/>
  <c r="G400" i="26"/>
  <c r="G408" i="26"/>
  <c r="G416" i="26"/>
  <c r="G424" i="26"/>
  <c r="G432" i="26"/>
  <c r="G440" i="26"/>
  <c r="G448" i="26"/>
  <c r="G456" i="26"/>
  <c r="G464" i="26"/>
  <c r="G472" i="26"/>
  <c r="G480" i="26"/>
  <c r="G488" i="26"/>
  <c r="G496" i="26"/>
  <c r="G504" i="26"/>
  <c r="G512" i="26"/>
  <c r="G520" i="26"/>
  <c r="G528" i="26"/>
  <c r="G536" i="26"/>
  <c r="G544" i="26"/>
  <c r="G552" i="26"/>
  <c r="G560" i="26"/>
  <c r="G568" i="26"/>
  <c r="G576" i="26"/>
  <c r="G586" i="26"/>
  <c r="G606" i="26"/>
  <c r="G626" i="26"/>
  <c r="G647" i="26"/>
  <c r="G669" i="26"/>
  <c r="G689" i="26"/>
  <c r="G710" i="26"/>
  <c r="G742" i="26"/>
  <c r="G806" i="26"/>
  <c r="G870" i="26"/>
  <c r="G934" i="26"/>
  <c r="G998" i="26"/>
  <c r="G1062" i="26"/>
  <c r="G1126" i="26"/>
  <c r="G1190" i="26"/>
  <c r="G1254" i="26"/>
  <c r="G1318" i="26"/>
  <c r="G1382" i="26"/>
  <c r="G1446" i="26"/>
  <c r="G1510" i="26"/>
  <c r="G1574" i="26"/>
  <c r="G1637" i="26"/>
  <c r="G1701" i="26"/>
  <c r="G1765" i="26"/>
  <c r="G1829" i="26"/>
  <c r="G1893" i="26"/>
  <c r="G312" i="26"/>
  <c r="G352" i="26"/>
  <c r="G21" i="26"/>
  <c r="G29" i="26"/>
  <c r="G37" i="26"/>
  <c r="G45" i="26"/>
  <c r="G53" i="26"/>
  <c r="G61" i="26"/>
  <c r="G69" i="26"/>
  <c r="G77" i="26"/>
  <c r="G85" i="26"/>
  <c r="G93" i="26"/>
  <c r="G101" i="26"/>
  <c r="G109" i="26"/>
  <c r="G117" i="26"/>
  <c r="G125" i="26"/>
  <c r="G133" i="26"/>
  <c r="G141" i="26"/>
  <c r="G149" i="26"/>
  <c r="G157" i="26"/>
  <c r="G165" i="26"/>
  <c r="G173" i="26"/>
  <c r="G181" i="26"/>
  <c r="G193" i="26"/>
  <c r="G201" i="26"/>
  <c r="G209" i="26"/>
  <c r="G217" i="26"/>
  <c r="G225" i="26"/>
  <c r="G233" i="26"/>
  <c r="G241" i="26"/>
  <c r="G249" i="26"/>
  <c r="G257" i="26"/>
  <c r="G265" i="26"/>
  <c r="G273" i="26"/>
  <c r="G281" i="26"/>
  <c r="G289" i="26"/>
  <c r="G297" i="26"/>
  <c r="G305" i="26"/>
  <c r="G313" i="26"/>
  <c r="G321" i="26"/>
  <c r="G329" i="26"/>
  <c r="G337" i="26"/>
  <c r="G345" i="26"/>
  <c r="G353" i="26"/>
  <c r="G361" i="26"/>
  <c r="G369" i="26"/>
  <c r="G377" i="26"/>
  <c r="G385" i="26"/>
  <c r="G393" i="26"/>
  <c r="G401" i="26"/>
  <c r="G409" i="26"/>
  <c r="G417" i="26"/>
  <c r="G425" i="26"/>
  <c r="G433" i="26"/>
  <c r="G441" i="26"/>
  <c r="G449" i="26"/>
  <c r="G457" i="26"/>
  <c r="G465" i="26"/>
  <c r="G473" i="26"/>
  <c r="G481" i="26"/>
  <c r="G489" i="26"/>
  <c r="G497" i="26"/>
  <c r="G505" i="26"/>
  <c r="G513" i="26"/>
  <c r="G521" i="26"/>
  <c r="G529" i="26"/>
  <c r="G537" i="26"/>
  <c r="G545" i="26"/>
  <c r="G553" i="26"/>
  <c r="G561" i="26"/>
  <c r="G569" i="26"/>
  <c r="G577" i="26"/>
  <c r="G587" i="26"/>
  <c r="G607" i="26"/>
  <c r="G630" i="26"/>
  <c r="G650" i="26"/>
  <c r="G670" i="26"/>
  <c r="G693" i="26"/>
  <c r="G713" i="26"/>
  <c r="G750" i="26"/>
  <c r="G814" i="26"/>
  <c r="G878" i="26"/>
  <c r="G942" i="26"/>
  <c r="G1006" i="26"/>
  <c r="G1070" i="26"/>
  <c r="G1134" i="26"/>
  <c r="G1198" i="26"/>
  <c r="G1262" i="26"/>
  <c r="G1326" i="26"/>
  <c r="G1390" i="26"/>
  <c r="G1454" i="26"/>
  <c r="G1518" i="26"/>
  <c r="G1582" i="26"/>
  <c r="G1645" i="26"/>
  <c r="G1709" i="26"/>
  <c r="G1773" i="26"/>
  <c r="G1837" i="26"/>
  <c r="G1901" i="26"/>
  <c r="G22" i="26"/>
  <c r="G30" i="26"/>
  <c r="G38" i="26"/>
  <c r="G46" i="26"/>
  <c r="G54" i="26"/>
  <c r="G62" i="26"/>
  <c r="G70" i="26"/>
  <c r="G78" i="26"/>
  <c r="G86" i="26"/>
  <c r="G94" i="26"/>
  <c r="G102" i="26"/>
  <c r="G110" i="26"/>
  <c r="G118" i="26"/>
  <c r="G126" i="26"/>
  <c r="G134" i="26"/>
  <c r="G142" i="26"/>
  <c r="G150" i="26"/>
  <c r="G158" i="26"/>
  <c r="G166" i="26"/>
  <c r="G174" i="26"/>
  <c r="G182" i="26"/>
  <c r="G194" i="26"/>
  <c r="G202" i="26"/>
  <c r="G210" i="26"/>
  <c r="G218" i="26"/>
  <c r="G226" i="26"/>
  <c r="G234" i="26"/>
  <c r="G242" i="26"/>
  <c r="G250" i="26"/>
  <c r="G258" i="26"/>
  <c r="G266" i="26"/>
  <c r="G274" i="26"/>
  <c r="G282" i="26"/>
  <c r="G290" i="26"/>
  <c r="G298" i="26"/>
  <c r="G306" i="26"/>
  <c r="G314" i="26"/>
  <c r="G322" i="26"/>
  <c r="G330" i="26"/>
  <c r="G338" i="26"/>
  <c r="G346" i="26"/>
  <c r="G354" i="26"/>
  <c r="G362" i="26"/>
  <c r="G370" i="26"/>
  <c r="G378" i="26"/>
  <c r="G386" i="26"/>
  <c r="G394" i="26"/>
  <c r="G402" i="26"/>
  <c r="G410" i="26"/>
  <c r="G418" i="26"/>
  <c r="G426" i="26"/>
  <c r="G434" i="26"/>
  <c r="G442" i="26"/>
  <c r="G450" i="26"/>
  <c r="G458" i="26"/>
  <c r="G466" i="26"/>
  <c r="G474" i="26"/>
  <c r="G482" i="26"/>
  <c r="G490" i="26"/>
  <c r="G498" i="26"/>
  <c r="G506" i="26"/>
  <c r="G514" i="26"/>
  <c r="G522" i="26"/>
  <c r="G530" i="26"/>
  <c r="G538" i="26"/>
  <c r="G546" i="26"/>
  <c r="G554" i="26"/>
  <c r="G562" i="26"/>
  <c r="G570" i="26"/>
  <c r="G578" i="26"/>
  <c r="G590" i="26"/>
  <c r="G610" i="26"/>
  <c r="G631" i="26"/>
  <c r="G654" i="26"/>
  <c r="G673" i="26"/>
  <c r="G694" i="26"/>
  <c r="G717" i="26"/>
  <c r="G758" i="26"/>
  <c r="G822" i="26"/>
  <c r="G886" i="26"/>
  <c r="G950" i="26"/>
  <c r="G1014" i="26"/>
  <c r="G1078" i="26"/>
  <c r="G1142" i="26"/>
  <c r="G1206" i="26"/>
  <c r="G1270" i="26"/>
  <c r="G1334" i="26"/>
  <c r="G1398" i="26"/>
  <c r="G1462" i="26"/>
  <c r="G1526" i="26"/>
  <c r="G1590" i="26"/>
  <c r="G1653" i="26"/>
  <c r="G1717" i="26"/>
  <c r="G1781" i="26"/>
  <c r="G1845" i="26"/>
  <c r="G1919" i="26"/>
  <c r="G23" i="26"/>
  <c r="G31" i="26"/>
  <c r="G39" i="26"/>
  <c r="G47" i="26"/>
  <c r="G55" i="26"/>
  <c r="G63" i="26"/>
  <c r="G71" i="26"/>
  <c r="G79" i="26"/>
  <c r="G87" i="26"/>
  <c r="G95" i="26"/>
  <c r="G103" i="26"/>
  <c r="G111" i="26"/>
  <c r="G119" i="26"/>
  <c r="G127" i="26"/>
  <c r="G135" i="26"/>
  <c r="G143" i="26"/>
  <c r="G151" i="26"/>
  <c r="G159" i="26"/>
  <c r="G167" i="26"/>
  <c r="G175" i="26"/>
  <c r="G183" i="26"/>
  <c r="G195" i="26"/>
  <c r="G203" i="26"/>
  <c r="G211" i="26"/>
  <c r="G219" i="26"/>
  <c r="G227" i="26"/>
  <c r="G235" i="26"/>
  <c r="G243" i="26"/>
  <c r="G251" i="26"/>
  <c r="G259" i="26"/>
  <c r="G267" i="26"/>
  <c r="G275" i="26"/>
  <c r="G283" i="26"/>
  <c r="G291" i="26"/>
  <c r="G299" i="26"/>
  <c r="G307" i="26"/>
  <c r="G315" i="26"/>
  <c r="G323" i="26"/>
  <c r="G331" i="26"/>
  <c r="G339" i="26"/>
  <c r="G347" i="26"/>
  <c r="G355" i="26"/>
  <c r="G363" i="26"/>
  <c r="G371" i="26"/>
  <c r="G379" i="26"/>
  <c r="G387" i="26"/>
  <c r="G395" i="26"/>
  <c r="G403" i="26"/>
  <c r="G411" i="26"/>
  <c r="G419" i="26"/>
  <c r="G427" i="26"/>
  <c r="G435" i="26"/>
  <c r="G443" i="26"/>
  <c r="G451" i="26"/>
  <c r="G459" i="26"/>
  <c r="G467" i="26"/>
  <c r="G475" i="26"/>
  <c r="G483" i="26"/>
  <c r="G491" i="26"/>
  <c r="G499" i="26"/>
  <c r="G507" i="26"/>
  <c r="G515" i="26"/>
  <c r="G523" i="26"/>
  <c r="G531" i="26"/>
  <c r="G539" i="26"/>
  <c r="G547" i="26"/>
  <c r="G555" i="26"/>
  <c r="G563" i="26"/>
  <c r="G571" i="26"/>
  <c r="G579" i="26"/>
  <c r="G591" i="26"/>
  <c r="G614" i="26"/>
  <c r="G634" i="26"/>
  <c r="G655" i="26"/>
  <c r="G677" i="26"/>
  <c r="G697" i="26"/>
  <c r="G718" i="26"/>
  <c r="G766" i="26"/>
  <c r="G830" i="26"/>
  <c r="G894" i="26"/>
  <c r="G958" i="26"/>
  <c r="G1022" i="26"/>
  <c r="G1086" i="26"/>
  <c r="G1150" i="26"/>
  <c r="G1214" i="26"/>
  <c r="G1278" i="26"/>
  <c r="G1342" i="26"/>
  <c r="G1406" i="26"/>
  <c r="G1470" i="26"/>
  <c r="G1534" i="26"/>
  <c r="G1598" i="26"/>
  <c r="G1661" i="26"/>
  <c r="G1725" i="26"/>
  <c r="G1789" i="26"/>
  <c r="G1853" i="26"/>
  <c r="G1951" i="26"/>
  <c r="G308" i="26"/>
  <c r="G316" i="26"/>
  <c r="G324" i="26"/>
  <c r="G332" i="26"/>
  <c r="G340" i="26"/>
  <c r="G348" i="26"/>
  <c r="G356" i="26"/>
  <c r="G364" i="26"/>
  <c r="G372" i="26"/>
  <c r="G380" i="26"/>
  <c r="G388" i="26"/>
  <c r="G396" i="26"/>
  <c r="G404" i="26"/>
  <c r="G412" i="26"/>
  <c r="G420" i="26"/>
  <c r="G428" i="26"/>
  <c r="G436" i="26"/>
  <c r="G444" i="26"/>
  <c r="G452" i="26"/>
  <c r="G460" i="26"/>
  <c r="G468" i="26"/>
  <c r="G476" i="26"/>
  <c r="G484" i="26"/>
  <c r="G492" i="26"/>
  <c r="G500" i="26"/>
  <c r="G508" i="26"/>
  <c r="G516" i="26"/>
  <c r="G524" i="26"/>
  <c r="G532" i="26"/>
  <c r="G540" i="26"/>
  <c r="G548" i="26"/>
  <c r="G556" i="26"/>
  <c r="G564" i="26"/>
  <c r="G572" i="26"/>
  <c r="G580" i="26"/>
  <c r="G594" i="26"/>
  <c r="G615" i="26"/>
  <c r="G638" i="26"/>
  <c r="G658" i="26"/>
  <c r="G678" i="26"/>
  <c r="G701" i="26"/>
  <c r="G721" i="26"/>
  <c r="G774" i="26"/>
  <c r="G838" i="26"/>
  <c r="G902" i="26"/>
  <c r="G966" i="26"/>
  <c r="G1030" i="26"/>
  <c r="G1094" i="26"/>
  <c r="G1158" i="26"/>
  <c r="G1222" i="26"/>
  <c r="G1286" i="26"/>
  <c r="G1350" i="26"/>
  <c r="G1414" i="26"/>
  <c r="G1478" i="26"/>
  <c r="G1542" i="26"/>
  <c r="G1606" i="26"/>
  <c r="G1669" i="26"/>
  <c r="G1733" i="26"/>
  <c r="G1797" i="26"/>
  <c r="G1861" i="26"/>
  <c r="G2726" i="26"/>
  <c r="G2718" i="26"/>
  <c r="G2710" i="26"/>
  <c r="G2702" i="26"/>
  <c r="G2694" i="26"/>
  <c r="G2686" i="26"/>
  <c r="G2678" i="26"/>
  <c r="G2670" i="26"/>
  <c r="G2662" i="26"/>
  <c r="G2654" i="26"/>
  <c r="G2646" i="26"/>
  <c r="G2638" i="26"/>
  <c r="G2630" i="26"/>
  <c r="G2622" i="26"/>
  <c r="G2614" i="26"/>
  <c r="G2606" i="26"/>
  <c r="G2598" i="26"/>
  <c r="G2590" i="26"/>
  <c r="G2582" i="26"/>
  <c r="G2574" i="26"/>
  <c r="G2566" i="26"/>
  <c r="G2558" i="26"/>
  <c r="G2550" i="26"/>
  <c r="G2542" i="26"/>
  <c r="G2534" i="26"/>
  <c r="G2526" i="26"/>
  <c r="G2518" i="26"/>
  <c r="G2510" i="26"/>
  <c r="G2504" i="26"/>
  <c r="G2496" i="26"/>
  <c r="G2488" i="26"/>
  <c r="G2480" i="26"/>
  <c r="G2472" i="26"/>
  <c r="G2464" i="26"/>
  <c r="G2456" i="26"/>
  <c r="G2448" i="26"/>
  <c r="G2440" i="26"/>
  <c r="G2432" i="26"/>
  <c r="G2424" i="26"/>
  <c r="G2416" i="26"/>
  <c r="G2408" i="26"/>
  <c r="G2400" i="26"/>
  <c r="G2392" i="26"/>
  <c r="G2384" i="26"/>
  <c r="G2376" i="26"/>
  <c r="G2368" i="26"/>
  <c r="G2360" i="26"/>
  <c r="G2352" i="26"/>
  <c r="G2724" i="26"/>
  <c r="G2716" i="26"/>
  <c r="G2708" i="26"/>
  <c r="G2700" i="26"/>
  <c r="G2692" i="26"/>
  <c r="G2684" i="26"/>
  <c r="G2676" i="26"/>
  <c r="G2668" i="26"/>
  <c r="G2660" i="26"/>
  <c r="G2652" i="26"/>
  <c r="G2644" i="26"/>
  <c r="G2636" i="26"/>
  <c r="G2628" i="26"/>
  <c r="G2620" i="26"/>
  <c r="G2612" i="26"/>
  <c r="G2604" i="26"/>
  <c r="G2596" i="26"/>
  <c r="G2588" i="26"/>
  <c r="G2580" i="26"/>
  <c r="G2572" i="26"/>
  <c r="G2564" i="26"/>
  <c r="G2556" i="26"/>
  <c r="G2548" i="26"/>
  <c r="G2540" i="26"/>
  <c r="G2532" i="26"/>
  <c r="G2524" i="26"/>
  <c r="G2516" i="26"/>
  <c r="G2508" i="26"/>
  <c r="G2502" i="26"/>
  <c r="G2494" i="26"/>
  <c r="G2486" i="26"/>
  <c r="G2478" i="26"/>
  <c r="G2470" i="26"/>
  <c r="G2462" i="26"/>
  <c r="G2454" i="26"/>
  <c r="G2446" i="26"/>
  <c r="G2438" i="26"/>
  <c r="G2430" i="26"/>
  <c r="G2422" i="26"/>
  <c r="G2414" i="26"/>
  <c r="G2406" i="26"/>
  <c r="G2398" i="26"/>
  <c r="G2390" i="26"/>
  <c r="G2382" i="26"/>
  <c r="G2374" i="26"/>
  <c r="G2366" i="26"/>
  <c r="G2358" i="26"/>
  <c r="G2350" i="26"/>
  <c r="G2722" i="26"/>
  <c r="G2714" i="26"/>
  <c r="G2706" i="26"/>
  <c r="G2698" i="26"/>
  <c r="G2690" i="26"/>
  <c r="G2682" i="26"/>
  <c r="G2674" i="26"/>
  <c r="G2666" i="26"/>
  <c r="G2658" i="26"/>
  <c r="G2650" i="26"/>
  <c r="G2642" i="26"/>
  <c r="G2634" i="26"/>
  <c r="G2626" i="26"/>
  <c r="G2618" i="26"/>
  <c r="G2610" i="26"/>
  <c r="G2602" i="26"/>
  <c r="G2594" i="26"/>
  <c r="G2586" i="26"/>
  <c r="G2578" i="26"/>
  <c r="G2570" i="26"/>
  <c r="G2562" i="26"/>
  <c r="G2554" i="26"/>
  <c r="G2546" i="26"/>
  <c r="G2538" i="26"/>
  <c r="G2530" i="26"/>
  <c r="G2522" i="26"/>
  <c r="G2514" i="26"/>
  <c r="G2500" i="26"/>
  <c r="G2492" i="26"/>
  <c r="G2484" i="26"/>
  <c r="G2476" i="26"/>
  <c r="G2468" i="26"/>
  <c r="G2460" i="26"/>
  <c r="G2452" i="26"/>
  <c r="G2444" i="26"/>
  <c r="G2436" i="26"/>
  <c r="G2428" i="26"/>
  <c r="G2420" i="26"/>
  <c r="G2412" i="26"/>
  <c r="G2404" i="26"/>
  <c r="G2396" i="26"/>
  <c r="G2388" i="26"/>
  <c r="G2380" i="26"/>
  <c r="G2372" i="26"/>
  <c r="G2364" i="26"/>
  <c r="G2356" i="26"/>
  <c r="G2728" i="26"/>
  <c r="G2720" i="26"/>
  <c r="G2712" i="26"/>
  <c r="G2704" i="26"/>
  <c r="G2696" i="26"/>
  <c r="G2688" i="26"/>
  <c r="G2680" i="26"/>
  <c r="G2672" i="26"/>
  <c r="G2664" i="26"/>
  <c r="G2656" i="26"/>
  <c r="G2648" i="26"/>
  <c r="G2640" i="26"/>
  <c r="G2632" i="26"/>
  <c r="G2624" i="26"/>
  <c r="G2616" i="26"/>
  <c r="G2608" i="26"/>
  <c r="G2600" i="26"/>
  <c r="G2592" i="26"/>
  <c r="G2584" i="26"/>
  <c r="G2576" i="26"/>
  <c r="G2568" i="26"/>
  <c r="G2560" i="26"/>
  <c r="G2552" i="26"/>
  <c r="G2544" i="26"/>
  <c r="G2536" i="26"/>
  <c r="G2528" i="26"/>
  <c r="G2520" i="26"/>
  <c r="G2512" i="26"/>
  <c r="G2506" i="26"/>
  <c r="G2498" i="26"/>
  <c r="G2490" i="26"/>
  <c r="G2482" i="26"/>
  <c r="G2474" i="26"/>
  <c r="G2466" i="26"/>
  <c r="G2458" i="26"/>
  <c r="G2450" i="26"/>
  <c r="G2442" i="26"/>
  <c r="G2434" i="26"/>
  <c r="G2426" i="26"/>
  <c r="G2418" i="26"/>
  <c r="G2410" i="26"/>
  <c r="G2402" i="26"/>
  <c r="G2394" i="26"/>
  <c r="G2386" i="26"/>
  <c r="G2378" i="26"/>
  <c r="G2370" i="26"/>
  <c r="G2362" i="26"/>
  <c r="G2354" i="26"/>
  <c r="G2715" i="26"/>
  <c r="G2699" i="26"/>
  <c r="G2683" i="26"/>
  <c r="G2667" i="26"/>
  <c r="G2651" i="26"/>
  <c r="G2635" i="26"/>
  <c r="G2619" i="26"/>
  <c r="G2603" i="26"/>
  <c r="G2587" i="26"/>
  <c r="G2571" i="26"/>
  <c r="G2555" i="26"/>
  <c r="G2539" i="26"/>
  <c r="G2523" i="26"/>
  <c r="G2507" i="26"/>
  <c r="G2493" i="26"/>
  <c r="G2477" i="26"/>
  <c r="G2461" i="26"/>
  <c r="G2445" i="26"/>
  <c r="G2429" i="26"/>
  <c r="G2413" i="26"/>
  <c r="G2397" i="26"/>
  <c r="G2381" i="26"/>
  <c r="G2365" i="26"/>
  <c r="G2349" i="26"/>
  <c r="G2341" i="26"/>
  <c r="G2333" i="26"/>
  <c r="G2325" i="26"/>
  <c r="G2317" i="26"/>
  <c r="G2309" i="26"/>
  <c r="G2301" i="26"/>
  <c r="G2293" i="26"/>
  <c r="G2285" i="26"/>
  <c r="G2277" i="26"/>
  <c r="G2269" i="26"/>
  <c r="G2261" i="26"/>
  <c r="G2253" i="26"/>
  <c r="G2245" i="26"/>
  <c r="G2237" i="26"/>
  <c r="G2229" i="26"/>
  <c r="G2221" i="26"/>
  <c r="G2213" i="26"/>
  <c r="G2205" i="26"/>
  <c r="G2197" i="26"/>
  <c r="G2189" i="26"/>
  <c r="G2181" i="26"/>
  <c r="G2173" i="26"/>
  <c r="G2165" i="26"/>
  <c r="G2157" i="26"/>
  <c r="G2149" i="26"/>
  <c r="G2141" i="26"/>
  <c r="G2133" i="26"/>
  <c r="G2125" i="26"/>
  <c r="G2117" i="26"/>
  <c r="G2109" i="26"/>
  <c r="G2101" i="26"/>
  <c r="G2093" i="26"/>
  <c r="G2085" i="26"/>
  <c r="G2077" i="26"/>
  <c r="G2069" i="26"/>
  <c r="G2061" i="26"/>
  <c r="G2053" i="26"/>
  <c r="G2045" i="26"/>
  <c r="G2037" i="26"/>
  <c r="G2029" i="26"/>
  <c r="G2021" i="26"/>
  <c r="G2013" i="26"/>
  <c r="G2005" i="26"/>
  <c r="G1997" i="26"/>
  <c r="G1989" i="26"/>
  <c r="G1981" i="26"/>
  <c r="G1973" i="26"/>
  <c r="G1965" i="26"/>
  <c r="G1957" i="26"/>
  <c r="G1949" i="26"/>
  <c r="G1941" i="26"/>
  <c r="G1933" i="26"/>
  <c r="G1925" i="26"/>
  <c r="G1917" i="26"/>
  <c r="G1909" i="26"/>
  <c r="G2713" i="26"/>
  <c r="G2697" i="26"/>
  <c r="G2681" i="26"/>
  <c r="G2665" i="26"/>
  <c r="G2649" i="26"/>
  <c r="G2633" i="26"/>
  <c r="G2617" i="26"/>
  <c r="G2601" i="26"/>
  <c r="G2585" i="26"/>
  <c r="G2569" i="26"/>
  <c r="G2553" i="26"/>
  <c r="G2537" i="26"/>
  <c r="G2521" i="26"/>
  <c r="G2491" i="26"/>
  <c r="G2475" i="26"/>
  <c r="G2459" i="26"/>
  <c r="G2443" i="26"/>
  <c r="G2427" i="26"/>
  <c r="G2411" i="26"/>
  <c r="G2395" i="26"/>
  <c r="G2379" i="26"/>
  <c r="G2363" i="26"/>
  <c r="G2348" i="26"/>
  <c r="G2340" i="26"/>
  <c r="G2332" i="26"/>
  <c r="G2324" i="26"/>
  <c r="G2316" i="26"/>
  <c r="G2308" i="26"/>
  <c r="G2300" i="26"/>
  <c r="G2292" i="26"/>
  <c r="G2284" i="26"/>
  <c r="G2276" i="26"/>
  <c r="G2268" i="26"/>
  <c r="G2260" i="26"/>
  <c r="G2252" i="26"/>
  <c r="G2244" i="26"/>
  <c r="G2236" i="26"/>
  <c r="G2228" i="26"/>
  <c r="G2220" i="26"/>
  <c r="G2212" i="26"/>
  <c r="G2204" i="26"/>
  <c r="G2196" i="26"/>
  <c r="G2188" i="26"/>
  <c r="G2180" i="26"/>
  <c r="G2172" i="26"/>
  <c r="G2164" i="26"/>
  <c r="G2156" i="26"/>
  <c r="G2148" i="26"/>
  <c r="G2140" i="26"/>
  <c r="G2132" i="26"/>
  <c r="G2124" i="26"/>
  <c r="G2116" i="26"/>
  <c r="G2108" i="26"/>
  <c r="G2100" i="26"/>
  <c r="G2092" i="26"/>
  <c r="G2084" i="26"/>
  <c r="G2076" i="26"/>
  <c r="G2068" i="26"/>
  <c r="G2060" i="26"/>
  <c r="G2052" i="26"/>
  <c r="G2044" i="26"/>
  <c r="G2036" i="26"/>
  <c r="G2028" i="26"/>
  <c r="G2020" i="26"/>
  <c r="G2012" i="26"/>
  <c r="G2004" i="26"/>
  <c r="G1996" i="26"/>
  <c r="G1988" i="26"/>
  <c r="G1980" i="26"/>
  <c r="G1972" i="26"/>
  <c r="G1964" i="26"/>
  <c r="G1956" i="26"/>
  <c r="G1948" i="26"/>
  <c r="G1940" i="26"/>
  <c r="G1932" i="26"/>
  <c r="G1924" i="26"/>
  <c r="G1916" i="26"/>
  <c r="G1908" i="26"/>
  <c r="G2727" i="26"/>
  <c r="G2711" i="26"/>
  <c r="G2695" i="26"/>
  <c r="G2679" i="26"/>
  <c r="G2663" i="26"/>
  <c r="G2647" i="26"/>
  <c r="G2631" i="26"/>
  <c r="G2615" i="26"/>
  <c r="G2599" i="26"/>
  <c r="G2583" i="26"/>
  <c r="G2567" i="26"/>
  <c r="G2551" i="26"/>
  <c r="G2535" i="26"/>
  <c r="G2519" i="26"/>
  <c r="G2505" i="26"/>
  <c r="G2489" i="26"/>
  <c r="G2473" i="26"/>
  <c r="G2457" i="26"/>
  <c r="G2441" i="26"/>
  <c r="G2425" i="26"/>
  <c r="G2409" i="26"/>
  <c r="G2393" i="26"/>
  <c r="G2377" i="26"/>
  <c r="G2361" i="26"/>
  <c r="G2347" i="26"/>
  <c r="G2339" i="26"/>
  <c r="G2331" i="26"/>
  <c r="G2323" i="26"/>
  <c r="G2315" i="26"/>
  <c r="G2307" i="26"/>
  <c r="G2299" i="26"/>
  <c r="G2291" i="26"/>
  <c r="G2283" i="26"/>
  <c r="G2275" i="26"/>
  <c r="G2267" i="26"/>
  <c r="G2259" i="26"/>
  <c r="G2251" i="26"/>
  <c r="G2243" i="26"/>
  <c r="G2235" i="26"/>
  <c r="G2227" i="26"/>
  <c r="G2219" i="26"/>
  <c r="G2211" i="26"/>
  <c r="G2203" i="26"/>
  <c r="G2195" i="26"/>
  <c r="G2187" i="26"/>
  <c r="G2179" i="26"/>
  <c r="G2171" i="26"/>
  <c r="G2163" i="26"/>
  <c r="G2155" i="26"/>
  <c r="G2147" i="26"/>
  <c r="G2139" i="26"/>
  <c r="G2131" i="26"/>
  <c r="G2123" i="26"/>
  <c r="G2115" i="26"/>
  <c r="G2107" i="26"/>
  <c r="G2099" i="26"/>
  <c r="G2091" i="26"/>
  <c r="G2083" i="26"/>
  <c r="G2075" i="26"/>
  <c r="G2067" i="26"/>
  <c r="G2059" i="26"/>
  <c r="G2051" i="26"/>
  <c r="G2043" i="26"/>
  <c r="G2725" i="26"/>
  <c r="G2709" i="26"/>
  <c r="G2693" i="26"/>
  <c r="G2677" i="26"/>
  <c r="G2661" i="26"/>
  <c r="G2645" i="26"/>
  <c r="G2629" i="26"/>
  <c r="G2613" i="26"/>
  <c r="G2597" i="26"/>
  <c r="G2581" i="26"/>
  <c r="G2565" i="26"/>
  <c r="G2549" i="26"/>
  <c r="G2533" i="26"/>
  <c r="G2517" i="26"/>
  <c r="G2503" i="26"/>
  <c r="G2487" i="26"/>
  <c r="G2471" i="26"/>
  <c r="G2455" i="26"/>
  <c r="G2439" i="26"/>
  <c r="G2423" i="26"/>
  <c r="G2407" i="26"/>
  <c r="G2391" i="26"/>
  <c r="G2375" i="26"/>
  <c r="G2359" i="26"/>
  <c r="G2346" i="26"/>
  <c r="G2338" i="26"/>
  <c r="G2330" i="26"/>
  <c r="G2322" i="26"/>
  <c r="G2314" i="26"/>
  <c r="G2306" i="26"/>
  <c r="G2298" i="26"/>
  <c r="G2290" i="26"/>
  <c r="G2282" i="26"/>
  <c r="G2274" i="26"/>
  <c r="G2266" i="26"/>
  <c r="G2258" i="26"/>
  <c r="G2250" i="26"/>
  <c r="G2242" i="26"/>
  <c r="G2234" i="26"/>
  <c r="G2226" i="26"/>
  <c r="G2218" i="26"/>
  <c r="G2210" i="26"/>
  <c r="G2202" i="26"/>
  <c r="G2194" i="26"/>
  <c r="G2186" i="26"/>
  <c r="G2178" i="26"/>
  <c r="G2170" i="26"/>
  <c r="G2162" i="26"/>
  <c r="G2154" i="26"/>
  <c r="G2146" i="26"/>
  <c r="G2138" i="26"/>
  <c r="G2130" i="26"/>
  <c r="G2122" i="26"/>
  <c r="G2114" i="26"/>
  <c r="G2106" i="26"/>
  <c r="G2098" i="26"/>
  <c r="G2090" i="26"/>
  <c r="G2082" i="26"/>
  <c r="G2074" i="26"/>
  <c r="G2066" i="26"/>
  <c r="G2058" i="26"/>
  <c r="G2050" i="26"/>
  <c r="G2042" i="26"/>
  <c r="G2034" i="26"/>
  <c r="G2026" i="26"/>
  <c r="G2018" i="26"/>
  <c r="G2010" i="26"/>
  <c r="G2002" i="26"/>
  <c r="G1994" i="26"/>
  <c r="G1986" i="26"/>
  <c r="G1978" i="26"/>
  <c r="G1970" i="26"/>
  <c r="G1962" i="26"/>
  <c r="G1954" i="26"/>
  <c r="G1946" i="26"/>
  <c r="G1938" i="26"/>
  <c r="G1930" i="26"/>
  <c r="G1922" i="26"/>
  <c r="G1914" i="26"/>
  <c r="G1906" i="26"/>
  <c r="G2723" i="26"/>
  <c r="G2707" i="26"/>
  <c r="G2691" i="26"/>
  <c r="G2675" i="26"/>
  <c r="G2659" i="26"/>
  <c r="G2643" i="26"/>
  <c r="G2627" i="26"/>
  <c r="G2611" i="26"/>
  <c r="G2595" i="26"/>
  <c r="G2579" i="26"/>
  <c r="G2563" i="26"/>
  <c r="G2547" i="26"/>
  <c r="G2531" i="26"/>
  <c r="G2515" i="26"/>
  <c r="G2501" i="26"/>
  <c r="G2485" i="26"/>
  <c r="G2469" i="26"/>
  <c r="G2453" i="26"/>
  <c r="G2437" i="26"/>
  <c r="G2421" i="26"/>
  <c r="G2405" i="26"/>
  <c r="G2389" i="26"/>
  <c r="G2373" i="26"/>
  <c r="G2357" i="26"/>
  <c r="G2345" i="26"/>
  <c r="G2337" i="26"/>
  <c r="G2329" i="26"/>
  <c r="G2321" i="26"/>
  <c r="G2313" i="26"/>
  <c r="G2305" i="26"/>
  <c r="G2297" i="26"/>
  <c r="G2289" i="26"/>
  <c r="G2281" i="26"/>
  <c r="G2273" i="26"/>
  <c r="G2265" i="26"/>
  <c r="G2257" i="26"/>
  <c r="G2249" i="26"/>
  <c r="G2241" i="26"/>
  <c r="G2233" i="26"/>
  <c r="G2225" i="26"/>
  <c r="G2217" i="26"/>
  <c r="G2209" i="26"/>
  <c r="G2201" i="26"/>
  <c r="G2193" i="26"/>
  <c r="G2185" i="26"/>
  <c r="G2177" i="26"/>
  <c r="G2169" i="26"/>
  <c r="G2161" i="26"/>
  <c r="G2153" i="26"/>
  <c r="G2145" i="26"/>
  <c r="G2137" i="26"/>
  <c r="G2129" i="26"/>
  <c r="G2121" i="26"/>
  <c r="G2113" i="26"/>
  <c r="G2105" i="26"/>
  <c r="G2097" i="26"/>
  <c r="G2089" i="26"/>
  <c r="G2081" i="26"/>
  <c r="G2073" i="26"/>
  <c r="G2065" i="26"/>
  <c r="G2057" i="26"/>
  <c r="G2049" i="26"/>
  <c r="G2041" i="26"/>
  <c r="G2033" i="26"/>
  <c r="G2025" i="26"/>
  <c r="G2017" i="26"/>
  <c r="G2009" i="26"/>
  <c r="G2001" i="26"/>
  <c r="G1993" i="26"/>
  <c r="G1985" i="26"/>
  <c r="G1977" i="26"/>
  <c r="G1969" i="26"/>
  <c r="G1961" i="26"/>
  <c r="G1953" i="26"/>
  <c r="G1945" i="26"/>
  <c r="G1937" i="26"/>
  <c r="G1929" i="26"/>
  <c r="G1921" i="26"/>
  <c r="G1913" i="26"/>
  <c r="G2721" i="26"/>
  <c r="G2705" i="26"/>
  <c r="G2689" i="26"/>
  <c r="G2673" i="26"/>
  <c r="G2657" i="26"/>
  <c r="G2641" i="26"/>
  <c r="G2625" i="26"/>
  <c r="G2609" i="26"/>
  <c r="G2593" i="26"/>
  <c r="G2577" i="26"/>
  <c r="G2561" i="26"/>
  <c r="G2545" i="26"/>
  <c r="G2529" i="26"/>
  <c r="G2513" i="26"/>
  <c r="G2499" i="26"/>
  <c r="G2483" i="26"/>
  <c r="G2467" i="26"/>
  <c r="G2451" i="26"/>
  <c r="G2435" i="26"/>
  <c r="G2419" i="26"/>
  <c r="G2403" i="26"/>
  <c r="G2387" i="26"/>
  <c r="G2371" i="26"/>
  <c r="G2355" i="26"/>
  <c r="G2344" i="26"/>
  <c r="G2336" i="26"/>
  <c r="G2328" i="26"/>
  <c r="G2320" i="26"/>
  <c r="G2312" i="26"/>
  <c r="G2304" i="26"/>
  <c r="G2296" i="26"/>
  <c r="G2288" i="26"/>
  <c r="G2280" i="26"/>
  <c r="G2272" i="26"/>
  <c r="G2264" i="26"/>
  <c r="G2256" i="26"/>
  <c r="G2248" i="26"/>
  <c r="G2240" i="26"/>
  <c r="G2232" i="26"/>
  <c r="G2224" i="26"/>
  <c r="G2216" i="26"/>
  <c r="G2208" i="26"/>
  <c r="G2200" i="26"/>
  <c r="G2192" i="26"/>
  <c r="G2184" i="26"/>
  <c r="G2176" i="26"/>
  <c r="G2168" i="26"/>
  <c r="G2160" i="26"/>
  <c r="G2152" i="26"/>
  <c r="G2144" i="26"/>
  <c r="G2136" i="26"/>
  <c r="G2128" i="26"/>
  <c r="G2120" i="26"/>
  <c r="G2112" i="26"/>
  <c r="G2104" i="26"/>
  <c r="G2096" i="26"/>
  <c r="G2088" i="26"/>
  <c r="G2080" i="26"/>
  <c r="G2072" i="26"/>
  <c r="G2064" i="26"/>
  <c r="G2056" i="26"/>
  <c r="G2048" i="26"/>
  <c r="G2040" i="26"/>
  <c r="G2032" i="26"/>
  <c r="G2024" i="26"/>
  <c r="G2016" i="26"/>
  <c r="G2008" i="26"/>
  <c r="G2000" i="26"/>
  <c r="G1992" i="26"/>
  <c r="G1984" i="26"/>
  <c r="G1976" i="26"/>
  <c r="G1968" i="26"/>
  <c r="G1960" i="26"/>
  <c r="G1952" i="26"/>
  <c r="G1944" i="26"/>
  <c r="G1936" i="26"/>
  <c r="G1928" i="26"/>
  <c r="G1920" i="26"/>
  <c r="G1912" i="26"/>
  <c r="G2719" i="26"/>
  <c r="G2703" i="26"/>
  <c r="G2687" i="26"/>
  <c r="G2671" i="26"/>
  <c r="G2655" i="26"/>
  <c r="G2639" i="26"/>
  <c r="G2623" i="26"/>
  <c r="G2607" i="26"/>
  <c r="G2591" i="26"/>
  <c r="G2575" i="26"/>
  <c r="G2559" i="26"/>
  <c r="G2543" i="26"/>
  <c r="G2527" i="26"/>
  <c r="G2511" i="26"/>
  <c r="G2497" i="26"/>
  <c r="G2481" i="26"/>
  <c r="G2465" i="26"/>
  <c r="G2449" i="26"/>
  <c r="G2433" i="26"/>
  <c r="G2417" i="26"/>
  <c r="G2401" i="26"/>
  <c r="G2385" i="26"/>
  <c r="G2369" i="26"/>
  <c r="G2353" i="26"/>
  <c r="G2343" i="26"/>
  <c r="G2335" i="26"/>
  <c r="G2327" i="26"/>
  <c r="G2319" i="26"/>
  <c r="G2311" i="26"/>
  <c r="G2303" i="26"/>
  <c r="G2295" i="26"/>
  <c r="G2287" i="26"/>
  <c r="G2279" i="26"/>
  <c r="G2271" i="26"/>
  <c r="G2263" i="26"/>
  <c r="G2255" i="26"/>
  <c r="G2247" i="26"/>
  <c r="G2239" i="26"/>
  <c r="G2231" i="26"/>
  <c r="G2223" i="26"/>
  <c r="G2215" i="26"/>
  <c r="G2207" i="26"/>
  <c r="G2199" i="26"/>
  <c r="G2191" i="26"/>
  <c r="G2183" i="26"/>
  <c r="G2175" i="26"/>
  <c r="G2167" i="26"/>
  <c r="G2159" i="26"/>
  <c r="G2151" i="26"/>
  <c r="G2143" i="26"/>
  <c r="G2135" i="26"/>
  <c r="G2127" i="26"/>
  <c r="G2119" i="26"/>
  <c r="G2111" i="26"/>
  <c r="G2103" i="26"/>
  <c r="G2095" i="26"/>
  <c r="G2087" i="26"/>
  <c r="G2079" i="26"/>
  <c r="G2071" i="26"/>
  <c r="G2063" i="26"/>
  <c r="G2055" i="26"/>
  <c r="G2717" i="26"/>
  <c r="G2701" i="26"/>
  <c r="G2685" i="26"/>
  <c r="G2669" i="26"/>
  <c r="G2653" i="26"/>
  <c r="G2637" i="26"/>
  <c r="G2621" i="26"/>
  <c r="G2605" i="26"/>
  <c r="G2589" i="26"/>
  <c r="G2573" i="26"/>
  <c r="G2557" i="26"/>
  <c r="G2541" i="26"/>
  <c r="G2525" i="26"/>
  <c r="G2509" i="26"/>
  <c r="G2495" i="26"/>
  <c r="G2479" i="26"/>
  <c r="G2463" i="26"/>
  <c r="G2447" i="26"/>
  <c r="G2431" i="26"/>
  <c r="G2415" i="26"/>
  <c r="G2399" i="26"/>
  <c r="G2383" i="26"/>
  <c r="G2367" i="26"/>
  <c r="G2351" i="26"/>
  <c r="G2342" i="26"/>
  <c r="G2334" i="26"/>
  <c r="G2326" i="26"/>
  <c r="G2318" i="26"/>
  <c r="G2310" i="26"/>
  <c r="G2302" i="26"/>
  <c r="G2294" i="26"/>
  <c r="G2286" i="26"/>
  <c r="G2278" i="26"/>
  <c r="G2270" i="26"/>
  <c r="G2262" i="26"/>
  <c r="G2254" i="26"/>
  <c r="G2246" i="26"/>
  <c r="G2238" i="26"/>
  <c r="G2230" i="26"/>
  <c r="G2222" i="26"/>
  <c r="G2214" i="26"/>
  <c r="G2206" i="26"/>
  <c r="G2198" i="26"/>
  <c r="G2190" i="26"/>
  <c r="G2182" i="26"/>
  <c r="G2174" i="26"/>
  <c r="G2166" i="26"/>
  <c r="G2158" i="26"/>
  <c r="G2150" i="26"/>
  <c r="G2142" i="26"/>
  <c r="G2134" i="26"/>
  <c r="G2126" i="26"/>
  <c r="G2118" i="26"/>
  <c r="G2110" i="26"/>
  <c r="G2102" i="26"/>
  <c r="G2094" i="26"/>
  <c r="G2086" i="26"/>
  <c r="G2078" i="26"/>
  <c r="G2070" i="26"/>
  <c r="G2062" i="26"/>
  <c r="G2054" i="26"/>
  <c r="G2046" i="26"/>
  <c r="G2038" i="26"/>
  <c r="G2030" i="26"/>
  <c r="G2022" i="26"/>
  <c r="G2014" i="26"/>
  <c r="G2006" i="26"/>
  <c r="G1998" i="26"/>
  <c r="G1990" i="26"/>
  <c r="G1982" i="26"/>
  <c r="G1974" i="26"/>
  <c r="G1966" i="26"/>
  <c r="G1958" i="26"/>
  <c r="G1950" i="26"/>
  <c r="G1942" i="26"/>
  <c r="G1934" i="26"/>
  <c r="G1926" i="26"/>
  <c r="G1918" i="26"/>
  <c r="G1910" i="26"/>
  <c r="G2047" i="26"/>
  <c r="G2011" i="26"/>
  <c r="G1979" i="26"/>
  <c r="G1947" i="26"/>
  <c r="G1915" i="26"/>
  <c r="G1900" i="26"/>
  <c r="G1892" i="26"/>
  <c r="G1884" i="26"/>
  <c r="G1876" i="26"/>
  <c r="G1868" i="26"/>
  <c r="G1860" i="26"/>
  <c r="G1852" i="26"/>
  <c r="G1844" i="26"/>
  <c r="G1836" i="26"/>
  <c r="G1828" i="26"/>
  <c r="G1820" i="26"/>
  <c r="G1812" i="26"/>
  <c r="G1804" i="26"/>
  <c r="G1796" i="26"/>
  <c r="G1788" i="26"/>
  <c r="G1780" i="26"/>
  <c r="G1772" i="26"/>
  <c r="G1764" i="26"/>
  <c r="G1756" i="26"/>
  <c r="G1748" i="26"/>
  <c r="G1740" i="26"/>
  <c r="G1732" i="26"/>
  <c r="G1724" i="26"/>
  <c r="G1716" i="26"/>
  <c r="G1708" i="26"/>
  <c r="G1700" i="26"/>
  <c r="G1692" i="26"/>
  <c r="G1684" i="26"/>
  <c r="G1676" i="26"/>
  <c r="G1668" i="26"/>
  <c r="G1660" i="26"/>
  <c r="G1652" i="26"/>
  <c r="G1644" i="26"/>
  <c r="G1629" i="26"/>
  <c r="G1621" i="26"/>
  <c r="G1613" i="26"/>
  <c r="G1605" i="26"/>
  <c r="G1597" i="26"/>
  <c r="G1589" i="26"/>
  <c r="G1581" i="26"/>
  <c r="G1573" i="26"/>
  <c r="G1565" i="26"/>
  <c r="G1557" i="26"/>
  <c r="G1549" i="26"/>
  <c r="G1541" i="26"/>
  <c r="G1533" i="26"/>
  <c r="G1525" i="26"/>
  <c r="G1517" i="26"/>
  <c r="G1509" i="26"/>
  <c r="G1501" i="26"/>
  <c r="G1493" i="26"/>
  <c r="G1485" i="26"/>
  <c r="G1477" i="26"/>
  <c r="G1469" i="26"/>
  <c r="G1461" i="26"/>
  <c r="G1453" i="26"/>
  <c r="G1445" i="26"/>
  <c r="G1437" i="26"/>
  <c r="G1429" i="26"/>
  <c r="G1421" i="26"/>
  <c r="G1413" i="26"/>
  <c r="G1405" i="26"/>
  <c r="G1397" i="26"/>
  <c r="G1389" i="26"/>
  <c r="G1381" i="26"/>
  <c r="G1373" i="26"/>
  <c r="G1365" i="26"/>
  <c r="G1357" i="26"/>
  <c r="G1349" i="26"/>
  <c r="G1341" i="26"/>
  <c r="G1333" i="26"/>
  <c r="G1325" i="26"/>
  <c r="G1317" i="26"/>
  <c r="G1309" i="26"/>
  <c r="G1301" i="26"/>
  <c r="G1293" i="26"/>
  <c r="G1285" i="26"/>
  <c r="G1277" i="26"/>
  <c r="G1269" i="26"/>
  <c r="G1261" i="26"/>
  <c r="G1253" i="26"/>
  <c r="G1245" i="26"/>
  <c r="G1237" i="26"/>
  <c r="G1229" i="26"/>
  <c r="G1221" i="26"/>
  <c r="G1213" i="26"/>
  <c r="G1205" i="26"/>
  <c r="G1197" i="26"/>
  <c r="G1189" i="26"/>
  <c r="G1181" i="26"/>
  <c r="G1173" i="26"/>
  <c r="G1165" i="26"/>
  <c r="G1157" i="26"/>
  <c r="G1149" i="26"/>
  <c r="G1141" i="26"/>
  <c r="G1133" i="26"/>
  <c r="G1125" i="26"/>
  <c r="G1117" i="26"/>
  <c r="G1109" i="26"/>
  <c r="G1101" i="26"/>
  <c r="G1093" i="26"/>
  <c r="G1085" i="26"/>
  <c r="G1077" i="26"/>
  <c r="G1069" i="26"/>
  <c r="G1061" i="26"/>
  <c r="G1053" i="26"/>
  <c r="G1045" i="26"/>
  <c r="G1037" i="26"/>
  <c r="G1029" i="26"/>
  <c r="G1021" i="26"/>
  <c r="G1013" i="26"/>
  <c r="G1005" i="26"/>
  <c r="G997" i="26"/>
  <c r="G989" i="26"/>
  <c r="G981" i="26"/>
  <c r="G973" i="26"/>
  <c r="G965" i="26"/>
  <c r="G957" i="26"/>
  <c r="G949" i="26"/>
  <c r="G941" i="26"/>
  <c r="G933" i="26"/>
  <c r="G925" i="26"/>
  <c r="G917" i="26"/>
  <c r="G909" i="26"/>
  <c r="G901" i="26"/>
  <c r="G893" i="26"/>
  <c r="G885" i="26"/>
  <c r="G877" i="26"/>
  <c r="G869" i="26"/>
  <c r="G861" i="26"/>
  <c r="G853" i="26"/>
  <c r="G845" i="26"/>
  <c r="G837" i="26"/>
  <c r="G829" i="26"/>
  <c r="G821" i="26"/>
  <c r="G813" i="26"/>
  <c r="G805" i="26"/>
  <c r="G797" i="26"/>
  <c r="G789" i="26"/>
  <c r="G781" i="26"/>
  <c r="G773" i="26"/>
  <c r="G765" i="26"/>
  <c r="G757" i="26"/>
  <c r="G749" i="26"/>
  <c r="G741" i="26"/>
  <c r="G733" i="26"/>
  <c r="G2039" i="26"/>
  <c r="G2007" i="26"/>
  <c r="G1975" i="26"/>
  <c r="G1943" i="26"/>
  <c r="G1911" i="26"/>
  <c r="G1899" i="26"/>
  <c r="G1891" i="26"/>
  <c r="G1883" i="26"/>
  <c r="G1875" i="26"/>
  <c r="G1867" i="26"/>
  <c r="G1859" i="26"/>
  <c r="G1851" i="26"/>
  <c r="G1843" i="26"/>
  <c r="G1835" i="26"/>
  <c r="G1827" i="26"/>
  <c r="G1819" i="26"/>
  <c r="G1811" i="26"/>
  <c r="G1803" i="26"/>
  <c r="G1795" i="26"/>
  <c r="G1787" i="26"/>
  <c r="G1779" i="26"/>
  <c r="G1771" i="26"/>
  <c r="G1763" i="26"/>
  <c r="G1755" i="26"/>
  <c r="G1747" i="26"/>
  <c r="G1739" i="26"/>
  <c r="G1731" i="26"/>
  <c r="G1723" i="26"/>
  <c r="G1715" i="26"/>
  <c r="G1707" i="26"/>
  <c r="G1699" i="26"/>
  <c r="G1691" i="26"/>
  <c r="G1683" i="26"/>
  <c r="G1675" i="26"/>
  <c r="G1667" i="26"/>
  <c r="G1659" i="26"/>
  <c r="G1651" i="26"/>
  <c r="G1643" i="26"/>
  <c r="G1636" i="26"/>
  <c r="G1628" i="26"/>
  <c r="G1620" i="26"/>
  <c r="G1612" i="26"/>
  <c r="G1604" i="26"/>
  <c r="G1596" i="26"/>
  <c r="G1588" i="26"/>
  <c r="G1580" i="26"/>
  <c r="G1572" i="26"/>
  <c r="G1564" i="26"/>
  <c r="G1556" i="26"/>
  <c r="G1548" i="26"/>
  <c r="G1540" i="26"/>
  <c r="G1532" i="26"/>
  <c r="G1524" i="26"/>
  <c r="G1516" i="26"/>
  <c r="G1508" i="26"/>
  <c r="G1500" i="26"/>
  <c r="G1492" i="26"/>
  <c r="G1484" i="26"/>
  <c r="G1476" i="26"/>
  <c r="G1468" i="26"/>
  <c r="G1460" i="26"/>
  <c r="G1452" i="26"/>
  <c r="G1444" i="26"/>
  <c r="G1436" i="26"/>
  <c r="G1428" i="26"/>
  <c r="G1420" i="26"/>
  <c r="G1412" i="26"/>
  <c r="G1404" i="26"/>
  <c r="G1396" i="26"/>
  <c r="G1388" i="26"/>
  <c r="G1380" i="26"/>
  <c r="G1372" i="26"/>
  <c r="G1364" i="26"/>
  <c r="G1356" i="26"/>
  <c r="G1348" i="26"/>
  <c r="G1340" i="26"/>
  <c r="G1332" i="26"/>
  <c r="G1324" i="26"/>
  <c r="G1316" i="26"/>
  <c r="G1308" i="26"/>
  <c r="G1300" i="26"/>
  <c r="G1292" i="26"/>
  <c r="G1284" i="26"/>
  <c r="G1276" i="26"/>
  <c r="G1268" i="26"/>
  <c r="G1260" i="26"/>
  <c r="G1252" i="26"/>
  <c r="G1244" i="26"/>
  <c r="G1236" i="26"/>
  <c r="G1228" i="26"/>
  <c r="G1220" i="26"/>
  <c r="G1212" i="26"/>
  <c r="G1204" i="26"/>
  <c r="G1196" i="26"/>
  <c r="G1188" i="26"/>
  <c r="G1180" i="26"/>
  <c r="G1172" i="26"/>
  <c r="G1164" i="26"/>
  <c r="G1156" i="26"/>
  <c r="G1148" i="26"/>
  <c r="G1140" i="26"/>
  <c r="G1132" i="26"/>
  <c r="G1124" i="26"/>
  <c r="G1116" i="26"/>
  <c r="G1108" i="26"/>
  <c r="G1100" i="26"/>
  <c r="G1092" i="26"/>
  <c r="G1084" i="26"/>
  <c r="G1076" i="26"/>
  <c r="G1068" i="26"/>
  <c r="G1060" i="26"/>
  <c r="G1052" i="26"/>
  <c r="G1044" i="26"/>
  <c r="G1036" i="26"/>
  <c r="G1028" i="26"/>
  <c r="G1020" i="26"/>
  <c r="G1012" i="26"/>
  <c r="G1004" i="26"/>
  <c r="G996" i="26"/>
  <c r="G988" i="26"/>
  <c r="G980" i="26"/>
  <c r="G972" i="26"/>
  <c r="G964" i="26"/>
  <c r="G956" i="26"/>
  <c r="G948" i="26"/>
  <c r="G940" i="26"/>
  <c r="G932" i="26"/>
  <c r="G924" i="26"/>
  <c r="G916" i="26"/>
  <c r="G908" i="26"/>
  <c r="G900" i="26"/>
  <c r="G892" i="26"/>
  <c r="G884" i="26"/>
  <c r="G876" i="26"/>
  <c r="G868" i="26"/>
  <c r="G860" i="26"/>
  <c r="G852" i="26"/>
  <c r="G844" i="26"/>
  <c r="G836" i="26"/>
  <c r="G828" i="26"/>
  <c r="G820" i="26"/>
  <c r="G812" i="26"/>
  <c r="G804" i="26"/>
  <c r="G796" i="26"/>
  <c r="G788" i="26"/>
  <c r="G780" i="26"/>
  <c r="G772" i="26"/>
  <c r="G764" i="26"/>
  <c r="G756" i="26"/>
  <c r="G748" i="26"/>
  <c r="G740" i="26"/>
  <c r="G732" i="26"/>
  <c r="G724" i="26"/>
  <c r="G716" i="26"/>
  <c r="G708" i="26"/>
  <c r="G700" i="26"/>
  <c r="G692" i="26"/>
  <c r="G684" i="26"/>
  <c r="G676" i="26"/>
  <c r="G668" i="26"/>
  <c r="G661" i="26"/>
  <c r="G653" i="26"/>
  <c r="G645" i="26"/>
  <c r="G637" i="26"/>
  <c r="G629" i="26"/>
  <c r="G621" i="26"/>
  <c r="G613" i="26"/>
  <c r="G605" i="26"/>
  <c r="G597" i="26"/>
  <c r="G589" i="26"/>
  <c r="G2035" i="26"/>
  <c r="G2003" i="26"/>
  <c r="G1971" i="26"/>
  <c r="G1939" i="26"/>
  <c r="G1907" i="26"/>
  <c r="G1898" i="26"/>
  <c r="G1890" i="26"/>
  <c r="G1882" i="26"/>
  <c r="G1874" i="26"/>
  <c r="G1866" i="26"/>
  <c r="G1858" i="26"/>
  <c r="G1850" i="26"/>
  <c r="G1842" i="26"/>
  <c r="G1834" i="26"/>
  <c r="G1826" i="26"/>
  <c r="G1818" i="26"/>
  <c r="G1810" i="26"/>
  <c r="G1802" i="26"/>
  <c r="G1794" i="26"/>
  <c r="G1786" i="26"/>
  <c r="G1778" i="26"/>
  <c r="G1770" i="26"/>
  <c r="G1762" i="26"/>
  <c r="G1754" i="26"/>
  <c r="G1746" i="26"/>
  <c r="G1738" i="26"/>
  <c r="G1730" i="26"/>
  <c r="G1722" i="26"/>
  <c r="G1714" i="26"/>
  <c r="G1706" i="26"/>
  <c r="G1698" i="26"/>
  <c r="G1690" i="26"/>
  <c r="G1682" i="26"/>
  <c r="G1674" i="26"/>
  <c r="G1666" i="26"/>
  <c r="G1658" i="26"/>
  <c r="G1650" i="26"/>
  <c r="G1642" i="26"/>
  <c r="G1635" i="26"/>
  <c r="G1627" i="26"/>
  <c r="G1619" i="26"/>
  <c r="G1611" i="26"/>
  <c r="G1603" i="26"/>
  <c r="G1595" i="26"/>
  <c r="G1587" i="26"/>
  <c r="G1579" i="26"/>
  <c r="G1571" i="26"/>
  <c r="G1563" i="26"/>
  <c r="G1555" i="26"/>
  <c r="G1547" i="26"/>
  <c r="G1539" i="26"/>
  <c r="G1531" i="26"/>
  <c r="G1523" i="26"/>
  <c r="G1515" i="26"/>
  <c r="G1507" i="26"/>
  <c r="G1499" i="26"/>
  <c r="G1491" i="26"/>
  <c r="G1483" i="26"/>
  <c r="G1475" i="26"/>
  <c r="G1467" i="26"/>
  <c r="G1459" i="26"/>
  <c r="G1451" i="26"/>
  <c r="G1443" i="26"/>
  <c r="G1435" i="26"/>
  <c r="G1427" i="26"/>
  <c r="G1419" i="26"/>
  <c r="G1411" i="26"/>
  <c r="G1403" i="26"/>
  <c r="G1395" i="26"/>
  <c r="G1387" i="26"/>
  <c r="G1379" i="26"/>
  <c r="G1371" i="26"/>
  <c r="G1363" i="26"/>
  <c r="G1355" i="26"/>
  <c r="G1347" i="26"/>
  <c r="G1339" i="26"/>
  <c r="G1331" i="26"/>
  <c r="G1323" i="26"/>
  <c r="G1315" i="26"/>
  <c r="G1307" i="26"/>
  <c r="G1299" i="26"/>
  <c r="G1291" i="26"/>
  <c r="G1283" i="26"/>
  <c r="G1275" i="26"/>
  <c r="G1267" i="26"/>
  <c r="G1259" i="26"/>
  <c r="G1251" i="26"/>
  <c r="G1243" i="26"/>
  <c r="G1235" i="26"/>
  <c r="G1227" i="26"/>
  <c r="G1219" i="26"/>
  <c r="G1211" i="26"/>
  <c r="G1203" i="26"/>
  <c r="G1195" i="26"/>
  <c r="G1187" i="26"/>
  <c r="G1179" i="26"/>
  <c r="G1171" i="26"/>
  <c r="G1163" i="26"/>
  <c r="G1155" i="26"/>
  <c r="G1147" i="26"/>
  <c r="G1139" i="26"/>
  <c r="G1131" i="26"/>
  <c r="G1123" i="26"/>
  <c r="G1115" i="26"/>
  <c r="G1107" i="26"/>
  <c r="G1099" i="26"/>
  <c r="G1091" i="26"/>
  <c r="G1083" i="26"/>
  <c r="G1075" i="26"/>
  <c r="G1067" i="26"/>
  <c r="G1059" i="26"/>
  <c r="G1051" i="26"/>
  <c r="G1043" i="26"/>
  <c r="G1035" i="26"/>
  <c r="G1027" i="26"/>
  <c r="G1019" i="26"/>
  <c r="G1011" i="26"/>
  <c r="G1003" i="26"/>
  <c r="G995" i="26"/>
  <c r="G987" i="26"/>
  <c r="G979" i="26"/>
  <c r="G971" i="26"/>
  <c r="G963" i="26"/>
  <c r="G955" i="26"/>
  <c r="G947" i="26"/>
  <c r="G939" i="26"/>
  <c r="G931" i="26"/>
  <c r="G923" i="26"/>
  <c r="G915" i="26"/>
  <c r="G907" i="26"/>
  <c r="G899" i="26"/>
  <c r="G891" i="26"/>
  <c r="G883" i="26"/>
  <c r="G875" i="26"/>
  <c r="G867" i="26"/>
  <c r="G859" i="26"/>
  <c r="G851" i="26"/>
  <c r="G843" i="26"/>
  <c r="G835" i="26"/>
  <c r="G827" i="26"/>
  <c r="G819" i="26"/>
  <c r="G811" i="26"/>
  <c r="G803" i="26"/>
  <c r="G795" i="26"/>
  <c r="G787" i="26"/>
  <c r="G779" i="26"/>
  <c r="G771" i="26"/>
  <c r="G763" i="26"/>
  <c r="G755" i="26"/>
  <c r="G747" i="26"/>
  <c r="G739" i="26"/>
  <c r="G731" i="26"/>
  <c r="G723" i="26"/>
  <c r="G715" i="26"/>
  <c r="G707" i="26"/>
  <c r="G699" i="26"/>
  <c r="G691" i="26"/>
  <c r="G683" i="26"/>
  <c r="G675" i="26"/>
  <c r="G667" i="26"/>
  <c r="G660" i="26"/>
  <c r="G652" i="26"/>
  <c r="G644" i="26"/>
  <c r="G636" i="26"/>
  <c r="G628" i="26"/>
  <c r="G620" i="26"/>
  <c r="G612" i="26"/>
  <c r="G604" i="26"/>
  <c r="G596" i="26"/>
  <c r="G588" i="26"/>
  <c r="G2031" i="26"/>
  <c r="G1999" i="26"/>
  <c r="G1967" i="26"/>
  <c r="G1935" i="26"/>
  <c r="G1905" i="26"/>
  <c r="G1897" i="26"/>
  <c r="G1889" i="26"/>
  <c r="G1881" i="26"/>
  <c r="G1873" i="26"/>
  <c r="G1865" i="26"/>
  <c r="G1857" i="26"/>
  <c r="G1849" i="26"/>
  <c r="G1841" i="26"/>
  <c r="G1833" i="26"/>
  <c r="G1825" i="26"/>
  <c r="G1817" i="26"/>
  <c r="G1809" i="26"/>
  <c r="G1801" i="26"/>
  <c r="G1793" i="26"/>
  <c r="G1785" i="26"/>
  <c r="G1777" i="26"/>
  <c r="G1769" i="26"/>
  <c r="G1761" i="26"/>
  <c r="G1753" i="26"/>
  <c r="G1745" i="26"/>
  <c r="G1737" i="26"/>
  <c r="G1729" i="26"/>
  <c r="G1721" i="26"/>
  <c r="G1713" i="26"/>
  <c r="G1705" i="26"/>
  <c r="G1697" i="26"/>
  <c r="G1689" i="26"/>
  <c r="G1681" i="26"/>
  <c r="G1673" i="26"/>
  <c r="G1665" i="26"/>
  <c r="G1657" i="26"/>
  <c r="G1649" i="26"/>
  <c r="G1641" i="26"/>
  <c r="G1634" i="26"/>
  <c r="G1626" i="26"/>
  <c r="G1618" i="26"/>
  <c r="G1610" i="26"/>
  <c r="G1602" i="26"/>
  <c r="G1594" i="26"/>
  <c r="G1586" i="26"/>
  <c r="G1578" i="26"/>
  <c r="G1570" i="26"/>
  <c r="G1562" i="26"/>
  <c r="G1554" i="26"/>
  <c r="G1546" i="26"/>
  <c r="G1538" i="26"/>
  <c r="G1530" i="26"/>
  <c r="G1522" i="26"/>
  <c r="G1514" i="26"/>
  <c r="G1506" i="26"/>
  <c r="G1498" i="26"/>
  <c r="G1490" i="26"/>
  <c r="G1482" i="26"/>
  <c r="G1474" i="26"/>
  <c r="G1466" i="26"/>
  <c r="G1458" i="26"/>
  <c r="G1450" i="26"/>
  <c r="G1442" i="26"/>
  <c r="G1434" i="26"/>
  <c r="G1426" i="26"/>
  <c r="G1418" i="26"/>
  <c r="G1410" i="26"/>
  <c r="G1402" i="26"/>
  <c r="G1394" i="26"/>
  <c r="G1386" i="26"/>
  <c r="G1378" i="26"/>
  <c r="G1370" i="26"/>
  <c r="G1362" i="26"/>
  <c r="G1354" i="26"/>
  <c r="G1346" i="26"/>
  <c r="G1338" i="26"/>
  <c r="G1330" i="26"/>
  <c r="G1322" i="26"/>
  <c r="G1314" i="26"/>
  <c r="G1306" i="26"/>
  <c r="G1298" i="26"/>
  <c r="G1290" i="26"/>
  <c r="G1282" i="26"/>
  <c r="G1274" i="26"/>
  <c r="G1266" i="26"/>
  <c r="G1258" i="26"/>
  <c r="G1250" i="26"/>
  <c r="G1242" i="26"/>
  <c r="G1234" i="26"/>
  <c r="G1226" i="26"/>
  <c r="G1218" i="26"/>
  <c r="G1210" i="26"/>
  <c r="G1202" i="26"/>
  <c r="G1194" i="26"/>
  <c r="G1186" i="26"/>
  <c r="G1178" i="26"/>
  <c r="G1170" i="26"/>
  <c r="G1162" i="26"/>
  <c r="G1154" i="26"/>
  <c r="G1146" i="26"/>
  <c r="G1138" i="26"/>
  <c r="G1130" i="26"/>
  <c r="G1122" i="26"/>
  <c r="G1114" i="26"/>
  <c r="G1106" i="26"/>
  <c r="G1098" i="26"/>
  <c r="G1090" i="26"/>
  <c r="G1082" i="26"/>
  <c r="G1074" i="26"/>
  <c r="G1066" i="26"/>
  <c r="G1058" i="26"/>
  <c r="G1050" i="26"/>
  <c r="G1042" i="26"/>
  <c r="G1034" i="26"/>
  <c r="G1026" i="26"/>
  <c r="G1018" i="26"/>
  <c r="G1010" i="26"/>
  <c r="G1002" i="26"/>
  <c r="G994" i="26"/>
  <c r="G986" i="26"/>
  <c r="G978" i="26"/>
  <c r="G970" i="26"/>
  <c r="G962" i="26"/>
  <c r="G954" i="26"/>
  <c r="G946" i="26"/>
  <c r="G938" i="26"/>
  <c r="G930" i="26"/>
  <c r="G922" i="26"/>
  <c r="G914" i="26"/>
  <c r="G906" i="26"/>
  <c r="G898" i="26"/>
  <c r="G890" i="26"/>
  <c r="G882" i="26"/>
  <c r="G874" i="26"/>
  <c r="G866" i="26"/>
  <c r="G858" i="26"/>
  <c r="G850" i="26"/>
  <c r="G842" i="26"/>
  <c r="G834" i="26"/>
  <c r="G826" i="26"/>
  <c r="G818" i="26"/>
  <c r="G810" i="26"/>
  <c r="G802" i="26"/>
  <c r="G794" i="26"/>
  <c r="G786" i="26"/>
  <c r="G778" i="26"/>
  <c r="G770" i="26"/>
  <c r="G762" i="26"/>
  <c r="G754" i="26"/>
  <c r="G746" i="26"/>
  <c r="G738" i="26"/>
  <c r="G730" i="26"/>
  <c r="G722" i="26"/>
  <c r="G714" i="26"/>
  <c r="G706" i="26"/>
  <c r="G698" i="26"/>
  <c r="G690" i="26"/>
  <c r="G682" i="26"/>
  <c r="G674" i="26"/>
  <c r="G666" i="26"/>
  <c r="G659" i="26"/>
  <c r="G651" i="26"/>
  <c r="G643" i="26"/>
  <c r="G635" i="26"/>
  <c r="G627" i="26"/>
  <c r="G619" i="26"/>
  <c r="G611" i="26"/>
  <c r="G603" i="26"/>
  <c r="G595" i="26"/>
  <c r="G2027" i="26"/>
  <c r="G1995" i="26"/>
  <c r="G1963" i="26"/>
  <c r="G1931" i="26"/>
  <c r="G1904" i="26"/>
  <c r="G1896" i="26"/>
  <c r="G1888" i="26"/>
  <c r="G1880" i="26"/>
  <c r="G1872" i="26"/>
  <c r="G1864" i="26"/>
  <c r="G1856" i="26"/>
  <c r="G1848" i="26"/>
  <c r="G1840" i="26"/>
  <c r="G1832" i="26"/>
  <c r="G1824" i="26"/>
  <c r="G1816" i="26"/>
  <c r="G1808" i="26"/>
  <c r="G1800" i="26"/>
  <c r="G1792" i="26"/>
  <c r="G1784" i="26"/>
  <c r="G1776" i="26"/>
  <c r="G1768" i="26"/>
  <c r="G1760" i="26"/>
  <c r="G1752" i="26"/>
  <c r="G1744" i="26"/>
  <c r="G1736" i="26"/>
  <c r="G1728" i="26"/>
  <c r="G1720" i="26"/>
  <c r="G1712" i="26"/>
  <c r="G1704" i="26"/>
  <c r="G1696" i="26"/>
  <c r="G1688" i="26"/>
  <c r="G1680" i="26"/>
  <c r="G1672" i="26"/>
  <c r="G1664" i="26"/>
  <c r="G1656" i="26"/>
  <c r="G1648" i="26"/>
  <c r="G1640" i="26"/>
  <c r="G1633" i="26"/>
  <c r="G1625" i="26"/>
  <c r="G1617" i="26"/>
  <c r="G1609" i="26"/>
  <c r="G1601" i="26"/>
  <c r="G1593" i="26"/>
  <c r="G1585" i="26"/>
  <c r="G1577" i="26"/>
  <c r="G1569" i="26"/>
  <c r="G1561" i="26"/>
  <c r="G1553" i="26"/>
  <c r="G1545" i="26"/>
  <c r="G1537" i="26"/>
  <c r="G1529" i="26"/>
  <c r="G1521" i="26"/>
  <c r="G1513" i="26"/>
  <c r="G1505" i="26"/>
  <c r="G1497" i="26"/>
  <c r="G1489" i="26"/>
  <c r="G1481" i="26"/>
  <c r="G1473" i="26"/>
  <c r="G1465" i="26"/>
  <c r="G1457" i="26"/>
  <c r="G1449" i="26"/>
  <c r="G1441" i="26"/>
  <c r="G1433" i="26"/>
  <c r="G1425" i="26"/>
  <c r="G1417" i="26"/>
  <c r="G1409" i="26"/>
  <c r="G1401" i="26"/>
  <c r="G1393" i="26"/>
  <c r="G1385" i="26"/>
  <c r="G1377" i="26"/>
  <c r="G1369" i="26"/>
  <c r="G1361" i="26"/>
  <c r="G1353" i="26"/>
  <c r="G1345" i="26"/>
  <c r="G1337" i="26"/>
  <c r="G1329" i="26"/>
  <c r="G1321" i="26"/>
  <c r="G1313" i="26"/>
  <c r="G1305" i="26"/>
  <c r="G1297" i="26"/>
  <c r="G1289" i="26"/>
  <c r="G1281" i="26"/>
  <c r="G1273" i="26"/>
  <c r="G1265" i="26"/>
  <c r="G1257" i="26"/>
  <c r="G1249" i="26"/>
  <c r="G1241" i="26"/>
  <c r="G1233" i="26"/>
  <c r="G1225" i="26"/>
  <c r="G1217" i="26"/>
  <c r="G1209" i="26"/>
  <c r="G1201" i="26"/>
  <c r="G1193" i="26"/>
  <c r="G1185" i="26"/>
  <c r="G1177" i="26"/>
  <c r="G1169" i="26"/>
  <c r="G1161" i="26"/>
  <c r="G1153" i="26"/>
  <c r="G1145" i="26"/>
  <c r="G1137" i="26"/>
  <c r="G1129" i="26"/>
  <c r="G1121" i="26"/>
  <c r="G1113" i="26"/>
  <c r="G1105" i="26"/>
  <c r="G1097" i="26"/>
  <c r="G1089" i="26"/>
  <c r="G1081" i="26"/>
  <c r="G1073" i="26"/>
  <c r="G1065" i="26"/>
  <c r="G1057" i="26"/>
  <c r="G1049" i="26"/>
  <c r="G1041" i="26"/>
  <c r="G1033" i="26"/>
  <c r="G1025" i="26"/>
  <c r="G1017" i="26"/>
  <c r="G1009" i="26"/>
  <c r="G1001" i="26"/>
  <c r="G993" i="26"/>
  <c r="G985" i="26"/>
  <c r="G977" i="26"/>
  <c r="G969" i="26"/>
  <c r="G961" i="26"/>
  <c r="G953" i="26"/>
  <c r="G945" i="26"/>
  <c r="G937" i="26"/>
  <c r="G929" i="26"/>
  <c r="G921" i="26"/>
  <c r="G913" i="26"/>
  <c r="G905" i="26"/>
  <c r="G897" i="26"/>
  <c r="G889" i="26"/>
  <c r="G881" i="26"/>
  <c r="G873" i="26"/>
  <c r="G865" i="26"/>
  <c r="G857" i="26"/>
  <c r="G849" i="26"/>
  <c r="G841" i="26"/>
  <c r="G833" i="26"/>
  <c r="G825" i="26"/>
  <c r="G817" i="26"/>
  <c r="G809" i="26"/>
  <c r="G801" i="26"/>
  <c r="G793" i="26"/>
  <c r="G785" i="26"/>
  <c r="G777" i="26"/>
  <c r="G769" i="26"/>
  <c r="G761" i="26"/>
  <c r="G753" i="26"/>
  <c r="G745" i="26"/>
  <c r="G737" i="26"/>
  <c r="G729" i="26"/>
  <c r="G2023" i="26"/>
  <c r="G1991" i="26"/>
  <c r="G1959" i="26"/>
  <c r="G1927" i="26"/>
  <c r="G1903" i="26"/>
  <c r="G1895" i="26"/>
  <c r="G1887" i="26"/>
  <c r="G1879" i="26"/>
  <c r="G1871" i="26"/>
  <c r="G1863" i="26"/>
  <c r="G1855" i="26"/>
  <c r="G1847" i="26"/>
  <c r="G1839" i="26"/>
  <c r="G1831" i="26"/>
  <c r="G1823" i="26"/>
  <c r="G1815" i="26"/>
  <c r="G1807" i="26"/>
  <c r="G1799" i="26"/>
  <c r="G1791" i="26"/>
  <c r="G1783" i="26"/>
  <c r="G1775" i="26"/>
  <c r="G1767" i="26"/>
  <c r="G1759" i="26"/>
  <c r="G1751" i="26"/>
  <c r="G1743" i="26"/>
  <c r="G1735" i="26"/>
  <c r="G1727" i="26"/>
  <c r="G1719" i="26"/>
  <c r="G1711" i="26"/>
  <c r="G1703" i="26"/>
  <c r="G1695" i="26"/>
  <c r="G1687" i="26"/>
  <c r="G1679" i="26"/>
  <c r="G1671" i="26"/>
  <c r="G1663" i="26"/>
  <c r="G1655" i="26"/>
  <c r="G1647" i="26"/>
  <c r="G1639" i="26"/>
  <c r="G1632" i="26"/>
  <c r="G1624" i="26"/>
  <c r="G1616" i="26"/>
  <c r="G1608" i="26"/>
  <c r="G1600" i="26"/>
  <c r="G1592" i="26"/>
  <c r="G1584" i="26"/>
  <c r="G1576" i="26"/>
  <c r="G1568" i="26"/>
  <c r="G1560" i="26"/>
  <c r="G1552" i="26"/>
  <c r="G1544" i="26"/>
  <c r="G1536" i="26"/>
  <c r="G1528" i="26"/>
  <c r="G1520" i="26"/>
  <c r="G1512" i="26"/>
  <c r="G1504" i="26"/>
  <c r="G1496" i="26"/>
  <c r="G1488" i="26"/>
  <c r="G1480" i="26"/>
  <c r="G1472" i="26"/>
  <c r="G1464" i="26"/>
  <c r="G1456" i="26"/>
  <c r="G1448" i="26"/>
  <c r="G1440" i="26"/>
  <c r="G1432" i="26"/>
  <c r="G1424" i="26"/>
  <c r="G1416" i="26"/>
  <c r="G1408" i="26"/>
  <c r="G1400" i="26"/>
  <c r="G1392" i="26"/>
  <c r="G1384" i="26"/>
  <c r="G1376" i="26"/>
  <c r="G1368" i="26"/>
  <c r="G1360" i="26"/>
  <c r="G1352" i="26"/>
  <c r="G1344" i="26"/>
  <c r="G1336" i="26"/>
  <c r="G1328" i="26"/>
  <c r="G1320" i="26"/>
  <c r="G1312" i="26"/>
  <c r="G1304" i="26"/>
  <c r="G1296" i="26"/>
  <c r="G1288" i="26"/>
  <c r="G1280" i="26"/>
  <c r="G1272" i="26"/>
  <c r="G1264" i="26"/>
  <c r="G1256" i="26"/>
  <c r="G1248" i="26"/>
  <c r="G1240" i="26"/>
  <c r="G1232" i="26"/>
  <c r="G1224" i="26"/>
  <c r="G1216" i="26"/>
  <c r="G1208" i="26"/>
  <c r="G1200" i="26"/>
  <c r="G1192" i="26"/>
  <c r="G1184" i="26"/>
  <c r="G1176" i="26"/>
  <c r="G1168" i="26"/>
  <c r="G1160" i="26"/>
  <c r="G1152" i="26"/>
  <c r="G1144" i="26"/>
  <c r="G1136" i="26"/>
  <c r="G1128" i="26"/>
  <c r="G1120" i="26"/>
  <c r="G1112" i="26"/>
  <c r="G1104" i="26"/>
  <c r="G1096" i="26"/>
  <c r="G1088" i="26"/>
  <c r="G1080" i="26"/>
  <c r="G1072" i="26"/>
  <c r="G1064" i="26"/>
  <c r="G1056" i="26"/>
  <c r="G1048" i="26"/>
  <c r="G1040" i="26"/>
  <c r="G1032" i="26"/>
  <c r="G1024" i="26"/>
  <c r="G1016" i="26"/>
  <c r="G1008" i="26"/>
  <c r="G1000" i="26"/>
  <c r="G992" i="26"/>
  <c r="G984" i="26"/>
  <c r="G976" i="26"/>
  <c r="G968" i="26"/>
  <c r="G960" i="26"/>
  <c r="G952" i="26"/>
  <c r="G944" i="26"/>
  <c r="G936" i="26"/>
  <c r="G928" i="26"/>
  <c r="G920" i="26"/>
  <c r="G912" i="26"/>
  <c r="G904" i="26"/>
  <c r="G896" i="26"/>
  <c r="G888" i="26"/>
  <c r="G880" i="26"/>
  <c r="G872" i="26"/>
  <c r="G864" i="26"/>
  <c r="G856" i="26"/>
  <c r="G848" i="26"/>
  <c r="G840" i="26"/>
  <c r="G832" i="26"/>
  <c r="G824" i="26"/>
  <c r="G816" i="26"/>
  <c r="G808" i="26"/>
  <c r="G800" i="26"/>
  <c r="G792" i="26"/>
  <c r="G784" i="26"/>
  <c r="G776" i="26"/>
  <c r="G768" i="26"/>
  <c r="G760" i="26"/>
  <c r="G752" i="26"/>
  <c r="G744" i="26"/>
  <c r="G736" i="26"/>
  <c r="G728" i="26"/>
  <c r="G720" i="26"/>
  <c r="G712" i="26"/>
  <c r="G704" i="26"/>
  <c r="G696" i="26"/>
  <c r="G688" i="26"/>
  <c r="G680" i="26"/>
  <c r="G672" i="26"/>
  <c r="G664" i="26"/>
  <c r="G657" i="26"/>
  <c r="G649" i="26"/>
  <c r="G641" i="26"/>
  <c r="G633" i="26"/>
  <c r="G625" i="26"/>
  <c r="G617" i="26"/>
  <c r="G609" i="26"/>
  <c r="G601" i="26"/>
  <c r="G593" i="26"/>
  <c r="G585" i="26"/>
  <c r="G2019" i="26"/>
  <c r="G1987" i="26"/>
  <c r="G1955" i="26"/>
  <c r="G1923" i="26"/>
  <c r="G1902" i="26"/>
  <c r="G1894" i="26"/>
  <c r="G1886" i="26"/>
  <c r="G1878" i="26"/>
  <c r="G1870" i="26"/>
  <c r="G1862" i="26"/>
  <c r="G1854" i="26"/>
  <c r="G1846" i="26"/>
  <c r="G1838" i="26"/>
  <c r="G1830" i="26"/>
  <c r="G1822" i="26"/>
  <c r="G1814" i="26"/>
  <c r="G1806" i="26"/>
  <c r="G1798" i="26"/>
  <c r="G1790" i="26"/>
  <c r="G1782" i="26"/>
  <c r="G1774" i="26"/>
  <c r="G1766" i="26"/>
  <c r="G1758" i="26"/>
  <c r="G1750" i="26"/>
  <c r="G1742" i="26"/>
  <c r="G1734" i="26"/>
  <c r="G1726" i="26"/>
  <c r="G1718" i="26"/>
  <c r="G1710" i="26"/>
  <c r="G1702" i="26"/>
  <c r="G1694" i="26"/>
  <c r="G1686" i="26"/>
  <c r="G1678" i="26"/>
  <c r="G1670" i="26"/>
  <c r="G1662" i="26"/>
  <c r="G1654" i="26"/>
  <c r="G1646" i="26"/>
  <c r="G1638" i="26"/>
  <c r="G1631" i="26"/>
  <c r="G1623" i="26"/>
  <c r="G1615" i="26"/>
  <c r="G1607" i="26"/>
  <c r="G1599" i="26"/>
  <c r="G1591" i="26"/>
  <c r="G1583" i="26"/>
  <c r="G1575" i="26"/>
  <c r="G1567" i="26"/>
  <c r="G1559" i="26"/>
  <c r="G1551" i="26"/>
  <c r="G1543" i="26"/>
  <c r="G1535" i="26"/>
  <c r="G1527" i="26"/>
  <c r="G1519" i="26"/>
  <c r="G1511" i="26"/>
  <c r="G1503" i="26"/>
  <c r="G1495" i="26"/>
  <c r="G1487" i="26"/>
  <c r="G1479" i="26"/>
  <c r="G1471" i="26"/>
  <c r="G1463" i="26"/>
  <c r="G1455" i="26"/>
  <c r="G1447" i="26"/>
  <c r="G1439" i="26"/>
  <c r="G1431" i="26"/>
  <c r="G1423" i="26"/>
  <c r="G1415" i="26"/>
  <c r="G1407" i="26"/>
  <c r="G1399" i="26"/>
  <c r="G1391" i="26"/>
  <c r="G1383" i="26"/>
  <c r="G1375" i="26"/>
  <c r="G1367" i="26"/>
  <c r="G1359" i="26"/>
  <c r="G1351" i="26"/>
  <c r="G1343" i="26"/>
  <c r="G1335" i="26"/>
  <c r="G1327" i="26"/>
  <c r="G1319" i="26"/>
  <c r="G1311" i="26"/>
  <c r="G1303" i="26"/>
  <c r="G1295" i="26"/>
  <c r="G1287" i="26"/>
  <c r="G1279" i="26"/>
  <c r="G1271" i="26"/>
  <c r="G1263" i="26"/>
  <c r="G1255" i="26"/>
  <c r="G1247" i="26"/>
  <c r="G1239" i="26"/>
  <c r="G1231" i="26"/>
  <c r="G1223" i="26"/>
  <c r="G1215" i="26"/>
  <c r="G1207" i="26"/>
  <c r="G1199" i="26"/>
  <c r="G1191" i="26"/>
  <c r="G1183" i="26"/>
  <c r="G1175" i="26"/>
  <c r="G1167" i="26"/>
  <c r="G1159" i="26"/>
  <c r="G1151" i="26"/>
  <c r="G1143" i="26"/>
  <c r="G1135" i="26"/>
  <c r="G1127" i="26"/>
  <c r="G1119" i="26"/>
  <c r="G1111" i="26"/>
  <c r="G1103" i="26"/>
  <c r="G1095" i="26"/>
  <c r="G1087" i="26"/>
  <c r="G1079" i="26"/>
  <c r="G1071" i="26"/>
  <c r="G1063" i="26"/>
  <c r="G1055" i="26"/>
  <c r="G1047" i="26"/>
  <c r="G1039" i="26"/>
  <c r="G1031" i="26"/>
  <c r="G1023" i="26"/>
  <c r="G1015" i="26"/>
  <c r="G1007" i="26"/>
  <c r="G999" i="26"/>
  <c r="G991" i="26"/>
  <c r="G983" i="26"/>
  <c r="G975" i="26"/>
  <c r="G967" i="26"/>
  <c r="G959" i="26"/>
  <c r="G951" i="26"/>
  <c r="G943" i="26"/>
  <c r="G935" i="26"/>
  <c r="G927" i="26"/>
  <c r="G919" i="26"/>
  <c r="G911" i="26"/>
  <c r="G903" i="26"/>
  <c r="G895" i="26"/>
  <c r="G887" i="26"/>
  <c r="G879" i="26"/>
  <c r="G871" i="26"/>
  <c r="G863" i="26"/>
  <c r="G855" i="26"/>
  <c r="G847" i="26"/>
  <c r="G839" i="26"/>
  <c r="G831" i="26"/>
  <c r="G823" i="26"/>
  <c r="G815" i="26"/>
  <c r="G807" i="26"/>
  <c r="G799" i="26"/>
  <c r="G791" i="26"/>
  <c r="G783" i="26"/>
  <c r="G775" i="26"/>
  <c r="G767" i="26"/>
  <c r="G759" i="26"/>
  <c r="G751" i="26"/>
  <c r="G743" i="26"/>
  <c r="G735" i="26"/>
  <c r="G727" i="26"/>
  <c r="G719" i="26"/>
  <c r="G711" i="26"/>
  <c r="G703" i="26"/>
  <c r="G695" i="26"/>
  <c r="G687" i="26"/>
  <c r="G679" i="26"/>
  <c r="G671" i="26"/>
  <c r="G663" i="26"/>
  <c r="G656" i="26"/>
  <c r="G648" i="26"/>
  <c r="G640" i="26"/>
  <c r="G632" i="26"/>
  <c r="G624" i="26"/>
  <c r="G616" i="26"/>
  <c r="G608" i="26"/>
  <c r="G600" i="26"/>
  <c r="G592" i="26"/>
  <c r="G584" i="26"/>
  <c r="G25" i="26"/>
  <c r="G33" i="26"/>
  <c r="G41" i="26"/>
  <c r="G49" i="26"/>
  <c r="G57" i="26"/>
  <c r="G65" i="26"/>
  <c r="G73" i="26"/>
  <c r="G81" i="26"/>
  <c r="G89" i="26"/>
  <c r="G97" i="26"/>
  <c r="G105" i="26"/>
  <c r="G113" i="26"/>
  <c r="G121" i="26"/>
  <c r="G129" i="26"/>
  <c r="G137" i="26"/>
  <c r="G145" i="26"/>
  <c r="G153" i="26"/>
  <c r="G161" i="26"/>
  <c r="G169" i="26"/>
  <c r="G177" i="26"/>
  <c r="G185" i="26"/>
  <c r="G189" i="26"/>
  <c r="G197" i="26"/>
  <c r="G205" i="26"/>
  <c r="G213" i="26"/>
  <c r="G221" i="26"/>
  <c r="G229" i="26"/>
  <c r="G237" i="26"/>
  <c r="G245" i="26"/>
  <c r="G253" i="26"/>
  <c r="G261" i="26"/>
  <c r="G269" i="26"/>
  <c r="G277" i="26"/>
  <c r="G285" i="26"/>
  <c r="G293" i="26"/>
  <c r="G301" i="26"/>
  <c r="G309" i="26"/>
  <c r="G317" i="26"/>
  <c r="G325" i="26"/>
  <c r="G333" i="26"/>
  <c r="G341" i="26"/>
  <c r="G349" i="26"/>
  <c r="G357" i="26"/>
  <c r="G365" i="26"/>
  <c r="G373" i="26"/>
  <c r="G381" i="26"/>
  <c r="G389" i="26"/>
  <c r="G397" i="26"/>
  <c r="G405" i="26"/>
  <c r="G413" i="26"/>
  <c r="G421" i="26"/>
  <c r="G429" i="26"/>
  <c r="G437" i="26"/>
  <c r="G445" i="26"/>
  <c r="G453" i="26"/>
  <c r="G461" i="26"/>
  <c r="G469" i="26"/>
  <c r="G477" i="26"/>
  <c r="G485" i="26"/>
  <c r="G493" i="26"/>
  <c r="G501" i="26"/>
  <c r="G509" i="26"/>
  <c r="G517" i="26"/>
  <c r="G525" i="26"/>
  <c r="G533" i="26"/>
  <c r="G541" i="26"/>
  <c r="G549" i="26"/>
  <c r="G557" i="26"/>
  <c r="G565" i="26"/>
  <c r="G573" i="26"/>
  <c r="G581" i="26"/>
  <c r="G598" i="26"/>
  <c r="G618" i="26"/>
  <c r="G639" i="26"/>
  <c r="G662" i="26"/>
  <c r="G681" i="26"/>
  <c r="G702" i="26"/>
  <c r="G725" i="26"/>
  <c r="G782" i="26"/>
  <c r="G846" i="26"/>
  <c r="G910" i="26"/>
  <c r="G974" i="26"/>
  <c r="G1038" i="26"/>
  <c r="G1102" i="26"/>
  <c r="G1166" i="26"/>
  <c r="G1230" i="26"/>
  <c r="G1294" i="26"/>
  <c r="G1358" i="26"/>
  <c r="G1422" i="26"/>
  <c r="G1486" i="26"/>
  <c r="G1550" i="26"/>
  <c r="G1614" i="26"/>
  <c r="G1677" i="26"/>
  <c r="G1741" i="26"/>
  <c r="G1805" i="26"/>
  <c r="G1869" i="26"/>
  <c r="G2015" i="26"/>
  <c r="D26" i="26" l="1"/>
  <c r="D27" i="26"/>
  <c r="D28" i="26"/>
  <c r="B2" i="20" l="1"/>
  <c r="B7" i="25"/>
  <c r="B74" i="20" l="1"/>
  <c r="C74" i="20"/>
  <c r="D74" i="20"/>
  <c r="D73" i="20"/>
  <c r="C73" i="20"/>
  <c r="B73" i="20"/>
  <c r="D72" i="20"/>
  <c r="C72" i="20"/>
  <c r="B72" i="20"/>
  <c r="D71" i="20"/>
  <c r="C71" i="20"/>
  <c r="B71" i="20"/>
  <c r="D70" i="20"/>
  <c r="C70" i="20"/>
  <c r="B70" i="20"/>
  <c r="D69" i="20"/>
  <c r="C69" i="20"/>
  <c r="B69" i="20"/>
  <c r="D68" i="20"/>
  <c r="C68" i="20"/>
  <c r="B68" i="20"/>
  <c r="D67" i="20"/>
  <c r="C67" i="20"/>
  <c r="B67" i="20"/>
  <c r="B2" i="25"/>
  <c r="F7" i="25"/>
  <c r="B8" i="25"/>
  <c r="F8" i="25"/>
  <c r="B9" i="25"/>
  <c r="F9" i="25"/>
  <c r="U17" i="25" l="1"/>
  <c r="T17" i="25"/>
  <c r="D2728" i="26" l="1"/>
  <c r="D2727" i="26"/>
  <c r="D2726" i="26"/>
  <c r="D2725" i="26"/>
  <c r="D2724" i="26"/>
  <c r="D2723" i="26"/>
  <c r="D2722" i="26"/>
  <c r="D2721" i="26"/>
  <c r="D2720" i="26"/>
  <c r="D2719" i="26"/>
  <c r="D2718" i="26"/>
  <c r="D2717" i="26"/>
  <c r="D2716" i="26"/>
  <c r="D2715" i="26"/>
  <c r="D2714" i="26"/>
  <c r="D2713" i="26"/>
  <c r="D2712" i="26"/>
  <c r="D2711" i="26"/>
  <c r="D2710" i="26"/>
  <c r="D2709" i="26"/>
  <c r="D2708" i="26"/>
  <c r="D2707" i="26"/>
  <c r="D2706" i="26"/>
  <c r="D2705" i="26"/>
  <c r="D2704" i="26"/>
  <c r="D2703" i="26"/>
  <c r="D2702" i="26"/>
  <c r="D2701" i="26"/>
  <c r="D2700" i="26"/>
  <c r="D2699" i="26"/>
  <c r="D2698" i="26"/>
  <c r="D2697" i="26"/>
  <c r="D2696" i="26"/>
  <c r="D2695" i="26"/>
  <c r="D2694" i="26"/>
  <c r="D2693" i="26"/>
  <c r="D2692" i="26"/>
  <c r="D2691" i="26"/>
  <c r="D2690" i="26"/>
  <c r="D2689" i="26"/>
  <c r="D2688" i="26"/>
  <c r="D2687" i="26"/>
  <c r="D2686" i="26"/>
  <c r="D2685" i="26"/>
  <c r="D2684" i="26"/>
  <c r="D2683" i="26"/>
  <c r="D2682" i="26"/>
  <c r="D2681" i="26"/>
  <c r="D2680" i="26"/>
  <c r="D2679" i="26"/>
  <c r="D2678" i="26"/>
  <c r="D2677" i="26"/>
  <c r="D2676" i="26"/>
  <c r="D2675" i="26"/>
  <c r="D2674" i="26"/>
  <c r="D2673" i="26"/>
  <c r="D2672" i="26"/>
  <c r="D2671" i="26"/>
  <c r="D2670" i="26"/>
  <c r="D2669" i="26"/>
  <c r="D2668" i="26"/>
  <c r="D2667" i="26"/>
  <c r="D2666" i="26"/>
  <c r="D2665" i="26"/>
  <c r="D2664" i="26"/>
  <c r="D2663" i="26"/>
  <c r="D2662" i="26"/>
  <c r="D2661" i="26"/>
  <c r="D2660" i="26"/>
  <c r="D2659" i="26"/>
  <c r="D2658" i="26"/>
  <c r="D2657" i="26"/>
  <c r="D2656" i="26"/>
  <c r="D2655" i="26"/>
  <c r="D2654" i="26"/>
  <c r="D2653" i="26"/>
  <c r="D2652" i="26"/>
  <c r="D2651" i="26"/>
  <c r="D2650" i="26"/>
  <c r="D2649" i="26"/>
  <c r="D2648" i="26"/>
  <c r="D2647" i="26"/>
  <c r="D2646" i="26"/>
  <c r="D2645" i="26"/>
  <c r="D2644" i="26"/>
  <c r="D2643" i="26"/>
  <c r="D2642" i="26"/>
  <c r="D2641" i="26"/>
  <c r="D2640" i="26"/>
  <c r="D2639" i="26"/>
  <c r="D2638" i="26"/>
  <c r="D2637" i="26"/>
  <c r="D2636" i="26"/>
  <c r="D2635" i="26"/>
  <c r="D2634" i="26"/>
  <c r="D2633" i="26"/>
  <c r="D2632" i="26"/>
  <c r="D2631" i="26"/>
  <c r="D2630" i="26"/>
  <c r="D2629" i="26"/>
  <c r="D2628" i="26"/>
  <c r="D2627" i="26"/>
  <c r="D2626" i="26"/>
  <c r="D2625" i="26"/>
  <c r="D2624" i="26"/>
  <c r="D2623" i="26"/>
  <c r="D2622" i="26"/>
  <c r="D2621" i="26"/>
  <c r="D2620" i="26"/>
  <c r="D2619" i="26"/>
  <c r="D2618" i="26"/>
  <c r="D2617" i="26"/>
  <c r="D2616" i="26"/>
  <c r="D2615" i="26"/>
  <c r="D2614" i="26"/>
  <c r="D2613" i="26"/>
  <c r="D2612" i="26"/>
  <c r="D2611" i="26"/>
  <c r="D2610" i="26"/>
  <c r="D2609" i="26"/>
  <c r="D2608" i="26"/>
  <c r="D2607" i="26"/>
  <c r="D2606" i="26"/>
  <c r="D2605" i="26"/>
  <c r="D2604" i="26"/>
  <c r="D2603" i="26"/>
  <c r="D2602" i="26"/>
  <c r="D2601" i="26"/>
  <c r="D2600" i="26"/>
  <c r="D2599" i="26"/>
  <c r="D2598" i="26"/>
  <c r="D2597" i="26"/>
  <c r="D2596" i="26"/>
  <c r="D2595" i="26"/>
  <c r="D2594" i="26"/>
  <c r="D2593" i="26"/>
  <c r="D2592" i="26"/>
  <c r="D2591" i="26"/>
  <c r="D2590" i="26"/>
  <c r="D2589" i="26"/>
  <c r="D2588" i="26"/>
  <c r="D2587" i="26"/>
  <c r="D2586" i="26"/>
  <c r="D2585" i="26"/>
  <c r="D2584" i="26"/>
  <c r="D2583" i="26"/>
  <c r="D2582" i="26"/>
  <c r="D2581" i="26"/>
  <c r="D2580" i="26"/>
  <c r="D2579" i="26"/>
  <c r="D2578" i="26"/>
  <c r="D2577" i="26"/>
  <c r="D2576" i="26"/>
  <c r="D2575" i="26"/>
  <c r="D2574" i="26"/>
  <c r="D2573" i="26"/>
  <c r="D2572" i="26"/>
  <c r="D2571" i="26"/>
  <c r="D2570" i="26"/>
  <c r="D2569" i="26"/>
  <c r="D2568" i="26"/>
  <c r="D2567" i="26"/>
  <c r="D2566" i="26"/>
  <c r="D2565" i="26"/>
  <c r="D2564" i="26"/>
  <c r="D2563" i="26"/>
  <c r="D2562" i="26"/>
  <c r="D2561" i="26"/>
  <c r="D2560" i="26"/>
  <c r="D2559" i="26"/>
  <c r="D2558" i="26"/>
  <c r="D2557" i="26"/>
  <c r="D2556" i="26"/>
  <c r="D2555" i="26"/>
  <c r="D2554" i="26"/>
  <c r="D2553" i="26"/>
  <c r="D2552" i="26"/>
  <c r="D2551" i="26"/>
  <c r="D2550" i="26"/>
  <c r="D2549" i="26"/>
  <c r="D2548" i="26"/>
  <c r="D2547" i="26"/>
  <c r="D2546" i="26"/>
  <c r="D2545" i="26"/>
  <c r="D2544" i="26"/>
  <c r="D2543" i="26"/>
  <c r="D2542" i="26"/>
  <c r="D2541" i="26"/>
  <c r="D2540" i="26"/>
  <c r="D2539" i="26"/>
  <c r="D2538" i="26"/>
  <c r="D2537" i="26"/>
  <c r="D2536" i="26"/>
  <c r="D2535" i="26"/>
  <c r="D2534" i="26"/>
  <c r="D2533" i="26"/>
  <c r="D2532" i="26"/>
  <c r="D2531" i="26"/>
  <c r="D2530" i="26"/>
  <c r="D2529" i="26"/>
  <c r="D2528" i="26"/>
  <c r="D2527" i="26"/>
  <c r="D2526" i="26"/>
  <c r="D2525" i="26"/>
  <c r="D2524" i="26"/>
  <c r="D2523" i="26"/>
  <c r="D2522" i="26"/>
  <c r="D2521" i="26"/>
  <c r="D2520" i="26"/>
  <c r="D2519" i="26"/>
  <c r="D2518" i="26"/>
  <c r="D2517" i="26"/>
  <c r="D2516" i="26"/>
  <c r="D2515" i="26"/>
  <c r="D2514" i="26"/>
  <c r="D2513" i="26"/>
  <c r="D2512" i="26"/>
  <c r="D2511" i="26"/>
  <c r="D2510" i="26"/>
  <c r="D2509" i="26"/>
  <c r="D2508" i="26"/>
  <c r="D2507" i="26"/>
  <c r="D2506" i="26"/>
  <c r="D2505" i="26"/>
  <c r="D2504" i="26"/>
  <c r="D2503" i="26"/>
  <c r="D2502" i="26"/>
  <c r="D2501" i="26"/>
  <c r="D2500" i="26"/>
  <c r="D2499" i="26"/>
  <c r="D2498" i="26"/>
  <c r="D2497" i="26"/>
  <c r="D2496" i="26"/>
  <c r="D2495" i="26"/>
  <c r="D2494" i="26"/>
  <c r="D2493" i="26"/>
  <c r="D2492" i="26"/>
  <c r="D2491" i="26"/>
  <c r="D2490" i="26"/>
  <c r="D2489" i="26"/>
  <c r="D2488" i="26"/>
  <c r="D2487" i="26"/>
  <c r="D2486" i="26"/>
  <c r="D2485" i="26"/>
  <c r="D2484" i="26"/>
  <c r="D2483" i="26"/>
  <c r="D2482" i="26"/>
  <c r="D2481" i="26"/>
  <c r="D2480" i="26"/>
  <c r="D2479" i="26"/>
  <c r="D2478" i="26"/>
  <c r="D2477" i="26"/>
  <c r="D2476" i="26"/>
  <c r="D2475" i="26"/>
  <c r="D2474" i="26"/>
  <c r="D2473" i="26"/>
  <c r="D2472" i="26"/>
  <c r="D2471" i="26"/>
  <c r="D2470" i="26"/>
  <c r="D2469" i="26"/>
  <c r="D2468" i="26"/>
  <c r="D2467" i="26"/>
  <c r="D2466" i="26"/>
  <c r="D2465" i="26"/>
  <c r="D2464" i="26"/>
  <c r="D2463" i="26"/>
  <c r="D2462" i="26"/>
  <c r="D2461" i="26"/>
  <c r="D2460" i="26"/>
  <c r="D2459" i="26"/>
  <c r="D2458" i="26"/>
  <c r="D2457" i="26"/>
  <c r="D2456" i="26"/>
  <c r="D2455" i="26"/>
  <c r="D2454" i="26"/>
  <c r="D2453" i="26"/>
  <c r="D2452" i="26"/>
  <c r="D2451" i="26"/>
  <c r="D2450" i="26"/>
  <c r="D2449" i="26"/>
  <c r="D2448" i="26"/>
  <c r="D2447" i="26"/>
  <c r="D2446" i="26"/>
  <c r="D2445" i="26"/>
  <c r="D2444" i="26"/>
  <c r="D2443" i="26"/>
  <c r="D2442" i="26"/>
  <c r="D2441" i="26"/>
  <c r="D2440" i="26"/>
  <c r="D2439" i="26"/>
  <c r="D2438" i="26"/>
  <c r="D2437" i="26"/>
  <c r="D2436" i="26"/>
  <c r="D2435" i="26"/>
  <c r="D2434" i="26"/>
  <c r="D2433" i="26"/>
  <c r="D2432" i="26"/>
  <c r="D2431" i="26"/>
  <c r="D2430" i="26"/>
  <c r="D2429" i="26"/>
  <c r="D2428" i="26"/>
  <c r="D2427" i="26"/>
  <c r="D2426" i="26"/>
  <c r="D2425" i="26"/>
  <c r="D2424" i="26"/>
  <c r="D2423" i="26"/>
  <c r="D2422" i="26"/>
  <c r="D2421" i="26"/>
  <c r="D2420" i="26"/>
  <c r="D2419" i="26"/>
  <c r="D2418" i="26"/>
  <c r="D2417" i="26"/>
  <c r="D2416" i="26"/>
  <c r="D2415" i="26"/>
  <c r="D2414" i="26"/>
  <c r="D2413" i="26"/>
  <c r="D2412" i="26"/>
  <c r="D2411" i="26"/>
  <c r="D2410" i="26"/>
  <c r="D2409" i="26"/>
  <c r="D2408" i="26"/>
  <c r="D2407" i="26"/>
  <c r="D2406" i="26"/>
  <c r="D2405" i="26"/>
  <c r="D2404" i="26"/>
  <c r="D2403" i="26"/>
  <c r="D2402" i="26"/>
  <c r="D2401" i="26"/>
  <c r="D2400" i="26"/>
  <c r="D2399" i="26"/>
  <c r="D2398" i="26"/>
  <c r="D2397" i="26"/>
  <c r="D2396" i="26"/>
  <c r="D2395" i="26"/>
  <c r="D2394" i="26"/>
  <c r="D2393" i="26"/>
  <c r="D2392" i="26"/>
  <c r="D2391" i="26"/>
  <c r="D2390" i="26"/>
  <c r="D2389" i="26"/>
  <c r="D2388" i="26"/>
  <c r="D2387" i="26"/>
  <c r="D2386" i="26"/>
  <c r="D2385" i="26"/>
  <c r="D2384" i="26"/>
  <c r="D2383" i="26"/>
  <c r="D2382" i="26"/>
  <c r="D2381" i="26"/>
  <c r="D2380" i="26"/>
  <c r="D2379" i="26"/>
  <c r="D2378" i="26"/>
  <c r="D2377" i="26"/>
  <c r="D2376" i="26"/>
  <c r="D2375" i="26"/>
  <c r="D2374" i="26"/>
  <c r="D2373" i="26"/>
  <c r="D2372" i="26"/>
  <c r="D2371" i="26"/>
  <c r="D2370" i="26"/>
  <c r="D2369" i="26"/>
  <c r="D2368" i="26"/>
  <c r="D2367" i="26"/>
  <c r="D2366" i="26"/>
  <c r="D2365" i="26"/>
  <c r="D2364" i="26"/>
  <c r="D2363" i="26"/>
  <c r="D2362" i="26"/>
  <c r="D2361" i="26"/>
  <c r="D2360" i="26"/>
  <c r="D2359" i="26"/>
  <c r="D2358" i="26"/>
  <c r="D2357" i="26"/>
  <c r="D2356" i="26"/>
  <c r="D2355" i="26"/>
  <c r="D2354" i="26"/>
  <c r="D2353" i="26"/>
  <c r="D2352" i="26"/>
  <c r="D2351" i="26"/>
  <c r="D2350" i="26"/>
  <c r="D2349" i="26"/>
  <c r="D2348" i="26"/>
  <c r="D2347" i="26"/>
  <c r="D2346" i="26"/>
  <c r="D2345" i="26"/>
  <c r="D2344" i="26"/>
  <c r="D2343" i="26"/>
  <c r="D2342" i="26"/>
  <c r="D2341" i="26"/>
  <c r="D2340" i="26"/>
  <c r="D2339" i="26"/>
  <c r="D2338" i="26"/>
  <c r="D2337" i="26"/>
  <c r="D2336" i="26"/>
  <c r="D2335" i="26"/>
  <c r="D2334" i="26"/>
  <c r="D2333" i="26"/>
  <c r="D2332" i="26"/>
  <c r="D2331" i="26"/>
  <c r="D2330" i="26"/>
  <c r="D2329" i="26"/>
  <c r="D2328" i="26"/>
  <c r="D2327" i="26"/>
  <c r="D2326" i="26"/>
  <c r="D2325" i="26"/>
  <c r="D2324" i="26"/>
  <c r="D2323" i="26"/>
  <c r="D2322" i="26"/>
  <c r="D2321" i="26"/>
  <c r="D2320" i="26"/>
  <c r="D2319" i="26"/>
  <c r="D2318" i="26"/>
  <c r="D2317" i="26"/>
  <c r="D2316" i="26"/>
  <c r="D2315" i="26"/>
  <c r="D2314" i="26"/>
  <c r="D2313" i="26"/>
  <c r="D2312" i="26"/>
  <c r="D2311" i="26"/>
  <c r="D2310" i="26"/>
  <c r="D2309" i="26"/>
  <c r="D2308" i="26"/>
  <c r="D2307" i="26"/>
  <c r="D2306" i="26"/>
  <c r="D2305" i="26"/>
  <c r="D2304" i="26"/>
  <c r="D2303" i="26"/>
  <c r="D2302" i="26"/>
  <c r="D2301" i="26"/>
  <c r="D2300" i="26"/>
  <c r="D2299" i="26"/>
  <c r="D2298" i="26"/>
  <c r="D2297" i="26"/>
  <c r="D2296" i="26"/>
  <c r="D2295" i="26"/>
  <c r="D2294" i="26"/>
  <c r="D2293" i="26"/>
  <c r="D2292" i="26"/>
  <c r="D2291" i="26"/>
  <c r="D2290" i="26"/>
  <c r="D2289" i="26"/>
  <c r="D2288" i="26"/>
  <c r="D2287" i="26"/>
  <c r="D2286" i="26"/>
  <c r="D2285" i="26"/>
  <c r="D2284" i="26"/>
  <c r="D2283" i="26"/>
  <c r="D2282" i="26"/>
  <c r="D2281" i="26"/>
  <c r="D2280" i="26"/>
  <c r="D2279" i="26"/>
  <c r="D2278" i="26"/>
  <c r="D2277" i="26"/>
  <c r="D2276" i="26"/>
  <c r="D2275" i="26"/>
  <c r="D2274" i="26"/>
  <c r="D2273" i="26"/>
  <c r="D2272" i="26"/>
  <c r="D2271" i="26"/>
  <c r="D2270" i="26"/>
  <c r="D2269" i="26"/>
  <c r="D2268" i="26"/>
  <c r="D2267" i="26"/>
  <c r="D2266" i="26"/>
  <c r="D2265" i="26"/>
  <c r="D2264" i="26"/>
  <c r="D2263" i="26"/>
  <c r="D2262" i="26"/>
  <c r="D2261" i="26"/>
  <c r="D2260" i="26"/>
  <c r="D2259" i="26"/>
  <c r="D2258" i="26"/>
  <c r="D2257" i="26"/>
  <c r="D2256" i="26"/>
  <c r="D2255" i="26"/>
  <c r="D2254" i="26"/>
  <c r="D2253" i="26"/>
  <c r="D2252" i="26"/>
  <c r="D2251" i="26"/>
  <c r="D2250" i="26"/>
  <c r="D2249" i="26"/>
  <c r="D2248" i="26"/>
  <c r="D2247" i="26"/>
  <c r="D2246" i="26"/>
  <c r="D2245" i="26"/>
  <c r="D2244" i="26"/>
  <c r="D2243" i="26"/>
  <c r="D2242" i="26"/>
  <c r="D2241" i="26"/>
  <c r="D2240" i="26"/>
  <c r="D2239" i="26"/>
  <c r="D2238" i="26"/>
  <c r="D2237" i="26"/>
  <c r="D2236" i="26"/>
  <c r="D2235" i="26"/>
  <c r="D2234" i="26"/>
  <c r="D2233" i="26"/>
  <c r="D2232" i="26"/>
  <c r="D2231" i="26"/>
  <c r="D2230" i="26"/>
  <c r="D2229" i="26"/>
  <c r="D2228" i="26"/>
  <c r="D2227" i="26"/>
  <c r="D2226" i="26"/>
  <c r="D2225" i="26"/>
  <c r="D2224" i="26"/>
  <c r="D2223" i="26"/>
  <c r="D2222" i="26"/>
  <c r="D2221" i="26"/>
  <c r="D2220" i="26"/>
  <c r="D2219" i="26"/>
  <c r="D2218" i="26"/>
  <c r="D2217" i="26"/>
  <c r="D2216" i="26"/>
  <c r="D2215" i="26"/>
  <c r="D2214" i="26"/>
  <c r="D2213" i="26"/>
  <c r="D2212" i="26"/>
  <c r="D2211" i="26"/>
  <c r="D2210" i="26"/>
  <c r="D2209" i="26"/>
  <c r="D2208" i="26"/>
  <c r="D2207" i="26"/>
  <c r="D2206" i="26"/>
  <c r="D2205" i="26"/>
  <c r="D2204" i="26"/>
  <c r="D2203" i="26"/>
  <c r="D2202" i="26"/>
  <c r="D2201" i="26"/>
  <c r="D2200" i="26"/>
  <c r="D2199" i="26"/>
  <c r="D2198" i="26"/>
  <c r="D2197" i="26"/>
  <c r="D2196" i="26"/>
  <c r="D2195" i="26"/>
  <c r="D2194" i="26"/>
  <c r="D2193" i="26"/>
  <c r="D2192" i="26"/>
  <c r="D2191" i="26"/>
  <c r="D2190" i="26"/>
  <c r="D2189" i="26"/>
  <c r="D2188" i="26"/>
  <c r="D2187" i="26"/>
  <c r="D2186" i="26"/>
  <c r="D2185" i="26"/>
  <c r="D2184" i="26"/>
  <c r="D2183" i="26"/>
  <c r="D2182" i="26"/>
  <c r="D2181" i="26"/>
  <c r="D2180" i="26"/>
  <c r="D2179" i="26"/>
  <c r="D2178" i="26"/>
  <c r="D2177" i="26"/>
  <c r="D2176" i="26"/>
  <c r="D2175" i="26"/>
  <c r="D2174" i="26"/>
  <c r="D2173" i="26"/>
  <c r="D2172" i="26"/>
  <c r="D2171" i="26"/>
  <c r="D2170" i="26"/>
  <c r="D2169" i="26"/>
  <c r="D2168" i="26"/>
  <c r="D2167" i="26"/>
  <c r="D2166" i="26"/>
  <c r="D2165" i="26"/>
  <c r="D2164" i="26"/>
  <c r="D2163" i="26"/>
  <c r="D2162" i="26"/>
  <c r="D2161" i="26"/>
  <c r="D2160" i="26"/>
  <c r="D2159" i="26"/>
  <c r="D2158" i="26"/>
  <c r="D2157" i="26"/>
  <c r="D2156" i="26"/>
  <c r="D2155" i="26"/>
  <c r="D2154" i="26"/>
  <c r="D2153" i="26"/>
  <c r="D2152" i="26"/>
  <c r="D2151" i="26"/>
  <c r="D2150" i="26"/>
  <c r="D2149" i="26"/>
  <c r="D2148" i="26"/>
  <c r="D2147" i="26"/>
  <c r="D2146" i="26"/>
  <c r="D2145" i="26"/>
  <c r="D2144" i="26"/>
  <c r="D2143" i="26"/>
  <c r="D2142" i="26"/>
  <c r="D2141" i="26"/>
  <c r="D2140" i="26"/>
  <c r="D2139" i="26"/>
  <c r="D2138" i="26"/>
  <c r="D2137" i="26"/>
  <c r="D2136" i="26"/>
  <c r="D2135" i="26"/>
  <c r="D2134" i="26"/>
  <c r="D2133" i="26"/>
  <c r="D2132" i="26"/>
  <c r="D2131" i="26"/>
  <c r="D2130" i="26"/>
  <c r="D2129" i="26"/>
  <c r="D2128" i="26"/>
  <c r="D2127" i="26"/>
  <c r="D2126" i="26"/>
  <c r="D2125" i="26"/>
  <c r="D2124" i="26"/>
  <c r="D2123" i="26"/>
  <c r="D2122" i="26"/>
  <c r="D2121" i="26"/>
  <c r="D2120" i="26"/>
  <c r="D2119" i="26"/>
  <c r="D2118" i="26"/>
  <c r="D2117" i="26"/>
  <c r="D2116" i="26"/>
  <c r="D2115" i="26"/>
  <c r="D2114" i="26"/>
  <c r="D2113" i="26"/>
  <c r="D2112" i="26"/>
  <c r="D2111" i="26"/>
  <c r="D2110" i="26"/>
  <c r="D2109" i="26"/>
  <c r="D2108" i="26"/>
  <c r="D2107" i="26"/>
  <c r="D2106" i="26"/>
  <c r="D2105" i="26"/>
  <c r="D2104" i="26"/>
  <c r="D2103" i="26"/>
  <c r="D2102" i="26"/>
  <c r="D2101" i="26"/>
  <c r="D2100" i="26"/>
  <c r="D2099" i="26"/>
  <c r="D2098" i="26"/>
  <c r="D2097" i="26"/>
  <c r="D2096" i="26"/>
  <c r="D2095" i="26"/>
  <c r="D2094" i="26"/>
  <c r="D2093" i="26"/>
  <c r="D2092" i="26"/>
  <c r="D2091" i="26"/>
  <c r="D2090" i="26"/>
  <c r="D2089" i="26"/>
  <c r="D2088" i="26"/>
  <c r="D2087" i="26"/>
  <c r="D2086" i="26"/>
  <c r="D2085" i="26"/>
  <c r="D2084" i="26"/>
  <c r="D2083" i="26"/>
  <c r="D2082" i="26"/>
  <c r="D2081" i="26"/>
  <c r="D2080" i="26"/>
  <c r="D2079" i="26"/>
  <c r="D2078" i="26"/>
  <c r="D2077" i="26"/>
  <c r="D2076" i="26"/>
  <c r="D2075" i="26"/>
  <c r="D2074" i="26"/>
  <c r="D2073" i="26"/>
  <c r="D2072" i="26"/>
  <c r="D2071" i="26"/>
  <c r="D2070" i="26"/>
  <c r="D2069" i="26"/>
  <c r="D2068" i="26"/>
  <c r="D2067" i="26"/>
  <c r="D2066" i="26"/>
  <c r="D2065" i="26"/>
  <c r="D2064" i="26"/>
  <c r="D2063" i="26"/>
  <c r="D2062" i="26"/>
  <c r="D2061" i="26"/>
  <c r="D2060" i="26"/>
  <c r="D2059" i="26"/>
  <c r="D2058" i="26"/>
  <c r="D2057" i="26"/>
  <c r="D2056" i="26"/>
  <c r="D2055" i="26"/>
  <c r="D2054" i="26"/>
  <c r="D2053" i="26"/>
  <c r="D2052" i="26"/>
  <c r="D2051" i="26"/>
  <c r="D2050" i="26"/>
  <c r="D2049" i="26"/>
  <c r="D2048" i="26"/>
  <c r="D2047" i="26"/>
  <c r="D2046" i="26"/>
  <c r="D2045" i="26"/>
  <c r="D2044" i="26"/>
  <c r="D2043" i="26"/>
  <c r="D2042" i="26"/>
  <c r="D2041" i="26"/>
  <c r="D2040" i="26"/>
  <c r="D2039" i="26"/>
  <c r="D2038" i="26"/>
  <c r="D2037" i="26"/>
  <c r="D2036" i="26"/>
  <c r="D2035" i="26"/>
  <c r="D2034" i="26"/>
  <c r="D2033" i="26"/>
  <c r="D2032" i="26"/>
  <c r="D2031" i="26"/>
  <c r="D2030" i="26"/>
  <c r="D2029" i="26"/>
  <c r="D2028" i="26"/>
  <c r="D2027" i="26"/>
  <c r="D2026" i="26"/>
  <c r="D2025" i="26"/>
  <c r="D2024" i="26"/>
  <c r="D2023" i="26"/>
  <c r="D2022" i="26"/>
  <c r="D2021" i="26"/>
  <c r="D2020" i="26"/>
  <c r="D2019" i="26"/>
  <c r="D2018" i="26"/>
  <c r="D2017" i="26"/>
  <c r="D2016" i="26"/>
  <c r="D2015" i="26"/>
  <c r="D2014" i="26"/>
  <c r="D2013" i="26"/>
  <c r="D2012" i="26"/>
  <c r="D2011" i="26"/>
  <c r="D2010" i="26"/>
  <c r="D2009" i="26"/>
  <c r="D2008" i="26"/>
  <c r="D2007" i="26"/>
  <c r="D2006" i="26"/>
  <c r="D2005" i="26"/>
  <c r="D2004" i="26"/>
  <c r="D2003" i="26"/>
  <c r="D2002" i="26"/>
  <c r="D2001" i="26"/>
  <c r="D2000" i="26"/>
  <c r="D1999" i="26"/>
  <c r="D1998" i="26"/>
  <c r="D1997" i="26"/>
  <c r="D1996" i="26"/>
  <c r="D1995" i="26"/>
  <c r="D1994" i="26"/>
  <c r="D1993" i="26"/>
  <c r="D1992" i="26"/>
  <c r="D1991" i="26"/>
  <c r="D1990" i="26"/>
  <c r="D1989" i="26"/>
  <c r="D1988" i="26"/>
  <c r="D1987" i="26"/>
  <c r="D1986" i="26"/>
  <c r="D1985" i="26"/>
  <c r="D1984" i="26"/>
  <c r="D1983" i="26"/>
  <c r="D1982" i="26"/>
  <c r="D1981" i="26"/>
  <c r="D1980" i="26"/>
  <c r="D1979" i="26"/>
  <c r="D1978" i="26"/>
  <c r="D1977" i="26"/>
  <c r="D1976" i="26"/>
  <c r="D1975" i="26"/>
  <c r="D1974" i="26"/>
  <c r="D1973" i="26"/>
  <c r="D1972" i="26"/>
  <c r="D1971" i="26"/>
  <c r="D1970" i="26"/>
  <c r="D1969" i="26"/>
  <c r="D1968" i="26"/>
  <c r="D1967" i="26"/>
  <c r="D1966" i="26"/>
  <c r="D1965" i="26"/>
  <c r="D1964" i="26"/>
  <c r="D1963" i="26"/>
  <c r="D1962" i="26"/>
  <c r="D1961" i="26"/>
  <c r="D1960" i="26"/>
  <c r="D1959" i="26"/>
  <c r="D1958" i="26"/>
  <c r="D1957" i="26"/>
  <c r="D1956" i="26"/>
  <c r="D1955" i="26"/>
  <c r="D1954" i="26"/>
  <c r="D1953" i="26"/>
  <c r="D1952" i="26"/>
  <c r="D1951" i="26"/>
  <c r="D1950" i="26"/>
  <c r="D1949" i="26"/>
  <c r="D1948" i="26"/>
  <c r="D1947" i="26"/>
  <c r="D1946" i="26"/>
  <c r="D1945" i="26"/>
  <c r="D1944" i="26"/>
  <c r="D1943" i="26"/>
  <c r="D1942" i="26"/>
  <c r="D1941" i="26"/>
  <c r="D1940" i="26"/>
  <c r="D1939" i="26"/>
  <c r="D1938" i="26"/>
  <c r="D1937" i="26"/>
  <c r="D1936" i="26"/>
  <c r="D1935" i="26"/>
  <c r="D1934" i="26"/>
  <c r="D1933" i="26"/>
  <c r="D1932" i="26"/>
  <c r="D1931" i="26"/>
  <c r="D1930" i="26"/>
  <c r="D1929" i="26"/>
  <c r="D1928" i="26"/>
  <c r="D1927" i="26"/>
  <c r="D1926" i="26"/>
  <c r="D1925" i="26"/>
  <c r="D1924" i="26"/>
  <c r="D1923" i="26"/>
  <c r="D1922" i="26"/>
  <c r="D1921" i="26"/>
  <c r="D1920" i="26"/>
  <c r="D1919" i="26"/>
  <c r="D1918" i="26"/>
  <c r="D1917" i="26"/>
  <c r="D1916" i="26"/>
  <c r="D1915" i="26"/>
  <c r="D1914" i="26"/>
  <c r="D1913" i="26"/>
  <c r="D1912" i="26"/>
  <c r="D1911" i="26"/>
  <c r="D1910" i="26"/>
  <c r="D1909" i="26"/>
  <c r="D1908" i="26"/>
  <c r="D1907" i="26"/>
  <c r="D1906" i="26"/>
  <c r="D1905" i="26"/>
  <c r="D1904" i="26"/>
  <c r="D1903" i="26"/>
  <c r="D1902" i="26"/>
  <c r="D1901" i="26"/>
  <c r="D1900" i="26"/>
  <c r="D1899" i="26"/>
  <c r="D1898" i="26"/>
  <c r="D1897" i="26"/>
  <c r="D1896" i="26"/>
  <c r="D1895" i="26"/>
  <c r="D1894" i="26"/>
  <c r="D1893" i="26"/>
  <c r="D1892" i="26"/>
  <c r="D1891" i="26"/>
  <c r="D1890" i="26"/>
  <c r="D1889" i="26"/>
  <c r="D1888" i="26"/>
  <c r="D1887" i="26"/>
  <c r="D1886" i="26"/>
  <c r="D1885" i="26"/>
  <c r="D1884" i="26"/>
  <c r="D1883" i="26"/>
  <c r="D1882" i="26"/>
  <c r="D1881" i="26"/>
  <c r="D1880" i="26"/>
  <c r="D1879" i="26"/>
  <c r="D1878" i="26"/>
  <c r="D1877" i="26"/>
  <c r="D1876" i="26"/>
  <c r="D1875" i="26"/>
  <c r="D1874" i="26"/>
  <c r="D1873" i="26"/>
  <c r="D1872" i="26"/>
  <c r="D1871" i="26"/>
  <c r="D1870" i="26"/>
  <c r="D1869" i="26"/>
  <c r="D1868" i="26"/>
  <c r="D1867" i="26"/>
  <c r="D1866" i="26"/>
  <c r="D1865" i="26"/>
  <c r="D1864" i="26"/>
  <c r="D1863" i="26"/>
  <c r="D1862" i="26"/>
  <c r="D1861" i="26"/>
  <c r="D1860" i="26"/>
  <c r="D1859" i="26"/>
  <c r="D1858" i="26"/>
  <c r="D1857" i="26"/>
  <c r="D1856" i="26"/>
  <c r="D1855" i="26"/>
  <c r="D1854" i="26"/>
  <c r="D1853" i="26"/>
  <c r="D1852" i="26"/>
  <c r="D1851" i="26"/>
  <c r="D1850" i="26"/>
  <c r="D1849" i="26"/>
  <c r="D1848" i="26"/>
  <c r="D1847" i="26"/>
  <c r="D1846" i="26"/>
  <c r="D1845" i="26"/>
  <c r="D1844" i="26"/>
  <c r="D1843" i="26"/>
  <c r="D1842" i="26"/>
  <c r="D1841" i="26"/>
  <c r="D1840" i="26"/>
  <c r="D1839" i="26"/>
  <c r="D1838" i="26"/>
  <c r="D1837" i="26"/>
  <c r="D1836" i="26"/>
  <c r="D1835" i="26"/>
  <c r="D1834" i="26"/>
  <c r="D1833" i="26"/>
  <c r="D1832" i="26"/>
  <c r="D1831" i="26"/>
  <c r="D1830" i="26"/>
  <c r="D1829" i="26"/>
  <c r="D1828" i="26"/>
  <c r="D1827" i="26"/>
  <c r="D1826" i="26"/>
  <c r="D1825" i="26"/>
  <c r="D1824" i="26"/>
  <c r="D1823" i="26"/>
  <c r="D1822" i="26"/>
  <c r="D1821" i="26"/>
  <c r="D1820" i="26"/>
  <c r="D1819" i="26"/>
  <c r="D1818" i="26"/>
  <c r="D1817" i="26"/>
  <c r="D1816" i="26"/>
  <c r="D1815" i="26"/>
  <c r="D1814" i="26"/>
  <c r="D1813" i="26"/>
  <c r="D1812" i="26"/>
  <c r="D1811" i="26"/>
  <c r="D1810" i="26"/>
  <c r="D1809" i="26"/>
  <c r="D1808" i="26"/>
  <c r="D1807" i="26"/>
  <c r="D1806" i="26"/>
  <c r="D1805" i="26"/>
  <c r="D1804" i="26"/>
  <c r="D1803" i="26"/>
  <c r="D1802" i="26"/>
  <c r="D1801" i="26"/>
  <c r="D1800" i="26"/>
  <c r="D1799" i="26"/>
  <c r="D1798" i="26"/>
  <c r="D1797" i="26"/>
  <c r="D1796" i="26"/>
  <c r="D1795" i="26"/>
  <c r="D1794" i="26"/>
  <c r="D1793" i="26"/>
  <c r="D1792" i="26"/>
  <c r="D1791" i="26"/>
  <c r="D1790" i="26"/>
  <c r="D1789" i="26"/>
  <c r="D1788" i="26"/>
  <c r="D1787" i="26"/>
  <c r="D1786" i="26"/>
  <c r="D1785" i="26"/>
  <c r="D1784" i="26"/>
  <c r="D1783" i="26"/>
  <c r="D1782" i="26"/>
  <c r="D1781" i="26"/>
  <c r="D1780" i="26"/>
  <c r="D1779" i="26"/>
  <c r="D1778" i="26"/>
  <c r="D1777" i="26"/>
  <c r="D1776" i="26"/>
  <c r="D1775" i="26"/>
  <c r="D1774" i="26"/>
  <c r="D1773" i="26"/>
  <c r="D1772" i="26"/>
  <c r="D1771" i="26"/>
  <c r="D1770" i="26"/>
  <c r="D1769" i="26"/>
  <c r="D1768" i="26"/>
  <c r="D1767" i="26"/>
  <c r="D1766" i="26"/>
  <c r="D1765" i="26"/>
  <c r="D1764" i="26"/>
  <c r="D1763" i="26"/>
  <c r="D1762" i="26"/>
  <c r="D1761" i="26"/>
  <c r="D1760" i="26"/>
  <c r="D1759" i="26"/>
  <c r="D1758" i="26"/>
  <c r="D1757" i="26"/>
  <c r="D1756" i="26"/>
  <c r="D1755" i="26"/>
  <c r="D1754" i="26"/>
  <c r="D1753" i="26"/>
  <c r="D1752" i="26"/>
  <c r="D1751" i="26"/>
  <c r="D1750" i="26"/>
  <c r="D1749" i="26"/>
  <c r="D1748" i="26"/>
  <c r="D1747" i="26"/>
  <c r="D1746" i="26"/>
  <c r="D1745" i="26"/>
  <c r="D1744" i="26"/>
  <c r="D1743" i="26"/>
  <c r="D1742" i="26"/>
  <c r="D1741" i="26"/>
  <c r="D1740" i="26"/>
  <c r="D1739" i="26"/>
  <c r="D1738" i="26"/>
  <c r="D1737" i="26"/>
  <c r="D1736" i="26"/>
  <c r="D1735" i="26"/>
  <c r="D1734" i="26"/>
  <c r="D1733" i="26"/>
  <c r="D1732" i="26"/>
  <c r="D1731" i="26"/>
  <c r="D1730" i="26"/>
  <c r="D1729" i="26"/>
  <c r="D1728" i="26"/>
  <c r="D1727" i="26"/>
  <c r="D1726" i="26"/>
  <c r="D1725" i="26"/>
  <c r="D1724" i="26"/>
  <c r="D1723" i="26"/>
  <c r="D1722" i="26"/>
  <c r="D1721" i="26"/>
  <c r="D1720" i="26"/>
  <c r="D1719" i="26"/>
  <c r="D1718" i="26"/>
  <c r="D1717" i="26"/>
  <c r="D1716" i="26"/>
  <c r="D1715" i="26"/>
  <c r="D1714" i="26"/>
  <c r="D1713" i="26"/>
  <c r="D1712" i="26"/>
  <c r="D1711" i="26"/>
  <c r="D1710" i="26"/>
  <c r="D1709" i="26"/>
  <c r="D1708" i="26"/>
  <c r="D1707" i="26"/>
  <c r="D1706" i="26"/>
  <c r="D1705" i="26"/>
  <c r="D1704" i="26"/>
  <c r="D1703" i="26"/>
  <c r="D1702" i="26"/>
  <c r="D1701" i="26"/>
  <c r="D1700" i="26"/>
  <c r="D1699" i="26"/>
  <c r="D1698" i="26"/>
  <c r="D1697" i="26"/>
  <c r="D1696" i="26"/>
  <c r="D1695" i="26"/>
  <c r="D1694" i="26"/>
  <c r="D1693" i="26"/>
  <c r="D1692" i="26"/>
  <c r="D1691" i="26"/>
  <c r="D1690" i="26"/>
  <c r="D1689" i="26"/>
  <c r="D1688" i="26"/>
  <c r="D1687" i="26"/>
  <c r="D1686" i="26"/>
  <c r="D1685" i="26"/>
  <c r="D1684" i="26"/>
  <c r="D1683" i="26"/>
  <c r="D1682" i="26"/>
  <c r="D1681" i="26"/>
  <c r="D1680" i="26"/>
  <c r="D1679" i="26"/>
  <c r="D1678" i="26"/>
  <c r="D1677" i="26"/>
  <c r="D1676" i="26"/>
  <c r="D1675" i="26"/>
  <c r="D1674" i="26"/>
  <c r="D1673" i="26"/>
  <c r="D1672" i="26"/>
  <c r="D1671" i="26"/>
  <c r="D1670" i="26"/>
  <c r="D1669" i="26"/>
  <c r="D1668" i="26"/>
  <c r="D1667" i="26"/>
  <c r="D1666" i="26"/>
  <c r="D1665" i="26"/>
  <c r="D1664" i="26"/>
  <c r="D1663" i="26"/>
  <c r="D1662" i="26"/>
  <c r="D1661" i="26"/>
  <c r="D1660" i="26"/>
  <c r="D1659" i="26"/>
  <c r="D1658" i="26"/>
  <c r="D1657" i="26"/>
  <c r="D1656" i="26"/>
  <c r="D1655" i="26"/>
  <c r="D1654" i="26"/>
  <c r="D1653" i="26"/>
  <c r="D1652" i="26"/>
  <c r="D1651" i="26"/>
  <c r="D1650" i="26"/>
  <c r="D1649" i="26"/>
  <c r="D1648" i="26"/>
  <c r="D1647" i="26"/>
  <c r="D1646" i="26"/>
  <c r="D1645" i="26"/>
  <c r="D1644" i="26"/>
  <c r="D1643" i="26"/>
  <c r="D1642" i="26"/>
  <c r="D1641" i="26"/>
  <c r="D1640" i="26"/>
  <c r="D1639" i="26"/>
  <c r="D1638" i="26"/>
  <c r="D1637" i="26"/>
  <c r="D1636" i="26"/>
  <c r="D1635" i="26"/>
  <c r="D1634" i="26"/>
  <c r="D1633" i="26"/>
  <c r="D1632" i="26"/>
  <c r="D1631" i="26"/>
  <c r="D1630" i="26"/>
  <c r="D1629" i="26"/>
  <c r="D1628" i="26"/>
  <c r="D1627" i="26"/>
  <c r="D1626" i="26"/>
  <c r="D1625" i="26"/>
  <c r="D1624" i="26"/>
  <c r="D1623" i="26"/>
  <c r="D1622" i="26"/>
  <c r="D1621" i="26"/>
  <c r="D1620" i="26"/>
  <c r="D1619" i="26"/>
  <c r="D1618" i="26"/>
  <c r="D1617" i="26"/>
  <c r="D1616" i="26"/>
  <c r="D1615" i="26"/>
  <c r="D1614" i="26"/>
  <c r="D1613" i="26"/>
  <c r="D1612" i="26"/>
  <c r="D1611" i="26"/>
  <c r="D1610" i="26"/>
  <c r="D1609" i="26"/>
  <c r="D1608" i="26"/>
  <c r="D1607" i="26"/>
  <c r="D1606" i="26"/>
  <c r="D1605" i="26"/>
  <c r="D1604" i="26"/>
  <c r="D1603" i="26"/>
  <c r="D1602" i="26"/>
  <c r="D1601" i="26"/>
  <c r="D1600" i="26"/>
  <c r="D1599" i="26"/>
  <c r="D1598" i="26"/>
  <c r="D1597" i="26"/>
  <c r="D1596" i="26"/>
  <c r="D1595" i="26"/>
  <c r="D1594" i="26"/>
  <c r="D1593" i="26"/>
  <c r="D1592" i="26"/>
  <c r="D1591" i="26"/>
  <c r="D1590" i="26"/>
  <c r="D1589" i="26"/>
  <c r="D1588" i="26"/>
  <c r="D1587" i="26"/>
  <c r="D1586" i="26"/>
  <c r="D1585" i="26"/>
  <c r="D1584" i="26"/>
  <c r="D1583" i="26"/>
  <c r="D1582" i="26"/>
  <c r="D1581" i="26"/>
  <c r="D1580" i="26"/>
  <c r="D1579" i="26"/>
  <c r="D1578" i="26"/>
  <c r="D1577" i="26"/>
  <c r="D1576" i="26"/>
  <c r="D1575" i="26"/>
  <c r="D1574" i="26"/>
  <c r="D1573" i="26"/>
  <c r="D1572" i="26"/>
  <c r="D1571" i="26"/>
  <c r="D1570" i="26"/>
  <c r="D1569" i="26"/>
  <c r="D1568" i="26"/>
  <c r="D1567" i="26"/>
  <c r="D1566" i="26"/>
  <c r="D1565" i="26"/>
  <c r="D1564" i="26"/>
  <c r="D1563" i="26"/>
  <c r="D1562" i="26"/>
  <c r="D1561" i="26"/>
  <c r="D1560" i="26"/>
  <c r="D1559" i="26"/>
  <c r="D1558" i="26"/>
  <c r="D1557" i="26"/>
  <c r="D1556" i="26"/>
  <c r="D1555" i="26"/>
  <c r="D1554" i="26"/>
  <c r="D1553" i="26"/>
  <c r="D1552" i="26"/>
  <c r="D1551" i="26"/>
  <c r="D1550" i="26"/>
  <c r="D1549" i="26"/>
  <c r="D1548" i="26"/>
  <c r="D1547" i="26"/>
  <c r="D1546" i="26"/>
  <c r="D1545" i="26"/>
  <c r="D1544" i="26"/>
  <c r="D1543" i="26"/>
  <c r="D1542" i="26"/>
  <c r="D1541" i="26"/>
  <c r="D1540" i="26"/>
  <c r="D1539" i="26"/>
  <c r="D1538" i="26"/>
  <c r="D1537" i="26"/>
  <c r="D1536" i="26"/>
  <c r="D1535" i="26"/>
  <c r="D1534" i="26"/>
  <c r="D1533" i="26"/>
  <c r="D1532" i="26"/>
  <c r="D1531" i="26"/>
  <c r="D1530" i="26"/>
  <c r="D1529" i="26"/>
  <c r="D1528" i="26"/>
  <c r="D1527" i="26"/>
  <c r="D1526" i="26"/>
  <c r="D1525" i="26"/>
  <c r="D1524" i="26"/>
  <c r="D1523" i="26"/>
  <c r="D1522" i="26"/>
  <c r="D1521" i="26"/>
  <c r="D1520" i="26"/>
  <c r="D1519" i="26"/>
  <c r="D1518" i="26"/>
  <c r="D1517" i="26"/>
  <c r="D1516" i="26"/>
  <c r="D1515" i="26"/>
  <c r="D1514" i="26"/>
  <c r="D1513" i="26"/>
  <c r="D1512" i="26"/>
  <c r="D1511" i="26"/>
  <c r="D1510" i="26"/>
  <c r="D1509" i="26"/>
  <c r="D1508" i="26"/>
  <c r="D1507" i="26"/>
  <c r="D1506" i="26"/>
  <c r="D1505" i="26"/>
  <c r="D1504" i="26"/>
  <c r="D1503" i="26"/>
  <c r="D1502" i="26"/>
  <c r="D1501" i="26"/>
  <c r="D1500" i="26"/>
  <c r="D1499" i="26"/>
  <c r="D1498" i="26"/>
  <c r="D1497" i="26"/>
  <c r="D1496" i="26"/>
  <c r="D1495" i="26"/>
  <c r="D1494" i="26"/>
  <c r="D1493" i="26"/>
  <c r="D1492" i="26"/>
  <c r="D1491" i="26"/>
  <c r="D1490" i="26"/>
  <c r="D1489" i="26"/>
  <c r="D1488" i="26"/>
  <c r="D1487" i="26"/>
  <c r="D1486" i="26"/>
  <c r="D1485" i="26"/>
  <c r="D1484" i="26"/>
  <c r="D1483" i="26"/>
  <c r="D1482" i="26"/>
  <c r="D1481" i="26"/>
  <c r="D1480" i="26"/>
  <c r="D1479" i="26"/>
  <c r="D1478" i="26"/>
  <c r="D1477" i="26"/>
  <c r="D1476" i="26"/>
  <c r="D1475" i="26"/>
  <c r="D1474" i="26"/>
  <c r="D1473" i="26"/>
  <c r="D1472" i="26"/>
  <c r="D1471" i="26"/>
  <c r="D1470" i="26"/>
  <c r="D1469" i="26"/>
  <c r="D1468" i="26"/>
  <c r="D1467" i="26"/>
  <c r="D1466" i="26"/>
  <c r="D1465" i="26"/>
  <c r="D1464" i="26"/>
  <c r="D1463" i="26"/>
  <c r="D1462" i="26"/>
  <c r="D1461" i="26"/>
  <c r="D1460" i="26"/>
  <c r="D1459" i="26"/>
  <c r="D1458" i="26"/>
  <c r="D1457" i="26"/>
  <c r="D1456" i="26"/>
  <c r="D1455" i="26"/>
  <c r="D1454" i="26"/>
  <c r="D1453" i="26"/>
  <c r="D1452" i="26"/>
  <c r="D1451" i="26"/>
  <c r="D1450" i="26"/>
  <c r="D1449" i="26"/>
  <c r="D1448" i="26"/>
  <c r="D1447" i="26"/>
  <c r="D1446" i="26"/>
  <c r="D1445" i="26"/>
  <c r="D1444" i="26"/>
  <c r="D1443" i="26"/>
  <c r="D1442" i="26"/>
  <c r="D1441" i="26"/>
  <c r="D1440" i="26"/>
  <c r="D1439" i="26"/>
  <c r="D1438" i="26"/>
  <c r="D1437" i="26"/>
  <c r="D1436" i="26"/>
  <c r="D1435" i="26"/>
  <c r="D1434" i="26"/>
  <c r="D1433" i="26"/>
  <c r="D1432" i="26"/>
  <c r="D1431" i="26"/>
  <c r="D1430" i="26"/>
  <c r="D1429" i="26"/>
  <c r="D1428" i="26"/>
  <c r="D1427" i="26"/>
  <c r="D1426" i="26"/>
  <c r="D1425" i="26"/>
  <c r="D1424" i="26"/>
  <c r="D1423" i="26"/>
  <c r="D1422" i="26"/>
  <c r="D1421" i="26"/>
  <c r="D1420" i="26"/>
  <c r="D1419" i="26"/>
  <c r="D1418" i="26"/>
  <c r="D1417" i="26"/>
  <c r="D1416" i="26"/>
  <c r="D1415" i="26"/>
  <c r="D1414" i="26"/>
  <c r="D1413" i="26"/>
  <c r="D1412" i="26"/>
  <c r="D1411" i="26"/>
  <c r="D1410" i="26"/>
  <c r="D1409" i="26"/>
  <c r="D1408" i="26"/>
  <c r="D1407" i="26"/>
  <c r="D1406" i="26"/>
  <c r="D1405" i="26"/>
  <c r="D1404" i="26"/>
  <c r="D1403" i="26"/>
  <c r="D1402" i="26"/>
  <c r="D1401" i="26"/>
  <c r="D1400" i="26"/>
  <c r="D1399" i="26"/>
  <c r="D1398" i="26"/>
  <c r="D1397" i="26"/>
  <c r="D1396" i="26"/>
  <c r="D1395" i="26"/>
  <c r="D1394" i="26"/>
  <c r="D1393" i="26"/>
  <c r="D1392" i="26"/>
  <c r="D1391" i="26"/>
  <c r="D1390" i="26"/>
  <c r="D1389" i="26"/>
  <c r="D1388" i="26"/>
  <c r="D1387" i="26"/>
  <c r="D1386" i="26"/>
  <c r="D1385" i="26"/>
  <c r="D1384" i="26"/>
  <c r="D1383" i="26"/>
  <c r="D1382" i="26"/>
  <c r="D1381" i="26"/>
  <c r="D1380" i="26"/>
  <c r="D1379" i="26"/>
  <c r="D1378" i="26"/>
  <c r="D1377" i="26"/>
  <c r="D1376" i="26"/>
  <c r="D1375" i="26"/>
  <c r="D1374" i="26"/>
  <c r="D1373" i="26"/>
  <c r="D1372" i="26"/>
  <c r="D1371" i="26"/>
  <c r="D1370" i="26"/>
  <c r="D1369" i="26"/>
  <c r="D1368" i="26"/>
  <c r="D1367" i="26"/>
  <c r="D1366" i="26"/>
  <c r="D1365" i="26"/>
  <c r="D1364" i="26"/>
  <c r="D1363" i="26"/>
  <c r="D1362" i="26"/>
  <c r="D1361" i="26"/>
  <c r="D1360" i="26"/>
  <c r="D1359" i="26"/>
  <c r="D1358" i="26"/>
  <c r="D1357" i="26"/>
  <c r="D1356" i="26"/>
  <c r="D1355" i="26"/>
  <c r="D1354" i="26"/>
  <c r="D1353" i="26"/>
  <c r="D1352" i="26"/>
  <c r="D1351" i="26"/>
  <c r="D1350" i="26"/>
  <c r="D1349" i="26"/>
  <c r="D1348" i="26"/>
  <c r="D1347" i="26"/>
  <c r="D1346" i="26"/>
  <c r="D1345" i="26"/>
  <c r="D1344" i="26"/>
  <c r="D1343" i="26"/>
  <c r="D1342" i="26"/>
  <c r="D1341" i="26"/>
  <c r="D1340" i="26"/>
  <c r="D1339" i="26"/>
  <c r="D1338" i="26"/>
  <c r="D1337" i="26"/>
  <c r="D1336" i="26"/>
  <c r="D1335" i="26"/>
  <c r="D1334" i="26"/>
  <c r="D1333" i="26"/>
  <c r="D1332" i="26"/>
  <c r="D1331" i="26"/>
  <c r="D1330" i="26"/>
  <c r="D1329" i="26"/>
  <c r="D1328" i="26"/>
  <c r="D1327" i="26"/>
  <c r="D1326" i="26"/>
  <c r="D1325" i="26"/>
  <c r="D1324" i="26"/>
  <c r="D1323" i="26"/>
  <c r="D1322" i="26"/>
  <c r="D1321" i="26"/>
  <c r="D1320" i="26"/>
  <c r="D1319" i="26"/>
  <c r="D1318" i="26"/>
  <c r="D1317" i="26"/>
  <c r="D1316" i="26"/>
  <c r="D1315" i="26"/>
  <c r="D1314" i="26"/>
  <c r="D1313" i="26"/>
  <c r="D1312" i="26"/>
  <c r="D1311" i="26"/>
  <c r="D1310" i="26"/>
  <c r="D1309" i="26"/>
  <c r="D1308" i="26"/>
  <c r="D1307" i="26"/>
  <c r="D1306" i="26"/>
  <c r="D1305" i="26"/>
  <c r="D1304" i="26"/>
  <c r="D1303" i="26"/>
  <c r="D1302" i="26"/>
  <c r="D1301" i="26"/>
  <c r="D1300" i="26"/>
  <c r="D1299" i="26"/>
  <c r="D1298" i="26"/>
  <c r="D1297" i="26"/>
  <c r="D1296" i="26"/>
  <c r="D1295" i="26"/>
  <c r="D1294" i="26"/>
  <c r="D1293" i="26"/>
  <c r="D1292" i="26"/>
  <c r="D1291" i="26"/>
  <c r="D1290" i="26"/>
  <c r="D1289" i="26"/>
  <c r="D1288" i="26"/>
  <c r="D1287" i="26"/>
  <c r="D1286" i="26"/>
  <c r="D1285" i="26"/>
  <c r="D1284" i="26"/>
  <c r="D1283" i="26"/>
  <c r="D1282" i="26"/>
  <c r="D1281" i="26"/>
  <c r="D1280" i="26"/>
  <c r="D1279" i="26"/>
  <c r="D1278" i="26"/>
  <c r="D1277" i="26"/>
  <c r="D1276" i="26"/>
  <c r="D1275" i="26"/>
  <c r="D1274" i="26"/>
  <c r="D1273" i="26"/>
  <c r="D1272" i="26"/>
  <c r="D1271" i="26"/>
  <c r="D1270" i="26"/>
  <c r="D1269" i="26"/>
  <c r="D1268" i="26"/>
  <c r="D1267" i="26"/>
  <c r="D1266" i="26"/>
  <c r="D1265" i="26"/>
  <c r="D1264" i="26"/>
  <c r="D1263" i="26"/>
  <c r="D1262" i="26"/>
  <c r="D1261" i="26"/>
  <c r="D1260" i="26"/>
  <c r="D1259" i="26"/>
  <c r="D1258" i="26"/>
  <c r="D1257" i="26"/>
  <c r="D1256" i="26"/>
  <c r="D1255" i="26"/>
  <c r="D1254" i="26"/>
  <c r="D1253" i="26"/>
  <c r="D1252" i="26"/>
  <c r="D1251" i="26"/>
  <c r="D1250" i="26"/>
  <c r="D1249" i="26"/>
  <c r="D1248" i="26"/>
  <c r="D1247" i="26"/>
  <c r="D1246" i="26"/>
  <c r="D1245" i="26"/>
  <c r="D1244" i="26"/>
  <c r="D1243" i="26"/>
  <c r="D1242" i="26"/>
  <c r="D1241" i="26"/>
  <c r="D1240" i="26"/>
  <c r="D1239" i="26"/>
  <c r="D1238" i="26"/>
  <c r="D1237" i="26"/>
  <c r="D1236" i="26"/>
  <c r="D1235" i="26"/>
  <c r="D1234" i="26"/>
  <c r="D1233" i="26"/>
  <c r="D1232" i="26"/>
  <c r="D1231" i="26"/>
  <c r="D1230" i="26"/>
  <c r="D1229" i="26"/>
  <c r="D1228" i="26"/>
  <c r="D1227" i="26"/>
  <c r="D1226" i="26"/>
  <c r="D1225" i="26"/>
  <c r="D1224" i="26"/>
  <c r="D1223" i="26"/>
  <c r="D1222" i="26"/>
  <c r="D1221" i="26"/>
  <c r="D1220" i="26"/>
  <c r="D1219" i="26"/>
  <c r="D1218" i="26"/>
  <c r="D1217" i="26"/>
  <c r="D1216" i="26"/>
  <c r="D1215" i="26"/>
  <c r="D1214" i="26"/>
  <c r="D1213" i="26"/>
  <c r="D1212" i="26"/>
  <c r="D1211" i="26"/>
  <c r="D1210" i="26"/>
  <c r="D1209" i="26"/>
  <c r="D1208" i="26"/>
  <c r="D1207" i="26"/>
  <c r="D1206" i="26"/>
  <c r="D1205" i="26"/>
  <c r="D1204" i="26"/>
  <c r="D1203" i="26"/>
  <c r="D1202" i="26"/>
  <c r="D1201" i="26"/>
  <c r="D1200" i="26"/>
  <c r="D1199" i="26"/>
  <c r="D1198" i="26"/>
  <c r="D1197" i="26"/>
  <c r="D1196" i="26"/>
  <c r="D1195" i="26"/>
  <c r="D1194" i="26"/>
  <c r="D1193" i="26"/>
  <c r="D1192" i="26"/>
  <c r="D1191" i="26"/>
  <c r="D1190" i="26"/>
  <c r="D1189" i="26"/>
  <c r="D1188" i="26"/>
  <c r="D1187" i="26"/>
  <c r="D1186" i="26"/>
  <c r="D1185" i="26"/>
  <c r="D1184" i="26"/>
  <c r="D1183" i="26"/>
  <c r="D1182" i="26"/>
  <c r="D1181" i="26"/>
  <c r="D1180" i="26"/>
  <c r="D1179" i="26"/>
  <c r="D1178" i="26"/>
  <c r="D1177" i="26"/>
  <c r="D1176" i="26"/>
  <c r="D1175" i="26"/>
  <c r="D1174" i="26"/>
  <c r="D1173" i="26"/>
  <c r="D1172" i="26"/>
  <c r="D1171" i="26"/>
  <c r="D1170" i="26"/>
  <c r="D1169" i="26"/>
  <c r="D1168" i="26"/>
  <c r="D1167" i="26"/>
  <c r="D1166" i="26"/>
  <c r="D1165" i="26"/>
  <c r="D1164" i="26"/>
  <c r="D1163" i="26"/>
  <c r="D1162" i="26"/>
  <c r="D1161" i="26"/>
  <c r="D1160" i="26"/>
  <c r="D1159" i="26"/>
  <c r="D1158" i="26"/>
  <c r="D1157" i="26"/>
  <c r="D1156" i="26"/>
  <c r="D1155" i="26"/>
  <c r="D1154" i="26"/>
  <c r="D1153" i="26"/>
  <c r="D1152" i="26"/>
  <c r="D1151" i="26"/>
  <c r="D1150" i="26"/>
  <c r="D1149" i="26"/>
  <c r="D1148" i="26"/>
  <c r="D1147" i="26"/>
  <c r="D1146" i="26"/>
  <c r="D1145" i="26"/>
  <c r="D1144" i="26"/>
  <c r="D1143" i="26"/>
  <c r="D1142" i="26"/>
  <c r="D1141" i="26"/>
  <c r="D1140" i="26"/>
  <c r="D1139" i="26"/>
  <c r="D1138" i="26"/>
  <c r="D1137" i="26"/>
  <c r="D1136" i="26"/>
  <c r="D1135" i="26"/>
  <c r="D1134" i="26"/>
  <c r="D1133" i="26"/>
  <c r="D1132" i="26"/>
  <c r="D1131" i="26"/>
  <c r="D1130" i="26"/>
  <c r="D1129" i="26"/>
  <c r="D1128" i="26"/>
  <c r="D1127" i="26"/>
  <c r="D1126" i="26"/>
  <c r="D1125" i="26"/>
  <c r="D1124" i="26"/>
  <c r="D1123" i="26"/>
  <c r="D1122" i="26"/>
  <c r="D1121" i="26"/>
  <c r="D1120" i="26"/>
  <c r="D1119" i="26"/>
  <c r="D1118" i="26"/>
  <c r="D1117" i="26"/>
  <c r="D1116" i="26"/>
  <c r="D1115" i="26"/>
  <c r="D1114" i="26"/>
  <c r="D1113" i="26"/>
  <c r="D1112" i="26"/>
  <c r="D1111" i="26"/>
  <c r="D1110" i="26"/>
  <c r="D1109" i="26"/>
  <c r="D1108" i="26"/>
  <c r="D1107" i="26"/>
  <c r="D1106" i="26"/>
  <c r="D1105" i="26"/>
  <c r="D1104" i="26"/>
  <c r="D1103" i="26"/>
  <c r="D1102" i="26"/>
  <c r="D1101" i="26"/>
  <c r="D1100" i="26"/>
  <c r="D1099" i="26"/>
  <c r="D1098" i="26"/>
  <c r="D1097" i="26"/>
  <c r="D1096" i="26"/>
  <c r="D1095" i="26"/>
  <c r="D1094" i="26"/>
  <c r="D1093" i="26"/>
  <c r="D1092" i="26"/>
  <c r="D1091" i="26"/>
  <c r="D1090" i="26"/>
  <c r="D1089" i="26"/>
  <c r="D1088" i="26"/>
  <c r="D1087" i="26"/>
  <c r="D1086" i="26"/>
  <c r="D1085" i="26"/>
  <c r="D1084" i="26"/>
  <c r="D1083" i="26"/>
  <c r="D1082" i="26"/>
  <c r="D1081" i="26"/>
  <c r="D1080" i="26"/>
  <c r="D1079" i="26"/>
  <c r="D1078" i="26"/>
  <c r="D1077" i="26"/>
  <c r="D1076" i="26"/>
  <c r="D1075" i="26"/>
  <c r="D1074" i="26"/>
  <c r="D1073" i="26"/>
  <c r="D1072" i="26"/>
  <c r="D1071" i="26"/>
  <c r="D1070" i="26"/>
  <c r="D1069" i="26"/>
  <c r="D1068" i="26"/>
  <c r="D1067" i="26"/>
  <c r="D1066" i="26"/>
  <c r="D1065" i="26"/>
  <c r="D1064" i="26"/>
  <c r="D1063" i="26"/>
  <c r="D1062" i="26"/>
  <c r="D1061" i="26"/>
  <c r="D1060" i="26"/>
  <c r="D1059" i="26"/>
  <c r="D1058" i="26"/>
  <c r="D1057" i="26"/>
  <c r="D1056" i="26"/>
  <c r="D1055" i="26"/>
  <c r="D1054" i="26"/>
  <c r="D1053" i="26"/>
  <c r="D1052" i="26"/>
  <c r="D1051" i="26"/>
  <c r="D1050" i="26"/>
  <c r="D1049" i="26"/>
  <c r="D1048" i="26"/>
  <c r="D1047" i="26"/>
  <c r="D1046" i="26"/>
  <c r="D1045" i="26"/>
  <c r="D1044" i="26"/>
  <c r="D1043" i="26"/>
  <c r="D1042" i="26"/>
  <c r="D1041" i="26"/>
  <c r="D1040" i="26"/>
  <c r="D1039" i="26"/>
  <c r="D1038" i="26"/>
  <c r="D1037" i="26"/>
  <c r="D1036" i="26"/>
  <c r="D1035" i="26"/>
  <c r="D1034" i="26"/>
  <c r="D1033" i="26"/>
  <c r="D1032" i="26"/>
  <c r="D1031" i="26"/>
  <c r="D1030" i="26"/>
  <c r="D1029" i="26"/>
  <c r="D1028" i="26"/>
  <c r="D1027" i="26"/>
  <c r="D1026" i="26"/>
  <c r="D1025" i="26"/>
  <c r="D1024" i="26"/>
  <c r="D1023" i="26"/>
  <c r="D1022" i="26"/>
  <c r="D1021" i="26"/>
  <c r="D1020" i="26"/>
  <c r="D1019" i="26"/>
  <c r="D1018" i="26"/>
  <c r="D1017" i="26"/>
  <c r="D1016" i="26"/>
  <c r="D1015" i="26"/>
  <c r="D1014" i="26"/>
  <c r="D1013" i="26"/>
  <c r="D1012" i="26"/>
  <c r="D1011" i="26"/>
  <c r="D1010" i="26"/>
  <c r="D1009" i="26"/>
  <c r="D1008" i="26"/>
  <c r="D1007" i="26"/>
  <c r="D1006" i="26"/>
  <c r="D1005" i="26"/>
  <c r="D1004" i="26"/>
  <c r="D1003" i="26"/>
  <c r="D1002" i="26"/>
  <c r="D1001" i="26"/>
  <c r="D1000" i="26"/>
  <c r="D999" i="26"/>
  <c r="D998" i="26"/>
  <c r="D997" i="26"/>
  <c r="D996" i="26"/>
  <c r="D995" i="26"/>
  <c r="D994" i="26"/>
  <c r="D993" i="26"/>
  <c r="D992" i="26"/>
  <c r="D991" i="26"/>
  <c r="D990" i="26"/>
  <c r="D989" i="26"/>
  <c r="D988" i="26"/>
  <c r="D987" i="26"/>
  <c r="D986" i="26"/>
  <c r="D985" i="26"/>
  <c r="D984" i="26"/>
  <c r="D983" i="26"/>
  <c r="D982" i="26"/>
  <c r="D981" i="26"/>
  <c r="D980" i="26"/>
  <c r="D979" i="26"/>
  <c r="D978" i="26"/>
  <c r="D977" i="26"/>
  <c r="D976" i="26"/>
  <c r="D975" i="26"/>
  <c r="D974" i="26"/>
  <c r="D973" i="26"/>
  <c r="D972" i="26"/>
  <c r="D971" i="26"/>
  <c r="D970" i="26"/>
  <c r="D969" i="26"/>
  <c r="D968" i="26"/>
  <c r="D967" i="26"/>
  <c r="D966" i="26"/>
  <c r="D965" i="26"/>
  <c r="D964" i="26"/>
  <c r="D963" i="26"/>
  <c r="D962" i="26"/>
  <c r="D961" i="26"/>
  <c r="D960" i="26"/>
  <c r="D959" i="26"/>
  <c r="D958" i="26"/>
  <c r="D957" i="26"/>
  <c r="D956" i="26"/>
  <c r="D955" i="26"/>
  <c r="D954" i="26"/>
  <c r="D953" i="26"/>
  <c r="D952" i="26"/>
  <c r="D951" i="26"/>
  <c r="D950" i="26"/>
  <c r="D949" i="26"/>
  <c r="D948" i="26"/>
  <c r="D947" i="26"/>
  <c r="D946" i="26"/>
  <c r="D945" i="26"/>
  <c r="D944" i="26"/>
  <c r="D943" i="26"/>
  <c r="D942" i="26"/>
  <c r="D941" i="26"/>
  <c r="D940" i="26"/>
  <c r="D939" i="26"/>
  <c r="D938" i="26"/>
  <c r="D937" i="26"/>
  <c r="D936" i="26"/>
  <c r="D935" i="26"/>
  <c r="D934" i="26"/>
  <c r="D933" i="26"/>
  <c r="D932" i="26"/>
  <c r="D931" i="26"/>
  <c r="D930" i="26"/>
  <c r="D929" i="26"/>
  <c r="D928" i="26"/>
  <c r="D927" i="26"/>
  <c r="D926" i="26"/>
  <c r="D925" i="26"/>
  <c r="D924" i="26"/>
  <c r="D923" i="26"/>
  <c r="D922" i="26"/>
  <c r="D921" i="26"/>
  <c r="D920" i="26"/>
  <c r="D919" i="26"/>
  <c r="D918" i="26"/>
  <c r="D917" i="26"/>
  <c r="D916" i="26"/>
  <c r="D915" i="26"/>
  <c r="D914" i="26"/>
  <c r="D913" i="26"/>
  <c r="D912" i="26"/>
  <c r="D911" i="26"/>
  <c r="D910" i="26"/>
  <c r="D909" i="26"/>
  <c r="D908" i="26"/>
  <c r="D907" i="26"/>
  <c r="D906" i="26"/>
  <c r="D905" i="26"/>
  <c r="D904" i="26"/>
  <c r="D903" i="26"/>
  <c r="D902" i="26"/>
  <c r="D901" i="26"/>
  <c r="D900" i="26"/>
  <c r="D899" i="26"/>
  <c r="D898" i="26"/>
  <c r="D897" i="26"/>
  <c r="D896" i="26"/>
  <c r="D895" i="26"/>
  <c r="D894" i="26"/>
  <c r="D893" i="26"/>
  <c r="D892" i="26"/>
  <c r="D891" i="26"/>
  <c r="D890" i="26"/>
  <c r="D889" i="26"/>
  <c r="D888" i="26"/>
  <c r="D887" i="26"/>
  <c r="D886" i="26"/>
  <c r="D885" i="26"/>
  <c r="D884" i="26"/>
  <c r="D883" i="26"/>
  <c r="D882" i="26"/>
  <c r="D881" i="26"/>
  <c r="D880" i="26"/>
  <c r="D879" i="26"/>
  <c r="D878" i="26"/>
  <c r="D877" i="26"/>
  <c r="D876" i="26"/>
  <c r="D875" i="26"/>
  <c r="D874" i="26"/>
  <c r="D873" i="26"/>
  <c r="D872" i="26"/>
  <c r="D871" i="26"/>
  <c r="D870" i="26"/>
  <c r="D869" i="26"/>
  <c r="D868" i="26"/>
  <c r="D867" i="26"/>
  <c r="D866" i="26"/>
  <c r="D865" i="26"/>
  <c r="D864" i="26"/>
  <c r="D863" i="26"/>
  <c r="D862" i="26"/>
  <c r="D861" i="26"/>
  <c r="D860" i="26"/>
  <c r="D859" i="26"/>
  <c r="D858" i="26"/>
  <c r="D857" i="26"/>
  <c r="D856" i="26"/>
  <c r="D855" i="26"/>
  <c r="D854" i="26"/>
  <c r="D853" i="26"/>
  <c r="D852" i="26"/>
  <c r="D851" i="26"/>
  <c r="D850" i="26"/>
  <c r="D849" i="26"/>
  <c r="D848" i="26"/>
  <c r="D847" i="26"/>
  <c r="D846" i="26"/>
  <c r="D845" i="26"/>
  <c r="D844" i="26"/>
  <c r="D843" i="26"/>
  <c r="D842" i="26"/>
  <c r="D841" i="26"/>
  <c r="D840" i="26"/>
  <c r="D839" i="26"/>
  <c r="D838" i="26"/>
  <c r="D837" i="26"/>
  <c r="D836" i="26"/>
  <c r="D835" i="26"/>
  <c r="D834" i="26"/>
  <c r="D833" i="26"/>
  <c r="D832" i="26"/>
  <c r="D831" i="26"/>
  <c r="D830" i="26"/>
  <c r="D829" i="26"/>
  <c r="D828" i="26"/>
  <c r="D827" i="26"/>
  <c r="D826" i="26"/>
  <c r="D825" i="26"/>
  <c r="D824" i="26"/>
  <c r="D823" i="26"/>
  <c r="D822" i="26"/>
  <c r="D821" i="26"/>
  <c r="D820" i="26"/>
  <c r="D819" i="26"/>
  <c r="D818" i="26"/>
  <c r="D817" i="26"/>
  <c r="D816" i="26"/>
  <c r="D815" i="26"/>
  <c r="D814" i="26"/>
  <c r="D813" i="26"/>
  <c r="D812" i="26"/>
  <c r="D811" i="26"/>
  <c r="D810" i="26"/>
  <c r="D809" i="26"/>
  <c r="D808" i="26"/>
  <c r="D807" i="26"/>
  <c r="D806" i="26"/>
  <c r="D805" i="26"/>
  <c r="D804" i="26"/>
  <c r="D803" i="26"/>
  <c r="D802" i="26"/>
  <c r="D801" i="26"/>
  <c r="D800" i="26"/>
  <c r="D799" i="26"/>
  <c r="D798" i="26"/>
  <c r="D797" i="26"/>
  <c r="D796" i="26"/>
  <c r="D795" i="26"/>
  <c r="D794" i="26"/>
  <c r="D793" i="26"/>
  <c r="D792" i="26"/>
  <c r="D791" i="26"/>
  <c r="D790" i="26"/>
  <c r="D789" i="26"/>
  <c r="D788" i="26"/>
  <c r="D787" i="26"/>
  <c r="D786" i="26"/>
  <c r="D785" i="26"/>
  <c r="D784" i="26"/>
  <c r="D783" i="26"/>
  <c r="D782" i="26"/>
  <c r="D781" i="26"/>
  <c r="D780" i="26"/>
  <c r="D779" i="26"/>
  <c r="D778" i="26"/>
  <c r="D777" i="26"/>
  <c r="D776" i="26"/>
  <c r="D775" i="26"/>
  <c r="D774" i="26"/>
  <c r="D773" i="26"/>
  <c r="D772" i="26"/>
  <c r="D771" i="26"/>
  <c r="D770" i="26"/>
  <c r="D769" i="26"/>
  <c r="D768" i="26"/>
  <c r="D767" i="26"/>
  <c r="D766" i="26"/>
  <c r="D765" i="26"/>
  <c r="D764" i="26"/>
  <c r="D763" i="26"/>
  <c r="D762" i="26"/>
  <c r="D761" i="26"/>
  <c r="D760" i="26"/>
  <c r="D759" i="26"/>
  <c r="D758" i="26"/>
  <c r="D757" i="26"/>
  <c r="D756" i="26"/>
  <c r="D755" i="26"/>
  <c r="D754" i="26"/>
  <c r="D753" i="26"/>
  <c r="D752" i="26"/>
  <c r="D751" i="26"/>
  <c r="D750" i="26"/>
  <c r="D749" i="26"/>
  <c r="D748" i="26"/>
  <c r="D747" i="26"/>
  <c r="D746" i="26"/>
  <c r="D745" i="26"/>
  <c r="D744" i="26"/>
  <c r="D743" i="26"/>
  <c r="D742" i="26"/>
  <c r="D741" i="26"/>
  <c r="D740" i="26"/>
  <c r="D739" i="26"/>
  <c r="D738" i="26"/>
  <c r="D737" i="26"/>
  <c r="D736" i="26"/>
  <c r="D735" i="26"/>
  <c r="D734" i="26"/>
  <c r="D733" i="26"/>
  <c r="D732" i="26"/>
  <c r="D731" i="26"/>
  <c r="D730" i="26"/>
  <c r="D729" i="26"/>
  <c r="D728" i="26"/>
  <c r="D727" i="26"/>
  <c r="D726" i="26"/>
  <c r="D725" i="26"/>
  <c r="D724" i="26"/>
  <c r="D723" i="26"/>
  <c r="D722" i="26"/>
  <c r="D721" i="26"/>
  <c r="D720" i="26"/>
  <c r="D719" i="26"/>
  <c r="D718" i="26"/>
  <c r="D717" i="26"/>
  <c r="D716" i="26"/>
  <c r="D715" i="26"/>
  <c r="D714" i="26"/>
  <c r="D713" i="26"/>
  <c r="D712" i="26"/>
  <c r="D711" i="26"/>
  <c r="D710" i="26"/>
  <c r="D709" i="26"/>
  <c r="D708" i="26"/>
  <c r="D707" i="26"/>
  <c r="D706" i="26"/>
  <c r="D705" i="26"/>
  <c r="D704" i="26"/>
  <c r="D703" i="26"/>
  <c r="D702" i="26"/>
  <c r="D701" i="26"/>
  <c r="D700" i="26"/>
  <c r="D699" i="26"/>
  <c r="D698" i="26"/>
  <c r="D697" i="26"/>
  <c r="D696" i="26"/>
  <c r="D695" i="26"/>
  <c r="D694" i="26"/>
  <c r="D693" i="26"/>
  <c r="D692" i="26"/>
  <c r="D691" i="26"/>
  <c r="D690" i="26"/>
  <c r="D689" i="26"/>
  <c r="D688" i="26"/>
  <c r="D687" i="26"/>
  <c r="D686" i="26"/>
  <c r="D685" i="26"/>
  <c r="D684" i="26"/>
  <c r="D683" i="26"/>
  <c r="D682" i="26"/>
  <c r="D681" i="26"/>
  <c r="D680" i="26"/>
  <c r="D679" i="26"/>
  <c r="D678" i="26"/>
  <c r="D677" i="26"/>
  <c r="D676" i="26"/>
  <c r="D675" i="26"/>
  <c r="D674" i="26"/>
  <c r="D673" i="26"/>
  <c r="D672" i="26"/>
  <c r="D671" i="26"/>
  <c r="D670" i="26"/>
  <c r="D669" i="26"/>
  <c r="D668" i="26"/>
  <c r="D667" i="26"/>
  <c r="D666" i="26"/>
  <c r="D665" i="26"/>
  <c r="D664" i="26"/>
  <c r="D663" i="26"/>
  <c r="D662" i="26"/>
  <c r="D661" i="26"/>
  <c r="D660" i="26"/>
  <c r="D659" i="26"/>
  <c r="D658" i="26"/>
  <c r="D657" i="26"/>
  <c r="D656" i="26"/>
  <c r="D655" i="26"/>
  <c r="D654" i="26"/>
  <c r="D653" i="26"/>
  <c r="D652" i="26"/>
  <c r="D651" i="26"/>
  <c r="D650" i="26"/>
  <c r="D649" i="26"/>
  <c r="D648" i="26"/>
  <c r="D647" i="26"/>
  <c r="D646" i="26"/>
  <c r="D645" i="26"/>
  <c r="D644" i="26"/>
  <c r="D643" i="26"/>
  <c r="D642" i="26"/>
  <c r="D641" i="26"/>
  <c r="D640" i="26"/>
  <c r="D639" i="26"/>
  <c r="D638" i="26"/>
  <c r="D637" i="26"/>
  <c r="D636" i="26"/>
  <c r="D635" i="26"/>
  <c r="D634" i="26"/>
  <c r="D633" i="26"/>
  <c r="D632" i="26"/>
  <c r="D631" i="26"/>
  <c r="D630" i="26"/>
  <c r="D629" i="26"/>
  <c r="D628" i="26"/>
  <c r="D627" i="26"/>
  <c r="D626" i="26"/>
  <c r="D625" i="26"/>
  <c r="D624" i="26"/>
  <c r="D623" i="26"/>
  <c r="D622" i="26"/>
  <c r="D621" i="26"/>
  <c r="D620" i="26"/>
  <c r="D619" i="26"/>
  <c r="D618" i="26"/>
  <c r="D617" i="26"/>
  <c r="D616" i="26"/>
  <c r="D615" i="26"/>
  <c r="D614" i="26"/>
  <c r="D613" i="26"/>
  <c r="D612" i="26"/>
  <c r="D611" i="26"/>
  <c r="D610" i="26"/>
  <c r="D609" i="26"/>
  <c r="D608" i="26"/>
  <c r="D607" i="26"/>
  <c r="D606" i="26"/>
  <c r="D605" i="26"/>
  <c r="D604" i="26"/>
  <c r="D603" i="26"/>
  <c r="D602" i="26"/>
  <c r="D601" i="26"/>
  <c r="D600" i="26"/>
  <c r="D599" i="26"/>
  <c r="D598" i="26"/>
  <c r="D597" i="26"/>
  <c r="D596" i="26"/>
  <c r="D595" i="26"/>
  <c r="D594" i="26"/>
  <c r="D593" i="26"/>
  <c r="D592" i="26"/>
  <c r="D591" i="26"/>
  <c r="D590" i="26"/>
  <c r="D589" i="26"/>
  <c r="D588" i="26"/>
  <c r="D587" i="26"/>
  <c r="D586" i="26"/>
  <c r="D585" i="26"/>
  <c r="D584" i="26"/>
  <c r="D583" i="26"/>
  <c r="D582" i="26"/>
  <c r="D581" i="26"/>
  <c r="D580" i="26"/>
  <c r="D579" i="26"/>
  <c r="D578" i="26"/>
  <c r="D577" i="26"/>
  <c r="D576" i="26"/>
  <c r="D575" i="26"/>
  <c r="D574" i="26"/>
  <c r="D573" i="26"/>
  <c r="D572" i="26"/>
  <c r="D571" i="26"/>
  <c r="D570" i="26"/>
  <c r="D569" i="26"/>
  <c r="D568" i="26"/>
  <c r="D567" i="26"/>
  <c r="D566" i="26"/>
  <c r="D565" i="26"/>
  <c r="D564" i="26"/>
  <c r="D563" i="26"/>
  <c r="D562" i="26"/>
  <c r="D561" i="26"/>
  <c r="D560" i="26"/>
  <c r="D559" i="26"/>
  <c r="D558" i="26"/>
  <c r="D557" i="26"/>
  <c r="D556"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2"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8"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4"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60"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6"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2"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8" i="26"/>
  <c r="D387" i="26"/>
  <c r="D386" i="26"/>
  <c r="D385" i="26"/>
  <c r="D384" i="26"/>
  <c r="D383" i="26"/>
  <c r="D382" i="26"/>
  <c r="D381" i="26"/>
  <c r="D380" i="26"/>
  <c r="D379" i="26"/>
  <c r="D378" i="26"/>
  <c r="D377" i="26"/>
  <c r="D376" i="26"/>
  <c r="D375" i="26"/>
  <c r="D374" i="26"/>
  <c r="D373" i="26"/>
  <c r="D372" i="26"/>
  <c r="D371" i="26"/>
  <c r="D370" i="26"/>
  <c r="D369" i="26"/>
  <c r="D368" i="26"/>
  <c r="D367" i="26"/>
  <c r="D366" i="26"/>
  <c r="D365" i="26"/>
  <c r="D364"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40"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6"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2"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6"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8"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5" i="26"/>
  <c r="D24" i="26"/>
  <c r="D23" i="26"/>
  <c r="D22" i="26"/>
  <c r="D20" i="26"/>
  <c r="D19" i="26"/>
  <c r="D18" i="26"/>
  <c r="D16" i="26"/>
  <c r="C28" i="20" l="1"/>
  <c r="F63" i="20" l="1"/>
  <c r="F59" i="20"/>
  <c r="F55" i="20"/>
  <c r="F49" i="20"/>
  <c r="F45" i="20"/>
  <c r="F57" i="20"/>
  <c r="F47" i="20"/>
  <c r="F56" i="20"/>
  <c r="F46" i="20"/>
  <c r="F62" i="20"/>
  <c r="F58" i="20"/>
  <c r="F52" i="20"/>
  <c r="F48" i="20"/>
  <c r="F61" i="20"/>
  <c r="F51" i="20"/>
  <c r="F60" i="20"/>
  <c r="F50" i="20"/>
  <c r="O17" i="26" l="1"/>
  <c r="M17" i="26"/>
  <c r="G16" i="26"/>
  <c r="H16" i="26"/>
  <c r="G35" i="20" l="1"/>
  <c r="G34" i="20"/>
  <c r="G33" i="20"/>
  <c r="C36" i="20" l="1"/>
  <c r="E36" i="20"/>
  <c r="F35" i="20" s="1"/>
  <c r="C37" i="20"/>
  <c r="D37" i="20" s="1"/>
  <c r="B39" i="20"/>
  <c r="B40" i="20"/>
  <c r="C26" i="20"/>
  <c r="B27" i="20"/>
  <c r="F53" i="20" l="1"/>
  <c r="B44" i="20"/>
  <c r="F54" i="20"/>
  <c r="C27" i="20"/>
  <c r="B66" i="20" s="1"/>
  <c r="D38" i="20"/>
  <c r="F37" i="20"/>
  <c r="F38" i="20" s="1"/>
  <c r="F36" i="20"/>
  <c r="G36" i="20" s="1"/>
  <c r="G37" i="20"/>
  <c r="G39" i="20" s="1"/>
  <c r="D35" i="20"/>
  <c r="C38" i="20"/>
  <c r="C40" i="20" s="1"/>
  <c r="E37" i="20"/>
  <c r="C39" i="20"/>
  <c r="L2469" i="29" l="1"/>
  <c r="L2450" i="29"/>
  <c r="H2450" i="26" s="1"/>
  <c r="L2348" i="29"/>
  <c r="L2229" i="29"/>
  <c r="L349" i="29"/>
  <c r="L1856" i="29"/>
  <c r="L895" i="29"/>
  <c r="L2393" i="29"/>
  <c r="H2393" i="26" s="1"/>
  <c r="L1854" i="29"/>
  <c r="L1260" i="29"/>
  <c r="L1280" i="29"/>
  <c r="L1297" i="29"/>
  <c r="L2616" i="29"/>
  <c r="L2726" i="29"/>
  <c r="L685" i="29"/>
  <c r="L2341" i="29"/>
  <c r="H2341" i="26" s="1"/>
  <c r="L2576" i="29"/>
  <c r="L2223" i="29"/>
  <c r="L2310" i="29"/>
  <c r="L2265" i="29"/>
  <c r="L1181" i="29"/>
  <c r="L224" i="29"/>
  <c r="L989" i="29"/>
  <c r="L1469" i="29"/>
  <c r="L1665" i="29"/>
  <c r="L1832" i="29"/>
  <c r="L1012" i="29"/>
  <c r="L2138" i="29"/>
  <c r="L1046" i="29"/>
  <c r="L1296" i="29"/>
  <c r="H1296" i="26" s="1"/>
  <c r="L2352" i="29"/>
  <c r="L1490" i="29"/>
  <c r="L1281" i="29"/>
  <c r="H1281" i="26" s="1"/>
  <c r="L1663" i="29"/>
  <c r="L1291" i="29"/>
  <c r="L743" i="29"/>
  <c r="L2133" i="29"/>
  <c r="L2591" i="29"/>
  <c r="L1743" i="29"/>
  <c r="L1076" i="29"/>
  <c r="L325" i="29"/>
  <c r="L22" i="29"/>
  <c r="L1268" i="29"/>
  <c r="L1283" i="29"/>
  <c r="L691" i="29"/>
  <c r="L2658" i="29"/>
  <c r="L1000" i="29"/>
  <c r="L1125" i="29"/>
  <c r="H1125" i="26" s="1"/>
  <c r="L223" i="29"/>
  <c r="L1303" i="29"/>
  <c r="L2226" i="29"/>
  <c r="L2236" i="29"/>
  <c r="L2238" i="29"/>
  <c r="L433" i="29"/>
  <c r="L2724" i="29"/>
  <c r="L1373" i="29"/>
  <c r="L2725" i="29"/>
  <c r="L1655" i="29"/>
  <c r="L2230" i="29"/>
  <c r="L818" i="29"/>
  <c r="L1648" i="29"/>
  <c r="L31" i="29"/>
  <c r="L1917" i="29"/>
  <c r="L1583" i="29"/>
  <c r="L2392" i="29"/>
  <c r="L2646" i="29"/>
  <c r="L1120" i="29"/>
  <c r="L72" i="29"/>
  <c r="L1416" i="29"/>
  <c r="L1182" i="29"/>
  <c r="L1136" i="29"/>
  <c r="L623" i="29"/>
  <c r="L2134" i="29"/>
  <c r="L345" i="29"/>
  <c r="L684" i="29"/>
  <c r="L19" i="29"/>
  <c r="L342" i="29"/>
  <c r="L2232" i="29"/>
  <c r="H2232" i="26" s="1"/>
  <c r="L1639" i="29"/>
  <c r="L2355" i="29"/>
  <c r="H2355" i="26" s="1"/>
  <c r="L2717" i="29"/>
  <c r="L1307" i="29"/>
  <c r="L913" i="29"/>
  <c r="L2693" i="29"/>
  <c r="L2698" i="29"/>
  <c r="L2263" i="29"/>
  <c r="L1003" i="29"/>
  <c r="L1640" i="29"/>
  <c r="H1640" i="26" s="1"/>
  <c r="L1431" i="29"/>
  <c r="L1011" i="29"/>
  <c r="L1284" i="29"/>
  <c r="L1301" i="29"/>
  <c r="L1745" i="29"/>
  <c r="L622" i="29"/>
  <c r="L1835" i="29"/>
  <c r="L2727" i="29"/>
  <c r="H2727" i="26" s="1"/>
  <c r="L1128" i="29"/>
  <c r="L272" i="29"/>
  <c r="L2530" i="29"/>
  <c r="H2530" i="26" s="1"/>
  <c r="L1377" i="29"/>
  <c r="L2696" i="29"/>
  <c r="L1644" i="29"/>
  <c r="L1183" i="29"/>
  <c r="L226" i="29"/>
  <c r="L999" i="29"/>
  <c r="L2239" i="29"/>
  <c r="H2239" i="26" s="1"/>
  <c r="L1496" i="29"/>
  <c r="L1859" i="29"/>
  <c r="L2136" i="29"/>
  <c r="L274" i="29"/>
  <c r="L737" i="29"/>
  <c r="L2722" i="29"/>
  <c r="H2722" i="26" s="1"/>
  <c r="L1185" i="29"/>
  <c r="L348" i="29"/>
  <c r="L694" i="29"/>
  <c r="L1279" i="29"/>
  <c r="L1814" i="29"/>
  <c r="L1277" i="29"/>
  <c r="L842" i="29"/>
  <c r="L1008" i="29"/>
  <c r="L2137" i="29"/>
  <c r="L2595" i="29"/>
  <c r="H2595" i="26" s="1"/>
  <c r="L202" i="29"/>
  <c r="L680" i="29"/>
  <c r="L267" i="29"/>
  <c r="L2554" i="29"/>
  <c r="L1253" i="29"/>
  <c r="L2358" i="29"/>
  <c r="L341" i="29"/>
  <c r="L817" i="29"/>
  <c r="L322" i="29"/>
  <c r="L741" i="29"/>
  <c r="L2360" i="29"/>
  <c r="L2359" i="29"/>
  <c r="H2359" i="26" s="1"/>
  <c r="L1002" i="29"/>
  <c r="L2471" i="29"/>
  <c r="L739" i="29"/>
  <c r="L276" i="29"/>
  <c r="L2225" i="29"/>
  <c r="L2580" i="29"/>
  <c r="L32" i="29"/>
  <c r="L2651" i="29"/>
  <c r="H2651" i="26" s="1"/>
  <c r="L227" i="29"/>
  <c r="L1855" i="29"/>
  <c r="H1855" i="26" s="1"/>
  <c r="L1415" i="29"/>
  <c r="L909" i="29"/>
  <c r="L369" i="29"/>
  <c r="L2233" i="29"/>
  <c r="L683" i="29"/>
  <c r="L744" i="29"/>
  <c r="L2139" i="29"/>
  <c r="L1047" i="29"/>
  <c r="L80" i="29"/>
  <c r="L1493" i="29"/>
  <c r="H1493" i="26" s="1"/>
  <c r="L914" i="29"/>
  <c r="L2653" i="29"/>
  <c r="L740" i="29"/>
  <c r="L1267" i="29"/>
  <c r="L736" i="29"/>
  <c r="L343" i="29"/>
  <c r="L2592" i="29"/>
  <c r="L1417" i="29"/>
  <c r="L2430" i="29"/>
  <c r="L2350" i="29"/>
  <c r="L1374" i="29"/>
  <c r="L1276" i="29"/>
  <c r="L701" i="29"/>
  <c r="L1292" i="29"/>
  <c r="L1376" i="29"/>
  <c r="L2662" i="29"/>
  <c r="H2662" i="26" s="1"/>
  <c r="L273" i="29"/>
  <c r="H273" i="26" s="1"/>
  <c r="L738" i="29"/>
  <c r="L1744" i="29"/>
  <c r="L1294" i="29"/>
  <c r="L2354" i="29"/>
  <c r="L1202" i="29"/>
  <c r="L2272" i="29"/>
  <c r="L1651" i="29"/>
  <c r="L1658" i="29"/>
  <c r="L1264" i="29"/>
  <c r="L625" i="29"/>
  <c r="L1495" i="29"/>
  <c r="L1259" i="29"/>
  <c r="L1270" i="29"/>
  <c r="H1270" i="26" s="1"/>
  <c r="L1489" i="29"/>
  <c r="L1645" i="29"/>
  <c r="L661" i="29"/>
  <c r="L1286" i="29"/>
  <c r="L2721" i="29"/>
  <c r="H2721" i="26" s="1"/>
  <c r="L1256" i="29"/>
  <c r="H1256" i="26" s="1"/>
  <c r="L2687" i="29"/>
  <c r="L434" i="29"/>
  <c r="L1306" i="29"/>
  <c r="L209" i="29"/>
  <c r="L942" i="29"/>
  <c r="L2715" i="29"/>
  <c r="L696" i="29"/>
  <c r="L1289" i="29"/>
  <c r="L2656" i="29"/>
  <c r="L2718" i="29"/>
  <c r="H2718" i="26" s="1"/>
  <c r="L2529" i="29"/>
  <c r="L1499" i="29"/>
  <c r="H1499" i="26" s="1"/>
  <c r="L2351" i="29"/>
  <c r="L344" i="29"/>
  <c r="L2659" i="29"/>
  <c r="L1298" i="29"/>
  <c r="L324" i="29"/>
  <c r="L1273" i="29"/>
  <c r="H1273" i="26" s="1"/>
  <c r="L2697" i="29"/>
  <c r="L2647" i="29"/>
  <c r="H2647" i="26" s="1"/>
  <c r="L1372" i="29"/>
  <c r="L1300" i="29"/>
  <c r="L1127" i="29"/>
  <c r="L896" i="29"/>
  <c r="L2472" i="29"/>
  <c r="L2577" i="29"/>
  <c r="H2577" i="26" s="1"/>
  <c r="L1288" i="29"/>
  <c r="L1275" i="29"/>
  <c r="L2650" i="29"/>
  <c r="H2650" i="26" s="1"/>
  <c r="L1857" i="29"/>
  <c r="L681" i="29"/>
  <c r="L1295" i="29"/>
  <c r="L275" i="29"/>
  <c r="L1304" i="29"/>
  <c r="L2470" i="29"/>
  <c r="H2470" i="26" s="1"/>
  <c r="L1285" i="29"/>
  <c r="L1262" i="29"/>
  <c r="L1263" i="29"/>
  <c r="H2683" i="26" s="1"/>
  <c r="L1010" i="29"/>
  <c r="L1293" i="29"/>
  <c r="L2649" i="29"/>
  <c r="H2649" i="26" s="1"/>
  <c r="L2719" i="29"/>
  <c r="H2658" i="26" s="1"/>
  <c r="L1834" i="29"/>
  <c r="L2241" i="29"/>
  <c r="L346" i="29"/>
  <c r="L195" i="29"/>
  <c r="L2244" i="29"/>
  <c r="H2244" i="26" s="1"/>
  <c r="L1271" i="29"/>
  <c r="L692" i="29"/>
  <c r="L1203" i="29"/>
  <c r="L2642" i="29"/>
  <c r="L2264" i="29"/>
  <c r="H2264" i="26" s="1"/>
  <c r="L432" i="29"/>
  <c r="L1491" i="29"/>
  <c r="L1282" i="29"/>
  <c r="L2234" i="29"/>
  <c r="H2234" i="26" s="1"/>
  <c r="L894" i="29"/>
  <c r="L2692" i="29"/>
  <c r="L795" i="29"/>
  <c r="L63" i="29"/>
  <c r="L1252" i="29"/>
  <c r="L1272" i="29"/>
  <c r="L1465" i="29"/>
  <c r="L631" i="29"/>
  <c r="L1257" i="29"/>
  <c r="L2271" i="29"/>
  <c r="H2271" i="26" s="1"/>
  <c r="L2517" i="29"/>
  <c r="L1497" i="29"/>
  <c r="L2593" i="29"/>
  <c r="L1184" i="29"/>
  <c r="L1006" i="29"/>
  <c r="L1274" i="29"/>
  <c r="L2342" i="29"/>
  <c r="L2544" i="29"/>
  <c r="L2579" i="29"/>
  <c r="L1833" i="29"/>
  <c r="L1014" i="29"/>
  <c r="L1048" i="29"/>
  <c r="L2660" i="29"/>
  <c r="L1858" i="29"/>
  <c r="L1255" i="29"/>
  <c r="L2339" i="29"/>
  <c r="H2339" i="26" s="1"/>
  <c r="L1302" i="29"/>
  <c r="L1464" i="29"/>
  <c r="L2442" i="29"/>
  <c r="L1660" i="29"/>
  <c r="L2135" i="29"/>
  <c r="L1494" i="29"/>
  <c r="L1269" i="29"/>
  <c r="H1269" i="26" s="1"/>
  <c r="L2224" i="29"/>
  <c r="L1015" i="29"/>
  <c r="L1278" i="29"/>
  <c r="L1308" i="29"/>
  <c r="L2661" i="29"/>
  <c r="L1498" i="29"/>
  <c r="L2657" i="29"/>
  <c r="L2391" i="29"/>
  <c r="L1204" i="29"/>
  <c r="L2235" i="29"/>
  <c r="L194" i="29"/>
  <c r="L1180" i="29"/>
  <c r="L2353" i="29"/>
  <c r="L690" i="29"/>
  <c r="L1914" i="29"/>
  <c r="L1254" i="29"/>
  <c r="L2240" i="29"/>
  <c r="L1007" i="29"/>
  <c r="L633" i="29"/>
  <c r="L2665" i="29"/>
  <c r="L1638" i="29"/>
  <c r="L2361" i="29"/>
  <c r="L1130" i="29"/>
  <c r="L2349" i="29"/>
  <c r="H2349" i="26" s="1"/>
  <c r="L2728" i="29"/>
  <c r="L2347" i="29"/>
  <c r="L1126" i="29"/>
  <c r="L44" i="29"/>
  <c r="L2222" i="29"/>
  <c r="L1299" i="29"/>
  <c r="L632" i="29"/>
  <c r="L1290" i="29"/>
  <c r="L1258" i="29"/>
  <c r="L347" i="29"/>
  <c r="L2652" i="29"/>
  <c r="H2652" i="26" s="1"/>
  <c r="L1375" i="29"/>
  <c r="L697" i="29"/>
  <c r="L1004" i="29"/>
  <c r="L2269" i="29"/>
  <c r="L1429" i="29"/>
  <c r="L1646" i="29"/>
  <c r="L1305" i="29"/>
  <c r="H2725" i="26" s="1"/>
  <c r="L2594" i="29"/>
  <c r="H2594" i="26" s="1"/>
  <c r="L1186" i="29"/>
  <c r="L2663" i="29"/>
  <c r="L2655" i="29"/>
  <c r="L326" i="29"/>
  <c r="L2357" i="29"/>
  <c r="L742" i="29"/>
  <c r="L2714" i="29"/>
  <c r="L1266" i="29"/>
  <c r="H1266" i="26" s="1"/>
  <c r="L1005" i="29"/>
  <c r="L2340" i="29"/>
  <c r="L2221" i="29"/>
  <c r="L1013" i="29"/>
  <c r="L1049" i="29"/>
  <c r="L1187" i="29"/>
  <c r="L2356" i="29"/>
  <c r="L1001" i="29"/>
  <c r="L1265" i="29"/>
  <c r="L1500" i="29"/>
  <c r="L2645" i="29"/>
  <c r="L1009" i="29"/>
  <c r="L1077" i="29"/>
  <c r="L75" i="29"/>
  <c r="L2720" i="29"/>
  <c r="L43" i="29"/>
  <c r="L2243" i="29"/>
  <c r="L688" i="29"/>
  <c r="L2643" i="29"/>
  <c r="L1129" i="29"/>
  <c r="L1261" i="29"/>
  <c r="L323" i="29"/>
  <c r="L2140" i="29"/>
  <c r="L1287" i="29"/>
  <c r="L626" i="29"/>
  <c r="L693" i="29"/>
  <c r="L1635" i="29"/>
  <c r="L1043" i="29"/>
  <c r="L1368" i="29"/>
  <c r="L2605" i="29"/>
  <c r="H2605" i="26" s="1"/>
  <c r="L1614" i="29"/>
  <c r="L2449" i="29"/>
  <c r="H2449" i="26" s="1"/>
  <c r="L787" i="29"/>
  <c r="L1938" i="29"/>
  <c r="L1909" i="29"/>
  <c r="L212" i="29"/>
  <c r="L992" i="29"/>
  <c r="L1370" i="29"/>
  <c r="L248" i="29"/>
  <c r="L784" i="29"/>
  <c r="L1555" i="29"/>
  <c r="L670" i="29"/>
  <c r="L1971" i="29"/>
  <c r="L2490" i="29"/>
  <c r="H2490" i="26" s="1"/>
  <c r="L1214" i="29"/>
  <c r="L1037" i="29"/>
  <c r="L782" i="29"/>
  <c r="L1624" i="29"/>
  <c r="L1791" i="29"/>
  <c r="L608" i="29"/>
  <c r="L2057" i="29"/>
  <c r="L2020" i="29"/>
  <c r="L430" i="29"/>
  <c r="L679" i="29"/>
  <c r="H679" i="26" s="1"/>
  <c r="L1038" i="29"/>
  <c r="L779" i="29"/>
  <c r="L1965" i="29"/>
  <c r="L1625" i="29"/>
  <c r="L2316" i="29"/>
  <c r="L2436" i="29"/>
  <c r="H2436" i="26" s="1"/>
  <c r="L847" i="29"/>
  <c r="L570" i="29"/>
  <c r="L431" i="29"/>
  <c r="H431" i="26" s="1"/>
  <c r="L1033" i="29"/>
  <c r="L982" i="29"/>
  <c r="L1961" i="29"/>
  <c r="L2026" i="29"/>
  <c r="L56" i="29"/>
  <c r="L604" i="29"/>
  <c r="L455" i="29"/>
  <c r="L873" i="29"/>
  <c r="L2053" i="29"/>
  <c r="L145" i="29"/>
  <c r="L848" i="29"/>
  <c r="L115" i="29"/>
  <c r="H115" i="26" s="1"/>
  <c r="L598" i="29"/>
  <c r="L2505" i="29"/>
  <c r="L424" i="29"/>
  <c r="L1922" i="29"/>
  <c r="L668" i="29"/>
  <c r="L314" i="29"/>
  <c r="L2047" i="29"/>
  <c r="L1052" i="29"/>
  <c r="L1594" i="29"/>
  <c r="L1630" i="29"/>
  <c r="L2403" i="29"/>
  <c r="H2403" i="26" s="1"/>
  <c r="L601" i="29"/>
  <c r="L69" i="29"/>
  <c r="L1117" i="29"/>
  <c r="L361" i="29"/>
  <c r="L592" i="29"/>
  <c r="L609" i="29"/>
  <c r="L1593" i="29"/>
  <c r="L1621" i="29"/>
  <c r="L363" i="29"/>
  <c r="L996" i="29"/>
  <c r="L602" i="29"/>
  <c r="L2395" i="29"/>
  <c r="L1634" i="29"/>
  <c r="L2373" i="29"/>
  <c r="H2373" i="26" s="1"/>
  <c r="L652" i="29"/>
  <c r="L360" i="29"/>
  <c r="L313" i="29"/>
  <c r="L1394" i="29"/>
  <c r="L149" i="29"/>
  <c r="L2249" i="29"/>
  <c r="L2023" i="29"/>
  <c r="L984" i="29"/>
  <c r="L2465" i="29"/>
  <c r="L1035" i="29"/>
  <c r="L2251" i="29"/>
  <c r="L2343" i="29"/>
  <c r="H2343" i="26" s="1"/>
  <c r="L142" i="29"/>
  <c r="L1365" i="29"/>
  <c r="L2606" i="29"/>
  <c r="L477" i="29"/>
  <c r="L1425" i="29"/>
  <c r="L2181" i="29"/>
  <c r="L1739" i="29"/>
  <c r="L995" i="29"/>
  <c r="L1741" i="29"/>
  <c r="L2639" i="29"/>
  <c r="L2019" i="29"/>
  <c r="H2019" i="26" s="1"/>
  <c r="L1488" i="29"/>
  <c r="L678" i="29"/>
  <c r="L2562" i="29"/>
  <c r="H2562" i="26" s="1"/>
  <c r="L2399" i="29"/>
  <c r="L1615" i="29"/>
  <c r="L593" i="29"/>
  <c r="L2502" i="29"/>
  <c r="L2582" i="29"/>
  <c r="L1838" i="29"/>
  <c r="L1907" i="29"/>
  <c r="L319" i="29"/>
  <c r="H319" i="26" s="1"/>
  <c r="L781" i="29"/>
  <c r="L2375" i="29"/>
  <c r="H2375" i="26" s="1"/>
  <c r="L993" i="29"/>
  <c r="L1616" i="29"/>
  <c r="L1422" i="29"/>
  <c r="L1418" i="29"/>
  <c r="L1742" i="29"/>
  <c r="H1742" i="26" s="1"/>
  <c r="L2426" i="29"/>
  <c r="H2426" i="26" s="1"/>
  <c r="L1724" i="29"/>
  <c r="L472" i="29"/>
  <c r="L780" i="29"/>
  <c r="L1619" i="29"/>
  <c r="L660" i="29"/>
  <c r="L597" i="29"/>
  <c r="L308" i="29"/>
  <c r="L2489" i="29"/>
  <c r="H2489" i="26" s="1"/>
  <c r="L2561" i="29"/>
  <c r="L1428" i="29"/>
  <c r="L1910" i="29"/>
  <c r="L2328" i="29"/>
  <c r="L1592" i="29"/>
  <c r="L2621" i="29"/>
  <c r="L952" i="29"/>
  <c r="L2015" i="29"/>
  <c r="L2018" i="29"/>
  <c r="H2018" i="26" s="1"/>
  <c r="L2574" i="29"/>
  <c r="H2574" i="26" s="1"/>
  <c r="L315" i="29"/>
  <c r="L1964" i="29"/>
  <c r="L1339" i="29"/>
  <c r="L1212" i="29"/>
  <c r="L1209" i="29"/>
  <c r="L1424" i="29"/>
  <c r="L2177" i="29"/>
  <c r="L2250" i="29"/>
  <c r="L71" i="29"/>
  <c r="L35" i="29"/>
  <c r="L983" i="29"/>
  <c r="L1551" i="29"/>
  <c r="L140" i="29"/>
  <c r="L1612" i="29"/>
  <c r="L218" i="29"/>
  <c r="L66" i="29"/>
  <c r="L1061" i="29"/>
  <c r="L2493" i="29"/>
  <c r="L2374" i="29"/>
  <c r="L614" i="29"/>
  <c r="L2425" i="29"/>
  <c r="L38" i="29"/>
  <c r="L988" i="29"/>
  <c r="L318" i="29"/>
  <c r="H318" i="26" s="1"/>
  <c r="L143" i="29"/>
  <c r="L834" i="29"/>
  <c r="L1371" i="29"/>
  <c r="L1410" i="29"/>
  <c r="L1249" i="29"/>
  <c r="L1062" i="29"/>
  <c r="L2338" i="29"/>
  <c r="L429" i="29"/>
  <c r="L1211" i="29"/>
  <c r="L2180" i="29"/>
  <c r="L981" i="29"/>
  <c r="L2337" i="29"/>
  <c r="H2337" i="26" s="1"/>
  <c r="L2568" i="29"/>
  <c r="L2569" i="29"/>
  <c r="L103" i="29"/>
  <c r="L37" i="29"/>
  <c r="L137" i="29"/>
  <c r="L1807" i="29"/>
  <c r="L136" i="29"/>
  <c r="L1484" i="29"/>
  <c r="L607" i="29"/>
  <c r="L2581" i="29"/>
  <c r="H2581" i="26" s="1"/>
  <c r="L2570" i="29"/>
  <c r="L47" i="29"/>
  <c r="L1366" i="29"/>
  <c r="L1590" i="29"/>
  <c r="L1793" i="29"/>
  <c r="L220" i="29"/>
  <c r="L1735" i="29"/>
  <c r="L840" i="29"/>
  <c r="L1795" i="29"/>
  <c r="L2571" i="29"/>
  <c r="H2571" i="26" s="1"/>
  <c r="L2016" i="29"/>
  <c r="L2405" i="29"/>
  <c r="L144" i="29"/>
  <c r="L1794" i="29"/>
  <c r="L2040" i="29"/>
  <c r="L2322" i="29"/>
  <c r="L2246" i="29"/>
  <c r="L594" i="29"/>
  <c r="H594" i="26" s="1"/>
  <c r="L599" i="29"/>
  <c r="L2014" i="29"/>
  <c r="L1839" i="29"/>
  <c r="L2245" i="29"/>
  <c r="L148" i="29"/>
  <c r="L2432" i="29"/>
  <c r="H2432" i="26" s="1"/>
  <c r="L1617" i="29"/>
  <c r="L1596" i="29"/>
  <c r="H1596" i="26" s="1"/>
  <c r="L556" i="29"/>
  <c r="L610" i="29"/>
  <c r="L2056" i="29"/>
  <c r="L1216" i="29"/>
  <c r="L316" i="29"/>
  <c r="L473" i="29"/>
  <c r="L331" i="29"/>
  <c r="L1829" i="29"/>
  <c r="L2601" i="29"/>
  <c r="L284" i="29"/>
  <c r="L2024" i="29"/>
  <c r="L1042" i="29"/>
  <c r="L2309" i="29"/>
  <c r="L675" i="29"/>
  <c r="L1911" i="29"/>
  <c r="L1544" i="29"/>
  <c r="H1544" i="26" s="1"/>
  <c r="L1611" i="29"/>
  <c r="L1954" i="29"/>
  <c r="L841" i="29"/>
  <c r="L2602" i="29"/>
  <c r="L2397" i="29"/>
  <c r="L68" i="29"/>
  <c r="L1393" i="29"/>
  <c r="L653" i="29"/>
  <c r="L615" i="29"/>
  <c r="L2573" i="29"/>
  <c r="L333" i="29"/>
  <c r="L1937" i="29"/>
  <c r="L457" i="29"/>
  <c r="L2676" i="29"/>
  <c r="H2676" i="26" s="1"/>
  <c r="L788" i="29"/>
  <c r="L1369" i="29"/>
  <c r="L175" i="29"/>
  <c r="L2320" i="29"/>
  <c r="L1036" i="29"/>
  <c r="L2252" i="29"/>
  <c r="L1427" i="29"/>
  <c r="L1121" i="29"/>
  <c r="L584" i="29"/>
  <c r="L2518" i="29"/>
  <c r="L36" i="29"/>
  <c r="L2031" i="29"/>
  <c r="L1582" i="29"/>
  <c r="L269" i="29"/>
  <c r="L2532" i="29"/>
  <c r="L213" i="29"/>
  <c r="L1420" i="29"/>
  <c r="L106" i="29"/>
  <c r="L2404" i="29"/>
  <c r="L312" i="29"/>
  <c r="L819" i="29"/>
  <c r="L2583" i="29"/>
  <c r="H2583" i="26" s="1"/>
  <c r="L2600" i="29"/>
  <c r="L1396" i="29"/>
  <c r="L2054" i="29"/>
  <c r="L117" i="29"/>
  <c r="L1722" i="29"/>
  <c r="L1597" i="29"/>
  <c r="L849" i="29"/>
  <c r="L179" i="29"/>
  <c r="L2179" i="29"/>
  <c r="L1534" i="29"/>
  <c r="L839" i="29"/>
  <c r="L994" i="29"/>
  <c r="L113" i="29"/>
  <c r="H113" i="26" s="1"/>
  <c r="L1591" i="29"/>
  <c r="L61" i="29"/>
  <c r="L1363" i="29"/>
  <c r="L2504" i="29"/>
  <c r="L1405" i="29"/>
  <c r="L2572" i="29"/>
  <c r="H2572" i="26" s="1"/>
  <c r="L2587" i="29"/>
  <c r="H2587" i="26" s="1"/>
  <c r="L1040" i="29"/>
  <c r="L1609" i="29"/>
  <c r="L247" i="29"/>
  <c r="L1164" i="29"/>
  <c r="H1164" i="26" s="1"/>
  <c r="L2325" i="29"/>
  <c r="H2325" i="26" s="1"/>
  <c r="L1505" i="29"/>
  <c r="L2563" i="29"/>
  <c r="L139" i="29"/>
  <c r="L2022" i="29"/>
  <c r="L70" i="29"/>
  <c r="L1696" i="29"/>
  <c r="L773" i="29"/>
  <c r="L98" i="29"/>
  <c r="L1549" i="29"/>
  <c r="H1549" i="26" s="1"/>
  <c r="L606" i="29"/>
  <c r="L2247" i="29"/>
  <c r="H2247" i="26" s="1"/>
  <c r="L715" i="29"/>
  <c r="L621" i="29"/>
  <c r="L1613" i="29"/>
  <c r="L991" i="29"/>
  <c r="L1034" i="29"/>
  <c r="L953" i="29"/>
  <c r="L925" i="29"/>
  <c r="L1730" i="29"/>
  <c r="L2326" i="29"/>
  <c r="L1629" i="29"/>
  <c r="L2345" i="29"/>
  <c r="L357" i="29"/>
  <c r="L1079" i="29"/>
  <c r="L358" i="29"/>
  <c r="L2013" i="29"/>
  <c r="L2492" i="29"/>
  <c r="H2492" i="26" s="1"/>
  <c r="L2521" i="29"/>
  <c r="L1347" i="29"/>
  <c r="L1359" i="29"/>
  <c r="H2227" i="26" s="1"/>
  <c r="L2170" i="29"/>
  <c r="L211" i="29"/>
  <c r="L2045" i="29"/>
  <c r="L2376" i="29"/>
  <c r="L892" i="29"/>
  <c r="L677" i="29"/>
  <c r="L985" i="29"/>
  <c r="L482" i="29"/>
  <c r="L2329" i="29"/>
  <c r="H2329" i="26" s="1"/>
  <c r="L2157" i="29"/>
  <c r="L2034" i="29"/>
  <c r="L1119" i="29"/>
  <c r="L112" i="29"/>
  <c r="L2434" i="29"/>
  <c r="L546" i="29"/>
  <c r="L1217" i="29"/>
  <c r="L2688" i="29"/>
  <c r="H2688" i="26" s="1"/>
  <c r="L219" i="29"/>
  <c r="L2330" i="29"/>
  <c r="H2330" i="26" s="1"/>
  <c r="L1595" i="29"/>
  <c r="L2560" i="29"/>
  <c r="H2560" i="26" s="1"/>
  <c r="L1556" i="29"/>
  <c r="L1941" i="29"/>
  <c r="L268" i="29"/>
  <c r="L915" i="29"/>
  <c r="L2476" i="29"/>
  <c r="L1051" i="29"/>
  <c r="L1407" i="29"/>
  <c r="L774" i="29"/>
  <c r="L2041" i="29"/>
  <c r="L1728" i="29"/>
  <c r="L1520" i="29"/>
  <c r="L1218" i="29"/>
  <c r="L73" i="29"/>
  <c r="L807" i="29"/>
  <c r="H807" i="26" s="1"/>
  <c r="L2055" i="29"/>
  <c r="L2248" i="29"/>
  <c r="H2248" i="26" s="1"/>
  <c r="L1967" i="29"/>
  <c r="L46" i="29"/>
  <c r="L600" i="29"/>
  <c r="L716" i="29"/>
  <c r="L2677" i="29"/>
  <c r="H2677" i="26" s="1"/>
  <c r="L1403" i="29"/>
  <c r="L2050" i="29"/>
  <c r="L539" i="29"/>
  <c r="L2324" i="29"/>
  <c r="L2437" i="29"/>
  <c r="L1050" i="29"/>
  <c r="L611" i="29"/>
  <c r="H611" i="26" s="1"/>
  <c r="L1348" i="29"/>
  <c r="L1936" i="29"/>
  <c r="H1936" i="26" s="1"/>
  <c r="L1633" i="29"/>
  <c r="L1395" i="29"/>
  <c r="L210" i="29"/>
  <c r="L1966" i="29"/>
  <c r="L1960" i="29"/>
  <c r="L1210" i="29"/>
  <c r="L1935" i="29"/>
  <c r="L2501" i="29"/>
  <c r="L2427" i="29"/>
  <c r="L21" i="29"/>
  <c r="L30" i="29"/>
  <c r="L481" i="29"/>
  <c r="L362" i="29"/>
  <c r="L474" i="29"/>
  <c r="L2039" i="29"/>
  <c r="L2519" i="29"/>
  <c r="H2519" i="26" s="1"/>
  <c r="L2565" i="29"/>
  <c r="L618" i="29"/>
  <c r="L2494" i="29"/>
  <c r="L1412" i="29"/>
  <c r="L271" i="29"/>
  <c r="L676" i="29"/>
  <c r="L476" i="29"/>
  <c r="L2590" i="29"/>
  <c r="H2590" i="26" s="1"/>
  <c r="L1215" i="29"/>
  <c r="L2012" i="29"/>
  <c r="H2012" i="26" s="1"/>
  <c r="L317" i="29"/>
  <c r="L2448" i="29"/>
  <c r="L2549" i="29"/>
  <c r="L1623" i="29"/>
  <c r="L2346" i="29"/>
  <c r="L1118" i="29"/>
  <c r="L954" i="29"/>
  <c r="L2169" i="29"/>
  <c r="L2435" i="29"/>
  <c r="L2163" i="29"/>
  <c r="L1608" i="29"/>
  <c r="L843" i="29"/>
  <c r="L151" i="29"/>
  <c r="L2257" i="29"/>
  <c r="L1503" i="29"/>
  <c r="L2332" i="29"/>
  <c r="L1022" i="29"/>
  <c r="L2011" i="29"/>
  <c r="L1631" i="29"/>
  <c r="L2559" i="29"/>
  <c r="H2559" i="26" s="1"/>
  <c r="L2028" i="29"/>
  <c r="L214" i="29"/>
  <c r="L2439" i="29"/>
  <c r="L2025" i="29"/>
  <c r="L757" i="29"/>
  <c r="L596" i="29"/>
  <c r="L603" i="29"/>
  <c r="L2030" i="29"/>
  <c r="L2017" i="29"/>
  <c r="L320" i="29"/>
  <c r="L215" i="29"/>
  <c r="L91" i="29"/>
  <c r="L1769" i="29"/>
  <c r="L2552" i="29"/>
  <c r="L1969" i="29"/>
  <c r="L956" i="29"/>
  <c r="L1563" i="29"/>
  <c r="L2678" i="29"/>
  <c r="L672" i="29"/>
  <c r="L216" i="29"/>
  <c r="L1620" i="29"/>
  <c r="L808" i="29"/>
  <c r="L605" i="29"/>
  <c r="L616" i="29"/>
  <c r="L2182" i="29"/>
  <c r="L1358" i="29"/>
  <c r="L2394" i="29"/>
  <c r="L1908" i="29"/>
  <c r="L475" i="29"/>
  <c r="L2307" i="29"/>
  <c r="L1622" i="29"/>
  <c r="L483" i="29"/>
  <c r="L997" i="29"/>
  <c r="L2520" i="29"/>
  <c r="L2640" i="29"/>
  <c r="H2640" i="26" s="1"/>
  <c r="L1432" i="29"/>
  <c r="L2094" i="29"/>
  <c r="L2152" i="29"/>
  <c r="L93" i="29"/>
  <c r="L354" i="29"/>
  <c r="L617" i="29"/>
  <c r="L590" i="29"/>
  <c r="L951" i="29"/>
  <c r="L1636" i="29"/>
  <c r="L65" i="29"/>
  <c r="L836" i="29"/>
  <c r="L2396" i="29"/>
  <c r="H2396" i="26" s="1"/>
  <c r="L1610" i="29"/>
  <c r="L2183" i="29"/>
  <c r="L674" i="29"/>
  <c r="L2048" i="29"/>
  <c r="L2398" i="29"/>
  <c r="H2398" i="26" s="1"/>
  <c r="L2503" i="29"/>
  <c r="H2503" i="26" s="1"/>
  <c r="L141" i="29"/>
  <c r="L1737" i="29"/>
  <c r="L367" i="29"/>
  <c r="L366" i="29"/>
  <c r="L150" i="29"/>
  <c r="L2564" i="29"/>
  <c r="H2564" i="26" s="1"/>
  <c r="L2585" i="29"/>
  <c r="H2585" i="26" s="1"/>
  <c r="L657" i="29"/>
  <c r="L217" i="29"/>
  <c r="L1564" i="29"/>
  <c r="L2044" i="29"/>
  <c r="L1021" i="29"/>
  <c r="L1975" i="29"/>
  <c r="L1566" i="29"/>
  <c r="L1598" i="29"/>
  <c r="L538" i="29"/>
  <c r="L2336" i="29"/>
  <c r="L2331" i="29"/>
  <c r="L960" i="29"/>
  <c r="L1409" i="29"/>
  <c r="L2021" i="29"/>
  <c r="H2021" i="26" s="1"/>
  <c r="L1360" i="29"/>
  <c r="L756" i="29"/>
  <c r="L60" i="29"/>
  <c r="L2438" i="29"/>
  <c r="L893" i="29"/>
  <c r="L1122" i="29"/>
  <c r="L1940" i="29"/>
  <c r="L613" i="29"/>
  <c r="L838" i="29"/>
  <c r="L1367" i="29"/>
  <c r="L1361" i="29"/>
  <c r="L926" i="29"/>
  <c r="L2566" i="29"/>
  <c r="L114" i="29"/>
  <c r="L591" i="29"/>
  <c r="L2262" i="29"/>
  <c r="L286" i="29"/>
  <c r="L1589" i="29"/>
  <c r="L987" i="29"/>
  <c r="L1632" i="29"/>
  <c r="L923" i="29"/>
  <c r="L1718" i="29"/>
  <c r="L1486" i="29"/>
  <c r="L770" i="29"/>
  <c r="L595" i="29"/>
  <c r="L837" i="29"/>
  <c r="L1213" i="29"/>
  <c r="L2046" i="29"/>
  <c r="L221" i="29"/>
  <c r="L924" i="29"/>
  <c r="L1719" i="29"/>
  <c r="L1627" i="29"/>
  <c r="L1123" i="29"/>
  <c r="L1802" i="29"/>
  <c r="L1423" i="29"/>
  <c r="L79" i="29"/>
  <c r="L270" i="29"/>
  <c r="L2641" i="29"/>
  <c r="H2641" i="26" s="1"/>
  <c r="L2604" i="29"/>
  <c r="H2604" i="26" s="1"/>
  <c r="L1721" i="29"/>
  <c r="L2588" i="29"/>
  <c r="H2324" i="26" s="1"/>
  <c r="L2567" i="29"/>
  <c r="H2567" i="26" s="1"/>
  <c r="L57" i="29"/>
  <c r="L2032" i="29"/>
  <c r="L2507" i="29"/>
  <c r="H2507" i="26" s="1"/>
  <c r="L1628" i="29"/>
  <c r="L321" i="29"/>
  <c r="L1041" i="29"/>
  <c r="L655" i="29"/>
  <c r="L2049" i="29"/>
  <c r="H2049" i="26" s="1"/>
  <c r="L948" i="29"/>
  <c r="L1316" i="29"/>
  <c r="L1357" i="29"/>
  <c r="H2225" i="26" s="1"/>
  <c r="L77" i="29"/>
  <c r="L364" i="29"/>
  <c r="L238" i="29"/>
  <c r="L1487" i="29"/>
  <c r="L2558" i="29"/>
  <c r="H2558" i="26" s="1"/>
  <c r="L1968" i="29"/>
  <c r="L673" i="29"/>
  <c r="L2586" i="29"/>
  <c r="L1588" i="29"/>
  <c r="L1434" i="29"/>
  <c r="L359" i="29"/>
  <c r="L2033" i="29"/>
  <c r="L2176" i="29"/>
  <c r="L2029" i="29"/>
  <c r="L2506" i="29"/>
  <c r="L2584" i="29"/>
  <c r="H2320" i="26" s="1"/>
  <c r="L1392" i="29"/>
  <c r="L958" i="29"/>
  <c r="L1078" i="29"/>
  <c r="L2416" i="29"/>
  <c r="L1738" i="29"/>
  <c r="L1550" i="29"/>
  <c r="L1541" i="29"/>
  <c r="L922" i="29"/>
  <c r="L1970" i="29"/>
  <c r="L1124" i="29"/>
  <c r="L1433" i="29"/>
  <c r="L1768" i="29"/>
  <c r="L146" i="29"/>
  <c r="L2159" i="29"/>
  <c r="H2159" i="26" s="1"/>
  <c r="L2174" i="29"/>
  <c r="L1584" i="29"/>
  <c r="L2540" i="29"/>
  <c r="H2540" i="26" s="1"/>
  <c r="L624" i="29"/>
  <c r="L2315" i="29"/>
  <c r="L654" i="29"/>
  <c r="L1039" i="29"/>
  <c r="L998" i="29"/>
  <c r="L2172" i="29"/>
  <c r="L1338" i="29"/>
  <c r="L454" i="29"/>
  <c r="L365" i="29"/>
  <c r="L2433" i="29"/>
  <c r="H2433" i="26" s="1"/>
  <c r="L138" i="29"/>
  <c r="L2575" i="29"/>
  <c r="H2575" i="26" s="1"/>
  <c r="L2171" i="29"/>
  <c r="L1045" i="29"/>
  <c r="L2679" i="29"/>
  <c r="L927" i="29"/>
  <c r="L1526" i="29"/>
  <c r="L393" i="29"/>
  <c r="L1626" i="29"/>
  <c r="L1165" i="29"/>
  <c r="L1485" i="29"/>
  <c r="L2178" i="29"/>
  <c r="L1586" i="29"/>
  <c r="L116" i="29"/>
  <c r="L656" i="29"/>
  <c r="L1792" i="29"/>
  <c r="L2344" i="29"/>
  <c r="L78" i="29"/>
  <c r="L2557" i="29"/>
  <c r="H2557" i="26" s="1"/>
  <c r="L1618" i="29"/>
  <c r="L1426" i="29"/>
  <c r="H1426" i="26" s="1"/>
  <c r="L2491" i="29"/>
  <c r="H2491" i="26" s="1"/>
  <c r="L1044" i="29"/>
  <c r="L986" i="29"/>
  <c r="L2173" i="29"/>
  <c r="L1364" i="29"/>
  <c r="L957" i="29"/>
  <c r="L1767" i="29"/>
  <c r="L959" i="29"/>
  <c r="L1906" i="29"/>
  <c r="L231" i="29"/>
  <c r="L619" i="29"/>
  <c r="L1421" i="29"/>
  <c r="L40" i="29"/>
  <c r="L1740" i="29"/>
  <c r="L1362" i="29"/>
  <c r="L2440" i="29"/>
  <c r="L94" i="29"/>
  <c r="L2589" i="29"/>
  <c r="H2589" i="26" s="1"/>
  <c r="L937" i="29"/>
  <c r="L2500" i="29"/>
  <c r="L582" i="29"/>
  <c r="H582" i="26" s="1"/>
  <c r="L1720" i="29"/>
  <c r="L844" i="29"/>
  <c r="L285" i="29"/>
  <c r="L1411" i="29"/>
  <c r="L1587" i="29"/>
  <c r="L955" i="29"/>
  <c r="L76" i="29"/>
  <c r="L1219" i="29"/>
  <c r="L2153" i="29"/>
  <c r="L612" i="29"/>
  <c r="L620" i="29"/>
  <c r="L1419" i="29"/>
  <c r="L1517" i="29"/>
  <c r="L1477" i="29"/>
  <c r="H1477" i="26" s="1"/>
  <c r="L1312" i="29"/>
  <c r="L2317" i="29"/>
  <c r="L2148" i="29"/>
  <c r="L2149" i="29"/>
  <c r="L835" i="29"/>
  <c r="L2409" i="29"/>
  <c r="H2409" i="26" s="1"/>
  <c r="L889" i="29"/>
  <c r="L964" i="29"/>
  <c r="L2412" i="29"/>
  <c r="L1826" i="29"/>
  <c r="L1818" i="29"/>
  <c r="L804" i="29"/>
  <c r="L64" i="29"/>
  <c r="L260" i="29"/>
  <c r="L170" i="29"/>
  <c r="L2457" i="29"/>
  <c r="L2458" i="29"/>
  <c r="L2513" i="29"/>
  <c r="H2513" i="26" s="1"/>
  <c r="L2297" i="29"/>
  <c r="L1789" i="29"/>
  <c r="L664" i="29"/>
  <c r="L1874" i="29"/>
  <c r="L2088" i="29"/>
  <c r="L1058" i="29"/>
  <c r="L2311" i="29"/>
  <c r="L2488" i="29"/>
  <c r="L1029" i="29"/>
  <c r="L2481" i="29"/>
  <c r="L1681" i="29"/>
  <c r="L2378" i="29"/>
  <c r="L1760" i="29"/>
  <c r="L820" i="29"/>
  <c r="L2675" i="29"/>
  <c r="L514" i="29"/>
  <c r="L1764" i="29"/>
  <c r="L752" i="29"/>
  <c r="L530" i="29"/>
  <c r="H1592" i="26" s="1"/>
  <c r="L1703" i="29"/>
  <c r="L1474" i="29"/>
  <c r="L1205" i="29"/>
  <c r="L2066" i="29"/>
  <c r="L1860" i="29"/>
  <c r="L2627" i="29"/>
  <c r="H2627" i="26" s="1"/>
  <c r="L2629" i="29"/>
  <c r="L1332" i="29"/>
  <c r="L1355" i="29"/>
  <c r="L1599" i="29"/>
  <c r="L1471" i="29"/>
  <c r="L245" i="29"/>
  <c r="L569" i="29"/>
  <c r="L2704" i="29"/>
  <c r="L1984" i="29"/>
  <c r="L1896" i="29"/>
  <c r="L130" i="29"/>
  <c r="L459" i="29"/>
  <c r="L1759" i="29"/>
  <c r="L1381" i="29"/>
  <c r="L1356" i="29"/>
  <c r="L445" i="29"/>
  <c r="L1607" i="29"/>
  <c r="L1923" i="29"/>
  <c r="L174" i="29"/>
  <c r="L855" i="29"/>
  <c r="L1813" i="29"/>
  <c r="L1790" i="29"/>
  <c r="L1716" i="29"/>
  <c r="L1235" i="29"/>
  <c r="L1707" i="29"/>
  <c r="L1318" i="29"/>
  <c r="L2121" i="29"/>
  <c r="H2121" i="26" s="1"/>
  <c r="L859" i="29"/>
  <c r="L1341" i="29"/>
  <c r="L1514" i="29"/>
  <c r="L2043" i="29"/>
  <c r="L2638" i="29"/>
  <c r="L1547" i="29"/>
  <c r="L453" i="29"/>
  <c r="L1837" i="29"/>
  <c r="L745" i="29"/>
  <c r="L1232" i="29"/>
  <c r="L2062" i="29"/>
  <c r="L2203" i="29"/>
  <c r="L1518" i="29"/>
  <c r="L1538" i="29"/>
  <c r="L1404" i="29"/>
  <c r="L1820" i="29"/>
  <c r="L1175" i="29"/>
  <c r="L438" i="29"/>
  <c r="L2067" i="29"/>
  <c r="L1391" i="29"/>
  <c r="L2122" i="29"/>
  <c r="H2122" i="26" s="1"/>
  <c r="L1709" i="29"/>
  <c r="L980" i="29"/>
  <c r="L772" i="29"/>
  <c r="L2609" i="29"/>
  <c r="L1313" i="29"/>
  <c r="H1313" i="26" s="1"/>
  <c r="L1314" i="29"/>
  <c r="L2379" i="29"/>
  <c r="L2632" i="29"/>
  <c r="L1481" i="29"/>
  <c r="L2103" i="29"/>
  <c r="L379" i="29"/>
  <c r="H379" i="26" s="1"/>
  <c r="L1102" i="29"/>
  <c r="L1198" i="29"/>
  <c r="L339" i="29"/>
  <c r="L1532" i="29"/>
  <c r="L1725" i="29"/>
  <c r="L1753" i="29"/>
  <c r="L389" i="29"/>
  <c r="H389" i="26" s="1"/>
  <c r="L518" i="29"/>
  <c r="L630" i="29"/>
  <c r="L421" i="29"/>
  <c r="L1100" i="29"/>
  <c r="L2333" i="29"/>
  <c r="H2333" i="26" s="1"/>
  <c r="L534" i="29"/>
  <c r="L1799" i="29"/>
  <c r="L241" i="29"/>
  <c r="L2217" i="29"/>
  <c r="H2217" i="26" s="1"/>
  <c r="L23" i="29"/>
  <c r="L383" i="29"/>
  <c r="L1784" i="29"/>
  <c r="L74" i="29"/>
  <c r="L1482" i="29"/>
  <c r="L1321" i="29"/>
  <c r="L2402" i="29"/>
  <c r="L2423" i="29"/>
  <c r="H2423" i="26" s="1"/>
  <c r="L452" i="29"/>
  <c r="L2498" i="29"/>
  <c r="H2498" i="26" s="1"/>
  <c r="L1177" i="29"/>
  <c r="L961" i="29"/>
  <c r="L904" i="29"/>
  <c r="L460" i="29"/>
  <c r="L1229" i="29"/>
  <c r="L2441" i="29"/>
  <c r="L901" i="29"/>
  <c r="L1073" i="29"/>
  <c r="L1382" i="29"/>
  <c r="L2200" i="29"/>
  <c r="L52" i="29"/>
  <c r="L1606" i="29"/>
  <c r="L153" i="29"/>
  <c r="L110" i="29"/>
  <c r="L1319" i="29"/>
  <c r="L162" i="29"/>
  <c r="L2666" i="29"/>
  <c r="H2666" i="26" s="1"/>
  <c r="L1101" i="29"/>
  <c r="L721" i="29"/>
  <c r="L1451" i="29"/>
  <c r="L1930" i="29"/>
  <c r="L469" i="29"/>
  <c r="L1552" i="29"/>
  <c r="L1236" i="29"/>
  <c r="L62" i="29"/>
  <c r="L1704" i="29"/>
  <c r="L1515" i="29"/>
  <c r="L1225" i="29"/>
  <c r="L1080" i="29"/>
  <c r="L1985" i="29"/>
  <c r="H1985" i="26" s="1"/>
  <c r="L240" i="29"/>
  <c r="L127" i="29"/>
  <c r="L1931" i="29"/>
  <c r="L786" i="29"/>
  <c r="H786" i="26" s="1"/>
  <c r="L1441" i="29"/>
  <c r="L392" i="29"/>
  <c r="L2276" i="29"/>
  <c r="L1069" i="29"/>
  <c r="L2410" i="29"/>
  <c r="L1702" i="29"/>
  <c r="L373" i="29"/>
  <c r="L1315" i="29"/>
  <c r="L1811" i="29"/>
  <c r="L236" i="29"/>
  <c r="L589" i="29"/>
  <c r="L1059" i="29"/>
  <c r="L2104" i="29"/>
  <c r="L380" i="29"/>
  <c r="L2625" i="29"/>
  <c r="L2712" i="29"/>
  <c r="H2712" i="26" s="1"/>
  <c r="L1324" i="29"/>
  <c r="L1056" i="29"/>
  <c r="L1754" i="29"/>
  <c r="L390" i="29"/>
  <c r="L1398" i="29"/>
  <c r="L917" i="29"/>
  <c r="L2473" i="29"/>
  <c r="L1107" i="29"/>
  <c r="H1107" i="26" s="1"/>
  <c r="L2553" i="29"/>
  <c r="L1099" i="29"/>
  <c r="L2482" i="29"/>
  <c r="L945" i="29"/>
  <c r="L1804" i="29"/>
  <c r="L717" i="29"/>
  <c r="L2614" i="29"/>
  <c r="H2614" i="26" s="1"/>
  <c r="L2716" i="29"/>
  <c r="H2716" i="26" s="1"/>
  <c r="L111" i="29"/>
  <c r="H111" i="26" s="1"/>
  <c r="L1708" i="29"/>
  <c r="L531" i="29"/>
  <c r="L2291" i="29"/>
  <c r="L2059" i="29"/>
  <c r="L2415" i="29"/>
  <c r="H2415" i="26" s="1"/>
  <c r="L1197" i="29"/>
  <c r="L2120" i="29"/>
  <c r="L1250" i="29"/>
  <c r="L1763" i="29"/>
  <c r="L2454" i="29"/>
  <c r="H2454" i="26" s="1"/>
  <c r="L1483" i="29"/>
  <c r="L2382" i="29"/>
  <c r="L2420" i="29"/>
  <c r="H2420" i="26" s="1"/>
  <c r="L2633" i="29"/>
  <c r="L2304" i="29"/>
  <c r="H2304" i="26" s="1"/>
  <c r="L1323" i="29"/>
  <c r="L1805" i="29"/>
  <c r="L2456" i="29"/>
  <c r="L83" i="29"/>
  <c r="L338" i="29"/>
  <c r="L1057" i="29"/>
  <c r="L2631" i="29"/>
  <c r="H2631" i="26" s="1"/>
  <c r="L2483" i="29"/>
  <c r="H2483" i="26" s="1"/>
  <c r="L1023" i="29"/>
  <c r="L1463" i="29"/>
  <c r="L394" i="29"/>
  <c r="L2628" i="29"/>
  <c r="H2628" i="26" s="1"/>
  <c r="L1507" i="29"/>
  <c r="L1943" i="29"/>
  <c r="L1142" i="29"/>
  <c r="L1143" i="29"/>
  <c r="L1715" i="29"/>
  <c r="H1715" i="26" s="1"/>
  <c r="L1179" i="29"/>
  <c r="L700" i="29"/>
  <c r="L2377" i="29"/>
  <c r="L1200" i="29"/>
  <c r="L1353" i="29"/>
  <c r="L2417" i="29"/>
  <c r="L1890" i="29"/>
  <c r="L1383" i="29"/>
  <c r="L490" i="29"/>
  <c r="L1330" i="29"/>
  <c r="L1815" i="29"/>
  <c r="L264" i="29"/>
  <c r="L1823" i="29"/>
  <c r="L2474" i="29"/>
  <c r="L471" i="29"/>
  <c r="L2603" i="29"/>
  <c r="H2603" i="26" s="1"/>
  <c r="L766" i="29"/>
  <c r="L1926" i="29"/>
  <c r="L1085" i="29"/>
  <c r="L1705" i="29"/>
  <c r="L1513" i="29"/>
  <c r="L2682" i="29"/>
  <c r="L58" i="29"/>
  <c r="L172" i="29"/>
  <c r="L2061" i="29"/>
  <c r="L1927" i="29"/>
  <c r="H1743" i="26" s="1"/>
  <c r="L1024" i="29"/>
  <c r="L2114" i="29"/>
  <c r="L1821" i="29"/>
  <c r="L1168" i="29"/>
  <c r="L698" i="29"/>
  <c r="L528" i="29"/>
  <c r="H1590" i="26" s="1"/>
  <c r="L1238" i="29"/>
  <c r="L1565" i="29"/>
  <c r="L381" i="29"/>
  <c r="L2525" i="29"/>
  <c r="L718" i="29"/>
  <c r="L748" i="29"/>
  <c r="L478" i="29"/>
  <c r="L2207" i="29"/>
  <c r="L2622" i="29"/>
  <c r="L902" i="29"/>
  <c r="L2691" i="29"/>
  <c r="H2691" i="26" s="1"/>
  <c r="L908" i="29"/>
  <c r="L2079" i="29"/>
  <c r="L27" i="29"/>
  <c r="L2535" i="29"/>
  <c r="H2535" i="26" s="1"/>
  <c r="L2545" i="29"/>
  <c r="L634" i="29"/>
  <c r="L521" i="29"/>
  <c r="L1877" i="29"/>
  <c r="L1847" i="29"/>
  <c r="L1074" i="29"/>
  <c r="L1159" i="29"/>
  <c r="L2607" i="29"/>
  <c r="L2037" i="29"/>
  <c r="L2000" i="29"/>
  <c r="L2202" i="29"/>
  <c r="L2190" i="29"/>
  <c r="L1750" i="29"/>
  <c r="L1974" i="29"/>
  <c r="L815" i="29"/>
  <c r="L1346" i="29"/>
  <c r="L2451" i="29"/>
  <c r="L2194" i="29"/>
  <c r="L950" i="29"/>
  <c r="L1089" i="29"/>
  <c r="L1442" i="29"/>
  <c r="L2010" i="29"/>
  <c r="L2411" i="29"/>
  <c r="L29" i="29"/>
  <c r="L1435" i="29"/>
  <c r="L1785" i="29"/>
  <c r="L157" i="29"/>
  <c r="L335" i="29"/>
  <c r="L266" i="29"/>
  <c r="L789" i="29"/>
  <c r="L2363" i="29"/>
  <c r="L2509" i="29"/>
  <c r="H2509" i="26" s="1"/>
  <c r="L2455" i="29"/>
  <c r="L441" i="29"/>
  <c r="L801" i="29"/>
  <c r="L2362" i="29"/>
  <c r="L1786" i="29"/>
  <c r="L451" i="29"/>
  <c r="L2096" i="29"/>
  <c r="L154" i="29"/>
  <c r="L564" i="29"/>
  <c r="L163" i="29"/>
  <c r="L2166" i="29"/>
  <c r="L1828" i="29"/>
  <c r="L2385" i="29"/>
  <c r="L192" i="29"/>
  <c r="L289" i="29"/>
  <c r="L933" i="29"/>
  <c r="L253" i="29"/>
  <c r="L1408" i="29"/>
  <c r="L912" i="29"/>
  <c r="L1231" i="29"/>
  <c r="L1865" i="29"/>
  <c r="L965" i="29"/>
  <c r="L872" i="29"/>
  <c r="L2191" i="29"/>
  <c r="L586" i="29"/>
  <c r="L527" i="29"/>
  <c r="L2681" i="29"/>
  <c r="L374" i="29"/>
  <c r="L376" i="29"/>
  <c r="L1862" i="29"/>
  <c r="L2198" i="29"/>
  <c r="L1557" i="29"/>
  <c r="L1921" i="29"/>
  <c r="L415" i="29"/>
  <c r="L2524" i="29"/>
  <c r="L2278" i="29"/>
  <c r="H2278" i="26" s="1"/>
  <c r="L1333" i="29"/>
  <c r="L825" i="29"/>
  <c r="L395" i="29"/>
  <c r="L191" i="29"/>
  <c r="L109" i="29"/>
  <c r="L2167" i="29"/>
  <c r="L2132" i="29"/>
  <c r="L1852" i="29"/>
  <c r="L89" i="29"/>
  <c r="L1678" i="29"/>
  <c r="L542" i="29"/>
  <c r="L2215" i="29"/>
  <c r="H2215" i="26" s="1"/>
  <c r="L2670" i="29"/>
  <c r="H2670" i="26" s="1"/>
  <c r="L857" i="29"/>
  <c r="L905" i="29"/>
  <c r="L1018" i="29"/>
  <c r="L350" i="29"/>
  <c r="L2261" i="29"/>
  <c r="L2422" i="29"/>
  <c r="H2422" i="26" s="1"/>
  <c r="L1998" i="29"/>
  <c r="H1280" i="26" s="1"/>
  <c r="L1460" i="29"/>
  <c r="L1516" i="29"/>
  <c r="L858" i="29"/>
  <c r="L1806" i="29"/>
  <c r="L520" i="29"/>
  <c r="H520" i="26" s="1"/>
  <c r="L1457" i="29"/>
  <c r="L813" i="29"/>
  <c r="L510" i="29"/>
  <c r="L1751" i="29"/>
  <c r="H1751" i="26" s="1"/>
  <c r="L919" i="29"/>
  <c r="L561" i="29"/>
  <c r="L916" i="29"/>
  <c r="L562" i="29"/>
  <c r="L1343" i="29"/>
  <c r="L330" i="29"/>
  <c r="L878" i="29"/>
  <c r="L184" i="29"/>
  <c r="L1105" i="29"/>
  <c r="L1524" i="29"/>
  <c r="L2335" i="29"/>
  <c r="H2335" i="26" s="1"/>
  <c r="L2060" i="29"/>
  <c r="L2626" i="29"/>
  <c r="H1254" i="26" s="1"/>
  <c r="L1146" i="29"/>
  <c r="L2424" i="29"/>
  <c r="H2424" i="26" s="1"/>
  <c r="L730" i="29"/>
  <c r="L962" i="29"/>
  <c r="L2206" i="29"/>
  <c r="L2610" i="29"/>
  <c r="H2610" i="26" s="1"/>
  <c r="L969" i="29"/>
  <c r="L1706" i="29"/>
  <c r="L1326" i="29"/>
  <c r="L1900" i="29"/>
  <c r="H1900" i="26" s="1"/>
  <c r="L568" i="29"/>
  <c r="L1603" i="29"/>
  <c r="L1068" i="29"/>
  <c r="L1234" i="29"/>
  <c r="L2539" i="29"/>
  <c r="H2539" i="26" s="1"/>
  <c r="L1447" i="29"/>
  <c r="L2009" i="29"/>
  <c r="L2192" i="29"/>
  <c r="L1736" i="29"/>
  <c r="L516" i="29"/>
  <c r="L1329" i="29"/>
  <c r="L277" i="29"/>
  <c r="L2115" i="29"/>
  <c r="L1986" i="29"/>
  <c r="L2461" i="29"/>
  <c r="H2461" i="26" s="1"/>
  <c r="L1831" i="29"/>
  <c r="L2637" i="29"/>
  <c r="H2637" i="26" s="1"/>
  <c r="L159" i="29"/>
  <c r="L244" i="29"/>
  <c r="L2204" i="29"/>
  <c r="L1028" i="29"/>
  <c r="L728" i="29"/>
  <c r="L649" i="29"/>
  <c r="L635" i="29"/>
  <c r="L2090" i="29"/>
  <c r="L1337" i="29"/>
  <c r="L1438" i="29"/>
  <c r="L1929" i="29"/>
  <c r="L371" i="29"/>
  <c r="L888" i="29"/>
  <c r="L261" i="29"/>
  <c r="L2480" i="29"/>
  <c r="H2480" i="26" s="1"/>
  <c r="L1963" i="29"/>
  <c r="L703" i="29"/>
  <c r="L2511" i="29"/>
  <c r="L663" i="29"/>
  <c r="L2536" i="29"/>
  <c r="H2536" i="26" s="1"/>
  <c r="L1247" i="29"/>
  <c r="L2522" i="29"/>
  <c r="H2522" i="26" s="1"/>
  <c r="L2131" i="29"/>
  <c r="L899" i="29"/>
  <c r="L327" i="29"/>
  <c r="L507" i="29"/>
  <c r="L295" i="29"/>
  <c r="L797" i="29"/>
  <c r="H797" i="26" s="1"/>
  <c r="L82" i="29"/>
  <c r="L1462" i="29"/>
  <c r="L1455" i="29"/>
  <c r="L1480" i="29"/>
  <c r="L1479" i="29"/>
  <c r="L1955" i="29"/>
  <c r="L495" i="29"/>
  <c r="L2205" i="29"/>
  <c r="L1240" i="29"/>
  <c r="L1717" i="29"/>
  <c r="L2006" i="29"/>
  <c r="L800" i="29"/>
  <c r="L1087" i="29"/>
  <c r="L1803" i="29"/>
  <c r="L2534" i="29"/>
  <c r="H2534" i="26" s="1"/>
  <c r="L762" i="29"/>
  <c r="L2098" i="29"/>
  <c r="L2052" i="29"/>
  <c r="L290" i="29"/>
  <c r="L1957" i="29"/>
  <c r="L2097" i="29"/>
  <c r="L2286" i="29"/>
  <c r="L1108" i="29"/>
  <c r="L2150" i="29"/>
  <c r="L2418" i="29"/>
  <c r="H2418" i="26" s="1"/>
  <c r="L550" i="29"/>
  <c r="L1379" i="29"/>
  <c r="L2388" i="29"/>
  <c r="L2680" i="29"/>
  <c r="L1166" i="29"/>
  <c r="L489" i="29"/>
  <c r="L918" i="29"/>
  <c r="L2475" i="29"/>
  <c r="H2475" i="26" s="1"/>
  <c r="L645" i="29"/>
  <c r="L1924" i="29"/>
  <c r="L512" i="29"/>
  <c r="L1354" i="29"/>
  <c r="L2071" i="29"/>
  <c r="L2075" i="29"/>
  <c r="L2597" i="29"/>
  <c r="L1864" i="29"/>
  <c r="L449" i="29"/>
  <c r="L812" i="29"/>
  <c r="L2141" i="29"/>
  <c r="H2141" i="26" s="1"/>
  <c r="L1788" i="29"/>
  <c r="L296" i="29"/>
  <c r="L863" i="29"/>
  <c r="L866" i="29"/>
  <c r="H866" i="26" s="1"/>
  <c r="L1521" i="29"/>
  <c r="H1521" i="26" s="1"/>
  <c r="L439" i="29"/>
  <c r="L2124" i="29"/>
  <c r="H2124" i="26" s="1"/>
  <c r="L1017" i="29"/>
  <c r="L763" i="29"/>
  <c r="L1335" i="29"/>
  <c r="L377" i="29"/>
  <c r="L886" i="29"/>
  <c r="L2162" i="29"/>
  <c r="L1104" i="29"/>
  <c r="L1096" i="29"/>
  <c r="L397" i="29"/>
  <c r="L581" i="29"/>
  <c r="L1459" i="29"/>
  <c r="L425" i="29"/>
  <c r="L2372" i="29"/>
  <c r="H2372" i="26" s="1"/>
  <c r="L1245" i="29"/>
  <c r="L298" i="29"/>
  <c r="L155" i="29"/>
  <c r="L197" i="29"/>
  <c r="L199" i="29"/>
  <c r="L1771" i="29"/>
  <c r="L1727" i="29"/>
  <c r="H1727" i="26" s="1"/>
  <c r="L870" i="29"/>
  <c r="L2313" i="29"/>
  <c r="L2599" i="29"/>
  <c r="H1360" i="26" s="1"/>
  <c r="L1111" i="29"/>
  <c r="L1732" i="29"/>
  <c r="L1679" i="29"/>
  <c r="L2318" i="29"/>
  <c r="H2318" i="26" s="1"/>
  <c r="L2453" i="29"/>
  <c r="H951" i="26" s="1"/>
  <c r="L930" i="29"/>
  <c r="L2365" i="29"/>
  <c r="L1777" i="29"/>
  <c r="L1196" i="29"/>
  <c r="H1196" i="26" s="1"/>
  <c r="L2287" i="29"/>
  <c r="L442" i="29"/>
  <c r="L1531" i="29"/>
  <c r="L1695" i="29"/>
  <c r="L1188" i="29"/>
  <c r="L129" i="29"/>
  <c r="L1506" i="29"/>
  <c r="L1522" i="29"/>
  <c r="L48" i="29"/>
  <c r="L776" i="29"/>
  <c r="L1244" i="29"/>
  <c r="L1327" i="29"/>
  <c r="L2367" i="29"/>
  <c r="H2367" i="26" s="1"/>
  <c r="L1194" i="29"/>
  <c r="L665" i="29"/>
  <c r="L352" i="29"/>
  <c r="L418" i="29"/>
  <c r="L340" i="29"/>
  <c r="L2107" i="29"/>
  <c r="L388" i="29"/>
  <c r="L399" i="29"/>
  <c r="L2334" i="29"/>
  <c r="L1019" i="29"/>
  <c r="L860" i="29"/>
  <c r="L1380" i="29"/>
  <c r="L2634" i="29"/>
  <c r="L378" i="29"/>
  <c r="L2386" i="29"/>
  <c r="L85" i="29"/>
  <c r="L2387" i="29"/>
  <c r="L406" i="29"/>
  <c r="L2623" i="29"/>
  <c r="H2623" i="26" s="1"/>
  <c r="L724" i="29"/>
  <c r="L1536" i="29"/>
  <c r="L1095" i="29"/>
  <c r="L133" i="29"/>
  <c r="L824" i="29"/>
  <c r="L559" i="29"/>
  <c r="L1092" i="29"/>
  <c r="L525" i="29"/>
  <c r="L187" i="29"/>
  <c r="H187" i="26" s="1"/>
  <c r="L1766" i="29"/>
  <c r="H1486" i="26" s="1"/>
  <c r="L334" i="29"/>
  <c r="L158" i="29"/>
  <c r="L428" i="29"/>
  <c r="L713" i="29"/>
  <c r="L2101" i="29"/>
  <c r="L423" i="29"/>
  <c r="L974" i="29"/>
  <c r="L1953" i="29"/>
  <c r="L1761" i="29"/>
  <c r="L2143" i="29"/>
  <c r="H2143" i="26" s="1"/>
  <c r="L1133" i="29"/>
  <c r="L1221" i="29"/>
  <c r="L190" i="29"/>
  <c r="L2608" i="29"/>
  <c r="L2254" i="29"/>
  <c r="H2254" i="26" s="1"/>
  <c r="L437" i="29"/>
  <c r="L830" i="29"/>
  <c r="L2648" i="29"/>
  <c r="H2648" i="26" s="1"/>
  <c r="L470" i="29"/>
  <c r="L1729" i="29"/>
  <c r="L2321" i="29"/>
  <c r="L1144" i="29"/>
  <c r="H1144" i="26" s="1"/>
  <c r="L758" i="29"/>
  <c r="L1548" i="29"/>
  <c r="L1558" i="29"/>
  <c r="L979" i="29"/>
  <c r="L560" i="29"/>
  <c r="L2277" i="29"/>
  <c r="H2277" i="26" s="1"/>
  <c r="L2111" i="29"/>
  <c r="L1504" i="29"/>
  <c r="L587" i="29"/>
  <c r="L747" i="29"/>
  <c r="L2288" i="29"/>
  <c r="L134" i="29"/>
  <c r="L2548" i="29"/>
  <c r="H2548" i="26" s="1"/>
  <c r="L1227" i="29"/>
  <c r="L2477" i="29"/>
  <c r="H2477" i="26" s="1"/>
  <c r="L2452" i="29"/>
  <c r="L301" i="29"/>
  <c r="L1148" i="29"/>
  <c r="L1525" i="29"/>
  <c r="L2671" i="29"/>
  <c r="H2671" i="26" s="1"/>
  <c r="L351" i="29"/>
  <c r="L1325" i="29"/>
  <c r="L1027" i="29"/>
  <c r="L480" i="29"/>
  <c r="L702" i="29"/>
  <c r="L2273" i="29"/>
  <c r="L508" i="29"/>
  <c r="L1959" i="29"/>
  <c r="L1157" i="29"/>
  <c r="L1456" i="29"/>
  <c r="H1456" i="26" s="1"/>
  <c r="L1894" i="29"/>
  <c r="L2105" i="29"/>
  <c r="L1676" i="29"/>
  <c r="L1060" i="29"/>
  <c r="L198" i="29"/>
  <c r="L2007" i="29"/>
  <c r="L1171" i="29"/>
  <c r="L1887" i="29"/>
  <c r="L2300" i="29"/>
  <c r="H2300" i="26" s="1"/>
  <c r="L189" i="29"/>
  <c r="L509" i="29"/>
  <c r="L2161" i="29"/>
  <c r="L171" i="29"/>
  <c r="L2156" i="29"/>
  <c r="L794" i="29"/>
  <c r="L2478" i="29"/>
  <c r="H2478" i="26" s="1"/>
  <c r="L1406" i="29"/>
  <c r="L2201" i="29"/>
  <c r="H2201" i="26" s="1"/>
  <c r="L978" i="29"/>
  <c r="L2058" i="29"/>
  <c r="L574" i="29"/>
  <c r="L1251" i="29"/>
  <c r="L2295" i="29"/>
  <c r="L1844" i="29"/>
  <c r="L541" i="29"/>
  <c r="L1840" i="29"/>
  <c r="L1951" i="29"/>
  <c r="L735" i="29"/>
  <c r="L2210" i="29"/>
  <c r="L2072" i="29"/>
  <c r="L790" i="29"/>
  <c r="L809" i="29"/>
  <c r="H918" i="26" s="1"/>
  <c r="L2076" i="29"/>
  <c r="L1578" i="29"/>
  <c r="L2624" i="29"/>
  <c r="L864" i="29"/>
  <c r="L884" i="29"/>
  <c r="L1952" i="29"/>
  <c r="L2615" i="29"/>
  <c r="L1226" i="29"/>
  <c r="L799" i="29"/>
  <c r="L1145" i="29"/>
  <c r="L2689" i="29"/>
  <c r="L2089" i="29"/>
  <c r="L1868" i="29"/>
  <c r="L764" i="29"/>
  <c r="L1726" i="29"/>
  <c r="L329" i="29"/>
  <c r="L903" i="29"/>
  <c r="L778" i="29"/>
  <c r="L1530" i="29"/>
  <c r="L751" i="29"/>
  <c r="L1030" i="29"/>
  <c r="L299" i="29"/>
  <c r="H299" i="26" s="1"/>
  <c r="L41" i="29"/>
  <c r="L862" i="29"/>
  <c r="L2095" i="29"/>
  <c r="L1399" i="29"/>
  <c r="L792" i="29"/>
  <c r="L1772" i="29"/>
  <c r="L1787" i="29"/>
  <c r="L1109" i="29"/>
  <c r="L2705" i="29"/>
  <c r="H2705" i="26" s="1"/>
  <c r="L2319" i="29"/>
  <c r="L2209" i="29"/>
  <c r="L1453" i="29"/>
  <c r="L2323" i="29"/>
  <c r="H2323" i="26" s="1"/>
  <c r="L2189" i="29"/>
  <c r="L523" i="29"/>
  <c r="L2366" i="29"/>
  <c r="L558" i="29"/>
  <c r="L1778" i="29"/>
  <c r="L2305" i="29"/>
  <c r="L1067" i="29"/>
  <c r="L443" i="29"/>
  <c r="L20" i="29"/>
  <c r="L1189" i="29"/>
  <c r="L2533" i="29"/>
  <c r="L1554" i="29"/>
  <c r="L777" i="29"/>
  <c r="L407" i="29"/>
  <c r="L662" i="29"/>
  <c r="L1191" i="29"/>
  <c r="L1195" i="29"/>
  <c r="L2514" i="29"/>
  <c r="L759" i="29"/>
  <c r="L2080" i="29"/>
  <c r="H2080" i="26" s="1"/>
  <c r="L1450" i="29"/>
  <c r="L1206" i="29"/>
  <c r="L2484" i="29"/>
  <c r="H2484" i="26" s="1"/>
  <c r="L2694" i="29"/>
  <c r="H2694" i="26" s="1"/>
  <c r="L263" i="29"/>
  <c r="L1131" i="29"/>
  <c r="L1841" i="29"/>
  <c r="H1841" i="26" s="1"/>
  <c r="L911" i="29"/>
  <c r="L585" i="29"/>
  <c r="L2284" i="29"/>
  <c r="L448" i="29"/>
  <c r="L551" i="29"/>
  <c r="H551" i="26" s="1"/>
  <c r="L890" i="29"/>
  <c r="L845" i="29"/>
  <c r="L86" i="29"/>
  <c r="L975" i="29"/>
  <c r="L254" i="29"/>
  <c r="L2188" i="29"/>
  <c r="L2421" i="29"/>
  <c r="L1223" i="29"/>
  <c r="L2296" i="29"/>
  <c r="L1537" i="29"/>
  <c r="L831" i="29"/>
  <c r="L1956" i="29"/>
  <c r="L2699" i="29"/>
  <c r="H2699" i="26" s="1"/>
  <c r="L1797" i="29"/>
  <c r="L479" i="29"/>
  <c r="L412" i="29"/>
  <c r="L2197" i="29"/>
  <c r="L1672" i="29"/>
  <c r="L1473" i="29"/>
  <c r="L501" i="29"/>
  <c r="L1812" i="29"/>
  <c r="L398" i="29"/>
  <c r="L575" i="29"/>
  <c r="L714" i="29"/>
  <c r="H1184" i="26" s="1"/>
  <c r="L2695" i="29"/>
  <c r="L1084" i="29"/>
  <c r="L535" i="29"/>
  <c r="L307" i="29"/>
  <c r="L1579" i="29"/>
  <c r="H1579" i="26" s="1"/>
  <c r="L2526" i="29"/>
  <c r="H2526" i="26" s="1"/>
  <c r="L966" i="29"/>
  <c r="L1861" i="29"/>
  <c r="H1861" i="26" s="1"/>
  <c r="L1478" i="29"/>
  <c r="L1098" i="29"/>
  <c r="L1942" i="29"/>
  <c r="L2543" i="29"/>
  <c r="L1533" i="29"/>
  <c r="L869" i="29"/>
  <c r="L2165" i="29"/>
  <c r="L722" i="29"/>
  <c r="L1237" i="29"/>
  <c r="L1713" i="29"/>
  <c r="L1928" i="29"/>
  <c r="L311" i="29"/>
  <c r="L375" i="29"/>
  <c r="L1863" i="29"/>
  <c r="L2102" i="29"/>
  <c r="L404" i="29"/>
  <c r="L1169" i="29"/>
  <c r="L1309" i="29"/>
  <c r="L2158" i="29"/>
  <c r="L753" i="29"/>
  <c r="L499" i="29"/>
  <c r="L1846" i="29"/>
  <c r="L1604" i="29"/>
  <c r="L1466" i="29"/>
  <c r="L1199" i="29"/>
  <c r="L232" i="29"/>
  <c r="L1454" i="29"/>
  <c r="L1063" i="29"/>
  <c r="L1919" i="29"/>
  <c r="L1152" i="29"/>
  <c r="L256" i="29"/>
  <c r="L2027" i="29"/>
  <c r="L879" i="29"/>
  <c r="L2195" i="29"/>
  <c r="L1801" i="29"/>
  <c r="L370" i="29"/>
  <c r="L491" i="29"/>
  <c r="L1895" i="29"/>
  <c r="L935" i="29"/>
  <c r="L1170" i="29"/>
  <c r="L1241" i="29"/>
  <c r="L2004" i="29"/>
  <c r="L1233" i="29"/>
  <c r="H1142" i="26" s="1"/>
  <c r="L1733" i="29"/>
  <c r="L876" i="29"/>
  <c r="L51" i="29"/>
  <c r="L2668" i="29"/>
  <c r="L977" i="29"/>
  <c r="L1568" i="29"/>
  <c r="L458" i="29"/>
  <c r="L2106" i="29"/>
  <c r="L1902" i="29"/>
  <c r="H1857" i="26" s="1"/>
  <c r="L938" i="29"/>
  <c r="H938" i="26" s="1"/>
  <c r="L1699" i="29"/>
  <c r="L1712" i="29"/>
  <c r="L1437" i="29"/>
  <c r="L1698" i="29"/>
  <c r="L332" i="29"/>
  <c r="L1918" i="29"/>
  <c r="L2383" i="29"/>
  <c r="H2011" i="26" s="1"/>
  <c r="L517" i="29"/>
  <c r="L1239" i="29"/>
  <c r="L2005" i="29"/>
  <c r="H2005" i="26" s="1"/>
  <c r="L2151" i="29"/>
  <c r="L1920" i="29"/>
  <c r="L283" i="29"/>
  <c r="L18" i="29"/>
  <c r="L2208" i="29"/>
  <c r="L2462" i="29"/>
  <c r="H2462" i="26" s="1"/>
  <c r="L555" i="29"/>
  <c r="L1674" i="29"/>
  <c r="L2112" i="29"/>
  <c r="L563" i="29"/>
  <c r="L571" i="29"/>
  <c r="L1413" i="29"/>
  <c r="L2073" i="29"/>
  <c r="L2077" i="29"/>
  <c r="L526" i="29"/>
  <c r="L411" i="29"/>
  <c r="L867" i="29"/>
  <c r="L1458" i="29"/>
  <c r="L1094" i="29"/>
  <c r="L1378" i="29"/>
  <c r="L447" i="29"/>
  <c r="L826" i="29"/>
  <c r="L1220" i="29"/>
  <c r="L1141" i="29"/>
  <c r="L420" i="29"/>
  <c r="L547" i="29"/>
  <c r="L1149" i="29"/>
  <c r="L1066" i="29"/>
  <c r="L659" i="29"/>
  <c r="L403" i="29"/>
  <c r="L88" i="29"/>
  <c r="L178" i="29"/>
  <c r="H95" i="26" s="1"/>
  <c r="L941" i="29"/>
  <c r="L540" i="29"/>
  <c r="L732" i="29"/>
  <c r="L90" i="29"/>
  <c r="L793" i="29"/>
  <c r="L242" i="29"/>
  <c r="H242" i="26" s="1"/>
  <c r="L257" i="29"/>
  <c r="L1328" i="29"/>
  <c r="L1350" i="29"/>
  <c r="L1875" i="29"/>
  <c r="L1086" i="29"/>
  <c r="L1774" i="29"/>
  <c r="L444" i="29"/>
  <c r="L353" i="29"/>
  <c r="L734" i="29"/>
  <c r="L1106" i="29"/>
  <c r="L147" i="29"/>
  <c r="L1352" i="29"/>
  <c r="L2074" i="29"/>
  <c r="H1916" i="26" s="1"/>
  <c r="L1866" i="29"/>
  <c r="L39" i="29"/>
  <c r="L865" i="29"/>
  <c r="L1320" i="29"/>
  <c r="L25" i="29"/>
  <c r="L456" i="29"/>
  <c r="L2308" i="29"/>
  <c r="L1097" i="29"/>
  <c r="L291" i="29"/>
  <c r="L1872" i="29"/>
  <c r="L1779" i="29"/>
  <c r="L667" i="29"/>
  <c r="H667" i="26" s="1"/>
  <c r="L1809" i="29"/>
  <c r="L1317" i="29"/>
  <c r="H1317" i="26" s="1"/>
  <c r="L637" i="29"/>
  <c r="L1892" i="29"/>
  <c r="L1824" i="29"/>
  <c r="L303" i="29"/>
  <c r="L304" i="29"/>
  <c r="L255" i="29"/>
  <c r="L536" i="29"/>
  <c r="L1502" i="29"/>
  <c r="L1031" i="29"/>
  <c r="L761" i="29"/>
  <c r="L1509" i="29"/>
  <c r="L1577" i="29"/>
  <c r="L557" i="29"/>
  <c r="L1193" i="29"/>
  <c r="H1193" i="26" s="1"/>
  <c r="L1160" i="29"/>
  <c r="L2129" i="29"/>
  <c r="L806" i="29"/>
  <c r="L2130" i="29"/>
  <c r="L2368" i="29"/>
  <c r="L880" i="29"/>
  <c r="L846" i="29"/>
  <c r="L882" i="29"/>
  <c r="L1569" i="29"/>
  <c r="L629" i="29"/>
  <c r="L288" i="29"/>
  <c r="L54" i="29"/>
  <c r="L827" i="29"/>
  <c r="L305" i="29"/>
  <c r="L1783" i="29"/>
  <c r="L1682" i="29"/>
  <c r="L422" i="29"/>
  <c r="L1140" i="29"/>
  <c r="L1827" i="29"/>
  <c r="L920" i="29"/>
  <c r="L1948" i="29"/>
  <c r="L42" i="29"/>
  <c r="L494" i="29"/>
  <c r="L408" i="29"/>
  <c r="L643" i="29"/>
  <c r="L1389" i="29"/>
  <c r="L970" i="29"/>
  <c r="L706" i="29"/>
  <c r="L710" i="29"/>
  <c r="L2706" i="29"/>
  <c r="L2709" i="29"/>
  <c r="H2709" i="26" s="1"/>
  <c r="L1055" i="29"/>
  <c r="L2381" i="29"/>
  <c r="L2528" i="29"/>
  <c r="L1207" i="29"/>
  <c r="L2619" i="29"/>
  <c r="H2619" i="26" s="1"/>
  <c r="L1581" i="29"/>
  <c r="L2155" i="29"/>
  <c r="L132" i="29"/>
  <c r="L1756" i="29"/>
  <c r="L1020" i="29"/>
  <c r="L1248" i="29"/>
  <c r="L2042" i="29"/>
  <c r="L1817" i="29"/>
  <c r="L720" i="29"/>
  <c r="L160" i="29"/>
  <c r="L55" i="29"/>
  <c r="L2690" i="29"/>
  <c r="H2690" i="26" s="1"/>
  <c r="L503" i="29"/>
  <c r="L193" i="29"/>
  <c r="L1773" i="29"/>
  <c r="L2285" i="29"/>
  <c r="H2056" i="26" s="1"/>
  <c r="L2546" i="29"/>
  <c r="H2546" i="26" s="1"/>
  <c r="L2258" i="29"/>
  <c r="H2221" i="26" s="1"/>
  <c r="L1224" i="29"/>
  <c r="L1445" i="29"/>
  <c r="L2618" i="29"/>
  <c r="L2069" i="29"/>
  <c r="H904" i="26" s="1"/>
  <c r="L1228" i="29"/>
  <c r="L450" i="29"/>
  <c r="H450" i="26" s="1"/>
  <c r="L810" i="29"/>
  <c r="L2428" i="29"/>
  <c r="H2428" i="26" s="1"/>
  <c r="L1384" i="29"/>
  <c r="L1830" i="29"/>
  <c r="L883" i="29"/>
  <c r="H2097" i="26" s="1"/>
  <c r="L1899" i="29"/>
  <c r="L1867" i="29"/>
  <c r="L2635" i="29"/>
  <c r="H2635" i="26" s="1"/>
  <c r="L49" i="29"/>
  <c r="L1103" i="29"/>
  <c r="L2672" i="29"/>
  <c r="H2672" i="26" s="1"/>
  <c r="L636" i="29"/>
  <c r="L658" i="29"/>
  <c r="L822" i="29"/>
  <c r="H615" i="26" s="1"/>
  <c r="L519" i="29"/>
  <c r="L1775" i="29"/>
  <c r="L1798" i="29"/>
  <c r="L1150" i="29"/>
  <c r="L524" i="29"/>
  <c r="H524" i="26" s="1"/>
  <c r="L749" i="29"/>
  <c r="L1545" i="29"/>
  <c r="L107" i="29"/>
  <c r="L1694" i="29"/>
  <c r="L128" i="29"/>
  <c r="H128" i="26" s="1"/>
  <c r="L2306" i="29"/>
  <c r="H2306" i="26" s="1"/>
  <c r="L1553" i="29"/>
  <c r="L1242" i="29"/>
  <c r="H1541" i="26" s="1"/>
  <c r="L1081" i="29"/>
  <c r="L173" i="29"/>
  <c r="L302" i="29"/>
  <c r="L2068" i="29"/>
  <c r="L87" i="29"/>
  <c r="L243" i="29"/>
  <c r="L2467" i="29"/>
  <c r="L768" i="29"/>
  <c r="H768" i="26" s="1"/>
  <c r="L300" i="29"/>
  <c r="H257" i="26" s="1"/>
  <c r="L1933" i="29"/>
  <c r="L723" i="29"/>
  <c r="L386" i="29"/>
  <c r="L1891" i="29"/>
  <c r="L576" i="29"/>
  <c r="L828" i="29"/>
  <c r="L1710" i="29"/>
  <c r="L2282" i="29"/>
  <c r="L182" i="29"/>
  <c r="L1842" i="29"/>
  <c r="L1573" i="29"/>
  <c r="L1523" i="29"/>
  <c r="L2154" i="29"/>
  <c r="L2160" i="29"/>
  <c r="L426" i="29"/>
  <c r="H1702" i="26" s="1"/>
  <c r="L280" i="29"/>
  <c r="L1765" i="29"/>
  <c r="L1897" i="29"/>
  <c r="L2185" i="29"/>
  <c r="L287" i="29"/>
  <c r="L188" i="29"/>
  <c r="L409" i="29"/>
  <c r="L707" i="29"/>
  <c r="H1300" i="26" s="1"/>
  <c r="L711" i="29"/>
  <c r="L2707" i="29"/>
  <c r="L2710" i="29"/>
  <c r="H2710" i="26" s="1"/>
  <c r="L1949" i="29"/>
  <c r="L921" i="29"/>
  <c r="L250" i="29"/>
  <c r="L200" i="29"/>
  <c r="H200" i="26" s="1"/>
  <c r="L2087" i="29"/>
  <c r="L1762" i="29"/>
  <c r="L1893" i="29"/>
  <c r="L416" i="29"/>
  <c r="L2100" i="29"/>
  <c r="L235" i="29"/>
  <c r="L1402" i="29"/>
  <c r="L1132" i="29"/>
  <c r="H1366" i="26" s="1"/>
  <c r="L765" i="29"/>
  <c r="L1070" i="29"/>
  <c r="L185" i="29"/>
  <c r="H185" i="26" s="1"/>
  <c r="L1734" i="29"/>
  <c r="L1461" i="29"/>
  <c r="L816" i="29"/>
  <c r="L59" i="29"/>
  <c r="L1222" i="29"/>
  <c r="L2301" i="29"/>
  <c r="L2199" i="29"/>
  <c r="L496" i="29"/>
  <c r="L1388" i="29"/>
  <c r="L2259" i="29"/>
  <c r="L968" i="29"/>
  <c r="L2479" i="29"/>
  <c r="H327" i="26" s="1"/>
  <c r="L803" i="29"/>
  <c r="H803" i="26" s="1"/>
  <c r="L2070" i="29"/>
  <c r="L932" i="29"/>
  <c r="L811" i="29"/>
  <c r="L1467" i="29"/>
  <c r="L1570" i="29"/>
  <c r="H1570" i="26" s="1"/>
  <c r="L1752" i="29"/>
  <c r="L887" i="29"/>
  <c r="L504" i="29"/>
  <c r="L1871" i="29"/>
  <c r="L2078" i="29"/>
  <c r="L239" i="29"/>
  <c r="L1542" i="29"/>
  <c r="L775" i="29"/>
  <c r="L1110" i="29"/>
  <c r="L2485" i="29"/>
  <c r="H2485" i="26" s="1"/>
  <c r="L881" i="29"/>
  <c r="H802" i="26" s="1"/>
  <c r="L2380" i="29"/>
  <c r="H1199" i="26" s="1"/>
  <c r="L823" i="29"/>
  <c r="L2701" i="29"/>
  <c r="H2701" i="26" s="1"/>
  <c r="L2001" i="29"/>
  <c r="H2001" i="26" s="1"/>
  <c r="L502" i="29"/>
  <c r="L705" i="29"/>
  <c r="L712" i="29"/>
  <c r="H712" i="26" s="1"/>
  <c r="L2551" i="29"/>
  <c r="H2551" i="26" s="1"/>
  <c r="L252" i="29"/>
  <c r="L1898" i="29"/>
  <c r="L2669" i="29"/>
  <c r="H2669" i="26" s="1"/>
  <c r="L435" i="29"/>
  <c r="L2598" i="29"/>
  <c r="H2598" i="26" s="1"/>
  <c r="L814" i="29"/>
  <c r="L833" i="29"/>
  <c r="L2213" i="29"/>
  <c r="L1776" i="29"/>
  <c r="L292" i="29"/>
  <c r="L1561" i="29"/>
  <c r="L1032" i="29"/>
  <c r="L1879" i="29"/>
  <c r="L2673" i="29"/>
  <c r="L310" i="29"/>
  <c r="L537" i="29"/>
  <c r="H537" i="26" s="1"/>
  <c r="L186" i="29"/>
  <c r="H186" i="26" s="1"/>
  <c r="L805" i="29"/>
  <c r="L2527" i="29"/>
  <c r="L436" i="29"/>
  <c r="L1470" i="29"/>
  <c r="L588" i="29"/>
  <c r="H588" i="26" s="1"/>
  <c r="L2495" i="29"/>
  <c r="L1390" i="29"/>
  <c r="H1390" i="26" s="1"/>
  <c r="L2314" i="29"/>
  <c r="L1400" i="29"/>
  <c r="L1176" i="29"/>
  <c r="L579" i="29"/>
  <c r="L671" i="29"/>
  <c r="L898" i="29"/>
  <c r="L2142" i="29"/>
  <c r="L1153" i="29"/>
  <c r="L1172" i="29"/>
  <c r="H585" i="26" s="1"/>
  <c r="L2463" i="29"/>
  <c r="L1342" i="29"/>
  <c r="L1025" i="29"/>
  <c r="L391" i="29"/>
  <c r="L1947" i="29"/>
  <c r="L2537" i="29"/>
  <c r="H2537" i="26" s="1"/>
  <c r="L1154" i="29"/>
  <c r="L2125" i="29"/>
  <c r="H2125" i="26" s="1"/>
  <c r="L1336" i="29"/>
  <c r="L567" i="29"/>
  <c r="L1980" i="29"/>
  <c r="L156" i="29"/>
  <c r="L368" i="29"/>
  <c r="L1053" i="29"/>
  <c r="L2447" i="29"/>
  <c r="H2447" i="26" s="1"/>
  <c r="L356" i="29"/>
  <c r="L1054" i="29"/>
  <c r="L164" i="29"/>
  <c r="L853" i="29"/>
  <c r="L874" i="29"/>
  <c r="L2541" i="29"/>
  <c r="L1476" i="29"/>
  <c r="L2255" i="29"/>
  <c r="L1173" i="29"/>
  <c r="L2063" i="29"/>
  <c r="L1731" i="29"/>
  <c r="L906" i="29"/>
  <c r="L2459" i="29"/>
  <c r="L1996" i="29"/>
  <c r="H1996" i="26" s="1"/>
  <c r="L1973" i="29"/>
  <c r="L1808" i="29"/>
  <c r="L1174" i="29"/>
  <c r="L2211" i="29"/>
  <c r="L1114" i="29"/>
  <c r="L258" i="29"/>
  <c r="L2193" i="29"/>
  <c r="L1901" i="29"/>
  <c r="L755" i="29"/>
  <c r="L484" i="29"/>
  <c r="H484" i="26" s="1"/>
  <c r="L1436" i="29"/>
  <c r="L1685" i="29"/>
  <c r="L2270" i="29"/>
  <c r="L897" i="29"/>
  <c r="L971" i="29"/>
  <c r="L1528" i="29"/>
  <c r="L26" i="29"/>
  <c r="H392" i="26" s="1"/>
  <c r="L1684" i="29"/>
  <c r="L2128" i="29"/>
  <c r="L500" i="29"/>
  <c r="L1770" i="29"/>
  <c r="H1770" i="26" s="1"/>
  <c r="L169" i="29"/>
  <c r="L1529" i="29"/>
  <c r="L1135" i="29"/>
  <c r="L126" i="29"/>
  <c r="L651" i="29"/>
  <c r="L265" i="29"/>
  <c r="L1414" i="29"/>
  <c r="H527" i="26" s="1"/>
  <c r="L1836" i="29"/>
  <c r="L1510" i="29"/>
  <c r="L1163" i="29"/>
  <c r="L1468" i="29"/>
  <c r="L2164" i="29"/>
  <c r="L2555" i="29"/>
  <c r="H2555" i="26" s="1"/>
  <c r="L2419" i="29"/>
  <c r="H2419" i="26" s="1"/>
  <c r="L829" i="29"/>
  <c r="L413" i="29"/>
  <c r="L963" i="29"/>
  <c r="L2220" i="29"/>
  <c r="H2220" i="26" s="1"/>
  <c r="L1344" i="29"/>
  <c r="L704" i="29"/>
  <c r="L708" i="29"/>
  <c r="L2708" i="29"/>
  <c r="H2708" i="26" s="1"/>
  <c r="L1519" i="29"/>
  <c r="L2117" i="29"/>
  <c r="L1134" i="29"/>
  <c r="L2596" i="29"/>
  <c r="H1286" i="26" s="1"/>
  <c r="L2116" i="29"/>
  <c r="L907" i="29"/>
  <c r="L856" i="29"/>
  <c r="L1562" i="29"/>
  <c r="L400" i="29"/>
  <c r="L34" i="29"/>
  <c r="L642" i="29"/>
  <c r="H1169" i="26" s="1"/>
  <c r="L2364" i="29"/>
  <c r="L2299" i="29"/>
  <c r="L309" i="29"/>
  <c r="L1546" i="29"/>
  <c r="L1580" i="29"/>
  <c r="L1697" i="29"/>
  <c r="L934" i="29"/>
  <c r="L497" i="29"/>
  <c r="L1889" i="29"/>
  <c r="L410" i="29"/>
  <c r="L1673" i="29"/>
  <c r="L1869" i="29"/>
  <c r="L1757" i="29"/>
  <c r="L2496" i="29"/>
  <c r="H2496" i="26" s="1"/>
  <c r="L583" i="29"/>
  <c r="H1346" i="26" s="1"/>
  <c r="L1311" i="29"/>
  <c r="L2702" i="29"/>
  <c r="H2702" i="26" s="1"/>
  <c r="L1574" i="29"/>
  <c r="L726" i="29"/>
  <c r="L1747" i="29"/>
  <c r="L791" i="29"/>
  <c r="L1819" i="29"/>
  <c r="L1539" i="29"/>
  <c r="L53" i="29"/>
  <c r="L1571" i="29"/>
  <c r="L1026" i="29"/>
  <c r="L1932" i="29"/>
  <c r="L2108" i="29"/>
  <c r="L401" i="29"/>
  <c r="L446" i="29"/>
  <c r="L900" i="29"/>
  <c r="H900" i="26" s="1"/>
  <c r="L1873" i="29"/>
  <c r="H1666" i="26" s="1"/>
  <c r="L2038" i="29"/>
  <c r="L1979" i="29"/>
  <c r="L229" i="29"/>
  <c r="L1167" i="29"/>
  <c r="L2523" i="29"/>
  <c r="H2523" i="26" s="1"/>
  <c r="L396" i="29"/>
  <c r="L1782" i="29"/>
  <c r="L646" i="29"/>
  <c r="L2280" i="29"/>
  <c r="L84" i="29"/>
  <c r="L1512" i="29"/>
  <c r="L875" i="29"/>
  <c r="L2542" i="29"/>
  <c r="H2542" i="26" s="1"/>
  <c r="L1334" i="29"/>
  <c r="L2002" i="29"/>
  <c r="L2118" i="29"/>
  <c r="L731" i="29"/>
  <c r="L1158" i="29"/>
  <c r="L940" i="29"/>
  <c r="L176" i="29"/>
  <c r="L1351" i="29"/>
  <c r="L1449" i="29"/>
  <c r="H766" i="26" s="1"/>
  <c r="L1881" i="29"/>
  <c r="L2487" i="29"/>
  <c r="H2487" i="26" s="1"/>
  <c r="L1714" i="29"/>
  <c r="L168" i="29"/>
  <c r="L719" i="29"/>
  <c r="L278" i="29"/>
  <c r="L485" i="29"/>
  <c r="L939" i="29"/>
  <c r="L1090" i="29"/>
  <c r="L2186" i="29"/>
  <c r="L2512" i="29"/>
  <c r="L871" i="29"/>
  <c r="L405" i="29"/>
  <c r="H1430" i="26" s="1"/>
  <c r="L2636" i="29"/>
  <c r="H2633" i="26" s="1"/>
  <c r="L45" i="29"/>
  <c r="H45" i="26" s="1"/>
  <c r="L1162" i="29"/>
  <c r="L1976" i="29"/>
  <c r="L1988" i="29"/>
  <c r="L1990" i="29"/>
  <c r="L1605" i="29"/>
  <c r="L1064" i="29"/>
  <c r="L177" i="29"/>
  <c r="L769" i="29"/>
  <c r="L1072" i="29"/>
  <c r="L972" i="29"/>
  <c r="H1564" i="26" s="1"/>
  <c r="L1161" i="29"/>
  <c r="H1161" i="26" s="1"/>
  <c r="L462" i="29"/>
  <c r="L1016" i="29"/>
  <c r="L279" i="29"/>
  <c r="L2003" i="29"/>
  <c r="H2003" i="26" s="1"/>
  <c r="L2611" i="29"/>
  <c r="L1723" i="29"/>
  <c r="H1723" i="26" s="1"/>
  <c r="L2267" i="29"/>
  <c r="L1139" i="29"/>
  <c r="L467" i="29"/>
  <c r="L1701" i="29"/>
  <c r="L729" i="29"/>
  <c r="L1675" i="29"/>
  <c r="L1816" i="29"/>
  <c r="L532" i="29"/>
  <c r="L1850" i="29"/>
  <c r="L2196" i="29"/>
  <c r="L1349" i="29"/>
  <c r="L2051" i="29"/>
  <c r="L382" i="29"/>
  <c r="L1190" i="29"/>
  <c r="L767" i="29"/>
  <c r="L1243" i="29"/>
  <c r="L1825" i="29"/>
  <c r="L1192" i="29"/>
  <c r="L1800" i="29"/>
  <c r="L1671" i="29"/>
  <c r="L891" i="29"/>
  <c r="L1535" i="29"/>
  <c r="H1535" i="26" s="1"/>
  <c r="L832" i="29"/>
  <c r="L414" i="29"/>
  <c r="L1246" i="29"/>
  <c r="L1755" i="29"/>
  <c r="L2253" i="29"/>
  <c r="L81" i="29"/>
  <c r="H81" i="26" s="1"/>
  <c r="L1962" i="29"/>
  <c r="H2007" i="26" s="1"/>
  <c r="L709" i="29"/>
  <c r="L1401" i="29"/>
  <c r="L733" i="29"/>
  <c r="H2194" i="26" s="1"/>
  <c r="L1950" i="29"/>
  <c r="L928" i="29"/>
  <c r="L2620" i="29"/>
  <c r="L2464" i="29"/>
  <c r="H2464" i="26" s="1"/>
  <c r="L1999" i="29"/>
  <c r="H1289" i="26" s="1"/>
  <c r="L1093" i="29"/>
  <c r="L947" i="29"/>
  <c r="L2303" i="29"/>
  <c r="L644" i="29"/>
  <c r="L1559" i="29"/>
  <c r="L2175" i="29"/>
  <c r="L1600" i="29"/>
  <c r="L2216" i="29"/>
  <c r="H1177" i="26" s="1"/>
  <c r="L1385" i="29"/>
  <c r="L355" i="29"/>
  <c r="L167" i="29"/>
  <c r="L1501" i="29"/>
  <c r="L515" i="29"/>
  <c r="L1822" i="29"/>
  <c r="L2123" i="29"/>
  <c r="H2123" i="26" s="1"/>
  <c r="L498" i="29"/>
  <c r="H101" i="26" s="1"/>
  <c r="L1440" i="29"/>
  <c r="L2283" i="29"/>
  <c r="L1884" i="29"/>
  <c r="L2289" i="29"/>
  <c r="L1711" i="29"/>
  <c r="L949" i="29"/>
  <c r="L2703" i="29"/>
  <c r="L1843" i="29"/>
  <c r="L246" i="29"/>
  <c r="L1748" i="29"/>
  <c r="L750" i="29"/>
  <c r="L1310" i="29"/>
  <c r="L1540" i="29"/>
  <c r="L201" i="29"/>
  <c r="L2126" i="29"/>
  <c r="L2091" i="29"/>
  <c r="L861" i="29"/>
  <c r="L946" i="29"/>
  <c r="L2109" i="29"/>
  <c r="L1543" i="29"/>
  <c r="L1885" i="29"/>
  <c r="L402" i="29"/>
  <c r="L180" i="29"/>
  <c r="L1845" i="29"/>
  <c r="H1641" i="26" s="1"/>
  <c r="L2674" i="29"/>
  <c r="H2674" i="26" s="1"/>
  <c r="L2279" i="29"/>
  <c r="L565" i="29"/>
  <c r="L1091" i="29"/>
  <c r="L2547" i="29"/>
  <c r="L885" i="29"/>
  <c r="L522" i="29"/>
  <c r="H522" i="26" s="1"/>
  <c r="L417" i="29"/>
  <c r="L2499" i="29"/>
  <c r="H2499" i="26" s="1"/>
  <c r="L549" i="29"/>
  <c r="L237" i="29"/>
  <c r="L2298" i="29"/>
  <c r="L2468" i="29"/>
  <c r="H2465" i="26" s="1"/>
  <c r="L2008" i="29"/>
  <c r="L2538" i="29"/>
  <c r="H2538" i="26" s="1"/>
  <c r="L877" i="29"/>
  <c r="L427" i="29"/>
  <c r="L297" i="29"/>
  <c r="L2036" i="29"/>
  <c r="L233" i="29"/>
  <c r="L2369" i="29"/>
  <c r="H2369" i="26" s="1"/>
  <c r="L2401" i="29"/>
  <c r="L249" i="29"/>
  <c r="H145" i="26" s="1"/>
  <c r="L2550" i="29"/>
  <c r="H2550" i="26" s="1"/>
  <c r="L2700" i="29"/>
  <c r="H2700" i="26" s="1"/>
  <c r="L251" i="29"/>
  <c r="L648" i="29"/>
  <c r="L2713" i="29"/>
  <c r="L1997" i="29"/>
  <c r="L1088" i="29"/>
  <c r="L2413" i="29"/>
  <c r="L1848" i="29"/>
  <c r="H477" i="26" s="1"/>
  <c r="L2212" i="29"/>
  <c r="H2172" i="26" s="1"/>
  <c r="L161" i="29"/>
  <c r="L2268" i="29"/>
  <c r="H2268" i="26" s="1"/>
  <c r="L1560" i="29"/>
  <c r="L1322" i="29"/>
  <c r="L108" i="29"/>
  <c r="L785" i="29"/>
  <c r="L573" i="29"/>
  <c r="H136" i="26" s="1"/>
  <c r="L1230" i="29"/>
  <c r="L1443" i="29"/>
  <c r="L181" i="29"/>
  <c r="L2113" i="29"/>
  <c r="L1452" i="29"/>
  <c r="H1452" i="26" s="1"/>
  <c r="L165" i="29"/>
  <c r="L24" i="29"/>
  <c r="L461" i="29"/>
  <c r="L1602" i="29"/>
  <c r="L2508" i="29"/>
  <c r="H2508" i="26" s="1"/>
  <c r="L505" i="29"/>
  <c r="L2035" i="29"/>
  <c r="H2035" i="26" s="1"/>
  <c r="L669" i="29"/>
  <c r="L1945" i="29"/>
  <c r="L2429" i="29"/>
  <c r="L1934" i="29"/>
  <c r="H1750" i="26" s="1"/>
  <c r="L2127" i="29"/>
  <c r="L2260" i="29"/>
  <c r="L2214" i="29"/>
  <c r="L1680" i="29"/>
  <c r="L2302" i="29"/>
  <c r="L1886" i="29"/>
  <c r="L2486" i="29"/>
  <c r="H2486" i="26" s="1"/>
  <c r="L1448" i="29"/>
  <c r="L548" i="29"/>
  <c r="L1151" i="29"/>
  <c r="H241" i="26" s="1"/>
  <c r="L566" i="29"/>
  <c r="L577" i="29"/>
  <c r="L230" i="29"/>
  <c r="L796" i="29"/>
  <c r="L1981" i="29"/>
  <c r="L647" i="29"/>
  <c r="L1781" i="29"/>
  <c r="L259" i="29"/>
  <c r="L1978" i="29"/>
  <c r="L854" i="29"/>
  <c r="L440" i="29"/>
  <c r="L2516" i="29"/>
  <c r="L1397" i="29"/>
  <c r="L2065" i="29"/>
  <c r="L1683" i="29"/>
  <c r="L851" i="29"/>
  <c r="L1880" i="29"/>
  <c r="L1972" i="29"/>
  <c r="L225" i="29"/>
  <c r="H225" i="26" s="1"/>
  <c r="L572" i="29"/>
  <c r="L1882" i="29"/>
  <c r="H1882" i="26" s="1"/>
  <c r="L2110" i="29"/>
  <c r="L1116" i="29"/>
  <c r="L492" i="29"/>
  <c r="L1511" i="29"/>
  <c r="H1445" i="26" s="1"/>
  <c r="L1977" i="29"/>
  <c r="L281" i="29"/>
  <c r="L850" i="29"/>
  <c r="L1749" i="29"/>
  <c r="L2711" i="29"/>
  <c r="H2711" i="26" s="1"/>
  <c r="L196" i="29"/>
  <c r="L2556" i="29"/>
  <c r="L511" i="29"/>
  <c r="L487" i="29"/>
  <c r="L1989" i="29"/>
  <c r="L1208" i="29"/>
  <c r="H275" i="26" s="1"/>
  <c r="L1567" i="29"/>
  <c r="H1567" i="26" s="1"/>
  <c r="L1075" i="29"/>
  <c r="L336" i="29"/>
  <c r="L1689" i="29"/>
  <c r="L944" i="29"/>
  <c r="L2275" i="29"/>
  <c r="L2370" i="29"/>
  <c r="L337" i="29"/>
  <c r="L2371" i="29"/>
  <c r="L1082" i="29"/>
  <c r="L1137" i="29"/>
  <c r="L466" i="29"/>
  <c r="L639" i="29"/>
  <c r="L2294" i="29"/>
  <c r="H2294" i="26" s="1"/>
  <c r="L533" i="29"/>
  <c r="L1939" i="29"/>
  <c r="L1572" i="29"/>
  <c r="H1572" i="26" s="1"/>
  <c r="L580" i="29"/>
  <c r="L1810" i="29"/>
  <c r="L262" i="29"/>
  <c r="L2084" i="29"/>
  <c r="L1995" i="29"/>
  <c r="H1995" i="26" s="1"/>
  <c r="L1575" i="29"/>
  <c r="L1692" i="29"/>
  <c r="H830" i="26" s="1"/>
  <c r="L2168" i="29"/>
  <c r="L976" i="29"/>
  <c r="H18" i="26" s="1"/>
  <c r="L2184" i="29"/>
  <c r="H2184" i="26" s="1"/>
  <c r="L513" i="29"/>
  <c r="L727" i="29"/>
  <c r="L2292" i="29"/>
  <c r="L1982" i="29"/>
  <c r="L2281" i="29"/>
  <c r="L1601" i="29"/>
  <c r="H1601" i="26" s="1"/>
  <c r="L1987" i="29"/>
  <c r="L1853" i="29"/>
  <c r="L2510" i="29"/>
  <c r="H2510" i="26" s="1"/>
  <c r="L754" i="29"/>
  <c r="L486" i="29"/>
  <c r="H486" i="26" s="1"/>
  <c r="L641" i="29"/>
  <c r="H599" i="26" s="1"/>
  <c r="L2187" i="29"/>
  <c r="L2085" i="29"/>
  <c r="H2085" i="26" s="1"/>
  <c r="L488" i="29"/>
  <c r="H255" i="26" s="1"/>
  <c r="L1878" i="29"/>
  <c r="L1688" i="29"/>
  <c r="L2312" i="29"/>
  <c r="H2084" i="26" s="1"/>
  <c r="L506" i="29"/>
  <c r="L2099" i="29"/>
  <c r="L2414" i="29"/>
  <c r="H2410" i="26" s="1"/>
  <c r="L1991" i="29"/>
  <c r="H1991" i="26" s="1"/>
  <c r="L463" i="29"/>
  <c r="L2218" i="29"/>
  <c r="L2086" i="29"/>
  <c r="L2612" i="29"/>
  <c r="H2612" i="26" s="1"/>
  <c r="L1083" i="29"/>
  <c r="L1138" i="29"/>
  <c r="L468" i="29"/>
  <c r="L1178" i="29"/>
  <c r="H591" i="26" s="1"/>
  <c r="L1340" i="29"/>
  <c r="L384" i="29"/>
  <c r="H384" i="26" s="1"/>
  <c r="L1387" i="29"/>
  <c r="L1849" i="29"/>
  <c r="H1849" i="26" s="1"/>
  <c r="L529" i="29"/>
  <c r="H514" i="26" s="1"/>
  <c r="L152" i="29"/>
  <c r="L798" i="29"/>
  <c r="L1994" i="29"/>
  <c r="L2144" i="29"/>
  <c r="L2146" i="29"/>
  <c r="L328" i="29"/>
  <c r="L2147" i="29"/>
  <c r="H2147" i="26" s="1"/>
  <c r="L1693" i="29"/>
  <c r="L2497" i="29"/>
  <c r="H600" i="26" s="1"/>
  <c r="L1156" i="29"/>
  <c r="L294" i="29"/>
  <c r="L666" i="29"/>
  <c r="L1780" i="29"/>
  <c r="L771" i="29"/>
  <c r="L640" i="29"/>
  <c r="L282" i="29"/>
  <c r="L1883" i="29"/>
  <c r="H1883" i="26" s="1"/>
  <c r="L2460" i="29"/>
  <c r="H2460" i="26" s="1"/>
  <c r="L2290" i="29"/>
  <c r="L760" i="29"/>
  <c r="L725" i="29"/>
  <c r="L1113" i="29"/>
  <c r="L293" i="29"/>
  <c r="L1475" i="29"/>
  <c r="L1925" i="29"/>
  <c r="L1686" i="29"/>
  <c r="H1087" i="26" s="1"/>
  <c r="L1796" i="29"/>
  <c r="L1944" i="29"/>
  <c r="L2274" i="29"/>
  <c r="H2237" i="26" s="1"/>
  <c r="L1155" i="29"/>
  <c r="H568" i="26" s="1"/>
  <c r="L2092" i="29"/>
  <c r="L929" i="29"/>
  <c r="L1992" i="29"/>
  <c r="L1112" i="29"/>
  <c r="L1746" i="29"/>
  <c r="L1670" i="29"/>
  <c r="H1670" i="26" s="1"/>
  <c r="L464" i="29"/>
  <c r="L2219" i="29"/>
  <c r="H2219" i="26" s="1"/>
  <c r="L183" i="29"/>
  <c r="L2613" i="29"/>
  <c r="L2256" i="29"/>
  <c r="L2119" i="29"/>
  <c r="L2400" i="29"/>
  <c r="H2400" i="26" s="1"/>
  <c r="L1888" i="29"/>
  <c r="L1439" i="29"/>
  <c r="L306" i="29"/>
  <c r="L821" i="29"/>
  <c r="L1386" i="29"/>
  <c r="L931" i="29"/>
  <c r="L385" i="29"/>
  <c r="L650" i="29"/>
  <c r="L2630" i="29"/>
  <c r="L28" i="29"/>
  <c r="L1065" i="29"/>
  <c r="L2081" i="29"/>
  <c r="H2081" i="26" s="1"/>
  <c r="L1993" i="29"/>
  <c r="L2083" i="29"/>
  <c r="L2145" i="29"/>
  <c r="L578" i="29"/>
  <c r="L852" i="29"/>
  <c r="L1870" i="29"/>
  <c r="L2064" i="29"/>
  <c r="L166" i="29"/>
  <c r="L1115" i="29"/>
  <c r="L2617" i="29"/>
  <c r="H1052" i="26" s="1"/>
  <c r="L1444" i="29"/>
  <c r="L1687" i="29"/>
  <c r="L1331" i="29"/>
  <c r="L50" i="29"/>
  <c r="L746" i="29"/>
  <c r="L1345" i="29"/>
  <c r="H2009" i="26" s="1"/>
  <c r="L2093" i="29"/>
  <c r="L1071" i="29"/>
  <c r="L973" i="29"/>
  <c r="L1876" i="29"/>
  <c r="L1527" i="29"/>
  <c r="L2327" i="29"/>
  <c r="H2327" i="26" s="1"/>
  <c r="L67" i="29"/>
  <c r="L135" i="29"/>
  <c r="L465" i="29"/>
  <c r="L1700" i="29"/>
  <c r="L638" i="29"/>
  <c r="L1946" i="29"/>
  <c r="H980" i="26" s="1"/>
  <c r="L387" i="29"/>
  <c r="H387" i="26" s="1"/>
  <c r="L2293" i="29"/>
  <c r="H656" i="26" s="1"/>
  <c r="L2266" i="29"/>
  <c r="H2229" i="26" s="1"/>
  <c r="L1851" i="29"/>
  <c r="L234" i="29"/>
  <c r="L1983" i="29"/>
  <c r="L2082" i="29"/>
  <c r="L222" i="29"/>
  <c r="L1690" i="29"/>
  <c r="L1691" i="29"/>
  <c r="L1576" i="29"/>
  <c r="H829" i="26" s="1"/>
  <c r="L1508" i="29"/>
  <c r="L699" i="29"/>
  <c r="L1958" i="29"/>
  <c r="L868" i="29"/>
  <c r="L493" i="29"/>
  <c r="H96" i="26" s="1"/>
  <c r="L967" i="29"/>
  <c r="L419" i="29"/>
  <c r="L372" i="29"/>
  <c r="H370" i="26" s="1"/>
  <c r="H148" i="26"/>
  <c r="H787" i="26"/>
  <c r="H845" i="26"/>
  <c r="H595" i="26"/>
  <c r="H690" i="26"/>
  <c r="H806" i="26"/>
  <c r="H1228" i="26"/>
  <c r="H1272" i="26"/>
  <c r="H1265" i="26"/>
  <c r="H1753" i="26"/>
  <c r="H1427" i="26"/>
  <c r="H1603" i="26"/>
  <c r="H1492" i="26"/>
  <c r="H1489" i="26"/>
  <c r="H1573" i="26"/>
  <c r="H2133" i="26"/>
  <c r="H2405" i="26"/>
  <c r="H2425" i="26"/>
  <c r="H2445" i="26"/>
  <c r="H2473" i="26"/>
  <c r="H2639" i="26"/>
  <c r="H2667" i="26"/>
  <c r="H2695" i="26"/>
  <c r="H2222" i="26"/>
  <c r="H2338" i="26"/>
  <c r="H2382" i="26"/>
  <c r="H2394" i="26"/>
  <c r="H2430" i="26"/>
  <c r="H2434" i="26"/>
  <c r="H2466" i="26"/>
  <c r="H2502" i="26"/>
  <c r="H2506" i="26"/>
  <c r="H2520" i="26"/>
  <c r="H2596" i="26"/>
  <c r="H2644" i="26"/>
  <c r="H2704" i="26"/>
  <c r="H2231" i="26"/>
  <c r="H2255" i="26"/>
  <c r="H2319" i="26"/>
  <c r="H2351" i="26"/>
  <c r="H2399" i="26"/>
  <c r="H2411" i="26"/>
  <c r="H2439" i="26"/>
  <c r="H2443" i="26"/>
  <c r="H2455" i="26"/>
  <c r="H2459" i="26"/>
  <c r="H2517" i="26"/>
  <c r="H2525" i="26"/>
  <c r="H2549" i="26"/>
  <c r="H2593" i="26"/>
  <c r="H2609" i="26"/>
  <c r="H2625" i="26"/>
  <c r="H2629" i="26"/>
  <c r="H2653" i="26"/>
  <c r="H2661" i="26"/>
  <c r="H2665" i="26"/>
  <c r="H2685" i="26"/>
  <c r="H1964" i="26"/>
  <c r="H2236" i="26"/>
  <c r="H2280" i="26"/>
  <c r="H2308" i="26"/>
  <c r="H2328" i="26"/>
  <c r="H2384" i="26"/>
  <c r="H2392" i="26"/>
  <c r="H2408" i="26"/>
  <c r="H2412" i="26"/>
  <c r="H2440" i="26"/>
  <c r="H2448" i="26"/>
  <c r="H2586" i="26"/>
  <c r="H2606" i="26"/>
  <c r="H2622" i="26"/>
  <c r="H2638" i="26"/>
  <c r="H2646" i="26"/>
  <c r="H2678" i="26"/>
  <c r="H261" i="26"/>
  <c r="H804" i="26"/>
  <c r="H801" i="26"/>
  <c r="H694" i="26"/>
  <c r="H1217" i="26"/>
  <c r="H1262" i="26"/>
  <c r="H1171" i="26"/>
  <c r="H1708" i="26"/>
  <c r="H1609" i="26"/>
  <c r="H2000" i="26"/>
  <c r="H2149" i="26"/>
  <c r="H2309" i="26"/>
  <c r="H2228" i="26"/>
  <c r="H2402" i="26"/>
  <c r="H2500" i="26"/>
  <c r="H2698" i="26"/>
  <c r="H2251" i="26"/>
  <c r="H2404" i="26"/>
  <c r="H2663" i="26"/>
  <c r="H2438" i="26"/>
  <c r="H2494" i="26"/>
  <c r="H2620" i="26"/>
  <c r="H2354" i="26"/>
  <c r="H2529" i="26"/>
  <c r="H2561" i="26"/>
  <c r="H2681" i="26"/>
  <c r="H2456" i="26"/>
  <c r="H2472" i="26"/>
  <c r="H2582" i="26"/>
  <c r="H2686" i="26"/>
  <c r="H2726" i="26"/>
  <c r="H2350" i="26"/>
  <c r="H2563" i="26"/>
  <c r="H2675" i="26"/>
  <c r="H2482" i="26"/>
  <c r="H2568" i="26"/>
  <c r="H2664" i="26"/>
  <c r="H2565" i="26"/>
  <c r="H2566" i="26"/>
  <c r="H2504" i="26"/>
  <c r="H2416" i="26"/>
  <c r="H2376" i="26"/>
  <c r="H2621" i="26"/>
  <c r="H2573" i="26"/>
  <c r="H2431" i="26"/>
  <c r="H2407" i="26"/>
  <c r="H2684" i="26"/>
  <c r="H2588" i="26"/>
  <c r="H2524" i="26"/>
  <c r="H2446" i="26"/>
  <c r="H2406" i="26"/>
  <c r="H2374" i="26"/>
  <c r="H2310" i="26"/>
  <c r="H2206" i="26"/>
  <c r="H2723" i="26"/>
  <c r="H2715" i="26"/>
  <c r="H2659" i="26"/>
  <c r="H2643" i="26"/>
  <c r="H2579" i="26"/>
  <c r="H2437" i="26"/>
  <c r="H2285" i="26"/>
  <c r="H2682" i="26"/>
  <c r="H2642" i="26"/>
  <c r="H2634" i="26"/>
  <c r="H2476" i="26"/>
  <c r="H2444" i="26"/>
  <c r="H2356" i="26"/>
  <c r="H2340" i="26"/>
  <c r="H2316" i="26"/>
  <c r="H2601" i="26"/>
  <c r="H2521" i="26"/>
  <c r="H2451" i="26"/>
  <c r="H2435" i="26"/>
  <c r="H2395" i="26"/>
  <c r="H2363" i="26"/>
  <c r="H2307" i="26"/>
  <c r="H2680" i="26"/>
  <c r="H2656" i="26"/>
  <c r="H2624" i="26"/>
  <c r="H2616" i="26"/>
  <c r="H2600" i="26"/>
  <c r="H2592" i="26"/>
  <c r="H2576" i="26"/>
  <c r="H2552" i="26"/>
  <c r="H2528" i="26"/>
  <c r="H2512" i="26"/>
  <c r="H2458" i="26"/>
  <c r="H2442" i="26"/>
  <c r="H2346" i="26"/>
  <c r="H2481" i="26"/>
  <c r="H2361" i="26"/>
  <c r="H2134" i="26"/>
  <c r="H2014" i="26"/>
  <c r="H2013" i="26"/>
  <c r="H1606" i="26"/>
  <c r="H2385" i="26"/>
  <c r="H2321" i="26"/>
  <c r="H2068" i="26"/>
  <c r="H1772" i="26"/>
  <c r="H1756" i="26"/>
  <c r="H1724" i="26"/>
  <c r="H1597" i="26"/>
  <c r="H2599" i="26"/>
  <c r="H2235" i="26"/>
  <c r="H2139" i="26"/>
  <c r="H1707" i="26"/>
  <c r="H2591" i="26"/>
  <c r="H2345" i="26"/>
  <c r="H2090" i="26"/>
  <c r="H1571" i="26"/>
  <c r="H1547" i="26"/>
  <c r="H1491" i="26"/>
  <c r="H2505" i="26"/>
  <c r="H1817" i="26"/>
  <c r="H2241" i="26"/>
  <c r="H2183" i="26"/>
  <c r="H2103" i="26"/>
  <c r="H2023" i="26"/>
  <c r="H2679" i="26"/>
  <c r="H2417" i="26"/>
  <c r="H1130" i="26"/>
  <c r="H563" i="26"/>
  <c r="H1503" i="26"/>
  <c r="H1137" i="26"/>
  <c r="H841" i="26"/>
  <c r="H2088" i="26"/>
  <c r="H672" i="26"/>
  <c r="H649" i="26"/>
  <c r="H1407" i="26"/>
  <c r="H1271" i="26"/>
  <c r="H2016" i="26"/>
  <c r="H1728" i="26"/>
  <c r="H1316" i="26"/>
  <c r="H1284" i="26"/>
  <c r="H1268" i="26"/>
  <c r="H844" i="26"/>
  <c r="H740" i="26"/>
  <c r="H541" i="26"/>
  <c r="H349" i="26"/>
  <c r="H57" i="26"/>
  <c r="H556" i="26"/>
  <c r="H547" i="26"/>
  <c r="H371" i="26"/>
  <c r="H331" i="26"/>
  <c r="H665" i="26"/>
  <c r="H338" i="26"/>
  <c r="H311" i="26"/>
  <c r="H124" i="26"/>
  <c r="H1163" i="26"/>
  <c r="G38" i="20"/>
  <c r="G40" i="20" s="1"/>
  <c r="F39" i="20"/>
  <c r="D39" i="20"/>
  <c r="D36" i="20"/>
  <c r="D40" i="20" s="1"/>
  <c r="E38" i="20"/>
  <c r="E40" i="20" s="1"/>
  <c r="E39" i="20"/>
  <c r="F40" i="20"/>
  <c r="C2728" i="26"/>
  <c r="C2727" i="26"/>
  <c r="C2726" i="26"/>
  <c r="C2725" i="26"/>
  <c r="C2724" i="26"/>
  <c r="C2723" i="26"/>
  <c r="C2722" i="26"/>
  <c r="C2721" i="26"/>
  <c r="C2720" i="26"/>
  <c r="C2719" i="26"/>
  <c r="C2718" i="26"/>
  <c r="C2717" i="26"/>
  <c r="C2716" i="26"/>
  <c r="C2715" i="26"/>
  <c r="C2714" i="26"/>
  <c r="C2713" i="26"/>
  <c r="C2712" i="26"/>
  <c r="C2711" i="26"/>
  <c r="C2710" i="26"/>
  <c r="C2709" i="26"/>
  <c r="C2708" i="26"/>
  <c r="C2707" i="26"/>
  <c r="C2706" i="26"/>
  <c r="C2705" i="26"/>
  <c r="C2704" i="26"/>
  <c r="C2703" i="26"/>
  <c r="C2702" i="26"/>
  <c r="C2701" i="26"/>
  <c r="C2700" i="26"/>
  <c r="C2699" i="26"/>
  <c r="C2698" i="26"/>
  <c r="C2697" i="26"/>
  <c r="C2696" i="26"/>
  <c r="C2695" i="26"/>
  <c r="C2694" i="26"/>
  <c r="C2693" i="26"/>
  <c r="C2692" i="26"/>
  <c r="C2691" i="26"/>
  <c r="C2690" i="26"/>
  <c r="C2689" i="26"/>
  <c r="C2688" i="26"/>
  <c r="C2687" i="26"/>
  <c r="C2686" i="26"/>
  <c r="C2685" i="26"/>
  <c r="C2684" i="26"/>
  <c r="C2683" i="26"/>
  <c r="C2682" i="26"/>
  <c r="C2681" i="26"/>
  <c r="C2680" i="26"/>
  <c r="C2679" i="26"/>
  <c r="C2678" i="26"/>
  <c r="C2677" i="26"/>
  <c r="C2676" i="26"/>
  <c r="C2675" i="26"/>
  <c r="C2674" i="26"/>
  <c r="C2673" i="26"/>
  <c r="C2672" i="26"/>
  <c r="C2671" i="26"/>
  <c r="C2670" i="26"/>
  <c r="C2669" i="26"/>
  <c r="C2668" i="26"/>
  <c r="C2667" i="26"/>
  <c r="C2666" i="26"/>
  <c r="C2665" i="26"/>
  <c r="C2664" i="26"/>
  <c r="C2663" i="26"/>
  <c r="C2662" i="26"/>
  <c r="C2661" i="26"/>
  <c r="C2660" i="26"/>
  <c r="C2659" i="26"/>
  <c r="C2658" i="26"/>
  <c r="C2657" i="26"/>
  <c r="C2656" i="26"/>
  <c r="C2655" i="26"/>
  <c r="C2654" i="26"/>
  <c r="C2653" i="26"/>
  <c r="C2652" i="26"/>
  <c r="C2651" i="26"/>
  <c r="C2650" i="26"/>
  <c r="C2649" i="26"/>
  <c r="C2648" i="26"/>
  <c r="C2647" i="26"/>
  <c r="C2646" i="26"/>
  <c r="C2645" i="26"/>
  <c r="C2644" i="26"/>
  <c r="C2643" i="26"/>
  <c r="C2642" i="26"/>
  <c r="C2641" i="26"/>
  <c r="C2640" i="26"/>
  <c r="C2639" i="26"/>
  <c r="C2638" i="26"/>
  <c r="C2637" i="26"/>
  <c r="C2636" i="26"/>
  <c r="C2635" i="26"/>
  <c r="C2634" i="26"/>
  <c r="C2633" i="26"/>
  <c r="C2632" i="26"/>
  <c r="C2631" i="26"/>
  <c r="C2630" i="26"/>
  <c r="C2629" i="26"/>
  <c r="C2628" i="26"/>
  <c r="C2627" i="26"/>
  <c r="C2626" i="26"/>
  <c r="C2625" i="26"/>
  <c r="C2624" i="26"/>
  <c r="C2623" i="26"/>
  <c r="C2622" i="26"/>
  <c r="C2621" i="26"/>
  <c r="C2620" i="26"/>
  <c r="C2619" i="26"/>
  <c r="C2618" i="26"/>
  <c r="C2617" i="26"/>
  <c r="C2616" i="26"/>
  <c r="C2615" i="26"/>
  <c r="C2614" i="26"/>
  <c r="C2613" i="26"/>
  <c r="C2612" i="26"/>
  <c r="C2611" i="26"/>
  <c r="C2610" i="26"/>
  <c r="C2609" i="26"/>
  <c r="C2608" i="26"/>
  <c r="C2607" i="26"/>
  <c r="C2606" i="26"/>
  <c r="C2605" i="26"/>
  <c r="C2604" i="26"/>
  <c r="C2603" i="26"/>
  <c r="C2602" i="26"/>
  <c r="C2601" i="26"/>
  <c r="C2600" i="26"/>
  <c r="C2599" i="26"/>
  <c r="C2598" i="26"/>
  <c r="C2597" i="26"/>
  <c r="C2596" i="26"/>
  <c r="C2595" i="26"/>
  <c r="C2594" i="26"/>
  <c r="C2593" i="26"/>
  <c r="C2592" i="26"/>
  <c r="C2591" i="26"/>
  <c r="C2590" i="26"/>
  <c r="C2589" i="26"/>
  <c r="C2588" i="26"/>
  <c r="C2587" i="26"/>
  <c r="C2586" i="26"/>
  <c r="C2585" i="26"/>
  <c r="C2584" i="26"/>
  <c r="C2583" i="26"/>
  <c r="C2582" i="26"/>
  <c r="C2581" i="26"/>
  <c r="C2580" i="26"/>
  <c r="C2579" i="26"/>
  <c r="C2578" i="26"/>
  <c r="C2577" i="26"/>
  <c r="C2576" i="26"/>
  <c r="C2575" i="26"/>
  <c r="C2574" i="26"/>
  <c r="C2573" i="26"/>
  <c r="C2572" i="26"/>
  <c r="C2571" i="26"/>
  <c r="C2570" i="26"/>
  <c r="C2569" i="26"/>
  <c r="C2568" i="26"/>
  <c r="C2567" i="26"/>
  <c r="C2566" i="26"/>
  <c r="C2565" i="26"/>
  <c r="C2564" i="26"/>
  <c r="C2563" i="26"/>
  <c r="C2562" i="26"/>
  <c r="C2561" i="26"/>
  <c r="C2560" i="26"/>
  <c r="C2559" i="26"/>
  <c r="C2558" i="26"/>
  <c r="C2557" i="26"/>
  <c r="C2556" i="26"/>
  <c r="C2555" i="26"/>
  <c r="C2554" i="26"/>
  <c r="C2553" i="26"/>
  <c r="C2552" i="26"/>
  <c r="C2551" i="26"/>
  <c r="C2550" i="26"/>
  <c r="C2549" i="26"/>
  <c r="C2548" i="26"/>
  <c r="C2547" i="26"/>
  <c r="C2546" i="26"/>
  <c r="C2545" i="26"/>
  <c r="C2544" i="26"/>
  <c r="C2543" i="26"/>
  <c r="C2542" i="26"/>
  <c r="C2541" i="26"/>
  <c r="C2540" i="26"/>
  <c r="C2539" i="26"/>
  <c r="C2538" i="26"/>
  <c r="C2537" i="26"/>
  <c r="C2536" i="26"/>
  <c r="C2535" i="26"/>
  <c r="C2534" i="26"/>
  <c r="C2533" i="26"/>
  <c r="C2532" i="26"/>
  <c r="C2531" i="26"/>
  <c r="C2530" i="26"/>
  <c r="C2529" i="26"/>
  <c r="C2528" i="26"/>
  <c r="C2527" i="26"/>
  <c r="C2526" i="26"/>
  <c r="C2525" i="26"/>
  <c r="C2524" i="26"/>
  <c r="C2523" i="26"/>
  <c r="C2522" i="26"/>
  <c r="C2521" i="26"/>
  <c r="C2520" i="26"/>
  <c r="C2519" i="26"/>
  <c r="C2518" i="26"/>
  <c r="C2517" i="26"/>
  <c r="C2516" i="26"/>
  <c r="C2515" i="26"/>
  <c r="C2514" i="26"/>
  <c r="C2513" i="26"/>
  <c r="C2512" i="26"/>
  <c r="C2511" i="26"/>
  <c r="C2510" i="26"/>
  <c r="C2509" i="26"/>
  <c r="C2508" i="26"/>
  <c r="C2507" i="26"/>
  <c r="C2506" i="26"/>
  <c r="C2505" i="26"/>
  <c r="C2504" i="26"/>
  <c r="C2503" i="26"/>
  <c r="C2502" i="26"/>
  <c r="C2501" i="26"/>
  <c r="C2500" i="26"/>
  <c r="C2499" i="26"/>
  <c r="C2498" i="26"/>
  <c r="C2497" i="26"/>
  <c r="C2496" i="26"/>
  <c r="C2495" i="26"/>
  <c r="C2494" i="26"/>
  <c r="C2493" i="26"/>
  <c r="C2492" i="26"/>
  <c r="C2491" i="26"/>
  <c r="C2490" i="26"/>
  <c r="C2489" i="26"/>
  <c r="C2488" i="26"/>
  <c r="C2487" i="26"/>
  <c r="C2486" i="26"/>
  <c r="C2485" i="26"/>
  <c r="C2484" i="26"/>
  <c r="C2483" i="26"/>
  <c r="C2482" i="26"/>
  <c r="C2481" i="26"/>
  <c r="C2480" i="26"/>
  <c r="C2479" i="26"/>
  <c r="C2478" i="26"/>
  <c r="C2477" i="26"/>
  <c r="C2476" i="26"/>
  <c r="C2475" i="26"/>
  <c r="C2474" i="26"/>
  <c r="C2473" i="26"/>
  <c r="C2472" i="26"/>
  <c r="C2471" i="26"/>
  <c r="C2470" i="26"/>
  <c r="C2469" i="26"/>
  <c r="C2468" i="26"/>
  <c r="C2467" i="26"/>
  <c r="C2466" i="26"/>
  <c r="C2465" i="26"/>
  <c r="C2464" i="26"/>
  <c r="C2463" i="26"/>
  <c r="C2462" i="26"/>
  <c r="C2461" i="26"/>
  <c r="C2460" i="26"/>
  <c r="C2459" i="26"/>
  <c r="C2458" i="26"/>
  <c r="C2457" i="26"/>
  <c r="C2456" i="26"/>
  <c r="C2455" i="26"/>
  <c r="C2454" i="26"/>
  <c r="C2453" i="26"/>
  <c r="C2452" i="26"/>
  <c r="C2451" i="26"/>
  <c r="C2450" i="26"/>
  <c r="C2449" i="26"/>
  <c r="C2448" i="26"/>
  <c r="C2447" i="26"/>
  <c r="C2446" i="26"/>
  <c r="C2445" i="26"/>
  <c r="C2444" i="26"/>
  <c r="C2443" i="26"/>
  <c r="C2442" i="26"/>
  <c r="C2441" i="26"/>
  <c r="C2440" i="26"/>
  <c r="C2439" i="26"/>
  <c r="C2438" i="26"/>
  <c r="C2437" i="26"/>
  <c r="C2436" i="26"/>
  <c r="C2435" i="26"/>
  <c r="C2434" i="26"/>
  <c r="C2433" i="26"/>
  <c r="C2432" i="26"/>
  <c r="C2431" i="26"/>
  <c r="C2430" i="26"/>
  <c r="C2429" i="26"/>
  <c r="C2428" i="26"/>
  <c r="C2427" i="26"/>
  <c r="C2426" i="26"/>
  <c r="C2425" i="26"/>
  <c r="C2424" i="26"/>
  <c r="C2423" i="26"/>
  <c r="C2422" i="26"/>
  <c r="C2421" i="26"/>
  <c r="C2420" i="26"/>
  <c r="C2419" i="26"/>
  <c r="C2418" i="26"/>
  <c r="C2417" i="26"/>
  <c r="C2416" i="26"/>
  <c r="C2415" i="26"/>
  <c r="C2414" i="26"/>
  <c r="C2413" i="26"/>
  <c r="C2412" i="26"/>
  <c r="C2411" i="26"/>
  <c r="C2410" i="26"/>
  <c r="C2409" i="26"/>
  <c r="C2408" i="26"/>
  <c r="C2407" i="26"/>
  <c r="C2406" i="26"/>
  <c r="C2405" i="26"/>
  <c r="C2404" i="26"/>
  <c r="C2403" i="26"/>
  <c r="C2402" i="26"/>
  <c r="C2401" i="26"/>
  <c r="C2400" i="26"/>
  <c r="C2399" i="26"/>
  <c r="C2398" i="26"/>
  <c r="C2397" i="26"/>
  <c r="C2396" i="26"/>
  <c r="C2395" i="26"/>
  <c r="C2394" i="26"/>
  <c r="C2393" i="26"/>
  <c r="C2392" i="26"/>
  <c r="C2391" i="26"/>
  <c r="C2390" i="26"/>
  <c r="C2389" i="26"/>
  <c r="C2388" i="26"/>
  <c r="C2387" i="26"/>
  <c r="C2386" i="26"/>
  <c r="C2385" i="26"/>
  <c r="C2384" i="26"/>
  <c r="C2383" i="26"/>
  <c r="C2382" i="26"/>
  <c r="C2381" i="26"/>
  <c r="C2380" i="26"/>
  <c r="C2379" i="26"/>
  <c r="C2378" i="26"/>
  <c r="C2377" i="26"/>
  <c r="C2376" i="26"/>
  <c r="C2375" i="26"/>
  <c r="C2374" i="26"/>
  <c r="C2373" i="26"/>
  <c r="C2372" i="26"/>
  <c r="C2371" i="26"/>
  <c r="C2370" i="26"/>
  <c r="C2369" i="26"/>
  <c r="C2368" i="26"/>
  <c r="C2367" i="26"/>
  <c r="C2366" i="26"/>
  <c r="C2365" i="26"/>
  <c r="C2364" i="26"/>
  <c r="C2363" i="26"/>
  <c r="C2362" i="26"/>
  <c r="C2361" i="26"/>
  <c r="C2360" i="26"/>
  <c r="C2359" i="26"/>
  <c r="C2358" i="26"/>
  <c r="C2357" i="26"/>
  <c r="C2356" i="26"/>
  <c r="C2355" i="26"/>
  <c r="C2354" i="26"/>
  <c r="C2353" i="26"/>
  <c r="C2352" i="26"/>
  <c r="C2351" i="26"/>
  <c r="C2350" i="26"/>
  <c r="C2349" i="26"/>
  <c r="C2348" i="26"/>
  <c r="C2347" i="26"/>
  <c r="C2346" i="26"/>
  <c r="C2345" i="26"/>
  <c r="C2344" i="26"/>
  <c r="C2343" i="26"/>
  <c r="C2342" i="26"/>
  <c r="C2341" i="26"/>
  <c r="C2340" i="26"/>
  <c r="C2339" i="26"/>
  <c r="C2338" i="26"/>
  <c r="C2337" i="26"/>
  <c r="C2336" i="26"/>
  <c r="C2335" i="26"/>
  <c r="C2334" i="26"/>
  <c r="C2333" i="26"/>
  <c r="C2332" i="26"/>
  <c r="C2331" i="26"/>
  <c r="C2330" i="26"/>
  <c r="C2329" i="26"/>
  <c r="C2328" i="26"/>
  <c r="C2327" i="26"/>
  <c r="C2326" i="26"/>
  <c r="C2325" i="26"/>
  <c r="C2324" i="26"/>
  <c r="C2323" i="26"/>
  <c r="C2322" i="26"/>
  <c r="C2321" i="26"/>
  <c r="C2320" i="26"/>
  <c r="C2319" i="26"/>
  <c r="C2318" i="26"/>
  <c r="C2317" i="26"/>
  <c r="C2316" i="26"/>
  <c r="C2315" i="26"/>
  <c r="C2314" i="26"/>
  <c r="C2313" i="26"/>
  <c r="C2312" i="26"/>
  <c r="C2311" i="26"/>
  <c r="C2310" i="26"/>
  <c r="C2309" i="26"/>
  <c r="C2308" i="26"/>
  <c r="C2307" i="26"/>
  <c r="C2306" i="26"/>
  <c r="C2305" i="26"/>
  <c r="C2304" i="26"/>
  <c r="C2303" i="26"/>
  <c r="C2302" i="26"/>
  <c r="C2301" i="26"/>
  <c r="C2300" i="26"/>
  <c r="C2299" i="26"/>
  <c r="C2298" i="26"/>
  <c r="C2297" i="26"/>
  <c r="C2296" i="26"/>
  <c r="C2295" i="26"/>
  <c r="C2294" i="26"/>
  <c r="C2293" i="26"/>
  <c r="C2292" i="26"/>
  <c r="C2291" i="26"/>
  <c r="C2290" i="26"/>
  <c r="C2289" i="26"/>
  <c r="C2288" i="26"/>
  <c r="C2287" i="26"/>
  <c r="C2286" i="26"/>
  <c r="C2285" i="26"/>
  <c r="C2284" i="26"/>
  <c r="C2283" i="26"/>
  <c r="C2282" i="26"/>
  <c r="C2281" i="26"/>
  <c r="C2280" i="26"/>
  <c r="C2279" i="26"/>
  <c r="C2278" i="26"/>
  <c r="C2277" i="26"/>
  <c r="C2276" i="26"/>
  <c r="C2275" i="26"/>
  <c r="C2274" i="26"/>
  <c r="C2273" i="26"/>
  <c r="C2272" i="26"/>
  <c r="C2271" i="26"/>
  <c r="C2270" i="26"/>
  <c r="C2269" i="26"/>
  <c r="C2268" i="26"/>
  <c r="C2267" i="26"/>
  <c r="C2266" i="26"/>
  <c r="C2265" i="26"/>
  <c r="C2264" i="26"/>
  <c r="C2263" i="26"/>
  <c r="C2262" i="26"/>
  <c r="C2261" i="26"/>
  <c r="C2260" i="26"/>
  <c r="C2259" i="26"/>
  <c r="C2258" i="26"/>
  <c r="C2257" i="26"/>
  <c r="C2256" i="26"/>
  <c r="C2255" i="26"/>
  <c r="C2254" i="26"/>
  <c r="C2253" i="26"/>
  <c r="C2252" i="26"/>
  <c r="C2251" i="26"/>
  <c r="C2250" i="26"/>
  <c r="C2249" i="26"/>
  <c r="C2248" i="26"/>
  <c r="C2247" i="26"/>
  <c r="C2246" i="26"/>
  <c r="C2245" i="26"/>
  <c r="C2244" i="26"/>
  <c r="C2243" i="26"/>
  <c r="C2242" i="26"/>
  <c r="C2241" i="26"/>
  <c r="C2240" i="26"/>
  <c r="C2239" i="26"/>
  <c r="C2238" i="26"/>
  <c r="C2237" i="26"/>
  <c r="C2236" i="26"/>
  <c r="C2235" i="26"/>
  <c r="C2234" i="26"/>
  <c r="C2233" i="26"/>
  <c r="C2232" i="26"/>
  <c r="C2231" i="26"/>
  <c r="C2230" i="26"/>
  <c r="C2229" i="26"/>
  <c r="C2228" i="26"/>
  <c r="C2227" i="26"/>
  <c r="C2226" i="26"/>
  <c r="C2225" i="26"/>
  <c r="C2224" i="26"/>
  <c r="C2223" i="26"/>
  <c r="C2222" i="26"/>
  <c r="C2221" i="26"/>
  <c r="C2220" i="26"/>
  <c r="C2219" i="26"/>
  <c r="C2218" i="26"/>
  <c r="C2217" i="26"/>
  <c r="C2216" i="26"/>
  <c r="C2215" i="26"/>
  <c r="C2214" i="26"/>
  <c r="C2213" i="26"/>
  <c r="C2212" i="26"/>
  <c r="C2211" i="26"/>
  <c r="C2210" i="26"/>
  <c r="C2209" i="26"/>
  <c r="C2208" i="26"/>
  <c r="C2207" i="26"/>
  <c r="C2206" i="26"/>
  <c r="C2205" i="26"/>
  <c r="C2204" i="26"/>
  <c r="C2203" i="26"/>
  <c r="C2202" i="26"/>
  <c r="C2201" i="26"/>
  <c r="C2200" i="26"/>
  <c r="C2199" i="26"/>
  <c r="C2198" i="26"/>
  <c r="C2197" i="26"/>
  <c r="C2196" i="26"/>
  <c r="C2195" i="26"/>
  <c r="C2194" i="26"/>
  <c r="C2193" i="26"/>
  <c r="C2192" i="26"/>
  <c r="C2191" i="26"/>
  <c r="C2190" i="26"/>
  <c r="C2189" i="26"/>
  <c r="C2188" i="26"/>
  <c r="C2187" i="26"/>
  <c r="C2186" i="26"/>
  <c r="C2185" i="26"/>
  <c r="C2184" i="26"/>
  <c r="C2183" i="26"/>
  <c r="C2182" i="26"/>
  <c r="C2181" i="26"/>
  <c r="C2180" i="26"/>
  <c r="C2179" i="26"/>
  <c r="C2178" i="26"/>
  <c r="C2177" i="26"/>
  <c r="C2176" i="26"/>
  <c r="C2175" i="26"/>
  <c r="C2174" i="26"/>
  <c r="C2173" i="26"/>
  <c r="C2172" i="26"/>
  <c r="C2171" i="26"/>
  <c r="C2170" i="26"/>
  <c r="C2169" i="26"/>
  <c r="C2168" i="26"/>
  <c r="C2167" i="26"/>
  <c r="C2166" i="26"/>
  <c r="C2165" i="26"/>
  <c r="C2164" i="26"/>
  <c r="C2163" i="26"/>
  <c r="C2162" i="26"/>
  <c r="C2161" i="26"/>
  <c r="C2160" i="26"/>
  <c r="C2159" i="26"/>
  <c r="C2158" i="26"/>
  <c r="C2157" i="26"/>
  <c r="C2156" i="26"/>
  <c r="C2155" i="26"/>
  <c r="C2154" i="26"/>
  <c r="C2153" i="26"/>
  <c r="C2152" i="26"/>
  <c r="C2151" i="26"/>
  <c r="C2150" i="26"/>
  <c r="C2149" i="26"/>
  <c r="C2148" i="26"/>
  <c r="C2147" i="26"/>
  <c r="C2146" i="26"/>
  <c r="C2145" i="26"/>
  <c r="C2144" i="26"/>
  <c r="C2143" i="26"/>
  <c r="C2142" i="26"/>
  <c r="C2141" i="26"/>
  <c r="C2140" i="26"/>
  <c r="C2139" i="26"/>
  <c r="C2138" i="26"/>
  <c r="C2137" i="26"/>
  <c r="C2136" i="26"/>
  <c r="C2135" i="26"/>
  <c r="C2134" i="26"/>
  <c r="C2133" i="26"/>
  <c r="C2132" i="26"/>
  <c r="C2131" i="26"/>
  <c r="C2130" i="26"/>
  <c r="C2129" i="26"/>
  <c r="C2128" i="26"/>
  <c r="C2127" i="26"/>
  <c r="C2126" i="26"/>
  <c r="C2125" i="26"/>
  <c r="C2124" i="26"/>
  <c r="C2123" i="26"/>
  <c r="C2122" i="26"/>
  <c r="C2121" i="26"/>
  <c r="C2120" i="26"/>
  <c r="C2119" i="26"/>
  <c r="C2118" i="26"/>
  <c r="C2117" i="26"/>
  <c r="C2116" i="26"/>
  <c r="C2115" i="26"/>
  <c r="C2114" i="26"/>
  <c r="C2113" i="26"/>
  <c r="C2112" i="26"/>
  <c r="C2111" i="26"/>
  <c r="C2110" i="26"/>
  <c r="C2109" i="26"/>
  <c r="C2108" i="26"/>
  <c r="C2107" i="26"/>
  <c r="C2106" i="26"/>
  <c r="C2105" i="26"/>
  <c r="C2104" i="26"/>
  <c r="C2103" i="26"/>
  <c r="C2102" i="26"/>
  <c r="C2101" i="26"/>
  <c r="C2100" i="26"/>
  <c r="C2099" i="26"/>
  <c r="C2098" i="26"/>
  <c r="C2097" i="26"/>
  <c r="C2096" i="26"/>
  <c r="C2095" i="26"/>
  <c r="C2094" i="26"/>
  <c r="C2093" i="26"/>
  <c r="C2092" i="26"/>
  <c r="C2091" i="26"/>
  <c r="C2090" i="26"/>
  <c r="C2089" i="26"/>
  <c r="C2088" i="26"/>
  <c r="C2087" i="26"/>
  <c r="C2086" i="26"/>
  <c r="C2085" i="26"/>
  <c r="C2084" i="26"/>
  <c r="C2083" i="26"/>
  <c r="C2082" i="26"/>
  <c r="C2081" i="26"/>
  <c r="C2080" i="26"/>
  <c r="C2079" i="26"/>
  <c r="C2078" i="26"/>
  <c r="C2077" i="26"/>
  <c r="C2076" i="26"/>
  <c r="C2075" i="26"/>
  <c r="C2074" i="26"/>
  <c r="C2073" i="26"/>
  <c r="C2072" i="26"/>
  <c r="C2071" i="26"/>
  <c r="C2070" i="26"/>
  <c r="C2069" i="26"/>
  <c r="C2068" i="26"/>
  <c r="C2067" i="26"/>
  <c r="C2066" i="26"/>
  <c r="C2065" i="26"/>
  <c r="C2064" i="26"/>
  <c r="C2063" i="26"/>
  <c r="C2062" i="26"/>
  <c r="C2061" i="26"/>
  <c r="C2060" i="26"/>
  <c r="C2059" i="26"/>
  <c r="C2058" i="26"/>
  <c r="C2057" i="26"/>
  <c r="C2056" i="26"/>
  <c r="C2055" i="26"/>
  <c r="C2054" i="26"/>
  <c r="C2053" i="26"/>
  <c r="C2052" i="26"/>
  <c r="C2051" i="26"/>
  <c r="C2050" i="26"/>
  <c r="C2049" i="26"/>
  <c r="C2048" i="26"/>
  <c r="C2047" i="26"/>
  <c r="C2046" i="26"/>
  <c r="C2045" i="26"/>
  <c r="C2044" i="26"/>
  <c r="C2043" i="26"/>
  <c r="C2042" i="26"/>
  <c r="C2041" i="26"/>
  <c r="C2040" i="26"/>
  <c r="C2039" i="26"/>
  <c r="C2038" i="26"/>
  <c r="C2037" i="26"/>
  <c r="C2036" i="26"/>
  <c r="C2035" i="26"/>
  <c r="C2034" i="26"/>
  <c r="C2033" i="26"/>
  <c r="C2032" i="26"/>
  <c r="C2031" i="26"/>
  <c r="C2030" i="26"/>
  <c r="C2029" i="26"/>
  <c r="C2028" i="26"/>
  <c r="C2027" i="26"/>
  <c r="C2026" i="26"/>
  <c r="C2025" i="26"/>
  <c r="C2024" i="26"/>
  <c r="C2023" i="26"/>
  <c r="C2022" i="26"/>
  <c r="C2021" i="26"/>
  <c r="C2020" i="26"/>
  <c r="C2019" i="26"/>
  <c r="C2018" i="26"/>
  <c r="C2017" i="26"/>
  <c r="C2016" i="26"/>
  <c r="C2015" i="26"/>
  <c r="C2014" i="26"/>
  <c r="C2013" i="26"/>
  <c r="C2012" i="26"/>
  <c r="C2011" i="26"/>
  <c r="C2010" i="26"/>
  <c r="C2009" i="26"/>
  <c r="C2008" i="26"/>
  <c r="C2007" i="26"/>
  <c r="C2006" i="26"/>
  <c r="C2005" i="26"/>
  <c r="C2004" i="26"/>
  <c r="C2003" i="26"/>
  <c r="C2002" i="26"/>
  <c r="C2001" i="26"/>
  <c r="C2000" i="26"/>
  <c r="C1999" i="26"/>
  <c r="C1998" i="26"/>
  <c r="C1997" i="26"/>
  <c r="C1996" i="26"/>
  <c r="C1995" i="26"/>
  <c r="C1994" i="26"/>
  <c r="C1993" i="26"/>
  <c r="C1992" i="26"/>
  <c r="C1991" i="26"/>
  <c r="C1990" i="26"/>
  <c r="C1989" i="26"/>
  <c r="C1988" i="26"/>
  <c r="C1987" i="26"/>
  <c r="C1986" i="26"/>
  <c r="C1985" i="26"/>
  <c r="C1984" i="26"/>
  <c r="C1983" i="26"/>
  <c r="C1982" i="26"/>
  <c r="C1981" i="26"/>
  <c r="C1980" i="26"/>
  <c r="C1979" i="26"/>
  <c r="C1978" i="26"/>
  <c r="C1977" i="26"/>
  <c r="C1976" i="26"/>
  <c r="C1975" i="26"/>
  <c r="C1974" i="26"/>
  <c r="C1973" i="26"/>
  <c r="C1972" i="26"/>
  <c r="C1971" i="26"/>
  <c r="C1970" i="26"/>
  <c r="C1969" i="26"/>
  <c r="C1968" i="26"/>
  <c r="C1967" i="26"/>
  <c r="C1966" i="26"/>
  <c r="C1965" i="26"/>
  <c r="C1964" i="26"/>
  <c r="C1963" i="26"/>
  <c r="C1962" i="26"/>
  <c r="C1961" i="26"/>
  <c r="C1960" i="26"/>
  <c r="C1959" i="26"/>
  <c r="C1958" i="26"/>
  <c r="C1957" i="26"/>
  <c r="C1956" i="26"/>
  <c r="C1955" i="26"/>
  <c r="C1954" i="26"/>
  <c r="C1953" i="26"/>
  <c r="C1952" i="26"/>
  <c r="C1951" i="26"/>
  <c r="C1950" i="26"/>
  <c r="C1949" i="26"/>
  <c r="C1948" i="26"/>
  <c r="C1947" i="26"/>
  <c r="C1946" i="26"/>
  <c r="C1945" i="26"/>
  <c r="C1944" i="26"/>
  <c r="C1943" i="26"/>
  <c r="C1942" i="26"/>
  <c r="C1941" i="26"/>
  <c r="C1940" i="26"/>
  <c r="C1939" i="26"/>
  <c r="C1938" i="26"/>
  <c r="C1937" i="26"/>
  <c r="C1936" i="26"/>
  <c r="C1935" i="26"/>
  <c r="C1934" i="26"/>
  <c r="C1933" i="26"/>
  <c r="C1932" i="26"/>
  <c r="C1931" i="26"/>
  <c r="C1930" i="26"/>
  <c r="C1929" i="26"/>
  <c r="C1928" i="26"/>
  <c r="C1927" i="26"/>
  <c r="C1926" i="26"/>
  <c r="C1925" i="26"/>
  <c r="C1924" i="26"/>
  <c r="C1923" i="26"/>
  <c r="C1922" i="26"/>
  <c r="C1921" i="26"/>
  <c r="C1920" i="26"/>
  <c r="C1919" i="26"/>
  <c r="C1918" i="26"/>
  <c r="C1917" i="26"/>
  <c r="C1916" i="26"/>
  <c r="C1915" i="26"/>
  <c r="C1914" i="26"/>
  <c r="C1913" i="26"/>
  <c r="C1912" i="26"/>
  <c r="C1911" i="26"/>
  <c r="C1910" i="26"/>
  <c r="C1909" i="26"/>
  <c r="C1908" i="26"/>
  <c r="C1907" i="26"/>
  <c r="C1906" i="26"/>
  <c r="C1905" i="26"/>
  <c r="C1904" i="26"/>
  <c r="C1903" i="26"/>
  <c r="C1902" i="26"/>
  <c r="C1901" i="26"/>
  <c r="C1900" i="26"/>
  <c r="C1899" i="26"/>
  <c r="C1898" i="26"/>
  <c r="C1897" i="26"/>
  <c r="C1896" i="26"/>
  <c r="C1895" i="26"/>
  <c r="C1894" i="26"/>
  <c r="C1893" i="26"/>
  <c r="C1892" i="26"/>
  <c r="C1891" i="26"/>
  <c r="C1890" i="26"/>
  <c r="C1889" i="26"/>
  <c r="C1888" i="26"/>
  <c r="C1887" i="26"/>
  <c r="C1886" i="26"/>
  <c r="C1885" i="26"/>
  <c r="C1884" i="26"/>
  <c r="C1883" i="26"/>
  <c r="C1882" i="26"/>
  <c r="C1881" i="26"/>
  <c r="C1880" i="26"/>
  <c r="C1879" i="26"/>
  <c r="C1878" i="26"/>
  <c r="C1877" i="26"/>
  <c r="C1876" i="26"/>
  <c r="C1875" i="26"/>
  <c r="C1874" i="26"/>
  <c r="C1873" i="26"/>
  <c r="C1872" i="26"/>
  <c r="C1871" i="26"/>
  <c r="C1870" i="26"/>
  <c r="C1869" i="26"/>
  <c r="C1868" i="26"/>
  <c r="C1867" i="26"/>
  <c r="C1866" i="26"/>
  <c r="C1865" i="26"/>
  <c r="C1864" i="26"/>
  <c r="C1863" i="26"/>
  <c r="C1862" i="26"/>
  <c r="C1861" i="26"/>
  <c r="C1860" i="26"/>
  <c r="C1859" i="26"/>
  <c r="C1858" i="26"/>
  <c r="C1857" i="26"/>
  <c r="C1856" i="26"/>
  <c r="C1855" i="26"/>
  <c r="C1854" i="26"/>
  <c r="C1853" i="26"/>
  <c r="C1852" i="26"/>
  <c r="C1851" i="26"/>
  <c r="C1850" i="26"/>
  <c r="C1849" i="26"/>
  <c r="C1848" i="26"/>
  <c r="C1847" i="26"/>
  <c r="C1846" i="26"/>
  <c r="C1845" i="26"/>
  <c r="C1844" i="26"/>
  <c r="C1843" i="26"/>
  <c r="C1842" i="26"/>
  <c r="C1841" i="26"/>
  <c r="C1840" i="26"/>
  <c r="C1839" i="26"/>
  <c r="C1838" i="26"/>
  <c r="C1837" i="26"/>
  <c r="C1836" i="26"/>
  <c r="C1835" i="26"/>
  <c r="C1834" i="26"/>
  <c r="C1833" i="26"/>
  <c r="C1832" i="26"/>
  <c r="C1831" i="26"/>
  <c r="C1830" i="26"/>
  <c r="C1829" i="26"/>
  <c r="C1828" i="26"/>
  <c r="C1827" i="26"/>
  <c r="C1826" i="26"/>
  <c r="C1825" i="26"/>
  <c r="C1824" i="26"/>
  <c r="C1823" i="26"/>
  <c r="C1822" i="26"/>
  <c r="C1821" i="26"/>
  <c r="C1820" i="26"/>
  <c r="C1819" i="26"/>
  <c r="C1818" i="26"/>
  <c r="C1817" i="26"/>
  <c r="C1816" i="26"/>
  <c r="C1815" i="26"/>
  <c r="C1814" i="26"/>
  <c r="C1813" i="26"/>
  <c r="C1812" i="26"/>
  <c r="C1811" i="26"/>
  <c r="C1810" i="26"/>
  <c r="C1809" i="26"/>
  <c r="C1808" i="26"/>
  <c r="C1807" i="26"/>
  <c r="C1806" i="26"/>
  <c r="C1805" i="26"/>
  <c r="C1804" i="26"/>
  <c r="C1803" i="26"/>
  <c r="C1802" i="26"/>
  <c r="C1801" i="26"/>
  <c r="C1800" i="26"/>
  <c r="C1799" i="26"/>
  <c r="C1798" i="26"/>
  <c r="C1797" i="26"/>
  <c r="C1796" i="26"/>
  <c r="C1795" i="26"/>
  <c r="C1794" i="26"/>
  <c r="C1793" i="26"/>
  <c r="C1792" i="26"/>
  <c r="C1791" i="26"/>
  <c r="C1790" i="26"/>
  <c r="C1789" i="26"/>
  <c r="C1788" i="26"/>
  <c r="C1787" i="26"/>
  <c r="C1786" i="26"/>
  <c r="C1785" i="26"/>
  <c r="C1784" i="26"/>
  <c r="C1783" i="26"/>
  <c r="C1782" i="26"/>
  <c r="C1781" i="26"/>
  <c r="C1780" i="26"/>
  <c r="C1779" i="26"/>
  <c r="C1778" i="26"/>
  <c r="C1777" i="26"/>
  <c r="C1776" i="26"/>
  <c r="C1775" i="26"/>
  <c r="C1774" i="26"/>
  <c r="C1773" i="26"/>
  <c r="C1772" i="26"/>
  <c r="C1771" i="26"/>
  <c r="C1770" i="26"/>
  <c r="C1769" i="26"/>
  <c r="C1768" i="26"/>
  <c r="C1767" i="26"/>
  <c r="C1766" i="26"/>
  <c r="C1765" i="26"/>
  <c r="C1764" i="26"/>
  <c r="C1763" i="26"/>
  <c r="C1762" i="26"/>
  <c r="C1761" i="26"/>
  <c r="C1760" i="26"/>
  <c r="C1759" i="26"/>
  <c r="C1758" i="26"/>
  <c r="C1757" i="26"/>
  <c r="C1756" i="26"/>
  <c r="C1755" i="26"/>
  <c r="C1754" i="26"/>
  <c r="C1753" i="26"/>
  <c r="C1752" i="26"/>
  <c r="C1751" i="26"/>
  <c r="C1750" i="26"/>
  <c r="C1749" i="26"/>
  <c r="C1748" i="26"/>
  <c r="C1747" i="26"/>
  <c r="C1746" i="26"/>
  <c r="C1745" i="26"/>
  <c r="C1744" i="26"/>
  <c r="C1743" i="26"/>
  <c r="C1742" i="26"/>
  <c r="C1741" i="26"/>
  <c r="C1740" i="26"/>
  <c r="C1739" i="26"/>
  <c r="C1738" i="26"/>
  <c r="C1737" i="26"/>
  <c r="C1736" i="26"/>
  <c r="C1735" i="26"/>
  <c r="C1734" i="26"/>
  <c r="C1733" i="26"/>
  <c r="C1732" i="26"/>
  <c r="C1731" i="26"/>
  <c r="C1730" i="26"/>
  <c r="C1729" i="26"/>
  <c r="C1728" i="26"/>
  <c r="C1727" i="26"/>
  <c r="C1726" i="26"/>
  <c r="C1725" i="26"/>
  <c r="C1724" i="26"/>
  <c r="C1723" i="26"/>
  <c r="C1722" i="26"/>
  <c r="C1721" i="26"/>
  <c r="C1720" i="26"/>
  <c r="C1719" i="26"/>
  <c r="C1718" i="26"/>
  <c r="C1717" i="26"/>
  <c r="C1716" i="26"/>
  <c r="C1715" i="26"/>
  <c r="C1714" i="26"/>
  <c r="C1713" i="26"/>
  <c r="C1712" i="26"/>
  <c r="C1711" i="26"/>
  <c r="C1710" i="26"/>
  <c r="C1709" i="26"/>
  <c r="C1708" i="26"/>
  <c r="C1707" i="26"/>
  <c r="C1706" i="26"/>
  <c r="C1705" i="26"/>
  <c r="C1704" i="26"/>
  <c r="C1703" i="26"/>
  <c r="C1702" i="26"/>
  <c r="C1701" i="26"/>
  <c r="C1700" i="26"/>
  <c r="C1699" i="26"/>
  <c r="C1698" i="26"/>
  <c r="C1697" i="26"/>
  <c r="C1696" i="26"/>
  <c r="C1695" i="26"/>
  <c r="C1694" i="26"/>
  <c r="C1693" i="26"/>
  <c r="C1692" i="26"/>
  <c r="C1691" i="26"/>
  <c r="C1690" i="26"/>
  <c r="C1689" i="26"/>
  <c r="C1688" i="26"/>
  <c r="C1687" i="26"/>
  <c r="C1686" i="26"/>
  <c r="C1685" i="26"/>
  <c r="C1684" i="26"/>
  <c r="C1683" i="26"/>
  <c r="C1682" i="26"/>
  <c r="C1681" i="26"/>
  <c r="C1680" i="26"/>
  <c r="C1679" i="26"/>
  <c r="C1678" i="26"/>
  <c r="C1677" i="26"/>
  <c r="C1676" i="26"/>
  <c r="C1675" i="26"/>
  <c r="C1674" i="26"/>
  <c r="C1673" i="26"/>
  <c r="C1672" i="26"/>
  <c r="C1671" i="26"/>
  <c r="C1670" i="26"/>
  <c r="C1669" i="26"/>
  <c r="C1668" i="26"/>
  <c r="C1667" i="26"/>
  <c r="C1666" i="26"/>
  <c r="C1665" i="26"/>
  <c r="C1664" i="26"/>
  <c r="C1663" i="26"/>
  <c r="C1662" i="26"/>
  <c r="C1661" i="26"/>
  <c r="C1660" i="26"/>
  <c r="C1659" i="26"/>
  <c r="C1658" i="26"/>
  <c r="C1657" i="26"/>
  <c r="C1656" i="26"/>
  <c r="C1655" i="26"/>
  <c r="C1654" i="26"/>
  <c r="C1653" i="26"/>
  <c r="C1652" i="26"/>
  <c r="C1651" i="26"/>
  <c r="C1650" i="26"/>
  <c r="C1649" i="26"/>
  <c r="C1648" i="26"/>
  <c r="C1647" i="26"/>
  <c r="C1646" i="26"/>
  <c r="C1645" i="26"/>
  <c r="C1644" i="26"/>
  <c r="C1643" i="26"/>
  <c r="C1642" i="26"/>
  <c r="C1641" i="26"/>
  <c r="C1640" i="26"/>
  <c r="C1639" i="26"/>
  <c r="C1638" i="26"/>
  <c r="C1637" i="26"/>
  <c r="C1636" i="26"/>
  <c r="C1635" i="26"/>
  <c r="C1634" i="26"/>
  <c r="C1633" i="26"/>
  <c r="C1632" i="26"/>
  <c r="C1631" i="26"/>
  <c r="C1630" i="26"/>
  <c r="C1629" i="26"/>
  <c r="C1628" i="26"/>
  <c r="C1627" i="26"/>
  <c r="C1626" i="26"/>
  <c r="C1625" i="26"/>
  <c r="C1624" i="26"/>
  <c r="C1623" i="26"/>
  <c r="C1622" i="26"/>
  <c r="C1621" i="26"/>
  <c r="C1620" i="26"/>
  <c r="C1619" i="26"/>
  <c r="C1618" i="26"/>
  <c r="C1617" i="26"/>
  <c r="C1616" i="26"/>
  <c r="C1615" i="26"/>
  <c r="C1614" i="26"/>
  <c r="C1613" i="26"/>
  <c r="C1612" i="26"/>
  <c r="C1611" i="26"/>
  <c r="C1610" i="26"/>
  <c r="C1609" i="26"/>
  <c r="C1608" i="26"/>
  <c r="C1607" i="26"/>
  <c r="C1606" i="26"/>
  <c r="C1605" i="26"/>
  <c r="C1604" i="26"/>
  <c r="C1603" i="26"/>
  <c r="C1602" i="26"/>
  <c r="C1601" i="26"/>
  <c r="C1600" i="26"/>
  <c r="C1599" i="26"/>
  <c r="C1598" i="26"/>
  <c r="C1597" i="26"/>
  <c r="C1596" i="26"/>
  <c r="C1595" i="26"/>
  <c r="C1594" i="26"/>
  <c r="C1593" i="26"/>
  <c r="C1592" i="26"/>
  <c r="C1591" i="26"/>
  <c r="C1590" i="26"/>
  <c r="C1589" i="26"/>
  <c r="C1588" i="26"/>
  <c r="C1587" i="26"/>
  <c r="C1586" i="26"/>
  <c r="C1585" i="26"/>
  <c r="C1584" i="26"/>
  <c r="C1583" i="26"/>
  <c r="C1582" i="26"/>
  <c r="C1581" i="26"/>
  <c r="C1580" i="26"/>
  <c r="C1579" i="26"/>
  <c r="C1578" i="26"/>
  <c r="C1577" i="26"/>
  <c r="C1576" i="26"/>
  <c r="C1575" i="26"/>
  <c r="C1574" i="26"/>
  <c r="C1573" i="26"/>
  <c r="C1572" i="26"/>
  <c r="C1571" i="26"/>
  <c r="C1570" i="26"/>
  <c r="C1569" i="26"/>
  <c r="C1568" i="26"/>
  <c r="C1567" i="26"/>
  <c r="C1566" i="26"/>
  <c r="C1565" i="26"/>
  <c r="C1564" i="26"/>
  <c r="C1563" i="26"/>
  <c r="C1562" i="26"/>
  <c r="C1561" i="26"/>
  <c r="C1560" i="26"/>
  <c r="C1559" i="26"/>
  <c r="C1558" i="26"/>
  <c r="C1557" i="26"/>
  <c r="C1556" i="26"/>
  <c r="C1555" i="26"/>
  <c r="C1554" i="26"/>
  <c r="C1553" i="26"/>
  <c r="C1552" i="26"/>
  <c r="C1551" i="26"/>
  <c r="C1550" i="26"/>
  <c r="C1549" i="26"/>
  <c r="C1548" i="26"/>
  <c r="C1547" i="26"/>
  <c r="C1546" i="26"/>
  <c r="C1545" i="26"/>
  <c r="C1544" i="26"/>
  <c r="C1543" i="26"/>
  <c r="C1542" i="26"/>
  <c r="C1541" i="26"/>
  <c r="C1540" i="26"/>
  <c r="C1539" i="26"/>
  <c r="C1538" i="26"/>
  <c r="C1537" i="26"/>
  <c r="C1536" i="26"/>
  <c r="C1535" i="26"/>
  <c r="C1534" i="26"/>
  <c r="C1533" i="26"/>
  <c r="C1532" i="26"/>
  <c r="C1531" i="26"/>
  <c r="C1530" i="26"/>
  <c r="C1529" i="26"/>
  <c r="C1528" i="26"/>
  <c r="C1527" i="26"/>
  <c r="C1526" i="26"/>
  <c r="C1525" i="26"/>
  <c r="C1524" i="26"/>
  <c r="C1523" i="26"/>
  <c r="C1522" i="26"/>
  <c r="C1521" i="26"/>
  <c r="C1520" i="26"/>
  <c r="C1519" i="26"/>
  <c r="C1518" i="26"/>
  <c r="C1517" i="26"/>
  <c r="C1516" i="26"/>
  <c r="C1515" i="26"/>
  <c r="C1514" i="26"/>
  <c r="C1513" i="26"/>
  <c r="C1512" i="26"/>
  <c r="C1511" i="26"/>
  <c r="C1510" i="26"/>
  <c r="C1509" i="26"/>
  <c r="C1508" i="26"/>
  <c r="C1507" i="26"/>
  <c r="C1506" i="26"/>
  <c r="C1505" i="26"/>
  <c r="C1504" i="26"/>
  <c r="C1503" i="26"/>
  <c r="C1502" i="26"/>
  <c r="C1501" i="26"/>
  <c r="C1500" i="26"/>
  <c r="C1499" i="26"/>
  <c r="C1498" i="26"/>
  <c r="C1497" i="26"/>
  <c r="C1496" i="26"/>
  <c r="C1495" i="26"/>
  <c r="C1494" i="26"/>
  <c r="C1493" i="26"/>
  <c r="C1492" i="26"/>
  <c r="C1491" i="26"/>
  <c r="C1490" i="26"/>
  <c r="C1489" i="26"/>
  <c r="C1488" i="26"/>
  <c r="C1487" i="26"/>
  <c r="C1486" i="26"/>
  <c r="C1485" i="26"/>
  <c r="C1484" i="26"/>
  <c r="C1483" i="26"/>
  <c r="C1482" i="26"/>
  <c r="C1481" i="26"/>
  <c r="C1480" i="26"/>
  <c r="C1479" i="26"/>
  <c r="C1478" i="26"/>
  <c r="C1477" i="26"/>
  <c r="C1476" i="26"/>
  <c r="C1475" i="26"/>
  <c r="C1474" i="26"/>
  <c r="C1473" i="26"/>
  <c r="C1472" i="26"/>
  <c r="C1471" i="26"/>
  <c r="C1470" i="26"/>
  <c r="C1469" i="26"/>
  <c r="C1468" i="26"/>
  <c r="C1467" i="26"/>
  <c r="C1466" i="26"/>
  <c r="C1465" i="26"/>
  <c r="C1464" i="26"/>
  <c r="C1463" i="26"/>
  <c r="C1462" i="26"/>
  <c r="C1461" i="26"/>
  <c r="C1460" i="26"/>
  <c r="C1459" i="26"/>
  <c r="C1458" i="26"/>
  <c r="C1457" i="26"/>
  <c r="C1456" i="26"/>
  <c r="C1455" i="26"/>
  <c r="C1454" i="26"/>
  <c r="C1453" i="26"/>
  <c r="C1452" i="26"/>
  <c r="C1451" i="26"/>
  <c r="C1450" i="26"/>
  <c r="C1449" i="26"/>
  <c r="C1448" i="26"/>
  <c r="C1447" i="26"/>
  <c r="C1446" i="26"/>
  <c r="C1445" i="26"/>
  <c r="C1444" i="26"/>
  <c r="C1443" i="26"/>
  <c r="C1442" i="26"/>
  <c r="C1441" i="26"/>
  <c r="C1440" i="26"/>
  <c r="C1439" i="26"/>
  <c r="C1438" i="26"/>
  <c r="C1437" i="26"/>
  <c r="C1436" i="26"/>
  <c r="C1435" i="26"/>
  <c r="C1434" i="26"/>
  <c r="C1433" i="26"/>
  <c r="C1432" i="26"/>
  <c r="C1431" i="26"/>
  <c r="C1430" i="26"/>
  <c r="C1429" i="26"/>
  <c r="C1428" i="26"/>
  <c r="C1427" i="26"/>
  <c r="C1426" i="26"/>
  <c r="C1425" i="26"/>
  <c r="C1424" i="26"/>
  <c r="C1423" i="26"/>
  <c r="C1422" i="26"/>
  <c r="C1421" i="26"/>
  <c r="C1420" i="26"/>
  <c r="C1419" i="26"/>
  <c r="C1418" i="26"/>
  <c r="C1417" i="26"/>
  <c r="C1416" i="26"/>
  <c r="C1415" i="26"/>
  <c r="C1414" i="26"/>
  <c r="C1413" i="26"/>
  <c r="C1412" i="26"/>
  <c r="C1411" i="26"/>
  <c r="C1410" i="26"/>
  <c r="C1409" i="26"/>
  <c r="C1408" i="26"/>
  <c r="C1407" i="26"/>
  <c r="C1406" i="26"/>
  <c r="C1405" i="26"/>
  <c r="C1404" i="26"/>
  <c r="C1403" i="26"/>
  <c r="C1402" i="26"/>
  <c r="C1401" i="26"/>
  <c r="C1400" i="26"/>
  <c r="C1399" i="26"/>
  <c r="C1398" i="26"/>
  <c r="C1397" i="26"/>
  <c r="C1396" i="26"/>
  <c r="C1395" i="26"/>
  <c r="C1394" i="26"/>
  <c r="C1393" i="26"/>
  <c r="C1392" i="26"/>
  <c r="C1391" i="26"/>
  <c r="C1390" i="26"/>
  <c r="C1389" i="26"/>
  <c r="C1388" i="26"/>
  <c r="C1387" i="26"/>
  <c r="C1386" i="26"/>
  <c r="C1385" i="26"/>
  <c r="C1384" i="26"/>
  <c r="C1383" i="26"/>
  <c r="C1382" i="26"/>
  <c r="C1381" i="26"/>
  <c r="C1380" i="26"/>
  <c r="C1379" i="26"/>
  <c r="C1378" i="26"/>
  <c r="C1377" i="26"/>
  <c r="C1376" i="26"/>
  <c r="C1375" i="26"/>
  <c r="C1374" i="26"/>
  <c r="C1373" i="26"/>
  <c r="C1372" i="26"/>
  <c r="C1371" i="26"/>
  <c r="C1370" i="26"/>
  <c r="C1369" i="26"/>
  <c r="C1368" i="26"/>
  <c r="C1367" i="26"/>
  <c r="C1366" i="26"/>
  <c r="C1365" i="26"/>
  <c r="C1364" i="26"/>
  <c r="C1363" i="26"/>
  <c r="C1362" i="26"/>
  <c r="C1361" i="26"/>
  <c r="C1360" i="26"/>
  <c r="C1359" i="26"/>
  <c r="C1358" i="26"/>
  <c r="C1357" i="26"/>
  <c r="C1356" i="26"/>
  <c r="C1355" i="26"/>
  <c r="C1354" i="26"/>
  <c r="C1353" i="26"/>
  <c r="C1352" i="26"/>
  <c r="C1351" i="26"/>
  <c r="C1350" i="26"/>
  <c r="C1349" i="26"/>
  <c r="C1348" i="26"/>
  <c r="C1347" i="26"/>
  <c r="C1346" i="26"/>
  <c r="C1345" i="26"/>
  <c r="C1344" i="26"/>
  <c r="C1343" i="26"/>
  <c r="C1342" i="26"/>
  <c r="C1341" i="26"/>
  <c r="C1340" i="26"/>
  <c r="C1339" i="26"/>
  <c r="C1338" i="26"/>
  <c r="C1337" i="26"/>
  <c r="C1336" i="26"/>
  <c r="C1335" i="26"/>
  <c r="C1334" i="26"/>
  <c r="C1333" i="26"/>
  <c r="C1332" i="26"/>
  <c r="C1331" i="26"/>
  <c r="C1330" i="26"/>
  <c r="C1329" i="26"/>
  <c r="C1328" i="26"/>
  <c r="C1327" i="26"/>
  <c r="C1326" i="26"/>
  <c r="C1325" i="26"/>
  <c r="C1324" i="26"/>
  <c r="C1323" i="26"/>
  <c r="C1322" i="26"/>
  <c r="C1321" i="26"/>
  <c r="C1320" i="26"/>
  <c r="C1319" i="26"/>
  <c r="C1318" i="26"/>
  <c r="C1317" i="26"/>
  <c r="C1316" i="26"/>
  <c r="C1315" i="26"/>
  <c r="C1314" i="26"/>
  <c r="C1313" i="26"/>
  <c r="C1312" i="26"/>
  <c r="C1311" i="26"/>
  <c r="C1310" i="26"/>
  <c r="C1309" i="26"/>
  <c r="C1308" i="26"/>
  <c r="C1307" i="26"/>
  <c r="C1306" i="26"/>
  <c r="C1305" i="26"/>
  <c r="C1304" i="26"/>
  <c r="C1303" i="26"/>
  <c r="C1302" i="26"/>
  <c r="C1301" i="26"/>
  <c r="C1300" i="26"/>
  <c r="C1299" i="26"/>
  <c r="C1298" i="26"/>
  <c r="C1297" i="26"/>
  <c r="C1296" i="26"/>
  <c r="C1295" i="26"/>
  <c r="C1294" i="26"/>
  <c r="C1293" i="26"/>
  <c r="C1292" i="26"/>
  <c r="C1291" i="26"/>
  <c r="C1290" i="26"/>
  <c r="C1289" i="26"/>
  <c r="C1288" i="26"/>
  <c r="C1287" i="26"/>
  <c r="C1286" i="26"/>
  <c r="C1285" i="26"/>
  <c r="C1284" i="26"/>
  <c r="C1283" i="26"/>
  <c r="C1282" i="26"/>
  <c r="C1281" i="26"/>
  <c r="C1280" i="26"/>
  <c r="C1279" i="26"/>
  <c r="C1278" i="26"/>
  <c r="C1277" i="26"/>
  <c r="C1276" i="26"/>
  <c r="C1275" i="26"/>
  <c r="C1274" i="26"/>
  <c r="C1273" i="26"/>
  <c r="C1272" i="26"/>
  <c r="C1271" i="26"/>
  <c r="C1270" i="26"/>
  <c r="C1269" i="26"/>
  <c r="C1268" i="26"/>
  <c r="C1267" i="26"/>
  <c r="C1266" i="26"/>
  <c r="C1265" i="26"/>
  <c r="C1264" i="26"/>
  <c r="C1263" i="26"/>
  <c r="C1262" i="26"/>
  <c r="C1261" i="26"/>
  <c r="C1260" i="26"/>
  <c r="C1259" i="26"/>
  <c r="C1258" i="26"/>
  <c r="C1257" i="26"/>
  <c r="C1256" i="26"/>
  <c r="C1255" i="26"/>
  <c r="C1254" i="26"/>
  <c r="C1253" i="26"/>
  <c r="C1252" i="26"/>
  <c r="C1251" i="26"/>
  <c r="C1250" i="26"/>
  <c r="C1249" i="26"/>
  <c r="C1248" i="26"/>
  <c r="C1247" i="26"/>
  <c r="C1246" i="26"/>
  <c r="C1245" i="26"/>
  <c r="C1244" i="26"/>
  <c r="C1243" i="26"/>
  <c r="C1242" i="26"/>
  <c r="C1241" i="26"/>
  <c r="C1240" i="26"/>
  <c r="C1239" i="26"/>
  <c r="C1238" i="26"/>
  <c r="C1237" i="26"/>
  <c r="C1236" i="26"/>
  <c r="C1235" i="26"/>
  <c r="C1234" i="26"/>
  <c r="C1233" i="26"/>
  <c r="C1232" i="26"/>
  <c r="C1231" i="26"/>
  <c r="C1230" i="26"/>
  <c r="C1229" i="26"/>
  <c r="C1228" i="26"/>
  <c r="C1227" i="26"/>
  <c r="C1226" i="26"/>
  <c r="C1225" i="26"/>
  <c r="C1224" i="26"/>
  <c r="C1223" i="26"/>
  <c r="C1222" i="26"/>
  <c r="C1221" i="26"/>
  <c r="C1220" i="26"/>
  <c r="C1219" i="26"/>
  <c r="C1218" i="26"/>
  <c r="C1217" i="26"/>
  <c r="C1216" i="26"/>
  <c r="C1215" i="26"/>
  <c r="C1214" i="26"/>
  <c r="C1213" i="26"/>
  <c r="C1212" i="26"/>
  <c r="C1211" i="26"/>
  <c r="C1210" i="26"/>
  <c r="C1209" i="26"/>
  <c r="C1208" i="26"/>
  <c r="C1207" i="26"/>
  <c r="C1206" i="26"/>
  <c r="C1205" i="26"/>
  <c r="C1204" i="26"/>
  <c r="C1203" i="26"/>
  <c r="C1202" i="26"/>
  <c r="C1201" i="26"/>
  <c r="C1200" i="26"/>
  <c r="C1199" i="26"/>
  <c r="C1198" i="26"/>
  <c r="C1197" i="26"/>
  <c r="C1196" i="26"/>
  <c r="C1195" i="26"/>
  <c r="C1194" i="26"/>
  <c r="C1193" i="26"/>
  <c r="C1192" i="26"/>
  <c r="C1191" i="26"/>
  <c r="C1190" i="26"/>
  <c r="C1189" i="26"/>
  <c r="C1188" i="26"/>
  <c r="C1187" i="26"/>
  <c r="C1186" i="26"/>
  <c r="C1185" i="26"/>
  <c r="C1184" i="26"/>
  <c r="C1183" i="26"/>
  <c r="C1182" i="26"/>
  <c r="C1181" i="26"/>
  <c r="C1180" i="26"/>
  <c r="C1179" i="26"/>
  <c r="C1178" i="26"/>
  <c r="C1177" i="26"/>
  <c r="C1176" i="26"/>
  <c r="C1175" i="26"/>
  <c r="C1174" i="26"/>
  <c r="C1173" i="26"/>
  <c r="C1172" i="26"/>
  <c r="C1171" i="26"/>
  <c r="C1170" i="26"/>
  <c r="C1169" i="26"/>
  <c r="C1168" i="26"/>
  <c r="C1167" i="26"/>
  <c r="C1166" i="26"/>
  <c r="C1165" i="26"/>
  <c r="C1164" i="26"/>
  <c r="C1163" i="26"/>
  <c r="C1162" i="26"/>
  <c r="C1161" i="26"/>
  <c r="C1160" i="26"/>
  <c r="C1159" i="26"/>
  <c r="C1158" i="26"/>
  <c r="C1157" i="26"/>
  <c r="C1156" i="26"/>
  <c r="C1155" i="26"/>
  <c r="C1154" i="26"/>
  <c r="C1153" i="26"/>
  <c r="C1152" i="26"/>
  <c r="C1151" i="26"/>
  <c r="C1150" i="26"/>
  <c r="C1149" i="26"/>
  <c r="C1148" i="26"/>
  <c r="C1147" i="26"/>
  <c r="C1146" i="26"/>
  <c r="C1145" i="26"/>
  <c r="C1144" i="26"/>
  <c r="C1143" i="26"/>
  <c r="C1142" i="26"/>
  <c r="C1141" i="26"/>
  <c r="C1140" i="26"/>
  <c r="C1139" i="26"/>
  <c r="C1138" i="26"/>
  <c r="C1137" i="26"/>
  <c r="C1136" i="26"/>
  <c r="C1135" i="26"/>
  <c r="C1134" i="26"/>
  <c r="C1133" i="26"/>
  <c r="C1132" i="26"/>
  <c r="C1131" i="26"/>
  <c r="C1130" i="26"/>
  <c r="C1129" i="26"/>
  <c r="C1128" i="26"/>
  <c r="C1127" i="26"/>
  <c r="C1126" i="26"/>
  <c r="C1125" i="26"/>
  <c r="C1124" i="26"/>
  <c r="C1123" i="26"/>
  <c r="C1122" i="26"/>
  <c r="C1121" i="26"/>
  <c r="C1120" i="26"/>
  <c r="C1119" i="26"/>
  <c r="C1118" i="26"/>
  <c r="C1117" i="26"/>
  <c r="C1116" i="26"/>
  <c r="C1115" i="26"/>
  <c r="C1114" i="26"/>
  <c r="C1113" i="26"/>
  <c r="C1112" i="26"/>
  <c r="C1111" i="26"/>
  <c r="C1110" i="26"/>
  <c r="C1109" i="26"/>
  <c r="C1108" i="26"/>
  <c r="C1107" i="26"/>
  <c r="C1106" i="26"/>
  <c r="C1105" i="26"/>
  <c r="C1104" i="26"/>
  <c r="C1103" i="26"/>
  <c r="C1102" i="26"/>
  <c r="C1101" i="26"/>
  <c r="C1100" i="26"/>
  <c r="C1099" i="26"/>
  <c r="C1098" i="26"/>
  <c r="C1097" i="26"/>
  <c r="C1096" i="26"/>
  <c r="C1095" i="26"/>
  <c r="C1094" i="26"/>
  <c r="C1093" i="26"/>
  <c r="C1092" i="26"/>
  <c r="C1091" i="26"/>
  <c r="C1090" i="26"/>
  <c r="C1089" i="26"/>
  <c r="C1088" i="26"/>
  <c r="C1087" i="26"/>
  <c r="C1086" i="26"/>
  <c r="C1085" i="26"/>
  <c r="C1084" i="26"/>
  <c r="C1083" i="26"/>
  <c r="C1082" i="26"/>
  <c r="C1081" i="26"/>
  <c r="C1080" i="26"/>
  <c r="C1079" i="26"/>
  <c r="C1078" i="26"/>
  <c r="C1077" i="26"/>
  <c r="C1076" i="26"/>
  <c r="C1075" i="26"/>
  <c r="C1074" i="26"/>
  <c r="C1073" i="26"/>
  <c r="C1072" i="26"/>
  <c r="C1071" i="26"/>
  <c r="C1070" i="26"/>
  <c r="C1069" i="26"/>
  <c r="C1068" i="26"/>
  <c r="C1067" i="26"/>
  <c r="C1066" i="26"/>
  <c r="C1065" i="26"/>
  <c r="C1064" i="26"/>
  <c r="C1063" i="26"/>
  <c r="C1062" i="26"/>
  <c r="C1061" i="26"/>
  <c r="C1060" i="26"/>
  <c r="C1059" i="26"/>
  <c r="C1058" i="26"/>
  <c r="C1057" i="26"/>
  <c r="C1056" i="26"/>
  <c r="C1055" i="26"/>
  <c r="C1054" i="26"/>
  <c r="C1053" i="26"/>
  <c r="C1052" i="26"/>
  <c r="C1051" i="26"/>
  <c r="C1050" i="26"/>
  <c r="C1049" i="26"/>
  <c r="C1048" i="26"/>
  <c r="C1047" i="26"/>
  <c r="C1046" i="26"/>
  <c r="C1045" i="26"/>
  <c r="C1044" i="26"/>
  <c r="C1043" i="26"/>
  <c r="C1042" i="26"/>
  <c r="C1041" i="26"/>
  <c r="C1040" i="26"/>
  <c r="C1039" i="26"/>
  <c r="C1038" i="26"/>
  <c r="C1037" i="26"/>
  <c r="C1036" i="26"/>
  <c r="C1035" i="26"/>
  <c r="C1034" i="26"/>
  <c r="C1033" i="26"/>
  <c r="C1032" i="26"/>
  <c r="C1031" i="26"/>
  <c r="C1030" i="26"/>
  <c r="C1029" i="26"/>
  <c r="C1028" i="26"/>
  <c r="C1027" i="26"/>
  <c r="C1026" i="26"/>
  <c r="C1025" i="26"/>
  <c r="C1024" i="26"/>
  <c r="C1023" i="26"/>
  <c r="C1022" i="26"/>
  <c r="C1021" i="26"/>
  <c r="C1020" i="26"/>
  <c r="C1019" i="26"/>
  <c r="C1018" i="26"/>
  <c r="C1017" i="26"/>
  <c r="C1016" i="26"/>
  <c r="C1015" i="26"/>
  <c r="C1014" i="26"/>
  <c r="C1013" i="26"/>
  <c r="C1012" i="26"/>
  <c r="C1011" i="26"/>
  <c r="C1010" i="26"/>
  <c r="C1009" i="26"/>
  <c r="C1008" i="26"/>
  <c r="C1007" i="26"/>
  <c r="C1006" i="26"/>
  <c r="C1005" i="26"/>
  <c r="C1004" i="26"/>
  <c r="C1003" i="26"/>
  <c r="C1002" i="26"/>
  <c r="C1001" i="26"/>
  <c r="C1000" i="26"/>
  <c r="C999" i="26"/>
  <c r="C998" i="26"/>
  <c r="C997" i="26"/>
  <c r="C996" i="26"/>
  <c r="C995" i="26"/>
  <c r="C994" i="26"/>
  <c r="C993" i="26"/>
  <c r="C992" i="26"/>
  <c r="C991" i="26"/>
  <c r="C990" i="26"/>
  <c r="C989" i="26"/>
  <c r="C988" i="26"/>
  <c r="C987" i="26"/>
  <c r="C986" i="26"/>
  <c r="C985" i="26"/>
  <c r="C984" i="26"/>
  <c r="C983" i="26"/>
  <c r="C982" i="26"/>
  <c r="C981" i="26"/>
  <c r="C980" i="26"/>
  <c r="C979" i="26"/>
  <c r="C978" i="26"/>
  <c r="C977" i="26"/>
  <c r="C976" i="26"/>
  <c r="C975" i="26"/>
  <c r="C974" i="26"/>
  <c r="C973" i="26"/>
  <c r="C972" i="26"/>
  <c r="C971" i="26"/>
  <c r="C970" i="26"/>
  <c r="C969" i="26"/>
  <c r="C968" i="26"/>
  <c r="C967" i="26"/>
  <c r="C966" i="26"/>
  <c r="C965" i="26"/>
  <c r="C964" i="26"/>
  <c r="C963" i="26"/>
  <c r="C962" i="26"/>
  <c r="C961" i="26"/>
  <c r="C960" i="26"/>
  <c r="C959" i="26"/>
  <c r="C958" i="26"/>
  <c r="C957" i="26"/>
  <c r="C956" i="26"/>
  <c r="C955" i="26"/>
  <c r="C954" i="26"/>
  <c r="C953" i="26"/>
  <c r="C952" i="26"/>
  <c r="C951" i="26"/>
  <c r="C950" i="26"/>
  <c r="C949" i="26"/>
  <c r="C948" i="26"/>
  <c r="C947" i="26"/>
  <c r="C946" i="26"/>
  <c r="C945" i="26"/>
  <c r="C944" i="26"/>
  <c r="C943" i="26"/>
  <c r="C942" i="26"/>
  <c r="C941" i="26"/>
  <c r="C940" i="26"/>
  <c r="C939" i="26"/>
  <c r="C938" i="26"/>
  <c r="C937" i="26"/>
  <c r="C936" i="26"/>
  <c r="C935" i="26"/>
  <c r="C934" i="26"/>
  <c r="C933" i="26"/>
  <c r="C932" i="26"/>
  <c r="C931" i="26"/>
  <c r="C930" i="26"/>
  <c r="C929" i="26"/>
  <c r="C928" i="26"/>
  <c r="C927" i="26"/>
  <c r="C926" i="26"/>
  <c r="C925" i="26"/>
  <c r="C924" i="26"/>
  <c r="C923" i="26"/>
  <c r="C922" i="26"/>
  <c r="C921" i="26"/>
  <c r="C920" i="26"/>
  <c r="C919" i="26"/>
  <c r="C918" i="26"/>
  <c r="C917" i="26"/>
  <c r="C916" i="26"/>
  <c r="C915" i="26"/>
  <c r="C914" i="26"/>
  <c r="C913" i="26"/>
  <c r="C912" i="26"/>
  <c r="C911" i="26"/>
  <c r="C910" i="26"/>
  <c r="C909" i="26"/>
  <c r="C908" i="26"/>
  <c r="C907" i="26"/>
  <c r="C906" i="26"/>
  <c r="C905" i="26"/>
  <c r="C904" i="26"/>
  <c r="C903" i="26"/>
  <c r="C902" i="26"/>
  <c r="C901" i="26"/>
  <c r="C900" i="26"/>
  <c r="C899" i="26"/>
  <c r="C898" i="26"/>
  <c r="C897" i="26"/>
  <c r="C896" i="26"/>
  <c r="C895" i="26"/>
  <c r="C894" i="26"/>
  <c r="C893" i="26"/>
  <c r="C892" i="26"/>
  <c r="C891" i="26"/>
  <c r="C890" i="26"/>
  <c r="C889" i="26"/>
  <c r="C888" i="26"/>
  <c r="C887" i="26"/>
  <c r="C886" i="26"/>
  <c r="C885" i="26"/>
  <c r="C884" i="26"/>
  <c r="C883" i="26"/>
  <c r="C882" i="26"/>
  <c r="C881" i="26"/>
  <c r="C880" i="26"/>
  <c r="C879" i="26"/>
  <c r="C878" i="26"/>
  <c r="C877" i="26"/>
  <c r="C876" i="26"/>
  <c r="C875" i="26"/>
  <c r="C874" i="26"/>
  <c r="C873" i="26"/>
  <c r="C872" i="26"/>
  <c r="C871" i="26"/>
  <c r="C870" i="26"/>
  <c r="C869" i="26"/>
  <c r="C868" i="26"/>
  <c r="C867" i="26"/>
  <c r="C866" i="26"/>
  <c r="C865" i="26"/>
  <c r="C864" i="26"/>
  <c r="C863" i="26"/>
  <c r="C862" i="26"/>
  <c r="C861" i="26"/>
  <c r="C860" i="26"/>
  <c r="C859" i="26"/>
  <c r="C858" i="26"/>
  <c r="C857" i="26"/>
  <c r="C856" i="26"/>
  <c r="C855" i="26"/>
  <c r="C854" i="26"/>
  <c r="C853" i="26"/>
  <c r="C852" i="26"/>
  <c r="C851" i="26"/>
  <c r="C850" i="26"/>
  <c r="C849" i="26"/>
  <c r="C848" i="26"/>
  <c r="C847" i="26"/>
  <c r="C846" i="26"/>
  <c r="C845" i="26"/>
  <c r="C844" i="26"/>
  <c r="C843" i="26"/>
  <c r="C842" i="26"/>
  <c r="C841" i="26"/>
  <c r="C840" i="26"/>
  <c r="C839" i="26"/>
  <c r="C838" i="26"/>
  <c r="C837" i="26"/>
  <c r="C836" i="26"/>
  <c r="C835" i="26"/>
  <c r="C834" i="26"/>
  <c r="C833" i="26"/>
  <c r="C832" i="26"/>
  <c r="C831" i="26"/>
  <c r="C830" i="26"/>
  <c r="C829" i="26"/>
  <c r="C828" i="26"/>
  <c r="C827" i="26"/>
  <c r="C826" i="26"/>
  <c r="C825" i="26"/>
  <c r="C824" i="26"/>
  <c r="C823" i="26"/>
  <c r="C822" i="26"/>
  <c r="C821" i="26"/>
  <c r="C820" i="26"/>
  <c r="C819" i="26"/>
  <c r="C818" i="26"/>
  <c r="C817" i="26"/>
  <c r="C816" i="26"/>
  <c r="C815" i="26"/>
  <c r="C814" i="26"/>
  <c r="C813" i="26"/>
  <c r="C812" i="26"/>
  <c r="C811" i="26"/>
  <c r="C810" i="26"/>
  <c r="C809" i="26"/>
  <c r="C808" i="26"/>
  <c r="C807" i="26"/>
  <c r="C806" i="26"/>
  <c r="C805" i="26"/>
  <c r="C804" i="26"/>
  <c r="C803" i="26"/>
  <c r="C802" i="26"/>
  <c r="C801" i="26"/>
  <c r="C800" i="26"/>
  <c r="C799" i="26"/>
  <c r="C798" i="26"/>
  <c r="C797" i="26"/>
  <c r="C796" i="26"/>
  <c r="C795" i="26"/>
  <c r="C794" i="26"/>
  <c r="C793" i="26"/>
  <c r="C792" i="26"/>
  <c r="C791" i="26"/>
  <c r="C790" i="26"/>
  <c r="C789" i="26"/>
  <c r="C788" i="26"/>
  <c r="C787" i="26"/>
  <c r="C786" i="26"/>
  <c r="C785" i="26"/>
  <c r="C784" i="26"/>
  <c r="C783" i="26"/>
  <c r="C782" i="26"/>
  <c r="C781" i="26"/>
  <c r="C780" i="26"/>
  <c r="C779" i="26"/>
  <c r="C778" i="26"/>
  <c r="C777" i="26"/>
  <c r="C776" i="26"/>
  <c r="C775" i="26"/>
  <c r="C774" i="26"/>
  <c r="C773" i="26"/>
  <c r="C772" i="26"/>
  <c r="C771" i="26"/>
  <c r="C770" i="26"/>
  <c r="C769" i="26"/>
  <c r="C768" i="26"/>
  <c r="C767" i="26"/>
  <c r="C766" i="26"/>
  <c r="C765" i="26"/>
  <c r="C764" i="26"/>
  <c r="C763" i="26"/>
  <c r="C762" i="26"/>
  <c r="C761" i="26"/>
  <c r="C760" i="26"/>
  <c r="C759" i="26"/>
  <c r="C758" i="26"/>
  <c r="C757" i="26"/>
  <c r="C756" i="26"/>
  <c r="C755" i="26"/>
  <c r="C754" i="26"/>
  <c r="C753" i="26"/>
  <c r="C752" i="26"/>
  <c r="C751" i="26"/>
  <c r="C750" i="26"/>
  <c r="C749" i="26"/>
  <c r="C748" i="26"/>
  <c r="C747" i="26"/>
  <c r="C746" i="26"/>
  <c r="C745" i="26"/>
  <c r="C744" i="26"/>
  <c r="C743" i="26"/>
  <c r="C742" i="26"/>
  <c r="C741" i="26"/>
  <c r="C740" i="26"/>
  <c r="C739" i="26"/>
  <c r="C738" i="26"/>
  <c r="C737" i="26"/>
  <c r="C736" i="26"/>
  <c r="C735" i="26"/>
  <c r="C734" i="26"/>
  <c r="C733" i="26"/>
  <c r="C732" i="26"/>
  <c r="C731" i="26"/>
  <c r="C730" i="26"/>
  <c r="C729" i="26"/>
  <c r="C728" i="26"/>
  <c r="C727" i="26"/>
  <c r="C726" i="26"/>
  <c r="C725" i="26"/>
  <c r="C724" i="26"/>
  <c r="C723" i="26"/>
  <c r="C722" i="26"/>
  <c r="C721" i="26"/>
  <c r="C720" i="26"/>
  <c r="C719" i="26"/>
  <c r="C718" i="26"/>
  <c r="C717" i="26"/>
  <c r="C716" i="26"/>
  <c r="C715" i="26"/>
  <c r="C714" i="26"/>
  <c r="C713" i="26"/>
  <c r="C712" i="26"/>
  <c r="C711" i="26"/>
  <c r="C710" i="26"/>
  <c r="C709" i="26"/>
  <c r="C708" i="26"/>
  <c r="C707" i="26"/>
  <c r="C706" i="26"/>
  <c r="C705" i="26"/>
  <c r="C704" i="26"/>
  <c r="C703" i="26"/>
  <c r="C702" i="26"/>
  <c r="C701" i="26"/>
  <c r="C700" i="26"/>
  <c r="C699" i="26"/>
  <c r="C698" i="26"/>
  <c r="C697" i="26"/>
  <c r="C696" i="26"/>
  <c r="C695" i="26"/>
  <c r="C694" i="26"/>
  <c r="C693" i="26"/>
  <c r="C692" i="26"/>
  <c r="C691" i="26"/>
  <c r="C690" i="26"/>
  <c r="C689" i="26"/>
  <c r="C688" i="26"/>
  <c r="C687" i="26"/>
  <c r="C686" i="26"/>
  <c r="C685" i="26"/>
  <c r="C684" i="26"/>
  <c r="C683" i="26"/>
  <c r="C682" i="26"/>
  <c r="C681" i="26"/>
  <c r="C680" i="26"/>
  <c r="C679" i="26"/>
  <c r="C678" i="26"/>
  <c r="C677" i="26"/>
  <c r="C676" i="26"/>
  <c r="C675" i="26"/>
  <c r="C674" i="26"/>
  <c r="C673" i="26"/>
  <c r="C672" i="26"/>
  <c r="C671" i="26"/>
  <c r="C670" i="26"/>
  <c r="C669" i="26"/>
  <c r="C668" i="26"/>
  <c r="C667" i="26"/>
  <c r="C666" i="26"/>
  <c r="C665" i="26"/>
  <c r="C664" i="26"/>
  <c r="C663" i="26"/>
  <c r="C662" i="26"/>
  <c r="C661" i="26"/>
  <c r="C660" i="26"/>
  <c r="C659" i="26"/>
  <c r="C658" i="26"/>
  <c r="C657" i="26"/>
  <c r="C656" i="26"/>
  <c r="C655" i="26"/>
  <c r="C654" i="26"/>
  <c r="C653" i="26"/>
  <c r="C652" i="26"/>
  <c r="C651" i="26"/>
  <c r="C650" i="26"/>
  <c r="C649" i="26"/>
  <c r="C648" i="26"/>
  <c r="C647" i="26"/>
  <c r="C646" i="26"/>
  <c r="C645" i="26"/>
  <c r="C644" i="26"/>
  <c r="C643" i="26"/>
  <c r="C642" i="26"/>
  <c r="C641" i="26"/>
  <c r="C640" i="26"/>
  <c r="C639" i="26"/>
  <c r="C638" i="26"/>
  <c r="C637" i="26"/>
  <c r="C636" i="26"/>
  <c r="C635" i="26"/>
  <c r="C634" i="26"/>
  <c r="C633" i="26"/>
  <c r="C632" i="26"/>
  <c r="C631" i="26"/>
  <c r="C630" i="26"/>
  <c r="C629" i="26"/>
  <c r="C628" i="26"/>
  <c r="C627" i="26"/>
  <c r="C626" i="26"/>
  <c r="C625" i="26"/>
  <c r="C624" i="26"/>
  <c r="C623" i="26"/>
  <c r="C622" i="26"/>
  <c r="C621" i="26"/>
  <c r="C620" i="26"/>
  <c r="C619" i="26"/>
  <c r="C618" i="26"/>
  <c r="C617" i="26"/>
  <c r="C616" i="26"/>
  <c r="C615" i="26"/>
  <c r="C614" i="26"/>
  <c r="C613" i="26"/>
  <c r="C612" i="26"/>
  <c r="C611" i="26"/>
  <c r="C610" i="26"/>
  <c r="C609" i="26"/>
  <c r="C608" i="26"/>
  <c r="C607" i="26"/>
  <c r="C606" i="26"/>
  <c r="C605" i="26"/>
  <c r="C604" i="26"/>
  <c r="C603" i="26"/>
  <c r="C602" i="26"/>
  <c r="C601" i="26"/>
  <c r="C600" i="26"/>
  <c r="C599" i="26"/>
  <c r="C598" i="26"/>
  <c r="C597" i="26"/>
  <c r="C596" i="26"/>
  <c r="C595" i="26"/>
  <c r="C594" i="26"/>
  <c r="C593" i="26"/>
  <c r="C592" i="26"/>
  <c r="C591" i="26"/>
  <c r="C590" i="26"/>
  <c r="C589" i="26"/>
  <c r="C588" i="26"/>
  <c r="C587" i="26"/>
  <c r="C586" i="26"/>
  <c r="C585" i="26"/>
  <c r="C584" i="26"/>
  <c r="C583" i="26"/>
  <c r="C582" i="26"/>
  <c r="C581" i="26"/>
  <c r="C580" i="26"/>
  <c r="C579" i="26"/>
  <c r="C578" i="26"/>
  <c r="C577" i="26"/>
  <c r="C576" i="26"/>
  <c r="C575" i="26"/>
  <c r="C574" i="26"/>
  <c r="C573" i="26"/>
  <c r="C572" i="26"/>
  <c r="C571" i="26"/>
  <c r="C570" i="26"/>
  <c r="C569" i="26"/>
  <c r="C568" i="26"/>
  <c r="C567" i="26"/>
  <c r="C566" i="26"/>
  <c r="C565" i="26"/>
  <c r="C564" i="26"/>
  <c r="C563" i="26"/>
  <c r="C562" i="26"/>
  <c r="C561" i="26"/>
  <c r="C560" i="26"/>
  <c r="C559" i="26"/>
  <c r="C558" i="26"/>
  <c r="C557" i="26"/>
  <c r="C556" i="26"/>
  <c r="C555" i="26"/>
  <c r="C554" i="26"/>
  <c r="C553" i="26"/>
  <c r="C552" i="26"/>
  <c r="C551" i="26"/>
  <c r="C550" i="26"/>
  <c r="C549" i="26"/>
  <c r="C548" i="26"/>
  <c r="C547" i="26"/>
  <c r="C546" i="26"/>
  <c r="C545" i="26"/>
  <c r="C544" i="26"/>
  <c r="C543" i="26"/>
  <c r="C542" i="26"/>
  <c r="C541" i="26"/>
  <c r="C540" i="26"/>
  <c r="C539" i="26"/>
  <c r="C538" i="26"/>
  <c r="C537" i="26"/>
  <c r="C536" i="26"/>
  <c r="C535" i="26"/>
  <c r="C534" i="26"/>
  <c r="C533" i="26"/>
  <c r="C532" i="26"/>
  <c r="C531" i="26"/>
  <c r="C530" i="26"/>
  <c r="C529" i="26"/>
  <c r="C528" i="26"/>
  <c r="C527" i="26"/>
  <c r="C526" i="26"/>
  <c r="C525" i="26"/>
  <c r="C524" i="26"/>
  <c r="C523" i="26"/>
  <c r="C522" i="26"/>
  <c r="C521" i="26"/>
  <c r="C520" i="26"/>
  <c r="C519" i="26"/>
  <c r="C518" i="26"/>
  <c r="C517" i="26"/>
  <c r="C516" i="26"/>
  <c r="C515" i="26"/>
  <c r="C514" i="26"/>
  <c r="C513" i="26"/>
  <c r="C512" i="26"/>
  <c r="C511" i="26"/>
  <c r="C510" i="26"/>
  <c r="C509" i="26"/>
  <c r="C508" i="26"/>
  <c r="C507" i="26"/>
  <c r="C506" i="26"/>
  <c r="C505" i="26"/>
  <c r="C504" i="26"/>
  <c r="C503" i="26"/>
  <c r="C502" i="26"/>
  <c r="C501" i="26"/>
  <c r="C500" i="26"/>
  <c r="C499" i="26"/>
  <c r="C498" i="26"/>
  <c r="C497" i="26"/>
  <c r="C496" i="26"/>
  <c r="C495" i="26"/>
  <c r="C494" i="26"/>
  <c r="C493" i="26"/>
  <c r="C492" i="26"/>
  <c r="C491" i="26"/>
  <c r="C490" i="26"/>
  <c r="C489" i="26"/>
  <c r="C488" i="26"/>
  <c r="C487" i="26"/>
  <c r="C486" i="26"/>
  <c r="C485" i="26"/>
  <c r="C484" i="26"/>
  <c r="C483" i="26"/>
  <c r="C482" i="26"/>
  <c r="C481" i="26"/>
  <c r="C480" i="26"/>
  <c r="C479" i="26"/>
  <c r="C478" i="26"/>
  <c r="C477" i="26"/>
  <c r="C476" i="26"/>
  <c r="C475" i="26"/>
  <c r="C474" i="26"/>
  <c r="C473" i="26"/>
  <c r="C472" i="26"/>
  <c r="C471" i="26"/>
  <c r="C470" i="26"/>
  <c r="C469" i="26"/>
  <c r="C468" i="26"/>
  <c r="C467" i="26"/>
  <c r="C466" i="26"/>
  <c r="C465" i="26"/>
  <c r="C464" i="26"/>
  <c r="C463" i="26"/>
  <c r="C462" i="26"/>
  <c r="C461" i="26"/>
  <c r="C460" i="26"/>
  <c r="C459" i="26"/>
  <c r="C458" i="26"/>
  <c r="C457" i="26"/>
  <c r="C456" i="26"/>
  <c r="C455" i="26"/>
  <c r="C454" i="26"/>
  <c r="C453" i="26"/>
  <c r="C452" i="26"/>
  <c r="C451" i="26"/>
  <c r="C450" i="26"/>
  <c r="C449" i="26"/>
  <c r="C448" i="26"/>
  <c r="C447" i="26"/>
  <c r="C446" i="26"/>
  <c r="C445" i="26"/>
  <c r="C444" i="26"/>
  <c r="C443" i="26"/>
  <c r="C442" i="26"/>
  <c r="C441" i="26"/>
  <c r="C440" i="26"/>
  <c r="C439" i="26"/>
  <c r="C438" i="26"/>
  <c r="C437" i="26"/>
  <c r="C436" i="26"/>
  <c r="C435" i="26"/>
  <c r="C434" i="26"/>
  <c r="C433" i="26"/>
  <c r="C432" i="26"/>
  <c r="C431" i="26"/>
  <c r="C430" i="26"/>
  <c r="C429" i="26"/>
  <c r="C428" i="26"/>
  <c r="C427" i="26"/>
  <c r="C426" i="26"/>
  <c r="C425" i="26"/>
  <c r="C424" i="26"/>
  <c r="C423" i="26"/>
  <c r="C422" i="26"/>
  <c r="C421" i="26"/>
  <c r="C420" i="26"/>
  <c r="C419" i="26"/>
  <c r="C418" i="26"/>
  <c r="C417" i="26"/>
  <c r="C416" i="26"/>
  <c r="C415" i="26"/>
  <c r="C414" i="26"/>
  <c r="C413" i="26"/>
  <c r="C412" i="26"/>
  <c r="C411" i="26"/>
  <c r="C410" i="26"/>
  <c r="C409" i="26"/>
  <c r="C408" i="26"/>
  <c r="C407" i="26"/>
  <c r="C406" i="26"/>
  <c r="C405" i="26"/>
  <c r="C404" i="26"/>
  <c r="C403" i="26"/>
  <c r="C402" i="26"/>
  <c r="C401" i="26"/>
  <c r="C400" i="26"/>
  <c r="C399" i="26"/>
  <c r="C398" i="26"/>
  <c r="C397" i="26"/>
  <c r="C396" i="26"/>
  <c r="C395" i="26"/>
  <c r="C394" i="26"/>
  <c r="C393" i="26"/>
  <c r="C392" i="26"/>
  <c r="C391" i="26"/>
  <c r="C390" i="26"/>
  <c r="C389" i="26"/>
  <c r="C388" i="26"/>
  <c r="C387" i="26"/>
  <c r="C386" i="26"/>
  <c r="C385" i="26"/>
  <c r="C384" i="26"/>
  <c r="C383" i="26"/>
  <c r="C382" i="26"/>
  <c r="C381" i="26"/>
  <c r="C380" i="26"/>
  <c r="C379" i="26"/>
  <c r="C378" i="26"/>
  <c r="C377" i="26"/>
  <c r="C376" i="26"/>
  <c r="C375" i="26"/>
  <c r="C374" i="26"/>
  <c r="C373" i="26"/>
  <c r="C372" i="26"/>
  <c r="C371" i="26"/>
  <c r="C370" i="26"/>
  <c r="C369" i="26"/>
  <c r="C368" i="26"/>
  <c r="C367" i="26"/>
  <c r="C366" i="26"/>
  <c r="C365" i="26"/>
  <c r="C364" i="26"/>
  <c r="C363" i="26"/>
  <c r="C362" i="26"/>
  <c r="C361" i="26"/>
  <c r="C360" i="26"/>
  <c r="C359" i="26"/>
  <c r="C358" i="26"/>
  <c r="C357" i="26"/>
  <c r="C356" i="26"/>
  <c r="C355" i="26"/>
  <c r="C354" i="26"/>
  <c r="C353" i="26"/>
  <c r="C352" i="26"/>
  <c r="C351" i="26"/>
  <c r="C350" i="26"/>
  <c r="C349" i="26"/>
  <c r="C348" i="26"/>
  <c r="C347" i="26"/>
  <c r="C346" i="26"/>
  <c r="C345" i="26"/>
  <c r="C344" i="26"/>
  <c r="C343" i="26"/>
  <c r="C342" i="26"/>
  <c r="C341" i="26"/>
  <c r="C340" i="26"/>
  <c r="C339" i="26"/>
  <c r="C338" i="26"/>
  <c r="C337" i="26"/>
  <c r="C336" i="26"/>
  <c r="C335" i="26"/>
  <c r="C334" i="26"/>
  <c r="C333" i="26"/>
  <c r="C332" i="26"/>
  <c r="C331" i="26"/>
  <c r="C330" i="26"/>
  <c r="C329" i="26"/>
  <c r="C328" i="26"/>
  <c r="C327" i="26"/>
  <c r="C326" i="26"/>
  <c r="C325" i="26"/>
  <c r="C324" i="26"/>
  <c r="C323" i="26"/>
  <c r="C322" i="26"/>
  <c r="C321" i="26"/>
  <c r="C320" i="26"/>
  <c r="C319" i="26"/>
  <c r="C318" i="26"/>
  <c r="C317" i="26"/>
  <c r="C316" i="26"/>
  <c r="C315" i="26"/>
  <c r="C314" i="26"/>
  <c r="C313" i="26"/>
  <c r="C312" i="26"/>
  <c r="C311" i="26"/>
  <c r="C310" i="26"/>
  <c r="C309" i="26"/>
  <c r="C308" i="26"/>
  <c r="C307" i="26"/>
  <c r="C306" i="26"/>
  <c r="C305" i="26"/>
  <c r="C304" i="26"/>
  <c r="C303" i="26"/>
  <c r="C302" i="26"/>
  <c r="C301" i="26"/>
  <c r="C300" i="26"/>
  <c r="C299" i="26"/>
  <c r="C298" i="26"/>
  <c r="C297" i="26"/>
  <c r="C296" i="26"/>
  <c r="C295" i="26"/>
  <c r="C294" i="26"/>
  <c r="C293" i="26"/>
  <c r="C292" i="26"/>
  <c r="C291" i="26"/>
  <c r="C290" i="26"/>
  <c r="C289" i="26"/>
  <c r="C288" i="26"/>
  <c r="C287" i="26"/>
  <c r="C286" i="26"/>
  <c r="C285" i="26"/>
  <c r="C284" i="26"/>
  <c r="C283" i="26"/>
  <c r="C282" i="26"/>
  <c r="C281" i="26"/>
  <c r="C280" i="26"/>
  <c r="C279" i="26"/>
  <c r="C278" i="26"/>
  <c r="C277" i="26"/>
  <c r="C276" i="26"/>
  <c r="C275" i="26"/>
  <c r="C274" i="26"/>
  <c r="C273" i="26"/>
  <c r="C272" i="26"/>
  <c r="C271" i="26"/>
  <c r="C270" i="26"/>
  <c r="C269" i="26"/>
  <c r="C268" i="26"/>
  <c r="C267" i="26"/>
  <c r="C266" i="26"/>
  <c r="C265" i="26"/>
  <c r="C264" i="26"/>
  <c r="C263" i="26"/>
  <c r="C262" i="26"/>
  <c r="C261" i="26"/>
  <c r="C260" i="26"/>
  <c r="C259" i="26"/>
  <c r="C258" i="26"/>
  <c r="C257" i="26"/>
  <c r="C256" i="26"/>
  <c r="C255" i="26"/>
  <c r="C254" i="26"/>
  <c r="C253" i="26"/>
  <c r="C252" i="26"/>
  <c r="C251" i="26"/>
  <c r="C250" i="26"/>
  <c r="C249" i="26"/>
  <c r="C248" i="26"/>
  <c r="C247" i="26"/>
  <c r="C246" i="26"/>
  <c r="C245" i="26"/>
  <c r="C244" i="26"/>
  <c r="C243" i="26"/>
  <c r="C242" i="26"/>
  <c r="C241" i="26"/>
  <c r="C240" i="26"/>
  <c r="C239" i="26"/>
  <c r="C238" i="26"/>
  <c r="C237" i="26"/>
  <c r="C236" i="26"/>
  <c r="C235" i="26"/>
  <c r="C234" i="26"/>
  <c r="C233" i="26"/>
  <c r="C232" i="26"/>
  <c r="C231" i="26"/>
  <c r="C230" i="26"/>
  <c r="C229" i="26"/>
  <c r="C228" i="26"/>
  <c r="C227" i="26"/>
  <c r="C226" i="26"/>
  <c r="C225" i="26"/>
  <c r="C224" i="26"/>
  <c r="C223" i="26"/>
  <c r="C222" i="26"/>
  <c r="C221" i="26"/>
  <c r="C220" i="26"/>
  <c r="C219" i="26"/>
  <c r="C218" i="26"/>
  <c r="C217" i="26"/>
  <c r="C216" i="26"/>
  <c r="C215" i="26"/>
  <c r="C214" i="26"/>
  <c r="C213" i="26"/>
  <c r="C212" i="26"/>
  <c r="C211" i="26"/>
  <c r="C210" i="26"/>
  <c r="C209" i="26"/>
  <c r="C208" i="26"/>
  <c r="C207" i="26"/>
  <c r="C206" i="26"/>
  <c r="C205" i="26"/>
  <c r="C204" i="26"/>
  <c r="C203" i="26"/>
  <c r="C202" i="26"/>
  <c r="C201" i="26"/>
  <c r="C200" i="26"/>
  <c r="C199" i="26"/>
  <c r="C198" i="26"/>
  <c r="C197" i="26"/>
  <c r="C196" i="26"/>
  <c r="C195" i="26"/>
  <c r="C194" i="26"/>
  <c r="C193" i="26"/>
  <c r="C192" i="26"/>
  <c r="C191" i="26"/>
  <c r="C190" i="26"/>
  <c r="C189" i="26"/>
  <c r="C188" i="26"/>
  <c r="C187" i="26"/>
  <c r="C186" i="26"/>
  <c r="C185" i="26"/>
  <c r="C184" i="26"/>
  <c r="C183" i="26"/>
  <c r="C182" i="26"/>
  <c r="C181" i="26"/>
  <c r="C180" i="26"/>
  <c r="C179" i="26"/>
  <c r="C178" i="26"/>
  <c r="C177" i="26"/>
  <c r="C176" i="26"/>
  <c r="C175" i="26"/>
  <c r="C174" i="26"/>
  <c r="C173" i="26"/>
  <c r="C172" i="26"/>
  <c r="C171" i="26"/>
  <c r="C170" i="26"/>
  <c r="C169" i="26"/>
  <c r="C168" i="26"/>
  <c r="C167" i="26"/>
  <c r="C166" i="26"/>
  <c r="C165" i="26"/>
  <c r="C164" i="26"/>
  <c r="C163" i="26"/>
  <c r="C162" i="26"/>
  <c r="C161" i="26"/>
  <c r="C160" i="26"/>
  <c r="C159" i="26"/>
  <c r="C158" i="26"/>
  <c r="C157" i="26"/>
  <c r="C156" i="26"/>
  <c r="C155" i="26"/>
  <c r="C154" i="26"/>
  <c r="C153" i="26"/>
  <c r="C152" i="26"/>
  <c r="C151" i="26"/>
  <c r="C150" i="26"/>
  <c r="C149" i="26"/>
  <c r="C148" i="26"/>
  <c r="C147" i="26"/>
  <c r="C146" i="26"/>
  <c r="C145" i="26"/>
  <c r="C144" i="26"/>
  <c r="C143" i="26"/>
  <c r="C142" i="26"/>
  <c r="C141" i="26"/>
  <c r="C140" i="26"/>
  <c r="C139" i="26"/>
  <c r="C138" i="26"/>
  <c r="C137" i="26"/>
  <c r="C136" i="26"/>
  <c r="C135" i="26"/>
  <c r="C134" i="26"/>
  <c r="C133" i="26"/>
  <c r="C132" i="26"/>
  <c r="C131" i="26"/>
  <c r="C130" i="26"/>
  <c r="C129" i="26"/>
  <c r="C128" i="26"/>
  <c r="C127" i="26"/>
  <c r="C126" i="26"/>
  <c r="C125" i="26"/>
  <c r="C124" i="26"/>
  <c r="C123" i="26"/>
  <c r="C122" i="26"/>
  <c r="C121" i="26"/>
  <c r="C120" i="26"/>
  <c r="C119" i="26"/>
  <c r="C118" i="26"/>
  <c r="C117" i="26"/>
  <c r="C116" i="26"/>
  <c r="C115" i="26"/>
  <c r="C114" i="26"/>
  <c r="C113" i="26"/>
  <c r="C112" i="26"/>
  <c r="C111" i="26"/>
  <c r="C110" i="26"/>
  <c r="C109" i="26"/>
  <c r="C108" i="26"/>
  <c r="C107" i="26"/>
  <c r="C106" i="26"/>
  <c r="C105" i="26"/>
  <c r="C104" i="26"/>
  <c r="C103" i="26"/>
  <c r="C102" i="26"/>
  <c r="C101" i="26"/>
  <c r="C100" i="26"/>
  <c r="C99" i="26"/>
  <c r="C98" i="26"/>
  <c r="C97" i="26"/>
  <c r="C96" i="26"/>
  <c r="C95" i="26"/>
  <c r="C94" i="26"/>
  <c r="C93" i="26"/>
  <c r="C92" i="26"/>
  <c r="C91" i="26"/>
  <c r="C90" i="26"/>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H1608" i="26" l="1"/>
  <c r="H1613" i="26"/>
  <c r="H1229" i="26"/>
  <c r="H1359" i="26"/>
  <c r="H920" i="26"/>
  <c r="H1524" i="26"/>
  <c r="H1208" i="26"/>
  <c r="H1258" i="26"/>
  <c r="H919" i="26"/>
  <c r="H1324" i="26"/>
  <c r="H2497" i="26"/>
  <c r="H1088" i="26"/>
  <c r="H2253" i="26"/>
  <c r="H2193" i="26"/>
  <c r="H1811" i="26"/>
  <c r="H879" i="26"/>
  <c r="H2632" i="26"/>
  <c r="H2274" i="26"/>
  <c r="H2468" i="26"/>
  <c r="H2155" i="26"/>
  <c r="H1202" i="26"/>
  <c r="H1553" i="26"/>
  <c r="H2636" i="26"/>
  <c r="H2414" i="26"/>
  <c r="H550" i="26"/>
  <c r="H1295" i="26"/>
  <c r="H1797" i="26"/>
  <c r="H226" i="26"/>
  <c r="H1823" i="26"/>
  <c r="H320" i="26"/>
  <c r="H1863" i="26"/>
  <c r="H1298" i="26"/>
  <c r="H1974" i="26"/>
  <c r="H872" i="26"/>
  <c r="H2015" i="26"/>
  <c r="H765" i="26"/>
  <c r="H353" i="26"/>
  <c r="H1345" i="26"/>
  <c r="H2626" i="26"/>
  <c r="H2109" i="26"/>
  <c r="H426" i="26"/>
  <c r="H1405" i="26"/>
  <c r="H1778" i="26"/>
  <c r="H1534" i="26"/>
  <c r="H2380" i="26"/>
  <c r="H1627" i="26"/>
  <c r="H1821" i="26"/>
  <c r="H1844" i="26"/>
  <c r="H395" i="26"/>
  <c r="H2181" i="26"/>
  <c r="H2611" i="26"/>
  <c r="H1396" i="26"/>
  <c r="H846" i="26"/>
  <c r="H1205" i="26"/>
  <c r="H2471" i="26"/>
  <c r="H1204" i="26"/>
  <c r="H1433" i="26"/>
  <c r="H1226" i="26"/>
  <c r="H2216" i="26"/>
  <c r="H1419" i="26"/>
  <c r="H2106" i="26"/>
  <c r="H991" i="26"/>
  <c r="H2142" i="26"/>
  <c r="H2453" i="26"/>
  <c r="H927" i="26"/>
  <c r="H2030" i="26"/>
  <c r="H2479" i="26"/>
  <c r="H243" i="26"/>
  <c r="H188" i="26"/>
  <c r="H1874" i="26"/>
  <c r="H1218" i="26"/>
  <c r="H1718" i="26"/>
  <c r="H2533" i="26"/>
  <c r="H126" i="26"/>
  <c r="H1594" i="26"/>
  <c r="H1588" i="26"/>
  <c r="H1998" i="26"/>
  <c r="H1615" i="26"/>
  <c r="H2223" i="26"/>
  <c r="H2607" i="26"/>
  <c r="H1730" i="26"/>
  <c r="H1307" i="26"/>
  <c r="H2518" i="26"/>
  <c r="H1788" i="26"/>
  <c r="H112" i="26"/>
  <c r="H1826" i="26"/>
  <c r="H1578" i="26"/>
  <c r="H272" i="26"/>
  <c r="H2191" i="26"/>
  <c r="H1589" i="26"/>
  <c r="H40" i="26"/>
  <c r="H2608" i="26"/>
  <c r="H2043" i="26"/>
  <c r="H66" i="26"/>
  <c r="H1391" i="26"/>
  <c r="H1455" i="26"/>
  <c r="H1091" i="26"/>
  <c r="H2298" i="26"/>
  <c r="H2002" i="26"/>
  <c r="H1604" i="26"/>
  <c r="H2154" i="26"/>
  <c r="H2713" i="26"/>
  <c r="H2275" i="26"/>
  <c r="H2618" i="26"/>
  <c r="H1598" i="26"/>
  <c r="H2692" i="26"/>
  <c r="H2613" i="26"/>
  <c r="H2290" i="26"/>
  <c r="H1176" i="26"/>
  <c r="H1599" i="26"/>
  <c r="H2006" i="26"/>
  <c r="H2226" i="26"/>
  <c r="H400" i="26"/>
  <c r="H1344" i="26"/>
  <c r="H1999" i="26"/>
  <c r="H2584" i="26"/>
  <c r="H1617" i="26"/>
  <c r="H1745" i="26"/>
  <c r="H1927" i="26"/>
  <c r="H1528" i="26"/>
  <c r="H1546" i="26"/>
  <c r="H648" i="26"/>
  <c r="H528" i="26"/>
  <c r="H999" i="26"/>
  <c r="H1755" i="26"/>
  <c r="H1090" i="26"/>
  <c r="H1868" i="26"/>
  <c r="H52" i="26"/>
  <c r="H1305" i="26"/>
  <c r="H173" i="26"/>
  <c r="H144" i="26"/>
  <c r="H2541" i="26"/>
  <c r="H2258" i="26"/>
  <c r="H824" i="26"/>
  <c r="H1061" i="26"/>
  <c r="H324" i="26"/>
  <c r="H1383" i="26"/>
  <c r="H636" i="26"/>
  <c r="H529" i="26"/>
  <c r="H2543" i="26"/>
  <c r="H2293" i="26"/>
  <c r="H317" i="26"/>
  <c r="H906" i="26"/>
  <c r="H1942" i="26"/>
  <c r="H574" i="26"/>
  <c r="H1131" i="26"/>
  <c r="H2195" i="26"/>
  <c r="H1593" i="26"/>
  <c r="H2357" i="26"/>
  <c r="H2630" i="26"/>
  <c r="H2185" i="26"/>
  <c r="H2371" i="26"/>
  <c r="H2315" i="26"/>
  <c r="H2657" i="26"/>
  <c r="H2119" i="26"/>
  <c r="H1796" i="26"/>
  <c r="H566" i="26"/>
  <c r="H1402" i="26"/>
  <c r="H166" i="26"/>
  <c r="H2127" i="26"/>
  <c r="H1230" i="26"/>
  <c r="H1236" i="26"/>
  <c r="H2697" i="26"/>
  <c r="H1559" i="26"/>
  <c r="H1351" i="26"/>
  <c r="H1685" i="26"/>
  <c r="H87" i="26"/>
  <c r="H1220" i="26"/>
  <c r="H488" i="26"/>
  <c r="H1822" i="26"/>
  <c r="H278" i="26"/>
  <c r="H1150" i="26"/>
  <c r="H2196" i="26"/>
  <c r="H504" i="26"/>
  <c r="H2370" i="26"/>
  <c r="H638" i="26"/>
  <c r="H165" i="26"/>
  <c r="H1397" i="26"/>
  <c r="H877" i="26"/>
  <c r="H1690" i="26"/>
  <c r="H2212" i="26"/>
  <c r="H1973" i="26"/>
  <c r="H352" i="26"/>
  <c r="H2165" i="26"/>
  <c r="H2008" i="26"/>
  <c r="H2214" i="26"/>
  <c r="H1349" i="26"/>
  <c r="H1569" i="26"/>
  <c r="H874" i="26"/>
  <c r="H497" i="26"/>
  <c r="H2167" i="26"/>
  <c r="H2082" i="26"/>
  <c r="H2186" i="26"/>
  <c r="H565" i="26"/>
  <c r="H2164" i="26"/>
  <c r="H519" i="26"/>
  <c r="H2093" i="26"/>
  <c r="H1237" i="26"/>
  <c r="H2413" i="26"/>
  <c r="H2645" i="26"/>
  <c r="H192" i="26"/>
  <c r="H264" i="26"/>
  <c r="H104" i="26"/>
  <c r="H2158" i="26"/>
  <c r="H2162" i="26"/>
  <c r="H1292" i="26"/>
  <c r="H861" i="26"/>
  <c r="H601" i="26"/>
  <c r="H1862" i="26"/>
  <c r="H32" i="26"/>
  <c r="H62" i="26"/>
  <c r="H629" i="26"/>
  <c r="H696" i="26"/>
  <c r="H871" i="26"/>
  <c r="H607" i="26"/>
  <c r="H1886" i="26"/>
  <c r="H934" i="26"/>
  <c r="H141" i="26"/>
  <c r="H114" i="26"/>
  <c r="H496" i="26"/>
  <c r="H1310" i="26"/>
  <c r="H1348" i="26"/>
  <c r="H531" i="26"/>
  <c r="H236" i="26"/>
  <c r="H774" i="26"/>
  <c r="H1434" i="26"/>
  <c r="H1472" i="26"/>
  <c r="H2365" i="26"/>
  <c r="H494" i="26"/>
  <c r="H2096" i="26"/>
  <c r="H143" i="26"/>
  <c r="H1712" i="26"/>
  <c r="H158" i="26"/>
  <c r="H498" i="26"/>
  <c r="H2615" i="26"/>
  <c r="H2495" i="26"/>
  <c r="H2250" i="26"/>
  <c r="H340" i="26"/>
  <c r="H1877" i="26"/>
  <c r="H1975" i="26"/>
  <c r="H773" i="26"/>
  <c r="H1992" i="26"/>
  <c r="H1216" i="26"/>
  <c r="H597" i="26"/>
  <c r="H1921" i="26"/>
  <c r="H1211" i="26"/>
  <c r="H1914" i="26"/>
  <c r="H219" i="26"/>
  <c r="H70" i="26"/>
  <c r="H2569" i="26"/>
  <c r="H140" i="26"/>
  <c r="H838" i="26"/>
  <c r="H118" i="26"/>
  <c r="H2098" i="26"/>
  <c r="H608" i="26"/>
  <c r="H1977" i="26"/>
  <c r="H1055" i="26"/>
  <c r="H814" i="26"/>
  <c r="H2197" i="26"/>
  <c r="H1197" i="26"/>
  <c r="H1667" i="26"/>
  <c r="H1990" i="26"/>
  <c r="H1290" i="26"/>
  <c r="H1192" i="26"/>
  <c r="H2202" i="26"/>
  <c r="H1428" i="26"/>
  <c r="H1976" i="26"/>
  <c r="H2137" i="26"/>
  <c r="H813" i="26"/>
  <c r="H1425" i="26"/>
  <c r="H119" i="26"/>
  <c r="H2292" i="26"/>
  <c r="H2360" i="26"/>
  <c r="H2301" i="26"/>
  <c r="H1870" i="26"/>
  <c r="H1858" i="26"/>
  <c r="H912" i="26"/>
  <c r="H1509" i="26"/>
  <c r="H598" i="26"/>
  <c r="H1417" i="26"/>
  <c r="H1157" i="26"/>
  <c r="H1355" i="26"/>
  <c r="H1429" i="26"/>
  <c r="H1654" i="26"/>
  <c r="H1878" i="26"/>
  <c r="H2190" i="26"/>
  <c r="H1580" i="26"/>
  <c r="H508" i="26"/>
  <c r="H2204" i="26"/>
  <c r="H1537" i="26"/>
  <c r="H2368" i="26"/>
  <c r="H2140" i="26"/>
  <c r="H343" i="26"/>
  <c r="H1540" i="26"/>
  <c r="H515" i="26"/>
  <c r="H262" i="26"/>
  <c r="H1740" i="26"/>
  <c r="H1693" i="26"/>
  <c r="H1353" i="26"/>
  <c r="H2205" i="26"/>
  <c r="H538" i="26"/>
  <c r="H1673" i="26"/>
  <c r="H2075" i="26"/>
  <c r="H1979" i="26"/>
  <c r="H2053" i="26"/>
  <c r="H196" i="26"/>
  <c r="H843" i="26"/>
  <c r="H935" i="26"/>
  <c r="H1129" i="26"/>
  <c r="H31" i="26"/>
  <c r="H451" i="26"/>
  <c r="H609" i="26"/>
  <c r="H425" i="26"/>
  <c r="H1210" i="26"/>
  <c r="H1189" i="26"/>
  <c r="H2198" i="26"/>
  <c r="H1200" i="26"/>
  <c r="H239" i="26"/>
  <c r="H506" i="26"/>
  <c r="H1664" i="26"/>
  <c r="H892" i="26"/>
  <c r="H507" i="26"/>
  <c r="H1190" i="26"/>
  <c r="H2188" i="26"/>
  <c r="H596" i="26"/>
  <c r="H1504" i="26"/>
  <c r="H2296" i="26"/>
  <c r="H2313" i="26"/>
  <c r="H380" i="26"/>
  <c r="H2303" i="26"/>
  <c r="H1195" i="26"/>
  <c r="H2358" i="26"/>
  <c r="H2570" i="26"/>
  <c r="H815" i="26"/>
  <c r="H2210" i="26"/>
  <c r="H251" i="26"/>
  <c r="H2026" i="26"/>
  <c r="H1872" i="26"/>
  <c r="H393" i="26"/>
  <c r="H663" i="26"/>
  <c r="H1869" i="26"/>
  <c r="H1993" i="26"/>
  <c r="H593" i="26"/>
  <c r="H1141" i="26"/>
  <c r="H1529" i="26"/>
  <c r="H1191" i="26"/>
  <c r="H2200" i="26"/>
  <c r="H603" i="26"/>
  <c r="H604" i="26"/>
  <c r="H2312" i="26"/>
  <c r="H1867" i="26"/>
  <c r="H2397" i="26"/>
  <c r="H602" i="26"/>
  <c r="H2317" i="26"/>
  <c r="H1832" i="26"/>
  <c r="H60" i="26"/>
  <c r="H2156" i="26"/>
  <c r="H1946" i="26"/>
  <c r="H2728" i="26"/>
  <c r="H1905" i="26"/>
  <c r="H2072" i="26"/>
  <c r="H893" i="26"/>
  <c r="H448" i="26"/>
  <c r="H546" i="26"/>
  <c r="H1835" i="26"/>
  <c r="H720" i="26"/>
  <c r="H1901" i="26"/>
  <c r="H2527" i="26"/>
  <c r="H2022" i="26"/>
  <c r="H2057" i="26"/>
  <c r="H1530" i="26"/>
  <c r="H2706" i="26"/>
  <c r="H2516" i="26"/>
  <c r="H996" i="26"/>
  <c r="H368" i="26"/>
  <c r="H1739" i="26"/>
  <c r="H2322" i="26"/>
  <c r="H2362" i="26"/>
  <c r="H2305" i="26"/>
  <c r="H2719" i="26"/>
  <c r="H1622" i="26"/>
  <c r="H266" i="26"/>
  <c r="H1827" i="26"/>
  <c r="H1392" i="26"/>
  <c r="H2036" i="26"/>
  <c r="H873" i="26"/>
  <c r="H42" i="26"/>
  <c r="H553" i="26"/>
  <c r="H2314" i="26"/>
  <c r="H2302" i="26"/>
  <c r="H2273" i="26"/>
  <c r="H345" i="26"/>
  <c r="H402" i="26"/>
  <c r="H1937" i="26"/>
  <c r="H1277" i="26"/>
  <c r="H1800" i="26"/>
  <c r="H1438" i="26"/>
  <c r="H2218" i="26"/>
  <c r="H2276" i="26"/>
  <c r="H403" i="26"/>
  <c r="H43" i="26"/>
  <c r="H476" i="26"/>
  <c r="H176" i="26"/>
  <c r="H1380" i="26"/>
  <c r="H1136" i="26"/>
  <c r="H2267" i="26"/>
  <c r="H860" i="26"/>
  <c r="H354" i="26"/>
  <c r="H2034" i="26"/>
  <c r="H2377" i="26"/>
  <c r="H2364" i="26"/>
  <c r="H2311" i="26"/>
  <c r="H2052" i="26"/>
  <c r="H1802" i="26"/>
  <c r="H1423" i="26"/>
  <c r="H1828" i="26"/>
  <c r="H59" i="26"/>
  <c r="H645" i="26"/>
  <c r="H1070" i="26"/>
  <c r="H1836" i="26"/>
  <c r="H1548" i="26"/>
  <c r="H1005" i="26"/>
  <c r="H147" i="26"/>
  <c r="H1522" i="26"/>
  <c r="H471" i="26"/>
  <c r="H1551" i="26"/>
  <c r="H1672" i="26"/>
  <c r="H1369" i="26"/>
  <c r="H364" i="26"/>
  <c r="H189" i="26"/>
  <c r="H612" i="26"/>
  <c r="H224" i="26"/>
  <c r="H1779" i="26"/>
  <c r="H1175" i="26"/>
  <c r="H1833" i="26"/>
  <c r="H1637" i="26"/>
  <c r="H362" i="26"/>
  <c r="H639" i="26"/>
  <c r="H155" i="26"/>
  <c r="H1951" i="26"/>
  <c r="H1461" i="26"/>
  <c r="H67" i="26"/>
  <c r="H1062" i="26"/>
  <c r="H1077" i="26"/>
  <c r="H1373" i="26"/>
  <c r="H1749" i="26"/>
  <c r="H1697" i="26"/>
  <c r="H391" i="26"/>
  <c r="H2153" i="26"/>
  <c r="H744" i="26"/>
  <c r="H1512" i="26"/>
  <c r="H1846" i="26"/>
  <c r="H1773" i="26"/>
  <c r="H252" i="26"/>
  <c r="H2040" i="26"/>
  <c r="H325" i="26"/>
  <c r="H1518" i="26"/>
  <c r="H540" i="26"/>
  <c r="H1135" i="26"/>
  <c r="H894" i="26"/>
  <c r="H1406" i="26"/>
  <c r="H398" i="26"/>
  <c r="H1952" i="26"/>
  <c r="H1264" i="26"/>
  <c r="H1446" i="26"/>
  <c r="H69" i="26"/>
  <c r="H1695" i="26"/>
  <c r="H1442" i="26"/>
  <c r="H1638" i="26"/>
  <c r="H390" i="26"/>
  <c r="H1063" i="26"/>
  <c r="H1040" i="26"/>
  <c r="H1805" i="26"/>
  <c r="H1064" i="26"/>
  <c r="H2078" i="26"/>
  <c r="H1444" i="26"/>
  <c r="H769" i="26"/>
  <c r="H401" i="26"/>
  <c r="H1698" i="26"/>
  <c r="H708" i="26"/>
  <c r="H201" i="26"/>
  <c r="H770" i="26"/>
  <c r="H1505" i="26"/>
  <c r="H1019" i="26"/>
  <c r="H2169" i="26"/>
  <c r="H1853" i="26"/>
  <c r="H193" i="26"/>
  <c r="H2170" i="26"/>
  <c r="H1816" i="26"/>
  <c r="H1257" i="26"/>
  <c r="H2230" i="26"/>
  <c r="H1487" i="26"/>
  <c r="H2288" i="26"/>
  <c r="H876" i="26"/>
  <c r="H2383" i="26"/>
  <c r="H1732" i="26"/>
  <c r="H56" i="26"/>
  <c r="H363" i="26"/>
  <c r="H2079" i="26"/>
  <c r="H1873" i="26"/>
  <c r="H2353" i="26"/>
  <c r="H449" i="26"/>
  <c r="H51" i="26"/>
  <c r="H525" i="26"/>
  <c r="H248" i="26"/>
  <c r="H1757" i="26"/>
  <c r="H805" i="26"/>
  <c r="H2256" i="26"/>
  <c r="H2173" i="26"/>
  <c r="H2299" i="26"/>
  <c r="H2379" i="26"/>
  <c r="H2246" i="26"/>
  <c r="H1167" i="26"/>
  <c r="H1729" i="26"/>
  <c r="H2092" i="26"/>
  <c r="H1166" i="26"/>
  <c r="H1314" i="26"/>
  <c r="H627" i="26"/>
  <c r="H2289" i="26"/>
  <c r="H2286" i="26"/>
  <c r="H2114" i="26"/>
  <c r="H2233" i="26"/>
  <c r="H2020" i="26"/>
  <c r="H2389" i="26"/>
  <c r="H1790" i="26"/>
  <c r="H2295" i="26"/>
  <c r="H2366" i="26"/>
  <c r="H1731" i="26"/>
  <c r="H1754" i="26"/>
  <c r="H2531" i="26"/>
  <c r="H2118" i="26"/>
  <c r="H2120" i="26"/>
  <c r="H2493" i="26"/>
  <c r="H2474" i="26"/>
  <c r="H2673" i="26"/>
  <c r="H2689" i="26"/>
  <c r="H2342" i="26"/>
  <c r="H1437" i="26"/>
  <c r="H2042" i="26"/>
  <c r="H2544" i="26"/>
  <c r="H2553" i="26"/>
  <c r="H2724" i="26"/>
  <c r="H2602" i="26"/>
  <c r="H2693" i="26"/>
  <c r="H2457" i="26"/>
  <c r="H2463" i="26"/>
  <c r="H2501" i="26"/>
  <c r="H2334" i="26"/>
  <c r="H2547" i="26"/>
  <c r="H2617" i="26"/>
  <c r="H2331" i="26"/>
  <c r="H2532" i="26"/>
  <c r="H2580" i="26"/>
  <c r="H2556" i="26"/>
  <c r="H1574" i="26"/>
  <c r="H2452" i="26"/>
  <c r="H2381" i="26"/>
  <c r="H1159" i="26"/>
  <c r="H2597" i="26"/>
  <c r="H2332" i="26"/>
  <c r="H2344" i="26"/>
  <c r="H2128" i="26"/>
  <c r="H1498" i="26"/>
  <c r="H2091" i="26"/>
  <c r="H2048" i="26"/>
  <c r="H1711" i="26"/>
  <c r="H1714" i="26"/>
  <c r="H1545" i="26"/>
  <c r="H1078" i="26"/>
  <c r="H2089" i="26"/>
  <c r="H1165" i="26"/>
  <c r="H2707" i="26"/>
  <c r="H1514" i="26"/>
  <c r="H570" i="26"/>
  <c r="H2010" i="26"/>
  <c r="H1098" i="26"/>
  <c r="H1818" i="26"/>
  <c r="H1938" i="26"/>
  <c r="H572" i="26"/>
  <c r="H407" i="26"/>
  <c r="H559" i="26"/>
  <c r="H1644" i="26"/>
  <c r="H195" i="26"/>
  <c r="H1747" i="26"/>
  <c r="H483" i="26"/>
  <c r="H2083" i="26"/>
  <c r="H2347" i="26"/>
  <c r="H1267" i="26"/>
  <c r="H1488" i="26"/>
  <c r="H461" i="26"/>
  <c r="H2352" i="26"/>
  <c r="H2115" i="26"/>
  <c r="H376" i="26"/>
  <c r="H2265" i="26"/>
  <c r="H1172" i="26"/>
  <c r="H1845" i="26"/>
  <c r="H2263" i="26"/>
  <c r="H2272" i="26"/>
  <c r="H686" i="26"/>
  <c r="H1347" i="26"/>
  <c r="H2429" i="26"/>
  <c r="H2287" i="26"/>
  <c r="H2017" i="26"/>
  <c r="H2270" i="26"/>
  <c r="H2110" i="26"/>
  <c r="H2259" i="26"/>
  <c r="H1311" i="26"/>
  <c r="H2224" i="26"/>
  <c r="H1568" i="26"/>
  <c r="H2391" i="26"/>
  <c r="H1738" i="26"/>
  <c r="H2284" i="26"/>
  <c r="H77" i="26"/>
  <c r="H1701" i="26"/>
  <c r="H361" i="26"/>
  <c r="H1957" i="26"/>
  <c r="H1902" i="26"/>
  <c r="H1511" i="26"/>
  <c r="H1370" i="26"/>
  <c r="H809" i="26"/>
  <c r="H465" i="26"/>
  <c r="H460" i="26"/>
  <c r="H548" i="26"/>
  <c r="H1889" i="26"/>
  <c r="H545" i="26"/>
  <c r="H83" i="26"/>
  <c r="H1510" i="26"/>
  <c r="H2257" i="26"/>
  <c r="H454" i="26"/>
  <c r="H2087" i="26"/>
  <c r="H2421" i="26"/>
  <c r="H2387" i="26"/>
  <c r="H156" i="26"/>
  <c r="H1550" i="26"/>
  <c r="H2297" i="26"/>
  <c r="H2033" i="26"/>
  <c r="H1807" i="26"/>
  <c r="H2240" i="26"/>
  <c r="H2281" i="26"/>
  <c r="H2326" i="26"/>
  <c r="H1752" i="26"/>
  <c r="H2260" i="26"/>
  <c r="H2102" i="26"/>
  <c r="H2386" i="26"/>
  <c r="H385" i="26"/>
  <c r="H869" i="26"/>
  <c r="H130" i="26"/>
  <c r="H2279" i="26"/>
  <c r="H687" i="26"/>
  <c r="H2269" i="26"/>
  <c r="H939" i="26"/>
  <c r="H2261" i="26"/>
  <c r="H1847" i="26"/>
  <c r="H337" i="26"/>
  <c r="H2262" i="26"/>
  <c r="H1315" i="26"/>
  <c r="H2388" i="26"/>
  <c r="H2291" i="26"/>
  <c r="H2138" i="26"/>
  <c r="H1700" i="26"/>
  <c r="H2401" i="26"/>
  <c r="H2238" i="26"/>
  <c r="H116" i="26"/>
  <c r="H2467" i="26"/>
  <c r="H2515" i="26"/>
  <c r="H2578" i="26"/>
  <c r="H2720" i="26"/>
  <c r="H2511" i="26"/>
  <c r="H2660" i="26"/>
  <c r="H2336" i="26"/>
  <c r="H2714" i="26"/>
  <c r="H2696" i="26"/>
  <c r="H2687" i="26"/>
  <c r="H2655" i="26"/>
  <c r="H2488" i="26"/>
  <c r="H2209" i="26"/>
  <c r="H2469" i="26"/>
  <c r="H2545" i="26"/>
  <c r="H2668" i="26"/>
  <c r="H2514" i="26"/>
  <c r="H2004" i="26"/>
  <c r="H2703" i="26"/>
  <c r="H2654" i="26"/>
  <c r="H2441" i="26"/>
  <c r="H2717" i="26"/>
  <c r="H1997" i="26"/>
  <c r="H404" i="26"/>
  <c r="H1018" i="26"/>
  <c r="H623" i="26"/>
  <c r="H1507" i="26"/>
  <c r="H647" i="26"/>
  <c r="H1658" i="26"/>
  <c r="H184" i="26"/>
  <c r="H1949" i="26"/>
  <c r="H1153" i="26"/>
  <c r="H1917" i="26"/>
  <c r="H1516" i="26"/>
  <c r="H1848" i="26"/>
  <c r="H1506" i="26"/>
  <c r="H399" i="26"/>
  <c r="H1722" i="26"/>
  <c r="H2174" i="26"/>
  <c r="H2132" i="26"/>
  <c r="H1323" i="26"/>
  <c r="H2044" i="26"/>
  <c r="H1173" i="26"/>
  <c r="H1963" i="26"/>
  <c r="H405" i="26"/>
  <c r="H2116" i="26"/>
  <c r="H1037" i="26"/>
  <c r="H1261" i="26"/>
  <c r="H2058" i="26"/>
  <c r="H855" i="26"/>
  <c r="H1508" i="26"/>
  <c r="H420" i="26"/>
  <c r="H1038" i="26"/>
  <c r="H78" i="26"/>
  <c r="H2152" i="26"/>
  <c r="H646" i="26"/>
  <c r="H1706" i="26"/>
  <c r="H2166" i="26"/>
  <c r="H1415" i="26"/>
  <c r="H1713" i="26"/>
  <c r="H485" i="26"/>
  <c r="H455" i="26"/>
  <c r="H429" i="26"/>
  <c r="H1689" i="26"/>
  <c r="H1517" i="26"/>
  <c r="H2378" i="26"/>
  <c r="H1162" i="26"/>
  <c r="H2282" i="26"/>
  <c r="H1160" i="26"/>
  <c r="H2243" i="26"/>
  <c r="H120" i="26"/>
  <c r="H2266" i="26"/>
  <c r="H2249" i="26"/>
  <c r="H2131" i="26"/>
  <c r="H1733" i="26"/>
  <c r="H2245" i="26"/>
  <c r="H2390" i="26"/>
  <c r="H1789" i="26"/>
  <c r="H847" i="26"/>
  <c r="H675" i="26"/>
  <c r="H2146" i="26"/>
  <c r="H382" i="26"/>
  <c r="H249" i="26"/>
  <c r="H2348" i="26"/>
  <c r="H2283" i="26"/>
  <c r="H1523" i="26"/>
  <c r="H1158" i="26"/>
  <c r="H183" i="26"/>
  <c r="H2252" i="26"/>
  <c r="H1168" i="26"/>
  <c r="H2242" i="26"/>
  <c r="H1899" i="26"/>
  <c r="H2427" i="26"/>
  <c r="H2117" i="26"/>
  <c r="H2554" i="26"/>
  <c r="H1794" i="26"/>
  <c r="H1994" i="26"/>
  <c r="H23" i="26"/>
  <c r="H1372" i="26"/>
  <c r="H397" i="26"/>
  <c r="H1076" i="26"/>
  <c r="H58" i="26"/>
  <c r="H394" i="26"/>
  <c r="H1395" i="26"/>
  <c r="H1394" i="26"/>
  <c r="H1059" i="26"/>
  <c r="H2126" i="26"/>
  <c r="H1260" i="26"/>
  <c r="H1221" i="26"/>
  <c r="H1255" i="26"/>
  <c r="H703" i="26"/>
  <c r="H1422" i="26"/>
  <c r="H406" i="26"/>
  <c r="H818" i="26"/>
  <c r="H1240" i="26"/>
  <c r="H1022" i="26"/>
  <c r="H1484" i="26"/>
  <c r="H1276" i="26"/>
  <c r="H1424" i="26"/>
  <c r="H1769" i="26"/>
  <c r="H129" i="26"/>
  <c r="H244" i="26"/>
  <c r="H1058" i="26"/>
  <c r="H1830" i="26"/>
  <c r="H1717" i="26"/>
  <c r="H137" i="26"/>
  <c r="H523" i="26"/>
  <c r="H386" i="26"/>
  <c r="H1525" i="26"/>
  <c r="H438" i="26"/>
  <c r="H578" i="26"/>
  <c r="H1009" i="26"/>
  <c r="H1891" i="26"/>
  <c r="H858" i="26"/>
  <c r="H1325" i="26"/>
  <c r="H288" i="26"/>
  <c r="H677" i="26"/>
  <c r="H532" i="26"/>
  <c r="H63" i="26"/>
  <c r="H1174" i="26"/>
  <c r="H1194" i="26"/>
  <c r="H1895" i="26"/>
  <c r="H2145" i="26"/>
  <c r="H808" i="26"/>
  <c r="H886" i="26"/>
  <c r="H1852" i="26"/>
  <c r="H1231" i="26"/>
  <c r="H26" i="26"/>
  <c r="H997" i="26"/>
  <c r="H979" i="26"/>
  <c r="H819" i="26"/>
  <c r="H1784" i="26"/>
  <c r="H1140" i="26"/>
  <c r="H684" i="26"/>
  <c r="H2101" i="26"/>
  <c r="H1198" i="26"/>
  <c r="H1027" i="26"/>
  <c r="H867" i="26"/>
  <c r="H1799" i="26"/>
  <c r="H133" i="26"/>
  <c r="H221" i="26"/>
  <c r="H640" i="26"/>
  <c r="H1287" i="26"/>
  <c r="H678" i="26"/>
  <c r="H883" i="26"/>
  <c r="H977" i="26"/>
  <c r="H1558" i="26"/>
  <c r="H579" i="26"/>
  <c r="H153" i="26"/>
  <c r="H1531" i="26"/>
  <c r="H1283" i="26"/>
  <c r="H1304" i="26"/>
  <c r="H1212" i="26"/>
  <c r="H54" i="26"/>
  <c r="H1421" i="26"/>
  <c r="H891" i="26"/>
  <c r="H577" i="26"/>
  <c r="H204" i="26"/>
  <c r="H73" i="26"/>
  <c r="H835" i="26"/>
  <c r="H468" i="26"/>
  <c r="H651" i="26"/>
  <c r="H121" i="26"/>
  <c r="H383" i="26"/>
  <c r="H1989" i="26"/>
  <c r="H396" i="26"/>
  <c r="H887" i="26"/>
  <c r="H2069" i="26"/>
  <c r="H707" i="26"/>
  <c r="H750" i="26"/>
  <c r="H970" i="26"/>
  <c r="H757" i="26"/>
  <c r="H1876" i="26"/>
  <c r="H61" i="26"/>
  <c r="H1866" i="26"/>
  <c r="H1288" i="26"/>
  <c r="H388" i="26"/>
  <c r="H321" i="26"/>
  <c r="H834" i="26"/>
  <c r="H1132" i="26"/>
  <c r="H1057" i="26"/>
  <c r="H50" i="26"/>
  <c r="H117" i="26"/>
  <c r="H1897" i="26"/>
  <c r="H1896" i="26"/>
  <c r="H1416" i="26"/>
  <c r="H1850" i="26"/>
  <c r="H1851" i="26"/>
  <c r="H688" i="26"/>
  <c r="H1856" i="26"/>
  <c r="H1209" i="26"/>
  <c r="H135" i="26"/>
  <c r="H1880" i="26"/>
  <c r="H181" i="26"/>
  <c r="H812" i="26"/>
  <c r="H849" i="26"/>
  <c r="H1278" i="26"/>
  <c r="H2129" i="26"/>
  <c r="H1898" i="26"/>
  <c r="H820" i="26"/>
  <c r="H828" i="26"/>
  <c r="H473" i="26"/>
  <c r="H1279" i="26"/>
  <c r="H1297" i="26"/>
  <c r="H122" i="26"/>
  <c r="H1285" i="26"/>
  <c r="H832" i="26"/>
  <c r="H1803" i="26"/>
  <c r="H34" i="26"/>
  <c r="H180" i="26"/>
  <c r="H162" i="26"/>
  <c r="H283" i="26"/>
  <c r="H655" i="26"/>
  <c r="H1626" i="26"/>
  <c r="H209" i="26"/>
  <c r="H160" i="26"/>
  <c r="H1183" i="26"/>
  <c r="H206" i="26"/>
  <c r="H2041" i="26"/>
  <c r="H1810" i="26"/>
  <c r="H1178" i="26"/>
  <c r="H360" i="26"/>
  <c r="H1864" i="26"/>
  <c r="H840" i="26"/>
  <c r="H1860" i="26"/>
  <c r="H908" i="26"/>
  <c r="H1930" i="26"/>
  <c r="H1413" i="26"/>
  <c r="H753" i="26"/>
  <c r="H836" i="26"/>
  <c r="H1881" i="26"/>
  <c r="H375" i="26"/>
  <c r="H1854" i="26"/>
  <c r="H552" i="26"/>
  <c r="H127" i="26"/>
  <c r="H202" i="26"/>
  <c r="H1680" i="26"/>
  <c r="H1154" i="26"/>
  <c r="H1338" i="26"/>
  <c r="H216" i="26"/>
  <c r="H1122" i="26"/>
  <c r="H132" i="26"/>
  <c r="H885" i="26"/>
  <c r="H179" i="26"/>
  <c r="H284" i="26"/>
  <c r="H28" i="26"/>
  <c r="H415" i="26"/>
  <c r="H1476" i="26"/>
  <c r="H1759" i="26"/>
  <c r="H984" i="26"/>
  <c r="H2063" i="26"/>
  <c r="H1482" i="26"/>
  <c r="H250" i="26"/>
  <c r="H336" i="26"/>
  <c r="H1247" i="26"/>
  <c r="H1575" i="26"/>
  <c r="H1403" i="26"/>
  <c r="H289" i="26"/>
  <c r="H613" i="26"/>
  <c r="H1618" i="26"/>
  <c r="H1887" i="26"/>
  <c r="H74" i="26"/>
  <c r="H669" i="26"/>
  <c r="H705" i="26"/>
  <c r="H857" i="26"/>
  <c r="H1251" i="26"/>
  <c r="H1389" i="26"/>
  <c r="H842" i="26"/>
  <c r="H943" i="26"/>
  <c r="H29" i="26"/>
  <c r="H1795" i="26"/>
  <c r="H1932" i="26"/>
  <c r="H440" i="26"/>
  <c r="H503" i="26"/>
  <c r="H1418" i="26"/>
  <c r="H811" i="26"/>
  <c r="H1879" i="26"/>
  <c r="H1299" i="26"/>
  <c r="H1056" i="26"/>
  <c r="H930" i="26"/>
  <c r="H134" i="26"/>
  <c r="H955" i="26"/>
  <c r="H1213" i="26"/>
  <c r="H848" i="26"/>
  <c r="H1120" i="26"/>
  <c r="H307" i="26"/>
  <c r="H1187" i="26"/>
  <c r="H123" i="26"/>
  <c r="H1207" i="26"/>
  <c r="H329" i="26"/>
  <c r="H1793" i="26"/>
  <c r="H2094" i="26"/>
  <c r="H536" i="26"/>
  <c r="H1054" i="26"/>
  <c r="H539" i="26"/>
  <c r="H831" i="26"/>
  <c r="H884" i="26"/>
  <c r="H205" i="26"/>
  <c r="H1875" i="26"/>
  <c r="H1145" i="26"/>
  <c r="H1123" i="26"/>
  <c r="H240" i="26"/>
  <c r="H1312" i="26"/>
  <c r="H2130" i="26"/>
  <c r="H810" i="26"/>
  <c r="H131" i="26"/>
  <c r="H549" i="26"/>
  <c r="H2028" i="26"/>
  <c r="H2108" i="26"/>
  <c r="H1420" i="26"/>
  <c r="H472" i="26"/>
  <c r="H1110" i="26"/>
  <c r="H1888" i="26"/>
  <c r="H1843" i="26"/>
  <c r="H1306" i="26"/>
  <c r="H1308" i="26"/>
  <c r="H222" i="26"/>
  <c r="H1291" i="26"/>
  <c r="H2100" i="26"/>
  <c r="H1783" i="26"/>
  <c r="H1865" i="26"/>
  <c r="H535" i="26"/>
  <c r="H691" i="26"/>
  <c r="H292" i="26"/>
  <c r="H1097" i="26"/>
  <c r="H1908" i="26"/>
  <c r="H1970" i="26"/>
  <c r="H424" i="26"/>
  <c r="H65" i="26"/>
  <c r="H76" i="26"/>
  <c r="H1252" i="26"/>
  <c r="H303" i="26"/>
  <c r="H751" i="26"/>
  <c r="H99" i="26"/>
  <c r="H1555" i="26"/>
  <c r="H1025" i="26"/>
  <c r="H1922" i="26"/>
  <c r="H1468" i="26"/>
  <c r="H880" i="26"/>
  <c r="H895" i="26"/>
  <c r="H1118" i="26"/>
  <c r="H1201" i="26"/>
  <c r="H199" i="26"/>
  <c r="H282" i="26"/>
  <c r="H312" i="26"/>
  <c r="H915" i="26"/>
  <c r="H590" i="26"/>
  <c r="H1480" i="26"/>
  <c r="H676" i="26"/>
  <c r="H2135" i="26"/>
  <c r="H749" i="26"/>
  <c r="H701" i="26"/>
  <c r="H1610" i="26"/>
  <c r="H373" i="26"/>
  <c r="H1605" i="26"/>
  <c r="H348" i="26"/>
  <c r="H53" i="26"/>
  <c r="H1945" i="26"/>
  <c r="H347" i="26"/>
  <c r="H2144" i="26"/>
  <c r="H1798" i="26"/>
  <c r="H1263" i="26"/>
  <c r="H571" i="26"/>
  <c r="H1006" i="26"/>
  <c r="H408" i="26"/>
  <c r="H994" i="26"/>
  <c r="H1301" i="26"/>
  <c r="H1582" i="26"/>
  <c r="H1170" i="26"/>
  <c r="H1566" i="26"/>
  <c r="H138" i="26"/>
  <c r="H194" i="26"/>
  <c r="H1053" i="26"/>
  <c r="H827" i="26"/>
  <c r="H423" i="26"/>
  <c r="H491" i="26"/>
  <c r="H1086" i="26"/>
  <c r="H728" i="26"/>
  <c r="H1838" i="26"/>
  <c r="H650" i="26"/>
  <c r="H1115" i="26"/>
  <c r="H1782" i="26"/>
  <c r="H682" i="26"/>
  <c r="H921" i="26"/>
  <c r="H1322" i="26"/>
  <c r="H1520" i="26"/>
  <c r="H1526" i="26"/>
  <c r="H928" i="26"/>
  <c r="H310" i="26"/>
  <c r="H1024" i="26"/>
  <c r="H1450" i="26"/>
  <c r="H1082" i="26"/>
  <c r="H789" i="26"/>
  <c r="H1497" i="26"/>
  <c r="H2189" i="26"/>
  <c r="H1222" i="26"/>
  <c r="H154" i="26"/>
  <c r="H1943" i="26"/>
  <c r="H470" i="26"/>
  <c r="H227" i="26"/>
  <c r="H1720" i="26"/>
  <c r="H1639" i="26"/>
  <c r="H592" i="26"/>
  <c r="H929" i="26"/>
  <c r="H22" i="26"/>
  <c r="H777" i="26"/>
  <c r="H211" i="26"/>
  <c r="H962" i="26"/>
  <c r="H584" i="26"/>
  <c r="H764" i="26"/>
  <c r="H1657" i="26"/>
  <c r="H779" i="26"/>
  <c r="H302" i="26"/>
  <c r="H1356" i="26"/>
  <c r="H658" i="26"/>
  <c r="H309" i="26"/>
  <c r="H968" i="26"/>
  <c r="H1563" i="26"/>
  <c r="H1968" i="26"/>
  <c r="H246" i="26"/>
  <c r="H1232" i="26"/>
  <c r="H19" i="26"/>
  <c r="H1016" i="26"/>
  <c r="H981" i="26"/>
  <c r="H521" i="26"/>
  <c r="H1121" i="26"/>
  <c r="H159" i="26"/>
  <c r="H748" i="26"/>
  <c r="H952" i="26"/>
  <c r="H330" i="26"/>
  <c r="H1538" i="26"/>
  <c r="H444" i="26"/>
  <c r="H1368" i="26"/>
  <c r="H772" i="26"/>
  <c r="H1496" i="26"/>
  <c r="H692" i="26"/>
  <c r="H163" i="26"/>
  <c r="H1399" i="26"/>
  <c r="H1513" i="26"/>
  <c r="H1469" i="26"/>
  <c r="H958" i="26"/>
  <c r="H1950" i="26"/>
  <c r="H89" i="26"/>
  <c r="H1532" i="26"/>
  <c r="H1186" i="26"/>
  <c r="H956" i="26"/>
  <c r="H1483" i="26"/>
  <c r="H1479" i="26"/>
  <c r="H635" i="26"/>
  <c r="H502" i="26"/>
  <c r="H941" i="26"/>
  <c r="H1620" i="26"/>
  <c r="H1381" i="26"/>
  <c r="H1969" i="26"/>
  <c r="H1536" i="26"/>
  <c r="H644" i="26"/>
  <c r="H301" i="26"/>
  <c r="H932" i="26"/>
  <c r="H1035" i="26"/>
  <c r="H1576" i="26"/>
  <c r="H1043" i="26"/>
  <c r="H1981" i="26"/>
  <c r="H1470" i="26"/>
  <c r="H427" i="26"/>
  <c r="H1668" i="26"/>
  <c r="H1147" i="26"/>
  <c r="H944" i="26"/>
  <c r="H1464" i="26"/>
  <c r="H1625" i="26"/>
  <c r="H97" i="26"/>
  <c r="H24" i="26"/>
  <c r="H741" i="26"/>
  <c r="H326" i="26"/>
  <c r="H290" i="26"/>
  <c r="H1762" i="26"/>
  <c r="H2171" i="26"/>
  <c r="H2061" i="26"/>
  <c r="H1966" i="26"/>
  <c r="H1748" i="26"/>
  <c r="H1490" i="26"/>
  <c r="H1034" i="26"/>
  <c r="H1152" i="26"/>
  <c r="H350" i="26"/>
  <c r="H30" i="26"/>
  <c r="H725" i="26"/>
  <c r="H964" i="26"/>
  <c r="H1385" i="26"/>
  <c r="H1884" i="26"/>
  <c r="H306" i="26"/>
  <c r="H993" i="26"/>
  <c r="H868" i="26"/>
  <c r="H1919" i="26"/>
  <c r="H1239" i="26"/>
  <c r="H1767" i="26"/>
  <c r="H1931" i="26"/>
  <c r="H710" i="26"/>
  <c r="H267" i="26"/>
  <c r="H1128" i="26"/>
  <c r="H1652" i="26"/>
  <c r="H1955" i="26"/>
  <c r="H315" i="26"/>
  <c r="H1244" i="26"/>
  <c r="H1831" i="26"/>
  <c r="H2046" i="26"/>
  <c r="H291" i="26"/>
  <c r="H1011" i="26"/>
  <c r="H1085" i="26"/>
  <c r="H1321" i="26"/>
  <c r="H2136" i="26"/>
  <c r="H1819" i="26"/>
  <c r="H1275" i="26"/>
  <c r="H738" i="26"/>
  <c r="H1634" i="26"/>
  <c r="H1859" i="26"/>
  <c r="H1692" i="26"/>
  <c r="H1710" i="26"/>
  <c r="H922" i="26"/>
  <c r="H1631" i="26"/>
  <c r="H27" i="26"/>
  <c r="H1785" i="26"/>
  <c r="H1377" i="26"/>
  <c r="H581" i="26"/>
  <c r="H1632" i="26"/>
  <c r="H237" i="26"/>
  <c r="H992" i="26"/>
  <c r="H46" i="26"/>
  <c r="H1940" i="26"/>
  <c r="H1363" i="26"/>
  <c r="H102" i="26"/>
  <c r="H493" i="26"/>
  <c r="H1840" i="26"/>
  <c r="H925" i="26"/>
  <c r="H1761" i="26"/>
  <c r="H1485" i="26"/>
  <c r="H2054" i="26"/>
  <c r="H630" i="26"/>
  <c r="H1466" i="26"/>
  <c r="H210" i="26"/>
  <c r="H730" i="26"/>
  <c r="H729" i="26"/>
  <c r="H323" i="26"/>
  <c r="H940" i="26"/>
  <c r="H583" i="26"/>
  <c r="H308" i="26"/>
  <c r="H1384" i="26"/>
  <c r="H1156" i="26"/>
  <c r="H441" i="26"/>
  <c r="H973" i="26"/>
  <c r="H721" i="26"/>
  <c r="H864" i="26"/>
  <c r="H25" i="26"/>
  <c r="H2025" i="26"/>
  <c r="H718" i="26"/>
  <c r="H737" i="26"/>
  <c r="H1375" i="26"/>
  <c r="H1683" i="26"/>
  <c r="H1449" i="26"/>
  <c r="H903" i="26"/>
  <c r="H739" i="26"/>
  <c r="H1149" i="26"/>
  <c r="H80" i="26"/>
  <c r="H422" i="26"/>
  <c r="H2211" i="26"/>
  <c r="H1007" i="26"/>
  <c r="H1249" i="26"/>
  <c r="H1562" i="26"/>
  <c r="H2180" i="26"/>
  <c r="H238" i="26"/>
  <c r="H1350" i="26"/>
  <c r="H467" i="26"/>
  <c r="H664" i="26"/>
  <c r="H1758" i="26"/>
  <c r="H1824" i="26"/>
  <c r="H1809" i="26"/>
  <c r="H1358" i="26"/>
  <c r="H2086" i="26"/>
  <c r="H367" i="26"/>
  <c r="H1792" i="26"/>
  <c r="H100" i="26"/>
  <c r="H434" i="26"/>
  <c r="H1494" i="26"/>
  <c r="H501" i="26"/>
  <c r="H230" i="26"/>
  <c r="H526" i="26"/>
  <c r="H781" i="26"/>
  <c r="H1111" i="26"/>
  <c r="H1984" i="26"/>
  <c r="H1112" i="26"/>
  <c r="H1352" i="26"/>
  <c r="H969" i="26"/>
  <c r="H1808" i="26"/>
  <c r="H1825" i="26"/>
  <c r="H1834" i="26"/>
  <c r="H1636" i="26"/>
  <c r="H1787" i="26"/>
  <c r="H1734" i="26"/>
  <c r="H1760" i="26"/>
  <c r="H1343" i="26"/>
  <c r="H1607" i="26"/>
  <c r="H1105" i="26"/>
  <c r="H1871" i="26"/>
  <c r="H1044" i="26"/>
  <c r="H1094" i="26"/>
  <c r="H662" i="26"/>
  <c r="H628" i="26"/>
  <c r="H1014" i="26"/>
  <c r="H1629" i="26"/>
  <c r="H926" i="26"/>
  <c r="H1012" i="26"/>
  <c r="H1004" i="26"/>
  <c r="H287" i="26"/>
  <c r="H990" i="26"/>
  <c r="H752" i="26"/>
  <c r="H995" i="26"/>
  <c r="H755" i="26"/>
  <c r="H1376" i="26"/>
  <c r="H1542" i="26"/>
  <c r="H1233" i="26"/>
  <c r="H295" i="26"/>
  <c r="H859" i="26"/>
  <c r="H1113" i="26"/>
  <c r="H98" i="26"/>
  <c r="H1326" i="26"/>
  <c r="H1028" i="26"/>
  <c r="H792" i="26"/>
  <c r="H1015" i="26"/>
  <c r="H865" i="26"/>
  <c r="H1676" i="26"/>
  <c r="H149" i="26"/>
  <c r="H105" i="26"/>
  <c r="H253" i="26"/>
  <c r="H254" i="26"/>
  <c r="H1334" i="26"/>
  <c r="H1319" i="26"/>
  <c r="H1519" i="26"/>
  <c r="H2192" i="26"/>
  <c r="H2047" i="26"/>
  <c r="H1674" i="26"/>
  <c r="H1812" i="26"/>
  <c r="H2060" i="26"/>
  <c r="H1591" i="26"/>
  <c r="H1953" i="26"/>
  <c r="H1502" i="26"/>
  <c r="H1725" i="26"/>
  <c r="H1095" i="26"/>
  <c r="H794" i="26"/>
  <c r="H2059" i="26"/>
  <c r="H1907" i="26"/>
  <c r="H1585" i="26"/>
  <c r="H1042" i="26"/>
  <c r="H986" i="26"/>
  <c r="H355" i="26"/>
  <c r="H430" i="26"/>
  <c r="H642" i="26"/>
  <c r="H1010" i="26"/>
  <c r="H702" i="26"/>
  <c r="H1633" i="26"/>
  <c r="H822" i="26"/>
  <c r="H182" i="26"/>
  <c r="H1614" i="26"/>
  <c r="H825" i="26"/>
  <c r="H1083" i="26"/>
  <c r="H285" i="26"/>
  <c r="H704" i="26"/>
  <c r="H1234" i="26"/>
  <c r="H727" i="26"/>
  <c r="H1148" i="26"/>
  <c r="H1329" i="26"/>
  <c r="H171" i="26"/>
  <c r="H1337" i="26"/>
  <c r="H756" i="26"/>
  <c r="H268" i="26"/>
  <c r="H1645" i="26"/>
  <c r="H1065" i="26"/>
  <c r="H1918" i="26"/>
  <c r="H1435" i="26"/>
  <c r="H1560" i="26"/>
  <c r="H1643" i="26"/>
  <c r="H1179" i="26"/>
  <c r="H946" i="26"/>
  <c r="H1533" i="26"/>
  <c r="H421" i="26"/>
  <c r="H745" i="26"/>
  <c r="H1332" i="26"/>
  <c r="H245" i="26"/>
  <c r="H2105" i="26"/>
  <c r="H909" i="26"/>
  <c r="H412" i="26"/>
  <c r="H2051" i="26"/>
  <c r="H2076" i="26"/>
  <c r="H685" i="26"/>
  <c r="H1663" i="26"/>
  <c r="H125" i="26"/>
  <c r="H2045" i="26"/>
  <c r="H998" i="26"/>
  <c r="H778" i="26"/>
  <c r="H1223" i="26"/>
  <c r="H1036" i="26"/>
  <c r="H208" i="26"/>
  <c r="H1501" i="26"/>
  <c r="H967" i="26"/>
  <c r="H875" i="26"/>
  <c r="H902" i="26"/>
  <c r="H351" i="26"/>
  <c r="H346" i="26"/>
  <c r="H1584" i="26"/>
  <c r="H722" i="26"/>
  <c r="H870" i="26"/>
  <c r="H839" i="26"/>
  <c r="H1101" i="26"/>
  <c r="H1001" i="26"/>
  <c r="H1820" i="26"/>
  <c r="H68" i="26"/>
  <c r="H1735" i="26"/>
  <c r="H882" i="26"/>
  <c r="H93" i="26"/>
  <c r="H1557" i="26"/>
  <c r="H1960" i="26"/>
  <c r="H1842" i="26"/>
  <c r="H1709" i="26"/>
  <c r="H374" i="26"/>
  <c r="H1586" i="26"/>
  <c r="H381" i="26"/>
  <c r="H863" i="26"/>
  <c r="H259" i="26"/>
  <c r="H2161" i="26"/>
  <c r="H1387" i="26"/>
  <c r="H1691" i="26"/>
  <c r="H1379" i="26"/>
  <c r="H673" i="26"/>
  <c r="H763" i="26"/>
  <c r="H1448" i="26"/>
  <c r="H1382" i="26"/>
  <c r="H1225" i="26"/>
  <c r="H1303" i="26"/>
  <c r="H1046" i="26"/>
  <c r="H328" i="26"/>
  <c r="H1744" i="26"/>
  <c r="H754" i="26"/>
  <c r="H1515" i="26"/>
  <c r="H666" i="26"/>
  <c r="H1600" i="26"/>
  <c r="H1801" i="26"/>
  <c r="H1839" i="26"/>
  <c r="H490" i="26"/>
  <c r="H1587" i="26"/>
  <c r="H833" i="26"/>
  <c r="H1096" i="26"/>
  <c r="H55" i="26"/>
  <c r="H1079" i="26"/>
  <c r="H2179" i="26"/>
  <c r="H746" i="26"/>
  <c r="H1890" i="26"/>
  <c r="H985" i="26"/>
  <c r="H689" i="26"/>
  <c r="H954" i="26"/>
  <c r="H1243" i="26"/>
  <c r="H1188" i="26"/>
  <c r="H2104" i="26"/>
  <c r="H1726" i="26"/>
  <c r="H695" i="26"/>
  <c r="H2182" i="26"/>
  <c r="H949" i="26"/>
  <c r="H1357" i="26"/>
  <c r="H207" i="26"/>
  <c r="H1500" i="26"/>
  <c r="H464" i="26"/>
  <c r="H560" i="26"/>
  <c r="H988" i="26"/>
  <c r="H901" i="26"/>
  <c r="H982" i="26"/>
  <c r="H1440" i="26"/>
  <c r="H2207" i="26"/>
  <c r="H1746" i="26"/>
  <c r="H2203" i="26"/>
  <c r="H1947" i="26"/>
  <c r="H1837" i="26"/>
  <c r="H989" i="26"/>
  <c r="H1465" i="26"/>
  <c r="H231" i="26"/>
  <c r="H974" i="26"/>
  <c r="H1978" i="26"/>
  <c r="H1561" i="26"/>
  <c r="H1374" i="26"/>
  <c r="H1892" i="26"/>
  <c r="H987" i="26"/>
  <c r="H1021" i="26"/>
  <c r="H1980" i="26"/>
  <c r="H263" i="26"/>
  <c r="H1411" i="26"/>
  <c r="H274" i="26"/>
  <c r="H1139" i="26"/>
  <c r="H1092" i="26"/>
  <c r="H1495" i="26"/>
  <c r="H1318" i="26"/>
  <c r="H1041" i="26"/>
  <c r="H1409" i="26"/>
  <c r="H1716" i="26"/>
  <c r="H1781" i="26"/>
  <c r="H1583" i="26"/>
  <c r="H2151" i="26"/>
  <c r="H1354" i="26"/>
  <c r="H533" i="26"/>
  <c r="H1651" i="26"/>
  <c r="H823" i="26"/>
  <c r="H72" i="26"/>
  <c r="H1206" i="26"/>
  <c r="H785" i="26"/>
  <c r="H530" i="26"/>
  <c r="H1648" i="26"/>
  <c r="H1621" i="26"/>
  <c r="H1253" i="26"/>
  <c r="H1554" i="26"/>
  <c r="H2150" i="26"/>
  <c r="H1013" i="26"/>
  <c r="H2187" i="26"/>
  <c r="H534" i="26"/>
  <c r="H914" i="26"/>
  <c r="H75" i="26"/>
  <c r="H817" i="26"/>
  <c r="H174" i="26"/>
  <c r="H1813" i="26"/>
  <c r="H1051" i="26"/>
  <c r="H177" i="26"/>
  <c r="H1814" i="26"/>
  <c r="H518" i="26"/>
  <c r="H1595" i="26"/>
  <c r="H1259" i="26"/>
  <c r="H1100" i="26"/>
  <c r="H950" i="26"/>
  <c r="H1182" i="26"/>
  <c r="H1320" i="26"/>
  <c r="H1241" i="26"/>
  <c r="H1705" i="26"/>
  <c r="H1539" i="26"/>
  <c r="H1741" i="26"/>
  <c r="H1815" i="26"/>
  <c r="H1527" i="26"/>
  <c r="H1116" i="26"/>
  <c r="H723" i="26"/>
  <c r="H1948" i="26"/>
  <c r="H1982" i="26"/>
  <c r="H1404" i="26"/>
  <c r="H1829" i="26"/>
  <c r="H293" i="26"/>
  <c r="H335" i="26"/>
  <c r="H826" i="26"/>
  <c r="H286" i="26"/>
  <c r="H580" i="26"/>
  <c r="H435" i="26"/>
  <c r="H1047" i="26"/>
  <c r="H479" i="26"/>
  <c r="H1909" i="26"/>
  <c r="H164" i="26"/>
  <c r="H322" i="26"/>
  <c r="H1029" i="26"/>
  <c r="H963" i="26"/>
  <c r="H1124" i="26"/>
  <c r="H1108" i="26"/>
  <c r="H1655" i="26"/>
  <c r="H1628" i="26"/>
  <c r="H1612" i="26"/>
  <c r="H790" i="26"/>
  <c r="H1556" i="26"/>
  <c r="H304" i="26"/>
  <c r="H1075" i="26"/>
  <c r="H1328" i="26"/>
  <c r="H631" i="26"/>
  <c r="H500" i="26"/>
  <c r="H1481" i="26"/>
  <c r="H298" i="26"/>
  <c r="H643" i="26"/>
  <c r="H215" i="26"/>
  <c r="H1365" i="26"/>
  <c r="H91" i="26"/>
  <c r="H714" i="26"/>
  <c r="H218" i="26"/>
  <c r="H1939" i="26"/>
  <c r="H1903" i="26"/>
  <c r="H1904" i="26"/>
  <c r="H1020" i="26"/>
  <c r="H2032" i="26"/>
  <c r="H517" i="26"/>
  <c r="H1030" i="26"/>
  <c r="H966" i="26"/>
  <c r="H198" i="26"/>
  <c r="H1214" i="26"/>
  <c r="H1653" i="26"/>
  <c r="H948" i="26"/>
  <c r="H1138" i="26"/>
  <c r="H978" i="26"/>
  <c r="H1623" i="26"/>
  <c r="H1565" i="26"/>
  <c r="H1000" i="26"/>
  <c r="H1934" i="26"/>
  <c r="H1885" i="26"/>
  <c r="H247" i="26"/>
  <c r="H624" i="26"/>
  <c r="H1786" i="26"/>
  <c r="H1463" i="26"/>
  <c r="H780" i="26"/>
  <c r="H1109" i="26"/>
  <c r="H1126" i="26"/>
  <c r="H1031" i="26"/>
  <c r="H1026" i="26"/>
  <c r="H1944" i="26"/>
  <c r="H445" i="26"/>
  <c r="H1127" i="26"/>
  <c r="H316" i="26"/>
  <c r="H618" i="26"/>
  <c r="H2062" i="26"/>
  <c r="H947" i="26"/>
  <c r="H197" i="26"/>
  <c r="H462" i="26"/>
  <c r="H489" i="26"/>
  <c r="H788" i="26"/>
  <c r="H775" i="26"/>
  <c r="H2037" i="26"/>
  <c r="H1906" i="26"/>
  <c r="H2213" i="26"/>
  <c r="H1763" i="26"/>
  <c r="H2024" i="26"/>
  <c r="H168" i="26"/>
  <c r="H1050" i="26"/>
  <c r="H1616" i="26"/>
  <c r="H1911" i="26"/>
  <c r="H1915" i="26"/>
  <c r="H715" i="26"/>
  <c r="H234" i="26"/>
  <c r="H555" i="26"/>
  <c r="H1408" i="26"/>
  <c r="H681" i="26"/>
  <c r="H1089" i="26"/>
  <c r="H1474" i="26"/>
  <c r="H2050" i="26"/>
  <c r="H2163" i="26"/>
  <c r="H1694" i="26"/>
  <c r="H1364" i="26"/>
  <c r="H1274" i="26"/>
  <c r="H1069" i="26"/>
  <c r="H1008" i="26"/>
  <c r="H657" i="26"/>
  <c r="H229" i="26"/>
  <c r="H1458" i="26"/>
  <c r="H223" i="26"/>
  <c r="H474" i="26"/>
  <c r="H1219" i="26"/>
  <c r="H1074" i="26"/>
  <c r="H279" i="26"/>
  <c r="H2067" i="26"/>
  <c r="H2168" i="26"/>
  <c r="H1958" i="26"/>
  <c r="H1093" i="26"/>
  <c r="H1033" i="26"/>
  <c r="H569" i="26"/>
  <c r="H698" i="26"/>
  <c r="H1619" i="26"/>
  <c r="H161" i="26"/>
  <c r="H1339" i="26"/>
  <c r="H1023" i="26"/>
  <c r="H622" i="26"/>
  <c r="H626" i="26"/>
  <c r="H280" i="26"/>
  <c r="H1552" i="26"/>
  <c r="H700" i="26"/>
  <c r="H86" i="26"/>
  <c r="H1686" i="26"/>
  <c r="H621" i="26"/>
  <c r="H854" i="26"/>
  <c r="H1133" i="26"/>
  <c r="H767" i="26"/>
  <c r="H1660" i="26"/>
  <c r="H1114" i="26"/>
  <c r="H1630" i="26"/>
  <c r="H1002" i="26"/>
  <c r="H699" i="26"/>
  <c r="H960" i="26"/>
  <c r="H1766" i="26"/>
  <c r="H1703" i="26"/>
  <c r="H167" i="26"/>
  <c r="H1737" i="26"/>
  <c r="H1302" i="26"/>
  <c r="H1045" i="26"/>
  <c r="H945" i="26"/>
  <c r="H976" i="26"/>
  <c r="H172" i="26"/>
  <c r="H94" i="26"/>
  <c r="H1309" i="26"/>
  <c r="H36" i="26"/>
  <c r="H1032" i="26"/>
  <c r="H972" i="26"/>
  <c r="H169" i="26"/>
  <c r="H961" i="26"/>
  <c r="H1084" i="26"/>
  <c r="H816" i="26"/>
  <c r="H923" i="26"/>
  <c r="H152" i="26"/>
  <c r="H1581" i="26"/>
  <c r="H1923" i="26"/>
  <c r="H487" i="26"/>
  <c r="H191" i="26"/>
  <c r="H771" i="26"/>
  <c r="H936" i="26"/>
  <c r="H575" i="26"/>
  <c r="H85" i="26"/>
  <c r="H1736" i="26"/>
  <c r="H442" i="26"/>
  <c r="H1335" i="26"/>
  <c r="H1647" i="26"/>
  <c r="H372" i="26"/>
  <c r="H850" i="26"/>
  <c r="H1151" i="26"/>
  <c r="H733" i="26"/>
  <c r="H957" i="26"/>
  <c r="H1681" i="26"/>
  <c r="H747" i="26"/>
  <c r="H1451" i="26"/>
  <c r="H82" i="26"/>
  <c r="H1293" i="26"/>
  <c r="H1987" i="26"/>
  <c r="H294" i="26"/>
  <c r="H1401" i="26"/>
  <c r="H543" i="26"/>
  <c r="H2177" i="26"/>
  <c r="H482" i="26"/>
  <c r="H1650" i="26"/>
  <c r="H1699" i="26"/>
  <c r="H2064" i="26"/>
  <c r="H1926" i="26"/>
  <c r="H852" i="26"/>
  <c r="H783" i="26"/>
  <c r="H1238" i="26"/>
  <c r="H1073" i="26"/>
  <c r="H443" i="26"/>
  <c r="H907" i="26"/>
  <c r="H1959" i="26"/>
  <c r="H1986" i="26"/>
  <c r="H2038" i="26"/>
  <c r="H1400" i="26"/>
  <c r="H71" i="26"/>
  <c r="H683" i="26"/>
  <c r="H1662" i="26"/>
  <c r="H1081" i="26"/>
  <c r="H305" i="26"/>
  <c r="H1393" i="26"/>
  <c r="H411" i="26"/>
  <c r="H146" i="26"/>
  <c r="H726" i="26"/>
  <c r="H878" i="26"/>
  <c r="H905" i="26"/>
  <c r="H759" i="26"/>
  <c r="H1333" i="26"/>
  <c r="H417" i="26"/>
  <c r="H1669" i="26"/>
  <c r="H897" i="26"/>
  <c r="H1378" i="26"/>
  <c r="H791" i="26"/>
  <c r="H1371" i="26"/>
  <c r="H1341" i="26"/>
  <c r="H2066" i="26"/>
  <c r="H762" i="26"/>
  <c r="H652" i="26"/>
  <c r="H1414" i="26"/>
  <c r="H79" i="26"/>
  <c r="H510" i="26"/>
  <c r="H2027" i="26"/>
  <c r="H38" i="26"/>
  <c r="H616" i="26"/>
  <c r="H1453" i="26"/>
  <c r="H416" i="26"/>
  <c r="H1642" i="26"/>
  <c r="H190" i="26"/>
  <c r="H724" i="26"/>
  <c r="H220" i="26"/>
  <c r="H2055" i="26"/>
  <c r="H761" i="26"/>
  <c r="H1432" i="26"/>
  <c r="H837" i="26"/>
  <c r="H1099" i="26"/>
  <c r="H409" i="26"/>
  <c r="H620" i="26"/>
  <c r="H333" i="26"/>
  <c r="H911" i="26"/>
  <c r="H2071" i="26"/>
  <c r="H1721" i="26"/>
  <c r="H277" i="26"/>
  <c r="H106" i="26"/>
  <c r="H495" i="26"/>
  <c r="H1687" i="26"/>
  <c r="H1398" i="26"/>
  <c r="H1920" i="26"/>
  <c r="H1684" i="26"/>
  <c r="H203" i="26"/>
  <c r="H942" i="26"/>
  <c r="H971" i="26"/>
  <c r="H1412" i="26"/>
  <c r="H233" i="26"/>
  <c r="H1361" i="26"/>
  <c r="H716" i="26"/>
  <c r="H1624" i="26"/>
  <c r="H358" i="26"/>
  <c r="H1928" i="26"/>
  <c r="H228" i="26"/>
  <c r="H706" i="26"/>
  <c r="H1410" i="26"/>
  <c r="H1185" i="26"/>
  <c r="H1388" i="26"/>
  <c r="H1776" i="26"/>
  <c r="H2199" i="26"/>
  <c r="H175" i="26"/>
  <c r="H743" i="26"/>
  <c r="H1362" i="26"/>
  <c r="H2065" i="26"/>
  <c r="H2031" i="26"/>
  <c r="H853" i="26"/>
  <c r="H782" i="26"/>
  <c r="H139" i="26"/>
  <c r="H1327" i="26"/>
  <c r="H888" i="26"/>
  <c r="H466" i="26"/>
  <c r="H419" i="26"/>
  <c r="H1646" i="26"/>
  <c r="H1696" i="26"/>
  <c r="H1675" i="26"/>
  <c r="H1611" i="26"/>
  <c r="H339" i="26"/>
  <c r="H1467" i="26"/>
  <c r="H296" i="26"/>
  <c r="H170" i="26"/>
  <c r="H2160" i="26"/>
  <c r="H1203" i="26"/>
  <c r="H2099" i="26"/>
  <c r="H1933" i="26"/>
  <c r="H478" i="26"/>
  <c r="H64" i="26"/>
  <c r="H1577" i="26"/>
  <c r="H92" i="26"/>
  <c r="H2175" i="26"/>
  <c r="H1003" i="26"/>
  <c r="H1454" i="26"/>
  <c r="H475" i="26"/>
  <c r="H235" i="26"/>
  <c r="H614" i="26"/>
  <c r="H314" i="26"/>
  <c r="H821" i="26"/>
  <c r="H975" i="26"/>
  <c r="H881" i="26"/>
  <c r="H178" i="26"/>
  <c r="H965" i="26"/>
  <c r="H625" i="26"/>
  <c r="H1941" i="26"/>
  <c r="H576" i="26"/>
  <c r="H109" i="26"/>
  <c r="H1215" i="26"/>
  <c r="H736" i="26"/>
  <c r="H1282" i="26"/>
  <c r="H916" i="26"/>
  <c r="H758" i="26"/>
  <c r="H1340" i="26"/>
  <c r="H1386" i="26"/>
  <c r="H1678" i="26"/>
  <c r="H610" i="26"/>
  <c r="H1117" i="26"/>
  <c r="H862" i="26"/>
  <c r="H760" i="26"/>
  <c r="H1665" i="26"/>
  <c r="H913" i="26"/>
  <c r="H1972" i="26"/>
  <c r="H359" i="26"/>
  <c r="H2176" i="26"/>
  <c r="H931" i="26"/>
  <c r="H2157" i="26"/>
  <c r="H641" i="26"/>
  <c r="H1060" i="26"/>
  <c r="H1954" i="26"/>
  <c r="H2039" i="26"/>
  <c r="H1719" i="26"/>
  <c r="H1155" i="26"/>
  <c r="H709" i="26"/>
  <c r="H356" i="26"/>
  <c r="H49" i="26"/>
  <c r="H334" i="26"/>
  <c r="H2074" i="26"/>
  <c r="H605" i="26"/>
  <c r="H509" i="26"/>
  <c r="H108" i="26"/>
  <c r="H558" i="26"/>
  <c r="H734" i="26"/>
  <c r="H1471" i="26"/>
  <c r="H1688" i="26"/>
  <c r="H1661" i="26"/>
  <c r="H332" i="26"/>
  <c r="H48" i="26"/>
  <c r="H983" i="26"/>
  <c r="H1649" i="26"/>
  <c r="H232" i="26"/>
  <c r="H1342" i="26"/>
  <c r="H492" i="26"/>
  <c r="H2095" i="26"/>
  <c r="H505" i="26"/>
  <c r="H851" i="26"/>
  <c r="H1119" i="26"/>
  <c r="H959" i="26"/>
  <c r="H1677" i="26"/>
  <c r="H47" i="26"/>
  <c r="H1682" i="26"/>
  <c r="H414" i="26"/>
  <c r="H1893" i="26"/>
  <c r="H88" i="26"/>
  <c r="H1080" i="26"/>
  <c r="H1965" i="26"/>
  <c r="H1071" i="26"/>
  <c r="H344" i="26"/>
  <c r="H357" i="26"/>
  <c r="H1780" i="26"/>
  <c r="H1961" i="26"/>
  <c r="H2111" i="26"/>
  <c r="H1102" i="26"/>
  <c r="H896" i="26"/>
  <c r="H1146" i="26"/>
  <c r="H670" i="26"/>
  <c r="H937" i="26"/>
  <c r="H365" i="26"/>
  <c r="H1913" i="26"/>
  <c r="H511" i="26"/>
  <c r="H428" i="26"/>
  <c r="H447" i="26"/>
  <c r="H1475" i="26"/>
  <c r="H1925" i="26"/>
  <c r="H680" i="26"/>
  <c r="H265" i="26"/>
  <c r="H561" i="26"/>
  <c r="H270" i="26"/>
  <c r="H1804" i="26"/>
  <c r="H37" i="26"/>
  <c r="H107" i="26"/>
  <c r="H1331" i="26"/>
  <c r="H924" i="26"/>
  <c r="H1067" i="26"/>
  <c r="H377" i="26"/>
  <c r="H446" i="26"/>
  <c r="H1441" i="26"/>
  <c r="H2107" i="26"/>
  <c r="H256" i="26"/>
  <c r="H150" i="26"/>
  <c r="H731" i="26"/>
  <c r="H567" i="26"/>
  <c r="H516" i="26"/>
  <c r="H341" i="26"/>
  <c r="H20" i="26"/>
  <c r="H899" i="26"/>
  <c r="H1248" i="26"/>
  <c r="H654" i="26"/>
  <c r="H269" i="26"/>
  <c r="H1143" i="26"/>
  <c r="H953" i="26"/>
  <c r="H799" i="26"/>
  <c r="H544" i="26"/>
  <c r="H661" i="26"/>
  <c r="H378" i="26"/>
  <c r="H1806" i="26"/>
  <c r="H1765" i="26"/>
  <c r="H1473" i="26"/>
  <c r="H776" i="26"/>
  <c r="H1775" i="26"/>
  <c r="H258" i="26"/>
  <c r="H1774" i="26"/>
  <c r="H562" i="26"/>
  <c r="H1439" i="26"/>
  <c r="H142" i="26"/>
  <c r="H369" i="26"/>
  <c r="H798" i="26"/>
  <c r="H793" i="26"/>
  <c r="H212" i="26"/>
  <c r="H1245" i="26"/>
  <c r="H889" i="26"/>
  <c r="H1336" i="26"/>
  <c r="H342" i="26"/>
  <c r="H413" i="26"/>
  <c r="H717" i="26"/>
  <c r="H1431" i="26"/>
  <c r="H856" i="26"/>
  <c r="H1543" i="26"/>
  <c r="H586" i="26"/>
  <c r="H459" i="26"/>
  <c r="H90" i="26"/>
  <c r="H619" i="26"/>
  <c r="H1929" i="26"/>
  <c r="H297" i="26"/>
  <c r="H637" i="26"/>
  <c r="H910" i="26"/>
  <c r="H39" i="26"/>
  <c r="H713" i="26"/>
  <c r="H890" i="26"/>
  <c r="H1048" i="26"/>
  <c r="H784" i="26"/>
  <c r="H157" i="26"/>
  <c r="H711" i="26"/>
  <c r="H1967" i="26"/>
  <c r="H1460" i="26"/>
  <c r="H35" i="26"/>
  <c r="H1462" i="26"/>
  <c r="H1459" i="26"/>
  <c r="H1910" i="26"/>
  <c r="H1180" i="26"/>
  <c r="H668" i="26"/>
  <c r="H1602" i="26"/>
  <c r="H433" i="26"/>
  <c r="H110" i="26"/>
  <c r="H1224" i="26"/>
  <c r="H1777" i="26"/>
  <c r="H557" i="26"/>
  <c r="H634" i="26"/>
  <c r="H2148" i="26"/>
  <c r="H271" i="26"/>
  <c r="H674" i="26"/>
  <c r="H800" i="26"/>
  <c r="H1039" i="26"/>
  <c r="H300" i="26"/>
  <c r="H103" i="26"/>
  <c r="H1367" i="26"/>
  <c r="H432" i="26"/>
  <c r="H1771" i="26"/>
  <c r="H1066" i="26"/>
  <c r="H1956" i="26"/>
  <c r="H735" i="26"/>
  <c r="H1443" i="26"/>
  <c r="H41" i="26"/>
  <c r="H436" i="26"/>
  <c r="H1250" i="26"/>
  <c r="H2077" i="26"/>
  <c r="H463" i="26"/>
  <c r="H458" i="26"/>
  <c r="H564" i="26"/>
  <c r="H313" i="26"/>
  <c r="H1447" i="26"/>
  <c r="H481" i="26"/>
  <c r="H1181" i="26"/>
  <c r="H1049" i="26"/>
  <c r="H457" i="26"/>
  <c r="H1478" i="26"/>
  <c r="H1764" i="26"/>
  <c r="H1924" i="26"/>
  <c r="H1935" i="26"/>
  <c r="H1457" i="26"/>
  <c r="H653" i="26"/>
  <c r="H796" i="26"/>
  <c r="H1242" i="26"/>
  <c r="H732" i="26"/>
  <c r="H1103" i="26"/>
  <c r="H606" i="26"/>
  <c r="H617" i="26"/>
  <c r="H260" i="26"/>
  <c r="H898" i="26"/>
  <c r="H573" i="26"/>
  <c r="H917" i="26"/>
  <c r="H1235" i="26"/>
  <c r="H795" i="26"/>
  <c r="H693" i="26"/>
  <c r="H671" i="26"/>
  <c r="H1436" i="26"/>
  <c r="H1659" i="26"/>
  <c r="H84" i="26"/>
  <c r="H660" i="26"/>
  <c r="H2073" i="26"/>
  <c r="H213" i="26"/>
  <c r="H742" i="26"/>
  <c r="H1246" i="26"/>
  <c r="H697" i="26"/>
  <c r="H437" i="26"/>
  <c r="H1068" i="26"/>
  <c r="H499" i="26"/>
  <c r="H217" i="26"/>
  <c r="H2029" i="26"/>
  <c r="H366" i="26"/>
  <c r="H1894" i="26"/>
  <c r="H1134" i="26"/>
  <c r="H1983" i="26"/>
  <c r="H933" i="26"/>
  <c r="H1635" i="26"/>
  <c r="H418" i="26"/>
  <c r="H1791" i="26"/>
  <c r="H542" i="26"/>
  <c r="H1104" i="26"/>
  <c r="H480" i="26"/>
  <c r="H1988" i="26"/>
  <c r="H33" i="26"/>
  <c r="H44" i="26"/>
  <c r="H589" i="26"/>
  <c r="H1679" i="26"/>
  <c r="H659" i="26"/>
  <c r="H2208" i="26"/>
  <c r="H633" i="26"/>
  <c r="H1671" i="26"/>
  <c r="H456" i="26"/>
  <c r="H1768" i="26"/>
  <c r="H1704" i="26"/>
  <c r="H1912" i="26"/>
  <c r="H719" i="26"/>
  <c r="H1017" i="26"/>
  <c r="H587" i="26"/>
  <c r="H281" i="26"/>
  <c r="H214" i="26"/>
  <c r="H1072" i="26"/>
  <c r="H410" i="26"/>
  <c r="H632" i="26"/>
  <c r="H453" i="26"/>
  <c r="H2070" i="26"/>
  <c r="H439" i="26"/>
  <c r="H276" i="26"/>
  <c r="H1971" i="26"/>
  <c r="H2113" i="26"/>
  <c r="H1656" i="26"/>
  <c r="H1294" i="26"/>
  <c r="H151" i="26"/>
  <c r="H469" i="26"/>
  <c r="H2178" i="26"/>
  <c r="H1106" i="26"/>
  <c r="H1330" i="26"/>
  <c r="H1962" i="26"/>
  <c r="H2112" i="26"/>
  <c r="H1227" i="26"/>
  <c r="V1773" i="29"/>
  <c r="V1797" i="29"/>
  <c r="V215" i="29"/>
  <c r="V2268" i="29"/>
  <c r="V2503" i="29"/>
  <c r="V439" i="29"/>
  <c r="V973" i="29"/>
  <c r="V1931" i="29"/>
  <c r="V69" i="29"/>
  <c r="V136" i="29"/>
  <c r="V2560" i="29"/>
  <c r="V361" i="29"/>
  <c r="V2288" i="29"/>
  <c r="V117" i="29"/>
  <c r="V1009" i="29"/>
  <c r="V2401" i="29"/>
  <c r="V2334" i="29"/>
  <c r="V2716" i="29"/>
  <c r="V2127" i="29"/>
  <c r="V370" i="29"/>
  <c r="V1060" i="29"/>
  <c r="V2024" i="29"/>
  <c r="V1295" i="29"/>
  <c r="V1183" i="29"/>
  <c r="V809" i="29"/>
  <c r="V1705" i="29"/>
  <c r="V2053" i="29"/>
  <c r="V604" i="29"/>
  <c r="V84" i="29"/>
  <c r="V1992" i="29"/>
  <c r="V1796" i="29"/>
  <c r="V1168" i="29"/>
  <c r="V2287" i="29"/>
  <c r="V2267" i="29"/>
  <c r="V2529" i="29"/>
  <c r="V546" i="29"/>
  <c r="V2693" i="29"/>
  <c r="V1893" i="29"/>
  <c r="V2094" i="29"/>
  <c r="V562" i="29"/>
  <c r="V737" i="29"/>
  <c r="V1919" i="29"/>
  <c r="V132" i="29"/>
  <c r="V2428" i="29"/>
  <c r="V1889" i="29"/>
  <c r="V1371" i="29"/>
  <c r="V1292" i="29"/>
  <c r="V2333" i="29"/>
  <c r="V1066" i="29"/>
  <c r="V2677" i="29"/>
  <c r="V1305" i="29"/>
  <c r="V822" i="29"/>
  <c r="V224" i="29"/>
  <c r="V2016" i="29"/>
  <c r="V402" i="29"/>
  <c r="V768" i="29"/>
  <c r="V2726" i="29"/>
  <c r="V2194" i="29"/>
  <c r="V1058" i="29"/>
  <c r="V632" i="29"/>
  <c r="V529" i="29"/>
  <c r="V1485" i="29"/>
  <c r="V2033" i="29"/>
  <c r="V1943" i="29"/>
  <c r="V1338" i="29"/>
  <c r="V1858" i="29"/>
  <c r="V184" i="29"/>
  <c r="V1363" i="29"/>
  <c r="V1785" i="29"/>
  <c r="V1339" i="29"/>
  <c r="V1172" i="29"/>
  <c r="V1322" i="29"/>
  <c r="V1883" i="29"/>
  <c r="V1383" i="29"/>
  <c r="V2017" i="29"/>
  <c r="V2055" i="29"/>
  <c r="V1122" i="29"/>
  <c r="V2286" i="29"/>
  <c r="V2297" i="29"/>
  <c r="V90" i="29"/>
  <c r="V533" i="29"/>
  <c r="V2508" i="29"/>
  <c r="V443" i="29"/>
  <c r="V1171" i="29"/>
  <c r="V2704" i="29"/>
  <c r="V2406" i="29"/>
  <c r="V2501" i="29"/>
  <c r="V1523" i="29"/>
  <c r="V879" i="29"/>
  <c r="V2119" i="29"/>
  <c r="V735" i="29"/>
  <c r="V1918" i="29"/>
  <c r="V2430" i="29"/>
  <c r="V22" i="29"/>
  <c r="V1939" i="29"/>
  <c r="V367" i="29"/>
  <c r="V1007" i="29"/>
  <c r="V122" i="29"/>
  <c r="V656" i="29"/>
  <c r="V2565" i="29"/>
  <c r="V786" i="29"/>
  <c r="V177" i="29"/>
  <c r="V440" i="29"/>
  <c r="V160" i="29"/>
  <c r="V995" i="29"/>
  <c r="V2516" i="29"/>
  <c r="V2092" i="29"/>
  <c r="V572" i="29"/>
  <c r="V705" i="29"/>
  <c r="V1983" i="29"/>
  <c r="V1079" i="29"/>
  <c r="V2658" i="29"/>
  <c r="V1778" i="29"/>
  <c r="V2088" i="29"/>
  <c r="V1296" i="29"/>
  <c r="V846" i="29"/>
  <c r="V672" i="29"/>
  <c r="V1782" i="29"/>
  <c r="V857" i="29"/>
  <c r="V246" i="29"/>
  <c r="V617" i="29"/>
  <c r="V870" i="29"/>
  <c r="V2123" i="29"/>
  <c r="V1724" i="29"/>
  <c r="V1397" i="29"/>
  <c r="V1386" i="29"/>
  <c r="V1974" i="29"/>
  <c r="V663" i="29"/>
  <c r="V1065" i="29"/>
  <c r="V2285" i="29"/>
  <c r="V2296" i="29"/>
  <c r="V1515" i="29"/>
  <c r="V866" i="29"/>
  <c r="V2298" i="29"/>
  <c r="V2692" i="29"/>
  <c r="V1406" i="29"/>
  <c r="V710" i="29"/>
  <c r="V1870" i="29"/>
  <c r="V738" i="29"/>
  <c r="V1396" i="29"/>
  <c r="V317" i="29"/>
  <c r="V787" i="29"/>
  <c r="V921" i="29"/>
  <c r="V2253" i="29"/>
  <c r="V1917" i="29"/>
  <c r="V2251" i="29"/>
  <c r="V924" i="29"/>
  <c r="V1860" i="29"/>
  <c r="V1894" i="29"/>
  <c r="V1006" i="29"/>
  <c r="V1668" i="29"/>
  <c r="V1784" i="29"/>
  <c r="V1324" i="29"/>
  <c r="V2724" i="29"/>
  <c r="V2467" i="29"/>
  <c r="V2679" i="29"/>
  <c r="V187" i="29"/>
  <c r="V199" i="29"/>
  <c r="V2116" i="29"/>
  <c r="V1895" i="29"/>
  <c r="V2303" i="29"/>
  <c r="V1379" i="29"/>
  <c r="V1706" i="29"/>
  <c r="V2410" i="29"/>
  <c r="V2619" i="29"/>
  <c r="V1590" i="29"/>
  <c r="V2657" i="29"/>
  <c r="V1849" i="29"/>
  <c r="V1903" i="29"/>
  <c r="V2635" i="29"/>
  <c r="V2633" i="29"/>
  <c r="V491" i="29"/>
  <c r="V499" i="29"/>
  <c r="V1541" i="29"/>
  <c r="V1742" i="29"/>
  <c r="V2255" i="29"/>
  <c r="V839" i="29"/>
  <c r="V1218" i="29"/>
  <c r="V31" i="29"/>
  <c r="V1221" i="29"/>
  <c r="V908" i="29"/>
  <c r="V1715" i="29"/>
  <c r="V462" i="29"/>
  <c r="V312" i="29"/>
  <c r="V1138" i="29"/>
  <c r="V2697" i="29"/>
  <c r="V1689" i="29"/>
  <c r="V307" i="29"/>
  <c r="V185" i="29"/>
  <c r="V1237" i="29"/>
  <c r="V280" i="29"/>
  <c r="V1349" i="29"/>
  <c r="V2242" i="29"/>
  <c r="V2655" i="29"/>
  <c r="V2226" i="29"/>
  <c r="V2482" i="29"/>
  <c r="V2618" i="29"/>
  <c r="V1540" i="29"/>
  <c r="V689" i="29"/>
  <c r="V1963" i="29"/>
  <c r="V1532" i="29"/>
  <c r="V2544" i="29"/>
  <c r="V1182" i="29"/>
  <c r="V1146" i="29"/>
  <c r="V838" i="29"/>
  <c r="V1217" i="29"/>
  <c r="V1160" i="29"/>
  <c r="V1120" i="29"/>
  <c r="V2683" i="29"/>
  <c r="V218" i="29"/>
  <c r="V1845" i="29"/>
  <c r="V1844" i="29"/>
  <c r="V423" i="29"/>
  <c r="V717" i="29"/>
  <c r="V2280" i="29"/>
  <c r="V2166" i="29"/>
  <c r="V1428" i="29"/>
  <c r="V518" i="29"/>
  <c r="V92" i="29"/>
  <c r="V1109" i="29"/>
  <c r="V1553" i="29"/>
  <c r="V1718" i="29"/>
  <c r="V2282" i="29"/>
  <c r="V2081" i="29"/>
  <c r="V2591" i="29"/>
  <c r="V2048" i="29"/>
  <c r="V1956" i="29"/>
  <c r="V2167" i="29"/>
  <c r="V2224" i="29"/>
  <c r="V2526" i="29"/>
  <c r="V2521" i="29"/>
  <c r="V2709" i="29"/>
  <c r="V1191" i="29"/>
  <c r="V1850" i="29"/>
  <c r="V486" i="29"/>
  <c r="V2183" i="29"/>
  <c r="V226" i="29"/>
  <c r="V485" i="29"/>
  <c r="V1125" i="29"/>
  <c r="V1389" i="29"/>
  <c r="V1128" i="29"/>
  <c r="V1653" i="29"/>
  <c r="V292" i="29"/>
  <c r="V1487" i="29"/>
  <c r="V1399" i="29"/>
  <c r="V1583" i="29"/>
  <c r="V1517" i="29"/>
  <c r="V289" i="29"/>
  <c r="V87" i="29"/>
  <c r="V654" i="29"/>
  <c r="V649" i="29"/>
  <c r="V1510" i="29"/>
  <c r="V2543" i="29"/>
  <c r="V360" i="29"/>
  <c r="V1901" i="29"/>
  <c r="V2701" i="29"/>
  <c r="V1921" i="29"/>
  <c r="V2437" i="29"/>
  <c r="V1350" i="29"/>
  <c r="V328" i="29"/>
  <c r="V2281" i="29"/>
  <c r="V382" i="29"/>
  <c r="V2321" i="29"/>
  <c r="V1655" i="29"/>
  <c r="V381" i="29"/>
  <c r="V883" i="29"/>
  <c r="V2541" i="29"/>
  <c r="V1658" i="29"/>
  <c r="V1140" i="29"/>
  <c r="V2228" i="29"/>
  <c r="V629" i="29"/>
  <c r="V483" i="29"/>
  <c r="V1311" i="29"/>
  <c r="V1545" i="29"/>
  <c r="V2712" i="29"/>
  <c r="V1021" i="29"/>
  <c r="V2124" i="29"/>
  <c r="V947" i="29"/>
  <c r="V2581" i="29"/>
  <c r="V349" i="29"/>
  <c r="V2632" i="29"/>
  <c r="V2149" i="29"/>
  <c r="V1717" i="29"/>
  <c r="V2698" i="29"/>
  <c r="V1803" i="29"/>
  <c r="V2625" i="29"/>
  <c r="V163" i="29"/>
  <c r="V2617" i="29"/>
  <c r="V1768" i="29"/>
  <c r="V468" i="29"/>
  <c r="V1226" i="29"/>
  <c r="V1481" i="29"/>
  <c r="V541" i="29"/>
  <c r="V1864" i="29"/>
  <c r="V2107" i="29"/>
  <c r="V2271" i="29"/>
  <c r="V2702" i="29"/>
  <c r="V2681" i="29"/>
  <c r="V2589" i="29"/>
  <c r="V1313" i="29"/>
  <c r="V403" i="29"/>
  <c r="V1603" i="29"/>
  <c r="V1189" i="29"/>
  <c r="V2403" i="29"/>
  <c r="V176" i="29"/>
  <c r="V2542" i="29"/>
  <c r="V2190" i="29"/>
  <c r="V2173" i="29"/>
  <c r="V2646" i="29"/>
  <c r="V2114" i="29"/>
  <c r="V1726" i="29"/>
  <c r="V1601" i="29"/>
  <c r="V1298" i="29"/>
  <c r="V2547" i="29"/>
  <c r="V318" i="29"/>
  <c r="V42" i="29"/>
  <c r="V2258" i="29"/>
  <c r="V1022" i="29"/>
  <c r="V316" i="29"/>
  <c r="V2379" i="29"/>
  <c r="V1091" i="29"/>
  <c r="V1815" i="29"/>
  <c r="V2133" i="29"/>
  <c r="V2370" i="29"/>
  <c r="V1825" i="29"/>
  <c r="V2377" i="29"/>
  <c r="V355" i="29"/>
  <c r="V1330" i="29"/>
  <c r="V281" i="29"/>
  <c r="V82" i="29"/>
  <c r="V461" i="29"/>
  <c r="V1826" i="29"/>
  <c r="V1611" i="29"/>
  <c r="V1519" i="29"/>
  <c r="V2435" i="29"/>
  <c r="V2376" i="29"/>
  <c r="V1926" i="29"/>
  <c r="V2027" i="29"/>
  <c r="V716" i="29"/>
  <c r="V1648" i="29"/>
  <c r="V1317" i="29"/>
  <c r="V1899" i="29"/>
  <c r="V1569" i="29"/>
  <c r="V961" i="29"/>
  <c r="V1263" i="29"/>
  <c r="V2394" i="29"/>
  <c r="V2395" i="29"/>
  <c r="V139" i="29"/>
  <c r="V2065" i="29"/>
  <c r="V2386" i="29"/>
  <c r="V178" i="29"/>
  <c r="V419" i="29"/>
  <c r="V2037" i="29"/>
  <c r="V893" i="29"/>
  <c r="V2387" i="29"/>
  <c r="V1762" i="29"/>
  <c r="V2463" i="29"/>
  <c r="V2131" i="29"/>
  <c r="V1318" i="29"/>
  <c r="V2369" i="29"/>
  <c r="V1879" i="29"/>
  <c r="V2421" i="29"/>
  <c r="V1092" i="29"/>
  <c r="V776" i="29"/>
  <c r="V2378" i="29"/>
  <c r="V356" i="29"/>
  <c r="V2393" i="29"/>
  <c r="V2132" i="29"/>
  <c r="V2130" i="29"/>
  <c r="V1878" i="29"/>
  <c r="V972" i="29"/>
  <c r="V1467" i="29"/>
  <c r="V294" i="29"/>
  <c r="V1733" i="29"/>
  <c r="V2373" i="29"/>
  <c r="V747" i="29"/>
  <c r="V2066" i="29"/>
  <c r="V194" i="29"/>
  <c r="V1417" i="29"/>
  <c r="V941" i="29"/>
  <c r="V1215" i="29"/>
  <c r="V1674" i="29"/>
  <c r="V1834" i="29"/>
  <c r="V1961" i="29"/>
  <c r="V1575" i="29"/>
  <c r="V2415" i="29"/>
  <c r="V293" i="29"/>
  <c r="V1205" i="29"/>
  <c r="V2609" i="29"/>
  <c r="V1813" i="29"/>
  <c r="V942" i="29"/>
  <c r="V313" i="29"/>
  <c r="V1193" i="29"/>
  <c r="V1087" i="29"/>
  <c r="V1374" i="29"/>
  <c r="V1866" i="29"/>
  <c r="V1933" i="29"/>
  <c r="V413" i="29"/>
  <c r="V1208" i="29"/>
  <c r="V94" i="29"/>
  <c r="V1808" i="29"/>
  <c r="V1987" i="29"/>
  <c r="V96" i="29"/>
  <c r="V2390" i="29"/>
  <c r="V2388" i="29"/>
  <c r="V960" i="29"/>
  <c r="V1423" i="29"/>
  <c r="V551" i="29"/>
  <c r="V1392" i="29"/>
  <c r="V315" i="29"/>
  <c r="V2360" i="29"/>
  <c r="V2431" i="29"/>
  <c r="V861" i="29"/>
  <c r="V1675" i="29"/>
  <c r="V2606" i="29"/>
  <c r="V945" i="29"/>
  <c r="V1986" i="29"/>
  <c r="V1934" i="29"/>
  <c r="V1210" i="29"/>
  <c r="V68" i="29"/>
  <c r="V1170" i="29"/>
  <c r="V2405" i="29"/>
  <c r="V2372" i="29"/>
  <c r="V544" i="29"/>
  <c r="V2422" i="29"/>
  <c r="V2371" i="29"/>
  <c r="V1238" i="29"/>
  <c r="V553" i="29"/>
  <c r="V1573" i="29"/>
  <c r="V2645" i="29"/>
  <c r="V1320" i="29"/>
  <c r="V934" i="29"/>
  <c r="V802" i="29"/>
  <c r="V1824" i="29"/>
  <c r="V1078" i="29"/>
  <c r="V2103" i="29"/>
  <c r="V2580" i="29"/>
  <c r="V1755" i="29"/>
  <c r="V1880" i="29"/>
  <c r="V1927" i="29"/>
  <c r="V430" i="29"/>
  <c r="V37" i="29"/>
  <c r="V2358" i="29"/>
  <c r="V639" i="29"/>
  <c r="V875" i="29"/>
  <c r="V2364" i="29"/>
  <c r="V2456" i="29"/>
  <c r="V1357" i="29"/>
  <c r="V2363" i="29"/>
  <c r="V1827" i="29"/>
  <c r="V549" i="29"/>
  <c r="V2391" i="29"/>
  <c r="V2336" i="29"/>
  <c r="V2722" i="29"/>
  <c r="S2722" i="29" s="1"/>
  <c r="T2722" i="29" s="1"/>
  <c r="V2380" i="29"/>
  <c r="V2572" i="29"/>
  <c r="V547" i="29"/>
  <c r="V2135" i="29"/>
  <c r="V2009" i="29"/>
  <c r="V2642" i="29"/>
  <c r="V1010" i="29"/>
  <c r="V1476" i="29"/>
  <c r="V1424" i="29"/>
  <c r="V986" i="29"/>
  <c r="V1456" i="29"/>
  <c r="V723" i="29"/>
  <c r="V1073" i="29"/>
  <c r="V2006" i="29"/>
  <c r="V2605" i="29"/>
  <c r="V778" i="29"/>
  <c r="V113" i="29"/>
  <c r="V1907" i="29"/>
  <c r="V1408" i="29"/>
  <c r="V1421" i="29"/>
  <c r="V2045" i="29"/>
  <c r="V1591" i="29"/>
  <c r="V2337" i="29"/>
  <c r="V653" i="29"/>
  <c r="V2374" i="29"/>
  <c r="V2396" i="29"/>
  <c r="V2420" i="29"/>
  <c r="V600" i="29"/>
  <c r="V1398" i="29"/>
  <c r="V232" i="29"/>
  <c r="V1629" i="29"/>
  <c r="V1822" i="29"/>
  <c r="V1212" i="29"/>
  <c r="V1086" i="29"/>
  <c r="V587" i="29"/>
  <c r="V314" i="29"/>
  <c r="V1823" i="29"/>
  <c r="V254" i="29"/>
  <c r="V372" i="29"/>
  <c r="V2458" i="29"/>
  <c r="V1454" i="29"/>
  <c r="V1209" i="29"/>
  <c r="V492" i="29"/>
  <c r="V1035" i="29"/>
  <c r="V1405" i="29"/>
  <c r="V49" i="29"/>
  <c r="V983" i="29"/>
  <c r="V1430" i="29"/>
  <c r="V1258" i="29"/>
  <c r="V2046" i="29"/>
  <c r="V2375" i="29"/>
  <c r="V2419" i="29"/>
  <c r="V2432" i="29"/>
  <c r="V2389" i="29"/>
  <c r="V357" i="29"/>
  <c r="V71" i="29"/>
  <c r="V1072" i="29"/>
  <c r="V1552" i="29"/>
  <c r="V511" i="29"/>
  <c r="V575" i="29"/>
  <c r="V550" i="29"/>
  <c r="V2459" i="29"/>
  <c r="V173" i="29"/>
  <c r="V1935" i="29"/>
  <c r="V1088" i="29"/>
  <c r="V1673" i="29"/>
  <c r="V393" i="29"/>
  <c r="V1204" i="29"/>
  <c r="V501" i="29"/>
  <c r="V2608" i="29"/>
  <c r="V1678" i="29"/>
  <c r="V2098" i="29"/>
  <c r="V720" i="29"/>
  <c r="V852" i="29"/>
  <c r="V2097" i="29"/>
  <c r="V2644" i="29"/>
  <c r="V2384" i="29"/>
  <c r="V1244" i="29"/>
  <c r="V2433" i="29"/>
  <c r="V1923" i="29"/>
  <c r="V2423" i="29"/>
  <c r="V1649" i="29"/>
  <c r="V1393" i="29"/>
  <c r="V1090" i="29"/>
  <c r="V606" i="29"/>
  <c r="V39" i="29"/>
  <c r="V614" i="29"/>
  <c r="V2367" i="29"/>
  <c r="V2461" i="29"/>
  <c r="V1165" i="29"/>
  <c r="V891" i="29"/>
  <c r="V1033" i="29"/>
  <c r="V1084" i="29"/>
  <c r="V1756" i="29"/>
  <c r="V334" i="29"/>
  <c r="V601" i="29"/>
  <c r="V339" i="29"/>
  <c r="V2613" i="29"/>
  <c r="V2020" i="29"/>
  <c r="V777" i="29"/>
  <c r="V1906" i="29"/>
  <c r="V1178" i="29"/>
  <c r="V847" i="29"/>
  <c r="V193" i="29"/>
  <c r="V93" i="29"/>
  <c r="V854" i="29"/>
  <c r="V192" i="29"/>
  <c r="V982" i="29"/>
  <c r="V916" i="29"/>
  <c r="V2338" i="29"/>
  <c r="V427" i="29"/>
  <c r="V1924" i="29"/>
  <c r="V914" i="29"/>
  <c r="V2187" i="29"/>
  <c r="V2381" i="29"/>
  <c r="V1633" i="29"/>
  <c r="V1570" i="29"/>
  <c r="V1881" i="29"/>
  <c r="V1425" i="29"/>
  <c r="V775" i="29"/>
  <c r="V373" i="29"/>
  <c r="V957" i="29"/>
  <c r="V2199" i="29"/>
  <c r="V1650" i="29"/>
  <c r="V1211" i="29"/>
  <c r="V2450" i="29"/>
  <c r="V702" i="29"/>
  <c r="V1071" i="29"/>
  <c r="V253" i="29"/>
  <c r="V1951" i="29"/>
  <c r="V1597" i="29"/>
  <c r="V1420" i="29"/>
  <c r="V2434" i="29"/>
  <c r="V2462" i="29"/>
  <c r="V1419" i="29"/>
  <c r="V251" i="29"/>
  <c r="V1805" i="29"/>
  <c r="V2156" i="29"/>
  <c r="V2038" i="29"/>
  <c r="V1905" i="29"/>
  <c r="V1595" i="29"/>
  <c r="V1418" i="29"/>
  <c r="V260" i="29"/>
  <c r="V698" i="29"/>
  <c r="V1203" i="29"/>
  <c r="V975" i="29"/>
  <c r="V1594" i="29"/>
  <c r="V229" i="29"/>
  <c r="V175" i="29"/>
  <c r="V2150" i="29"/>
  <c r="V1341" i="29"/>
  <c r="V141" i="29"/>
  <c r="V661" i="29"/>
  <c r="V101" i="29"/>
  <c r="V166" i="29"/>
  <c r="V109" i="29"/>
  <c r="V108" i="29"/>
  <c r="V2082" i="29"/>
  <c r="V1453" i="29"/>
  <c r="V688" i="29"/>
  <c r="V899" i="29"/>
  <c r="V168" i="29"/>
  <c r="V731" i="29"/>
  <c r="V803" i="29"/>
  <c r="V1748" i="29"/>
  <c r="V2086" i="29"/>
  <c r="V2353" i="29"/>
  <c r="V1114" i="29"/>
  <c r="V97" i="29"/>
  <c r="V2464" i="29"/>
  <c r="V1867" i="29"/>
  <c r="V300" i="29"/>
  <c r="V674" i="29"/>
  <c r="V1666" i="29"/>
  <c r="V363" i="29"/>
  <c r="V791" i="29"/>
  <c r="V1584" i="29"/>
  <c r="V1461" i="29"/>
  <c r="V910" i="29"/>
  <c r="V2413" i="29"/>
  <c r="V1185" i="29"/>
  <c r="V1586" i="29"/>
  <c r="V416" i="29"/>
  <c r="V1367" i="29"/>
  <c r="V1053" i="29"/>
  <c r="V50" i="29"/>
  <c r="V1460" i="29"/>
  <c r="V1632" i="29"/>
  <c r="V33" i="29"/>
  <c r="V189" i="29"/>
  <c r="V2448" i="29"/>
  <c r="V761" i="29"/>
  <c r="V922" i="29"/>
  <c r="V230" i="29"/>
  <c r="V2232" i="29"/>
  <c r="V417" i="29"/>
  <c r="V2221" i="29"/>
  <c r="V2362" i="29"/>
  <c r="V1011" i="29"/>
  <c r="V878" i="29"/>
  <c r="V305" i="29"/>
  <c r="V272" i="29"/>
  <c r="V38" i="29"/>
  <c r="V1984" i="29"/>
  <c r="V2193" i="29"/>
  <c r="V622" i="29"/>
  <c r="V23" i="29"/>
  <c r="V148" i="29"/>
  <c r="V250" i="29"/>
  <c r="V1873" i="29"/>
  <c r="V1319" i="29"/>
  <c r="V1331" i="29"/>
  <c r="V67" i="29"/>
  <c r="V817" i="29"/>
  <c r="V364" i="29"/>
  <c r="V1297" i="29"/>
  <c r="V2347" i="29"/>
  <c r="V730" i="29"/>
  <c r="V860" i="29"/>
  <c r="V2585" i="29"/>
  <c r="V391" i="29"/>
  <c r="V1872" i="29"/>
  <c r="V558" i="29"/>
  <c r="V1684" i="29"/>
  <c r="V1169" i="29"/>
  <c r="V567" i="29"/>
  <c r="V265" i="29"/>
  <c r="V896" i="29"/>
  <c r="V1871" i="29"/>
  <c r="V620" i="29"/>
  <c r="V35" i="29"/>
  <c r="V912" i="29"/>
  <c r="V1470" i="29"/>
  <c r="V140" i="29"/>
  <c r="V2592" i="29"/>
  <c r="V1207" i="29"/>
  <c r="V432" i="29"/>
  <c r="V906" i="29"/>
  <c r="V1952" i="29"/>
  <c r="V2189" i="29"/>
  <c r="V905" i="29"/>
  <c r="V2061" i="29"/>
  <c r="V1578" i="29"/>
  <c r="V1663" i="29"/>
  <c r="V2050" i="29"/>
  <c r="V1577" i="29"/>
  <c r="V593" i="29"/>
  <c r="V538" i="29"/>
  <c r="V1309" i="29"/>
  <c r="V633" i="29"/>
  <c r="V2341" i="29"/>
  <c r="V726" i="29"/>
  <c r="V1971" i="29"/>
  <c r="V271" i="29"/>
  <c r="V1056" i="29"/>
  <c r="V1690" i="29"/>
  <c r="V1991" i="29"/>
  <c r="V1728" i="29"/>
  <c r="V32" i="29"/>
  <c r="V913" i="29"/>
  <c r="V2590" i="29"/>
  <c r="V1388" i="29"/>
  <c r="V828" i="29"/>
  <c r="V1049" i="29"/>
  <c r="V1777" i="29"/>
  <c r="V1564" i="29"/>
  <c r="V946" i="29"/>
  <c r="V2411" i="29"/>
  <c r="V2472" i="29"/>
  <c r="V1347" i="29"/>
  <c r="V884" i="29"/>
  <c r="V1770" i="29"/>
  <c r="V1062" i="29"/>
  <c r="V1886" i="29"/>
  <c r="V1637" i="29"/>
  <c r="V295" i="29"/>
  <c r="V1639" i="29"/>
  <c r="V1619" i="29"/>
  <c r="V1061" i="29"/>
  <c r="V309" i="29"/>
  <c r="V464" i="29"/>
  <c r="V1116" i="29"/>
  <c r="V1761" i="29"/>
  <c r="V2035" i="29"/>
  <c r="V536" i="29"/>
  <c r="V856" i="29"/>
  <c r="V1246" i="29"/>
  <c r="V2449" i="29"/>
  <c r="V591" i="29"/>
  <c r="V1960" i="29"/>
  <c r="V231" i="29"/>
  <c r="V1234" i="29"/>
  <c r="V2026" i="29"/>
  <c r="V1409" i="29"/>
  <c r="V1861" i="29"/>
  <c r="V207" i="29"/>
  <c r="V765" i="29"/>
  <c r="V1002" i="29"/>
  <c r="V1307" i="29"/>
  <c r="V2084" i="29"/>
  <c r="V1117" i="29"/>
  <c r="V724" i="29"/>
  <c r="V1522" i="29"/>
  <c r="V2060" i="29"/>
  <c r="V1265" i="29"/>
  <c r="V167" i="29"/>
  <c r="V1502" i="29"/>
  <c r="V1346" i="29"/>
  <c r="V1435" i="29"/>
  <c r="V1567" i="29"/>
  <c r="V1050" i="29"/>
  <c r="V276" i="29"/>
  <c r="V1811" i="29"/>
  <c r="V566" i="29"/>
  <c r="V808" i="29"/>
  <c r="V1042" i="29"/>
  <c r="V378" i="29"/>
  <c r="V26" i="29"/>
  <c r="V287" i="29"/>
  <c r="V2647" i="29"/>
  <c r="V874" i="29"/>
  <c r="V2151" i="29"/>
  <c r="V2584" i="29"/>
  <c r="V2139" i="29"/>
  <c r="V782" i="29"/>
  <c r="V1055" i="29"/>
  <c r="V1833" i="29"/>
  <c r="V1462" i="29"/>
  <c r="V2594" i="29"/>
  <c r="V2471" i="29"/>
  <c r="V1539" i="29"/>
  <c r="V302" i="29"/>
  <c r="V2349" i="29"/>
  <c r="V2136" i="29"/>
  <c r="V376" i="29"/>
  <c r="V353" i="29"/>
  <c r="V1013" i="29"/>
  <c r="V2342" i="29"/>
  <c r="V1190" i="29"/>
  <c r="V624" i="29"/>
  <c r="V1167" i="29"/>
  <c r="V548" i="29"/>
  <c r="V1275" i="29"/>
  <c r="V1003" i="29"/>
  <c r="V680" i="29"/>
  <c r="V1865" i="29"/>
  <c r="V971" i="29"/>
  <c r="V1630" i="29"/>
  <c r="V2586" i="29"/>
  <c r="V2453" i="29"/>
  <c r="V1281" i="29"/>
  <c r="V709" i="29"/>
  <c r="V851" i="29"/>
  <c r="V1677" i="29"/>
  <c r="V1568" i="29"/>
  <c r="V1057" i="29"/>
  <c r="V1269" i="29"/>
  <c r="V580" i="29"/>
  <c r="V1709" i="29"/>
  <c r="V577" i="29"/>
  <c r="V1998" i="29"/>
  <c r="V2071" i="29"/>
  <c r="V523" i="29"/>
  <c r="V1043" i="29"/>
  <c r="V1455" i="29"/>
  <c r="V1348" i="29"/>
  <c r="V1968" i="29"/>
  <c r="V1576" i="29"/>
  <c r="V2485" i="29"/>
  <c r="V1765" i="29"/>
  <c r="V2351" i="29"/>
  <c r="V925" i="29"/>
  <c r="V1631" i="29"/>
  <c r="V1015" i="29"/>
  <c r="V749" i="29"/>
  <c r="V2230" i="29"/>
  <c r="V112" i="29"/>
  <c r="V1048" i="29"/>
  <c r="V1625" i="29"/>
  <c r="V2122" i="29"/>
  <c r="V2583" i="29"/>
  <c r="V1008" i="29"/>
  <c r="V537" i="29"/>
  <c r="V375" i="29"/>
  <c r="V1763" i="29"/>
  <c r="V1437" i="29"/>
  <c r="V605" i="29"/>
  <c r="V574" i="29"/>
  <c r="V701" i="29"/>
  <c r="V1741" i="29"/>
  <c r="V1274" i="29"/>
  <c r="V1835" i="29"/>
  <c r="V411" i="29"/>
  <c r="V2359" i="29"/>
  <c r="V1235" i="29"/>
  <c r="V1890" i="29"/>
  <c r="V1426" i="29"/>
  <c r="V410" i="29"/>
  <c r="V2610" i="29"/>
  <c r="V697" i="29"/>
  <c r="V640" i="29"/>
  <c r="V1812" i="29"/>
  <c r="V1270" i="29"/>
  <c r="V816" i="29"/>
  <c r="V2075" i="29"/>
  <c r="V1051" i="29"/>
  <c r="V174" i="29"/>
  <c r="V100" i="29"/>
  <c r="V2354" i="29"/>
  <c r="V1829" i="29"/>
  <c r="V2614" i="29"/>
  <c r="V1699" i="29"/>
  <c r="V2604" i="29"/>
  <c r="V1404" i="29"/>
  <c r="V1177" i="29"/>
  <c r="V1345" i="29"/>
  <c r="V398" i="29"/>
  <c r="V871" i="29"/>
  <c r="V1180" i="29"/>
  <c r="V488" i="29"/>
  <c r="V1831" i="29"/>
  <c r="V1041" i="29"/>
  <c r="V1074" i="29"/>
  <c r="V2719" i="29"/>
  <c r="V729" i="29"/>
  <c r="V1448" i="29"/>
  <c r="V1982" i="29"/>
  <c r="V2639" i="29"/>
  <c r="V1875" i="29"/>
  <c r="V2168" i="29"/>
  <c r="V788" i="29"/>
  <c r="V2210" i="29"/>
  <c r="V2357" i="29"/>
  <c r="V481" i="29"/>
  <c r="V1364" i="29"/>
  <c r="V341" i="29"/>
  <c r="V1679" i="29"/>
  <c r="V1809" i="29"/>
  <c r="V487" i="29"/>
  <c r="V534" i="29"/>
  <c r="V2171" i="29"/>
  <c r="V2043" i="29"/>
  <c r="V2211" i="29"/>
  <c r="V1412" i="29"/>
  <c r="V853" i="29"/>
  <c r="V554" i="29"/>
  <c r="V842" i="29"/>
  <c r="V1089" i="29"/>
  <c r="V2042" i="29"/>
  <c r="V1272" i="29"/>
  <c r="V1819" i="29"/>
  <c r="V2052" i="29"/>
  <c r="V1641" i="29"/>
  <c r="V1970" i="29"/>
  <c r="V2676" i="29"/>
  <c r="S2676" i="29" s="1"/>
  <c r="T2676" i="29" s="1"/>
  <c r="V1751" i="29"/>
  <c r="V2355" i="29"/>
  <c r="V1044" i="29"/>
  <c r="V380" i="29"/>
  <c r="V959" i="29"/>
  <c r="V1524" i="29"/>
  <c r="V106" i="29"/>
  <c r="V399" i="29"/>
  <c r="V1696" i="29"/>
  <c r="V872" i="29"/>
  <c r="V389" i="29"/>
  <c r="V46" i="29"/>
  <c r="V1433" i="29"/>
  <c r="V2328" i="29"/>
  <c r="V2470" i="29"/>
  <c r="V2474" i="29"/>
  <c r="V476" i="29"/>
  <c r="V1139" i="29"/>
  <c r="V970" i="29"/>
  <c r="V1791" i="29"/>
  <c r="V2117" i="29"/>
  <c r="V621" i="29"/>
  <c r="V938" i="29"/>
  <c r="V75" i="29"/>
  <c r="V2414" i="29"/>
  <c r="V396" i="29"/>
  <c r="V969" i="29"/>
  <c r="V1703" i="29"/>
  <c r="V543" i="29"/>
  <c r="V1416" i="29"/>
  <c r="V1691" i="29"/>
  <c r="V494" i="29"/>
  <c r="V2068" i="29"/>
  <c r="V2356" i="29"/>
  <c r="V1077" i="29"/>
  <c r="V335" i="29"/>
  <c r="V45" i="29"/>
  <c r="V1941" i="29"/>
  <c r="V2041" i="29"/>
  <c r="V1070" i="29"/>
  <c r="V2454" i="29"/>
  <c r="V2160" i="29"/>
  <c r="V552" i="29"/>
  <c r="V568" i="29"/>
  <c r="V1574" i="29"/>
  <c r="V699" i="29"/>
  <c r="V2008" i="29"/>
  <c r="V164" i="29"/>
  <c r="V1999" i="29"/>
  <c r="V2138" i="29"/>
  <c r="V105" i="29"/>
  <c r="V1697" i="29"/>
  <c r="V2223" i="29"/>
  <c r="V881" i="29"/>
  <c r="V779" i="29"/>
  <c r="V968" i="29"/>
  <c r="V1434" i="29"/>
  <c r="V2074" i="29"/>
  <c r="V2231" i="29"/>
  <c r="V637" i="29"/>
  <c r="V966" i="29"/>
  <c r="V77" i="29"/>
  <c r="V2300" i="29"/>
  <c r="V196" i="29"/>
  <c r="V191" i="29"/>
  <c r="V397" i="29"/>
  <c r="V967" i="29"/>
  <c r="S1044" i="29" s="1"/>
  <c r="T1044" i="29" s="1"/>
  <c r="V1315" i="29"/>
  <c r="V2186" i="29"/>
  <c r="V1959" i="29"/>
  <c r="V1286" i="29"/>
  <c r="V1503" i="29"/>
  <c r="V2595" i="29"/>
  <c r="V2721" i="29"/>
  <c r="V1064" i="29"/>
  <c r="V964" i="29"/>
  <c r="V793" i="29"/>
  <c r="V1950" i="29"/>
  <c r="V1874" i="29"/>
  <c r="V542" i="29"/>
  <c r="V195" i="29"/>
  <c r="V2034" i="29"/>
  <c r="V1052" i="29"/>
  <c r="V1698" i="29"/>
  <c r="V1251" i="29"/>
  <c r="V687" i="29"/>
  <c r="V368" i="29"/>
  <c r="V958" i="29"/>
  <c r="V1260" i="29"/>
  <c r="V797" i="29"/>
  <c r="V209" i="29"/>
  <c r="V951" i="29"/>
  <c r="V520" i="29"/>
  <c r="V448" i="29"/>
  <c r="V719" i="29"/>
  <c r="V880" i="29"/>
  <c r="V2670" i="29"/>
  <c r="V1085" i="29"/>
  <c r="V901" i="29"/>
  <c r="V404" i="29"/>
  <c r="V2290" i="29"/>
  <c r="V1100" i="29"/>
  <c r="V1621" i="29"/>
  <c r="V615" i="29"/>
  <c r="V2601" i="29"/>
  <c r="V2469" i="29"/>
  <c r="V2095" i="29"/>
  <c r="V1285" i="29"/>
  <c r="V2295" i="29"/>
  <c r="V630" i="29"/>
  <c r="V425" i="29"/>
  <c r="V2325" i="29"/>
  <c r="V2418" i="29"/>
  <c r="V2294" i="29"/>
  <c r="V1047" i="29"/>
  <c r="V936" i="29"/>
  <c r="V1585" i="29"/>
  <c r="V1046" i="29"/>
  <c r="V1231" i="29"/>
  <c r="V708" i="29"/>
  <c r="V2000" i="29"/>
  <c r="V2213" i="29"/>
  <c r="V1068" i="29"/>
  <c r="V2330" i="29"/>
  <c r="V2596" i="29"/>
  <c r="V2237" i="29"/>
  <c r="V1518" i="29"/>
  <c r="V1102" i="29"/>
  <c r="V2058" i="29"/>
  <c r="V1990" i="29"/>
  <c r="V2019" i="29"/>
  <c r="V286" i="29"/>
  <c r="V2277" i="29"/>
  <c r="V1264" i="29"/>
  <c r="V678" i="29"/>
  <c r="V1451" i="29"/>
  <c r="V40" i="29"/>
  <c r="V223" i="29"/>
  <c r="V344" i="29"/>
  <c r="V527" i="29"/>
  <c r="V1685" i="29"/>
  <c r="V1293" i="29"/>
  <c r="V1665" i="29"/>
  <c r="V2289" i="29"/>
  <c r="V2553" i="29"/>
  <c r="V988" i="29"/>
  <c r="V1029" i="29"/>
  <c r="V2241" i="29"/>
  <c r="V1098" i="29"/>
  <c r="V458" i="29"/>
  <c r="V477" i="29"/>
  <c r="V74" i="29"/>
  <c r="V1016" i="29"/>
  <c r="V2249" i="29"/>
  <c r="V877" i="29"/>
  <c r="V794" i="29"/>
  <c r="V2673" i="29"/>
  <c r="V1490" i="29"/>
  <c r="V1642" i="29"/>
  <c r="V510" i="29"/>
  <c r="V2346" i="29"/>
  <c r="V2550" i="29"/>
  <c r="V2665" i="29"/>
  <c r="V213" i="29"/>
  <c r="V1342" i="29"/>
  <c r="V203" i="29"/>
  <c r="V366" i="29"/>
  <c r="V2015" i="29"/>
  <c r="V1798" i="29"/>
  <c r="V609" i="29"/>
  <c r="V1638" i="29"/>
  <c r="V814" i="29"/>
  <c r="V696" i="29"/>
  <c r="V169" i="29"/>
  <c r="V1155" i="29"/>
  <c r="V2652" i="29"/>
  <c r="V2466" i="29"/>
  <c r="V576" i="29"/>
  <c r="V2292" i="29"/>
  <c r="V2247" i="29"/>
  <c r="V1497" i="29"/>
  <c r="V1080" i="29"/>
  <c r="V2085" i="29"/>
  <c r="V2568" i="29"/>
  <c r="V994" i="29"/>
  <c r="V2265" i="29"/>
  <c r="V2070" i="29"/>
  <c r="V1764" i="29"/>
  <c r="V103" i="29"/>
  <c r="V773" i="29"/>
  <c r="V2121" i="29"/>
  <c r="V732" i="29"/>
  <c r="V428" i="29"/>
  <c r="V2079" i="29"/>
  <c r="V1129" i="29"/>
  <c r="V1643" i="29"/>
  <c r="V249" i="29"/>
  <c r="V1239" i="29"/>
  <c r="V1432" i="29"/>
  <c r="V2496" i="29"/>
  <c r="V2126" i="29"/>
  <c r="V1937" i="29"/>
  <c r="V752" i="29"/>
  <c r="V2636" i="29"/>
  <c r="V1076" i="29"/>
  <c r="V2012" i="29"/>
  <c r="V1096" i="29"/>
  <c r="V1604" i="29"/>
  <c r="V2090" i="29"/>
  <c r="V718" i="29"/>
  <c r="V789" i="29"/>
  <c r="V1024" i="29"/>
  <c r="V2101" i="29"/>
  <c r="V2533" i="29"/>
  <c r="V137" i="29"/>
  <c r="V774" i="29"/>
  <c r="V2476" i="29"/>
  <c r="V811" i="29"/>
  <c r="V44" i="29"/>
  <c r="V976" i="29"/>
  <c r="V2506" i="29"/>
  <c r="V450" i="29"/>
  <c r="V1004" i="29"/>
  <c r="V683" i="29"/>
  <c r="V1351" i="29"/>
  <c r="V43" i="29"/>
  <c r="V1366" i="29"/>
  <c r="V480" i="29"/>
  <c r="V780" i="29"/>
  <c r="V1402" i="29"/>
  <c r="V392" i="29"/>
  <c r="V539" i="29"/>
  <c r="V2039" i="29"/>
  <c r="V557" i="29"/>
  <c r="V1702" i="29"/>
  <c r="V1509" i="29"/>
  <c r="V1181" i="29"/>
  <c r="V902" i="29"/>
  <c r="V181" i="29"/>
  <c r="V1561" i="29"/>
  <c r="V2707" i="29"/>
  <c r="V2545" i="29"/>
  <c r="V2291" i="29"/>
  <c r="V1001" i="29"/>
  <c r="V1101" i="29"/>
  <c r="V603" i="29"/>
  <c r="V333" i="29"/>
  <c r="V2556" i="29"/>
  <c r="V291" i="29"/>
  <c r="V2587" i="29"/>
  <c r="V1607" i="29"/>
  <c r="V2530" i="29"/>
  <c r="V2684" i="29"/>
  <c r="V2218" i="29"/>
  <c r="V179" i="29"/>
  <c r="V297" i="29"/>
  <c r="V865" i="29"/>
  <c r="V1551" i="29"/>
  <c r="V2468" i="29"/>
  <c r="S2471" i="29" s="1"/>
  <c r="T2471" i="29" s="1"/>
  <c r="V1556" i="29"/>
  <c r="V1701" i="29"/>
  <c r="V2688" i="29"/>
  <c r="V679" i="29"/>
  <c r="V1023" i="29"/>
  <c r="V86" i="29"/>
  <c r="V104" i="29"/>
  <c r="V926" i="29"/>
  <c r="V1362" i="29"/>
  <c r="V2108" i="29"/>
  <c r="V170" i="29"/>
  <c r="V1173" i="29"/>
  <c r="V1486" i="29"/>
  <c r="V454" i="29"/>
  <c r="V2031" i="29"/>
  <c r="V530" i="29"/>
  <c r="V446" i="29"/>
  <c r="V760" i="29"/>
  <c r="V733" i="29"/>
  <c r="V1474" i="29"/>
  <c r="V2028" i="29"/>
  <c r="V2558" i="29"/>
  <c r="V2593" i="29"/>
  <c r="V2246" i="29"/>
  <c r="V563" i="29"/>
  <c r="V602" i="29"/>
  <c r="V2514" i="29"/>
  <c r="V1452" i="29"/>
  <c r="V1017" i="29"/>
  <c r="V2637" i="29"/>
  <c r="V332" i="29"/>
  <c r="V2343" i="29"/>
  <c r="V2077" i="29"/>
  <c r="V1555" i="29"/>
  <c r="V1949" i="29"/>
  <c r="V2102" i="29"/>
  <c r="V2555" i="29"/>
  <c r="V412" i="29"/>
  <c r="V1031" i="29"/>
  <c r="V1491" i="29"/>
  <c r="V1154" i="29"/>
  <c r="V2109" i="29"/>
  <c r="V1267" i="29"/>
  <c r="V1910" i="29"/>
  <c r="V1152" i="29"/>
  <c r="V1443" i="29"/>
  <c r="V1616" i="29"/>
  <c r="V1471" i="29"/>
  <c r="V1496" i="29"/>
  <c r="V928" i="29"/>
  <c r="V1039" i="29"/>
  <c r="V1587" i="29"/>
  <c r="V146" i="29"/>
  <c r="V821" i="29"/>
  <c r="V36" i="29"/>
  <c r="V1228" i="29"/>
  <c r="V1980" i="29"/>
  <c r="V1045" i="29"/>
  <c r="V365" i="29"/>
  <c r="V1538" i="29"/>
  <c r="V743" i="29"/>
  <c r="V1857" i="29"/>
  <c r="V2344" i="29"/>
  <c r="V2509" i="29"/>
  <c r="V110" i="29"/>
  <c r="V1445" i="29"/>
  <c r="V855" i="29"/>
  <c r="V935" i="29"/>
  <c r="V2212" i="29"/>
  <c r="V1162" i="29"/>
  <c r="V2588" i="29"/>
  <c r="V578" i="29"/>
  <c r="V498" i="29"/>
  <c r="V214" i="29"/>
  <c r="V2638" i="29"/>
  <c r="V1973" i="29"/>
  <c r="V1301" i="29"/>
  <c r="V2527" i="29"/>
  <c r="V1664" i="29"/>
  <c r="V1294" i="29"/>
  <c r="V810" i="29"/>
  <c r="V767" i="29"/>
  <c r="V2096" i="29"/>
  <c r="V2326" i="29"/>
  <c r="V2324" i="29"/>
  <c r="V2718" i="29"/>
  <c r="V505" i="29"/>
  <c r="V1466" i="29"/>
  <c r="V490" i="29"/>
  <c r="V2674" i="29"/>
  <c r="V1375" i="29"/>
  <c r="V1344" i="29"/>
  <c r="V573" i="29"/>
  <c r="V2694" i="29"/>
  <c r="V1075" i="29"/>
  <c r="V1222" i="29"/>
  <c r="V1199" i="29"/>
  <c r="V2250" i="29"/>
  <c r="V1030" i="29"/>
  <c r="V157" i="29"/>
  <c r="V1179" i="29"/>
  <c r="V1059" i="29"/>
  <c r="V354" i="29"/>
  <c r="V585" i="29"/>
  <c r="V1271" i="29"/>
  <c r="V1282" i="29"/>
  <c r="V1958" i="29"/>
  <c r="V150" i="29"/>
  <c r="V1083" i="29"/>
  <c r="V616" i="29"/>
  <c r="V340" i="29"/>
  <c r="V758" i="29"/>
  <c r="V371" i="29"/>
  <c r="V2504" i="29"/>
  <c r="V2703" i="29"/>
  <c r="V638" i="29"/>
  <c r="V2523" i="29"/>
  <c r="V863" i="29"/>
  <c r="V1795" i="29"/>
  <c r="V2689" i="29"/>
  <c r="V2023" i="29"/>
  <c r="V2276" i="29"/>
  <c r="V1789" i="29"/>
  <c r="V509" i="29"/>
  <c r="V502" i="29"/>
  <c r="V2669" i="29"/>
  <c r="V1794" i="29"/>
  <c r="V1520" i="29"/>
  <c r="V1840" i="29"/>
  <c r="V500" i="29"/>
  <c r="V1323" i="29"/>
  <c r="V1730" i="29"/>
  <c r="V2522" i="29"/>
  <c r="V2022" i="29"/>
  <c r="V2465" i="29"/>
  <c r="V201" i="29"/>
  <c r="V889" i="29"/>
  <c r="V1108" i="29"/>
  <c r="V2667" i="29"/>
  <c r="V2219" i="29"/>
  <c r="V812" i="29"/>
  <c r="V962" i="29"/>
  <c r="V1248" i="29"/>
  <c r="V165" i="29"/>
  <c r="V1012" i="29"/>
  <c r="V2660" i="29"/>
  <c r="V2557" i="29"/>
  <c r="V790" i="29"/>
  <c r="V2687" i="29"/>
  <c r="V1095" i="29"/>
  <c r="V1413" i="29"/>
  <c r="V636" i="29"/>
  <c r="V2293" i="29"/>
  <c r="V1151" i="29"/>
  <c r="V1868" i="29"/>
  <c r="V1450" i="29"/>
  <c r="V2717" i="29"/>
  <c r="V864" i="29"/>
  <c r="V2507" i="29"/>
  <c r="V1111" i="29"/>
  <c r="V911" i="29"/>
  <c r="V888" i="29"/>
  <c r="V1920" i="29"/>
  <c r="V2416" i="29"/>
  <c r="V1014" i="29"/>
  <c r="V742" i="29"/>
  <c r="V1302" i="29"/>
  <c r="V2505" i="29"/>
  <c r="V2664" i="29"/>
  <c r="V1781" i="29"/>
  <c r="V133" i="29"/>
  <c r="V1600" i="29"/>
  <c r="V2320" i="29"/>
  <c r="V2574" i="29"/>
  <c r="V1913" i="29"/>
  <c r="V2408" i="29"/>
  <c r="V126" i="29"/>
  <c r="V990" i="29"/>
  <c r="V2398" i="29"/>
  <c r="V715" i="29"/>
  <c r="V1897" i="29"/>
  <c r="V2030" i="29"/>
  <c r="V2311" i="29"/>
  <c r="V2113" i="29"/>
  <c r="V504" i="29"/>
  <c r="V919" i="29"/>
  <c r="V1954" i="29"/>
  <c r="V2073" i="29"/>
  <c r="V515" i="29"/>
  <c r="V1801" i="29"/>
  <c r="V625" i="29"/>
  <c r="V2690" i="29"/>
  <c r="V796" i="29"/>
  <c r="V631" i="29"/>
  <c r="V1377" i="29"/>
  <c r="V2579" i="29"/>
  <c r="V304" i="29"/>
  <c r="V1495" i="29"/>
  <c r="V619" i="29"/>
  <c r="V1097" i="29"/>
  <c r="V1465" i="29"/>
  <c r="V2597" i="29"/>
  <c r="V442" i="29"/>
  <c r="V1922" i="29"/>
  <c r="V798" i="29"/>
  <c r="V210" i="29"/>
  <c r="V1720" i="29"/>
  <c r="V1279" i="29"/>
  <c r="V815" i="29"/>
  <c r="V712" i="29"/>
  <c r="V2549" i="29"/>
  <c r="V1839" i="29"/>
  <c r="V1892" i="29"/>
  <c r="V579" i="29"/>
  <c r="V831" i="29"/>
  <c r="V59" i="29"/>
  <c r="V2312" i="29"/>
  <c r="V1373" i="29"/>
  <c r="V41" i="29"/>
  <c r="V1278" i="29"/>
  <c r="V1329" i="29"/>
  <c r="V1626" i="29"/>
  <c r="V849" i="29"/>
  <c r="V2266" i="29"/>
  <c r="V2185" i="29"/>
  <c r="V247" i="29"/>
  <c r="V660" i="29"/>
  <c r="V244" i="29"/>
  <c r="V2262" i="29"/>
  <c r="V324" i="29"/>
  <c r="V1439" i="29"/>
  <c r="V714" i="29"/>
  <c r="V134" i="29"/>
  <c r="V1280" i="29"/>
  <c r="V1489" i="29"/>
  <c r="V2220" i="29"/>
  <c r="V943" i="29"/>
  <c r="V2502" i="29"/>
  <c r="V2143" i="29"/>
  <c r="V1069" i="29"/>
  <c r="V1499" i="29"/>
  <c r="V2238" i="29"/>
  <c r="V1201" i="29"/>
  <c r="V445" i="29"/>
  <c r="V978" i="29"/>
  <c r="V825" i="29"/>
  <c r="V1243" i="29"/>
  <c r="V1127" i="29"/>
  <c r="V2490" i="29"/>
  <c r="S2515" i="29" s="1"/>
  <c r="V1337" i="29"/>
  <c r="V119" i="29"/>
  <c r="V991" i="29"/>
  <c r="V2650" i="29"/>
  <c r="V1276" i="29"/>
  <c r="V1028" i="29"/>
  <c r="V2014" i="29"/>
  <c r="V1291" i="29"/>
  <c r="V2427" i="29"/>
  <c r="V2308" i="29"/>
  <c r="V131" i="29"/>
  <c r="V65" i="29"/>
  <c r="V125" i="29"/>
  <c r="V1563" i="29"/>
  <c r="V2283" i="29"/>
  <c r="V2621" i="29"/>
  <c r="V1793" i="29"/>
  <c r="V279" i="29"/>
  <c r="V1975" i="29"/>
  <c r="V145" i="29"/>
  <c r="V1252" i="29"/>
  <c r="V129" i="29"/>
  <c r="V143" i="29"/>
  <c r="V240" i="29"/>
  <c r="V326" i="29"/>
  <c r="V2072" i="29"/>
  <c r="V433" i="29"/>
  <c r="V570" i="29"/>
  <c r="V2686" i="29"/>
  <c r="V711" i="29"/>
  <c r="V243" i="29"/>
  <c r="V594" i="29"/>
  <c r="V495" i="29"/>
  <c r="V2209" i="29"/>
  <c r="V2685" i="29"/>
  <c r="V890" i="29"/>
  <c r="V693" i="29"/>
  <c r="V2662" i="29"/>
  <c r="V1163" i="29"/>
  <c r="V2013" i="29"/>
  <c r="V2175" i="29"/>
  <c r="V652" i="29"/>
  <c r="V2278" i="29"/>
  <c r="V993" i="29"/>
  <c r="V2254" i="29"/>
  <c r="V1559" i="29"/>
  <c r="V1498" i="29"/>
  <c r="V453" i="29"/>
  <c r="V1710" i="29"/>
  <c r="V799" i="29"/>
  <c r="V1135" i="29"/>
  <c r="V1277" i="29"/>
  <c r="V832" i="29"/>
  <c r="V1712" i="29"/>
  <c r="V2399" i="29"/>
  <c r="V1477" i="29"/>
  <c r="V2202" i="29"/>
  <c r="V1832" i="29"/>
  <c r="V1304" i="29"/>
  <c r="V70" i="29"/>
  <c r="V2499" i="29"/>
  <c r="V826" i="29"/>
  <c r="V528" i="29"/>
  <c r="V1290" i="29"/>
  <c r="V635" i="29"/>
  <c r="V1136" i="29"/>
  <c r="V1896" i="29"/>
  <c r="V2029" i="29"/>
  <c r="V2680" i="29"/>
  <c r="V482" i="29"/>
  <c r="V996" i="29"/>
  <c r="V963" i="29"/>
  <c r="V51" i="29"/>
  <c r="V1900" i="29"/>
  <c r="V2158" i="29"/>
  <c r="V1602" i="29"/>
  <c r="V1508" i="29"/>
  <c r="V1981" i="29"/>
  <c r="V2148" i="29"/>
  <c r="V1195" i="29"/>
  <c r="V1444" i="29"/>
  <c r="V459" i="29"/>
  <c r="V2615" i="29"/>
  <c r="V974" i="29"/>
  <c r="V1727" i="29"/>
  <c r="V1104" i="29"/>
  <c r="V827" i="29"/>
  <c r="V95" i="29"/>
  <c r="V2407" i="29"/>
  <c r="V1581" i="29"/>
  <c r="V2248" i="29"/>
  <c r="V25" i="29"/>
  <c r="V2651" i="29"/>
  <c r="V2429" i="29"/>
  <c r="V1365" i="29"/>
  <c r="V2313" i="29"/>
  <c r="V992" i="29"/>
  <c r="V1194" i="29"/>
  <c r="V60" i="29"/>
  <c r="V2573" i="29"/>
  <c r="V920" i="29"/>
  <c r="V1912" i="29"/>
  <c r="V63" i="29"/>
  <c r="V1333" i="29"/>
  <c r="V535" i="29"/>
  <c r="V2044" i="29"/>
  <c r="V667" i="29"/>
  <c r="V736" i="29"/>
  <c r="V1372" i="29"/>
  <c r="V762" i="29"/>
  <c r="V99" i="29"/>
  <c r="V2335" i="29"/>
  <c r="V2426" i="29"/>
  <c r="V728" i="29"/>
  <c r="V278" i="29"/>
  <c r="V200" i="29"/>
  <c r="V769" i="29"/>
  <c r="V918" i="29"/>
  <c r="V2196" i="29"/>
  <c r="V447" i="29"/>
  <c r="V584" i="29"/>
  <c r="V727" i="29"/>
  <c r="V352" i="29"/>
  <c r="V1067" i="29"/>
  <c r="V2537" i="29"/>
  <c r="V2100" i="29"/>
  <c r="V2528" i="29"/>
  <c r="V2078" i="29"/>
  <c r="V2672" i="29"/>
  <c r="V2239" i="29"/>
  <c r="V444" i="29"/>
  <c r="V627" i="29"/>
  <c r="V1972" i="29"/>
  <c r="V2080" i="29"/>
  <c r="V1790" i="29"/>
  <c r="V2345" i="29"/>
  <c r="V2510" i="29"/>
  <c r="V1887" i="29"/>
  <c r="V1507" i="29"/>
  <c r="V1514" i="29"/>
  <c r="V1882" i="29"/>
  <c r="V322" i="29"/>
  <c r="V1635" i="29"/>
  <c r="V1680" i="29"/>
  <c r="V1687" i="29"/>
  <c r="V2332" i="29"/>
  <c r="V1547" i="29"/>
  <c r="V800" i="29"/>
  <c r="V977" i="29"/>
  <c r="V118" i="29"/>
  <c r="V1995" i="29"/>
  <c r="V2284" i="29"/>
  <c r="V695" i="29"/>
  <c r="V1148" i="29"/>
  <c r="V1037" i="29"/>
  <c r="V1063" i="29"/>
  <c r="V155" i="29"/>
  <c r="V862" i="29"/>
  <c r="V2540" i="29"/>
  <c r="V306" i="29"/>
  <c r="V666" i="29"/>
  <c r="V1411" i="29"/>
  <c r="V1493" i="29"/>
  <c r="V1725" i="29"/>
  <c r="V907" i="29"/>
  <c r="V1038" i="29"/>
  <c r="V1708" i="29"/>
  <c r="V2620" i="29"/>
  <c r="V1713" i="29"/>
  <c r="V2056" i="29"/>
  <c r="V2512" i="29"/>
  <c r="V2176" i="29"/>
  <c r="V686" i="29"/>
  <c r="V2222" i="29"/>
  <c r="V1645" i="29"/>
  <c r="V1137" i="29"/>
  <c r="V343" i="29"/>
  <c r="V1142" i="29"/>
  <c r="V2554" i="29"/>
  <c r="V149" i="29"/>
  <c r="V1776" i="29"/>
  <c r="V1303" i="29"/>
  <c r="V933" i="29"/>
  <c r="V421" i="29"/>
  <c r="V2302" i="29"/>
  <c r="S2338" i="29" s="1"/>
  <c r="T2338" i="29" s="1"/>
  <c r="V426" i="29"/>
  <c r="V1314" i="29"/>
  <c r="V54" i="29"/>
  <c r="V1336" i="29"/>
  <c r="V2671" i="29"/>
  <c r="V2538" i="29"/>
  <c r="S2540" i="29" s="1"/>
  <c r="V1548" i="29"/>
  <c r="V706" i="29"/>
  <c r="V66" i="29"/>
  <c r="V2203" i="29"/>
  <c r="V989" i="29"/>
  <c r="V1588" i="29"/>
  <c r="V124" i="29"/>
  <c r="V2327" i="29"/>
  <c r="V135" i="29"/>
  <c r="V269" i="29"/>
  <c r="V2706" i="29"/>
  <c r="V420" i="29"/>
  <c r="V835" i="29"/>
  <c r="V2532" i="29"/>
  <c r="V2165" i="29"/>
  <c r="V217" i="29"/>
  <c r="V1391" i="29"/>
  <c r="V190" i="29"/>
  <c r="V437" i="29"/>
  <c r="V2309" i="29"/>
  <c r="V2340" i="29"/>
  <c r="V1516" i="29"/>
  <c r="V52" i="29"/>
  <c r="V1549" i="29"/>
  <c r="V1382" i="29"/>
  <c r="V2599" i="29"/>
  <c r="V690" i="29"/>
  <c r="V981" i="29"/>
  <c r="V561" i="29"/>
  <c r="V2727" i="29"/>
  <c r="S2727" i="29" s="1"/>
  <c r="T2727" i="29" s="1"/>
  <c r="V764" i="29"/>
  <c r="V1229" i="29"/>
  <c r="V979" i="29"/>
  <c r="V868" i="29"/>
  <c r="V2440" i="29"/>
  <c r="V80" i="29"/>
  <c r="V581" i="29"/>
  <c r="V999" i="29"/>
  <c r="V1620" i="29"/>
  <c r="V1436" i="29"/>
  <c r="V469" i="29"/>
  <c r="V27" i="29"/>
  <c r="V338" i="29"/>
  <c r="V264" i="29"/>
  <c r="V1660" i="29"/>
  <c r="V1176" i="29"/>
  <c r="V2010" i="29"/>
  <c r="V206" i="29"/>
  <c r="V2172" i="29"/>
  <c r="V1837" i="29"/>
  <c r="V2153" i="29"/>
  <c r="V474" i="29"/>
  <c r="V830" i="29"/>
  <c r="V514" i="29"/>
  <c r="V1289" i="29"/>
  <c r="V607" i="29"/>
  <c r="V239" i="29"/>
  <c r="V2057" i="29"/>
  <c r="V2142" i="29"/>
  <c r="V121" i="29"/>
  <c r="V1328" i="29"/>
  <c r="V1550" i="29"/>
  <c r="V829" i="29"/>
  <c r="V362" i="29"/>
  <c r="V940" i="29"/>
  <c r="V2475" i="29"/>
  <c r="V1692" i="29"/>
  <c r="V241" i="29"/>
  <c r="V2256" i="29"/>
  <c r="V725" i="29"/>
  <c r="V120" i="29"/>
  <c r="V507" i="29"/>
  <c r="V1227" i="29"/>
  <c r="V804" i="29"/>
  <c r="V1325" i="29"/>
  <c r="V869" i="29"/>
  <c r="V611" i="29"/>
  <c r="V1121" i="29"/>
  <c r="V592" i="29"/>
  <c r="V424" i="29"/>
  <c r="V843" i="29"/>
  <c r="V2233" i="29"/>
  <c r="V1241" i="29"/>
  <c r="V2649" i="29"/>
  <c r="V1219" i="29"/>
  <c r="V1661" i="29"/>
  <c r="V61" i="29"/>
  <c r="V1806" i="29"/>
  <c r="V1166" i="29"/>
  <c r="V1156" i="29"/>
  <c r="V130" i="29"/>
  <c r="V1736" i="29"/>
  <c r="V1457" i="29"/>
  <c r="V2261" i="29"/>
  <c r="V28" i="29"/>
  <c r="V216" i="29"/>
  <c r="V2252" i="29"/>
  <c r="V503" i="29"/>
  <c r="V1546" i="29"/>
  <c r="V949" i="29"/>
  <c r="V310" i="29"/>
  <c r="V1628" i="29"/>
  <c r="V242" i="29"/>
  <c r="V2178" i="29"/>
  <c r="V2402" i="29"/>
  <c r="V1475" i="29"/>
  <c r="V1767" i="29"/>
  <c r="V102" i="29"/>
  <c r="V713" i="29"/>
  <c r="V1266" i="29"/>
  <c r="V833" i="29"/>
  <c r="V225" i="29"/>
  <c r="V62" i="29"/>
  <c r="V1150" i="29"/>
  <c r="V2162" i="29"/>
  <c r="V2128" i="29"/>
  <c r="V2486" i="29"/>
  <c r="V156" i="29"/>
  <c r="V792" i="29"/>
  <c r="V1254" i="29"/>
  <c r="V1618" i="29"/>
  <c r="V2207" i="29"/>
  <c r="V2125" i="29"/>
  <c r="V152" i="29"/>
  <c r="V1944" i="29"/>
  <c r="V1216" i="29"/>
  <c r="V599" i="29"/>
  <c r="V932" i="29"/>
  <c r="V516" i="29"/>
  <c r="V2164" i="29"/>
  <c r="V1947" i="29"/>
  <c r="V1940" i="29"/>
  <c r="V202" i="29"/>
  <c r="V848" i="29"/>
  <c r="V1836" i="29"/>
  <c r="V267" i="29"/>
  <c r="V2659" i="29"/>
  <c r="V53" i="29"/>
  <c r="V115" i="29"/>
  <c r="V1580" i="29"/>
  <c r="V1657" i="29"/>
  <c r="V418" i="29"/>
  <c r="V2498" i="29"/>
  <c r="V1786" i="29"/>
  <c r="V1716" i="29"/>
  <c r="V734" i="29"/>
  <c r="V127" i="29"/>
  <c r="V479" i="29"/>
  <c r="V2600" i="29"/>
  <c r="V1494" i="29"/>
  <c r="V1965" i="29"/>
  <c r="V565" i="29"/>
  <c r="V2663" i="29"/>
  <c r="V1385" i="29"/>
  <c r="V1915" i="29"/>
  <c r="V1334" i="29"/>
  <c r="V909" i="29"/>
  <c r="V2511" i="29"/>
  <c r="V583" i="29"/>
  <c r="V1859" i="29"/>
  <c r="V2575" i="29"/>
  <c r="V658" i="29"/>
  <c r="V517" i="29"/>
  <c r="V618" i="29"/>
  <c r="V2245" i="29"/>
  <c r="V2301" i="29"/>
  <c r="V1511" i="29"/>
  <c r="V2577" i="29"/>
  <c r="V198" i="29"/>
  <c r="V1938" i="29"/>
  <c r="V2479" i="29"/>
  <c r="V2491" i="29"/>
  <c r="V2134" i="29"/>
  <c r="V1622" i="29"/>
  <c r="V1468" i="29"/>
  <c r="V1112" i="29"/>
  <c r="V1640" i="29"/>
  <c r="V107" i="29"/>
  <c r="V2622" i="29"/>
  <c r="V2566" i="29"/>
  <c r="V2715" i="29"/>
  <c r="V1911" i="29"/>
  <c r="V1948" i="29"/>
  <c r="V116" i="29"/>
  <c r="S221" i="29" s="1"/>
  <c r="T221" i="29" s="1"/>
  <c r="V1232" i="29"/>
  <c r="V2306" i="29"/>
  <c r="V1721" i="29"/>
  <c r="V1376" i="29"/>
  <c r="V270" i="29"/>
  <c r="V2477" i="29"/>
  <c r="V323" i="29"/>
  <c r="V497" i="29"/>
  <c r="V756" i="29"/>
  <c r="V98" i="29"/>
  <c r="V2323" i="29"/>
  <c r="V559" i="29"/>
  <c r="V261" i="29"/>
  <c r="V1459" i="29"/>
  <c r="V1916" i="29"/>
  <c r="V211" i="29"/>
  <c r="V560" i="29"/>
  <c r="V350" i="29"/>
  <c r="V597" i="29"/>
  <c r="V2495" i="29"/>
  <c r="V2314" i="29"/>
  <c r="V771" i="29"/>
  <c r="V1438" i="29"/>
  <c r="V2441" i="29"/>
  <c r="V2234" i="29"/>
  <c r="V805" i="29"/>
  <c r="V823" i="29"/>
  <c r="V1723" i="29"/>
  <c r="V801" i="29"/>
  <c r="V2438" i="29"/>
  <c r="V1743" i="29"/>
  <c r="S1794" i="29" s="1"/>
  <c r="T1794" i="29" s="1"/>
  <c r="V2093" i="29"/>
  <c r="V1005" i="29"/>
  <c r="V188" i="29"/>
  <c r="V2439" i="29"/>
  <c r="V1953" i="29"/>
  <c r="V1000" i="29"/>
  <c r="V1174" i="29"/>
  <c r="V2091" i="29"/>
  <c r="V303" i="29"/>
  <c r="V1249" i="29"/>
  <c r="V1838" i="29"/>
  <c r="V56" i="29"/>
  <c r="V1233" i="29"/>
  <c r="V748" i="29"/>
  <c r="V950" i="29"/>
  <c r="V646" i="29"/>
  <c r="V128" i="29"/>
  <c r="V345" i="29"/>
  <c r="V2322" i="29"/>
  <c r="V2310" i="29"/>
  <c r="V2118" i="29"/>
  <c r="V327" i="29"/>
  <c r="V834" i="29"/>
  <c r="V2275" i="29"/>
  <c r="V2576" i="29"/>
  <c r="V2115" i="29"/>
  <c r="V1131" i="29"/>
  <c r="V1688" i="29"/>
  <c r="V1378" i="29"/>
  <c r="V2331" i="29"/>
  <c r="V1153" i="29"/>
  <c r="V1300" i="29"/>
  <c r="V248" i="29"/>
  <c r="V670" i="29"/>
  <c r="V1149" i="29"/>
  <c r="V2397" i="29"/>
  <c r="V1612" i="29"/>
  <c r="V845" i="29"/>
  <c r="V2180" i="29"/>
  <c r="V256" i="29"/>
  <c r="V123" i="29"/>
  <c r="V1719" i="29"/>
  <c r="V2531" i="29"/>
  <c r="V1807" i="29"/>
  <c r="V2129" i="29"/>
  <c r="V1967" i="29"/>
  <c r="V1659" i="29"/>
  <c r="V1695" i="29"/>
  <c r="V2700" i="29"/>
  <c r="V1562" i="29"/>
  <c r="V1788" i="29"/>
  <c r="V2400" i="29"/>
  <c r="V2412" i="29"/>
  <c r="V844" i="29"/>
  <c r="V285" i="29"/>
  <c r="V2517" i="29"/>
  <c r="V2004" i="29"/>
  <c r="V467" i="29"/>
  <c r="V1147" i="29"/>
  <c r="V2559" i="29"/>
  <c r="V1754" i="29"/>
  <c r="V1613" i="29"/>
  <c r="V379" i="29"/>
  <c r="V284" i="29"/>
  <c r="V2319" i="29"/>
  <c r="V859" i="29"/>
  <c r="V508" i="29"/>
  <c r="V623" i="29"/>
  <c r="V1976" i="29"/>
  <c r="V1753" i="29"/>
  <c r="V1644" i="29"/>
  <c r="V1525" i="29"/>
  <c r="V937" i="29"/>
  <c r="V2111" i="29"/>
  <c r="V220" i="29"/>
  <c r="V273" i="29"/>
  <c r="V1862" i="29"/>
  <c r="V471" i="29"/>
  <c r="V894" i="29"/>
  <c r="V2146" i="29"/>
  <c r="V2227" i="29"/>
  <c r="V1262" i="29"/>
  <c r="V1506" i="29"/>
  <c r="V2623" i="29"/>
  <c r="V2214" i="29"/>
  <c r="V751" i="29"/>
  <c r="V2273" i="29"/>
  <c r="V1818" i="29"/>
  <c r="V2519" i="29"/>
  <c r="V2443" i="29"/>
  <c r="V1932" i="29"/>
  <c r="V2492" i="29"/>
  <c r="V1746" i="29"/>
  <c r="V72" i="29"/>
  <c r="V227" i="29"/>
  <c r="V441" i="29"/>
  <c r="V493" i="29"/>
  <c r="S595" i="29" s="1"/>
  <c r="T595" i="29" s="1"/>
  <c r="V1245" i="29"/>
  <c r="V91" i="29"/>
  <c r="V1816" i="29"/>
  <c r="V1908" i="29"/>
  <c r="V2695" i="29"/>
  <c r="V204" i="29"/>
  <c r="V1582" i="29"/>
  <c r="V677" i="29"/>
  <c r="V1359" i="29"/>
  <c r="V336" i="29"/>
  <c r="V956" i="29"/>
  <c r="V1758" i="29"/>
  <c r="V383" i="29"/>
  <c r="V930" i="29"/>
  <c r="V588" i="29"/>
  <c r="V2500" i="29"/>
  <c r="V582" i="29"/>
  <c r="V2713" i="29"/>
  <c r="V1370" i="29"/>
  <c r="V953" i="29"/>
  <c r="V2329" i="29"/>
  <c r="V2040" i="29"/>
  <c r="V2032" i="29"/>
  <c r="V374" i="29"/>
  <c r="V1752" i="29"/>
  <c r="V948" i="29"/>
  <c r="V1757" i="29"/>
  <c r="V613" i="29"/>
  <c r="V2648" i="29"/>
  <c r="V2725" i="29"/>
  <c r="V1332" i="29"/>
  <c r="V436" i="29"/>
  <c r="V238" i="29"/>
  <c r="V1683" i="29"/>
  <c r="V2229" i="29"/>
  <c r="V903" i="29"/>
  <c r="V664" i="29"/>
  <c r="V422" i="29"/>
  <c r="V691" i="29"/>
  <c r="V1472" i="29"/>
  <c r="V320" i="29"/>
  <c r="V2169" i="29"/>
  <c r="V2696" i="29"/>
  <c r="V2305" i="29"/>
  <c r="V377" i="29"/>
  <c r="V2481" i="29"/>
  <c r="V1175" i="29"/>
  <c r="V2170" i="29"/>
  <c r="V1110" i="29"/>
  <c r="V2299" i="29"/>
  <c r="V429" i="29"/>
  <c r="V159" i="29"/>
  <c r="V384" i="29"/>
  <c r="V955" i="29"/>
  <c r="V1446" i="29"/>
  <c r="V1360" i="29"/>
  <c r="V2181" i="29"/>
  <c r="V545" i="29"/>
  <c r="V1381" i="29"/>
  <c r="V186" i="29"/>
  <c r="V1614" i="29"/>
  <c r="V1884" i="29"/>
  <c r="V2447" i="29"/>
  <c r="V390" i="29"/>
  <c r="V2215" i="29"/>
  <c r="V2436" i="29"/>
  <c r="V1714" i="29"/>
  <c r="V1158" i="29"/>
  <c r="V2520" i="29"/>
  <c r="V83" i="29"/>
  <c r="V1722" i="29"/>
  <c r="V2269" i="29"/>
  <c r="V2049" i="29"/>
  <c r="V841" i="29"/>
  <c r="V1161" i="29"/>
  <c r="V2003" i="29"/>
  <c r="V807" i="29"/>
  <c r="V1670" i="29"/>
  <c r="V2304" i="29"/>
  <c r="V1250" i="29"/>
  <c r="V1306" i="29"/>
  <c r="V81" i="29"/>
  <c r="V1841" i="29"/>
  <c r="V237" i="29"/>
  <c r="V1533" i="29"/>
  <c r="V1745" i="29"/>
  <c r="V2656" i="29"/>
  <c r="V1134" i="29"/>
  <c r="V2062" i="29"/>
  <c r="V55" i="29"/>
  <c r="V1220" i="29"/>
  <c r="V2710" i="29"/>
  <c r="V2198" i="29"/>
  <c r="V1197" i="29"/>
  <c r="V1610" i="29"/>
  <c r="V1482" i="29"/>
  <c r="V1609" i="29"/>
  <c r="V886" i="29"/>
  <c r="V2216" i="29"/>
  <c r="V78" i="29"/>
  <c r="V395" i="29"/>
  <c r="V288" i="29"/>
  <c r="V1593" i="29"/>
  <c r="V2201" i="29"/>
  <c r="V2069" i="29"/>
  <c r="V2204" i="29"/>
  <c r="V1242" i="29"/>
  <c r="V2425" i="29"/>
  <c r="V472" i="29"/>
  <c r="V2184" i="29"/>
  <c r="V2315" i="29"/>
  <c r="V1646" i="29"/>
  <c r="V1115" i="29"/>
  <c r="V1686" i="29"/>
  <c r="V1141" i="29"/>
  <c r="V1599" i="29"/>
  <c r="V2630" i="29"/>
  <c r="V2562" i="29"/>
  <c r="V1463" i="29"/>
  <c r="V283" i="29"/>
  <c r="S374" i="29" s="1"/>
  <c r="V2188" i="29"/>
  <c r="V900" i="29"/>
  <c r="V744" i="29"/>
  <c r="V2002" i="29"/>
  <c r="V1572" i="29"/>
  <c r="V388" i="29"/>
  <c r="V2145" i="29"/>
  <c r="V449" i="29"/>
  <c r="V745" i="29"/>
  <c r="V915" i="29"/>
  <c r="V387" i="29"/>
  <c r="V2260" i="29"/>
  <c r="V1159" i="29"/>
  <c r="V598" i="29"/>
  <c r="V2518" i="29"/>
  <c r="V1711" i="29"/>
  <c r="V2578" i="29"/>
  <c r="V64" i="29"/>
  <c r="V2007" i="29"/>
  <c r="V1853" i="29"/>
  <c r="V1530" i="29"/>
  <c r="V540" i="29"/>
  <c r="V2598" i="29"/>
  <c r="V1945" i="29"/>
  <c r="V1380" i="29"/>
  <c r="V2217" i="29"/>
  <c r="V1898" i="29"/>
  <c r="V1654" i="29"/>
  <c r="V931" i="29"/>
  <c r="V1512" i="29"/>
  <c r="V2264" i="29"/>
  <c r="V331" i="29"/>
  <c r="V1652" i="29"/>
  <c r="V1368" i="29"/>
  <c r="V1130" i="29"/>
  <c r="S1202" i="29" s="1"/>
  <c r="T1202" i="29" s="1"/>
  <c r="V2270" i="29"/>
  <c r="V2137" i="29"/>
  <c r="V1529" i="29"/>
  <c r="V57" i="29"/>
  <c r="V1985" i="29"/>
  <c r="V1019" i="29"/>
  <c r="V1284" i="29"/>
  <c r="V2076" i="29"/>
  <c r="V2602" i="29"/>
  <c r="V612" i="29"/>
  <c r="V2705" i="29"/>
  <c r="V770" i="29"/>
  <c r="V2339" i="29"/>
  <c r="V1830" i="29"/>
  <c r="V2634" i="29"/>
  <c r="V556" i="29"/>
  <c r="V887" i="29"/>
  <c r="V1287" i="29"/>
  <c r="V1355" i="29"/>
  <c r="V2484" i="29"/>
  <c r="V1885" i="29"/>
  <c r="V1592" i="29"/>
  <c r="V456" i="29"/>
  <c r="V721" i="29"/>
  <c r="V415" i="29"/>
  <c r="V401" i="29"/>
  <c r="V1852" i="29"/>
  <c r="V208" i="29"/>
  <c r="V1759" i="29"/>
  <c r="V245" i="29"/>
  <c r="V1214" i="29"/>
  <c r="V1126" i="29"/>
  <c r="V2611" i="29"/>
  <c r="V2152" i="29"/>
  <c r="V1124" i="29"/>
  <c r="V2728" i="29"/>
  <c r="V2272" i="29"/>
  <c r="V1817" i="29"/>
  <c r="V2059" i="29"/>
  <c r="V2235" i="29"/>
  <c r="V1744" i="29"/>
  <c r="V2628" i="29"/>
  <c r="V1936" i="29"/>
  <c r="V1082" i="29"/>
  <c r="V2208" i="29"/>
  <c r="V927" i="29"/>
  <c r="V405" i="29"/>
  <c r="V867" i="29"/>
  <c r="V460" i="29"/>
  <c r="V222" i="29"/>
  <c r="V1395" i="29"/>
  <c r="V85" i="29"/>
  <c r="V2257" i="29"/>
  <c r="V1856" i="29"/>
  <c r="V76" i="29"/>
  <c r="V465" i="29"/>
  <c r="V1020" i="29"/>
  <c r="V2714" i="29"/>
  <c r="V2567" i="29"/>
  <c r="V1526" i="29"/>
  <c r="V1429" i="29"/>
  <c r="V158" i="29"/>
  <c r="V984" i="29"/>
  <c r="V2616" i="29"/>
  <c r="V2446" i="29"/>
  <c r="V2259" i="29"/>
  <c r="V2243" i="29"/>
  <c r="V837" i="29"/>
  <c r="V1739" i="29"/>
  <c r="V2551" i="29"/>
  <c r="V2197" i="29"/>
  <c r="V1484" i="29"/>
  <c r="V337" i="29"/>
  <c r="V2489" i="29"/>
  <c r="V1513" i="29"/>
  <c r="V2274" i="29"/>
  <c r="V1119" i="29"/>
  <c r="V496" i="29"/>
  <c r="V2011" i="29"/>
  <c r="V1693" i="29"/>
  <c r="V457" i="29"/>
  <c r="V1969" i="29"/>
  <c r="V1707" i="29"/>
  <c r="V1558" i="29"/>
  <c r="V321" i="29"/>
  <c r="V1851" i="29"/>
  <c r="V2179" i="29"/>
  <c r="V1521" i="29"/>
  <c r="V2225" i="29"/>
  <c r="V1145" i="29"/>
  <c r="V348" i="29"/>
  <c r="V590" i="29"/>
  <c r="V182" i="29"/>
  <c r="V882" i="29"/>
  <c r="V1144" i="29"/>
  <c r="V2525" i="29"/>
  <c r="V824" i="29"/>
  <c r="V455" i="29"/>
  <c r="V205" i="29"/>
  <c r="V1909" i="29"/>
  <c r="S1954" i="29" s="1"/>
  <c r="T1954" i="29" s="1"/>
  <c r="V1667" i="29"/>
  <c r="V2699" i="29"/>
  <c r="V1863" i="29"/>
  <c r="V2497" i="29"/>
  <c r="V1731" i="29"/>
  <c r="V1842" i="29"/>
  <c r="V154" i="29"/>
  <c r="V1902" i="29"/>
  <c r="V694" i="29"/>
  <c r="V171" i="29"/>
  <c r="V2493" i="29"/>
  <c r="S2655" i="29" s="1"/>
  <c r="V1240" i="29"/>
  <c r="V739" i="29"/>
  <c r="V2236" i="29"/>
  <c r="V1464" i="29"/>
  <c r="V707" i="29"/>
  <c r="V212" i="29"/>
  <c r="V473" i="29"/>
  <c r="V329" i="29"/>
  <c r="V608" i="29"/>
  <c r="V772" i="29"/>
  <c r="V722" i="29"/>
  <c r="V1256" i="29"/>
  <c r="V2444" i="29"/>
  <c r="S2470" i="29" s="1"/>
  <c r="T2470" i="29" s="1"/>
  <c r="V596" i="29"/>
  <c r="V1326" i="29"/>
  <c r="V114" i="29"/>
  <c r="V2711" i="29"/>
  <c r="V2001" i="29"/>
  <c r="V754" i="29"/>
  <c r="V895" i="29"/>
  <c r="V236" i="29"/>
  <c r="V274" i="29"/>
  <c r="S2666" i="29" s="1"/>
  <c r="V2629" i="29"/>
  <c r="V2442" i="29"/>
  <c r="V1848" i="29"/>
  <c r="V2112" i="29"/>
  <c r="V917" i="29"/>
  <c r="V1118" i="29"/>
  <c r="V2723" i="29"/>
  <c r="V2200" i="29"/>
  <c r="V873" i="29"/>
  <c r="V1535" i="29"/>
  <c r="V1598" i="29"/>
  <c r="V2316" i="29"/>
  <c r="V1027" i="29"/>
  <c r="V1846" i="29"/>
  <c r="V954" i="29"/>
  <c r="V1394" i="29"/>
  <c r="V1247" i="29"/>
  <c r="V1732" i="29"/>
  <c r="V669" i="29"/>
  <c r="V753" i="29"/>
  <c r="V1843" i="29"/>
  <c r="V183" i="29"/>
  <c r="V2653" i="29"/>
  <c r="V2564" i="29"/>
  <c r="V1427" i="29"/>
  <c r="V1738" i="29"/>
  <c r="V1596" i="29"/>
  <c r="V1929" i="29"/>
  <c r="V2404" i="29"/>
  <c r="V1387" i="29"/>
  <c r="V2494" i="29"/>
  <c r="V290" i="29"/>
  <c r="V643" i="29"/>
  <c r="V1407" i="29"/>
  <c r="V2307" i="29"/>
  <c r="V1656" i="29"/>
  <c r="V2478" i="29"/>
  <c r="V750" i="29"/>
  <c r="V1113" i="29"/>
  <c r="V2582" i="29"/>
  <c r="V79" i="29"/>
  <c r="V319" i="29"/>
  <c r="V1257" i="29"/>
  <c r="V434" i="29"/>
  <c r="V2708" i="29"/>
  <c r="V1589" i="29"/>
  <c r="V1957" i="29"/>
  <c r="V1888" i="29"/>
  <c r="V2192" i="29"/>
  <c r="V1997" i="29"/>
  <c r="V1488" i="29"/>
  <c r="V1977" i="29"/>
  <c r="V1989" i="29"/>
  <c r="V1308" i="29"/>
  <c r="V1542" i="29"/>
  <c r="V2487" i="29"/>
  <c r="V73" i="29"/>
  <c r="V634" i="29"/>
  <c r="V1792" i="29"/>
  <c r="V645" i="29"/>
  <c r="V1993" i="29"/>
  <c r="V2627" i="29"/>
  <c r="V1636" i="29"/>
  <c r="V2005" i="29"/>
  <c r="V644" i="29"/>
  <c r="V703" i="29"/>
  <c r="V2626" i="29"/>
  <c r="V1255" i="29"/>
  <c r="V525" i="29"/>
  <c r="V438" i="29"/>
  <c r="V484" i="29"/>
  <c r="V1617" i="29"/>
  <c r="V219" i="29"/>
  <c r="V2174" i="29"/>
  <c r="V1200" i="29"/>
  <c r="V301" i="29"/>
  <c r="V648" i="29"/>
  <c r="S1518" i="29" s="1"/>
  <c r="V2682" i="29"/>
  <c r="V2025" i="29"/>
  <c r="V1734" i="29"/>
  <c r="V1299" i="29"/>
  <c r="V1537" i="29"/>
  <c r="V2535" i="29"/>
  <c r="V330" i="29"/>
  <c r="V299" i="29"/>
  <c r="V2561" i="29"/>
  <c r="V2205" i="29"/>
  <c r="V818" i="29"/>
  <c r="V394" i="29"/>
  <c r="V408" i="29"/>
  <c r="V1223" i="29"/>
  <c r="V1353" i="29"/>
  <c r="V407" i="29"/>
  <c r="V998" i="29"/>
  <c r="V929" i="29"/>
  <c r="V1478" i="29"/>
  <c r="V1186" i="29"/>
  <c r="V1479" i="29"/>
  <c r="V2063" i="29"/>
  <c r="V1946" i="29"/>
  <c r="V682" i="29"/>
  <c r="V1930" i="29"/>
  <c r="V647" i="29"/>
  <c r="V952" i="29"/>
  <c r="V262" i="29"/>
  <c r="V1213" i="29"/>
  <c r="V655" i="29"/>
  <c r="V311" i="29"/>
  <c r="V1469" i="29"/>
  <c r="V524" i="29"/>
  <c r="V1994" i="29"/>
  <c r="V1157" i="29"/>
  <c r="V1352" i="29"/>
  <c r="V1283" i="29"/>
  <c r="V2018" i="29"/>
  <c r="V522" i="29"/>
  <c r="V2563" i="29"/>
  <c r="V2524" i="29"/>
  <c r="V1259" i="29"/>
  <c r="V1605" i="29"/>
  <c r="V385" i="29"/>
  <c r="V2047" i="29"/>
  <c r="V685" i="29"/>
  <c r="V1615" i="29"/>
  <c r="V2318" i="29"/>
  <c r="V1018" i="29"/>
  <c r="V1505" i="29"/>
  <c r="V1855" i="29"/>
  <c r="V1847" i="29"/>
  <c r="V1747" i="29"/>
  <c r="V806" i="29"/>
  <c r="V532" i="29"/>
  <c r="V386" i="29"/>
  <c r="V153" i="29"/>
  <c r="V298" i="29"/>
  <c r="V1772" i="29"/>
  <c r="V406" i="29"/>
  <c r="V2240" i="29"/>
  <c r="V2206" i="29"/>
  <c r="V2548" i="29"/>
  <c r="V2105" i="29"/>
  <c r="V1964" i="29"/>
  <c r="V1700" i="29"/>
  <c r="V2317" i="29"/>
  <c r="V1473" i="29"/>
  <c r="V359" i="29"/>
  <c r="V939" i="29"/>
  <c r="V2603" i="29"/>
  <c r="V651" i="29"/>
  <c r="V2120" i="29"/>
  <c r="V740" i="29"/>
  <c r="B2" i="26"/>
  <c r="C8" i="26"/>
  <c r="S1668" i="29" l="1"/>
  <c r="T1668" i="29" s="1"/>
  <c r="S454" i="29"/>
  <c r="S590" i="29"/>
  <c r="T590" i="29" s="1"/>
  <c r="S1341" i="29"/>
  <c r="S2469" i="29"/>
  <c r="T2469" i="29" s="1"/>
  <c r="S2474" i="29"/>
  <c r="S680" i="29"/>
  <c r="S837" i="29"/>
  <c r="T837" i="29" s="1"/>
  <c r="S2420" i="29"/>
  <c r="T2420" i="29" s="1"/>
  <c r="S2679" i="29"/>
  <c r="S2519" i="29"/>
  <c r="S92" i="29"/>
  <c r="T92" i="29" s="1"/>
  <c r="S1429" i="29"/>
  <c r="T1429" i="29" s="1"/>
  <c r="S608" i="29"/>
  <c r="T608" i="29" s="1"/>
  <c r="S269" i="29"/>
  <c r="T269" i="29" s="1"/>
  <c r="S1201" i="29"/>
  <c r="T1201" i="29" s="1"/>
  <c r="S2250" i="29"/>
  <c r="T2250" i="29" s="1"/>
  <c r="S2040" i="29"/>
  <c r="S2662" i="29"/>
  <c r="S2582" i="29"/>
  <c r="T2582" i="29" s="1"/>
  <c r="S1368" i="29"/>
  <c r="S2176" i="29"/>
  <c r="S2315" i="29"/>
  <c r="T2315" i="29" s="1"/>
  <c r="S2150" i="29"/>
  <c r="T2150" i="29" s="1"/>
  <c r="S2349" i="29"/>
  <c r="S2355" i="29"/>
  <c r="T2355" i="29" s="1"/>
  <c r="S604" i="29"/>
  <c r="T604" i="29" s="1"/>
  <c r="S1906" i="29"/>
  <c r="T1906" i="29" s="1"/>
  <c r="S2373" i="29"/>
  <c r="T2373" i="29" s="1"/>
  <c r="S2405" i="29"/>
  <c r="T2405" i="29" s="1"/>
  <c r="S945" i="29"/>
  <c r="T945" i="29" s="1"/>
  <c r="S2440" i="29"/>
  <c r="T2440" i="29" s="1"/>
  <c r="S2716" i="29"/>
  <c r="S913" i="29"/>
  <c r="T913" i="29" s="1"/>
  <c r="S2276" i="29"/>
  <c r="T2276" i="29" s="1"/>
  <c r="S2228" i="29"/>
  <c r="T2228" i="29" s="1"/>
  <c r="S124" i="29"/>
  <c r="T124" i="29" s="1"/>
  <c r="S1541" i="29"/>
  <c r="S1639" i="29"/>
  <c r="T1639" i="29" s="1"/>
  <c r="S635" i="29"/>
  <c r="T635" i="29" s="1"/>
  <c r="S2570" i="29"/>
  <c r="T2570" i="29" s="1"/>
  <c r="S2651" i="29"/>
  <c r="T2651" i="29" s="1"/>
  <c r="S2345" i="29"/>
  <c r="T2345" i="29" s="1"/>
  <c r="S121" i="29"/>
  <c r="T121" i="29" s="1"/>
  <c r="S1010" i="29"/>
  <c r="T1010" i="29" s="1"/>
  <c r="S1517" i="29"/>
  <c r="T1517" i="29" s="1"/>
  <c r="S1418" i="29"/>
  <c r="T1418" i="29" s="1"/>
  <c r="S127" i="29"/>
  <c r="T127" i="29" s="1"/>
  <c r="S1316" i="29"/>
  <c r="T1316" i="29" s="1"/>
  <c r="S2534" i="29"/>
  <c r="S1874" i="29"/>
  <c r="S103" i="29"/>
  <c r="T103" i="29" s="1"/>
  <c r="S995" i="29"/>
  <c r="T995" i="29" s="1"/>
  <c r="S91" i="29"/>
  <c r="T91" i="29" s="1"/>
  <c r="S357" i="29"/>
  <c r="T357" i="29" s="1"/>
  <c r="S1294" i="29"/>
  <c r="T1294" i="29" s="1"/>
  <c r="S364" i="29"/>
  <c r="T364" i="29" s="1"/>
  <c r="S1834" i="29"/>
  <c r="S869" i="29"/>
  <c r="S1013" i="29"/>
  <c r="T1013" i="29" s="1"/>
  <c r="S2049" i="29"/>
  <c r="T2049" i="29" s="1"/>
  <c r="S1742" i="29"/>
  <c r="T1742" i="29" s="1"/>
  <c r="S1640" i="29"/>
  <c r="T1640" i="29" s="1"/>
  <c r="S1807" i="29"/>
  <c r="T1807" i="29" s="1"/>
  <c r="S1645" i="29"/>
  <c r="T1645" i="29" s="1"/>
  <c r="S1273" i="29"/>
  <c r="S1484" i="29"/>
  <c r="S1259" i="29"/>
  <c r="S1829" i="29"/>
  <c r="T1829" i="29" s="1"/>
  <c r="S1049" i="29"/>
  <c r="S2568" i="29"/>
  <c r="T2568" i="29" s="1"/>
  <c r="S807" i="29"/>
  <c r="T807" i="29" s="1"/>
  <c r="S1182" i="29"/>
  <c r="S99" i="29"/>
  <c r="T99" i="29" s="1"/>
  <c r="S2600" i="29"/>
  <c r="T2600" i="29" s="1"/>
  <c r="S1003" i="29"/>
  <c r="T1003" i="29" s="1"/>
  <c r="S2444" i="29"/>
  <c r="T2444" i="29" s="1"/>
  <c r="S2446" i="29"/>
  <c r="T2446" i="29" s="1"/>
  <c r="S1487" i="29"/>
  <c r="T1487" i="29" s="1"/>
  <c r="S2206" i="29"/>
  <c r="T2206" i="29" s="1"/>
  <c r="S2022" i="29"/>
  <c r="T2022" i="29" s="1"/>
  <c r="S624" i="29"/>
  <c r="T624" i="29" s="1"/>
  <c r="S1648" i="29"/>
  <c r="T1648" i="29" s="1"/>
  <c r="S1968" i="29"/>
  <c r="S2134" i="29"/>
  <c r="S1728" i="29"/>
  <c r="S1516" i="29"/>
  <c r="T1516" i="29" s="1"/>
  <c r="S2178" i="29"/>
  <c r="T2178" i="29" s="1"/>
  <c r="S19" i="29"/>
  <c r="T19" i="29" s="1"/>
  <c r="S1520" i="29"/>
  <c r="T1520" i="29" s="1"/>
  <c r="S1383" i="29"/>
  <c r="S936" i="29"/>
  <c r="S982" i="29"/>
  <c r="S242" i="29"/>
  <c r="S653" i="29"/>
  <c r="T653" i="29" s="1"/>
  <c r="S957" i="29"/>
  <c r="T957" i="29" s="1"/>
  <c r="S2417" i="29"/>
  <c r="S1371" i="29"/>
  <c r="S1839" i="29"/>
  <c r="S1404" i="29"/>
  <c r="S139" i="29"/>
  <c r="T139" i="29" s="1"/>
  <c r="S2678" i="29"/>
  <c r="S1405" i="29"/>
  <c r="T1405" i="29" s="1"/>
  <c r="S2581" i="29"/>
  <c r="T2581" i="29" s="1"/>
  <c r="S2369" i="29"/>
  <c r="S587" i="29"/>
  <c r="S2632" i="29"/>
  <c r="T2632" i="29" s="1"/>
  <c r="S2031" i="29"/>
  <c r="S245" i="29"/>
  <c r="S1360" i="29"/>
  <c r="S2265" i="29"/>
  <c r="T2265" i="29" s="1"/>
  <c r="S2059" i="29"/>
  <c r="S380" i="29"/>
  <c r="T380" i="29" s="1"/>
  <c r="S2114" i="29"/>
  <c r="S2013" i="29"/>
  <c r="T2013" i="29" s="1"/>
  <c r="S104" i="29"/>
  <c r="S2641" i="29"/>
  <c r="T2641" i="29" s="1"/>
  <c r="S2028" i="29"/>
  <c r="S1912" i="29"/>
  <c r="T1912" i="29" s="1"/>
  <c r="S173" i="29"/>
  <c r="S1465" i="29"/>
  <c r="S2535" i="29"/>
  <c r="S629" i="29"/>
  <c r="S2437" i="29"/>
  <c r="T2437" i="29" s="1"/>
  <c r="S2392" i="29"/>
  <c r="S1296" i="29"/>
  <c r="S219" i="29"/>
  <c r="T219" i="29" s="1"/>
  <c r="S2664" i="29"/>
  <c r="T2664" i="29" s="1"/>
  <c r="S345" i="29"/>
  <c r="S1887" i="29"/>
  <c r="T1887" i="29" s="1"/>
  <c r="S2536" i="29"/>
  <c r="T2536" i="29" s="1"/>
  <c r="S496" i="29"/>
  <c r="S2407" i="29"/>
  <c r="S2179" i="29"/>
  <c r="S2494" i="29"/>
  <c r="T2494" i="29" s="1"/>
  <c r="S2149" i="29"/>
  <c r="T2149" i="29" s="1"/>
  <c r="S664" i="29"/>
  <c r="T664" i="29" s="1"/>
  <c r="S1860" i="29"/>
  <c r="S459" i="29"/>
  <c r="S2018" i="29"/>
  <c r="T2018" i="29" s="1"/>
  <c r="S1705" i="29"/>
  <c r="S335" i="29"/>
  <c r="T335" i="29" s="1"/>
  <c r="S52" i="29"/>
  <c r="I52" i="26" s="1"/>
  <c r="S722" i="29"/>
  <c r="T722" i="29" s="1"/>
  <c r="S2615" i="29"/>
  <c r="T2615" i="29" s="1"/>
  <c r="S862" i="29"/>
  <c r="S2719" i="29"/>
  <c r="S2156" i="29"/>
  <c r="S2041" i="29"/>
  <c r="T2041" i="29" s="1"/>
  <c r="S187" i="29"/>
  <c r="S2406" i="29"/>
  <c r="T2406" i="29" s="1"/>
  <c r="S1618" i="29"/>
  <c r="T1618" i="29" s="1"/>
  <c r="S2586" i="29"/>
  <c r="S2357" i="29"/>
  <c r="T2357" i="29" s="1"/>
  <c r="S1366" i="29"/>
  <c r="S1286" i="29"/>
  <c r="S927" i="29"/>
  <c r="S1347" i="29"/>
  <c r="S1231" i="29"/>
  <c r="T1231" i="29" s="1"/>
  <c r="S1862" i="29"/>
  <c r="T1862" i="29" s="1"/>
  <c r="S2079" i="29"/>
  <c r="S2687" i="29"/>
  <c r="T2687" i="29" s="1"/>
  <c r="S1146" i="29"/>
  <c r="S1813" i="29"/>
  <c r="S80" i="29"/>
  <c r="T80" i="29" s="1"/>
  <c r="S2561" i="29"/>
  <c r="T2561" i="29" s="1"/>
  <c r="S2207" i="29"/>
  <c r="T2207" i="29" s="1"/>
  <c r="S962" i="29"/>
  <c r="T962" i="29" s="1"/>
  <c r="S2121" i="29"/>
  <c r="S371" i="29"/>
  <c r="T371" i="29" s="1"/>
  <c r="S1896" i="29"/>
  <c r="S1319" i="29"/>
  <c r="T1319" i="29" s="1"/>
  <c r="S1043" i="29"/>
  <c r="T1043" i="29" s="1"/>
  <c r="S58" i="29"/>
  <c r="S2017" i="29"/>
  <c r="T2017" i="29" s="1"/>
  <c r="S996" i="29"/>
  <c r="T996" i="29" s="1"/>
  <c r="S2443" i="29"/>
  <c r="T2443" i="29" s="1"/>
  <c r="S1875" i="29"/>
  <c r="T1875" i="29" s="1"/>
  <c r="S403" i="29"/>
  <c r="S2332" i="29"/>
  <c r="T2332" i="29" s="1"/>
  <c r="S943" i="29"/>
  <c r="S920" i="29"/>
  <c r="S1678" i="29"/>
  <c r="T1678" i="29" s="1"/>
  <c r="S348" i="29"/>
  <c r="T348" i="29" s="1"/>
  <c r="S992" i="29"/>
  <c r="S1616" i="29"/>
  <c r="T1616" i="29" s="1"/>
  <c r="S334" i="29"/>
  <c r="S2245" i="29"/>
  <c r="T2245" i="29" s="1"/>
  <c r="S1258" i="29"/>
  <c r="S770" i="29"/>
  <c r="T770" i="29" s="1"/>
  <c r="S100" i="29"/>
  <c r="T100" i="29" s="1"/>
  <c r="S660" i="29"/>
  <c r="T660" i="29" s="1"/>
  <c r="S1493" i="29"/>
  <c r="S39" i="29"/>
  <c r="T39" i="29" s="1"/>
  <c r="S2372" i="29"/>
  <c r="S2614" i="29"/>
  <c r="T2614" i="29" s="1"/>
  <c r="S804" i="29"/>
  <c r="S730" i="29"/>
  <c r="S789" i="29"/>
  <c r="T789" i="29" s="1"/>
  <c r="S2585" i="29"/>
  <c r="T2585" i="29" s="1"/>
  <c r="S2356" i="29"/>
  <c r="T2356" i="29" s="1"/>
  <c r="S964" i="29"/>
  <c r="T964" i="29" s="1"/>
  <c r="S1200" i="29"/>
  <c r="S1724" i="29"/>
  <c r="S801" i="29"/>
  <c r="T801" i="29" s="1"/>
  <c r="S2524" i="29"/>
  <c r="S323" i="29"/>
  <c r="T323" i="29" s="1"/>
  <c r="S1086" i="29"/>
  <c r="T1086" i="29" s="1"/>
  <c r="S539" i="29"/>
  <c r="S1615" i="29"/>
  <c r="S2215" i="29"/>
  <c r="T2215" i="29" s="1"/>
  <c r="S1460" i="29"/>
  <c r="S2351" i="29"/>
  <c r="S2097" i="29"/>
  <c r="T2097" i="29" s="1"/>
  <c r="S2076" i="29"/>
  <c r="T2076" i="29" s="1"/>
  <c r="S1284" i="29"/>
  <c r="T1284" i="29" s="1"/>
  <c r="S2188" i="29"/>
  <c r="S2026" i="29"/>
  <c r="S1124" i="29"/>
  <c r="T1124" i="29" s="1"/>
  <c r="S2499" i="29"/>
  <c r="S1592" i="29"/>
  <c r="S2253" i="29"/>
  <c r="S679" i="29"/>
  <c r="T679" i="29" s="1"/>
  <c r="S2382" i="29"/>
  <c r="S1971" i="29"/>
  <c r="T1971" i="29" s="1"/>
  <c r="S1471" i="29"/>
  <c r="T1471" i="29" s="1"/>
  <c r="S1197" i="29"/>
  <c r="S2677" i="29"/>
  <c r="S261" i="29"/>
  <c r="S1277" i="29"/>
  <c r="S984" i="29"/>
  <c r="T984" i="29" s="1"/>
  <c r="S758" i="29"/>
  <c r="T758" i="29" s="1"/>
  <c r="S2718" i="29"/>
  <c r="S1325" i="29"/>
  <c r="S1304" i="29"/>
  <c r="S2052" i="29"/>
  <c r="S1131" i="29"/>
  <c r="S1758" i="29"/>
  <c r="T1758" i="29" s="1"/>
  <c r="S479" i="29"/>
  <c r="T479" i="29" s="1"/>
  <c r="S884" i="29"/>
  <c r="T884" i="29" s="1"/>
  <c r="S1594" i="29"/>
  <c r="S1841" i="29"/>
  <c r="S1595" i="29"/>
  <c r="S575" i="29"/>
  <c r="T575" i="29" s="1"/>
  <c r="S733" i="29"/>
  <c r="S457" i="29"/>
  <c r="S1077" i="29"/>
  <c r="T1077" i="29" s="1"/>
  <c r="S2047" i="29"/>
  <c r="T2047" i="29" s="1"/>
  <c r="S1149" i="29"/>
  <c r="S1126" i="29"/>
  <c r="T1126" i="29" s="1"/>
  <c r="S1323" i="29"/>
  <c r="T1323" i="29" s="1"/>
  <c r="S1282" i="29"/>
  <c r="S2423" i="29"/>
  <c r="S570" i="29"/>
  <c r="T570" i="29" s="1"/>
  <c r="S1278" i="29"/>
  <c r="T1278" i="29" s="1"/>
  <c r="S1217" i="29"/>
  <c r="T1217" i="29" s="1"/>
  <c r="S1281" i="29"/>
  <c r="S938" i="29"/>
  <c r="S701" i="29"/>
  <c r="T701" i="29" s="1"/>
  <c r="S688" i="29"/>
  <c r="S2277" i="29"/>
  <c r="S744" i="29"/>
  <c r="T744" i="29" s="1"/>
  <c r="S1229" i="29"/>
  <c r="T1229" i="29" s="1"/>
  <c r="S528" i="29"/>
  <c r="T528" i="29" s="1"/>
  <c r="S2075" i="29"/>
  <c r="S1272" i="29"/>
  <c r="T1272" i="29" s="1"/>
  <c r="S523" i="29"/>
  <c r="S2284" i="29"/>
  <c r="T2284" i="29" s="1"/>
  <c r="S2101" i="29"/>
  <c r="S1967" i="29"/>
  <c r="S2282" i="29"/>
  <c r="S63" i="29"/>
  <c r="T63" i="29" s="1"/>
  <c r="S909" i="29"/>
  <c r="S2563" i="29"/>
  <c r="T2563" i="29" s="1"/>
  <c r="S989" i="29"/>
  <c r="S2571" i="29"/>
  <c r="S2389" i="29"/>
  <c r="S1716" i="29"/>
  <c r="S175" i="29"/>
  <c r="T175" i="29" s="1"/>
  <c r="S2362" i="29"/>
  <c r="T2362" i="29" s="1"/>
  <c r="S1237" i="29"/>
  <c r="S1656" i="29"/>
  <c r="S2610" i="29"/>
  <c r="S1926" i="29"/>
  <c r="T1926" i="29" s="1"/>
  <c r="S1793" i="29"/>
  <c r="T1793" i="29" s="1"/>
  <c r="S745" i="29"/>
  <c r="T745" i="29" s="1"/>
  <c r="S593" i="29"/>
  <c r="T593" i="29" s="1"/>
  <c r="S2190" i="29"/>
  <c r="T2190" i="29" s="1"/>
  <c r="S911" i="29"/>
  <c r="S2316" i="29"/>
  <c r="S1159" i="29"/>
  <c r="S925" i="29"/>
  <c r="T925" i="29" s="1"/>
  <c r="S227" i="29"/>
  <c r="T227" i="29" s="1"/>
  <c r="S2644" i="29"/>
  <c r="S1696" i="29"/>
  <c r="T1696" i="29" s="1"/>
  <c r="S341" i="29"/>
  <c r="T341" i="29" s="1"/>
  <c r="S576" i="29"/>
  <c r="S2262" i="29"/>
  <c r="T2262" i="29" s="1"/>
  <c r="S1027" i="29"/>
  <c r="T1027" i="29" s="1"/>
  <c r="S1910" i="29"/>
  <c r="S2567" i="29"/>
  <c r="S2224" i="29"/>
  <c r="S2639" i="29"/>
  <c r="T2639" i="29" s="1"/>
  <c r="S1315" i="29"/>
  <c r="T1315" i="29" s="1"/>
  <c r="S2335" i="29"/>
  <c r="S2441" i="29"/>
  <c r="S1329" i="29"/>
  <c r="S2480" i="29"/>
  <c r="S170" i="29"/>
  <c r="S1289" i="29"/>
  <c r="S2309" i="29"/>
  <c r="T2309" i="29" s="1"/>
  <c r="S2012" i="29"/>
  <c r="T2012" i="29" s="1"/>
  <c r="S2539" i="29"/>
  <c r="S1012" i="29"/>
  <c r="S592" i="29"/>
  <c r="T592" i="29" s="1"/>
  <c r="S206" i="29"/>
  <c r="T206" i="29" s="1"/>
  <c r="S1657" i="29"/>
  <c r="S2053" i="29"/>
  <c r="S812" i="29"/>
  <c r="T812" i="29" s="1"/>
  <c r="S2549" i="29"/>
  <c r="T2549" i="29" s="1"/>
  <c r="S2130" i="29"/>
  <c r="S1523" i="29"/>
  <c r="S2320" i="29"/>
  <c r="S327" i="29"/>
  <c r="S1087" i="29"/>
  <c r="S1420" i="29"/>
  <c r="S2246" i="29"/>
  <c r="T2246" i="29" s="1"/>
  <c r="S1956" i="29"/>
  <c r="T1956" i="29" s="1"/>
  <c r="S1765" i="29"/>
  <c r="T1765" i="29" s="1"/>
  <c r="S1306" i="29"/>
  <c r="S2171" i="29"/>
  <c r="S2322" i="29"/>
  <c r="S1617" i="29"/>
  <c r="S2159" i="29"/>
  <c r="T2159" i="29" s="1"/>
  <c r="S2606" i="29"/>
  <c r="T2606" i="29" s="1"/>
  <c r="S1399" i="29"/>
  <c r="T1399" i="29" s="1"/>
  <c r="V519" i="29"/>
  <c r="S1406" i="29" s="1"/>
  <c r="T1406" i="29" s="1"/>
  <c r="V676" i="29"/>
  <c r="S1521" i="29" s="1"/>
  <c r="V1447" i="29"/>
  <c r="V673" i="29"/>
  <c r="S673" i="29" s="1"/>
  <c r="T673" i="29" s="1"/>
  <c r="V1449" i="29"/>
  <c r="V1384" i="29"/>
  <c r="S1466" i="29" s="1"/>
  <c r="T1466" i="29" s="1"/>
  <c r="V257" i="29"/>
  <c r="S257" i="29" s="1"/>
  <c r="V1634" i="29"/>
  <c r="S977" i="29" s="1"/>
  <c r="V1914" i="29"/>
  <c r="S2072" i="29" s="1"/>
  <c r="T2072" i="29" s="1"/>
  <c r="V1492" i="29"/>
  <c r="S1492" i="29" s="1"/>
  <c r="T1492" i="29" s="1"/>
  <c r="V1230" i="29"/>
  <c r="S2386" i="29" s="1"/>
  <c r="V1132" i="29"/>
  <c r="S1132" i="29" s="1"/>
  <c r="T1132" i="29" s="1"/>
  <c r="V1040" i="29"/>
  <c r="S1040" i="29" s="1"/>
  <c r="T1040" i="29" s="1"/>
  <c r="V985" i="29"/>
  <c r="S1074" i="29" s="1"/>
  <c r="T1074" i="29" s="1"/>
  <c r="V259" i="29"/>
  <c r="S491" i="29" s="1"/>
  <c r="T491" i="29" s="1"/>
  <c r="V88" i="29"/>
  <c r="S171" i="29" s="1"/>
  <c r="T171" i="29" s="1"/>
  <c r="V1133" i="29"/>
  <c r="V885" i="29"/>
  <c r="S1550" i="29" s="1"/>
  <c r="T1550" i="29" s="1"/>
  <c r="V296" i="29"/>
  <c r="S296" i="29" s="1"/>
  <c r="T296" i="29" s="1"/>
  <c r="V1527" i="29"/>
  <c r="S1584" i="29" s="1"/>
  <c r="T1584" i="29" s="1"/>
  <c r="V2099" i="29"/>
  <c r="S2327" i="29" s="1"/>
  <c r="T2327" i="29" s="1"/>
  <c r="V1669" i="29"/>
  <c r="S1876" i="29" s="1"/>
  <c r="T1876" i="29" s="1"/>
  <c r="V1760" i="29"/>
  <c r="S1944" i="29" s="1"/>
  <c r="T1944" i="29" s="1"/>
  <c r="V275" i="29"/>
  <c r="S1208" i="29" s="1"/>
  <c r="T1208" i="29" s="1"/>
  <c r="V255" i="29"/>
  <c r="S488" i="29" s="1"/>
  <c r="T488" i="29" s="1"/>
  <c r="V1321" i="29"/>
  <c r="S2187" i="29" s="1"/>
  <c r="T2187" i="29" s="1"/>
  <c r="V1354" i="29"/>
  <c r="V1694" i="29"/>
  <c r="S1901" i="29" s="1"/>
  <c r="T1901" i="29" s="1"/>
  <c r="V1676" i="29"/>
  <c r="S1883" i="29" s="1"/>
  <c r="T1883" i="29" s="1"/>
  <c r="V1034" i="29"/>
  <c r="S1114" i="29" s="1"/>
  <c r="T1114" i="29" s="1"/>
  <c r="V513" i="29"/>
  <c r="S1808" i="29" s="1"/>
  <c r="T1808" i="29" s="1"/>
  <c r="V662" i="29"/>
  <c r="S940" i="29" s="1"/>
  <c r="T940" i="29" s="1"/>
  <c r="V700" i="29"/>
  <c r="S853" i="29" s="1"/>
  <c r="T853" i="29" s="1"/>
  <c r="V1500" i="29"/>
  <c r="S20" i="29" s="1"/>
  <c r="T20" i="29" s="1"/>
  <c r="V147" i="29"/>
  <c r="S230" i="29" s="1"/>
  <c r="T230" i="29" s="1"/>
  <c r="V1410" i="29"/>
  <c r="S726" i="29" s="1"/>
  <c r="V555" i="29"/>
  <c r="S2508" i="29" s="1"/>
  <c r="T2508" i="29" s="1"/>
  <c r="V228" i="29"/>
  <c r="S461" i="29" s="1"/>
  <c r="T461" i="29" s="1"/>
  <c r="V2054" i="29"/>
  <c r="S2283" i="29" s="1"/>
  <c r="V1955" i="29"/>
  <c r="S2113" i="29" s="1"/>
  <c r="T2113" i="29" s="1"/>
  <c r="V965" i="29"/>
  <c r="S1580" i="29" s="1"/>
  <c r="T1580" i="29" s="1"/>
  <c r="V1672" i="29"/>
  <c r="S1879" i="29" s="1"/>
  <c r="T1879" i="29" s="1"/>
  <c r="V1403" i="29"/>
  <c r="V781" i="29"/>
  <c r="S644" i="29" s="1"/>
  <c r="T644" i="29" s="1"/>
  <c r="V704" i="29"/>
  <c r="V1440" i="29"/>
  <c r="S814" i="29" s="1"/>
  <c r="T814" i="29" s="1"/>
  <c r="V1225" i="29"/>
  <c r="S2381" i="29" s="1"/>
  <c r="V692" i="29"/>
  <c r="S845" i="29" s="1"/>
  <c r="V346" i="29"/>
  <c r="S1380" i="29" s="1"/>
  <c r="T1380" i="29" s="1"/>
  <c r="V1105" i="29"/>
  <c r="S1193" i="29" s="1"/>
  <c r="T1193" i="29" s="1"/>
  <c r="V24" i="29"/>
  <c r="S557" i="29" s="1"/>
  <c r="T557" i="29" s="1"/>
  <c r="V526" i="29"/>
  <c r="S1413" i="29" s="1"/>
  <c r="T1413" i="29" s="1"/>
  <c r="V1026" i="29"/>
  <c r="S1026" i="29" s="1"/>
  <c r="V29" i="29"/>
  <c r="V628" i="29"/>
  <c r="S628" i="29" s="1"/>
  <c r="V2157" i="29"/>
  <c r="S2157" i="29" s="1"/>
  <c r="V308" i="29"/>
  <c r="S753" i="29" s="1"/>
  <c r="T753" i="29" s="1"/>
  <c r="V1369" i="29"/>
  <c r="S191" i="29" s="1"/>
  <c r="T191" i="29" s="1"/>
  <c r="V277" i="29"/>
  <c r="S1918" i="29" s="1"/>
  <c r="T1918" i="29" s="1"/>
  <c r="V1904" i="29"/>
  <c r="S2062" i="29" s="1"/>
  <c r="T2062" i="29" s="1"/>
  <c r="V1565" i="29"/>
  <c r="S1736" i="29" s="1"/>
  <c r="T1736" i="29" s="1"/>
  <c r="V521" i="29"/>
  <c r="S1408" i="29" s="1"/>
  <c r="T1408" i="29" s="1"/>
  <c r="V1143" i="29"/>
  <c r="S1234" i="29" s="1"/>
  <c r="T1234" i="29" s="1"/>
  <c r="V162" i="29"/>
  <c r="S244" i="29" s="1"/>
  <c r="T244" i="29" s="1"/>
  <c r="V197" i="29"/>
  <c r="S2473" i="29" s="1"/>
  <c r="V1554" i="29"/>
  <c r="S1725" i="29" s="1"/>
  <c r="V470" i="29"/>
  <c r="S64" i="29" s="1"/>
  <c r="T64" i="29" s="1"/>
  <c r="V282" i="29"/>
  <c r="S373" i="29" s="1"/>
  <c r="T373" i="29" s="1"/>
  <c r="V1480" i="29"/>
  <c r="S1250" i="29" s="1"/>
  <c r="T1250" i="29" s="1"/>
  <c r="V1188" i="29"/>
  <c r="S1188" i="29" s="1"/>
  <c r="V1094" i="29"/>
  <c r="S1693" i="29" s="1"/>
  <c r="T1693" i="29" s="1"/>
  <c r="V1787" i="29"/>
  <c r="S1958" i="29" s="1"/>
  <c r="T1958" i="29" s="1"/>
  <c r="V1093" i="29"/>
  <c r="S1692" i="29" s="1"/>
  <c r="T1692" i="29" s="1"/>
  <c r="V151" i="29"/>
  <c r="V235" i="29"/>
  <c r="S468" i="29" s="1"/>
  <c r="T468" i="29" s="1"/>
  <c r="V1928" i="29"/>
  <c r="S1928" i="29" s="1"/>
  <c r="V1032" i="29"/>
  <c r="V2154" i="29"/>
  <c r="S1605" i="29" s="1"/>
  <c r="T1605" i="29" s="1"/>
  <c r="V1821" i="29"/>
  <c r="S1821" i="29" s="1"/>
  <c r="V506" i="29"/>
  <c r="S548" i="29" s="1"/>
  <c r="V784" i="29"/>
  <c r="S293" i="29" s="1"/>
  <c r="T293" i="29" s="1"/>
  <c r="V1624" i="29"/>
  <c r="S2460" i="29" s="1"/>
  <c r="T2460" i="29" s="1"/>
  <c r="V478" i="29"/>
  <c r="S2617" i="29" s="1"/>
  <c r="T2617" i="29" s="1"/>
  <c r="V1979" i="29"/>
  <c r="S2211" i="29" s="1"/>
  <c r="T2211" i="29" s="1"/>
  <c r="V142" i="29"/>
  <c r="S225" i="29" s="1"/>
  <c r="T225" i="29" s="1"/>
  <c r="V1828" i="29"/>
  <c r="S1996" i="29" s="1"/>
  <c r="T1996" i="29" s="1"/>
  <c r="V586" i="29"/>
  <c r="S586" i="29" s="1"/>
  <c r="T586" i="29" s="1"/>
  <c r="V2191" i="29"/>
  <c r="S731" i="29" s="1"/>
  <c r="T731" i="29" s="1"/>
  <c r="V2051" i="29"/>
  <c r="S2280" i="29" s="1"/>
  <c r="T2280" i="29" s="1"/>
  <c r="V1814" i="29"/>
  <c r="S1982" i="29" s="1"/>
  <c r="T1982" i="29" s="1"/>
  <c r="V1737" i="29"/>
  <c r="S2547" i="29" s="1"/>
  <c r="V564" i="29"/>
  <c r="S1151" i="29" s="1"/>
  <c r="T1151" i="29" s="1"/>
  <c r="V641" i="29"/>
  <c r="S641" i="29" s="1"/>
  <c r="V820" i="29"/>
  <c r="S820" i="29" s="1"/>
  <c r="V2161" i="29"/>
  <c r="S2161" i="29" s="1"/>
  <c r="V589" i="29"/>
  <c r="S631" i="29" s="1"/>
  <c r="V1361" i="29"/>
  <c r="S1443" i="29" s="1"/>
  <c r="T1443" i="29" s="1"/>
  <c r="V1224" i="29"/>
  <c r="S1322" i="29" s="1"/>
  <c r="T1322" i="29" s="1"/>
  <c r="V898" i="29"/>
  <c r="S1561" i="29" s="1"/>
  <c r="T1561" i="29" s="1"/>
  <c r="V626" i="29"/>
  <c r="S833" i="29" s="1"/>
  <c r="T833" i="29" s="1"/>
  <c r="V1775" i="29"/>
  <c r="V47" i="29"/>
  <c r="S133" i="29" s="1"/>
  <c r="T133" i="29" s="1"/>
  <c r="V741" i="29"/>
  <c r="S890" i="29" s="1"/>
  <c r="T890" i="29" s="1"/>
  <c r="V2106" i="29"/>
  <c r="S2334" i="29" s="1"/>
  <c r="T2334" i="29" s="1"/>
  <c r="V1103" i="29"/>
  <c r="S1191" i="29" s="1"/>
  <c r="T1191" i="29" s="1"/>
  <c r="V1099" i="29"/>
  <c r="S1189" i="29" s="1"/>
  <c r="T1189" i="29" s="1"/>
  <c r="V30" i="29"/>
  <c r="S30" i="29" s="1"/>
  <c r="V463" i="29"/>
  <c r="S2418" i="29" s="1"/>
  <c r="T2418" i="29" s="1"/>
  <c r="V668" i="29"/>
  <c r="S916" i="29" s="1"/>
  <c r="T916" i="29" s="1"/>
  <c r="V746" i="29"/>
  <c r="S2167" i="29" s="1"/>
  <c r="T2167" i="29" s="1"/>
  <c r="V1942" i="29"/>
  <c r="S2100" i="29" s="1"/>
  <c r="V819" i="29"/>
  <c r="S1024" i="29" s="1"/>
  <c r="T1024" i="29" s="1"/>
  <c r="V258" i="29"/>
  <c r="S490" i="29" s="1"/>
  <c r="T490" i="29" s="1"/>
  <c r="V1196" i="29"/>
  <c r="S2377" i="29" s="1"/>
  <c r="V1504" i="29"/>
  <c r="S1535" i="29" s="1"/>
  <c r="T1535" i="29" s="1"/>
  <c r="V1536" i="29"/>
  <c r="S1708" i="29" s="1"/>
  <c r="T1708" i="29" s="1"/>
  <c r="V1608" i="29"/>
  <c r="S1628" i="29" s="1"/>
  <c r="T1628" i="29" s="1"/>
  <c r="V1025" i="29"/>
  <c r="V1198" i="29"/>
  <c r="S2379" i="29" s="1"/>
  <c r="T2379" i="29" s="1"/>
  <c r="V1187" i="29"/>
  <c r="S1313" i="29" s="1"/>
  <c r="T1313" i="29" s="1"/>
  <c r="V980" i="29"/>
  <c r="V923" i="29"/>
  <c r="S1387" i="29" s="1"/>
  <c r="T1387" i="29" s="1"/>
  <c r="V233" i="29"/>
  <c r="S233" i="29" s="1"/>
  <c r="V266" i="29"/>
  <c r="V1671" i="29"/>
  <c r="S1878" i="29" s="1"/>
  <c r="T1878" i="29" s="1"/>
  <c r="V659" i="29"/>
  <c r="S700" i="29" s="1"/>
  <c r="T700" i="29" s="1"/>
  <c r="V172" i="29"/>
  <c r="V1543" i="29"/>
  <c r="S1714" i="29" s="1"/>
  <c r="T1714" i="29" s="1"/>
  <c r="V1560" i="29"/>
  <c r="S1731" i="29" s="1"/>
  <c r="T1731" i="29" s="1"/>
  <c r="V1501" i="29"/>
  <c r="S1781" i="29" s="1"/>
  <c r="T1781" i="29" s="1"/>
  <c r="V944" i="29"/>
  <c r="S944" i="29" s="1"/>
  <c r="V1400" i="29"/>
  <c r="S946" i="29" s="1"/>
  <c r="T946" i="29" s="1"/>
  <c r="V475" i="29"/>
  <c r="S2429" i="29" s="1"/>
  <c r="T2429" i="29" s="1"/>
  <c r="V1966" i="29"/>
  <c r="V351" i="29"/>
  <c r="S1385" i="29" s="1"/>
  <c r="V1704" i="29"/>
  <c r="S428" i="29" s="1"/>
  <c r="V2067" i="29"/>
  <c r="S2295" i="29" s="1"/>
  <c r="T2295" i="29" s="1"/>
  <c r="V263" i="29"/>
  <c r="S503" i="29" s="1"/>
  <c r="V48" i="29"/>
  <c r="S48" i="29" s="1"/>
  <c r="V1356" i="29"/>
  <c r="S1438" i="29" s="1"/>
  <c r="T1438" i="29" s="1"/>
  <c r="V347" i="29"/>
  <c r="S1381" i="29" s="1"/>
  <c r="V1236" i="29"/>
  <c r="S260" i="29" s="1"/>
  <c r="T260" i="29" s="1"/>
  <c r="V569" i="29"/>
  <c r="S1156" i="29" s="1"/>
  <c r="T1156" i="29" s="1"/>
  <c r="V358" i="29"/>
  <c r="S2147" i="29" s="1"/>
  <c r="T2147" i="29" s="1"/>
  <c r="V1925" i="29"/>
  <c r="V2163" i="29"/>
  <c r="S798" i="29" s="1"/>
  <c r="T798" i="29" s="1"/>
  <c r="V1651" i="29"/>
  <c r="S1851" i="29" s="1"/>
  <c r="T1851" i="29" s="1"/>
  <c r="V234" i="29"/>
  <c r="S467" i="29" s="1"/>
  <c r="T467" i="29" s="1"/>
  <c r="V681" i="29"/>
  <c r="S721" i="29" s="1"/>
  <c r="T721" i="29" s="1"/>
  <c r="V1442" i="29"/>
  <c r="S1442" i="29" s="1"/>
  <c r="V1820" i="29"/>
  <c r="S1820" i="29" s="1"/>
  <c r="V1735" i="29"/>
  <c r="S2636" i="29" s="1"/>
  <c r="T2636" i="29" s="1"/>
  <c r="V489" i="29"/>
  <c r="S1444" i="29" s="1"/>
  <c r="V650" i="29"/>
  <c r="S939" i="29" s="1"/>
  <c r="T939" i="29" s="1"/>
  <c r="V252" i="29"/>
  <c r="S485" i="29" s="1"/>
  <c r="T485" i="29" s="1"/>
  <c r="V1036" i="29"/>
  <c r="V1335" i="29"/>
  <c r="V657" i="29"/>
  <c r="S2510" i="29" s="1"/>
  <c r="T2510" i="29" s="1"/>
  <c r="V766" i="29"/>
  <c r="S766" i="29" s="1"/>
  <c r="V2177" i="29"/>
  <c r="S1351" i="29" s="1"/>
  <c r="T1351" i="29" s="1"/>
  <c r="V1810" i="29"/>
  <c r="V1458" i="29"/>
  <c r="S2523" i="29" s="1"/>
  <c r="T2523" i="29" s="1"/>
  <c r="V1340" i="29"/>
  <c r="S1340" i="29" s="1"/>
  <c r="V1081" i="29"/>
  <c r="V1750" i="29"/>
  <c r="S1934" i="29" s="1"/>
  <c r="T1934" i="29" s="1"/>
  <c r="V1774" i="29"/>
  <c r="S1774" i="29" s="1"/>
  <c r="V342" i="29"/>
  <c r="S1673" i="29" s="1"/>
  <c r="V1682" i="29"/>
  <c r="S1889" i="29" s="1"/>
  <c r="T1889" i="29" s="1"/>
  <c r="V759" i="29"/>
  <c r="S181" i="29" s="1"/>
  <c r="T181" i="29" s="1"/>
  <c r="V435" i="29"/>
  <c r="S515" i="29" s="1"/>
  <c r="T515" i="29" s="1"/>
  <c r="V452" i="29"/>
  <c r="S2364" i="29" s="1"/>
  <c r="T2364" i="29" s="1"/>
  <c r="V1771" i="29"/>
  <c r="S1600" i="29" s="1"/>
  <c r="T1600" i="29" s="1"/>
  <c r="V897" i="29"/>
  <c r="S934" i="29" s="1"/>
  <c r="V1647" i="29"/>
  <c r="S1848" i="29" s="1"/>
  <c r="T1848" i="29" s="1"/>
  <c r="V610" i="29"/>
  <c r="S1020" i="29" s="1"/>
  <c r="T1020" i="29" s="1"/>
  <c r="V1988" i="29"/>
  <c r="S2220" i="29" s="1"/>
  <c r="T2220" i="29" s="1"/>
  <c r="V466" i="29"/>
  <c r="S2421" i="29" s="1"/>
  <c r="T2421" i="29" s="1"/>
  <c r="V1749" i="29"/>
  <c r="S1933" i="29" s="1"/>
  <c r="T1933" i="29" s="1"/>
  <c r="V161" i="29"/>
  <c r="S243" i="29" s="1"/>
  <c r="T243" i="29" s="1"/>
  <c r="V414" i="29"/>
  <c r="S932" i="29" s="1"/>
  <c r="V1740" i="29"/>
  <c r="S1924" i="29" s="1"/>
  <c r="T1924" i="29" s="1"/>
  <c r="V2195" i="29"/>
  <c r="S734" i="29" s="1"/>
  <c r="T734" i="29" s="1"/>
  <c r="V451" i="29"/>
  <c r="S541" i="29" s="1"/>
  <c r="T541" i="29" s="1"/>
  <c r="V431" i="29"/>
  <c r="S1920" i="29" s="1"/>
  <c r="T1920" i="29" s="1"/>
  <c r="V997" i="29"/>
  <c r="S1462" i="29" s="1"/>
  <c r="T1462" i="29" s="1"/>
  <c r="V1415" i="29"/>
  <c r="S950" i="29" s="1"/>
  <c r="T950" i="29" s="1"/>
  <c r="V268" i="29"/>
  <c r="S268" i="29" s="1"/>
  <c r="V369" i="29"/>
  <c r="S2158" i="29" s="1"/>
  <c r="T2158" i="29" s="1"/>
  <c r="V2182" i="29"/>
  <c r="S130" i="29" s="1"/>
  <c r="T130" i="29" s="1"/>
  <c r="V1483" i="29"/>
  <c r="S1763" i="29" s="1"/>
  <c r="T1763" i="29" s="1"/>
  <c r="V1962" i="29"/>
  <c r="S2120" i="29" s="1"/>
  <c r="T2120" i="29" s="1"/>
  <c r="V858" i="29"/>
  <c r="S937" i="29" s="1"/>
  <c r="V1623" i="29"/>
  <c r="S1643" i="29" s="1"/>
  <c r="T1643" i="29" s="1"/>
  <c r="V2089" i="29"/>
  <c r="S2317" i="29" s="1"/>
  <c r="T2317" i="29" s="1"/>
  <c r="V785" i="29"/>
  <c r="S294" i="29" s="1"/>
  <c r="T294" i="29" s="1"/>
  <c r="V1681" i="29"/>
  <c r="S1888" i="29" s="1"/>
  <c r="T1888" i="29" s="1"/>
  <c r="V2155" i="29"/>
  <c r="S1475" i="29" s="1"/>
  <c r="T1475" i="29" s="1"/>
  <c r="V1327" i="29"/>
  <c r="S2193" i="29" s="1"/>
  <c r="T2193" i="29" s="1"/>
  <c r="V1804" i="29"/>
  <c r="S1972" i="29" s="1"/>
  <c r="T1972" i="29" s="1"/>
  <c r="V755" i="29"/>
  <c r="S906" i="29" s="1"/>
  <c r="T906" i="29" s="1"/>
  <c r="V571" i="29"/>
  <c r="S1158" i="29" s="1"/>
  <c r="T1158" i="29" s="1"/>
  <c r="V642" i="29"/>
  <c r="S642" i="29" s="1"/>
  <c r="V850" i="29"/>
  <c r="S1053" i="29" s="1"/>
  <c r="T1053" i="29" s="1"/>
  <c r="V1414" i="29"/>
  <c r="S949" i="29" s="1"/>
  <c r="V987" i="29"/>
  <c r="S1452" i="29" s="1"/>
  <c r="T1452" i="29" s="1"/>
  <c r="V1766" i="29"/>
  <c r="S2527" i="29" s="1"/>
  <c r="T2527" i="29" s="1"/>
  <c r="V1401" i="29"/>
  <c r="S947" i="29" s="1"/>
  <c r="T947" i="29" s="1"/>
  <c r="V1107" i="29"/>
  <c r="S1195" i="29" s="1"/>
  <c r="T1195" i="29" s="1"/>
  <c r="V795" i="29"/>
  <c r="S1522" i="29" s="1"/>
  <c r="T1522" i="29" s="1"/>
  <c r="V1780" i="29"/>
  <c r="S1951" i="29" s="1"/>
  <c r="V1579" i="29"/>
  <c r="V325" i="29"/>
  <c r="S2477" i="29" s="1"/>
  <c r="T2477" i="29" s="1"/>
  <c r="V1869" i="29"/>
  <c r="V89" i="29"/>
  <c r="S89" i="29" s="1"/>
  <c r="V1531" i="29"/>
  <c r="S1531" i="29" s="1"/>
  <c r="V2083" i="29"/>
  <c r="S2311" i="29" s="1"/>
  <c r="T2311" i="29" s="1"/>
  <c r="V2064" i="29"/>
  <c r="S2292" i="29" s="1"/>
  <c r="V1343" i="29"/>
  <c r="S580" i="29" s="1"/>
  <c r="T580" i="29" s="1"/>
  <c r="V1528" i="29"/>
  <c r="S1528" i="29" s="1"/>
  <c r="V1978" i="29"/>
  <c r="S1853" i="29" s="1"/>
  <c r="T1853" i="29" s="1"/>
  <c r="V1662" i="29"/>
  <c r="S1869" i="29" s="1"/>
  <c r="V1358" i="29"/>
  <c r="V783" i="29"/>
  <c r="S292" i="29" s="1"/>
  <c r="T292" i="29" s="1"/>
  <c r="V1441" i="29"/>
  <c r="S907" i="29" s="1"/>
  <c r="V409" i="29"/>
  <c r="S2413" i="29" s="1"/>
  <c r="T2413" i="29" s="1"/>
  <c r="V1779" i="29"/>
  <c r="S1950" i="29" s="1"/>
  <c r="T1950" i="29" s="1"/>
  <c r="V180" i="29"/>
  <c r="S330" i="29" s="1"/>
  <c r="T330" i="29" s="1"/>
  <c r="V671" i="29"/>
  <c r="S919" i="29" s="1"/>
  <c r="T919" i="29" s="1"/>
  <c r="V1534" i="29"/>
  <c r="S1707" i="29" s="1"/>
  <c r="T1707" i="29" s="1"/>
  <c r="V1544" i="29"/>
  <c r="S1544" i="29" s="1"/>
  <c r="T1544" i="29" s="1"/>
  <c r="V1253" i="29"/>
  <c r="S2625" i="29" s="1"/>
  <c r="T2625" i="29" s="1"/>
  <c r="T454" i="29"/>
  <c r="T2540" i="29"/>
  <c r="T1968" i="29"/>
  <c r="T1182" i="29"/>
  <c r="T1541" i="29"/>
  <c r="T2515" i="29"/>
  <c r="T1484" i="29"/>
  <c r="T1728" i="29"/>
  <c r="T2519" i="29"/>
  <c r="T2176" i="29"/>
  <c r="T1518" i="29"/>
  <c r="S2213" i="29"/>
  <c r="T2213" i="29" s="1"/>
  <c r="S2495" i="29"/>
  <c r="S2472" i="29"/>
  <c r="S1136" i="29"/>
  <c r="S2359" i="29"/>
  <c r="S156" i="29"/>
  <c r="T156" i="29" s="1"/>
  <c r="S1574" i="29"/>
  <c r="S2507" i="29"/>
  <c r="T2507" i="29" s="1"/>
  <c r="S2620" i="29"/>
  <c r="T2620" i="29" s="1"/>
  <c r="S2537" i="29"/>
  <c r="T2537" i="29" s="1"/>
  <c r="S497" i="29"/>
  <c r="T497" i="29" s="1"/>
  <c r="S355" i="29"/>
  <c r="S1980" i="29"/>
  <c r="S2541" i="29"/>
  <c r="T2541" i="29" s="1"/>
  <c r="S2544" i="29"/>
  <c r="T2544" i="29" s="1"/>
  <c r="S2601" i="29"/>
  <c r="S594" i="29"/>
  <c r="S2125" i="29"/>
  <c r="T2125" i="29" s="1"/>
  <c r="S861" i="29"/>
  <c r="S973" i="29"/>
  <c r="S2142" i="29"/>
  <c r="T2142" i="29" s="1"/>
  <c r="S2255" i="29"/>
  <c r="S1342" i="29"/>
  <c r="S1002" i="29"/>
  <c r="S1470" i="29"/>
  <c r="S2127" i="29"/>
  <c r="S2669" i="29"/>
  <c r="S2279" i="29"/>
  <c r="T2279" i="29" s="1"/>
  <c r="S2290" i="29"/>
  <c r="S729" i="29"/>
  <c r="T729" i="29" s="1"/>
  <c r="S2110" i="29"/>
  <c r="S272" i="29"/>
  <c r="T272" i="29" s="1"/>
  <c r="S625" i="29"/>
  <c r="S483" i="29"/>
  <c r="T483" i="29" s="1"/>
  <c r="S2464" i="29"/>
  <c r="T2464" i="29" s="1"/>
  <c r="S2703" i="29"/>
  <c r="S1091" i="29"/>
  <c r="S2152" i="29"/>
  <c r="S1873" i="29"/>
  <c r="S596" i="29"/>
  <c r="S544" i="29"/>
  <c r="T544" i="29" s="1"/>
  <c r="S250" i="29"/>
  <c r="S224" i="29"/>
  <c r="S462" i="29"/>
  <c r="S851" i="29"/>
  <c r="T851" i="29" s="1"/>
  <c r="S484" i="29"/>
  <c r="T484" i="29" s="1"/>
  <c r="S954" i="29"/>
  <c r="S1650" i="29"/>
  <c r="T1650" i="29" s="1"/>
  <c r="S1022" i="29"/>
  <c r="S1476" i="29"/>
  <c r="T1476" i="29" s="1"/>
  <c r="S1741" i="29"/>
  <c r="T1741" i="29" s="1"/>
  <c r="S976" i="29"/>
  <c r="S1572" i="29"/>
  <c r="S1071" i="29"/>
  <c r="T1071" i="29" s="1"/>
  <c r="S284" i="29"/>
  <c r="S2064" i="29"/>
  <c r="S125" i="29"/>
  <c r="S1113" i="29"/>
  <c r="S67" i="29"/>
  <c r="S321" i="29"/>
  <c r="S1636" i="29"/>
  <c r="T1636" i="29" s="1"/>
  <c r="S737" i="29"/>
  <c r="S279" i="29"/>
  <c r="T279" i="29" s="1"/>
  <c r="S1162" i="29"/>
  <c r="S2146" i="29"/>
  <c r="S1072" i="29"/>
  <c r="T1072" i="29" s="1"/>
  <c r="S754" i="29"/>
  <c r="T754" i="29" s="1"/>
  <c r="S2612" i="29"/>
  <c r="S1685" i="29"/>
  <c r="S616" i="29"/>
  <c r="T616" i="29" s="1"/>
  <c r="S2274" i="29"/>
  <c r="S874" i="29"/>
  <c r="T874" i="29" s="1"/>
  <c r="S2445" i="29"/>
  <c r="S622" i="29"/>
  <c r="S1302" i="29"/>
  <c r="S363" i="29"/>
  <c r="S1511" i="29"/>
  <c r="S2085" i="29"/>
  <c r="T2085" i="29" s="1"/>
  <c r="S1939" i="29"/>
  <c r="S1677" i="29"/>
  <c r="T1677" i="29" s="1"/>
  <c r="S543" i="29"/>
  <c r="S1969" i="29"/>
  <c r="S1172" i="29"/>
  <c r="S310" i="29"/>
  <c r="T310" i="29" s="1"/>
  <c r="S186" i="29"/>
  <c r="T186" i="29" s="1"/>
  <c r="S33" i="29"/>
  <c r="S836" i="29"/>
  <c r="S2621" i="29"/>
  <c r="S2155" i="29"/>
  <c r="S579" i="29"/>
  <c r="T579" i="29" s="1"/>
  <c r="S108" i="29"/>
  <c r="S2108" i="29"/>
  <c r="T2108" i="29" s="1"/>
  <c r="S928" i="29"/>
  <c r="S246" i="29"/>
  <c r="T246" i="29" s="1"/>
  <c r="S852" i="29"/>
  <c r="S818" i="29"/>
  <c r="S2596" i="29"/>
  <c r="T2596" i="29" s="1"/>
  <c r="S1845" i="29"/>
  <c r="T1845" i="29" s="1"/>
  <c r="S1345" i="29"/>
  <c r="S2442" i="29"/>
  <c r="S2579" i="29"/>
  <c r="S84" i="29"/>
  <c r="S1947" i="29"/>
  <c r="S1088" i="29"/>
  <c r="T1088" i="29" s="1"/>
  <c r="S1164" i="29"/>
  <c r="T1164" i="29" s="1"/>
  <c r="S1884" i="29"/>
  <c r="T1884" i="29" s="1"/>
  <c r="S1641" i="29"/>
  <c r="T1641" i="29" s="1"/>
  <c r="S1093" i="29"/>
  <c r="S1001" i="29"/>
  <c r="T1001" i="29" s="1"/>
  <c r="S2404" i="29"/>
  <c r="T2404" i="29" s="1"/>
  <c r="S738" i="29"/>
  <c r="S1153" i="29"/>
  <c r="S410" i="29"/>
  <c r="S875" i="29"/>
  <c r="T875" i="29" s="1"/>
  <c r="S2312" i="29"/>
  <c r="T2312" i="29" s="1"/>
  <c r="S440" i="29"/>
  <c r="S2118" i="29"/>
  <c r="T2118" i="29" s="1"/>
  <c r="S1822" i="29"/>
  <c r="S573" i="29"/>
  <c r="S2035" i="29"/>
  <c r="S614" i="29"/>
  <c r="S566" i="29"/>
  <c r="T566" i="29" s="1"/>
  <c r="S1913" i="29"/>
  <c r="T1913" i="29" s="1"/>
  <c r="S958" i="29"/>
  <c r="T958" i="29" s="1"/>
  <c r="S1575" i="29"/>
  <c r="S362" i="29"/>
  <c r="S2521" i="29"/>
  <c r="S1686" i="29"/>
  <c r="S1981" i="29"/>
  <c r="S2002" i="29"/>
  <c r="S285" i="29"/>
  <c r="S615" i="29"/>
  <c r="S93" i="29"/>
  <c r="S611" i="29"/>
  <c r="T611" i="29" s="1"/>
  <c r="S2184" i="29"/>
  <c r="S2396" i="29"/>
  <c r="S1946" i="29"/>
  <c r="T1946" i="29" s="1"/>
  <c r="S359" i="29"/>
  <c r="S1556" i="29"/>
  <c r="S2416" i="29"/>
  <c r="S699" i="29"/>
  <c r="T699" i="29" s="1"/>
  <c r="S2196" i="29"/>
  <c r="S1993" i="29"/>
  <c r="S1983" i="29"/>
  <c r="S2212" i="29"/>
  <c r="S2260" i="29"/>
  <c r="S805" i="29"/>
  <c r="S24" i="29"/>
  <c r="S446" i="29"/>
  <c r="S2232" i="29"/>
  <c r="S1756" i="29"/>
  <c r="S2263" i="29"/>
  <c r="S1363" i="29"/>
  <c r="S1546" i="29"/>
  <c r="S2403" i="29"/>
  <c r="I2403" i="26" s="1"/>
  <c r="S131" i="29"/>
  <c r="S599" i="29"/>
  <c r="S2496" i="29"/>
  <c r="S1004" i="29"/>
  <c r="S432" i="29"/>
  <c r="S2281" i="29"/>
  <c r="S2271" i="29"/>
  <c r="S2556" i="29"/>
  <c r="S1977" i="29"/>
  <c r="S600" i="29"/>
  <c r="S1792" i="29"/>
  <c r="S2214" i="29"/>
  <c r="S401" i="29"/>
  <c r="S94" i="29"/>
  <c r="S2414" i="29"/>
  <c r="S602" i="29"/>
  <c r="S1362" i="29"/>
  <c r="S537" i="29"/>
  <c r="S791" i="29"/>
  <c r="S2370" i="29"/>
  <c r="S336" i="29"/>
  <c r="S2501" i="29"/>
  <c r="S2346" i="29"/>
  <c r="S1489" i="29"/>
  <c r="S583" i="29"/>
  <c r="S2289" i="29"/>
  <c r="S2173" i="29"/>
  <c r="S2029" i="29"/>
  <c r="S258" i="29"/>
  <c r="S2175" i="29"/>
  <c r="S1870" i="29"/>
  <c r="S1675" i="29"/>
  <c r="S2520" i="29"/>
  <c r="S231" i="29"/>
  <c r="S2216" i="29"/>
  <c r="S511" i="29"/>
  <c r="S1386" i="29"/>
  <c r="S183" i="29"/>
  <c r="S282" i="29"/>
  <c r="S1757" i="29"/>
  <c r="S1562" i="29"/>
  <c r="S2598" i="29"/>
  <c r="S578" i="29"/>
  <c r="S532" i="29"/>
  <c r="S492" i="29"/>
  <c r="S953" i="29"/>
  <c r="S201" i="29"/>
  <c r="S2109" i="29"/>
  <c r="S486" i="29"/>
  <c r="S1137" i="29"/>
  <c r="S1638" i="29"/>
  <c r="S2459" i="29"/>
  <c r="S2082" i="29"/>
  <c r="S1213" i="29"/>
  <c r="S640" i="29"/>
  <c r="S1670" i="29"/>
  <c r="S1940" i="29"/>
  <c r="S168" i="29"/>
  <c r="S28" i="29"/>
  <c r="S2081" i="29"/>
  <c r="S2326" i="29"/>
  <c r="S633" i="29"/>
  <c r="S1138" i="29"/>
  <c r="S361" i="29"/>
  <c r="S617" i="29"/>
  <c r="S487" i="29"/>
  <c r="S1990" i="29"/>
  <c r="S1432" i="29"/>
  <c r="S1496" i="29"/>
  <c r="S956" i="29"/>
  <c r="S2065" i="29"/>
  <c r="S119" i="29"/>
  <c r="S1075" i="29"/>
  <c r="S1802" i="29"/>
  <c r="S2240" i="29"/>
  <c r="S1833" i="29"/>
  <c r="S2502" i="29"/>
  <c r="S1644" i="29"/>
  <c r="S68" i="29"/>
  <c r="S601" i="29"/>
  <c r="S1859" i="29"/>
  <c r="S1334" i="29"/>
  <c r="S2506" i="29"/>
  <c r="S991" i="29"/>
  <c r="S2092" i="29"/>
  <c r="S120" i="29"/>
  <c r="S360" i="29"/>
  <c r="I360" i="26" s="1"/>
  <c r="S931" i="29"/>
  <c r="S2374" i="29"/>
  <c r="S1881" i="29"/>
  <c r="S1064" i="29"/>
  <c r="S2294" i="29"/>
  <c r="S2168" i="29"/>
  <c r="S385" i="29"/>
  <c r="S419" i="29"/>
  <c r="S2145" i="29"/>
  <c r="S2266" i="29"/>
  <c r="S328" i="29"/>
  <c r="S2293" i="29"/>
  <c r="S366" i="29"/>
  <c r="S2057" i="29"/>
  <c r="S2183" i="29"/>
  <c r="S2084" i="29"/>
  <c r="S1917" i="29"/>
  <c r="S372" i="29"/>
  <c r="S612" i="29"/>
  <c r="S655" i="29"/>
  <c r="S2384" i="29"/>
  <c r="S229" i="29"/>
  <c r="S2528" i="29"/>
  <c r="S2268" i="29"/>
  <c r="S632" i="29"/>
  <c r="S588" i="29"/>
  <c r="S251" i="29"/>
  <c r="S436" i="29"/>
  <c r="S1336" i="29"/>
  <c r="S286" i="29"/>
  <c r="S2117" i="29"/>
  <c r="S2463" i="29"/>
  <c r="S1581" i="29"/>
  <c r="S2302" i="29"/>
  <c r="S1155" i="29"/>
  <c r="S2487" i="29"/>
  <c r="S1898" i="29"/>
  <c r="S1230" i="29"/>
  <c r="S1697" i="29"/>
  <c r="S598" i="29"/>
  <c r="S1257" i="29"/>
  <c r="S1987" i="29"/>
  <c r="S1688" i="29"/>
  <c r="S647" i="29"/>
  <c r="S2272" i="29"/>
  <c r="S582" i="29"/>
  <c r="S960" i="29"/>
  <c r="S929" i="29"/>
  <c r="S1925" i="29"/>
  <c r="S1161" i="29"/>
  <c r="S896" i="29"/>
  <c r="S1015" i="29"/>
  <c r="S2299" i="29"/>
  <c r="S1167" i="29"/>
  <c r="S1083" i="29"/>
  <c r="S1501" i="29"/>
  <c r="S1602" i="29"/>
  <c r="S2436" i="29"/>
  <c r="S2674" i="29"/>
  <c r="S1082" i="29"/>
  <c r="S1178" i="29"/>
  <c r="S2264" i="29"/>
  <c r="S1945" i="29"/>
  <c r="S1843" i="29"/>
  <c r="S1549" i="29"/>
  <c r="S567" i="29"/>
  <c r="S1571" i="29"/>
  <c r="S2492" i="29"/>
  <c r="S1748" i="29"/>
  <c r="S50" i="29"/>
  <c r="S53" i="29"/>
  <c r="S505" i="29"/>
  <c r="S1526" i="29"/>
  <c r="S556" i="29"/>
  <c r="S167" i="29"/>
  <c r="S750" i="29"/>
  <c r="S605" i="29"/>
  <c r="S2558" i="29"/>
  <c r="S2531" i="29"/>
  <c r="S164" i="29"/>
  <c r="S1311" i="29"/>
  <c r="S391" i="29"/>
  <c r="S2314" i="29"/>
  <c r="S841" i="29"/>
  <c r="S248" i="29"/>
  <c r="S1601" i="29"/>
  <c r="S533" i="29"/>
  <c r="S2267" i="29"/>
  <c r="S1916" i="29"/>
  <c r="S715" i="29"/>
  <c r="S638" i="29"/>
  <c r="S396" i="29"/>
  <c r="S1050" i="29"/>
  <c r="S2431" i="29"/>
  <c r="S1683" i="29"/>
  <c r="S1589" i="29"/>
  <c r="S609" i="29"/>
  <c r="S1016" i="29"/>
  <c r="S2325" i="29"/>
  <c r="S871" i="29"/>
  <c r="S122" i="29"/>
  <c r="S2517" i="29"/>
  <c r="S769" i="29"/>
  <c r="S152" i="29"/>
  <c r="S2275" i="29"/>
  <c r="S405" i="29"/>
  <c r="S1115" i="29"/>
  <c r="S1119" i="29"/>
  <c r="S972" i="29"/>
  <c r="S1810" i="29"/>
  <c r="S1816" i="29"/>
  <c r="S2602" i="29"/>
  <c r="S31" i="29"/>
  <c r="S308" i="29"/>
  <c r="S69" i="29"/>
  <c r="S1090" i="29"/>
  <c r="S2400" i="29"/>
  <c r="S606" i="29"/>
  <c r="S166" i="29"/>
  <c r="S2331" i="29"/>
  <c r="S2714" i="29"/>
  <c r="I2714" i="26" s="1"/>
  <c r="S1434" i="29"/>
  <c r="S2497" i="29"/>
  <c r="S1338" i="29"/>
  <c r="S150" i="29"/>
  <c r="S2218" i="29"/>
  <c r="S603" i="29"/>
  <c r="S661" i="29"/>
  <c r="S2504" i="29"/>
  <c r="S2219" i="29"/>
  <c r="S1976" i="29"/>
  <c r="S2091" i="29"/>
  <c r="S196" i="29"/>
  <c r="S2611" i="29"/>
  <c r="S1905" i="29"/>
  <c r="S719" i="29"/>
  <c r="S952" i="29"/>
  <c r="S2371" i="29"/>
  <c r="S1795" i="29"/>
  <c r="S2397" i="29"/>
  <c r="S620" i="29"/>
  <c r="S1691" i="29"/>
  <c r="S1849" i="29"/>
  <c r="S868" i="29"/>
  <c r="S2256" i="29"/>
  <c r="S618" i="29"/>
  <c r="S666" i="29"/>
  <c r="S2144" i="29"/>
  <c r="S2398" i="29"/>
  <c r="S1690" i="29"/>
  <c r="S165" i="29"/>
  <c r="S1776" i="29"/>
  <c r="S1819" i="29"/>
  <c r="T1819" i="29" s="1"/>
  <c r="S2336" i="29"/>
  <c r="S2493" i="29"/>
  <c r="S2619" i="29"/>
  <c r="S849" i="29"/>
  <c r="T849" i="29" s="1"/>
  <c r="S1134" i="29"/>
  <c r="S1791" i="29"/>
  <c r="S1301" i="29"/>
  <c r="S2673" i="29"/>
  <c r="S648" i="29"/>
  <c r="S2560" i="29"/>
  <c r="S2239" i="29"/>
  <c r="T2239" i="29" s="1"/>
  <c r="S1745" i="29"/>
  <c r="S2505" i="29"/>
  <c r="S1642" i="29"/>
  <c r="S2270" i="29"/>
  <c r="S951" i="29"/>
  <c r="S2713" i="29"/>
  <c r="T2713" i="29" s="1"/>
  <c r="S2430" i="29"/>
  <c r="S132" i="29"/>
  <c r="S1935" i="29"/>
  <c r="S2126" i="29"/>
  <c r="S656" i="29"/>
  <c r="T656" i="29" s="1"/>
  <c r="S1045" i="29"/>
  <c r="S1397" i="29"/>
  <c r="S1886" i="29"/>
  <c r="T1886" i="29" s="1"/>
  <c r="S1117" i="29"/>
  <c r="S597" i="29"/>
  <c r="S2303" i="29"/>
  <c r="S179" i="29"/>
  <c r="S2048" i="29"/>
  <c r="S2003" i="29"/>
  <c r="S771" i="29"/>
  <c r="S900" i="29"/>
  <c r="S1747" i="29"/>
  <c r="S2230" i="29"/>
  <c r="S1739" i="29"/>
  <c r="S784" i="29"/>
  <c r="S2032" i="29"/>
  <c r="S2542" i="29"/>
  <c r="S1711" i="29"/>
  <c r="S1539" i="29"/>
  <c r="S1738" i="29"/>
  <c r="S1782" i="29"/>
  <c r="S652" i="29"/>
  <c r="S669" i="29"/>
  <c r="S1448" i="29"/>
  <c r="S725" i="29"/>
  <c r="S464" i="29"/>
  <c r="S1637" i="29"/>
  <c r="S2038" i="29"/>
  <c r="S584" i="29"/>
  <c r="S1032" i="29"/>
  <c r="S368" i="29"/>
  <c r="S2702" i="29"/>
  <c r="S1567" i="29"/>
  <c r="S309" i="29"/>
  <c r="S2447" i="29"/>
  <c r="S1559" i="29"/>
  <c r="S1154" i="29"/>
  <c r="S2153" i="29"/>
  <c r="S356" i="29"/>
  <c r="S1364" i="29"/>
  <c r="S34" i="29"/>
  <c r="S1903" i="29"/>
  <c r="I2413" i="26" s="1"/>
  <c r="S2034" i="29"/>
  <c r="S1207" i="29"/>
  <c r="S1932" i="29"/>
  <c r="S498" i="29"/>
  <c r="S1310" i="29"/>
  <c r="S281" i="29"/>
  <c r="S2516" i="29"/>
  <c r="S2063" i="29"/>
  <c r="S1973" i="29"/>
  <c r="S955" i="29"/>
  <c r="S854" i="29"/>
  <c r="S1850" i="29"/>
  <c r="S2039" i="29"/>
  <c r="S623" i="29"/>
  <c r="S727" i="29"/>
  <c r="S1508" i="29"/>
  <c r="S1331" i="29"/>
  <c r="S176" i="29"/>
  <c r="S1118" i="29"/>
  <c r="S2249" i="29"/>
  <c r="S2486" i="29"/>
  <c r="S1649" i="29"/>
  <c r="S821" i="29"/>
  <c r="S1689" i="29"/>
  <c r="S1915" i="29"/>
  <c r="S646" i="29"/>
  <c r="S1885" i="29"/>
  <c r="S760" i="29"/>
  <c r="S1880" i="29"/>
  <c r="S2503" i="29"/>
  <c r="S1723" i="29"/>
  <c r="S1914" i="29"/>
  <c r="S2630" i="29"/>
  <c r="S402" i="29"/>
  <c r="S306" i="29"/>
  <c r="S1646" i="29"/>
  <c r="S1991" i="29"/>
  <c r="S1174" i="29"/>
  <c r="S716" i="29"/>
  <c r="S465" i="29"/>
  <c r="S529" i="29"/>
  <c r="S1139" i="29"/>
  <c r="S2500" i="29"/>
  <c r="S1495" i="29"/>
  <c r="S1995" i="29"/>
  <c r="S1439" i="29"/>
  <c r="S1540" i="29"/>
  <c r="S2711" i="29"/>
  <c r="S313" i="29"/>
  <c r="S1992" i="29"/>
  <c r="S1744" i="29"/>
  <c r="S262" i="29"/>
  <c r="S1249" i="29"/>
  <c r="S1882" i="29"/>
  <c r="S1527" i="29"/>
  <c r="S2613" i="29"/>
  <c r="S177" i="29"/>
  <c r="S2033" i="29"/>
  <c r="S1065" i="29"/>
  <c r="S123" i="29"/>
  <c r="S2518" i="29"/>
  <c r="S2119" i="29"/>
  <c r="S2395" i="29"/>
  <c r="S365" i="29"/>
  <c r="S639" i="29"/>
  <c r="S1433" i="29"/>
  <c r="S312" i="29"/>
  <c r="S222" i="29"/>
  <c r="S40" i="29"/>
  <c r="S1576" i="29"/>
  <c r="S967" i="29"/>
  <c r="S1994" i="29"/>
  <c r="S619" i="29"/>
  <c r="S621" i="29"/>
  <c r="V2546" i="29"/>
  <c r="S1120" i="29" s="1"/>
  <c r="I2716" i="26" s="1"/>
  <c r="V757" i="29"/>
  <c r="S2467" i="29" s="1"/>
  <c r="T2467" i="29" s="1"/>
  <c r="V1431" i="29"/>
  <c r="S406" i="29" s="1"/>
  <c r="T406" i="29" s="1"/>
  <c r="V2691" i="29"/>
  <c r="S1271" i="29" s="1"/>
  <c r="T1271" i="29" s="1"/>
  <c r="V1106" i="29"/>
  <c r="S1194" i="29" s="1"/>
  <c r="T1194" i="29" s="1"/>
  <c r="V1184" i="29"/>
  <c r="S714" i="29" s="1"/>
  <c r="T714" i="29" s="1"/>
  <c r="V1606" i="29"/>
  <c r="S2634" i="29" s="1"/>
  <c r="T2634" i="29" s="1"/>
  <c r="V1729" i="29"/>
  <c r="S1597" i="29" s="1"/>
  <c r="V1261" i="29"/>
  <c r="S724" i="29" s="1"/>
  <c r="T724" i="29" s="1"/>
  <c r="V763" i="29"/>
  <c r="S1446" i="29" s="1"/>
  <c r="V2720" i="29"/>
  <c r="S1300" i="29" s="1"/>
  <c r="T1300" i="29" s="1"/>
  <c r="V1627" i="29"/>
  <c r="S970" i="29" s="1"/>
  <c r="V1054" i="29"/>
  <c r="S1121" i="29" s="1"/>
  <c r="T1121" i="29" s="1"/>
  <c r="T2407" i="29"/>
  <c r="T2179" i="29"/>
  <c r="T1282" i="29"/>
  <c r="T2423" i="29"/>
  <c r="T1360" i="29"/>
  <c r="T587" i="29"/>
  <c r="T2059" i="29"/>
  <c r="T2114" i="29"/>
  <c r="T1197" i="29"/>
  <c r="T2677" i="29"/>
  <c r="T261" i="29"/>
  <c r="T1277" i="29"/>
  <c r="T104" i="29"/>
  <c r="T2718" i="29"/>
  <c r="T1325" i="29"/>
  <c r="T1304" i="29"/>
  <c r="T2052" i="29"/>
  <c r="T2028" i="29"/>
  <c r="T1131" i="29"/>
  <c r="T2662" i="29"/>
  <c r="T1594" i="29"/>
  <c r="T173" i="29"/>
  <c r="T1841" i="29"/>
  <c r="T1465" i="29"/>
  <c r="T1595" i="29"/>
  <c r="T733" i="29"/>
  <c r="T2535" i="29"/>
  <c r="T457" i="29"/>
  <c r="T1521" i="29"/>
  <c r="T909" i="29"/>
  <c r="T1347" i="29"/>
  <c r="T989" i="29"/>
  <c r="T2571" i="29"/>
  <c r="T1383" i="29"/>
  <c r="T2389" i="29"/>
  <c r="T1716" i="29"/>
  <c r="T2134" i="29"/>
  <c r="T1281" i="29"/>
  <c r="T938" i="29"/>
  <c r="T1860" i="29"/>
  <c r="T459" i="29"/>
  <c r="T688" i="29"/>
  <c r="T2277" i="29"/>
  <c r="T2679" i="29"/>
  <c r="T869" i="29"/>
  <c r="T1705" i="29"/>
  <c r="T1259" i="29"/>
  <c r="T2075" i="29"/>
  <c r="T862" i="29"/>
  <c r="T2719" i="29"/>
  <c r="T242" i="29"/>
  <c r="T2156" i="29"/>
  <c r="T523" i="29"/>
  <c r="T187" i="29"/>
  <c r="T2101" i="29"/>
  <c r="T1967" i="29"/>
  <c r="T629" i="29"/>
  <c r="T2253" i="29"/>
  <c r="T2392" i="29"/>
  <c r="T804" i="29"/>
  <c r="T730" i="29"/>
  <c r="T2335" i="29"/>
  <c r="T2441" i="29"/>
  <c r="T936" i="29"/>
  <c r="T2678" i="29"/>
  <c r="T2079" i="29"/>
  <c r="T1146" i="29"/>
  <c r="T1813" i="29"/>
  <c r="T1237" i="29"/>
  <c r="T2121" i="29"/>
  <c r="T1656" i="29"/>
  <c r="T1896" i="29"/>
  <c r="T2610" i="29"/>
  <c r="T58" i="29"/>
  <c r="T982" i="29"/>
  <c r="T403" i="29"/>
  <c r="T911" i="29"/>
  <c r="T943" i="29"/>
  <c r="T920" i="29"/>
  <c r="T2316" i="29"/>
  <c r="T1159" i="29"/>
  <c r="T2644" i="29"/>
  <c r="T992" i="29"/>
  <c r="T576" i="29"/>
  <c r="T334" i="29"/>
  <c r="T2369" i="29"/>
  <c r="T1258" i="29"/>
  <c r="T1910" i="29"/>
  <c r="I2677" i="26"/>
  <c r="T1273" i="29"/>
  <c r="T2567" i="29"/>
  <c r="T1493" i="29"/>
  <c r="T2716" i="29"/>
  <c r="T2031" i="29"/>
  <c r="T2382" i="29"/>
  <c r="T245" i="29"/>
  <c r="T1329" i="29"/>
  <c r="T2480" i="29"/>
  <c r="T170" i="29"/>
  <c r="T1200" i="29"/>
  <c r="T1289" i="29"/>
  <c r="T1724" i="29"/>
  <c r="T2539" i="29"/>
  <c r="T1012" i="29"/>
  <c r="T2417" i="29"/>
  <c r="T1657" i="29"/>
  <c r="T2524" i="29"/>
  <c r="T2053" i="29"/>
  <c r="T539" i="29"/>
  <c r="T1615" i="29"/>
  <c r="T2130" i="29"/>
  <c r="T1523" i="29"/>
  <c r="T1049" i="29"/>
  <c r="T2320" i="29"/>
  <c r="T1460" i="29"/>
  <c r="T327" i="29"/>
  <c r="T2351" i="29"/>
  <c r="T1087" i="29"/>
  <c r="T1420" i="29"/>
  <c r="T2188" i="29"/>
  <c r="T2026" i="29"/>
  <c r="T1306" i="29"/>
  <c r="T2171" i="29"/>
  <c r="T1149" i="29"/>
  <c r="T2322" i="29"/>
  <c r="T2499" i="29"/>
  <c r="T1617" i="29"/>
  <c r="T1592" i="29"/>
  <c r="T2224" i="29"/>
  <c r="T2282" i="29"/>
  <c r="T1296" i="29"/>
  <c r="T2372" i="29"/>
  <c r="S1062" i="29"/>
  <c r="T1062" i="29" s="1"/>
  <c r="S1505" i="29"/>
  <c r="T1505" i="29" s="1"/>
  <c r="S2226" i="29"/>
  <c r="S421" i="29"/>
  <c r="T421" i="29" s="1"/>
  <c r="S1059" i="29"/>
  <c r="T1059" i="29" s="1"/>
  <c r="S1805" i="29"/>
  <c r="T1805" i="29" s="1"/>
  <c r="S1078" i="29"/>
  <c r="S2412" i="29"/>
  <c r="T2412" i="29" s="1"/>
  <c r="S696" i="29"/>
  <c r="T696" i="29" s="1"/>
  <c r="S2526" i="29"/>
  <c r="T2526" i="29" s="1"/>
  <c r="S1348" i="29"/>
  <c r="S2450" i="29"/>
  <c r="T2450" i="29" s="1"/>
  <c r="S855" i="29"/>
  <c r="T855" i="29" s="1"/>
  <c r="S979" i="29"/>
  <c r="T979" i="29" s="1"/>
  <c r="S2225" i="29"/>
  <c r="T2225" i="29" s="1"/>
  <c r="S1713" i="29"/>
  <c r="T1713" i="29" s="1"/>
  <c r="S2221" i="29"/>
  <c r="T2221" i="29" s="1"/>
  <c r="S2115" i="29"/>
  <c r="T2115" i="29" s="1"/>
  <c r="S1837" i="29"/>
  <c r="T1837" i="29" s="1"/>
  <c r="S1008" i="29"/>
  <c r="T1008" i="29" s="1"/>
  <c r="S1513" i="29"/>
  <c r="S534" i="29"/>
  <c r="S2011" i="29"/>
  <c r="T2011" i="29" s="1"/>
  <c r="S79" i="29"/>
  <c r="T79" i="29" s="1"/>
  <c r="S2456" i="29"/>
  <c r="T2456" i="29" s="1"/>
  <c r="S23" i="29"/>
  <c r="T23" i="29" s="1"/>
  <c r="S1303" i="29"/>
  <c r="T1303" i="29" s="1"/>
  <c r="S1558" i="29"/>
  <c r="T1558" i="29" s="1"/>
  <c r="S2233" i="29"/>
  <c r="T2233" i="29" s="1"/>
  <c r="S2192" i="29"/>
  <c r="T2192" i="29" s="1"/>
  <c r="S2529" i="29"/>
  <c r="T2529" i="29" s="1"/>
  <c r="S1018" i="29"/>
  <c r="T1018" i="29" s="1"/>
  <c r="S2427" i="29"/>
  <c r="T2427" i="29" s="1"/>
  <c r="S889" i="29"/>
  <c r="T889" i="29" s="1"/>
  <c r="S2148" i="29"/>
  <c r="T2148" i="29" s="1"/>
  <c r="S2122" i="29"/>
  <c r="S910" i="29"/>
  <c r="S389" i="29"/>
  <c r="S1419" i="29"/>
  <c r="S1931" i="29"/>
  <c r="S2023" i="29"/>
  <c r="T2023" i="29" s="1"/>
  <c r="S1818" i="29"/>
  <c r="S2633" i="29"/>
  <c r="S1409" i="29"/>
  <c r="T1409" i="29" s="1"/>
  <c r="S2609" i="29"/>
  <c r="T2609" i="29" s="1"/>
  <c r="S2454" i="29"/>
  <c r="T2454" i="29" s="1"/>
  <c r="S36" i="29"/>
  <c r="S2104" i="29"/>
  <c r="T2104" i="29" s="1"/>
  <c r="S2411" i="29"/>
  <c r="S1321" i="29"/>
  <c r="S2715" i="29"/>
  <c r="S2347" i="29"/>
  <c r="T2347" i="29" s="1"/>
  <c r="S1709" i="29"/>
  <c r="S2254" i="29"/>
  <c r="T2254" i="29" s="1"/>
  <c r="S392" i="29"/>
  <c r="S518" i="29"/>
  <c r="S154" i="29"/>
  <c r="S2174" i="29"/>
  <c r="T2174" i="29" s="1"/>
  <c r="S1852" i="29"/>
  <c r="S527" i="29"/>
  <c r="S2645" i="29"/>
  <c r="S2410" i="29"/>
  <c r="I2410" i="26" s="1"/>
  <c r="S83" i="29"/>
  <c r="S1785" i="29"/>
  <c r="S2631" i="29"/>
  <c r="S2247" i="29"/>
  <c r="I2018" i="26" s="1"/>
  <c r="S786" i="29"/>
  <c r="S1248" i="29"/>
  <c r="S1411" i="29"/>
  <c r="T1411" i="29" s="1"/>
  <c r="S717" i="29"/>
  <c r="T717" i="29" s="1"/>
  <c r="S1056" i="29"/>
  <c r="S1435" i="29"/>
  <c r="S390" i="29"/>
  <c r="S1424" i="29"/>
  <c r="S2513" i="29"/>
  <c r="S2712" i="29"/>
  <c r="S118" i="29"/>
  <c r="S1799" i="29"/>
  <c r="S424" i="29"/>
  <c r="S2333" i="29"/>
  <c r="S1398" i="29"/>
  <c r="S429" i="29"/>
  <c r="I429" i="26" s="1"/>
  <c r="S2434" i="29"/>
  <c r="S2015" i="29"/>
  <c r="S1098" i="29"/>
  <c r="S686" i="29"/>
  <c r="S2608" i="29"/>
  <c r="S2088" i="29"/>
  <c r="S835" i="29"/>
  <c r="S2291" i="29"/>
  <c r="S1312" i="29"/>
  <c r="T1312" i="29" s="1"/>
  <c r="S1023" i="29"/>
  <c r="S2482" i="29"/>
  <c r="S1262" i="29"/>
  <c r="S1412" i="29"/>
  <c r="S1663" i="29"/>
  <c r="S2237" i="29"/>
  <c r="S236" i="29"/>
  <c r="T236" i="29" s="1"/>
  <c r="S2466" i="29"/>
  <c r="T2466" i="29" s="1"/>
  <c r="S1547" i="29"/>
  <c r="T1547" i="29" s="1"/>
  <c r="S1177" i="29"/>
  <c r="T1177" i="29" s="1"/>
  <c r="S2525" i="29"/>
  <c r="T2525" i="29" s="1"/>
  <c r="S289" i="29"/>
  <c r="S1921" i="29"/>
  <c r="T1921" i="29" s="1"/>
  <c r="S1764" i="29"/>
  <c r="I1484" i="26" s="1"/>
  <c r="S1041" i="29"/>
  <c r="T1041" i="29" s="1"/>
  <c r="S988" i="29"/>
  <c r="T988" i="29" s="1"/>
  <c r="S1073" i="29"/>
  <c r="S1100" i="29"/>
  <c r="S157" i="29"/>
  <c r="T157" i="29" s="1"/>
  <c r="S1491" i="29"/>
  <c r="T1491" i="29" s="1"/>
  <c r="S1532" i="29"/>
  <c r="T1532" i="29" s="1"/>
  <c r="S2094" i="29"/>
  <c r="T2094" i="29" s="1"/>
  <c r="S2288" i="29"/>
  <c r="T2288" i="29" s="1"/>
  <c r="S1603" i="29"/>
  <c r="S434" i="29"/>
  <c r="T434" i="29" s="1"/>
  <c r="S1437" i="29"/>
  <c r="T1437" i="29" s="1"/>
  <c r="S1998" i="29"/>
  <c r="T1998" i="29" s="1"/>
  <c r="S2577" i="29"/>
  <c r="T2577" i="29" s="1"/>
  <c r="S1702" i="29"/>
  <c r="S1703" i="29"/>
  <c r="S38" i="29"/>
  <c r="T38" i="29" s="1"/>
  <c r="S1832" i="29"/>
  <c r="T1832" i="29" s="1"/>
  <c r="S430" i="29"/>
  <c r="T430" i="29" s="1"/>
  <c r="S1488" i="29"/>
  <c r="S1743" i="29"/>
  <c r="T1743" i="29" s="1"/>
  <c r="S1563" i="29"/>
  <c r="T1563" i="29" s="1"/>
  <c r="S2348" i="29"/>
  <c r="T2348" i="29" s="1"/>
  <c r="S1790" i="29"/>
  <c r="T1790" i="29" s="1"/>
  <c r="S1893" i="29"/>
  <c r="S1847" i="29"/>
  <c r="T1847" i="29" s="1"/>
  <c r="S2426" i="29"/>
  <c r="T2426" i="29" s="1"/>
  <c r="S111" i="29"/>
  <c r="S1318" i="29"/>
  <c r="T1318" i="29" s="1"/>
  <c r="S62" i="29"/>
  <c r="T62" i="29" s="1"/>
  <c r="S1877" i="29"/>
  <c r="T1877" i="29" s="1"/>
  <c r="S2569" i="29"/>
  <c r="T2569" i="29" s="1"/>
  <c r="S2530" i="29"/>
  <c r="T2530" i="29" s="1"/>
  <c r="S1817" i="29"/>
  <c r="T1817" i="29" s="1"/>
  <c r="S1011" i="29"/>
  <c r="T1011" i="29" s="1"/>
  <c r="S1276" i="29"/>
  <c r="T1276" i="29" s="1"/>
  <c r="S1941" i="29"/>
  <c r="T1941" i="29" s="1"/>
  <c r="S2269" i="29"/>
  <c r="T2269" i="29" s="1"/>
  <c r="S2455" i="29"/>
  <c r="T2455" i="29" s="1"/>
  <c r="S1169" i="29"/>
  <c r="T1169" i="29" s="1"/>
  <c r="S2458" i="29"/>
  <c r="T2458" i="29" s="1"/>
  <c r="S2066" i="29"/>
  <c r="S521" i="29"/>
  <c r="T521" i="29" s="1"/>
  <c r="S2654" i="29"/>
  <c r="T2654" i="29" s="1"/>
  <c r="S2140" i="29"/>
  <c r="T2140" i="29" s="1"/>
  <c r="S2573" i="29"/>
  <c r="T2573" i="29" s="1"/>
  <c r="S1557" i="29"/>
  <c r="T1557" i="29" s="1"/>
  <c r="S2030" i="29"/>
  <c r="T2030" i="29" s="1"/>
  <c r="S1337" i="29"/>
  <c r="T1337" i="29" s="1"/>
  <c r="S2132" i="29"/>
  <c r="S2583" i="29"/>
  <c r="T2583" i="29" s="1"/>
  <c r="S1938" i="29"/>
  <c r="T1938" i="29" s="1"/>
  <c r="S1902" i="29"/>
  <c r="T1902" i="29" s="1"/>
  <c r="S2124" i="29"/>
  <c r="S1975" i="29"/>
  <c r="T1975" i="29" s="1"/>
  <c r="S2208" i="29"/>
  <c r="T2208" i="29" s="1"/>
  <c r="S1048" i="29"/>
  <c r="T1048" i="29" s="1"/>
  <c r="S968" i="29"/>
  <c r="S481" i="29"/>
  <c r="S2690" i="29"/>
  <c r="T2690" i="29" s="1"/>
  <c r="S1855" i="29"/>
  <c r="T1855" i="29" s="1"/>
  <c r="S1343" i="29"/>
  <c r="S2111" i="29"/>
  <c r="S1326" i="29"/>
  <c r="T1326" i="29" s="1"/>
  <c r="S1927" i="29"/>
  <c r="T1927" i="29" s="1"/>
  <c r="S1028" i="29"/>
  <c r="S1184" i="29"/>
  <c r="S444" i="29"/>
  <c r="S2607" i="29"/>
  <c r="T2607" i="29" s="1"/>
  <c r="S2475" i="29"/>
  <c r="T2475" i="29" s="1"/>
  <c r="S256" i="29"/>
  <c r="T256" i="29" s="1"/>
  <c r="S1295" i="29"/>
  <c r="T1295" i="29" s="1"/>
  <c r="S1825" i="29"/>
  <c r="T1825" i="29" s="1"/>
  <c r="S1009" i="29"/>
  <c r="T1009" i="29" s="1"/>
  <c r="S1631" i="29"/>
  <c r="T1631" i="29" s="1"/>
  <c r="S2511" i="29"/>
  <c r="T2511" i="29" s="1"/>
  <c r="S883" i="29"/>
  <c r="T883" i="29" s="1"/>
  <c r="S2205" i="29"/>
  <c r="S2604" i="29"/>
  <c r="T2604" i="29" s="1"/>
  <c r="S1051" i="29"/>
  <c r="T1051" i="29" s="1"/>
  <c r="S145" i="29"/>
  <c r="T145" i="29" s="1"/>
  <c r="S1352" i="29"/>
  <c r="T1352" i="29" s="1"/>
  <c r="S2451" i="29"/>
  <c r="S449" i="29"/>
  <c r="T449" i="29" s="1"/>
  <c r="S1590" i="29"/>
  <c r="S2363" i="29"/>
  <c r="S923" i="29"/>
  <c r="T923" i="29" s="1"/>
  <c r="S1005" i="29"/>
  <c r="T1005" i="29" s="1"/>
  <c r="S1485" i="29"/>
  <c r="S1604" i="29"/>
  <c r="T1604" i="29" s="1"/>
  <c r="S2490" i="29"/>
  <c r="S2424" i="29"/>
  <c r="T2424" i="29" s="1"/>
  <c r="S2137" i="29"/>
  <c r="S1068" i="29"/>
  <c r="T1068" i="29" s="1"/>
  <c r="S1307" i="29"/>
  <c r="T1307" i="29" s="1"/>
  <c r="S317" i="29"/>
  <c r="S267" i="29"/>
  <c r="T267" i="29" s="1"/>
  <c r="S450" i="29"/>
  <c r="T450" i="29" s="1"/>
  <c r="S1039" i="29"/>
  <c r="T1039" i="29" s="1"/>
  <c r="S2591" i="29"/>
  <c r="T2591" i="29" s="1"/>
  <c r="S1428" i="29"/>
  <c r="T1428" i="29" s="1"/>
  <c r="S790" i="29"/>
  <c r="T790" i="29" s="1"/>
  <c r="S51" i="29"/>
  <c r="S1773" i="29"/>
  <c r="S102" i="29"/>
  <c r="T102" i="29" s="1"/>
  <c r="S1239" i="29"/>
  <c r="T1239" i="29" s="1"/>
  <c r="S2227" i="29"/>
  <c r="T2227" i="29" s="1"/>
  <c r="S2045" i="29"/>
  <c r="T2045" i="29" s="1"/>
  <c r="S2306" i="29"/>
  <c r="T2306" i="29" s="1"/>
  <c r="S1133" i="29"/>
  <c r="T1133" i="29" s="1"/>
  <c r="S735" i="29"/>
  <c r="T735" i="29" s="1"/>
  <c r="S1908" i="29"/>
  <c r="T1908" i="29" s="1"/>
  <c r="S915" i="29"/>
  <c r="T915" i="29" s="1"/>
  <c r="S146" i="29"/>
  <c r="T146" i="29" s="1"/>
  <c r="S672" i="29"/>
  <c r="S1192" i="29"/>
  <c r="T1192" i="29" s="1"/>
  <c r="S1798" i="29"/>
  <c r="T1798" i="29" s="1"/>
  <c r="S2058" i="29"/>
  <c r="I84" i="26" s="1"/>
  <c r="S1461" i="29"/>
  <c r="S1395" i="29"/>
  <c r="T1395" i="29" s="1"/>
  <c r="S2170" i="29"/>
  <c r="S1288" i="29"/>
  <c r="T1288" i="29" s="1"/>
  <c r="S1863" i="29"/>
  <c r="S381" i="29"/>
  <c r="S990" i="29"/>
  <c r="T990" i="29" s="1"/>
  <c r="S1922" i="29"/>
  <c r="S742" i="29"/>
  <c r="S904" i="29"/>
  <c r="S2014" i="29"/>
  <c r="S1538" i="29"/>
  <c r="S2675" i="29"/>
  <c r="S2139" i="29"/>
  <c r="S469" i="29"/>
  <c r="T469" i="29" s="1"/>
  <c r="S2481" i="29"/>
  <c r="S445" i="29"/>
  <c r="S888" i="29"/>
  <c r="S2010" i="29"/>
  <c r="S438" i="29"/>
  <c r="S394" i="29"/>
  <c r="T394" i="29" s="1"/>
  <c r="S1382" i="29"/>
  <c r="S1357" i="29"/>
  <c r="T1357" i="29" s="1"/>
  <c r="S2652" i="29"/>
  <c r="T2652" i="29" s="1"/>
  <c r="S1355" i="29"/>
  <c r="S1699" i="29"/>
  <c r="S2024" i="29"/>
  <c r="S455" i="29"/>
  <c r="S2409" i="29"/>
  <c r="T2409" i="29" s="1"/>
  <c r="S2553" i="29"/>
  <c r="S1308" i="29"/>
  <c r="T1308" i="29" s="1"/>
  <c r="S718" i="29"/>
  <c r="T718" i="29" s="1"/>
  <c r="S1943" i="29"/>
  <c r="S933" i="29"/>
  <c r="T933" i="29" s="1"/>
  <c r="S530" i="29"/>
  <c r="T530" i="29" s="1"/>
  <c r="S2509" i="29"/>
  <c r="T2509" i="29" s="1"/>
  <c r="S1498" i="29"/>
  <c r="S1285" i="29"/>
  <c r="T1285" i="29" s="1"/>
  <c r="S2304" i="29"/>
  <c r="S1221" i="29"/>
  <c r="T1221" i="29" s="1"/>
  <c r="S2483" i="29"/>
  <c r="S1058" i="29"/>
  <c r="T1058" i="29" s="1"/>
  <c r="S112" i="29"/>
  <c r="S1374" i="29"/>
  <c r="T1374" i="29" s="1"/>
  <c r="S2021" i="29"/>
  <c r="S1857" i="29"/>
  <c r="T1857" i="29" s="1"/>
  <c r="S1185" i="29"/>
  <c r="T1185" i="29" s="1"/>
  <c r="S728" i="29"/>
  <c r="S415" i="29"/>
  <c r="S1907" i="29"/>
  <c r="T1907" i="29" s="1"/>
  <c r="S1478" i="29"/>
  <c r="S470" i="29"/>
  <c r="S2172" i="29"/>
  <c r="T2172" i="29" s="1"/>
  <c r="S2435" i="29"/>
  <c r="S2278" i="29"/>
  <c r="S1474" i="29"/>
  <c r="S95" i="29"/>
  <c r="S110" i="29"/>
  <c r="S2042" i="29"/>
  <c r="T2042" i="29" s="1"/>
  <c r="S1607" i="29"/>
  <c r="T1607" i="29" s="1"/>
  <c r="S311" i="29"/>
  <c r="S2682" i="29"/>
  <c r="S1890" i="29"/>
  <c r="S516" i="29"/>
  <c r="S1305" i="29"/>
  <c r="S1936" i="29"/>
  <c r="S756" i="29"/>
  <c r="S192" i="29"/>
  <c r="T192" i="29" s="1"/>
  <c r="S2661" i="29"/>
  <c r="S1218" i="29"/>
  <c r="S2488" i="29"/>
  <c r="S437" i="29"/>
  <c r="T437" i="29" s="1"/>
  <c r="S1984" i="29"/>
  <c r="S460" i="29"/>
  <c r="S682" i="29"/>
  <c r="S1660" i="29"/>
  <c r="T1660" i="29" s="1"/>
  <c r="S649" i="29"/>
  <c r="S1698" i="29"/>
  <c r="S830" i="29"/>
  <c r="S1525" i="29"/>
  <c r="S375" i="29"/>
  <c r="S969" i="29"/>
  <c r="T969" i="29" s="1"/>
  <c r="S32" i="29"/>
  <c r="S2422" i="29"/>
  <c r="T2422" i="29" s="1"/>
  <c r="S349" i="29"/>
  <c r="S376" i="29"/>
  <c r="T376" i="29" s="1"/>
  <c r="S998" i="29"/>
  <c r="S2394" i="29"/>
  <c r="T2394" i="29" s="1"/>
  <c r="S926" i="29"/>
  <c r="T926" i="29" s="1"/>
  <c r="S489" i="29"/>
  <c r="S1240" i="29"/>
  <c r="S1425" i="29"/>
  <c r="S1222" i="29"/>
  <c r="S2575" i="29"/>
  <c r="T2575" i="29" s="1"/>
  <c r="S2643" i="29"/>
  <c r="S1379" i="29"/>
  <c r="S2452" i="29"/>
  <c r="S141" i="29"/>
  <c r="S47" i="29"/>
  <c r="T47" i="29" s="1"/>
  <c r="S2136" i="29"/>
  <c r="S892" i="29"/>
  <c r="S546" i="29"/>
  <c r="S2138" i="29"/>
  <c r="T2138" i="29" s="1"/>
  <c r="S2657" i="29"/>
  <c r="T2657" i="29" s="1"/>
  <c r="S816" i="29"/>
  <c r="S815" i="29"/>
  <c r="S290" i="29"/>
  <c r="S1007" i="29"/>
  <c r="S2210" i="29"/>
  <c r="T2210" i="29" s="1"/>
  <c r="S2605" i="29"/>
  <c r="S2352" i="29"/>
  <c r="T2352" i="29" s="1"/>
  <c r="S2597" i="29"/>
  <c r="S2399" i="29"/>
  <c r="S1608" i="29"/>
  <c r="S1170" i="29"/>
  <c r="S571" i="29"/>
  <c r="T571" i="29" s="1"/>
  <c r="S1376" i="29"/>
  <c r="S512" i="29"/>
  <c r="T512" i="29" s="1"/>
  <c r="S507" i="29"/>
  <c r="T507" i="29" s="1"/>
  <c r="S2098" i="29"/>
  <c r="S799" i="29"/>
  <c r="S1186" i="29"/>
  <c r="S2390" i="29"/>
  <c r="T2390" i="29" s="1"/>
  <c r="S797" i="29"/>
  <c r="S458" i="29"/>
  <c r="S865" i="29"/>
  <c r="T865" i="29" s="1"/>
  <c r="S475" i="29"/>
  <c r="S561" i="29"/>
  <c r="S144" i="29"/>
  <c r="S1365" i="29"/>
  <c r="T1365" i="29" s="1"/>
  <c r="S1179" i="29"/>
  <c r="S765" i="29"/>
  <c r="T765" i="29" s="1"/>
  <c r="S876" i="29"/>
  <c r="S474" i="29"/>
  <c r="T474" i="29" s="1"/>
  <c r="S1063" i="29"/>
  <c r="S2151" i="29"/>
  <c r="T2151" i="29" s="1"/>
  <c r="S2194" i="29"/>
  <c r="T2194" i="29" s="1"/>
  <c r="S2286" i="29"/>
  <c r="S2688" i="29"/>
  <c r="T2688" i="29" s="1"/>
  <c r="S2005" i="29"/>
  <c r="S439" i="29"/>
  <c r="T439" i="29" s="1"/>
  <c r="S1212" i="29"/>
  <c r="S560" i="29"/>
  <c r="S2543" i="29"/>
  <c r="T2543" i="29" s="1"/>
  <c r="S2385" i="29"/>
  <c r="S1148" i="29"/>
  <c r="S1375" i="29"/>
  <c r="S663" i="29"/>
  <c r="T663" i="29" s="1"/>
  <c r="S800" i="29"/>
  <c r="S2680" i="29"/>
  <c r="S509" i="29"/>
  <c r="S1480" i="29"/>
  <c r="S1719" i="29"/>
  <c r="T1719" i="29" s="1"/>
  <c r="S1252" i="29"/>
  <c r="S1632" i="29"/>
  <c r="T1632" i="29" s="1"/>
  <c r="S202" i="29"/>
  <c r="S839" i="29"/>
  <c r="S2285" i="29"/>
  <c r="T2285" i="29" s="1"/>
  <c r="S914" i="29"/>
  <c r="T914" i="29" s="1"/>
  <c r="S702" i="29"/>
  <c r="T702" i="29" s="1"/>
  <c r="S848" i="29"/>
  <c r="S550" i="29"/>
  <c r="S1076" i="29"/>
  <c r="S343" i="29"/>
  <c r="S834" i="29"/>
  <c r="S690" i="29"/>
  <c r="S2141" i="29"/>
  <c r="S1171" i="29"/>
  <c r="T1171" i="29" s="1"/>
  <c r="S1494" i="29"/>
  <c r="S1445" i="29"/>
  <c r="S2070" i="29"/>
  <c r="S2375" i="29"/>
  <c r="T2375" i="29" s="1"/>
  <c r="S189" i="29"/>
  <c r="S2627" i="29"/>
  <c r="T2627" i="29" s="1"/>
  <c r="S1514" i="29"/>
  <c r="T1514" i="29" s="1"/>
  <c r="S1664" i="29"/>
  <c r="S1515" i="29"/>
  <c r="S1963" i="29"/>
  <c r="T1963" i="29" s="1"/>
  <c r="S2650" i="29"/>
  <c r="S1768" i="29"/>
  <c r="S2046" i="29"/>
  <c r="S514" i="29"/>
  <c r="S901" i="29"/>
  <c r="S315" i="29"/>
  <c r="S2656" i="29"/>
  <c r="I2655" i="26" s="1"/>
  <c r="S2087" i="29"/>
  <c r="S961" i="29"/>
  <c r="T961" i="29" s="1"/>
  <c r="S917" i="29"/>
  <c r="S2169" i="29"/>
  <c r="S1789" i="29"/>
  <c r="S1477" i="29"/>
  <c r="T1477" i="29" s="1"/>
  <c r="S1332" i="29"/>
  <c r="S2638" i="29"/>
  <c r="S1291" i="29"/>
  <c r="S2628" i="29"/>
  <c r="T2628" i="29" s="1"/>
  <c r="S873" i="29"/>
  <c r="S416" i="29"/>
  <c r="S277" i="29"/>
  <c r="S2060" i="29"/>
  <c r="S1279" i="29"/>
  <c r="T1279" i="29" s="1"/>
  <c r="S1029" i="29"/>
  <c r="S668" i="29"/>
  <c r="S1353" i="29"/>
  <c r="T1353" i="29" s="1"/>
  <c r="S908" i="29"/>
  <c r="T908" i="29" s="1"/>
  <c r="S1900" i="29"/>
  <c r="S1762" i="29"/>
  <c r="S2649" i="29"/>
  <c r="S240" i="29"/>
  <c r="S2353" i="29"/>
  <c r="T2353" i="29" s="1"/>
  <c r="S986" i="29"/>
  <c r="S1391" i="29"/>
  <c r="S1665" i="29"/>
  <c r="S1985" i="29"/>
  <c r="S1142" i="29"/>
  <c r="S2580" i="29"/>
  <c r="S478" i="29"/>
  <c r="S441" i="29"/>
  <c r="S395" i="29"/>
  <c r="S2043" i="29"/>
  <c r="S1552" i="29"/>
  <c r="S787" i="29"/>
  <c r="S190" i="29"/>
  <c r="S2564" i="29"/>
  <c r="T2564" i="29" s="1"/>
  <c r="S1861" i="29"/>
  <c r="S942" i="29"/>
  <c r="S65" i="29"/>
  <c r="S1583" i="29"/>
  <c r="S2234" i="29"/>
  <c r="S90" i="29"/>
  <c r="S531" i="29"/>
  <c r="S1814" i="29"/>
  <c r="S1551" i="29"/>
  <c r="S1356" i="29"/>
  <c r="S2717" i="29"/>
  <c r="S2009" i="29"/>
  <c r="S2622" i="29"/>
  <c r="S2235" i="29"/>
  <c r="S1582" i="29"/>
  <c r="S2133" i="29"/>
  <c r="S433" i="29"/>
  <c r="S2498" i="29"/>
  <c r="S200" i="29"/>
  <c r="S1629" i="29"/>
  <c r="S844" i="29"/>
  <c r="S912" i="29"/>
  <c r="S739" i="29"/>
  <c r="S2593" i="29"/>
  <c r="S1293" i="29"/>
  <c r="S772" i="29"/>
  <c r="S1275" i="29"/>
  <c r="S174" i="29"/>
  <c r="S153" i="29"/>
  <c r="S2090" i="29"/>
  <c r="S902" i="29"/>
  <c r="S1359" i="29"/>
  <c r="S2704" i="29"/>
  <c r="I2704" i="26" s="1"/>
  <c r="S453" i="29"/>
  <c r="S1937" i="29"/>
  <c r="S1238" i="29"/>
  <c r="S1354" i="29"/>
  <c r="S675" i="29"/>
  <c r="S918" i="29"/>
  <c r="S1244" i="29"/>
  <c r="S1895" i="29"/>
  <c r="S2640" i="29"/>
  <c r="S1038" i="29"/>
  <c r="S899" i="29"/>
  <c r="S2006" i="29"/>
  <c r="S1502" i="29"/>
  <c r="S1080" i="29"/>
  <c r="S1085" i="29"/>
  <c r="S2135" i="29"/>
  <c r="S2545" i="29"/>
  <c r="S185" i="29"/>
  <c r="S1384" i="29"/>
  <c r="S2074" i="29"/>
  <c r="S2587" i="29"/>
  <c r="S510" i="29"/>
  <c r="S1659" i="29"/>
  <c r="S1206" i="29"/>
  <c r="S75" i="29"/>
  <c r="S1856" i="29"/>
  <c r="S825" i="29"/>
  <c r="S1854" i="29"/>
  <c r="S344" i="29"/>
  <c r="S2073" i="29"/>
  <c r="S2724" i="29"/>
  <c r="I2724" i="26" s="1"/>
  <c r="S59" i="29"/>
  <c r="S2618" i="29"/>
  <c r="S1957" i="29"/>
  <c r="S1864" i="29"/>
  <c r="S2004" i="29"/>
  <c r="S720" i="29"/>
  <c r="S238" i="29"/>
  <c r="S2393" i="29"/>
  <c r="S1037" i="29"/>
  <c r="S499" i="29"/>
  <c r="S1801" i="29"/>
  <c r="S971" i="29"/>
  <c r="S1717" i="29"/>
  <c r="S981" i="29"/>
  <c r="S1612" i="29"/>
  <c r="S2522" i="29"/>
  <c r="S213" i="29"/>
  <c r="I2240" i="26" s="1"/>
  <c r="S1974" i="29"/>
  <c r="S1317" i="29"/>
  <c r="S163" i="29"/>
  <c r="S545" i="29"/>
  <c r="S1899" i="29"/>
  <c r="S1033" i="29"/>
  <c r="S1721" i="29"/>
  <c r="S472" i="29"/>
  <c r="S1017" i="29"/>
  <c r="S1034" i="29"/>
  <c r="S2241" i="29"/>
  <c r="S1867" i="29"/>
  <c r="S1823" i="29"/>
  <c r="S1168" i="29"/>
  <c r="S1447" i="29"/>
  <c r="S1464" i="29"/>
  <c r="S517" i="29"/>
  <c r="S694" i="29"/>
  <c r="S1454" i="29"/>
  <c r="S148" i="29"/>
  <c r="S2180" i="29"/>
  <c r="S2681" i="29"/>
  <c r="S1402" i="29"/>
  <c r="S1674" i="29"/>
  <c r="S1846" i="29"/>
  <c r="S1350" i="29"/>
  <c r="S1830" i="29"/>
  <c r="S1614" i="29"/>
  <c r="S2532" i="29"/>
  <c r="S645" i="29"/>
  <c r="S978" i="29"/>
  <c r="S41" i="29"/>
  <c r="S2342" i="29"/>
  <c r="S2308" i="29"/>
  <c r="S524" i="29"/>
  <c r="S101" i="29"/>
  <c r="S809" i="29"/>
  <c r="S1919" i="29"/>
  <c r="S194" i="29"/>
  <c r="S2273" i="29"/>
  <c r="S811" i="29"/>
  <c r="S143" i="29"/>
  <c r="S1457" i="29"/>
  <c r="S1911" i="29"/>
  <c r="S740" i="29"/>
  <c r="S2670" i="29"/>
  <c r="S2229" i="29"/>
  <c r="S2629" i="29"/>
  <c r="S160" i="29"/>
  <c r="S1815" i="29"/>
  <c r="S1469" i="29"/>
  <c r="S2350" i="29"/>
  <c r="S333" i="29"/>
  <c r="S1490" i="29"/>
  <c r="S2016" i="29"/>
  <c r="S1666" i="29"/>
  <c r="S905" i="29"/>
  <c r="S2603" i="29"/>
  <c r="S1183" i="29"/>
  <c r="S859" i="29"/>
  <c r="S264" i="29"/>
  <c r="S847" i="29"/>
  <c r="S670" i="29"/>
  <c r="S2067" i="29"/>
  <c r="S687" i="29"/>
  <c r="S1235" i="29"/>
  <c r="S332" i="29"/>
  <c r="S2019" i="29"/>
  <c r="S542" i="29"/>
  <c r="S2242" i="29"/>
  <c r="S2574" i="29"/>
  <c r="S2489" i="29"/>
  <c r="S1923" i="29"/>
  <c r="S270" i="29"/>
  <c r="S404" i="29"/>
  <c r="S630" i="29"/>
  <c r="S2415" i="29"/>
  <c r="S1367" i="29"/>
  <c r="S2572" i="29"/>
  <c r="S1144" i="29"/>
  <c r="S2020" i="29"/>
  <c r="S872" i="29"/>
  <c r="S1014" i="29"/>
  <c r="S1392" i="29"/>
  <c r="S207" i="29"/>
  <c r="S142" i="29"/>
  <c r="S2402" i="29"/>
  <c r="I2402" i="26" s="1"/>
  <c r="S29" i="29"/>
  <c r="S966" i="29"/>
  <c r="S2056" i="29"/>
  <c r="S2103" i="29"/>
  <c r="S2238" i="29"/>
  <c r="S1403" i="29"/>
  <c r="S1330" i="29"/>
  <c r="S2163" i="29"/>
  <c r="S2165" i="29"/>
  <c r="S1667" i="29"/>
  <c r="S1232" i="29"/>
  <c r="S674" i="29"/>
  <c r="S2461" i="29"/>
  <c r="S2297" i="29"/>
  <c r="S379" i="29"/>
  <c r="S159" i="29"/>
  <c r="S338" i="29"/>
  <c r="S74" i="29"/>
  <c r="S339" i="29"/>
  <c r="S2378" i="29"/>
  <c r="S1290" i="29"/>
  <c r="S140" i="29"/>
  <c r="S1929" i="29"/>
  <c r="S1706" i="29"/>
  <c r="S2465" i="29"/>
  <c r="S1585" i="29"/>
  <c r="S1759" i="29"/>
  <c r="S2203" i="29"/>
  <c r="S1324" i="29"/>
  <c r="S2457" i="29"/>
  <c r="S241" i="29"/>
  <c r="S1205" i="29"/>
  <c r="S1211" i="29"/>
  <c r="S1565" i="29"/>
  <c r="S1361" i="29"/>
  <c r="S471" i="29"/>
  <c r="S2198" i="29"/>
  <c r="S2261" i="29"/>
  <c r="S1175" i="29"/>
  <c r="S1057" i="29"/>
  <c r="S1753" i="29"/>
  <c r="S747" i="29"/>
  <c r="S1930" i="29"/>
  <c r="S1986" i="29"/>
  <c r="S109" i="29"/>
  <c r="S2425" i="29"/>
  <c r="S2637" i="29"/>
  <c r="S27" i="29"/>
  <c r="S1214" i="29"/>
  <c r="S2236" i="29"/>
  <c r="S1047" i="29"/>
  <c r="S678" i="29"/>
  <c r="S1280" i="29"/>
  <c r="S1866" i="29"/>
  <c r="S693" i="29"/>
  <c r="S2595" i="29"/>
  <c r="S2479" i="29"/>
  <c r="S211" i="29"/>
  <c r="S2319" i="29"/>
  <c r="S2321" i="29"/>
  <c r="S1828" i="29"/>
  <c r="S411" i="29"/>
  <c r="S495" i="29"/>
  <c r="S198" i="29"/>
  <c r="S314" i="29"/>
  <c r="S2069" i="29"/>
  <c r="S1844" i="29"/>
  <c r="S420" i="29"/>
  <c r="S2096" i="29"/>
  <c r="S965" i="29"/>
  <c r="S634" i="29"/>
  <c r="S2027" i="29"/>
  <c r="S1467" i="29"/>
  <c r="S1152" i="29"/>
  <c r="S210" i="29"/>
  <c r="S2659" i="29"/>
  <c r="S1751" i="29"/>
  <c r="S138" i="29"/>
  <c r="S353" i="29"/>
  <c r="S2105" i="29"/>
  <c r="S2694" i="29"/>
  <c r="S1451" i="29"/>
  <c r="S2102" i="29"/>
  <c r="S2648" i="29"/>
  <c r="S2626" i="29"/>
  <c r="S253" i="29"/>
  <c r="S681" i="29"/>
  <c r="S1241" i="29"/>
  <c r="S55" i="29"/>
  <c r="S2037" i="29"/>
  <c r="S762" i="29"/>
  <c r="S1247" i="29"/>
  <c r="S1868" i="29"/>
  <c r="S43" i="29"/>
  <c r="S1046" i="29"/>
  <c r="S1021" i="29"/>
  <c r="S2383" i="29"/>
  <c r="S985" i="29"/>
  <c r="S924" i="29"/>
  <c r="I924" i="26" s="1"/>
  <c r="S2428" i="29"/>
  <c r="S1346" i="29"/>
  <c r="S504" i="29"/>
  <c r="I2654" i="26" s="1"/>
  <c r="S1079" i="29"/>
  <c r="I1079" i="26" s="1"/>
  <c r="S748" i="29"/>
  <c r="S1533" i="29"/>
  <c r="S1070" i="29"/>
  <c r="S843" i="29"/>
  <c r="S1720" i="29"/>
  <c r="S1499" i="29"/>
  <c r="S283" i="29"/>
  <c r="S218" i="29"/>
  <c r="S697" i="29"/>
  <c r="S1333" i="29"/>
  <c r="S232" i="29"/>
  <c r="S1233" i="29"/>
  <c r="S2559" i="29"/>
  <c r="S2202" i="29"/>
  <c r="S1658" i="29"/>
  <c r="S2388" i="29"/>
  <c r="S751" i="29"/>
  <c r="S237" i="29"/>
  <c r="S1718" i="29"/>
  <c r="S1894" i="29"/>
  <c r="S1840" i="29"/>
  <c r="S1961" i="29"/>
  <c r="S2128" i="29"/>
  <c r="S2328" i="29"/>
  <c r="S878" i="29"/>
  <c r="S879" i="29"/>
  <c r="I879" i="26" s="1"/>
  <c r="S885" i="29"/>
  <c r="S2199" i="29"/>
  <c r="S1803" i="29"/>
  <c r="S1036" i="29"/>
  <c r="S1226" i="29"/>
  <c r="S1730" i="29"/>
  <c r="S117" i="29"/>
  <c r="T117" i="29" s="1"/>
  <c r="S1554" i="29"/>
  <c r="S288" i="29"/>
  <c r="S863" i="29"/>
  <c r="S2300" i="29"/>
  <c r="S212" i="29"/>
  <c r="I2239" i="26" s="1"/>
  <c r="S2131" i="29"/>
  <c r="S1964" i="29"/>
  <c r="S214" i="29"/>
  <c r="S1108" i="29"/>
  <c r="S44" i="29"/>
  <c r="T44" i="29" s="1"/>
  <c r="S2653" i="29"/>
  <c r="T2653" i="29" s="1"/>
  <c r="S1339" i="29"/>
  <c r="S1067" i="29"/>
  <c r="T1067" i="29" s="1"/>
  <c r="S1066" i="29"/>
  <c r="S1309" i="29"/>
  <c r="S2462" i="29"/>
  <c r="S1052" i="29"/>
  <c r="T1052" i="29" s="1"/>
  <c r="S781" i="29"/>
  <c r="T781" i="29" s="1"/>
  <c r="S37" i="29"/>
  <c r="T37" i="29" s="1"/>
  <c r="S2050" i="29"/>
  <c r="T2050" i="29" s="1"/>
  <c r="S2080" i="29"/>
  <c r="T2080" i="29" s="1"/>
  <c r="S1373" i="29"/>
  <c r="I2542" i="26" s="1"/>
  <c r="S126" i="29"/>
  <c r="S1775" i="29"/>
  <c r="S2368" i="29"/>
  <c r="S832" i="29"/>
  <c r="S2668" i="29"/>
  <c r="T2668" i="29" s="1"/>
  <c r="S810" i="29"/>
  <c r="S867" i="29"/>
  <c r="S994" i="29"/>
  <c r="T994" i="29" s="1"/>
  <c r="S2584" i="29"/>
  <c r="S1952" i="29"/>
  <c r="S1427" i="29"/>
  <c r="S2078" i="29"/>
  <c r="S1530" i="29"/>
  <c r="S1242" i="29"/>
  <c r="S948" i="29"/>
  <c r="S2728" i="29"/>
  <c r="S1653" i="29"/>
  <c r="T1653" i="29" s="1"/>
  <c r="S2358" i="29"/>
  <c r="S115" i="29"/>
  <c r="S685" i="29"/>
  <c r="S1283" i="29"/>
  <c r="S2468" i="29"/>
  <c r="S551" i="29"/>
  <c r="S1110" i="29"/>
  <c r="T1110" i="29" s="1"/>
  <c r="S1274" i="29"/>
  <c r="S418" i="29"/>
  <c r="S2590" i="29"/>
  <c r="S2129" i="29"/>
  <c r="S291" i="29"/>
  <c r="S1586" i="29"/>
  <c r="S1335" i="29"/>
  <c r="S2599" i="29"/>
  <c r="S2025" i="29"/>
  <c r="S2154" i="29"/>
  <c r="T2154" i="29" s="1"/>
  <c r="S654" i="29"/>
  <c r="S1111" i="29"/>
  <c r="T1111" i="29" s="1"/>
  <c r="S2107" i="29"/>
  <c r="S2305" i="29"/>
  <c r="S2432" i="29"/>
  <c r="S2257" i="29"/>
  <c r="S2160" i="29"/>
  <c r="S393" i="29"/>
  <c r="T393" i="29" s="1"/>
  <c r="S1727" i="29"/>
  <c r="S329" i="29"/>
  <c r="T329" i="29" s="1"/>
  <c r="S1264" i="29"/>
  <c r="S2635" i="29"/>
  <c r="S1621" i="29"/>
  <c r="S1287" i="29"/>
  <c r="S963" i="29"/>
  <c r="S399" i="29"/>
  <c r="S2683" i="29"/>
  <c r="S1006" i="29"/>
  <c r="S2329" i="29"/>
  <c r="S298" i="29"/>
  <c r="S1695" i="29"/>
  <c r="T1695" i="29" s="1"/>
  <c r="S263" i="29"/>
  <c r="S1509" i="29"/>
  <c r="S2298" i="29"/>
  <c r="S2354" i="29"/>
  <c r="S1610" i="29"/>
  <c r="I1590" i="26" s="1"/>
  <c r="S322" i="29"/>
  <c r="S61" i="29"/>
  <c r="S2726" i="29"/>
  <c r="T2726" i="29" s="1"/>
  <c r="S768" i="29"/>
  <c r="S1542" i="29"/>
  <c r="S2365" i="29"/>
  <c r="S1872" i="29"/>
  <c r="S773" i="29"/>
  <c r="S2287" i="29"/>
  <c r="S711" i="29"/>
  <c r="S2589" i="29"/>
  <c r="S1377" i="29"/>
  <c r="S2408" i="29"/>
  <c r="S1407" i="29"/>
  <c r="T1407" i="29" s="1"/>
  <c r="S442" i="29"/>
  <c r="S723" i="29"/>
  <c r="S423" i="29"/>
  <c r="S2576" i="29"/>
  <c r="S2360" i="29"/>
  <c r="S502" i="29"/>
  <c r="S2296" i="29"/>
  <c r="S2642" i="29"/>
  <c r="T2642" i="29" s="1"/>
  <c r="S1000" i="29"/>
  <c r="S2667" i="29"/>
  <c r="S1215" i="29"/>
  <c r="S188" i="29"/>
  <c r="S297" i="29"/>
  <c r="S880" i="29"/>
  <c r="S2491" i="29"/>
  <c r="S1389" i="29"/>
  <c r="T1389" i="29" s="1"/>
  <c r="S307" i="29"/>
  <c r="T307" i="29" s="1"/>
  <c r="S2339" i="29"/>
  <c r="S1503" i="29"/>
  <c r="S274" i="29"/>
  <c r="S1761" i="29"/>
  <c r="S2699" i="29"/>
  <c r="S2044" i="29"/>
  <c r="S46" i="29"/>
  <c r="S85" i="29"/>
  <c r="S2552" i="29"/>
  <c r="S975" i="29"/>
  <c r="S2310" i="29"/>
  <c r="S558" i="29"/>
  <c r="T558" i="29" s="1"/>
  <c r="S993" i="29"/>
  <c r="S1209" i="29"/>
  <c r="I2515" i="26"/>
  <c r="S2448" i="29"/>
  <c r="S935" i="29"/>
  <c r="S2258" i="29"/>
  <c r="S1227" i="29"/>
  <c r="T1227" i="29" s="1"/>
  <c r="S2000" i="29"/>
  <c r="S2705" i="29"/>
  <c r="S983" i="29"/>
  <c r="T983" i="29" s="1"/>
  <c r="S1809" i="29"/>
  <c r="S2723" i="29"/>
  <c r="S1265" i="29"/>
  <c r="T1265" i="29" s="1"/>
  <c r="S1266" i="29"/>
  <c r="T1266" i="29" s="1"/>
  <c r="S2478" i="29"/>
  <c r="S2624" i="29"/>
  <c r="T2624" i="29" s="1"/>
  <c r="S1909" i="29"/>
  <c r="S1030" i="29"/>
  <c r="S2533" i="29"/>
  <c r="S2557" i="29"/>
  <c r="T2557" i="29" s="1"/>
  <c r="S217" i="29"/>
  <c r="S803" i="29"/>
  <c r="S2007" i="29"/>
  <c r="S354" i="29"/>
  <c r="S2209" i="29"/>
  <c r="S417" i="29"/>
  <c r="T417" i="29" s="1"/>
  <c r="S749" i="29"/>
  <c r="T749" i="29" s="1"/>
  <c r="S2301" i="29"/>
  <c r="S82" i="29"/>
  <c r="S2259" i="29"/>
  <c r="T2259" i="29" s="1"/>
  <c r="S2071" i="29"/>
  <c r="S1251" i="29"/>
  <c r="S1553" i="29"/>
  <c r="S1297" i="29"/>
  <c r="T1297" i="29" s="1"/>
  <c r="S1623" i="29"/>
  <c r="S1092" i="29"/>
  <c r="S1577" i="29"/>
  <c r="T1577" i="29" s="1"/>
  <c r="S2439" i="29"/>
  <c r="S1196" i="29"/>
  <c r="S2251" i="29"/>
  <c r="S1598" i="29"/>
  <c r="S759" i="29"/>
  <c r="S667" i="29"/>
  <c r="S761" i="29"/>
  <c r="S2252" i="29"/>
  <c r="T2252" i="29" s="1"/>
  <c r="S1269" i="29"/>
  <c r="S2665" i="29"/>
  <c r="T2665" i="29" s="1"/>
  <c r="S1671" i="29"/>
  <c r="S2143" i="29"/>
  <c r="T2143" i="29" s="1"/>
  <c r="S538" i="29"/>
  <c r="S1141" i="29"/>
  <c r="S581" i="29"/>
  <c r="T581" i="29" s="1"/>
  <c r="S1298" i="29"/>
  <c r="S2324" i="29"/>
  <c r="T2324" i="29" s="1"/>
  <c r="S35" i="29"/>
  <c r="S1871" i="29"/>
  <c r="S107" i="29"/>
  <c r="S397" i="29"/>
  <c r="T397" i="29" s="1"/>
  <c r="S709" i="29"/>
  <c r="S525" i="29"/>
  <c r="S1797" i="29"/>
  <c r="S2337" i="29"/>
  <c r="T2337" i="29" s="1"/>
  <c r="S930" i="29"/>
  <c r="I2617" i="26"/>
  <c r="S2340" i="29"/>
  <c r="T2340" i="29" s="1"/>
  <c r="S1097" i="29"/>
  <c r="S304" i="29"/>
  <c r="S1609" i="29"/>
  <c r="S1800" i="29"/>
  <c r="T1800" i="29" s="1"/>
  <c r="S1417" i="29"/>
  <c r="S501" i="29"/>
  <c r="S1103" i="29"/>
  <c r="S1268" i="29"/>
  <c r="S324" i="29"/>
  <c r="S388" i="29"/>
  <c r="T388" i="29" s="1"/>
  <c r="S113" i="29"/>
  <c r="S627" i="29"/>
  <c r="T627" i="29" s="1"/>
  <c r="S2485" i="29"/>
  <c r="S1732" i="29"/>
  <c r="S426" i="29"/>
  <c r="S549" i="29"/>
  <c r="T549" i="29" s="1"/>
  <c r="I2409" i="26"/>
  <c r="S637" i="29"/>
  <c r="S870" i="29"/>
  <c r="I870" i="26" s="1"/>
  <c r="S2243" i="29"/>
  <c r="S903" i="29"/>
  <c r="S2391" i="29"/>
  <c r="S482" i="29"/>
  <c r="S2646" i="29"/>
  <c r="I2121" i="26" s="1"/>
  <c r="S2565" i="29"/>
  <c r="S2313" i="29"/>
  <c r="S1019" i="29"/>
  <c r="S326" i="29"/>
  <c r="S1770" i="29"/>
  <c r="S155" i="29"/>
  <c r="S1109" i="29"/>
  <c r="S1619" i="29"/>
  <c r="S658" i="29"/>
  <c r="T658" i="29" s="1"/>
  <c r="S1378" i="29"/>
  <c r="T1378" i="29" s="1"/>
  <c r="S169" i="29"/>
  <c r="S651" i="29"/>
  <c r="S129" i="29"/>
  <c r="S1372" i="29"/>
  <c r="S710" i="29"/>
  <c r="T710" i="29" s="1"/>
  <c r="S1506" i="29"/>
  <c r="S788" i="29"/>
  <c r="T788" i="29" s="1"/>
  <c r="S999" i="29"/>
  <c r="S822" i="29"/>
  <c r="T822" i="29" s="1"/>
  <c r="S128" i="29"/>
  <c r="S49" i="29"/>
  <c r="T49" i="29" s="1"/>
  <c r="S87" i="29"/>
  <c r="S776" i="29"/>
  <c r="T776" i="29" s="1"/>
  <c r="S2709" i="29"/>
  <c r="T2709" i="29" s="1"/>
  <c r="S1783" i="29"/>
  <c r="S2181" i="29"/>
  <c r="S158" i="29"/>
  <c r="S708" i="29"/>
  <c r="S1344" i="29"/>
  <c r="S1299" i="29"/>
  <c r="S2361" i="29"/>
  <c r="S535" i="29"/>
  <c r="S1827" i="29"/>
  <c r="T1827" i="29" s="1"/>
  <c r="S707" i="29"/>
  <c r="I1043" i="26" s="1"/>
  <c r="S98" i="29"/>
  <c r="S1591" i="29"/>
  <c r="S2401" i="29"/>
  <c r="I2401" i="26" s="1"/>
  <c r="S414" i="29"/>
  <c r="S706" i="29"/>
  <c r="T706" i="29" s="1"/>
  <c r="S398" i="29"/>
  <c r="T398" i="29" s="1"/>
  <c r="S2419" i="29"/>
  <c r="S1128" i="29"/>
  <c r="S106" i="29"/>
  <c r="S827" i="29"/>
  <c r="S1593" i="29"/>
  <c r="S2551" i="29"/>
  <c r="S149" i="29"/>
  <c r="S412" i="29"/>
  <c r="S1569" i="29"/>
  <c r="S81" i="29"/>
  <c r="S1611" i="29"/>
  <c r="S1752" i="29"/>
  <c r="S178" i="29"/>
  <c r="S553" i="29"/>
  <c r="S2376" i="29"/>
  <c r="S1788" i="29"/>
  <c r="S1260" i="29"/>
  <c r="S2054" i="29"/>
  <c r="S2671" i="29"/>
  <c r="S1415" i="29"/>
  <c r="S2660" i="29"/>
  <c r="S778" i="29"/>
  <c r="S1778" i="29"/>
  <c r="S1458" i="29"/>
  <c r="S1349" i="29"/>
  <c r="S1587" i="29"/>
  <c r="S1157" i="29"/>
  <c r="S473" i="29"/>
  <c r="S370" i="29"/>
  <c r="S1613" i="29"/>
  <c r="S1734" i="29"/>
  <c r="S316" i="29"/>
  <c r="S1396" i="29"/>
  <c r="S1456" i="29"/>
  <c r="S574" i="29"/>
  <c r="S2514" i="29"/>
  <c r="S1486" i="29"/>
  <c r="S1769" i="29"/>
  <c r="S866" i="29"/>
  <c r="S477" i="29"/>
  <c r="S480" i="29"/>
  <c r="S1199" i="29"/>
  <c r="S1035" i="29"/>
  <c r="S325" i="29"/>
  <c r="S443" i="29"/>
  <c r="S1858" i="29"/>
  <c r="S2112" i="29"/>
  <c r="S319" i="29"/>
  <c r="S2055" i="29"/>
  <c r="S676" i="29"/>
  <c r="S2725" i="29"/>
  <c r="S891" i="29"/>
  <c r="S2686" i="29"/>
  <c r="S302" i="29"/>
  <c r="S1267" i="29"/>
  <c r="S2697" i="29"/>
  <c r="S247" i="29"/>
  <c r="S114" i="29"/>
  <c r="S684" i="29"/>
  <c r="I2451" i="26" s="1"/>
  <c r="S2008" i="29"/>
  <c r="S1965" i="29"/>
  <c r="S767" i="29"/>
  <c r="I2437" i="26"/>
  <c r="S2449" i="29"/>
  <c r="S823" i="29"/>
  <c r="S1125" i="29"/>
  <c r="S239" i="29"/>
  <c r="I157" i="26" s="1"/>
  <c r="S2380" i="29"/>
  <c r="S2685" i="29"/>
  <c r="S1450" i="29"/>
  <c r="S689" i="29"/>
  <c r="S209" i="29"/>
  <c r="S1165" i="29"/>
  <c r="S342" i="29"/>
  <c r="S2164" i="29"/>
  <c r="S42" i="29"/>
  <c r="S1243" i="29"/>
  <c r="S1245" i="29"/>
  <c r="S1655" i="29"/>
  <c r="S2484" i="29"/>
  <c r="S72" i="29"/>
  <c r="S273" i="29"/>
  <c r="S2698" i="29"/>
  <c r="S882" i="29"/>
  <c r="S1210" i="29"/>
  <c r="S1836" i="29"/>
  <c r="S2684" i="29"/>
  <c r="S425" i="29"/>
  <c r="S1722" i="29"/>
  <c r="I2641" i="26"/>
  <c r="S382" i="29"/>
  <c r="S1190" i="29"/>
  <c r="I2508" i="26"/>
  <c r="S331" i="29"/>
  <c r="S2700" i="29"/>
  <c r="S1084" i="29"/>
  <c r="S806" i="29"/>
  <c r="S220" i="29"/>
  <c r="S1104" i="29"/>
  <c r="S2318" i="29"/>
  <c r="S817" i="29"/>
  <c r="S2658" i="29"/>
  <c r="S26" i="29"/>
  <c r="S2307" i="29"/>
  <c r="S636" i="29"/>
  <c r="S536" i="29"/>
  <c r="S1679" i="29"/>
  <c r="S1622" i="29"/>
  <c r="S1246" i="29"/>
  <c r="S76" i="29"/>
  <c r="S2343" i="29"/>
  <c r="S25" i="29"/>
  <c r="S1254" i="29"/>
  <c r="S893" i="29"/>
  <c r="S2616" i="29"/>
  <c r="S1453" i="29"/>
  <c r="S456" i="29"/>
  <c r="S303" i="29"/>
  <c r="S116" i="29"/>
  <c r="S2248" i="29"/>
  <c r="S665" i="29"/>
  <c r="S860" i="29"/>
  <c r="I2680" i="26"/>
  <c r="S2367" i="29"/>
  <c r="S2323" i="29"/>
  <c r="S1684" i="29"/>
  <c r="I2501" i="26" s="1"/>
  <c r="S1147" i="29"/>
  <c r="S1573" i="29"/>
  <c r="S1130" i="29"/>
  <c r="S1596" i="29"/>
  <c r="S54" i="29"/>
  <c r="S287" i="29"/>
  <c r="S427" i="29"/>
  <c r="S1061" i="29"/>
  <c r="S2592" i="29"/>
  <c r="S1537" i="29"/>
  <c r="S1140" i="29"/>
  <c r="S552" i="29"/>
  <c r="S280" i="29"/>
  <c r="S712" i="29"/>
  <c r="S1095" i="29"/>
  <c r="S585" i="29"/>
  <c r="S1123" i="29"/>
  <c r="S831" i="29"/>
  <c r="S2001" i="29"/>
  <c r="S378" i="29"/>
  <c r="S2707" i="29"/>
  <c r="S808" i="29"/>
  <c r="S2036" i="29"/>
  <c r="S386" i="29"/>
  <c r="S1948" i="29"/>
  <c r="S2223" i="29"/>
  <c r="S877" i="29"/>
  <c r="S1891" i="29"/>
  <c r="S2344" i="29"/>
  <c r="S2197" i="29"/>
  <c r="S829" i="29"/>
  <c r="S136" i="29"/>
  <c r="S413" i="29"/>
  <c r="S1519" i="29"/>
  <c r="S1652" i="29"/>
  <c r="S86" i="29"/>
  <c r="S1031" i="29"/>
  <c r="S547" i="29"/>
  <c r="S2366" i="29"/>
  <c r="S340" i="29"/>
  <c r="S1806" i="29"/>
  <c r="S794" i="29"/>
  <c r="S1578" i="29"/>
  <c r="S18" i="29"/>
  <c r="S151" i="29"/>
  <c r="S1479" i="29"/>
  <c r="S677" i="29"/>
  <c r="I1643" i="26" s="1"/>
  <c r="S2201" i="29"/>
  <c r="S780" i="29"/>
  <c r="S2244" i="29"/>
  <c r="S846" i="29"/>
  <c r="S2554" i="29"/>
  <c r="S476" i="29"/>
  <c r="S1676" i="29"/>
  <c r="S226" i="29"/>
  <c r="S228" i="29"/>
  <c r="S22" i="29"/>
  <c r="S147" i="29"/>
  <c r="S60" i="29"/>
  <c r="S779" i="29"/>
  <c r="S922" i="29"/>
  <c r="S1145" i="29"/>
  <c r="S1370" i="29"/>
  <c r="S1135" i="29"/>
  <c r="S2663" i="29"/>
  <c r="S813" i="29"/>
  <c r="S2476" i="29"/>
  <c r="S2566" i="29"/>
  <c r="S320" i="29"/>
  <c r="S1166" i="29"/>
  <c r="S864" i="29"/>
  <c r="S782" i="29"/>
  <c r="S777" i="29"/>
  <c r="S522" i="29"/>
  <c r="I2480" i="26" s="1"/>
  <c r="S826" i="29"/>
  <c r="S2689" i="29"/>
  <c r="S1270" i="29"/>
  <c r="S1455" i="29"/>
  <c r="S71" i="29"/>
  <c r="S1835" i="29"/>
  <c r="S216" i="29"/>
  <c r="S736" i="29"/>
  <c r="S1094" i="29"/>
  <c r="S802" i="29"/>
  <c r="S1570" i="29"/>
  <c r="I2712" i="26"/>
  <c r="S2672" i="29"/>
  <c r="S299" i="29"/>
  <c r="S2721" i="29"/>
  <c r="S941" i="29"/>
  <c r="S352" i="29"/>
  <c r="S2189" i="29"/>
  <c r="I2698" i="26"/>
  <c r="S1960" i="29"/>
  <c r="S1529" i="29"/>
  <c r="S1510" i="29"/>
  <c r="S1320" i="29"/>
  <c r="I2687" i="26"/>
  <c r="S1160" i="29"/>
  <c r="I1160" i="26" s="1"/>
  <c r="S197" i="29"/>
  <c r="S764" i="29"/>
  <c r="S2588" i="29"/>
  <c r="S1426" i="29"/>
  <c r="S447" i="29"/>
  <c r="S199" i="29"/>
  <c r="S2341" i="29"/>
  <c r="S1710" i="29"/>
  <c r="S1055" i="29"/>
  <c r="S2068" i="29"/>
  <c r="S2330" i="29"/>
  <c r="S1726" i="29"/>
  <c r="S208" i="29"/>
  <c r="S1150" i="29"/>
  <c r="S182" i="29"/>
  <c r="S774" i="29"/>
  <c r="S2696" i="29"/>
  <c r="S2433" i="29"/>
  <c r="I2675" i="26" s="1"/>
  <c r="S1081" i="29"/>
  <c r="S2693" i="29"/>
  <c r="S1564" i="29"/>
  <c r="S2538" i="29"/>
  <c r="I2536" i="26" s="1"/>
  <c r="S643" i="29"/>
  <c r="S540" i="29"/>
  <c r="S2438" i="29"/>
  <c r="S695" i="29"/>
  <c r="S66" i="29"/>
  <c r="S105" i="29"/>
  <c r="S2095" i="29"/>
  <c r="S407" i="29"/>
  <c r="S1220" i="29"/>
  <c r="S881" i="29"/>
  <c r="S500" i="29"/>
  <c r="S1459" i="29"/>
  <c r="S1777" i="29"/>
  <c r="S1163" i="29"/>
  <c r="S255" i="29"/>
  <c r="S1096" i="29"/>
  <c r="S591" i="29"/>
  <c r="S1203" i="29"/>
  <c r="S1892" i="29"/>
  <c r="S1414" i="29"/>
  <c r="S2222" i="29"/>
  <c r="S2594" i="29"/>
  <c r="S2387" i="29"/>
  <c r="S1430" i="29"/>
  <c r="S1625" i="29"/>
  <c r="S1824" i="29"/>
  <c r="S1620" i="29"/>
  <c r="S1545" i="29"/>
  <c r="S2162" i="29"/>
  <c r="S2453" i="29"/>
  <c r="S2623" i="29"/>
  <c r="S254" i="29"/>
  <c r="S1630" i="29"/>
  <c r="S409" i="29"/>
  <c r="S422" i="29"/>
  <c r="S828" i="29"/>
  <c r="S408" i="29"/>
  <c r="S2695" i="29"/>
  <c r="S1672" i="29"/>
  <c r="S2555" i="29"/>
  <c r="S300" i="29"/>
  <c r="S705" i="29"/>
  <c r="S1536" i="29"/>
  <c r="S2578" i="29"/>
  <c r="S2708" i="29"/>
  <c r="S2647" i="29"/>
  <c r="S974" i="29"/>
  <c r="S1812" i="29"/>
  <c r="S1122" i="29"/>
  <c r="S559" i="29"/>
  <c r="S249" i="29"/>
  <c r="S1127" i="29"/>
  <c r="S1842" i="29"/>
  <c r="S2706" i="29"/>
  <c r="I2706" i="26" s="1"/>
  <c r="S1897" i="29"/>
  <c r="S2550" i="29"/>
  <c r="S2701" i="29"/>
  <c r="S1422" i="29"/>
  <c r="S2185" i="29"/>
  <c r="S2710" i="29"/>
  <c r="S494" i="29"/>
  <c r="S305" i="29"/>
  <c r="S1635" i="29"/>
  <c r="T1635" i="29" s="1"/>
  <c r="I2263" i="26"/>
  <c r="T1366" i="29"/>
  <c r="T2534" i="29"/>
  <c r="T2474" i="29"/>
  <c r="T680" i="29"/>
  <c r="T1286" i="29"/>
  <c r="T927" i="29"/>
  <c r="T345" i="29"/>
  <c r="T2040" i="29"/>
  <c r="T1371" i="29"/>
  <c r="T496" i="29"/>
  <c r="T1834" i="29"/>
  <c r="T2349" i="29"/>
  <c r="T1874" i="29"/>
  <c r="T1404" i="29"/>
  <c r="T1341" i="29"/>
  <c r="T2666" i="29"/>
  <c r="T1839" i="29"/>
  <c r="T1368" i="29"/>
  <c r="T2655" i="29"/>
  <c r="T374" i="29"/>
  <c r="I2412" i="26" l="1"/>
  <c r="S858" i="29"/>
  <c r="I2236" i="26"/>
  <c r="S1904" i="29"/>
  <c r="S1410" i="29"/>
  <c r="S1441" i="29"/>
  <c r="S1979" i="29"/>
  <c r="S463" i="29"/>
  <c r="T463" i="29" s="1"/>
  <c r="S692" i="29"/>
  <c r="T692" i="29" s="1"/>
  <c r="I2668" i="26"/>
  <c r="S1787" i="29"/>
  <c r="S1543" i="29"/>
  <c r="S2106" i="29"/>
  <c r="I2190" i="26"/>
  <c r="I1313" i="26"/>
  <c r="S1682" i="29"/>
  <c r="S88" i="29"/>
  <c r="I1894" i="26"/>
  <c r="S589" i="29"/>
  <c r="S1740" i="29"/>
  <c r="T1740" i="29" s="1"/>
  <c r="I2503" i="26"/>
  <c r="S1735" i="29"/>
  <c r="S275" i="29"/>
  <c r="I2147" i="26"/>
  <c r="I660" i="26"/>
  <c r="S1634" i="29"/>
  <c r="S659" i="29"/>
  <c r="S2195" i="29"/>
  <c r="S1327" i="29"/>
  <c r="S1766" i="29"/>
  <c r="I1696" i="26"/>
  <c r="S1962" i="29"/>
  <c r="S741" i="29"/>
  <c r="I741" i="26" s="1"/>
  <c r="I2406" i="26"/>
  <c r="S259" i="29"/>
  <c r="I2346" i="26"/>
  <c r="S1253" i="29"/>
  <c r="I1253" i="26" s="1"/>
  <c r="S1942" i="29"/>
  <c r="T52" i="29"/>
  <c r="S1225" i="29"/>
  <c r="I1782" i="26"/>
  <c r="S351" i="29"/>
  <c r="T351" i="29" s="1"/>
  <c r="S569" i="29"/>
  <c r="S513" i="29"/>
  <c r="I2640" i="26"/>
  <c r="I269" i="26"/>
  <c r="S783" i="29"/>
  <c r="I1943" i="26"/>
  <c r="I2483" i="26"/>
  <c r="S997" i="29"/>
  <c r="I2643" i="26"/>
  <c r="I636" i="26"/>
  <c r="S1750" i="29"/>
  <c r="T1750" i="29" s="1"/>
  <c r="S757" i="29"/>
  <c r="I437" i="26"/>
  <c r="S763" i="29"/>
  <c r="I2702" i="26"/>
  <c r="I2659" i="26"/>
  <c r="I2467" i="26"/>
  <c r="S897" i="29"/>
  <c r="I897" i="26" s="1"/>
  <c r="I2094" i="26"/>
  <c r="S161" i="29"/>
  <c r="S1449" i="29"/>
  <c r="T1449" i="29" s="1"/>
  <c r="I2242" i="26"/>
  <c r="I2455" i="26"/>
  <c r="I2244" i="26"/>
  <c r="I2267" i="26"/>
  <c r="S1729" i="29"/>
  <c r="T1729" i="29" s="1"/>
  <c r="I990" i="26"/>
  <c r="I863" i="26"/>
  <c r="S1579" i="29"/>
  <c r="T1579" i="29" s="1"/>
  <c r="S1651" i="29"/>
  <c r="S850" i="29"/>
  <c r="T850" i="29" s="1"/>
  <c r="I988" i="26"/>
  <c r="S252" i="29"/>
  <c r="S785" i="29"/>
  <c r="T785" i="29" s="1"/>
  <c r="I2445" i="26"/>
  <c r="I2119" i="26"/>
  <c r="I1411" i="26"/>
  <c r="S1504" i="29"/>
  <c r="S452" i="29"/>
  <c r="T452" i="29" s="1"/>
  <c r="I2272" i="26"/>
  <c r="I2516" i="26"/>
  <c r="S1500" i="29"/>
  <c r="T1500" i="29" s="1"/>
  <c r="S1369" i="29"/>
  <c r="T1369" i="29" s="1"/>
  <c r="I2631" i="26"/>
  <c r="S1771" i="29"/>
  <c r="I1771" i="26" s="1"/>
  <c r="S1681" i="29"/>
  <c r="S1236" i="29"/>
  <c r="I1236" i="26" s="1"/>
  <c r="I2284" i="26"/>
  <c r="I2270" i="26"/>
  <c r="S526" i="29"/>
  <c r="T526" i="29" s="1"/>
  <c r="S2546" i="29"/>
  <c r="T2546" i="29" s="1"/>
  <c r="S1054" i="29"/>
  <c r="S2191" i="29"/>
  <c r="I2191" i="26" s="1"/>
  <c r="S1107" i="29"/>
  <c r="T1107" i="29" s="1"/>
  <c r="S234" i="29"/>
  <c r="T234" i="29" s="1"/>
  <c r="I928" i="26"/>
  <c r="S1694" i="29"/>
  <c r="I939" i="26"/>
  <c r="I2414" i="26"/>
  <c r="S1779" i="29"/>
  <c r="S819" i="29"/>
  <c r="T819" i="29" s="1"/>
  <c r="S431" i="29"/>
  <c r="S1099" i="29"/>
  <c r="T1099" i="29" s="1"/>
  <c r="S1749" i="29"/>
  <c r="S1440" i="29"/>
  <c r="T1440" i="29" s="1"/>
  <c r="I558" i="26"/>
  <c r="I2383" i="26"/>
  <c r="I2460" i="26"/>
  <c r="S1624" i="29"/>
  <c r="T1624" i="29" s="1"/>
  <c r="I2104" i="26"/>
  <c r="I2565" i="26"/>
  <c r="S1606" i="29"/>
  <c r="S1483" i="29"/>
  <c r="T1483" i="29" s="1"/>
  <c r="S626" i="29"/>
  <c r="T626" i="29" s="1"/>
  <c r="S650" i="29"/>
  <c r="I650" i="26" s="1"/>
  <c r="I2209" i="26"/>
  <c r="I877" i="26"/>
  <c r="I2368" i="26"/>
  <c r="I2198" i="26"/>
  <c r="I2258" i="26"/>
  <c r="S435" i="29"/>
  <c r="S358" i="29"/>
  <c r="T358" i="29" s="1"/>
  <c r="S172" i="29"/>
  <c r="T172" i="29" s="1"/>
  <c r="S1400" i="29"/>
  <c r="T1400" i="29" s="1"/>
  <c r="S1105" i="29"/>
  <c r="T1105" i="29" s="1"/>
  <c r="S1025" i="29"/>
  <c r="T1025" i="29" s="1"/>
  <c r="S1143" i="29"/>
  <c r="T1143" i="29" s="1"/>
  <c r="S564" i="29"/>
  <c r="T564" i="29" s="1"/>
  <c r="S1669" i="29"/>
  <c r="T1669" i="29" s="1"/>
  <c r="S346" i="29"/>
  <c r="T346" i="29" s="1"/>
  <c r="I2538" i="26"/>
  <c r="I1803" i="26"/>
  <c r="I1245" i="26"/>
  <c r="S180" i="29"/>
  <c r="T180" i="29" s="1"/>
  <c r="S1106" i="29"/>
  <c r="T1106" i="29" s="1"/>
  <c r="S704" i="29"/>
  <c r="T704" i="29" s="1"/>
  <c r="S1261" i="29"/>
  <c r="T1261" i="29" s="1"/>
  <c r="S1358" i="29"/>
  <c r="T1358" i="29" s="1"/>
  <c r="I2251" i="26"/>
  <c r="S506" i="29"/>
  <c r="T506" i="29" s="1"/>
  <c r="S2691" i="29"/>
  <c r="T2691" i="29" s="1"/>
  <c r="S662" i="29"/>
  <c r="T662" i="29" s="1"/>
  <c r="S2089" i="29"/>
  <c r="T2089" i="29" s="1"/>
  <c r="I185" i="26"/>
  <c r="I1206" i="26"/>
  <c r="I2165" i="26"/>
  <c r="I1192" i="26"/>
  <c r="I2457" i="26"/>
  <c r="S755" i="29"/>
  <c r="T755" i="29" s="1"/>
  <c r="S1187" i="29"/>
  <c r="I1187" i="26" s="1"/>
  <c r="S980" i="29"/>
  <c r="T980" i="29" s="1"/>
  <c r="S466" i="29"/>
  <c r="T466" i="29" s="1"/>
  <c r="S162" i="29"/>
  <c r="T162" i="29" s="1"/>
  <c r="S657" i="29"/>
  <c r="T657" i="29" s="1"/>
  <c r="S2051" i="29"/>
  <c r="T2051" i="29" s="1"/>
  <c r="S369" i="29"/>
  <c r="T369" i="29" s="1"/>
  <c r="S1737" i="29"/>
  <c r="T1737" i="29" s="1"/>
  <c r="I813" i="26"/>
  <c r="I1128" i="26"/>
  <c r="S987" i="29"/>
  <c r="T987" i="29" s="1"/>
  <c r="S2182" i="29"/>
  <c r="T2182" i="29" s="1"/>
  <c r="I2658" i="26"/>
  <c r="I1240" i="26"/>
  <c r="I1532" i="26"/>
  <c r="S1978" i="29"/>
  <c r="T1978" i="29" s="1"/>
  <c r="S1224" i="29"/>
  <c r="T1224" i="29" s="1"/>
  <c r="S1955" i="29"/>
  <c r="T1955" i="29" s="1"/>
  <c r="S235" i="29"/>
  <c r="T235" i="29" s="1"/>
  <c r="S1431" i="29"/>
  <c r="S1534" i="29"/>
  <c r="T1534" i="29" s="1"/>
  <c r="S347" i="29"/>
  <c r="T347" i="29" s="1"/>
  <c r="I2529" i="26"/>
  <c r="I1583" i="26"/>
  <c r="S1988" i="29"/>
  <c r="T1988" i="29" s="1"/>
  <c r="S671" i="29"/>
  <c r="T671" i="29" s="1"/>
  <c r="S1760" i="29"/>
  <c r="T1760" i="29" s="1"/>
  <c r="S1662" i="29"/>
  <c r="T1662" i="29" s="1"/>
  <c r="S1627" i="29"/>
  <c r="T1627" i="29" s="1"/>
  <c r="S2177" i="29"/>
  <c r="T2177" i="29" s="1"/>
  <c r="I99" i="26"/>
  <c r="I485" i="26"/>
  <c r="S562" i="29"/>
  <c r="S78" i="29"/>
  <c r="T78" i="29" s="1"/>
  <c r="S519" i="29"/>
  <c r="T519" i="29" s="1"/>
  <c r="S886" i="29"/>
  <c r="T886" i="29" s="1"/>
  <c r="S610" i="29"/>
  <c r="T610" i="29" s="1"/>
  <c r="I786" i="26"/>
  <c r="I890" i="26"/>
  <c r="S921" i="29"/>
  <c r="T921" i="29" s="1"/>
  <c r="S203" i="29"/>
  <c r="T203" i="29" s="1"/>
  <c r="S795" i="29"/>
  <c r="T795" i="29" s="1"/>
  <c r="S184" i="29"/>
  <c r="T184" i="29" s="1"/>
  <c r="I533" i="26"/>
  <c r="S387" i="29"/>
  <c r="T387" i="29" s="1"/>
  <c r="S350" i="29"/>
  <c r="T350" i="29" s="1"/>
  <c r="S383" i="29"/>
  <c r="T383" i="29" s="1"/>
  <c r="I439" i="26"/>
  <c r="I226" i="26"/>
  <c r="S193" i="29"/>
  <c r="T193" i="29" s="1"/>
  <c r="S894" i="29"/>
  <c r="T894" i="29" s="1"/>
  <c r="I499" i="26"/>
  <c r="S96" i="29"/>
  <c r="T96" i="29" s="1"/>
  <c r="S793" i="29"/>
  <c r="T793" i="29" s="1"/>
  <c r="S796" i="29"/>
  <c r="S384" i="29"/>
  <c r="I384" i="26" s="1"/>
  <c r="S1512" i="29"/>
  <c r="T1512" i="29" s="1"/>
  <c r="I1602" i="26"/>
  <c r="I397" i="26"/>
  <c r="S1069" i="29"/>
  <c r="T1069" i="29" s="1"/>
  <c r="S278" i="29"/>
  <c r="T278" i="29" s="1"/>
  <c r="S1390" i="29"/>
  <c r="I1390" i="26" s="1"/>
  <c r="S2116" i="29"/>
  <c r="T2116" i="29" s="1"/>
  <c r="I584" i="26"/>
  <c r="I2547" i="26"/>
  <c r="I1459" i="26"/>
  <c r="S1463" i="29"/>
  <c r="T1463" i="29" s="1"/>
  <c r="S135" i="29"/>
  <c r="I2652" i="26"/>
  <c r="S1654" i="29"/>
  <c r="T1654" i="29" s="1"/>
  <c r="S2093" i="29"/>
  <c r="T2093" i="29" s="1"/>
  <c r="S2186" i="29"/>
  <c r="T2186" i="29" s="1"/>
  <c r="S1966" i="29"/>
  <c r="S1568" i="29"/>
  <c r="I1568" i="26" s="1"/>
  <c r="S895" i="29"/>
  <c r="I808" i="26"/>
  <c r="S2200" i="29"/>
  <c r="I2200" i="26" s="1"/>
  <c r="I1323" i="26"/>
  <c r="I2280" i="26"/>
  <c r="I1195" i="26"/>
  <c r="S792" i="29"/>
  <c r="I2661" i="26" s="1"/>
  <c r="S318" i="29"/>
  <c r="I318" i="26" s="1"/>
  <c r="I2033" i="26"/>
  <c r="S703" i="29"/>
  <c r="S1219" i="29"/>
  <c r="I1219" i="26" s="1"/>
  <c r="S2166" i="29"/>
  <c r="T2166" i="29" s="1"/>
  <c r="S1804" i="29"/>
  <c r="T1804" i="29" s="1"/>
  <c r="S1999" i="29"/>
  <c r="T1999" i="29" s="1"/>
  <c r="S959" i="29"/>
  <c r="I959" i="26" s="1"/>
  <c r="S204" i="29"/>
  <c r="I204" i="26" s="1"/>
  <c r="S555" i="29"/>
  <c r="T555" i="29" s="1"/>
  <c r="S1416" i="29"/>
  <c r="T1416" i="29" s="1"/>
  <c r="I2482" i="26"/>
  <c r="S223" i="29"/>
  <c r="I2356" i="26"/>
  <c r="I1273" i="26"/>
  <c r="S1647" i="29"/>
  <c r="I614" i="26"/>
  <c r="S493" i="29"/>
  <c r="S57" i="29"/>
  <c r="T57" i="29" s="1"/>
  <c r="I2555" i="26"/>
  <c r="I20" i="26"/>
  <c r="I224" i="26"/>
  <c r="I1652" i="26"/>
  <c r="S520" i="29"/>
  <c r="T520" i="29" s="1"/>
  <c r="I2430" i="26"/>
  <c r="I2318" i="26"/>
  <c r="I762" i="26"/>
  <c r="S1176" i="29"/>
  <c r="T1176" i="29" s="1"/>
  <c r="I2646" i="26"/>
  <c r="I878" i="26"/>
  <c r="S1746" i="29"/>
  <c r="I1603" i="26"/>
  <c r="S1796" i="29"/>
  <c r="I1796" i="26" s="1"/>
  <c r="I994" i="26"/>
  <c r="I2557" i="26"/>
  <c r="I244" i="26"/>
  <c r="I1996" i="26"/>
  <c r="I1409" i="26"/>
  <c r="I1574" i="26"/>
  <c r="S2099" i="29"/>
  <c r="T2099" i="29" s="1"/>
  <c r="S2548" i="29"/>
  <c r="T2548" i="29" s="1"/>
  <c r="S1560" i="29"/>
  <c r="T1560" i="29" s="1"/>
  <c r="S1401" i="29"/>
  <c r="T1401" i="29" s="1"/>
  <c r="S856" i="29"/>
  <c r="T856" i="29" s="1"/>
  <c r="S1473" i="29"/>
  <c r="T1473" i="29" s="1"/>
  <c r="S887" i="29"/>
  <c r="T887" i="29" s="1"/>
  <c r="S215" i="29"/>
  <c r="T215" i="29" s="1"/>
  <c r="S1712" i="29"/>
  <c r="S1754" i="29"/>
  <c r="T1754" i="29" s="1"/>
  <c r="S1953" i="29"/>
  <c r="T1953" i="29" s="1"/>
  <c r="I2625" i="26"/>
  <c r="I2607" i="26"/>
  <c r="S1116" i="29"/>
  <c r="T1116" i="29" s="1"/>
  <c r="S1767" i="29"/>
  <c r="T1767" i="29" s="1"/>
  <c r="S451" i="29"/>
  <c r="T451" i="29" s="1"/>
  <c r="S2204" i="29"/>
  <c r="T2204" i="29" s="1"/>
  <c r="S698" i="29"/>
  <c r="T698" i="29" s="1"/>
  <c r="S271" i="29"/>
  <c r="T271" i="29" s="1"/>
  <c r="I1111" i="26"/>
  <c r="I2255" i="26"/>
  <c r="I1589" i="26"/>
  <c r="S613" i="29"/>
  <c r="S367" i="29"/>
  <c r="T367" i="29" s="1"/>
  <c r="I1586" i="26"/>
  <c r="S1701" i="29"/>
  <c r="T1701" i="29" s="1"/>
  <c r="S508" i="29"/>
  <c r="T508" i="29" s="1"/>
  <c r="S563" i="29"/>
  <c r="T563" i="29" s="1"/>
  <c r="S400" i="29"/>
  <c r="T400" i="29" s="1"/>
  <c r="S857" i="29"/>
  <c r="T857" i="29" s="1"/>
  <c r="I2110" i="26"/>
  <c r="S1228" i="29"/>
  <c r="T1228" i="29" s="1"/>
  <c r="S1472" i="29"/>
  <c r="T1472" i="29" s="1"/>
  <c r="I648" i="26"/>
  <c r="I643" i="26"/>
  <c r="S205" i="29"/>
  <c r="T205" i="29" s="1"/>
  <c r="S2077" i="29"/>
  <c r="T2077" i="29" s="1"/>
  <c r="S1393" i="29"/>
  <c r="T1393" i="29" s="1"/>
  <c r="I1426" i="26"/>
  <c r="I382" i="26"/>
  <c r="I2581" i="26"/>
  <c r="I1549" i="26"/>
  <c r="I2564" i="26"/>
  <c r="I1593" i="26"/>
  <c r="S1216" i="29"/>
  <c r="T1216" i="29" s="1"/>
  <c r="S1626" i="29"/>
  <c r="T1626" i="29" s="1"/>
  <c r="S2061" i="29"/>
  <c r="T2061" i="29" s="1"/>
  <c r="I790" i="26"/>
  <c r="I2624" i="26"/>
  <c r="I1665" i="26"/>
  <c r="I1182" i="26"/>
  <c r="I2381" i="26"/>
  <c r="I175" i="26"/>
  <c r="I2411" i="26"/>
  <c r="I2357" i="26"/>
  <c r="S1989" i="29"/>
  <c r="T1989" i="29" s="1"/>
  <c r="S1089" i="29"/>
  <c r="T1089" i="29" s="1"/>
  <c r="S1060" i="29"/>
  <c r="T1060" i="29" s="1"/>
  <c r="S691" i="29"/>
  <c r="T691" i="29" s="1"/>
  <c r="S713" i="29"/>
  <c r="T713" i="29" s="1"/>
  <c r="S295" i="29"/>
  <c r="T295" i="29" s="1"/>
  <c r="S732" i="29"/>
  <c r="T732" i="29" s="1"/>
  <c r="S1826" i="29"/>
  <c r="T1826" i="29" s="1"/>
  <c r="I2632" i="26"/>
  <c r="S577" i="29"/>
  <c r="T577" i="29" s="1"/>
  <c r="I1553" i="26"/>
  <c r="I2541" i="26"/>
  <c r="I2149" i="26"/>
  <c r="I2452" i="26"/>
  <c r="I2044" i="26"/>
  <c r="I2633" i="26"/>
  <c r="I810" i="26"/>
  <c r="I2679" i="26"/>
  <c r="S2217" i="29"/>
  <c r="I2208" i="26" s="1"/>
  <c r="S838" i="29"/>
  <c r="I802" i="26" s="1"/>
  <c r="S1959" i="29"/>
  <c r="T1959" i="29" s="1"/>
  <c r="S377" i="29"/>
  <c r="T377" i="29" s="1"/>
  <c r="S775" i="29"/>
  <c r="I775" i="26" s="1"/>
  <c r="S2562" i="29"/>
  <c r="T2562" i="29" s="1"/>
  <c r="I2591" i="26"/>
  <c r="I2573" i="26"/>
  <c r="I908" i="26"/>
  <c r="S746" i="29"/>
  <c r="S448" i="29"/>
  <c r="T448" i="29" s="1"/>
  <c r="T2586" i="29"/>
  <c r="I2493" i="26"/>
  <c r="I2268" i="26"/>
  <c r="S1838" i="29"/>
  <c r="I1838" i="26" s="1"/>
  <c r="S1997" i="29"/>
  <c r="I1997" i="26" s="1"/>
  <c r="S2231" i="29"/>
  <c r="I2231" i="26" s="1"/>
  <c r="S1181" i="29"/>
  <c r="S1755" i="29"/>
  <c r="S1255" i="29"/>
  <c r="I2635" i="26"/>
  <c r="I2296" i="26"/>
  <c r="I338" i="26"/>
  <c r="I2392" i="26"/>
  <c r="I168" i="26"/>
  <c r="S1507" i="29"/>
  <c r="I1475" i="26" s="1"/>
  <c r="S1786" i="29"/>
  <c r="I1769" i="26" s="1"/>
  <c r="S898" i="29"/>
  <c r="I898" i="26" s="1"/>
  <c r="S565" i="29"/>
  <c r="T565" i="29" s="1"/>
  <c r="S1436" i="29"/>
  <c r="T1436" i="29" s="1"/>
  <c r="S195" i="29"/>
  <c r="I195" i="26" s="1"/>
  <c r="I2534" i="26"/>
  <c r="I1918" i="26"/>
  <c r="S1733" i="29"/>
  <c r="S266" i="29"/>
  <c r="I266" i="26" s="1"/>
  <c r="I809" i="26"/>
  <c r="S1687" i="29"/>
  <c r="I1634" i="26" s="1"/>
  <c r="I198" i="26"/>
  <c r="I2271" i="26"/>
  <c r="I2274" i="26"/>
  <c r="I2287" i="26"/>
  <c r="I456" i="26"/>
  <c r="I2203" i="26"/>
  <c r="I1226" i="26"/>
  <c r="I1967" i="26"/>
  <c r="I160" i="26"/>
  <c r="I1009" i="26"/>
  <c r="I699" i="26"/>
  <c r="I1822" i="26"/>
  <c r="I194" i="26"/>
  <c r="S840" i="29"/>
  <c r="I804" i="26" s="1"/>
  <c r="I1366" i="26"/>
  <c r="S1780" i="29"/>
  <c r="T1780" i="29" s="1"/>
  <c r="S1772" i="29"/>
  <c r="T1772" i="29" s="1"/>
  <c r="S1555" i="29"/>
  <c r="T1555" i="29" s="1"/>
  <c r="S1811" i="29"/>
  <c r="T1811" i="29" s="1"/>
  <c r="S1101" i="29"/>
  <c r="T1101" i="29" s="1"/>
  <c r="S1481" i="29"/>
  <c r="T1481" i="29" s="1"/>
  <c r="S1394" i="29"/>
  <c r="T1394" i="29" s="1"/>
  <c r="I2513" i="26"/>
  <c r="I2125" i="26"/>
  <c r="I1883" i="26"/>
  <c r="I424" i="26"/>
  <c r="I2701" i="26"/>
  <c r="I1374" i="26"/>
  <c r="I551" i="26"/>
  <c r="I1208" i="26"/>
  <c r="I396" i="26"/>
  <c r="S2083" i="29"/>
  <c r="T2083" i="29" s="1"/>
  <c r="S77" i="29"/>
  <c r="T77" i="29" s="1"/>
  <c r="S1388" i="29"/>
  <c r="T1388" i="29" s="1"/>
  <c r="I280" i="26"/>
  <c r="I1487" i="26"/>
  <c r="I1359" i="26"/>
  <c r="I1018" i="26"/>
  <c r="I423" i="26"/>
  <c r="I1221" i="26"/>
  <c r="I1168" i="26"/>
  <c r="I368" i="26"/>
  <c r="I518" i="26"/>
  <c r="I302" i="26"/>
  <c r="I553" i="26"/>
  <c r="I2389" i="26"/>
  <c r="I1207" i="26"/>
  <c r="I1234" i="26"/>
  <c r="I883" i="26"/>
  <c r="I542" i="26"/>
  <c r="S1524" i="29"/>
  <c r="T1524" i="29" s="1"/>
  <c r="S45" i="29"/>
  <c r="T45" i="29" s="1"/>
  <c r="S607" i="29"/>
  <c r="T607" i="29" s="1"/>
  <c r="I2107" i="26"/>
  <c r="S1949" i="29"/>
  <c r="T1949" i="29" s="1"/>
  <c r="S1423" i="29"/>
  <c r="T1423" i="29" s="1"/>
  <c r="S1292" i="29"/>
  <c r="T1292" i="29" s="1"/>
  <c r="S683" i="29"/>
  <c r="T683" i="29" s="1"/>
  <c r="S265" i="29"/>
  <c r="T265" i="29" s="1"/>
  <c r="S2692" i="29"/>
  <c r="T2692" i="29" s="1"/>
  <c r="I2726" i="26"/>
  <c r="I1667" i="26"/>
  <c r="I79" i="26"/>
  <c r="I1268" i="26"/>
  <c r="I2145" i="26"/>
  <c r="I2697" i="26"/>
  <c r="I1238" i="26"/>
  <c r="I144" i="26"/>
  <c r="I2422" i="26"/>
  <c r="I1467" i="26"/>
  <c r="I1924" i="26"/>
  <c r="I351" i="26"/>
  <c r="S1704" i="29"/>
  <c r="T1704" i="29" s="1"/>
  <c r="S1588" i="29"/>
  <c r="T1588" i="29" s="1"/>
  <c r="S1173" i="29"/>
  <c r="T1173" i="29" s="1"/>
  <c r="S1328" i="29"/>
  <c r="T1328" i="29" s="1"/>
  <c r="S1633" i="29"/>
  <c r="T1633" i="29" s="1"/>
  <c r="S1548" i="29"/>
  <c r="T1548" i="29" s="1"/>
  <c r="S1102" i="29"/>
  <c r="T1102" i="29" s="1"/>
  <c r="S1042" i="29"/>
  <c r="T1042" i="29" s="1"/>
  <c r="S2720" i="29"/>
  <c r="T2720" i="29" s="1"/>
  <c r="I2521" i="26"/>
  <c r="I2619" i="26"/>
  <c r="I42" i="26"/>
  <c r="I764" i="26"/>
  <c r="I1146" i="26"/>
  <c r="I561" i="26"/>
  <c r="I745" i="26"/>
  <c r="I2709" i="26"/>
  <c r="I93" i="26"/>
  <c r="I2360" i="26"/>
  <c r="I2230" i="26"/>
  <c r="I1397" i="26"/>
  <c r="S1715" i="29"/>
  <c r="T1715" i="29" s="1"/>
  <c r="S56" i="29"/>
  <c r="T56" i="29" s="1"/>
  <c r="S2123" i="29"/>
  <c r="T2123" i="29" s="1"/>
  <c r="S2512" i="29"/>
  <c r="T2512" i="29" s="1"/>
  <c r="S743" i="29"/>
  <c r="T743" i="29" s="1"/>
  <c r="S1314" i="29"/>
  <c r="T1314" i="29" s="1"/>
  <c r="S1256" i="29"/>
  <c r="T1256" i="29" s="1"/>
  <c r="S1599" i="29"/>
  <c r="T1599" i="29" s="1"/>
  <c r="S1421" i="29"/>
  <c r="T1421" i="29" s="1"/>
  <c r="S568" i="29"/>
  <c r="T568" i="29" s="1"/>
  <c r="S1482" i="29"/>
  <c r="T1482" i="29" s="1"/>
  <c r="S1263" i="29"/>
  <c r="T1263" i="29" s="1"/>
  <c r="S824" i="29"/>
  <c r="T824" i="29" s="1"/>
  <c r="I1956" i="26"/>
  <c r="I2417" i="26"/>
  <c r="I127" i="26"/>
  <c r="I1658" i="26"/>
  <c r="I2695" i="26"/>
  <c r="I1488" i="26"/>
  <c r="I290" i="26"/>
  <c r="I2367" i="26"/>
  <c r="I2362" i="26"/>
  <c r="I997" i="26"/>
  <c r="I136" i="26"/>
  <c r="S1180" i="29"/>
  <c r="S572" i="29"/>
  <c r="T572" i="29" s="1"/>
  <c r="S337" i="29"/>
  <c r="T337" i="29" s="1"/>
  <c r="S1198" i="29"/>
  <c r="T1198" i="29" s="1"/>
  <c r="S1661" i="29"/>
  <c r="T1661" i="29" s="1"/>
  <c r="S1112" i="29"/>
  <c r="T1112" i="29" s="1"/>
  <c r="S301" i="29"/>
  <c r="T301" i="29" s="1"/>
  <c r="S97" i="29"/>
  <c r="T97" i="29" s="1"/>
  <c r="S752" i="29"/>
  <c r="T752" i="29" s="1"/>
  <c r="S1468" i="29"/>
  <c r="T1468" i="29" s="1"/>
  <c r="I2159" i="26"/>
  <c r="I445" i="26"/>
  <c r="I2683" i="26"/>
  <c r="I2140" i="26"/>
  <c r="I1109" i="26"/>
  <c r="I1849" i="26"/>
  <c r="I2348" i="26"/>
  <c r="I1515" i="26"/>
  <c r="I907" i="26"/>
  <c r="I1601" i="26"/>
  <c r="S1497" i="29"/>
  <c r="I1497" i="26" s="1"/>
  <c r="I1386" i="26"/>
  <c r="I1419" i="26"/>
  <c r="I633" i="26"/>
  <c r="S1680" i="29"/>
  <c r="T1680" i="29" s="1"/>
  <c r="S2086" i="29"/>
  <c r="T2086" i="29" s="1"/>
  <c r="S1970" i="29"/>
  <c r="T1970" i="29" s="1"/>
  <c r="S1700" i="29"/>
  <c r="T1700" i="29" s="1"/>
  <c r="S1223" i="29"/>
  <c r="T1223" i="29" s="1"/>
  <c r="S1204" i="29"/>
  <c r="T1204" i="29" s="1"/>
  <c r="S276" i="29"/>
  <c r="T276" i="29" s="1"/>
  <c r="S842" i="29"/>
  <c r="T842" i="29" s="1"/>
  <c r="S1129" i="29"/>
  <c r="T1129" i="29" s="1"/>
  <c r="I2589" i="26"/>
  <c r="I730" i="26"/>
  <c r="I378" i="26"/>
  <c r="I2260" i="26"/>
  <c r="I102" i="26"/>
  <c r="I673" i="26"/>
  <c r="I2332" i="26"/>
  <c r="I292" i="26"/>
  <c r="I1425" i="26"/>
  <c r="I1021" i="26"/>
  <c r="I822" i="26"/>
  <c r="S1784" i="29"/>
  <c r="T1784" i="29" s="1"/>
  <c r="S1566" i="29"/>
  <c r="T1566" i="29" s="1"/>
  <c r="I1230" i="26"/>
  <c r="S1831" i="29"/>
  <c r="T1831" i="29" s="1"/>
  <c r="S1865" i="29"/>
  <c r="I1865" i="26" s="1"/>
  <c r="S137" i="29"/>
  <c r="T137" i="29" s="1"/>
  <c r="I965" i="26"/>
  <c r="I700" i="26"/>
  <c r="I1505" i="26"/>
  <c r="I1370" i="26"/>
  <c r="I1747" i="26"/>
  <c r="I342" i="26"/>
  <c r="I944" i="26"/>
  <c r="I1926" i="26"/>
  <c r="I2525" i="26"/>
  <c r="I2408" i="26"/>
  <c r="I1888" i="26"/>
  <c r="I2722" i="26"/>
  <c r="I1615" i="26"/>
  <c r="I2364" i="26"/>
  <c r="I954" i="26"/>
  <c r="I1225" i="26"/>
  <c r="I2585" i="26"/>
  <c r="I608" i="26"/>
  <c r="I1629" i="26"/>
  <c r="I277" i="26"/>
  <c r="I569" i="26"/>
  <c r="I251" i="26"/>
  <c r="I1942" i="26"/>
  <c r="I1639" i="26"/>
  <c r="I2474" i="26"/>
  <c r="I2639" i="26"/>
  <c r="I357" i="26"/>
  <c r="I1638" i="26"/>
  <c r="I2337" i="26"/>
  <c r="I2138" i="26"/>
  <c r="I2363" i="26"/>
  <c r="I1982" i="26"/>
  <c r="I109" i="26"/>
  <c r="I2374" i="26"/>
  <c r="I30" i="26"/>
  <c r="I709" i="26"/>
  <c r="I1774" i="26"/>
  <c r="I2514" i="26"/>
  <c r="I2644" i="26"/>
  <c r="I2388" i="26"/>
  <c r="I820" i="26"/>
  <c r="I521" i="26"/>
  <c r="I191" i="26"/>
  <c r="I1442" i="26"/>
  <c r="I1458" i="26"/>
  <c r="I687" i="26"/>
  <c r="I2154" i="26"/>
  <c r="I746" i="26"/>
  <c r="I1188" i="26"/>
  <c r="I1779" i="26"/>
  <c r="I1435" i="26"/>
  <c r="I2656" i="26"/>
  <c r="I2517" i="26"/>
  <c r="I2708" i="26"/>
  <c r="I1213" i="26"/>
  <c r="I1930" i="26"/>
  <c r="I2648" i="26"/>
  <c r="I2003" i="26"/>
  <c r="I1752" i="26"/>
  <c r="I1526" i="26"/>
  <c r="I560" i="26"/>
  <c r="I228" i="26"/>
  <c r="I2469" i="26"/>
  <c r="I336" i="26"/>
  <c r="I948" i="26"/>
  <c r="I2694" i="26"/>
  <c r="I552" i="26"/>
  <c r="I975" i="26"/>
  <c r="I2459" i="26"/>
  <c r="I1987" i="26"/>
  <c r="I1408" i="26"/>
  <c r="I1205" i="26"/>
  <c r="I2586" i="26"/>
  <c r="I2384" i="26"/>
  <c r="I418" i="26"/>
  <c r="I2106" i="26"/>
  <c r="I1813" i="26"/>
  <c r="I661" i="26"/>
  <c r="I1984" i="26"/>
  <c r="I431" i="26"/>
  <c r="I815" i="26"/>
  <c r="I2025" i="26"/>
  <c r="T2386" i="29"/>
  <c r="I1456" i="26"/>
  <c r="I893" i="26"/>
  <c r="I130" i="26"/>
  <c r="I1994" i="26"/>
  <c r="I419" i="26"/>
  <c r="I2472" i="26"/>
  <c r="I1320" i="26"/>
  <c r="I2447" i="26"/>
  <c r="I1617" i="26"/>
  <c r="I1904" i="26"/>
  <c r="I305" i="26"/>
  <c r="I148" i="26"/>
  <c r="I1630" i="26"/>
  <c r="I1340" i="26"/>
  <c r="I1723" i="26"/>
  <c r="I2373" i="26"/>
  <c r="I1825" i="26"/>
  <c r="I2351" i="26"/>
  <c r="I1002" i="26"/>
  <c r="I507" i="26"/>
  <c r="I1365" i="26"/>
  <c r="I2216" i="26"/>
  <c r="I2497" i="26"/>
  <c r="I2377" i="26"/>
  <c r="I2647" i="26"/>
  <c r="I1890" i="26"/>
  <c r="I2387" i="26"/>
  <c r="I2196" i="26"/>
  <c r="I1244" i="26"/>
  <c r="I979" i="26"/>
  <c r="I476" i="26"/>
  <c r="I260" i="26"/>
  <c r="I778" i="26"/>
  <c r="I1979" i="26"/>
  <c r="I538" i="26"/>
  <c r="I749" i="26"/>
  <c r="I2160" i="26"/>
  <c r="I207" i="26"/>
  <c r="I1623" i="26"/>
  <c r="I308" i="26"/>
  <c r="I2056" i="26"/>
  <c r="I900" i="26"/>
  <c r="I1447" i="26"/>
  <c r="I2026" i="26"/>
  <c r="I71" i="26"/>
  <c r="I1126" i="26"/>
  <c r="I1596" i="26"/>
  <c r="I1952" i="26"/>
  <c r="I1807" i="26"/>
  <c r="I1610" i="26"/>
  <c r="I1119" i="26"/>
  <c r="I1843" i="26"/>
  <c r="I1197" i="26"/>
  <c r="I1525" i="26"/>
  <c r="I1148" i="26"/>
  <c r="I213" i="26"/>
  <c r="I1130" i="26"/>
  <c r="I2098" i="26"/>
  <c r="I1741" i="26"/>
  <c r="I2046" i="26"/>
  <c r="I942" i="26"/>
  <c r="I1908" i="26"/>
  <c r="I704" i="26"/>
  <c r="I2151" i="26"/>
  <c r="I1863" i="26"/>
  <c r="I1476" i="26"/>
  <c r="I106" i="26"/>
  <c r="I2064" i="26"/>
  <c r="I1743" i="26"/>
  <c r="I598" i="26"/>
  <c r="I281" i="26"/>
  <c r="I599" i="26"/>
  <c r="I363" i="26"/>
  <c r="I1770" i="26"/>
  <c r="I1560" i="26"/>
  <c r="I1569" i="26"/>
  <c r="I1335" i="26"/>
  <c r="I141" i="26"/>
  <c r="I696" i="26"/>
  <c r="I1585" i="26"/>
  <c r="I2184" i="26"/>
  <c r="I1444" i="26"/>
  <c r="I972" i="26"/>
  <c r="I405" i="26"/>
  <c r="I968" i="26"/>
  <c r="I1157" i="26"/>
  <c r="I94" i="26"/>
  <c r="I365" i="26"/>
  <c r="I1790" i="26"/>
  <c r="I433" i="26"/>
  <c r="I1902" i="26"/>
  <c r="I2137" i="26"/>
  <c r="I1776" i="26"/>
  <c r="I1135" i="26"/>
  <c r="I859" i="26"/>
  <c r="I1162" i="26"/>
  <c r="I239" i="26"/>
  <c r="I107" i="26"/>
  <c r="I2118" i="26"/>
  <c r="I694" i="26"/>
  <c r="I2162" i="26"/>
  <c r="I1968" i="26"/>
  <c r="I2032" i="26"/>
  <c r="I525" i="26"/>
  <c r="I1614" i="26"/>
  <c r="I1272" i="26"/>
  <c r="I1013" i="26"/>
  <c r="I2464" i="26"/>
  <c r="I817" i="26"/>
  <c r="I1086" i="26"/>
  <c r="I1011" i="26"/>
  <c r="I2022" i="26"/>
  <c r="I733" i="26"/>
  <c r="I1818" i="26"/>
  <c r="I708" i="26"/>
  <c r="I2172" i="26"/>
  <c r="I2109" i="26"/>
  <c r="I116" i="26"/>
  <c r="I701" i="26"/>
  <c r="I715" i="26"/>
  <c r="I1373" i="26"/>
  <c r="I788" i="26"/>
  <c r="I910" i="26"/>
  <c r="I449" i="26"/>
  <c r="I482" i="26"/>
  <c r="I1452" i="26"/>
  <c r="I1892" i="26"/>
  <c r="I453" i="26"/>
  <c r="I1533" i="26"/>
  <c r="I602" i="26"/>
  <c r="I1710" i="26"/>
  <c r="I460" i="26"/>
  <c r="I2068" i="26"/>
  <c r="I2010" i="26"/>
  <c r="I1841" i="26"/>
  <c r="I2176" i="26"/>
  <c r="I742" i="26"/>
  <c r="I264" i="26"/>
  <c r="I1703" i="26"/>
  <c r="I630" i="26"/>
  <c r="I2102" i="26"/>
  <c r="I616" i="26"/>
  <c r="I217" i="26"/>
  <c r="I25" i="26"/>
  <c r="I1455" i="26"/>
  <c r="I615" i="26"/>
  <c r="I375" i="26"/>
  <c r="I1315" i="26"/>
  <c r="I670" i="26"/>
  <c r="I484" i="26"/>
  <c r="I590" i="26"/>
  <c r="I1600" i="26"/>
  <c r="I825" i="26"/>
  <c r="I963" i="26"/>
  <c r="I1029" i="26"/>
  <c r="I472" i="26"/>
  <c r="I1357" i="26"/>
  <c r="I1394" i="26"/>
  <c r="I1789" i="26"/>
  <c r="I1222" i="26"/>
  <c r="I823" i="26"/>
  <c r="I398" i="26"/>
  <c r="I978" i="26"/>
  <c r="I1108" i="26"/>
  <c r="I625" i="26"/>
  <c r="I2174" i="26"/>
  <c r="I1177" i="26"/>
  <c r="I1576" i="26"/>
  <c r="I765" i="26"/>
  <c r="I874" i="26"/>
  <c r="I174" i="26"/>
  <c r="I828" i="26"/>
  <c r="I2095" i="26"/>
  <c r="I1186" i="26"/>
  <c r="I450" i="26"/>
  <c r="I1975" i="26"/>
  <c r="I2122" i="26"/>
  <c r="I2566" i="26"/>
  <c r="I2101" i="26"/>
  <c r="I1443" i="26"/>
  <c r="I711" i="26"/>
  <c r="I798" i="26"/>
  <c r="I1080" i="26"/>
  <c r="I789" i="26"/>
  <c r="I40" i="26"/>
  <c r="I2029" i="26"/>
  <c r="I1432" i="26"/>
  <c r="I1297" i="26"/>
  <c r="I454" i="26"/>
  <c r="I867" i="26"/>
  <c r="I1479" i="26"/>
  <c r="I726" i="26"/>
  <c r="I1947" i="26"/>
  <c r="I592" i="26"/>
  <c r="I497" i="26"/>
  <c r="T1397" i="29"/>
  <c r="I1412" i="26"/>
  <c r="I1348" i="26"/>
  <c r="I1075" i="26"/>
  <c r="I929" i="26"/>
  <c r="I613" i="26"/>
  <c r="I927" i="26"/>
  <c r="I685" i="26"/>
  <c r="I1074" i="26"/>
  <c r="I154" i="26"/>
  <c r="I989" i="26"/>
  <c r="I757" i="26"/>
  <c r="I922" i="26"/>
  <c r="I2090" i="26"/>
  <c r="I796" i="26"/>
  <c r="I901" i="26"/>
  <c r="I1051" i="26"/>
  <c r="I1001" i="26"/>
  <c r="I736" i="26"/>
  <c r="I457" i="26"/>
  <c r="I1052" i="26"/>
  <c r="I1290" i="26"/>
  <c r="I322" i="26"/>
  <c r="I911" i="26"/>
  <c r="I1085" i="26"/>
  <c r="I331" i="26"/>
  <c r="I872" i="26"/>
  <c r="I1445" i="26"/>
  <c r="I333" i="26"/>
  <c r="I1856" i="26"/>
  <c r="I938" i="26"/>
  <c r="I1712" i="26"/>
  <c r="I845" i="26"/>
  <c r="I1837" i="26"/>
  <c r="I354" i="26"/>
  <c r="I1061" i="26"/>
  <c r="I1581" i="26"/>
  <c r="I999" i="26"/>
  <c r="I882" i="26"/>
  <c r="I326" i="26"/>
  <c r="I323" i="26"/>
  <c r="I827" i="26"/>
  <c r="I1587" i="26"/>
  <c r="I26" i="26"/>
  <c r="I1620" i="26"/>
  <c r="I1592" i="26"/>
  <c r="I1580" i="26"/>
  <c r="I408" i="26"/>
  <c r="I1010" i="26"/>
  <c r="I1003" i="26"/>
  <c r="I729" i="26"/>
  <c r="I539" i="26"/>
  <c r="I95" i="26"/>
  <c r="I1599" i="26"/>
  <c r="T726" i="29"/>
  <c r="I1410" i="26"/>
  <c r="I1675" i="26"/>
  <c r="I284" i="26"/>
  <c r="I1499" i="26"/>
  <c r="I1781" i="26"/>
  <c r="I1096" i="26"/>
  <c r="I1798" i="26"/>
  <c r="I909" i="26"/>
  <c r="I570" i="26"/>
  <c r="I528" i="26"/>
  <c r="I287" i="26"/>
  <c r="I1836" i="26"/>
  <c r="I495" i="26"/>
  <c r="I220" i="26"/>
  <c r="I1136" i="26"/>
  <c r="I273" i="26"/>
  <c r="I1556" i="26"/>
  <c r="I216" i="26"/>
  <c r="I1562" i="26"/>
  <c r="I1833" i="26"/>
  <c r="I2153" i="26"/>
  <c r="I1220" i="26"/>
  <c r="I171" i="26"/>
  <c r="I1867" i="26"/>
  <c r="I310" i="26"/>
  <c r="I875" i="26"/>
  <c r="I818" i="26"/>
  <c r="I1945" i="26"/>
  <c r="I66" i="26"/>
  <c r="I1753" i="26"/>
  <c r="I1605" i="26"/>
  <c r="I27" i="26"/>
  <c r="I243" i="26"/>
  <c r="I304" i="26"/>
  <c r="I1734" i="26"/>
  <c r="I23" i="26"/>
  <c r="I680" i="26"/>
  <c r="I589" i="26"/>
  <c r="I474" i="26"/>
  <c r="I1464" i="26"/>
  <c r="I467" i="26"/>
  <c r="I686" i="26"/>
  <c r="I1232" i="26"/>
  <c r="T977" i="29"/>
  <c r="I1243" i="26"/>
  <c r="I559" i="26"/>
  <c r="I176" i="26"/>
  <c r="I1031" i="26"/>
  <c r="I991" i="26"/>
  <c r="I2598" i="26"/>
  <c r="I1185" i="26"/>
  <c r="I1816" i="26"/>
  <c r="I1871" i="26"/>
  <c r="I1604" i="26"/>
  <c r="I2370" i="26"/>
  <c r="I945" i="26"/>
  <c r="I321" i="26"/>
  <c r="I1124" i="26"/>
  <c r="I441" i="26"/>
  <c r="I962" i="26"/>
  <c r="I288" i="26"/>
  <c r="I62" i="26"/>
  <c r="I1427" i="26"/>
  <c r="I1342" i="26"/>
  <c r="I1252" i="26"/>
  <c r="I296" i="26"/>
  <c r="I2439" i="26"/>
  <c r="I2197" i="26"/>
  <c r="I501" i="26"/>
  <c r="I2309" i="26"/>
  <c r="I735" i="26"/>
  <c r="I59" i="26"/>
  <c r="I1707" i="26"/>
  <c r="I1481" i="26"/>
  <c r="I1336" i="26"/>
  <c r="I2189" i="26"/>
  <c r="I447" i="26"/>
  <c r="I164" i="26"/>
  <c r="I1110" i="26"/>
  <c r="I1877" i="26"/>
  <c r="I712" i="26"/>
  <c r="I438" i="26"/>
  <c r="I1239" i="26"/>
  <c r="I1257" i="26"/>
  <c r="I1058" i="26"/>
  <c r="I212" i="26"/>
  <c r="I1384" i="26"/>
  <c r="I324" i="26"/>
  <c r="I843" i="26"/>
  <c r="I2195" i="26"/>
  <c r="I1047" i="26"/>
  <c r="I182" i="26"/>
  <c r="I1123" i="26"/>
  <c r="I374" i="26"/>
  <c r="I1167" i="26"/>
  <c r="I208" i="26"/>
  <c r="I186" i="26"/>
  <c r="I579" i="26"/>
  <c r="I36" i="26"/>
  <c r="I1082" i="26"/>
  <c r="I2479" i="26"/>
  <c r="I2623" i="26"/>
  <c r="I1872" i="26"/>
  <c r="I416" i="26"/>
  <c r="I925" i="26"/>
  <c r="I1495" i="26"/>
  <c r="I2496" i="26"/>
  <c r="I2463" i="26"/>
  <c r="I1728" i="26"/>
  <c r="I1891" i="26"/>
  <c r="I2435" i="26"/>
  <c r="I2500" i="26"/>
  <c r="I1625" i="26"/>
  <c r="I2567" i="26"/>
  <c r="I2600" i="26"/>
  <c r="I2359" i="26"/>
  <c r="I1913" i="26"/>
  <c r="I1407" i="26"/>
  <c r="I1663" i="26"/>
  <c r="I1933" i="26"/>
  <c r="I1582" i="26"/>
  <c r="I1717" i="26"/>
  <c r="I2173" i="26"/>
  <c r="I1065" i="26"/>
  <c r="I205" i="26"/>
  <c r="I1271" i="26"/>
  <c r="I147" i="26"/>
  <c r="I328" i="26"/>
  <c r="I359" i="26"/>
  <c r="I2524" i="26"/>
  <c r="I2603" i="26"/>
  <c r="I225" i="26"/>
  <c r="I35" i="26"/>
  <c r="I1709" i="26"/>
  <c r="I645" i="26"/>
  <c r="I2583" i="26"/>
  <c r="I2395" i="26"/>
  <c r="I1730" i="26"/>
  <c r="I465" i="26"/>
  <c r="I768" i="26"/>
  <c r="I2134" i="26"/>
  <c r="I1494" i="26"/>
  <c r="I1164" i="26"/>
  <c r="I2071" i="26"/>
  <c r="I2259" i="26"/>
  <c r="I2355" i="26"/>
  <c r="I1258" i="26"/>
  <c r="I1875" i="26"/>
  <c r="I1140" i="26"/>
  <c r="I475" i="26"/>
  <c r="I530" i="26"/>
  <c r="I1006" i="26"/>
  <c r="I2338" i="26"/>
  <c r="I1795" i="26"/>
  <c r="I826" i="26"/>
  <c r="I940" i="26"/>
  <c r="I600" i="26"/>
  <c r="I725" i="26"/>
  <c r="I844" i="26"/>
  <c r="I829" i="26"/>
  <c r="I2349" i="26"/>
  <c r="I1554" i="26"/>
  <c r="I2336" i="26"/>
  <c r="I1084" i="26"/>
  <c r="I1870" i="26"/>
  <c r="I29" i="26"/>
  <c r="I1413" i="26"/>
  <c r="T1951" i="29"/>
  <c r="T1673" i="29"/>
  <c r="T1385" i="29"/>
  <c r="I902" i="26"/>
  <c r="I417" i="26"/>
  <c r="T2100" i="29"/>
  <c r="T2547" i="29"/>
  <c r="I167" i="26"/>
  <c r="T2381" i="29"/>
  <c r="I1382" i="26"/>
  <c r="T1869" i="29"/>
  <c r="T2292" i="29"/>
  <c r="I612" i="26"/>
  <c r="I72" i="26"/>
  <c r="I50" i="26"/>
  <c r="T503" i="29"/>
  <c r="I2108" i="26"/>
  <c r="T2377" i="29"/>
  <c r="I1671" i="26"/>
  <c r="T1725" i="29"/>
  <c r="T2283" i="29"/>
  <c r="I192" i="26"/>
  <c r="I158" i="26"/>
  <c r="I719" i="26"/>
  <c r="T907" i="29"/>
  <c r="I60" i="26"/>
  <c r="T949" i="29"/>
  <c r="I488" i="26"/>
  <c r="T1444" i="29"/>
  <c r="I65" i="26"/>
  <c r="T1381" i="29"/>
  <c r="T2473" i="29"/>
  <c r="I279" i="26"/>
  <c r="I1552" i="26"/>
  <c r="I1557" i="26"/>
  <c r="I1007" i="26"/>
  <c r="I728" i="26"/>
  <c r="I1338" i="26"/>
  <c r="T932" i="29"/>
  <c r="I1768" i="26"/>
  <c r="T428" i="29"/>
  <c r="I2129" i="26"/>
  <c r="T845" i="29"/>
  <c r="I104" i="26"/>
  <c r="I2330" i="26"/>
  <c r="I1446" i="26"/>
  <c r="I1619" i="26"/>
  <c r="I2609" i="26"/>
  <c r="I2372" i="26"/>
  <c r="I2375" i="26"/>
  <c r="I306" i="26"/>
  <c r="I187" i="26"/>
  <c r="I1842" i="26"/>
  <c r="I348" i="26"/>
  <c r="I327" i="26"/>
  <c r="I307" i="26"/>
  <c r="I1339" i="26"/>
  <c r="I1797" i="26"/>
  <c r="I2574" i="26"/>
  <c r="I1300" i="26"/>
  <c r="I169" i="26"/>
  <c r="I1040" i="26"/>
  <c r="I2462" i="26"/>
  <c r="I2611" i="26"/>
  <c r="I2419" i="26"/>
  <c r="I2696" i="26"/>
  <c r="I1985" i="26"/>
  <c r="I1640" i="26"/>
  <c r="I2161" i="26"/>
  <c r="I2705" i="26"/>
  <c r="I2599" i="26"/>
  <c r="I2715" i="26"/>
  <c r="I2663" i="26"/>
  <c r="I2212" i="26"/>
  <c r="I1286" i="26"/>
  <c r="I511" i="26"/>
  <c r="I842" i="26"/>
  <c r="I1948" i="26"/>
  <c r="I2613" i="26"/>
  <c r="I531" i="26"/>
  <c r="I861" i="26"/>
  <c r="I1063" i="26"/>
  <c r="I153" i="26"/>
  <c r="I876" i="26"/>
  <c r="I505" i="26"/>
  <c r="I1595" i="26"/>
  <c r="I1764" i="26"/>
  <c r="I19" i="26"/>
  <c r="I391" i="26"/>
  <c r="I2476" i="26"/>
  <c r="I1810" i="26"/>
  <c r="I1946" i="26"/>
  <c r="I1418" i="26"/>
  <c r="I2676" i="26"/>
  <c r="I2528" i="26"/>
  <c r="I2651" i="26"/>
  <c r="I1887" i="26"/>
  <c r="I2615" i="26"/>
  <c r="I2379" i="26"/>
  <c r="I2484" i="26"/>
  <c r="I1727" i="26"/>
  <c r="I2425" i="26"/>
  <c r="I1814" i="26"/>
  <c r="I821" i="26"/>
  <c r="I1368" i="26"/>
  <c r="I536" i="26"/>
  <c r="I189" i="26"/>
  <c r="I370" i="26"/>
  <c r="I1014" i="26"/>
  <c r="I1609" i="26"/>
  <c r="I1486" i="26"/>
  <c r="I1606" i="26"/>
  <c r="I571" i="26"/>
  <c r="I1874" i="26"/>
  <c r="I2214" i="26"/>
  <c r="I1612" i="26"/>
  <c r="I1022" i="26"/>
  <c r="I2450" i="26"/>
  <c r="I1876" i="26"/>
  <c r="I1329" i="26"/>
  <c r="I1305" i="26"/>
  <c r="I2201" i="26"/>
  <c r="I889" i="26"/>
  <c r="I1350" i="26"/>
  <c r="I2171" i="26"/>
  <c r="I2456" i="26"/>
  <c r="I2202" i="26"/>
  <c r="I1463" i="26"/>
  <c r="I580" i="26"/>
  <c r="I665" i="26"/>
  <c r="I2014" i="26"/>
  <c r="I993" i="26"/>
  <c r="I471" i="26"/>
  <c r="I325" i="26"/>
  <c r="I1744" i="26"/>
  <c r="I1570" i="26"/>
  <c r="I2390" i="26"/>
  <c r="I674" i="26"/>
  <c r="I1127" i="26"/>
  <c r="I2393" i="26"/>
  <c r="I2453" i="26"/>
  <c r="I2584" i="26"/>
  <c r="I2223" i="26"/>
  <c r="I1594" i="26"/>
  <c r="I976" i="26"/>
  <c r="I100" i="26"/>
  <c r="I1152" i="26"/>
  <c r="I1289" i="26"/>
  <c r="I541" i="26"/>
  <c r="I702" i="26"/>
  <c r="I1844" i="26"/>
  <c r="I1048" i="26"/>
  <c r="I1740" i="26"/>
  <c r="I420" i="26"/>
  <c r="I777" i="26"/>
  <c r="I2050" i="26"/>
  <c r="I2233" i="26"/>
  <c r="I2561" i="26"/>
  <c r="I1977" i="26"/>
  <c r="I769" i="26"/>
  <c r="I1090" i="26"/>
  <c r="I2448" i="26"/>
  <c r="I2665" i="26"/>
  <c r="I1527" i="26"/>
  <c r="I2604" i="26"/>
  <c r="I2509" i="26"/>
  <c r="I2042" i="26"/>
  <c r="I1998" i="26"/>
  <c r="I1277" i="26"/>
  <c r="I1536" i="26"/>
  <c r="I983" i="26"/>
  <c r="I1492" i="26"/>
  <c r="I1834" i="26"/>
  <c r="I740" i="26"/>
  <c r="I399" i="26"/>
  <c r="I2030" i="26"/>
  <c r="I199" i="26"/>
  <c r="T993" i="29"/>
  <c r="I2407" i="26"/>
  <c r="I903" i="26"/>
  <c r="I1528" i="26"/>
  <c r="I1493" i="26"/>
  <c r="I37" i="26"/>
  <c r="I1761" i="26"/>
  <c r="I1322" i="26"/>
  <c r="I1911" i="26"/>
  <c r="T129" i="29"/>
  <c r="I840" i="26"/>
  <c r="T2242" i="29"/>
  <c r="I1759" i="26"/>
  <c r="T2170" i="29"/>
  <c r="I1936" i="26"/>
  <c r="I2481" i="26"/>
  <c r="I1514" i="26"/>
  <c r="I2302" i="26"/>
  <c r="I1434" i="26"/>
  <c r="I1092" i="26"/>
  <c r="I1976" i="26"/>
  <c r="I115" i="26"/>
  <c r="I2559" i="26"/>
  <c r="I2257" i="26"/>
  <c r="I2315" i="26"/>
  <c r="I1953" i="26"/>
  <c r="I2518" i="26"/>
  <c r="I2686" i="26"/>
  <c r="I2235" i="26"/>
  <c r="I1361" i="26"/>
  <c r="I2443" i="26"/>
  <c r="I1635" i="26"/>
  <c r="I2492" i="26"/>
  <c r="I1751" i="26"/>
  <c r="I2000" i="26"/>
  <c r="I2087" i="26"/>
  <c r="I2252" i="26"/>
  <c r="I1372" i="26"/>
  <c r="I2126" i="26"/>
  <c r="I1437" i="26"/>
  <c r="I915" i="26"/>
  <c r="I1853" i="26"/>
  <c r="I1920" i="26"/>
  <c r="I1726" i="26"/>
  <c r="I402" i="26"/>
  <c r="I1067" i="26"/>
  <c r="I1636" i="26"/>
  <c r="I1772" i="26"/>
  <c r="I731" i="26"/>
  <c r="I1830" i="26"/>
  <c r="I596" i="26"/>
  <c r="I899" i="26"/>
  <c r="I1502" i="26"/>
  <c r="I1292" i="26"/>
  <c r="I1471" i="26"/>
  <c r="I814" i="26"/>
  <c r="I693" i="26"/>
  <c r="I86" i="26"/>
  <c r="I866" i="26"/>
  <c r="I81" i="26"/>
  <c r="I232" i="26"/>
  <c r="I219" i="26"/>
  <c r="I2243" i="26"/>
  <c r="I947" i="26"/>
  <c r="I316" i="26"/>
  <c r="I556" i="26"/>
  <c r="I1895" i="26"/>
  <c r="I1850" i="26"/>
  <c r="I2023" i="26"/>
  <c r="I1429" i="26"/>
  <c r="I2168" i="26"/>
  <c r="I103" i="26"/>
  <c r="I1448" i="26"/>
  <c r="T534" i="29"/>
  <c r="I519" i="26"/>
  <c r="I2004" i="26"/>
  <c r="I2210" i="26"/>
  <c r="I2506" i="26"/>
  <c r="I1860" i="26"/>
  <c r="I1293" i="26"/>
  <c r="I1120" i="26"/>
  <c r="I1360" i="26"/>
  <c r="I89" i="26"/>
  <c r="I2504" i="26"/>
  <c r="I2340" i="26"/>
  <c r="I1597" i="26"/>
  <c r="I2575" i="26"/>
  <c r="I1115" i="26"/>
  <c r="I177" i="26"/>
  <c r="I426" i="26"/>
  <c r="I1917" i="26"/>
  <c r="I28" i="26"/>
  <c r="I2416" i="26"/>
  <c r="I1915" i="26"/>
  <c r="I1896" i="26"/>
  <c r="I2614" i="26"/>
  <c r="I2669" i="26"/>
  <c r="I1513" i="26"/>
  <c r="I1702" i="26"/>
  <c r="I2164" i="26"/>
  <c r="I356" i="26"/>
  <c r="I1341" i="26"/>
  <c r="I343" i="26"/>
  <c r="I257" i="26"/>
  <c r="I395" i="26"/>
  <c r="I1535" i="26"/>
  <c r="I1129" i="26"/>
  <c r="I242" i="26"/>
  <c r="I1901" i="26"/>
  <c r="I1509" i="26"/>
  <c r="I1878" i="26"/>
  <c r="I2120" i="26"/>
  <c r="I1100" i="26"/>
  <c r="I1333" i="26"/>
  <c r="I632" i="26"/>
  <c r="I432" i="26"/>
  <c r="I2076" i="26"/>
  <c r="I1801" i="26"/>
  <c r="I692" i="26"/>
  <c r="I2727" i="26"/>
  <c r="I2444" i="26"/>
  <c r="I2283" i="26"/>
  <c r="I544" i="26"/>
  <c r="I791" i="26"/>
  <c r="I1307" i="26"/>
  <c r="I1958" i="26"/>
  <c r="I253" i="26"/>
  <c r="I2489" i="26"/>
  <c r="I2404" i="26"/>
  <c r="I1659" i="26"/>
  <c r="I2246" i="26"/>
  <c r="I2299" i="26"/>
  <c r="I1794" i="26"/>
  <c r="I2690" i="26"/>
  <c r="I1537" i="26"/>
  <c r="I1547" i="26"/>
  <c r="I2016" i="26"/>
  <c r="I2670" i="26"/>
  <c r="I2211" i="26"/>
  <c r="I2699" i="26"/>
  <c r="I2674" i="26"/>
  <c r="I1457" i="26"/>
  <c r="I2436" i="26"/>
  <c r="I2218" i="26"/>
  <c r="I1881" i="26"/>
  <c r="I2250" i="26"/>
  <c r="I1284" i="26"/>
  <c r="I1893" i="26"/>
  <c r="I1363" i="26"/>
  <c r="I1792" i="26"/>
  <c r="I1644" i="26"/>
  <c r="I1131" i="26"/>
  <c r="I1237" i="26"/>
  <c r="I1786" i="26"/>
  <c r="I1927" i="26"/>
  <c r="I1649" i="26"/>
  <c r="I1852" i="26"/>
  <c r="I835" i="26"/>
  <c r="I436" i="26"/>
  <c r="I567" i="26"/>
  <c r="I2468" i="26"/>
  <c r="I2115" i="26"/>
  <c r="I1004" i="26"/>
  <c r="I1725" i="26"/>
  <c r="I1591" i="26"/>
  <c r="I1367" i="26"/>
  <c r="I1242" i="26"/>
  <c r="I543" i="26"/>
  <c r="I2224" i="26"/>
  <c r="I904" i="26"/>
  <c r="I1174" i="26"/>
  <c r="I235" i="26"/>
  <c r="I663" i="26"/>
  <c r="I1317" i="26"/>
  <c r="I913" i="26"/>
  <c r="I430" i="26"/>
  <c r="I1233" i="26"/>
  <c r="I361" i="26"/>
  <c r="I1480" i="26"/>
  <c r="I110" i="26"/>
  <c r="I1937" i="26"/>
  <c r="I2027" i="26"/>
  <c r="I1903" i="26"/>
  <c r="I2037" i="26"/>
  <c r="I1910" i="26"/>
  <c r="I1695" i="26"/>
  <c r="I1189" i="26"/>
  <c r="I1692" i="26"/>
  <c r="I1299" i="26"/>
  <c r="I1125" i="26"/>
  <c r="I2266" i="26"/>
  <c r="I1869" i="26"/>
  <c r="I1931" i="26"/>
  <c r="I2343" i="26"/>
  <c r="I1919" i="26"/>
  <c r="I2053" i="26"/>
  <c r="I1501" i="26"/>
  <c r="I1641" i="26"/>
  <c r="I747" i="26"/>
  <c r="I951" i="26"/>
  <c r="I1133" i="26"/>
  <c r="I428" i="26"/>
  <c r="I1008" i="26"/>
  <c r="I1344" i="26"/>
  <c r="I919" i="26"/>
  <c r="I1093" i="26"/>
  <c r="I341" i="26"/>
  <c r="I595" i="26"/>
  <c r="I739" i="26"/>
  <c r="I1263" i="26"/>
  <c r="I1679" i="26"/>
  <c r="I83" i="26"/>
  <c r="I1330" i="26"/>
  <c r="I720" i="26"/>
  <c r="I1142" i="26"/>
  <c r="I334" i="26"/>
  <c r="I594" i="26"/>
  <c r="I666" i="26"/>
  <c r="I807" i="26"/>
  <c r="I2711" i="26"/>
  <c r="I941" i="26"/>
  <c r="I1962" i="26"/>
  <c r="I190" i="26"/>
  <c r="I550" i="26"/>
  <c r="I298" i="26"/>
  <c r="I1159" i="26"/>
  <c r="I2273" i="26"/>
  <c r="T202" i="29"/>
  <c r="I2554" i="26"/>
  <c r="I1846" i="26"/>
  <c r="I344" i="26"/>
  <c r="T2098" i="29"/>
  <c r="T290" i="29"/>
  <c r="I713" i="26"/>
  <c r="T682" i="29"/>
  <c r="I2519" i="26"/>
  <c r="T2488" i="29"/>
  <c r="I369" i="26"/>
  <c r="T1606" i="29"/>
  <c r="I1935" i="26"/>
  <c r="I1983" i="26"/>
  <c r="T445" i="29"/>
  <c r="I272" i="26"/>
  <c r="T2490" i="29"/>
  <c r="I498" i="26"/>
  <c r="T2363" i="29"/>
  <c r="I1267" i="26"/>
  <c r="I635" i="26"/>
  <c r="I1071" i="26"/>
  <c r="I1522" i="26"/>
  <c r="I763" i="26"/>
  <c r="I1364" i="26"/>
  <c r="I1646" i="26"/>
  <c r="I2592" i="26"/>
  <c r="I1788" i="26"/>
  <c r="I2130" i="26"/>
  <c r="I855" i="26"/>
  <c r="I1381" i="26"/>
  <c r="I1353" i="26"/>
  <c r="I1214" i="26"/>
  <c r="I2578" i="26"/>
  <c r="I2127" i="26"/>
  <c r="I2576" i="26"/>
  <c r="I1062" i="26"/>
  <c r="I2620" i="26"/>
  <c r="I1531" i="26"/>
  <c r="I1269" i="26"/>
  <c r="I1642" i="26"/>
  <c r="I2398" i="26"/>
  <c r="I1689" i="26"/>
  <c r="I2031" i="26"/>
  <c r="I1873" i="26"/>
  <c r="I1158" i="26"/>
  <c r="I984" i="26"/>
  <c r="T1188" i="29"/>
  <c r="I836" i="26"/>
  <c r="T1103" i="29"/>
  <c r="I618" i="26"/>
  <c r="I2282" i="26"/>
  <c r="I1380" i="26"/>
  <c r="I2530" i="26"/>
  <c r="T399" i="29"/>
  <c r="I1017" i="26"/>
  <c r="I2291" i="26"/>
  <c r="I2666" i="26"/>
  <c r="I2553" i="26"/>
  <c r="I2449" i="26"/>
  <c r="I2667" i="26"/>
  <c r="I2001" i="26"/>
  <c r="I2024" i="26"/>
  <c r="I956" i="26"/>
  <c r="I2678" i="26"/>
  <c r="I1879" i="26"/>
  <c r="I2043" i="26"/>
  <c r="I1672" i="26"/>
  <c r="I2105" i="26"/>
  <c r="I865" i="26"/>
  <c r="I2238" i="26"/>
  <c r="I1541" i="26"/>
  <c r="I1020" i="26"/>
  <c r="I587" i="26"/>
  <c r="I443" i="26"/>
  <c r="I69" i="26"/>
  <c r="I1041" i="26"/>
  <c r="I1103" i="26"/>
  <c r="I744" i="26"/>
  <c r="I1812" i="26"/>
  <c r="I753" i="26"/>
  <c r="I92" i="26"/>
  <c r="I1546" i="26"/>
  <c r="I317" i="26"/>
  <c r="I886" i="26"/>
  <c r="I1312" i="26"/>
  <c r="I2563" i="26"/>
  <c r="I2490" i="26"/>
  <c r="I1690" i="26"/>
  <c r="I2577" i="26"/>
  <c r="I2522" i="26"/>
  <c r="I500" i="26"/>
  <c r="I2397" i="26"/>
  <c r="I2713" i="26"/>
  <c r="I119" i="26"/>
  <c r="I146" i="26"/>
  <c r="I1905" i="26"/>
  <c r="I2636" i="26"/>
  <c r="I2313" i="26"/>
  <c r="I2155" i="26"/>
  <c r="I2088" i="26"/>
  <c r="I2441" i="26"/>
  <c r="I2295" i="26"/>
  <c r="I312" i="26"/>
  <c r="I520" i="26"/>
  <c r="I2133" i="26"/>
  <c r="I410" i="26"/>
  <c r="I1793" i="26"/>
  <c r="I2131" i="26"/>
  <c r="I2290" i="26"/>
  <c r="I2128" i="26"/>
  <c r="I1179" i="26"/>
  <c r="I2588" i="26"/>
  <c r="I2556" i="26"/>
  <c r="I2475" i="26"/>
  <c r="I1073" i="26"/>
  <c r="I381" i="26"/>
  <c r="I2601" i="26"/>
  <c r="I1211" i="26"/>
  <c r="I2369" i="26"/>
  <c r="I444" i="26"/>
  <c r="I2058" i="26"/>
  <c r="I1506" i="26"/>
  <c r="I1530" i="26"/>
  <c r="I1540" i="26"/>
  <c r="I1835" i="26"/>
  <c r="I1490" i="26"/>
  <c r="I2264" i="26"/>
  <c r="I1951" i="26"/>
  <c r="I1966" i="26"/>
  <c r="I1691" i="26"/>
  <c r="I413" i="26"/>
  <c r="I2672" i="26"/>
  <c r="I1045" i="26"/>
  <c r="I2569" i="26"/>
  <c r="I677" i="26"/>
  <c r="I2347" i="26"/>
  <c r="I2543" i="26"/>
  <c r="I2572" i="26"/>
  <c r="I2322" i="26"/>
  <c r="I267" i="26"/>
  <c r="I1897" i="26"/>
  <c r="I2059" i="26"/>
  <c r="I2433" i="26"/>
  <c r="T1593" i="29"/>
  <c r="I1721" i="26"/>
  <c r="I1736" i="26"/>
  <c r="T708" i="29"/>
  <c r="I1301" i="26"/>
  <c r="I783" i="26"/>
  <c r="T1268" i="29"/>
  <c r="I2688" i="26"/>
  <c r="T304" i="29"/>
  <c r="I894" i="26"/>
  <c r="I852" i="26"/>
  <c r="I2560" i="26"/>
  <c r="I1094" i="26"/>
  <c r="I832" i="26"/>
  <c r="I2671" i="26"/>
  <c r="I1212" i="26"/>
  <c r="I2693" i="26"/>
  <c r="I2226" i="26"/>
  <c r="I906" i="26"/>
  <c r="I1705" i="26"/>
  <c r="I1971" i="26"/>
  <c r="I2314" i="26"/>
  <c r="I2080" i="26"/>
  <c r="I758" i="26"/>
  <c r="I1028" i="26"/>
  <c r="I1648" i="26"/>
  <c r="I2326" i="26"/>
  <c r="I2276" i="26"/>
  <c r="I1377" i="26"/>
  <c r="I955" i="26"/>
  <c r="I2194" i="26"/>
  <c r="I2394" i="26"/>
  <c r="I2703" i="26"/>
  <c r="I2725" i="26"/>
  <c r="I409" i="26"/>
  <c r="I1235" i="26"/>
  <c r="I362" i="26"/>
  <c r="I2334" i="26"/>
  <c r="I2060" i="26"/>
  <c r="I2256" i="26"/>
  <c r="I2002" i="26"/>
  <c r="I145" i="26"/>
  <c r="I2237" i="26"/>
  <c r="I1972" i="26"/>
  <c r="I289" i="26"/>
  <c r="I1584" i="26"/>
  <c r="I1400" i="26"/>
  <c r="I1224" i="26"/>
  <c r="I1137" i="26"/>
  <c r="I1572" i="26"/>
  <c r="I111" i="26"/>
  <c r="I1819" i="26"/>
  <c r="I774" i="26"/>
  <c r="I794" i="26"/>
  <c r="I887" i="26"/>
  <c r="I270" i="26"/>
  <c r="I691" i="26"/>
  <c r="I679" i="26"/>
  <c r="I2621" i="26"/>
  <c r="I605" i="26"/>
  <c r="I1766" i="26"/>
  <c r="I1847" i="26"/>
  <c r="I2261" i="26"/>
  <c r="I1748" i="26"/>
  <c r="I1678" i="26"/>
  <c r="I2327" i="26"/>
  <c r="I969" i="26"/>
  <c r="I682" i="26"/>
  <c r="I1118" i="26"/>
  <c r="I1112" i="26"/>
  <c r="I461" i="26"/>
  <c r="I1279" i="26"/>
  <c r="I491" i="26"/>
  <c r="I649" i="26"/>
  <c r="I1070" i="26"/>
  <c r="I113" i="26"/>
  <c r="I654" i="26"/>
  <c r="I2628" i="26"/>
  <c r="I1508" i="26"/>
  <c r="I1036" i="26"/>
  <c r="I1460" i="26"/>
  <c r="I801" i="26"/>
  <c r="I152" i="26"/>
  <c r="I209" i="26"/>
  <c r="T1445" i="29"/>
  <c r="I2072" i="26"/>
  <c r="I2082" i="26"/>
  <c r="I1845" i="26"/>
  <c r="T509" i="29"/>
  <c r="I108" i="26"/>
  <c r="T144" i="29"/>
  <c r="I1829" i="26"/>
  <c r="T1474" i="29"/>
  <c r="I2075" i="26"/>
  <c r="T2010" i="29"/>
  <c r="I1804" i="26"/>
  <c r="T1485" i="29"/>
  <c r="T1590" i="29"/>
  <c r="I1718" i="26"/>
  <c r="T2205" i="29"/>
  <c r="I1993" i="26"/>
  <c r="T444" i="29"/>
  <c r="I268" i="26"/>
  <c r="T481" i="29"/>
  <c r="I2112" i="26"/>
  <c r="T1441" i="29"/>
  <c r="I1038" i="26"/>
  <c r="I173" i="26"/>
  <c r="T1893" i="29"/>
  <c r="I1276" i="26"/>
  <c r="I128" i="26"/>
  <c r="T1603" i="29"/>
  <c r="I293" i="26"/>
  <c r="T1073" i="29"/>
  <c r="I1889" i="26"/>
  <c r="I1037" i="26"/>
  <c r="I254" i="26"/>
  <c r="I393" i="26"/>
  <c r="I117" i="26"/>
  <c r="I392" i="26"/>
  <c r="I1706" i="26"/>
  <c r="T2247" i="29"/>
  <c r="I2091" i="26"/>
  <c r="I124" i="26"/>
  <c r="I250" i="26"/>
  <c r="I784" i="26"/>
  <c r="T1321" i="29"/>
  <c r="I653" i="26"/>
  <c r="T2122" i="29"/>
  <c r="I1857" i="26"/>
  <c r="I2545" i="26"/>
  <c r="I355" i="26"/>
  <c r="I414" i="26"/>
  <c r="I1939" i="26"/>
  <c r="I214" i="26"/>
  <c r="I761" i="26"/>
  <c r="I1858" i="26"/>
  <c r="I492" i="26"/>
  <c r="I2470" i="26"/>
  <c r="I2649" i="26"/>
  <c r="I771" i="26"/>
  <c r="I459" i="26"/>
  <c r="I1378" i="26"/>
  <c r="I2650" i="26"/>
  <c r="I2385" i="26"/>
  <c r="I652" i="26"/>
  <c r="I2507" i="26"/>
  <c r="I2511" i="26"/>
  <c r="I139" i="26"/>
  <c r="I2597" i="26"/>
  <c r="I2311" i="26"/>
  <c r="I2298" i="26"/>
  <c r="I918" i="26"/>
  <c r="I1777" i="26"/>
  <c r="I1449" i="26"/>
  <c r="I2486" i="26"/>
  <c r="I662" i="26"/>
  <c r="I2297" i="26"/>
  <c r="I917" i="26"/>
  <c r="I1616" i="26"/>
  <c r="I1662" i="26"/>
  <c r="I724" i="26"/>
  <c r="I2396" i="26"/>
  <c r="I2454" i="26"/>
  <c r="I1529" i="26"/>
  <c r="I664" i="26"/>
  <c r="I2580" i="26"/>
  <c r="I2570" i="26"/>
  <c r="I2361" i="26"/>
  <c r="I2247" i="26"/>
  <c r="I2057" i="26"/>
  <c r="I2579" i="26"/>
  <c r="T1591" i="29"/>
  <c r="I1719" i="26"/>
  <c r="T482" i="29"/>
  <c r="I2188" i="26"/>
  <c r="T870" i="29"/>
  <c r="I644" i="26"/>
  <c r="I415" i="26"/>
  <c r="I1302" i="26"/>
  <c r="I770" i="26"/>
  <c r="I2673" i="26"/>
  <c r="I2293" i="26"/>
  <c r="T763" i="29"/>
  <c r="I1072" i="26"/>
  <c r="I1986" i="26"/>
  <c r="I1808" i="26"/>
  <c r="I2376" i="26"/>
  <c r="I2062" i="26"/>
  <c r="I1285" i="26"/>
  <c r="I2333" i="26"/>
  <c r="I2111" i="26"/>
  <c r="I2532" i="26"/>
  <c r="I2466" i="26"/>
  <c r="T1287" i="29"/>
  <c r="I2707" i="26"/>
  <c r="I2531" i="26"/>
  <c r="I756" i="26"/>
  <c r="I2011" i="26"/>
  <c r="T867" i="29"/>
  <c r="I641" i="26"/>
  <c r="I1498" i="26"/>
  <c r="I2320" i="26"/>
  <c r="I2415" i="26"/>
  <c r="I1906" i="26"/>
  <c r="I1631" i="26"/>
  <c r="I1963" i="26"/>
  <c r="I1550" i="26"/>
  <c r="I1376" i="26"/>
  <c r="I1855" i="26"/>
  <c r="I2021" i="26"/>
  <c r="I1756" i="26"/>
  <c r="I1462" i="26"/>
  <c r="I1676" i="26"/>
  <c r="I1969" i="26"/>
  <c r="I1283" i="26"/>
  <c r="I1571" i="26"/>
  <c r="I2637" i="26"/>
  <c r="I2141" i="26"/>
  <c r="I2009" i="26"/>
  <c r="I1210" i="26"/>
  <c r="I2331" i="26"/>
  <c r="I67" i="26"/>
  <c r="T648" i="29"/>
  <c r="I1391" i="26"/>
  <c r="I1573" i="26"/>
  <c r="I1722" i="26"/>
  <c r="I64" i="26"/>
  <c r="T33" i="29"/>
  <c r="I1165" i="26"/>
  <c r="T1572" i="29"/>
  <c r="I534" i="26"/>
  <c r="I1406" i="26"/>
  <c r="I165" i="26"/>
  <c r="I330" i="26"/>
  <c r="I766" i="26"/>
  <c r="I1507" i="26"/>
  <c r="I271" i="26"/>
  <c r="I1057" i="26"/>
  <c r="I752" i="26"/>
  <c r="I366" i="26"/>
  <c r="I1088" i="26"/>
  <c r="I797" i="26"/>
  <c r="I1351" i="26"/>
  <c r="I721" i="26"/>
  <c r="I854" i="26"/>
  <c r="I283" i="26"/>
  <c r="I1241" i="26"/>
  <c r="I952" i="26"/>
  <c r="I638" i="26"/>
  <c r="I38" i="26"/>
  <c r="I1304" i="26"/>
  <c r="I2289" i="26"/>
  <c r="I576" i="26"/>
  <c r="I1928" i="26"/>
  <c r="I2386" i="26"/>
  <c r="I2718" i="26"/>
  <c r="I2084" i="26"/>
  <c r="I860" i="26"/>
  <c r="I2066" i="26"/>
  <c r="I2206" i="26"/>
  <c r="I1805" i="26"/>
  <c r="I1517" i="26"/>
  <c r="I2253" i="26"/>
  <c r="I1523" i="26"/>
  <c r="I1666" i="26"/>
  <c r="I1019" i="26"/>
  <c r="I2183" i="26"/>
  <c r="I1655" i="26"/>
  <c r="I1925" i="26"/>
  <c r="I1668" i="26"/>
  <c r="I1275" i="26"/>
  <c r="I1559" i="26"/>
  <c r="I2222" i="26"/>
  <c r="I1821" i="26"/>
  <c r="I1139" i="26"/>
  <c r="I891" i="26"/>
  <c r="I1295" i="26"/>
  <c r="I718" i="26"/>
  <c r="I123" i="26"/>
  <c r="I1433" i="26"/>
  <c r="I435" i="26"/>
  <c r="I760" i="26"/>
  <c r="I930" i="26"/>
  <c r="I935" i="26"/>
  <c r="I91" i="26"/>
  <c r="I503" i="26"/>
  <c r="I937" i="26"/>
  <c r="I1806" i="26"/>
  <c r="I609" i="26"/>
  <c r="I1046" i="26"/>
  <c r="I516" i="26"/>
  <c r="I105" i="26"/>
  <c r="I1056" i="26"/>
  <c r="I781" i="26"/>
  <c r="I434" i="26"/>
  <c r="I236" i="26"/>
  <c r="I1181" i="26"/>
  <c r="I489" i="26"/>
  <c r="I934" i="26"/>
  <c r="I2225" i="26"/>
  <c r="I1864" i="26"/>
  <c r="I2335" i="26"/>
  <c r="I2294" i="26"/>
  <c r="I914" i="26"/>
  <c r="I2710" i="26"/>
  <c r="I1401" i="26"/>
  <c r="I1294" i="26"/>
  <c r="I2277" i="26"/>
  <c r="I2012" i="26"/>
  <c r="I772" i="26"/>
  <c r="I1762" i="26"/>
  <c r="I1733" i="26"/>
  <c r="I1035" i="26"/>
  <c r="I2207" i="26"/>
  <c r="I621" i="26"/>
  <c r="I1250" i="26"/>
  <c r="T415" i="29"/>
  <c r="I335" i="26"/>
  <c r="I481" i="26"/>
  <c r="T2451" i="29"/>
  <c r="I300" i="26"/>
  <c r="T1028" i="29"/>
  <c r="I593" i="26"/>
  <c r="T2124" i="29"/>
  <c r="I297" i="26"/>
  <c r="T2132" i="29"/>
  <c r="I932" i="26"/>
  <c r="T1488" i="29"/>
  <c r="I1274" i="26"/>
  <c r="T289" i="29"/>
  <c r="I607" i="26"/>
  <c r="I622" i="26"/>
  <c r="I2626" i="26"/>
  <c r="I407" i="26"/>
  <c r="I468" i="26"/>
  <c r="I47" i="26"/>
  <c r="I421" i="26"/>
  <c r="I311" i="26"/>
  <c r="I274" i="26"/>
  <c r="I1424" i="26"/>
  <c r="I838" i="26"/>
  <c r="I125" i="26"/>
  <c r="I112" i="26"/>
  <c r="I77" i="26"/>
  <c r="T1419" i="29"/>
  <c r="I1428" i="26"/>
  <c r="T2226" i="29"/>
  <c r="I1739" i="26"/>
  <c r="I1964" i="26"/>
  <c r="I1645" i="26"/>
  <c r="I2292" i="26"/>
  <c r="I1385" i="26"/>
  <c r="I905" i="26"/>
  <c r="I776" i="26"/>
  <c r="I1104" i="26"/>
  <c r="I803" i="26"/>
  <c r="I313" i="26"/>
  <c r="I166" i="26"/>
  <c r="I574" i="26"/>
  <c r="I159" i="26"/>
  <c r="I262" i="26"/>
  <c r="I1260" i="26"/>
  <c r="I291" i="26"/>
  <c r="I132" i="26"/>
  <c r="I2602" i="26"/>
  <c r="I2319" i="26"/>
  <c r="I628" i="26"/>
  <c r="I629" i="26"/>
  <c r="I380" i="26"/>
  <c r="T970" i="29"/>
  <c r="I2124" i="26"/>
  <c r="I184" i="26"/>
  <c r="I1711" i="26"/>
  <c r="T725" i="29"/>
  <c r="T1184" i="29"/>
  <c r="I1261" i="26"/>
  <c r="I1288" i="26"/>
  <c r="T111" i="29"/>
  <c r="I1229" i="26"/>
  <c r="I2178" i="26"/>
  <c r="I483" i="26"/>
  <c r="I82" i="26"/>
  <c r="I364" i="26"/>
  <c r="I120" i="26"/>
  <c r="I201" i="26"/>
  <c r="I85" i="26"/>
  <c r="I1660" i="26"/>
  <c r="I282" i="26"/>
  <c r="I181" i="26"/>
  <c r="T2645" i="29"/>
  <c r="I2055" i="26"/>
  <c r="I150" i="26"/>
  <c r="T1348" i="29"/>
  <c r="I2079" i="26"/>
  <c r="I640" i="26"/>
  <c r="I379" i="26"/>
  <c r="I849" i="26"/>
  <c r="I196" i="26"/>
  <c r="I1478" i="26"/>
  <c r="I2684" i="26"/>
  <c r="I2682" i="26"/>
  <c r="I2365" i="26"/>
  <c r="I2638" i="26"/>
  <c r="I2689" i="26"/>
  <c r="I2634" i="26"/>
  <c r="I1851" i="26"/>
  <c r="I2185" i="26"/>
  <c r="I2723" i="26"/>
  <c r="I1907" i="26"/>
  <c r="I2549" i="26"/>
  <c r="I2249" i="26"/>
  <c r="I2047" i="26"/>
  <c r="I2034" i="26"/>
  <c r="I1326" i="26"/>
  <c r="I1650" i="26"/>
  <c r="I586" i="26"/>
  <c r="I2608" i="26"/>
  <c r="I2499" i="26"/>
  <c r="I2169" i="26"/>
  <c r="I1824" i="26"/>
  <c r="I2254" i="26"/>
  <c r="I2307" i="26"/>
  <c r="I1802" i="26"/>
  <c r="I1938" i="26"/>
  <c r="I2143" i="26"/>
  <c r="I2113" i="26"/>
  <c r="I2074" i="26"/>
  <c r="I2544" i="26"/>
  <c r="I2596" i="26"/>
  <c r="I597" i="26"/>
  <c r="I2427" i="26"/>
  <c r="I2438" i="26"/>
  <c r="I1714" i="26"/>
  <c r="I2428" i="26"/>
  <c r="I1016" i="26"/>
  <c r="I2505" i="26"/>
  <c r="I2605" i="26"/>
  <c r="I2400" i="26"/>
  <c r="I1899" i="26"/>
  <c r="I2241" i="26"/>
  <c r="I1880" i="26"/>
  <c r="I2310" i="26"/>
  <c r="I1866" i="26"/>
  <c r="I22" i="26"/>
  <c r="I2041" i="26"/>
  <c r="I1688" i="26"/>
  <c r="I2562" i="26"/>
  <c r="I2097" i="26"/>
  <c r="I1916" i="26"/>
  <c r="I637" i="26"/>
  <c r="I1398" i="26"/>
  <c r="I2471" i="26"/>
  <c r="I647" i="26"/>
  <c r="I2007" i="26"/>
  <c r="I1828" i="26"/>
  <c r="I1992" i="26"/>
  <c r="I2308" i="26"/>
  <c r="I1068" i="26"/>
  <c r="I2558" i="26"/>
  <c r="I1465" i="26"/>
  <c r="I2306" i="26"/>
  <c r="I2036" i="26"/>
  <c r="I1122" i="26"/>
  <c r="I1657" i="26"/>
  <c r="I1934" i="26"/>
  <c r="I1510" i="26"/>
  <c r="I2213" i="26"/>
  <c r="I1932" i="26"/>
  <c r="I970" i="26"/>
  <c r="I1081" i="26"/>
  <c r="I1961" i="26"/>
  <c r="I406" i="26"/>
  <c r="I1200" i="26"/>
  <c r="I170" i="26"/>
  <c r="I690" i="26"/>
  <c r="I1023" i="26"/>
  <c r="I658" i="26"/>
  <c r="I1355" i="26"/>
  <c r="I782" i="26"/>
  <c r="I523" i="26"/>
  <c r="I1150" i="26"/>
  <c r="I1472" i="26"/>
  <c r="I853" i="26"/>
  <c r="I707" i="26"/>
  <c r="I514" i="26"/>
  <c r="I655" i="26"/>
  <c r="I2629" i="26"/>
  <c r="I2681" i="26"/>
  <c r="I2017" i="26"/>
  <c r="I1778" i="26"/>
  <c r="I2142" i="26"/>
  <c r="I1453" i="26"/>
  <c r="I1337" i="26"/>
  <c r="I2180" i="26"/>
  <c r="I2117" i="26"/>
  <c r="I916" i="26"/>
  <c r="I151" i="26"/>
  <c r="I1266" i="26"/>
  <c r="I1637" i="26"/>
  <c r="I1516" i="26"/>
  <c r="I2622" i="26"/>
  <c r="I2325" i="26"/>
  <c r="I2052" i="26"/>
  <c r="I812" i="26"/>
  <c r="I1138" i="26"/>
  <c r="I442" i="26"/>
  <c r="I1745" i="26"/>
  <c r="I1950" i="26"/>
  <c r="I1965" i="26"/>
  <c r="I1316" i="26"/>
  <c r="I1742" i="26"/>
  <c r="I2300" i="26"/>
  <c r="I2158" i="26"/>
  <c r="I1757" i="26"/>
  <c r="I2204" i="26"/>
  <c r="I1032" i="26"/>
  <c r="I2227" i="26"/>
  <c r="I524" i="26"/>
  <c r="I1039" i="26"/>
  <c r="I515" i="26"/>
  <c r="I275" i="26"/>
  <c r="I953" i="26"/>
  <c r="I1699" i="26"/>
  <c r="I1078" i="26"/>
  <c r="I121" i="26"/>
  <c r="I1431" i="26"/>
  <c r="I373" i="26"/>
  <c r="I1265" i="26"/>
  <c r="I669" i="26"/>
  <c r="I850" i="26"/>
  <c r="I750" i="26"/>
  <c r="I473" i="26"/>
  <c r="I1161" i="26"/>
  <c r="T873" i="29"/>
  <c r="I1190" i="26"/>
  <c r="T1332" i="29"/>
  <c r="I573" i="26"/>
  <c r="I651" i="26"/>
  <c r="I799" i="26"/>
  <c r="I2495" i="26"/>
  <c r="I1474" i="26"/>
  <c r="I2215" i="26"/>
  <c r="I1921" i="26"/>
  <c r="I2281" i="26"/>
  <c r="I2070" i="26"/>
  <c r="I1677" i="26"/>
  <c r="I1349" i="26"/>
  <c r="I1545" i="26"/>
  <c r="I1154" i="26"/>
  <c r="I1974" i="26"/>
  <c r="I1542" i="26"/>
  <c r="I49" i="26"/>
  <c r="I1352" i="26"/>
  <c r="T2024" i="29"/>
  <c r="I1839" i="26"/>
  <c r="T742" i="29"/>
  <c r="I2653" i="26"/>
  <c r="T2137" i="29"/>
  <c r="I2440" i="26"/>
  <c r="T1343" i="29"/>
  <c r="I469" i="26"/>
  <c r="T968" i="29"/>
  <c r="I895" i="26"/>
  <c r="I494" i="26"/>
  <c r="T1703" i="29"/>
  <c r="I1439" i="26"/>
  <c r="T1764" i="29"/>
  <c r="I1227" i="26"/>
  <c r="I639" i="26"/>
  <c r="I51" i="26"/>
  <c r="I1033" i="26"/>
  <c r="I440" i="26"/>
  <c r="I210" i="26"/>
  <c r="I249" i="26"/>
  <c r="I240" i="26"/>
  <c r="I383" i="26"/>
  <c r="I200" i="26"/>
  <c r="T786" i="29"/>
  <c r="I1034" i="26"/>
  <c r="I80" i="26"/>
  <c r="I1049" i="26"/>
  <c r="I218" i="26"/>
  <c r="I315" i="26"/>
  <c r="I256" i="26"/>
  <c r="T1513" i="29"/>
  <c r="I446" i="26"/>
  <c r="T1078" i="29"/>
  <c r="I2092" i="26"/>
  <c r="I2551" i="26"/>
  <c r="I986" i="26"/>
  <c r="I806" i="26"/>
  <c r="I1324" i="26"/>
  <c r="I372" i="26"/>
  <c r="I1064" i="26"/>
  <c r="I624" i="26"/>
  <c r="I101" i="26"/>
  <c r="I448" i="26"/>
  <c r="I142" i="26"/>
  <c r="I697" i="26"/>
  <c r="I546" i="26"/>
  <c r="I314" i="26"/>
  <c r="I1489" i="26"/>
  <c r="I617" i="26"/>
  <c r="I987" i="26"/>
  <c r="I294" i="26"/>
  <c r="I2152" i="26"/>
  <c r="I1954" i="26"/>
  <c r="T1935" i="29"/>
  <c r="I496" i="26"/>
  <c r="T2673" i="29"/>
  <c r="I140" i="26"/>
  <c r="I138" i="26"/>
  <c r="T1791" i="29"/>
  <c r="I2461" i="26"/>
  <c r="I1567" i="26"/>
  <c r="I1044" i="26"/>
  <c r="I390" i="26"/>
  <c r="T1446" i="29"/>
  <c r="I2132" i="26"/>
  <c r="T179" i="29"/>
  <c r="T2521" i="29"/>
  <c r="T1969" i="29"/>
  <c r="I2199" i="26"/>
  <c r="I1383" i="26"/>
  <c r="T355" i="29"/>
  <c r="I135" i="26"/>
  <c r="I2175" i="26"/>
  <c r="I996" i="26"/>
  <c r="I1731" i="26"/>
  <c r="I143" i="26"/>
  <c r="I163" i="26"/>
  <c r="T2152" i="29"/>
  <c r="I1166" i="26"/>
  <c r="T1470" i="29"/>
  <c r="I992" i="26"/>
  <c r="T259" i="29"/>
  <c r="I211" i="26"/>
  <c r="T108" i="29"/>
  <c r="I1178" i="26"/>
  <c r="T1113" i="29"/>
  <c r="I1000" i="26"/>
  <c r="T2669" i="29"/>
  <c r="I1392" i="26"/>
  <c r="I2305" i="26"/>
  <c r="I2526" i="26"/>
  <c r="I502" i="26"/>
  <c r="I1318" i="26"/>
  <c r="T1249" i="29"/>
  <c r="T123" i="29"/>
  <c r="T1850" i="29"/>
  <c r="T646" i="29"/>
  <c r="T1745" i="29"/>
  <c r="T40" i="29"/>
  <c r="T312" i="29"/>
  <c r="T498" i="29"/>
  <c r="I303" i="26"/>
  <c r="I261" i="26"/>
  <c r="I353" i="26"/>
  <c r="I178" i="26"/>
  <c r="I183" i="26"/>
  <c r="I44" i="26"/>
  <c r="I126" i="26"/>
  <c r="T2613" i="29"/>
  <c r="T309" i="29"/>
  <c r="T1134" i="29"/>
  <c r="T1090" i="29"/>
  <c r="T122" i="29"/>
  <c r="T1602" i="29"/>
  <c r="T2302" i="29"/>
  <c r="T613" i="29"/>
  <c r="I68" i="26"/>
  <c r="I548" i="26"/>
  <c r="I455" i="26"/>
  <c r="I1303" i="26"/>
  <c r="I985" i="26"/>
  <c r="T1843" i="29"/>
  <c r="I1628" i="26"/>
  <c r="I1113" i="26"/>
  <c r="I76" i="26"/>
  <c r="I34" i="26"/>
  <c r="I1264" i="26"/>
  <c r="I133" i="26"/>
  <c r="I1149" i="26"/>
  <c r="I885" i="26"/>
  <c r="I884" i="26"/>
  <c r="I926" i="26"/>
  <c r="I1405" i="26"/>
  <c r="I950" i="26"/>
  <c r="I816" i="26"/>
  <c r="I156" i="26"/>
  <c r="I1089" i="26"/>
  <c r="I458" i="26"/>
  <c r="I227" i="26"/>
  <c r="I54" i="26"/>
  <c r="I676" i="26"/>
  <c r="I1765" i="26"/>
  <c r="T621" i="29"/>
  <c r="T967" i="29"/>
  <c r="T177" i="29"/>
  <c r="T2711" i="29"/>
  <c r="T1646" i="29"/>
  <c r="T1973" i="29"/>
  <c r="T631" i="29"/>
  <c r="T1749" i="29"/>
  <c r="T584" i="29"/>
  <c r="T464" i="29"/>
  <c r="T951" i="29"/>
  <c r="T152" i="29"/>
  <c r="T391" i="29"/>
  <c r="T222" i="29"/>
  <c r="T2395" i="29"/>
  <c r="T1527" i="29"/>
  <c r="T1508" i="29"/>
  <c r="T2034" i="29"/>
  <c r="T161" i="29"/>
  <c r="T2048" i="29"/>
  <c r="T513" i="29"/>
  <c r="T619" i="29"/>
  <c r="T639" i="29"/>
  <c r="T34" i="29"/>
  <c r="T2270" i="29"/>
  <c r="T1810" i="29"/>
  <c r="T167" i="29"/>
  <c r="T1187" i="29"/>
  <c r="T1050" i="29"/>
  <c r="T632" i="29"/>
  <c r="T2065" i="29"/>
  <c r="T1994" i="29"/>
  <c r="T1576" i="29"/>
  <c r="T1651" i="29"/>
  <c r="T1433" i="29"/>
  <c r="T365" i="29"/>
  <c r="T2119" i="29"/>
  <c r="T2518" i="29"/>
  <c r="T1065" i="29"/>
  <c r="T2033" i="29"/>
  <c r="T262" i="29"/>
  <c r="T2503" i="29"/>
  <c r="T2039" i="29"/>
  <c r="T2516" i="29"/>
  <c r="T900" i="29"/>
  <c r="T2430" i="29"/>
  <c r="T1642" i="29"/>
  <c r="T618" i="29"/>
  <c r="T308" i="29"/>
  <c r="T1688" i="29"/>
  <c r="T2117" i="29"/>
  <c r="T991" i="29"/>
  <c r="T2346" i="29"/>
  <c r="T2294" i="29"/>
  <c r="T135" i="29"/>
  <c r="T486" i="29"/>
  <c r="T2289" i="29"/>
  <c r="T1995" i="29"/>
  <c r="T2500" i="29"/>
  <c r="T529" i="29"/>
  <c r="T1174" i="29"/>
  <c r="T306" i="29"/>
  <c r="T760" i="29"/>
  <c r="T1649" i="29"/>
  <c r="T2486" i="29"/>
  <c r="T1331" i="29"/>
  <c r="T727" i="29"/>
  <c r="T281" i="29"/>
  <c r="T1559" i="29"/>
  <c r="T2702" i="29"/>
  <c r="T1992" i="29"/>
  <c r="T1439" i="29"/>
  <c r="T1991" i="29"/>
  <c r="T1914" i="29"/>
  <c r="T1880" i="29"/>
  <c r="T1915" i="29"/>
  <c r="T1310" i="29"/>
  <c r="T1903" i="29"/>
  <c r="T1543" i="29"/>
  <c r="T2447" i="29"/>
  <c r="T2038" i="29"/>
  <c r="T1448" i="29"/>
  <c r="T2542" i="29"/>
  <c r="T1882" i="29"/>
  <c r="T1744" i="29"/>
  <c r="T1540" i="29"/>
  <c r="T1139" i="29"/>
  <c r="T716" i="29"/>
  <c r="T2630" i="29"/>
  <c r="T1723" i="29"/>
  <c r="T1647" i="29"/>
  <c r="T1885" i="29"/>
  <c r="T821" i="29"/>
  <c r="T2249" i="29"/>
  <c r="T176" i="29"/>
  <c r="T623" i="29"/>
  <c r="T854" i="29"/>
  <c r="T955" i="29"/>
  <c r="T2063" i="29"/>
  <c r="T1932" i="29"/>
  <c r="T356" i="29"/>
  <c r="T1154" i="29"/>
  <c r="T368" i="29"/>
  <c r="T1711" i="29"/>
  <c r="T313" i="29"/>
  <c r="T1495" i="29"/>
  <c r="T641" i="29"/>
  <c r="T465" i="29"/>
  <c r="T402" i="29"/>
  <c r="T1689" i="29"/>
  <c r="T1118" i="29"/>
  <c r="T1207" i="29"/>
  <c r="T1364" i="29"/>
  <c r="T2153" i="29"/>
  <c r="T1567" i="29"/>
  <c r="T1032" i="29"/>
  <c r="T1637" i="29"/>
  <c r="T1782" i="29"/>
  <c r="T652" i="29"/>
  <c r="T1739" i="29"/>
  <c r="T2560" i="29"/>
  <c r="T972" i="29"/>
  <c r="T2431" i="29"/>
  <c r="T567" i="29"/>
  <c r="T784" i="29"/>
  <c r="T2126" i="29"/>
  <c r="T1301" i="29"/>
  <c r="T164" i="29"/>
  <c r="T1539" i="29"/>
  <c r="T2032" i="29"/>
  <c r="T2230" i="29"/>
  <c r="T2003" i="29"/>
  <c r="T597" i="29"/>
  <c r="T1045" i="29"/>
  <c r="T1904" i="29"/>
  <c r="T2505" i="29"/>
  <c r="T2218" i="29"/>
  <c r="T1434" i="29"/>
  <c r="T1119" i="29"/>
  <c r="T1016" i="29"/>
  <c r="T841" i="29"/>
  <c r="T50" i="29"/>
  <c r="T669" i="29"/>
  <c r="T1738" i="29"/>
  <c r="T1054" i="29"/>
  <c r="T1747" i="29"/>
  <c r="T771" i="29"/>
  <c r="T2303" i="29"/>
  <c r="T1117" i="29"/>
  <c r="T132" i="29"/>
  <c r="T2157" i="29"/>
  <c r="T606" i="29"/>
  <c r="T1026" i="29"/>
  <c r="T1697" i="29"/>
  <c r="T1898" i="29"/>
  <c r="T2183" i="29"/>
  <c r="T2293" i="29"/>
  <c r="T493" i="29"/>
  <c r="T2496" i="29"/>
  <c r="T2398" i="29"/>
  <c r="T1976" i="29"/>
  <c r="T2602" i="29"/>
  <c r="T871" i="29"/>
  <c r="T2267" i="29"/>
  <c r="T1015" i="29"/>
  <c r="T1257" i="29"/>
  <c r="T2084" i="29"/>
  <c r="T1881" i="29"/>
  <c r="T2502" i="29"/>
  <c r="T1802" i="29"/>
  <c r="T2493" i="29"/>
  <c r="T719" i="29"/>
  <c r="T2275" i="29"/>
  <c r="T609" i="29"/>
  <c r="T396" i="29"/>
  <c r="T1916" i="29"/>
  <c r="T605" i="29"/>
  <c r="T53" i="29"/>
  <c r="T1748" i="29"/>
  <c r="T2264" i="29"/>
  <c r="T1167" i="29"/>
  <c r="T1925" i="29"/>
  <c r="T1997" i="29"/>
  <c r="T2272" i="29"/>
  <c r="T419" i="29"/>
  <c r="T120" i="29"/>
  <c r="T68" i="29"/>
  <c r="T1833" i="29"/>
  <c r="T1496" i="29"/>
  <c r="T746" i="29"/>
  <c r="T401" i="29"/>
  <c r="T1213" i="29"/>
  <c r="T131" i="29"/>
  <c r="T1690" i="29"/>
  <c r="T2400" i="29"/>
  <c r="T1340" i="29"/>
  <c r="T1589" i="29"/>
  <c r="T638" i="29"/>
  <c r="T1601" i="29"/>
  <c r="T1311" i="29"/>
  <c r="T750" i="29"/>
  <c r="T2492" i="29"/>
  <c r="T1178" i="29"/>
  <c r="T1083" i="29"/>
  <c r="T2299" i="29"/>
  <c r="T929" i="29"/>
  <c r="T582" i="29"/>
  <c r="T647" i="29"/>
  <c r="T1230" i="29"/>
  <c r="T1155" i="29"/>
  <c r="T2463" i="29"/>
  <c r="T436" i="29"/>
  <c r="T612" i="29"/>
  <c r="T1940" i="29"/>
  <c r="T1638" i="29"/>
  <c r="T492" i="29"/>
  <c r="T1004" i="29"/>
  <c r="I1141" i="26"/>
  <c r="I869" i="26"/>
  <c r="I977" i="26"/>
  <c r="I535" i="26"/>
  <c r="I401" i="26"/>
  <c r="I967" i="26"/>
  <c r="T1120" i="29"/>
  <c r="T1597" i="29"/>
  <c r="T165" i="29"/>
  <c r="T868" i="29"/>
  <c r="T620" i="29"/>
  <c r="T1795" i="29"/>
  <c r="T196" i="29"/>
  <c r="T2219" i="29"/>
  <c r="T2504" i="29"/>
  <c r="T603" i="29"/>
  <c r="T1338" i="29"/>
  <c r="T166" i="29"/>
  <c r="T1816" i="29"/>
  <c r="T405" i="29"/>
  <c r="T2325" i="29"/>
  <c r="T548" i="29"/>
  <c r="T2558" i="29"/>
  <c r="T505" i="29"/>
  <c r="T1945" i="29"/>
  <c r="T2674" i="29"/>
  <c r="T1161" i="29"/>
  <c r="T1581" i="29"/>
  <c r="T1336" i="29"/>
  <c r="T2528" i="29"/>
  <c r="T229" i="29"/>
  <c r="T1670" i="29"/>
  <c r="T231" i="29"/>
  <c r="T2214" i="29"/>
  <c r="T937" i="29"/>
  <c r="I773" i="26"/>
  <c r="I851" i="26"/>
  <c r="T2619" i="29"/>
  <c r="T1849" i="29"/>
  <c r="T2397" i="29"/>
  <c r="T952" i="29"/>
  <c r="T2091" i="29"/>
  <c r="T661" i="29"/>
  <c r="T2497" i="29"/>
  <c r="T2331" i="29"/>
  <c r="T31" i="29"/>
  <c r="T1115" i="29"/>
  <c r="T769" i="29"/>
  <c r="T533" i="29"/>
  <c r="T2314" i="29"/>
  <c r="T1526" i="29"/>
  <c r="T1549" i="29"/>
  <c r="T1082" i="29"/>
  <c r="T1501" i="29"/>
  <c r="T896" i="29"/>
  <c r="T598" i="29"/>
  <c r="T2487" i="29"/>
  <c r="T286" i="29"/>
  <c r="T1917" i="29"/>
  <c r="T366" i="29"/>
  <c r="T2168" i="29"/>
  <c r="T2374" i="29"/>
  <c r="T1075" i="29"/>
  <c r="T1432" i="29"/>
  <c r="T617" i="29"/>
  <c r="T2598" i="29"/>
  <c r="T1757" i="29"/>
  <c r="T537" i="29"/>
  <c r="I751" i="26"/>
  <c r="I2040" i="26"/>
  <c r="I920" i="26"/>
  <c r="I2316" i="26"/>
  <c r="I1278" i="26"/>
  <c r="I634" i="26"/>
  <c r="I385" i="26"/>
  <c r="I871" i="26"/>
  <c r="I1708" i="26"/>
  <c r="I1156" i="26"/>
  <c r="I555" i="26"/>
  <c r="I705" i="26"/>
  <c r="I2329" i="26"/>
  <c r="T2336" i="29"/>
  <c r="T1776" i="29"/>
  <c r="T2144" i="29"/>
  <c r="T666" i="29"/>
  <c r="T2256" i="29"/>
  <c r="T1691" i="29"/>
  <c r="T2371" i="29"/>
  <c r="T1905" i="29"/>
  <c r="T2611" i="29"/>
  <c r="T150" i="29"/>
  <c r="T2714" i="29"/>
  <c r="T69" i="29"/>
  <c r="T2517" i="29"/>
  <c r="T1683" i="29"/>
  <c r="T715" i="29"/>
  <c r="T248" i="29"/>
  <c r="T2531" i="29"/>
  <c r="T556" i="29"/>
  <c r="T1571" i="29"/>
  <c r="T2436" i="29"/>
  <c r="T960" i="29"/>
  <c r="T1987" i="29"/>
  <c r="T251" i="29"/>
  <c r="T2268" i="29"/>
  <c r="T372" i="29"/>
  <c r="T385" i="29"/>
  <c r="T360" i="29"/>
  <c r="T2092" i="29"/>
  <c r="T1334" i="29"/>
  <c r="T1644" i="29"/>
  <c r="T2240" i="29"/>
  <c r="T487" i="29"/>
  <c r="T2501" i="29"/>
  <c r="T997" i="29"/>
  <c r="T1489" i="29"/>
  <c r="T1362" i="29"/>
  <c r="T1792" i="29"/>
  <c r="T435" i="29"/>
  <c r="T588" i="29"/>
  <c r="T2384" i="29"/>
  <c r="T2057" i="29"/>
  <c r="T2266" i="29"/>
  <c r="T2506" i="29"/>
  <c r="T601" i="29"/>
  <c r="T956" i="29"/>
  <c r="T2081" i="29"/>
  <c r="T2082" i="29"/>
  <c r="T201" i="29"/>
  <c r="T578" i="29"/>
  <c r="T183" i="29"/>
  <c r="T1675" i="29"/>
  <c r="T2175" i="29"/>
  <c r="T583" i="29"/>
  <c r="T336" i="29"/>
  <c r="T791" i="29"/>
  <c r="T2414" i="29"/>
  <c r="T94" i="29"/>
  <c r="T1390" i="29"/>
  <c r="T655" i="29"/>
  <c r="T328" i="29"/>
  <c r="T2145" i="29"/>
  <c r="T1064" i="29"/>
  <c r="T931" i="29"/>
  <c r="T1859" i="29"/>
  <c r="T119" i="29"/>
  <c r="T1990" i="29"/>
  <c r="T1138" i="29"/>
  <c r="T1386" i="29"/>
  <c r="T2029" i="29"/>
  <c r="T2271" i="29"/>
  <c r="T168" i="29"/>
  <c r="T959" i="29"/>
  <c r="T2109" i="29"/>
  <c r="T532" i="29"/>
  <c r="T1870" i="29"/>
  <c r="T1977" i="29"/>
  <c r="T599" i="29"/>
  <c r="T361" i="29"/>
  <c r="T633" i="29"/>
  <c r="T2326" i="29"/>
  <c r="T28" i="29"/>
  <c r="T640" i="29"/>
  <c r="T2459" i="29"/>
  <c r="T1137" i="29"/>
  <c r="T953" i="29"/>
  <c r="T1562" i="29"/>
  <c r="T282" i="29"/>
  <c r="T511" i="29"/>
  <c r="T2216" i="29"/>
  <c r="T2520" i="29"/>
  <c r="T258" i="29"/>
  <c r="T2173" i="29"/>
  <c r="T1979" i="29"/>
  <c r="T2370" i="29"/>
  <c r="T1410" i="29"/>
  <c r="T602" i="29"/>
  <c r="T600" i="29"/>
  <c r="T2556" i="29"/>
  <c r="T2281" i="29"/>
  <c r="T432" i="29"/>
  <c r="T2403" i="29"/>
  <c r="T2232" i="29"/>
  <c r="T24" i="29"/>
  <c r="T2212" i="29"/>
  <c r="T1993" i="29"/>
  <c r="T359" i="29"/>
  <c r="T615" i="29"/>
  <c r="T2002" i="29"/>
  <c r="T1981" i="29"/>
  <c r="T1575" i="29"/>
  <c r="T2035" i="29"/>
  <c r="T1822" i="29"/>
  <c r="T738" i="29"/>
  <c r="T818" i="29"/>
  <c r="T2621" i="29"/>
  <c r="T1181" i="29"/>
  <c r="T2445" i="29"/>
  <c r="T944" i="29"/>
  <c r="T2612" i="29"/>
  <c r="T1162" i="29"/>
  <c r="T67" i="29"/>
  <c r="T2064" i="29"/>
  <c r="T976" i="29"/>
  <c r="T446" i="29"/>
  <c r="T2196" i="29"/>
  <c r="T1686" i="29"/>
  <c r="T783" i="29"/>
  <c r="T2442" i="29"/>
  <c r="T836" i="29"/>
  <c r="T1172" i="29"/>
  <c r="T543" i="29"/>
  <c r="T1939" i="29"/>
  <c r="T1302" i="29"/>
  <c r="T2146" i="29"/>
  <c r="T284" i="29"/>
  <c r="T796" i="29"/>
  <c r="T1546" i="29"/>
  <c r="T2263" i="29"/>
  <c r="T1756" i="29"/>
  <c r="T805" i="29"/>
  <c r="T2260" i="29"/>
  <c r="T2396" i="29"/>
  <c r="T285" i="29"/>
  <c r="T362" i="29"/>
  <c r="T410" i="29"/>
  <c r="T1947" i="29"/>
  <c r="T2579" i="29"/>
  <c r="T852" i="29"/>
  <c r="T928" i="29"/>
  <c r="T622" i="29"/>
  <c r="T2274" i="29"/>
  <c r="T737" i="29"/>
  <c r="T321" i="29"/>
  <c r="T1363" i="29"/>
  <c r="T1983" i="29"/>
  <c r="T2416" i="29"/>
  <c r="T1556" i="29"/>
  <c r="T2184" i="29"/>
  <c r="T93" i="29"/>
  <c r="T614" i="29"/>
  <c r="T573" i="29"/>
  <c r="T440" i="29"/>
  <c r="T1153" i="29"/>
  <c r="T1093" i="29"/>
  <c r="T84" i="29"/>
  <c r="T1345" i="29"/>
  <c r="T2155" i="29"/>
  <c r="T1511" i="29"/>
  <c r="T363" i="29"/>
  <c r="T1685" i="29"/>
  <c r="T1431" i="29"/>
  <c r="T125" i="29"/>
  <c r="T1022" i="29"/>
  <c r="T954" i="29"/>
  <c r="T462" i="29"/>
  <c r="T224" i="29"/>
  <c r="T1091" i="29"/>
  <c r="T625" i="29"/>
  <c r="T2110" i="29"/>
  <c r="T2290" i="29"/>
  <c r="T1180" i="29"/>
  <c r="T2127" i="29"/>
  <c r="T2255" i="29"/>
  <c r="T973" i="29"/>
  <c r="T2601" i="29"/>
  <c r="T1980" i="29"/>
  <c r="T1574" i="29"/>
  <c r="T2359" i="29"/>
  <c r="T2472" i="29"/>
  <c r="T250" i="29"/>
  <c r="T596" i="29"/>
  <c r="T1873" i="29"/>
  <c r="T934" i="29"/>
  <c r="T2703" i="29"/>
  <c r="T1002" i="29"/>
  <c r="T1342" i="29"/>
  <c r="T861" i="29"/>
  <c r="T594" i="29"/>
  <c r="T1136" i="29"/>
  <c r="T642" i="29"/>
  <c r="T2495" i="29"/>
  <c r="I462" i="26"/>
  <c r="I549" i="26"/>
  <c r="I1923" i="26"/>
  <c r="I394" i="26"/>
  <c r="I245" i="26"/>
  <c r="I149" i="26"/>
  <c r="I118" i="26"/>
  <c r="I299" i="26"/>
  <c r="I2269" i="26"/>
  <c r="I1416" i="26"/>
  <c r="I888" i="26"/>
  <c r="I767" i="26"/>
  <c r="I1169" i="26"/>
  <c r="I1800" i="26"/>
  <c r="I2728" i="26"/>
  <c r="I411" i="26"/>
  <c r="I1311" i="26"/>
  <c r="I1991" i="26"/>
  <c r="I1262" i="26"/>
  <c r="I604" i="26"/>
  <c r="I1848" i="26"/>
  <c r="I39" i="26"/>
  <c r="I1519" i="26"/>
  <c r="I202" i="26"/>
  <c r="I973" i="26"/>
  <c r="I98" i="26"/>
  <c r="I864" i="26"/>
  <c r="I376" i="26"/>
  <c r="I131" i="26"/>
  <c r="I734" i="26"/>
  <c r="I480" i="26"/>
  <c r="I2279" i="26"/>
  <c r="I1012" i="26"/>
  <c r="I949" i="26"/>
  <c r="I1325" i="26"/>
  <c r="I1483" i="26"/>
  <c r="I623" i="26"/>
  <c r="I248" i="26"/>
  <c r="I2061" i="26"/>
  <c r="I114" i="26"/>
  <c r="I255" i="26"/>
  <c r="I46" i="26"/>
  <c r="I1153" i="26"/>
  <c r="I58" i="26"/>
  <c r="I259" i="26"/>
  <c r="I800" i="26"/>
  <c r="I1291" i="26"/>
  <c r="I1055" i="26"/>
  <c r="I717" i="26"/>
  <c r="I425" i="26"/>
  <c r="I892" i="26"/>
  <c r="I1259" i="26"/>
  <c r="I412" i="26"/>
  <c r="I188" i="26"/>
  <c r="I221" i="26"/>
  <c r="I1973" i="26"/>
  <c r="I1346" i="26"/>
  <c r="I32" i="26"/>
  <c r="I504" i="26"/>
  <c r="I285" i="26"/>
  <c r="I1674" i="26"/>
  <c r="I748" i="26"/>
  <c r="I1121" i="26"/>
  <c r="I881" i="26"/>
  <c r="I1134" i="26"/>
  <c r="I547" i="26"/>
  <c r="I1083" i="26"/>
  <c r="I931" i="26"/>
  <c r="I581" i="26"/>
  <c r="I1491" i="26"/>
  <c r="I982" i="26"/>
  <c r="I1310" i="26"/>
  <c r="I1940" i="26"/>
  <c r="I48" i="26"/>
  <c r="I1345" i="26"/>
  <c r="I1175" i="26"/>
  <c r="I90" i="26"/>
  <c r="I2317" i="26"/>
  <c r="I2019" i="26"/>
  <c r="I2366" i="26"/>
  <c r="I1686" i="26"/>
  <c r="I1607" i="26"/>
  <c r="I540" i="26"/>
  <c r="I714" i="26"/>
  <c r="I583" i="26"/>
  <c r="I1396" i="26"/>
  <c r="I1466" i="26"/>
  <c r="I1332" i="26"/>
  <c r="I1548" i="26"/>
  <c r="I1598" i="26"/>
  <c r="I2078" i="26"/>
  <c r="I2342" i="26"/>
  <c r="I1183" i="26"/>
  <c r="I61" i="26"/>
  <c r="I839" i="26"/>
  <c r="I1990" i="26"/>
  <c r="I2594" i="26"/>
  <c r="I1314" i="26"/>
  <c r="I1724" i="26"/>
  <c r="I2035" i="26"/>
  <c r="I1621" i="26"/>
  <c r="I582" i="26"/>
  <c r="I1005" i="26"/>
  <c r="I1203" i="26"/>
  <c r="I1414" i="26"/>
  <c r="I1201" i="26"/>
  <c r="I286" i="26"/>
  <c r="I1091" i="26"/>
  <c r="I1308" i="26"/>
  <c r="I246" i="26"/>
  <c r="I620" i="26"/>
  <c r="I2304" i="26"/>
  <c r="I1783" i="26"/>
  <c r="I1430" i="26"/>
  <c r="I231" i="26"/>
  <c r="I2432" i="26"/>
  <c r="I2020" i="26"/>
  <c r="I2015" i="26"/>
  <c r="I386" i="26"/>
  <c r="I738" i="26"/>
  <c r="I247" i="26"/>
  <c r="I1922" i="26"/>
  <c r="I1681" i="26"/>
  <c r="I1145" i="26"/>
  <c r="I2148" i="26"/>
  <c r="I1298" i="26"/>
  <c r="I509" i="26"/>
  <c r="I2358" i="26"/>
  <c r="I1862" i="26"/>
  <c r="I2085" i="26"/>
  <c r="I2285" i="26"/>
  <c r="I575" i="26"/>
  <c r="I1151" i="26"/>
  <c r="I2232" i="26"/>
  <c r="I1564" i="26"/>
  <c r="I834" i="26"/>
  <c r="I1296" i="26"/>
  <c r="I1885" i="26"/>
  <c r="I1076" i="26"/>
  <c r="I779" i="26"/>
  <c r="I1518" i="26"/>
  <c r="I1543" i="26"/>
  <c r="I1713" i="26"/>
  <c r="I737" i="26"/>
  <c r="I2005" i="26"/>
  <c r="I2205" i="26"/>
  <c r="I1957" i="26"/>
  <c r="I478" i="26"/>
  <c r="I585" i="26"/>
  <c r="I1331" i="26"/>
  <c r="I1767" i="26"/>
  <c r="I1485" i="26"/>
  <c r="I1399" i="26"/>
  <c r="I1287" i="26"/>
  <c r="I846" i="26"/>
  <c r="I2182" i="26"/>
  <c r="I1172" i="26"/>
  <c r="I710" i="26"/>
  <c r="I1773" i="26"/>
  <c r="I675" i="26"/>
  <c r="I2382" i="26"/>
  <c r="I2286" i="26"/>
  <c r="I2006" i="26"/>
  <c r="I862" i="26"/>
  <c r="I2265" i="26"/>
  <c r="I1898" i="26"/>
  <c r="I1544" i="26"/>
  <c r="I238" i="26"/>
  <c r="I74" i="26"/>
  <c r="I2181" i="26"/>
  <c r="I2135" i="26"/>
  <c r="I1132" i="26"/>
  <c r="I2630" i="26"/>
  <c r="I2418" i="26"/>
  <c r="I1960" i="26"/>
  <c r="I2491" i="26"/>
  <c r="I2700" i="26"/>
  <c r="I2429" i="26"/>
  <c r="I2391" i="26"/>
  <c r="I2664" i="26"/>
  <c r="I2488" i="26"/>
  <c r="I2660" i="26"/>
  <c r="I2321" i="26"/>
  <c r="I2278" i="26"/>
  <c r="I1715" i="26"/>
  <c r="I1791" i="26"/>
  <c r="I2136" i="26"/>
  <c r="I1558" i="26"/>
  <c r="I1831" i="26"/>
  <c r="I263" i="26"/>
  <c r="I1270" i="26"/>
  <c r="I1375" i="26"/>
  <c r="I1511" i="26"/>
  <c r="I1981" i="26"/>
  <c r="I1470" i="26"/>
  <c r="I1575" i="26"/>
  <c r="I1098" i="26"/>
  <c r="I463" i="26"/>
  <c r="I1282" i="26"/>
  <c r="I508" i="26"/>
  <c r="I161" i="26"/>
  <c r="I1209" i="26"/>
  <c r="I319" i="26"/>
  <c r="I966" i="26"/>
  <c r="I329" i="26"/>
  <c r="I532" i="26"/>
  <c r="I2498" i="26"/>
  <c r="I1763" i="26"/>
  <c r="I63" i="26"/>
  <c r="I811" i="26"/>
  <c r="I2221" i="26"/>
  <c r="I2426" i="26"/>
  <c r="I2431" i="26"/>
  <c r="I470" i="26"/>
  <c r="I1496" i="26"/>
  <c r="I896" i="26"/>
  <c r="I841" i="26"/>
  <c r="I1379" i="26"/>
  <c r="I340" i="26"/>
  <c r="I464" i="26"/>
  <c r="I603" i="26"/>
  <c r="I1334" i="26"/>
  <c r="I2420" i="26"/>
  <c r="I1319" i="26"/>
  <c r="I320" i="26"/>
  <c r="I510" i="26"/>
  <c r="I880" i="26"/>
  <c r="I1402" i="26"/>
  <c r="I352" i="26"/>
  <c r="I2662" i="26"/>
  <c r="I33" i="26"/>
  <c r="I2552" i="26"/>
  <c r="I155" i="26"/>
  <c r="I2627" i="26"/>
  <c r="I537" i="26"/>
  <c r="I933" i="26"/>
  <c r="I2568" i="26"/>
  <c r="I2587" i="26"/>
  <c r="I2721" i="26"/>
  <c r="I1815" i="26"/>
  <c r="I2434" i="26"/>
  <c r="I2371" i="26"/>
  <c r="I1618" i="26"/>
  <c r="I2163" i="26"/>
  <c r="I2405" i="26"/>
  <c r="I2096" i="26"/>
  <c r="I2610" i="26"/>
  <c r="I1738" i="26"/>
  <c r="I2219" i="26"/>
  <c r="I2520" i="26"/>
  <c r="I2473" i="26"/>
  <c r="I2465" i="26"/>
  <c r="T764" i="29"/>
  <c r="T767" i="29"/>
  <c r="I2458" i="26"/>
  <c r="I2494" i="26"/>
  <c r="T303" i="29"/>
  <c r="T115" i="29"/>
  <c r="I2571" i="26"/>
  <c r="I1632" i="26"/>
  <c r="I2192" i="26"/>
  <c r="T1203" i="29"/>
  <c r="T273" i="29"/>
  <c r="T142" i="29"/>
  <c r="I1995" i="26"/>
  <c r="T846" i="29"/>
  <c r="T1333" i="29"/>
  <c r="I2502" i="26"/>
  <c r="I2345" i="26"/>
  <c r="T1254" i="29"/>
  <c r="T1243" i="29"/>
  <c r="T159" i="29"/>
  <c r="T2067" i="29"/>
  <c r="T2323" i="29"/>
  <c r="T1778" i="29"/>
  <c r="T2243" i="29"/>
  <c r="T160" i="29"/>
  <c r="T1422" i="29"/>
  <c r="T2387" i="29"/>
  <c r="T628" i="29"/>
  <c r="T2318" i="29"/>
  <c r="T2419" i="29"/>
  <c r="T1109" i="29"/>
  <c r="T2160" i="29"/>
  <c r="T288" i="29"/>
  <c r="T2694" i="29"/>
  <c r="T211" i="29"/>
  <c r="T1565" i="29"/>
  <c r="T404" i="29"/>
  <c r="T859" i="29"/>
  <c r="T1665" i="29"/>
  <c r="I1827" i="26"/>
  <c r="I2478" i="26"/>
  <c r="I1882" i="26"/>
  <c r="I2146" i="26"/>
  <c r="T1545" i="29"/>
  <c r="T2566" i="29"/>
  <c r="T86" i="29"/>
  <c r="T1679" i="29"/>
  <c r="T2376" i="29"/>
  <c r="T412" i="29"/>
  <c r="T2360" i="29"/>
  <c r="T1775" i="29"/>
  <c r="T210" i="29"/>
  <c r="T27" i="29"/>
  <c r="T1634" i="29"/>
  <c r="T1856" i="29"/>
  <c r="T453" i="29"/>
  <c r="I1785" i="26"/>
  <c r="I2421" i="26"/>
  <c r="I2540" i="26"/>
  <c r="I2537" i="26"/>
  <c r="T777" i="29"/>
  <c r="T60" i="29"/>
  <c r="T1479" i="29"/>
  <c r="T340" i="29"/>
  <c r="T1450" i="29"/>
  <c r="T2112" i="29"/>
  <c r="T1734" i="29"/>
  <c r="T2054" i="29"/>
  <c r="T1752" i="29"/>
  <c r="T1671" i="29"/>
  <c r="T2025" i="29"/>
  <c r="T1787" i="29"/>
  <c r="T1021" i="29"/>
  <c r="T2465" i="29"/>
  <c r="T872" i="29"/>
  <c r="T332" i="29"/>
  <c r="T2090" i="29"/>
  <c r="T2234" i="29"/>
  <c r="T550" i="29"/>
  <c r="T2365" i="29"/>
  <c r="T2308" i="29"/>
  <c r="T499" i="29"/>
  <c r="T2622" i="29"/>
  <c r="T65" i="29"/>
  <c r="T240" i="29"/>
  <c r="T941" i="29"/>
  <c r="I2606" i="26"/>
  <c r="I2339" i="26"/>
  <c r="I2303" i="26"/>
  <c r="T1122" i="29"/>
  <c r="T1536" i="29"/>
  <c r="T1459" i="29"/>
  <c r="T2433" i="29"/>
  <c r="T1145" i="29"/>
  <c r="T1123" i="29"/>
  <c r="T1596" i="29"/>
  <c r="T26" i="29"/>
  <c r="T114" i="29"/>
  <c r="T1157" i="29"/>
  <c r="T651" i="29"/>
  <c r="T525" i="29"/>
  <c r="T1269" i="29"/>
  <c r="T82" i="29"/>
  <c r="T2258" i="29"/>
  <c r="T1264" i="29"/>
  <c r="T2590" i="29"/>
  <c r="T2078" i="29"/>
  <c r="T1309" i="29"/>
  <c r="T1036" i="29"/>
  <c r="T1070" i="29"/>
  <c r="T2096" i="29"/>
  <c r="T1866" i="29"/>
  <c r="T1290" i="29"/>
  <c r="T1392" i="29"/>
  <c r="T2670" i="29"/>
  <c r="T2161" i="29"/>
  <c r="T978" i="29"/>
  <c r="T1454" i="29"/>
  <c r="T1612" i="29"/>
  <c r="T238" i="29"/>
  <c r="T1080" i="29"/>
  <c r="T2169" i="29"/>
  <c r="T2695" i="29"/>
  <c r="T2538" i="29"/>
  <c r="I2618" i="26"/>
  <c r="T1842" i="29"/>
  <c r="T1710" i="29"/>
  <c r="T320" i="29"/>
  <c r="T2663" i="29"/>
  <c r="T829" i="29"/>
  <c r="T808" i="29"/>
  <c r="T1165" i="29"/>
  <c r="T1779" i="29"/>
  <c r="T106" i="29"/>
  <c r="T2401" i="29"/>
  <c r="T1344" i="29"/>
  <c r="T999" i="29"/>
  <c r="T2439" i="29"/>
  <c r="T1251" i="29"/>
  <c r="T1215" i="29"/>
  <c r="T551" i="29"/>
  <c r="T504" i="29"/>
  <c r="T2165" i="29"/>
  <c r="T2681" i="29"/>
  <c r="T305" i="29"/>
  <c r="T1897" i="29"/>
  <c r="T300" i="29"/>
  <c r="T828" i="29"/>
  <c r="T1892" i="29"/>
  <c r="T1096" i="29"/>
  <c r="T2438" i="29"/>
  <c r="T2693" i="29"/>
  <c r="T2330" i="29"/>
  <c r="T199" i="29"/>
  <c r="T299" i="29"/>
  <c r="T1094" i="29"/>
  <c r="T864" i="29"/>
  <c r="T2476" i="29"/>
  <c r="T226" i="29"/>
  <c r="T2244" i="29"/>
  <c r="T677" i="29"/>
  <c r="T1519" i="29"/>
  <c r="T2344" i="29"/>
  <c r="T386" i="29"/>
  <c r="T2592" i="29"/>
  <c r="T2616" i="29"/>
  <c r="T1246" i="29"/>
  <c r="T382" i="29"/>
  <c r="T425" i="29"/>
  <c r="T2164" i="29"/>
  <c r="T689" i="29"/>
  <c r="T247" i="29"/>
  <c r="T2686" i="29"/>
  <c r="T480" i="29"/>
  <c r="T1415" i="29"/>
  <c r="T1128" i="29"/>
  <c r="T2391" i="29"/>
  <c r="I2539" i="26"/>
  <c r="T2565" i="29"/>
  <c r="I2595" i="26"/>
  <c r="T2708" i="29"/>
  <c r="T1620" i="29"/>
  <c r="T1430" i="29"/>
  <c r="T500" i="29"/>
  <c r="T105" i="29"/>
  <c r="T197" i="29"/>
  <c r="T1682" i="29"/>
  <c r="T1960" i="29"/>
  <c r="T922" i="29"/>
  <c r="T18" i="29"/>
  <c r="T794" i="29"/>
  <c r="T2707" i="29"/>
  <c r="T1095" i="29"/>
  <c r="T1684" i="29"/>
  <c r="T2367" i="29"/>
  <c r="T2248" i="29"/>
  <c r="T536" i="29"/>
  <c r="T806" i="29"/>
  <c r="T1210" i="29"/>
  <c r="T1655" i="29"/>
  <c r="T239" i="29"/>
  <c r="T1966" i="29"/>
  <c r="T684" i="29"/>
  <c r="T676" i="29"/>
  <c r="T1858" i="29"/>
  <c r="T316" i="29"/>
  <c r="T98" i="29"/>
  <c r="T2361" i="29"/>
  <c r="I2616" i="26"/>
  <c r="T1766" i="29"/>
  <c r="I2612" i="26"/>
  <c r="I2527" i="26"/>
  <c r="T1141" i="29"/>
  <c r="T88" i="29"/>
  <c r="T252" i="29"/>
  <c r="T1610" i="29"/>
  <c r="T685" i="29"/>
  <c r="T1530" i="29"/>
  <c r="T832" i="29"/>
  <c r="T2462" i="29"/>
  <c r="T792" i="29"/>
  <c r="T1233" i="29"/>
  <c r="T1720" i="29"/>
  <c r="T2102" i="29"/>
  <c r="T634" i="29"/>
  <c r="T678" i="29"/>
  <c r="T1214" i="29"/>
  <c r="T109" i="29"/>
  <c r="T820" i="29"/>
  <c r="T2489" i="29"/>
  <c r="T1490" i="29"/>
  <c r="T1815" i="29"/>
  <c r="T1919" i="29"/>
  <c r="T2180" i="29"/>
  <c r="T1823" i="29"/>
  <c r="T1033" i="29"/>
  <c r="T213" i="29"/>
  <c r="T1864" i="29"/>
  <c r="T1659" i="29"/>
  <c r="T1085" i="29"/>
  <c r="T1895" i="29"/>
  <c r="T2498" i="29"/>
  <c r="T1356" i="29"/>
  <c r="T1900" i="29"/>
  <c r="T1789" i="29"/>
  <c r="T800" i="29"/>
  <c r="T1871" i="29"/>
  <c r="T2251" i="29"/>
  <c r="T1694" i="29"/>
  <c r="T2071" i="29"/>
  <c r="T2301" i="29"/>
  <c r="T2705" i="29"/>
  <c r="T1735" i="29"/>
  <c r="T297" i="29"/>
  <c r="T773" i="29"/>
  <c r="T2728" i="29"/>
  <c r="T2584" i="29"/>
  <c r="T2300" i="29"/>
  <c r="T2128" i="29"/>
  <c r="T1658" i="29"/>
  <c r="T2383" i="29"/>
  <c r="T2659" i="29"/>
  <c r="T2069" i="29"/>
  <c r="T2595" i="29"/>
  <c r="T1753" i="29"/>
  <c r="T339" i="29"/>
  <c r="T2297" i="29"/>
  <c r="T29" i="29"/>
  <c r="T687" i="29"/>
  <c r="T2603" i="29"/>
  <c r="T101" i="29"/>
  <c r="T41" i="29"/>
  <c r="T2241" i="29"/>
  <c r="T1717" i="29"/>
  <c r="T1854" i="29"/>
  <c r="T1937" i="29"/>
  <c r="T1029" i="29"/>
  <c r="T1291" i="29"/>
  <c r="T315" i="29"/>
  <c r="T128" i="29"/>
  <c r="T1019" i="29"/>
  <c r="I2485" i="26"/>
  <c r="T2646" i="29"/>
  <c r="I1563" i="26"/>
  <c r="I2590" i="26"/>
  <c r="T1809" i="29"/>
  <c r="I1799" i="26"/>
  <c r="T723" i="29"/>
  <c r="T2287" i="29"/>
  <c r="I2442" i="26"/>
  <c r="I2593" i="26"/>
  <c r="I2323" i="26"/>
  <c r="T1952" i="29"/>
  <c r="I2685" i="26"/>
  <c r="I1521" i="26"/>
  <c r="T2131" i="29"/>
  <c r="I2645" i="26"/>
  <c r="I2353" i="26"/>
  <c r="I2550" i="26"/>
  <c r="I2657" i="26"/>
  <c r="T494" i="29"/>
  <c r="T2550" i="29"/>
  <c r="T2647" i="29"/>
  <c r="T1672" i="29"/>
  <c r="T409" i="29"/>
  <c r="T2453" i="29"/>
  <c r="T591" i="29"/>
  <c r="T1163" i="29"/>
  <c r="T407" i="29"/>
  <c r="T540" i="29"/>
  <c r="T2696" i="29"/>
  <c r="T2068" i="29"/>
  <c r="T1426" i="29"/>
  <c r="T1529" i="29"/>
  <c r="T1570" i="29"/>
  <c r="T71" i="29"/>
  <c r="T2689" i="29"/>
  <c r="T1370" i="29"/>
  <c r="T147" i="29"/>
  <c r="T476" i="29"/>
  <c r="T780" i="29"/>
  <c r="T547" i="29"/>
  <c r="T413" i="29"/>
  <c r="T2223" i="29"/>
  <c r="T2001" i="29"/>
  <c r="T280" i="29"/>
  <c r="T427" i="29"/>
  <c r="T2343" i="29"/>
  <c r="T220" i="29"/>
  <c r="T2698" i="29"/>
  <c r="T823" i="29"/>
  <c r="T2008" i="29"/>
  <c r="T1267" i="29"/>
  <c r="T2725" i="29"/>
  <c r="T319" i="29"/>
  <c r="T443" i="29"/>
  <c r="T1769" i="29"/>
  <c r="T574" i="29"/>
  <c r="T1349" i="29"/>
  <c r="T81" i="29"/>
  <c r="T2181" i="29"/>
  <c r="I2446" i="26"/>
  <c r="T759" i="29"/>
  <c r="T1092" i="29"/>
  <c r="T2209" i="29"/>
  <c r="I1944" i="26"/>
  <c r="I1611" i="26"/>
  <c r="T2000" i="29"/>
  <c r="T1503" i="29"/>
  <c r="T2296" i="29"/>
  <c r="T61" i="29"/>
  <c r="I2477" i="26"/>
  <c r="I2523" i="26"/>
  <c r="T291" i="29"/>
  <c r="T1283" i="29"/>
  <c r="T1242" i="29"/>
  <c r="I2288" i="26"/>
  <c r="T810" i="29"/>
  <c r="I1697" i="26"/>
  <c r="T2195" i="29"/>
  <c r="I1673" i="26"/>
  <c r="T761" i="29"/>
  <c r="T1542" i="29"/>
  <c r="T2298" i="29"/>
  <c r="I681" i="26"/>
  <c r="I486" i="26"/>
  <c r="T1205" i="29"/>
  <c r="I1114" i="26"/>
  <c r="T674" i="29"/>
  <c r="I1343" i="26"/>
  <c r="I237" i="26"/>
  <c r="T670" i="29"/>
  <c r="I506" i="26"/>
  <c r="T2629" i="29"/>
  <c r="I2170" i="26"/>
  <c r="T645" i="29"/>
  <c r="I2048" i="26"/>
  <c r="T1034" i="29"/>
  <c r="I1395" i="26"/>
  <c r="I2228" i="26"/>
  <c r="T2073" i="29"/>
  <c r="I2229" i="26"/>
  <c r="T2074" i="29"/>
  <c r="I1362" i="26"/>
  <c r="I2103" i="26"/>
  <c r="I858" i="26"/>
  <c r="I619" i="26"/>
  <c r="T1275" i="29"/>
  <c r="I703" i="26"/>
  <c r="T844" i="29"/>
  <c r="T2319" i="29"/>
  <c r="I1251" i="26"/>
  <c r="I848" i="26"/>
  <c r="T471" i="29"/>
  <c r="I404" i="26"/>
  <c r="I1027" i="26"/>
  <c r="T207" i="29"/>
  <c r="I1254" i="26"/>
  <c r="I403" i="26"/>
  <c r="T333" i="29"/>
  <c r="I2535" i="26"/>
  <c r="I2533" i="26"/>
  <c r="I517" i="26"/>
  <c r="I2013" i="26"/>
  <c r="T1718" i="29"/>
  <c r="T2559" i="29"/>
  <c r="T858" i="29"/>
  <c r="T283" i="29"/>
  <c r="T748" i="29"/>
  <c r="T985" i="29"/>
  <c r="T1821" i="29"/>
  <c r="T138" i="29"/>
  <c r="T1844" i="29"/>
  <c r="T495" i="29"/>
  <c r="I1732" i="26"/>
  <c r="I1909" i="26"/>
  <c r="T693" i="29"/>
  <c r="I55" i="26"/>
  <c r="T1175" i="29"/>
  <c r="T1759" i="29"/>
  <c r="I695" i="26"/>
  <c r="T1706" i="29"/>
  <c r="T1403" i="29"/>
  <c r="I487" i="26"/>
  <c r="T2056" i="29"/>
  <c r="T630" i="29"/>
  <c r="T270" i="29"/>
  <c r="I1053" i="26"/>
  <c r="T2016" i="29"/>
  <c r="T1457" i="29"/>
  <c r="I2248" i="26"/>
  <c r="T194" i="29"/>
  <c r="I1422" i="26"/>
  <c r="T1846" i="29"/>
  <c r="I2179" i="26"/>
  <c r="I1840" i="26"/>
  <c r="T2004" i="29"/>
  <c r="T1206" i="29"/>
  <c r="I684" i="26"/>
  <c r="I1438" i="26"/>
  <c r="T2640" i="29"/>
  <c r="I1868" i="26"/>
  <c r="T1733" i="29"/>
  <c r="I688" i="26"/>
  <c r="I1371" i="26"/>
  <c r="T1030" i="29"/>
  <c r="T2723" i="29"/>
  <c r="T85" i="29"/>
  <c r="T1761" i="29"/>
  <c r="T2491" i="29"/>
  <c r="T1000" i="29"/>
  <c r="T1872" i="29"/>
  <c r="T768" i="29"/>
  <c r="T2329" i="29"/>
  <c r="T1621" i="29"/>
  <c r="T1335" i="29"/>
  <c r="T418" i="29"/>
  <c r="T233" i="29"/>
  <c r="T1427" i="29"/>
  <c r="T1373" i="29"/>
  <c r="T878" i="29"/>
  <c r="T1840" i="29"/>
  <c r="T751" i="29"/>
  <c r="T1346" i="29"/>
  <c r="T43" i="29"/>
  <c r="T2037" i="29"/>
  <c r="T253" i="29"/>
  <c r="T353" i="29"/>
  <c r="T1152" i="29"/>
  <c r="I1823" i="26"/>
  <c r="T198" i="29"/>
  <c r="I1683" i="26"/>
  <c r="T268" i="29"/>
  <c r="I830" i="26"/>
  <c r="T1930" i="29"/>
  <c r="T241" i="29"/>
  <c r="I1347" i="26"/>
  <c r="T1232" i="29"/>
  <c r="I1015" i="26"/>
  <c r="T2163" i="29"/>
  <c r="I179" i="26"/>
  <c r="T847" i="29"/>
  <c r="I2275" i="26"/>
  <c r="T1614" i="29"/>
  <c r="I2312" i="26"/>
  <c r="T1830" i="29"/>
  <c r="I2093" i="26"/>
  <c r="I2324" i="26"/>
  <c r="T1899" i="29"/>
  <c r="T1814" i="29"/>
  <c r="T1583" i="29"/>
  <c r="T190" i="29"/>
  <c r="T1142" i="29"/>
  <c r="T986" i="29"/>
  <c r="T277" i="29"/>
  <c r="T2087" i="29"/>
  <c r="T2046" i="29"/>
  <c r="T694" i="29"/>
  <c r="T59" i="29"/>
  <c r="T2545" i="29"/>
  <c r="T1038" i="29"/>
  <c r="T675" i="29"/>
  <c r="T1293" i="29"/>
  <c r="T1629" i="29"/>
  <c r="T2133" i="29"/>
  <c r="T1861" i="29"/>
  <c r="T478" i="29"/>
  <c r="T1391" i="29"/>
  <c r="T668" i="29"/>
  <c r="T2638" i="29"/>
  <c r="T514" i="29"/>
  <c r="T1664" i="29"/>
  <c r="T848" i="29"/>
  <c r="T561" i="29"/>
  <c r="I1941" i="26"/>
  <c r="I1684" i="26"/>
  <c r="T797" i="29"/>
  <c r="I557" i="26"/>
  <c r="T892" i="29"/>
  <c r="I1469" i="26"/>
  <c r="T1525" i="29"/>
  <c r="I1281" i="26"/>
  <c r="T756" i="29"/>
  <c r="I1024" i="26"/>
  <c r="T516" i="29"/>
  <c r="I230" i="26"/>
  <c r="I345" i="26"/>
  <c r="T1478" i="29"/>
  <c r="I564" i="26"/>
  <c r="I466" i="26"/>
  <c r="I1191" i="26"/>
  <c r="I591" i="26"/>
  <c r="I122" i="26"/>
  <c r="T112" i="29"/>
  <c r="I309" i="26"/>
  <c r="I1196" i="26"/>
  <c r="T1498" i="29"/>
  <c r="I833" i="26"/>
  <c r="I529" i="26"/>
  <c r="T1943" i="29"/>
  <c r="I958" i="26"/>
  <c r="I332" i="26"/>
  <c r="T2553" i="29"/>
  <c r="I601" i="26"/>
  <c r="I1144" i="26"/>
  <c r="I229" i="26"/>
  <c r="T2014" i="29"/>
  <c r="T1922" i="29"/>
  <c r="T89" i="29"/>
  <c r="I2582" i="26"/>
  <c r="I2139" i="26"/>
  <c r="I2424" i="26"/>
  <c r="I2487" i="26"/>
  <c r="I995" i="26"/>
  <c r="I656" i="26"/>
  <c r="I2156" i="26"/>
  <c r="I2144" i="26"/>
  <c r="I837" i="26"/>
  <c r="I588" i="26"/>
  <c r="I2344" i="26"/>
  <c r="I2717" i="26"/>
  <c r="I2081" i="26"/>
  <c r="I1884" i="26"/>
  <c r="I1859" i="26"/>
  <c r="I2341" i="26"/>
  <c r="I2399" i="26"/>
  <c r="I1030" i="26"/>
  <c r="I477" i="26"/>
  <c r="I1199" i="26"/>
  <c r="I2167" i="26"/>
  <c r="I2045" i="26"/>
  <c r="I998" i="26"/>
  <c r="I2380" i="26"/>
  <c r="I1539" i="26"/>
  <c r="I1735" i="26"/>
  <c r="I2065" i="26"/>
  <c r="I1900" i="26"/>
  <c r="I971" i="26"/>
  <c r="I2008" i="26"/>
  <c r="I1817" i="26"/>
  <c r="I2054" i="26"/>
  <c r="I2719" i="26"/>
  <c r="I2378" i="26"/>
  <c r="I1656" i="26"/>
  <c r="I2187" i="26"/>
  <c r="I2063" i="26"/>
  <c r="I1477" i="26"/>
  <c r="T2710" i="29"/>
  <c r="T2185" i="29"/>
  <c r="T2701" i="29"/>
  <c r="T2706" i="29"/>
  <c r="T1127" i="29"/>
  <c r="T249" i="29"/>
  <c r="T559" i="29"/>
  <c r="T1812" i="29"/>
  <c r="T974" i="29"/>
  <c r="T757" i="29"/>
  <c r="T2578" i="29"/>
  <c r="T705" i="29"/>
  <c r="T2555" i="29"/>
  <c r="T408" i="29"/>
  <c r="T422" i="29"/>
  <c r="T1630" i="29"/>
  <c r="T254" i="29"/>
  <c r="T2623" i="29"/>
  <c r="T2162" i="29"/>
  <c r="T1824" i="29"/>
  <c r="T1625" i="29"/>
  <c r="T2594" i="29"/>
  <c r="T2222" i="29"/>
  <c r="T1414" i="29"/>
  <c r="T255" i="29"/>
  <c r="T1777" i="29"/>
  <c r="T881" i="29"/>
  <c r="T1220" i="29"/>
  <c r="T2095" i="29"/>
  <c r="T66" i="29"/>
  <c r="T695" i="29"/>
  <c r="T643" i="29"/>
  <c r="T1564" i="29"/>
  <c r="T1081" i="29"/>
  <c r="T1531" i="29"/>
  <c r="T774" i="29"/>
  <c r="T182" i="29"/>
  <c r="T1150" i="29"/>
  <c r="T208" i="29"/>
  <c r="T1726" i="29"/>
  <c r="T1055" i="29"/>
  <c r="T2341" i="29"/>
  <c r="T447" i="29"/>
  <c r="T659" i="29"/>
  <c r="T2588" i="29"/>
  <c r="T1327" i="29"/>
  <c r="T1160" i="29"/>
  <c r="T1320" i="29"/>
  <c r="T1510" i="29"/>
  <c r="T2189" i="29"/>
  <c r="T352" i="29"/>
  <c r="T2721" i="29"/>
  <c r="T2672" i="29"/>
  <c r="T802" i="29"/>
  <c r="T736" i="29"/>
  <c r="T216" i="29"/>
  <c r="T1835" i="29"/>
  <c r="T1455" i="29"/>
  <c r="T1270" i="29"/>
  <c r="T826" i="29"/>
  <c r="T522" i="29"/>
  <c r="T782" i="29"/>
  <c r="T1166" i="29"/>
  <c r="T813" i="29"/>
  <c r="T1135" i="29"/>
  <c r="T779" i="29"/>
  <c r="T22" i="29"/>
  <c r="T228" i="29"/>
  <c r="T1676" i="29"/>
  <c r="T2554" i="29"/>
  <c r="T2201" i="29"/>
  <c r="T151" i="29"/>
  <c r="T1578" i="29"/>
  <c r="T1806" i="29"/>
  <c r="T2366" i="29"/>
  <c r="T1031" i="29"/>
  <c r="T1652" i="29"/>
  <c r="T136" i="29"/>
  <c r="T2197" i="29"/>
  <c r="T1891" i="29"/>
  <c r="T877" i="29"/>
  <c r="T1948" i="29"/>
  <c r="T2036" i="29"/>
  <c r="T378" i="29"/>
  <c r="T831" i="29"/>
  <c r="T585" i="29"/>
  <c r="T712" i="29"/>
  <c r="T552" i="29"/>
  <c r="T1140" i="29"/>
  <c r="T1537" i="29"/>
  <c r="T1061" i="29"/>
  <c r="T287" i="29"/>
  <c r="T54" i="29"/>
  <c r="T1130" i="29"/>
  <c r="T1573" i="29"/>
  <c r="T1147" i="29"/>
  <c r="T860" i="29"/>
  <c r="T665" i="29"/>
  <c r="T116" i="29"/>
  <c r="T456" i="29"/>
  <c r="T1453" i="29"/>
  <c r="T893" i="29"/>
  <c r="T25" i="29"/>
  <c r="T76" i="29"/>
  <c r="T1622" i="29"/>
  <c r="T636" i="29"/>
  <c r="T2307" i="29"/>
  <c r="T2658" i="29"/>
  <c r="T817" i="29"/>
  <c r="T1104" i="29"/>
  <c r="T1084" i="29"/>
  <c r="T2700" i="29"/>
  <c r="T331" i="29"/>
  <c r="T1190" i="29"/>
  <c r="T1722" i="29"/>
  <c r="T2684" i="29"/>
  <c r="T1836" i="29"/>
  <c r="T882" i="29"/>
  <c r="T72" i="29"/>
  <c r="T2484" i="29"/>
  <c r="T1245" i="29"/>
  <c r="T42" i="29"/>
  <c r="T342" i="29"/>
  <c r="T209" i="29"/>
  <c r="T2685" i="29"/>
  <c r="T2380" i="29"/>
  <c r="T1125" i="29"/>
  <c r="T2449" i="29"/>
  <c r="T1965" i="29"/>
  <c r="T48" i="29"/>
  <c r="T2697" i="29"/>
  <c r="T302" i="29"/>
  <c r="T891" i="29"/>
  <c r="T2055" i="29"/>
  <c r="T325" i="29"/>
  <c r="T1035" i="29"/>
  <c r="T195" i="29"/>
  <c r="T1199" i="29"/>
  <c r="T477" i="29"/>
  <c r="T866" i="29"/>
  <c r="T1486" i="29"/>
  <c r="T2514" i="29"/>
  <c r="T1456" i="29"/>
  <c r="T1396" i="29"/>
  <c r="T1613" i="29"/>
  <c r="T370" i="29"/>
  <c r="T473" i="29"/>
  <c r="T1587" i="29"/>
  <c r="T1458" i="29"/>
  <c r="T778" i="29"/>
  <c r="T2660" i="29"/>
  <c r="T2671" i="29"/>
  <c r="T1260" i="29"/>
  <c r="T1788" i="29"/>
  <c r="T553" i="29"/>
  <c r="T178" i="29"/>
  <c r="T1611" i="29"/>
  <c r="T1569" i="29"/>
  <c r="T149" i="29"/>
  <c r="T2551" i="29"/>
  <c r="T827" i="29"/>
  <c r="T414" i="29"/>
  <c r="T707" i="29"/>
  <c r="T535" i="29"/>
  <c r="T1299" i="29"/>
  <c r="T1962" i="29"/>
  <c r="T158" i="29"/>
  <c r="T1783" i="29"/>
  <c r="T87" i="29"/>
  <c r="T1506" i="29"/>
  <c r="T1372" i="29"/>
  <c r="T169" i="29"/>
  <c r="T1619" i="29"/>
  <c r="T155" i="29"/>
  <c r="T1770" i="29"/>
  <c r="T326" i="29"/>
  <c r="T741" i="29"/>
  <c r="T2313" i="29"/>
  <c r="T903" i="29"/>
  <c r="T637" i="29"/>
  <c r="T426" i="29"/>
  <c r="T1732" i="29"/>
  <c r="T2485" i="29"/>
  <c r="T113" i="29"/>
  <c r="T324" i="29"/>
  <c r="T501" i="29"/>
  <c r="T1417" i="29"/>
  <c r="T1609" i="29"/>
  <c r="T1097" i="29"/>
  <c r="T930" i="29"/>
  <c r="T1797" i="29"/>
  <c r="T709" i="29"/>
  <c r="T107" i="29"/>
  <c r="T35" i="29"/>
  <c r="T1298" i="29"/>
  <c r="T538" i="29"/>
  <c r="T667" i="29"/>
  <c r="T1598" i="29"/>
  <c r="T1196" i="29"/>
  <c r="T1623" i="29"/>
  <c r="T1553" i="29"/>
  <c r="T354" i="29"/>
  <c r="T2007" i="29"/>
  <c r="T803" i="29"/>
  <c r="T217" i="29"/>
  <c r="T2533" i="29"/>
  <c r="T1909" i="29"/>
  <c r="T2478" i="29"/>
  <c r="T935" i="29"/>
  <c r="T2448" i="29"/>
  <c r="T1209" i="29"/>
  <c r="T2310" i="29"/>
  <c r="T975" i="29"/>
  <c r="T2552" i="29"/>
  <c r="T46" i="29"/>
  <c r="T2044" i="29"/>
  <c r="T2699" i="29"/>
  <c r="T274" i="29"/>
  <c r="T2339" i="29"/>
  <c r="T880" i="29"/>
  <c r="T188" i="29"/>
  <c r="T2667" i="29"/>
  <c r="T502" i="29"/>
  <c r="T2576" i="29"/>
  <c r="T423" i="29"/>
  <c r="T442" i="29"/>
  <c r="T2408" i="29"/>
  <c r="T1377" i="29"/>
  <c r="T2589" i="29"/>
  <c r="T711" i="29"/>
  <c r="T322" i="29"/>
  <c r="T2354" i="29"/>
  <c r="T1509" i="29"/>
  <c r="T263" i="29"/>
  <c r="T298" i="29"/>
  <c r="T1006" i="29"/>
  <c r="T2683" i="29"/>
  <c r="T963" i="29"/>
  <c r="T2635" i="29"/>
  <c r="T1727" i="29"/>
  <c r="T2257" i="29"/>
  <c r="T2432" i="29"/>
  <c r="T2305" i="29"/>
  <c r="T2107" i="29"/>
  <c r="T654" i="29"/>
  <c r="T2599" i="29"/>
  <c r="T1586" i="29"/>
  <c r="T2129" i="29"/>
  <c r="T1274" i="29"/>
  <c r="T2468" i="29"/>
  <c r="T2358" i="29"/>
  <c r="T948" i="29"/>
  <c r="T2368" i="29"/>
  <c r="T126" i="29"/>
  <c r="T1066" i="29"/>
  <c r="T1339" i="29"/>
  <c r="T1108" i="29"/>
  <c r="T214" i="29"/>
  <c r="T1964" i="29"/>
  <c r="T212" i="29"/>
  <c r="T863" i="29"/>
  <c r="T1554" i="29"/>
  <c r="T1730" i="29"/>
  <c r="T1226" i="29"/>
  <c r="T1803" i="29"/>
  <c r="T2199" i="29"/>
  <c r="T885" i="29"/>
  <c r="T879" i="29"/>
  <c r="T2328" i="29"/>
  <c r="T1961" i="29"/>
  <c r="T1894" i="29"/>
  <c r="T237" i="29"/>
  <c r="T2388" i="29"/>
  <c r="T2202" i="29"/>
  <c r="T232" i="29"/>
  <c r="T697" i="29"/>
  <c r="T218" i="29"/>
  <c r="T1499" i="29"/>
  <c r="T843" i="29"/>
  <c r="T1533" i="29"/>
  <c r="T1079" i="29"/>
  <c r="T2428" i="29"/>
  <c r="T924" i="29"/>
  <c r="T1046" i="29"/>
  <c r="T1868" i="29"/>
  <c r="T1247" i="29"/>
  <c r="T762" i="29"/>
  <c r="T55" i="29"/>
  <c r="T1241" i="29"/>
  <c r="T681" i="29"/>
  <c r="T2626" i="29"/>
  <c r="T2648" i="29"/>
  <c r="T1451" i="29"/>
  <c r="T2105" i="29"/>
  <c r="T1751" i="29"/>
  <c r="T1774" i="29"/>
  <c r="T1467" i="29"/>
  <c r="T2027" i="29"/>
  <c r="T965" i="29"/>
  <c r="T420" i="29"/>
  <c r="T314" i="29"/>
  <c r="T411" i="29"/>
  <c r="T1828" i="29"/>
  <c r="T2321" i="29"/>
  <c r="T257" i="29"/>
  <c r="T2479" i="29"/>
  <c r="T1280" i="29"/>
  <c r="T1047" i="29"/>
  <c r="T2236" i="29"/>
  <c r="T2637" i="29"/>
  <c r="T2425" i="29"/>
  <c r="T1986" i="29"/>
  <c r="T747" i="29"/>
  <c r="T1057" i="29"/>
  <c r="T2261" i="29"/>
  <c r="T2198" i="29"/>
  <c r="T1361" i="29"/>
  <c r="T1211" i="29"/>
  <c r="T2457" i="29"/>
  <c r="T1324" i="29"/>
  <c r="T2203" i="29"/>
  <c r="T1585" i="29"/>
  <c r="T1929" i="29"/>
  <c r="T140" i="29"/>
  <c r="T2378" i="29"/>
  <c r="T74" i="29"/>
  <c r="T338" i="29"/>
  <c r="T379" i="29"/>
  <c r="T2461" i="29"/>
  <c r="T1667" i="29"/>
  <c r="T1330" i="29"/>
  <c r="T2238" i="29"/>
  <c r="T2103" i="29"/>
  <c r="T966" i="29"/>
  <c r="T2402" i="29"/>
  <c r="T1014" i="29"/>
  <c r="T2020" i="29"/>
  <c r="T1144" i="29"/>
  <c r="T2572" i="29"/>
  <c r="T1367" i="29"/>
  <c r="T1681" i="29"/>
  <c r="T2415" i="29"/>
  <c r="T275" i="29"/>
  <c r="T1923" i="29"/>
  <c r="T2574" i="29"/>
  <c r="T542" i="29"/>
  <c r="T2019" i="29"/>
  <c r="T1235" i="29"/>
  <c r="T264" i="29"/>
  <c r="T1183" i="29"/>
  <c r="T905" i="29"/>
  <c r="T1666" i="29"/>
  <c r="T2350" i="29"/>
  <c r="T1469" i="29"/>
  <c r="T2229" i="29"/>
  <c r="T740" i="29"/>
  <c r="T1911" i="29"/>
  <c r="T143" i="29"/>
  <c r="T811" i="29"/>
  <c r="T2273" i="29"/>
  <c r="T809" i="29"/>
  <c r="T524" i="29"/>
  <c r="T2342" i="29"/>
  <c r="T2532" i="29"/>
  <c r="T1350" i="29"/>
  <c r="T1674" i="29"/>
  <c r="T1402" i="29"/>
  <c r="T148" i="29"/>
  <c r="T517" i="29"/>
  <c r="T1464" i="29"/>
  <c r="T1447" i="29"/>
  <c r="T1168" i="29"/>
  <c r="T1867" i="29"/>
  <c r="T1017" i="29"/>
  <c r="T472" i="29"/>
  <c r="T1721" i="29"/>
  <c r="T545" i="29"/>
  <c r="T163" i="29"/>
  <c r="T1317" i="29"/>
  <c r="T1974" i="29"/>
  <c r="T2522" i="29"/>
  <c r="T981" i="29"/>
  <c r="T971" i="29"/>
  <c r="T1801" i="29"/>
  <c r="T1037" i="29"/>
  <c r="T2393" i="29"/>
  <c r="T720" i="29"/>
  <c r="T1957" i="29"/>
  <c r="T2618" i="29"/>
  <c r="T2724" i="29"/>
  <c r="T344" i="29"/>
  <c r="T825" i="29"/>
  <c r="T75" i="29"/>
  <c r="T2106" i="29"/>
  <c r="T510" i="29"/>
  <c r="T2587" i="29"/>
  <c r="T1384" i="29"/>
  <c r="T185" i="29"/>
  <c r="T2135" i="29"/>
  <c r="T1502" i="29"/>
  <c r="T2006" i="29"/>
  <c r="T899" i="29"/>
  <c r="T1244" i="29"/>
  <c r="T918" i="29"/>
  <c r="T1354" i="29"/>
  <c r="T1238" i="29"/>
  <c r="T766" i="29"/>
  <c r="T2704" i="29"/>
  <c r="T1359" i="29"/>
  <c r="T902" i="29"/>
  <c r="T153" i="29"/>
  <c r="T174" i="29"/>
  <c r="T772" i="29"/>
  <c r="T1942" i="29"/>
  <c r="T2593" i="29"/>
  <c r="T739" i="29"/>
  <c r="T912" i="29"/>
  <c r="T1504" i="29"/>
  <c r="T200" i="29"/>
  <c r="T433" i="29"/>
  <c r="T1582" i="29"/>
  <c r="T2235" i="29"/>
  <c r="T2009" i="29"/>
  <c r="T2717" i="29"/>
  <c r="T1551" i="29"/>
  <c r="T531" i="29"/>
  <c r="T90" i="29"/>
  <c r="T431" i="29"/>
  <c r="T942" i="29"/>
  <c r="T787" i="29"/>
  <c r="T1552" i="29"/>
  <c r="T2043" i="29"/>
  <c r="T395" i="29"/>
  <c r="T441" i="29"/>
  <c r="T2580" i="29"/>
  <c r="T1985" i="29"/>
  <c r="T1928" i="29"/>
  <c r="T2649" i="29"/>
  <c r="T1762" i="29"/>
  <c r="T2060" i="29"/>
  <c r="T416" i="29"/>
  <c r="T917" i="29"/>
  <c r="T2656" i="29"/>
  <c r="T901" i="29"/>
  <c r="T1768" i="29"/>
  <c r="T2650" i="29"/>
  <c r="T1515" i="29"/>
  <c r="T189" i="29"/>
  <c r="T2070" i="29"/>
  <c r="T1494" i="29"/>
  <c r="T2141" i="29"/>
  <c r="T690" i="29"/>
  <c r="T834" i="29"/>
  <c r="T343" i="29"/>
  <c r="T1076" i="29"/>
  <c r="T1528" i="29"/>
  <c r="T703" i="29"/>
  <c r="T839" i="29"/>
  <c r="T1252" i="29"/>
  <c r="T1480" i="29"/>
  <c r="T2680" i="29"/>
  <c r="T1375" i="29"/>
  <c r="T1148" i="29"/>
  <c r="T2385" i="29"/>
  <c r="T560" i="29"/>
  <c r="T1212" i="29"/>
  <c r="T2005" i="29"/>
  <c r="T2286" i="29"/>
  <c r="T1063" i="29"/>
  <c r="T876" i="29"/>
  <c r="T1179" i="29"/>
  <c r="I2193" i="26"/>
  <c r="I2038" i="26"/>
  <c r="I1622" i="26"/>
  <c r="I1503" i="26"/>
  <c r="I923" i="26"/>
  <c r="I2423" i="26"/>
  <c r="T799" i="29"/>
  <c r="I2069" i="26"/>
  <c r="T1376" i="29"/>
  <c r="I1820" i="26"/>
  <c r="T1170" i="29"/>
  <c r="I493" i="26"/>
  <c r="I2234" i="26"/>
  <c r="T2597" i="29"/>
  <c r="I2262" i="26"/>
  <c r="T1007" i="29"/>
  <c r="I1861" i="26"/>
  <c r="T816" i="29"/>
  <c r="I1565" i="26"/>
  <c r="I1163" i="26"/>
  <c r="I2510" i="26"/>
  <c r="I1417" i="26"/>
  <c r="T2452" i="29"/>
  <c r="I2301" i="26"/>
  <c r="T2643" i="29"/>
  <c r="I2028" i="26"/>
  <c r="T1222" i="29"/>
  <c r="I1826" i="26"/>
  <c r="T1240" i="29"/>
  <c r="I2150" i="26"/>
  <c r="T489" i="29"/>
  <c r="I1749" i="26"/>
  <c r="I1461" i="26"/>
  <c r="T998" i="29"/>
  <c r="I1059" i="26"/>
  <c r="T32" i="29"/>
  <c r="I667" i="26"/>
  <c r="T830" i="29"/>
  <c r="I490" i="26"/>
  <c r="I1215" i="26"/>
  <c r="I631" i="26"/>
  <c r="T460" i="29"/>
  <c r="I43" i="26"/>
  <c r="I339" i="26"/>
  <c r="T2661" i="29"/>
  <c r="I961" i="26"/>
  <c r="T1936" i="29"/>
  <c r="I672" i="26"/>
  <c r="T1890" i="29"/>
  <c r="T311" i="29"/>
  <c r="I611" i="26"/>
  <c r="I129" i="26"/>
  <c r="I722" i="26"/>
  <c r="T110" i="29"/>
  <c r="I1280" i="26"/>
  <c r="T2278" i="29"/>
  <c r="I847" i="26"/>
  <c r="T470" i="29"/>
  <c r="I981" i="26"/>
  <c r="I723" i="26"/>
  <c r="T1699" i="29"/>
  <c r="I522" i="26"/>
  <c r="T1355" i="29"/>
  <c r="I1255" i="26"/>
  <c r="I678" i="26"/>
  <c r="T1382" i="29"/>
  <c r="I75" i="26"/>
  <c r="T438" i="29"/>
  <c r="I1097" i="26"/>
  <c r="I792" i="26"/>
  <c r="I1246" i="26"/>
  <c r="I422" i="26"/>
  <c r="T2675" i="29"/>
  <c r="I2049" i="26"/>
  <c r="I1720" i="26"/>
  <c r="T1461" i="29"/>
  <c r="I1811" i="26"/>
  <c r="T672" i="29"/>
  <c r="I1202" i="26"/>
  <c r="T2111" i="29"/>
  <c r="I780" i="26"/>
  <c r="I1758" i="26"/>
  <c r="I754" i="26"/>
  <c r="I578" i="26"/>
  <c r="T569" i="29"/>
  <c r="I41" i="26"/>
  <c r="I241" i="26"/>
  <c r="I1193" i="26"/>
  <c r="I912" i="26"/>
  <c r="T728" i="29"/>
  <c r="I1387" i="26"/>
  <c r="I566" i="26"/>
  <c r="T2021" i="29"/>
  <c r="I349" i="26"/>
  <c r="T2483" i="29"/>
  <c r="I53" i="26"/>
  <c r="T2304" i="29"/>
  <c r="I1248" i="26"/>
  <c r="I831" i="26"/>
  <c r="I957" i="26"/>
  <c r="I206" i="26"/>
  <c r="T455" i="29"/>
  <c r="I1069" i="26"/>
  <c r="I1436" i="26"/>
  <c r="I627" i="26"/>
  <c r="T904" i="29"/>
  <c r="I1155" i="26"/>
  <c r="T381" i="29"/>
  <c r="I689" i="26"/>
  <c r="I1929" i="26"/>
  <c r="T1773" i="29"/>
  <c r="I2352" i="26"/>
  <c r="I2350" i="26"/>
  <c r="I2245" i="26"/>
  <c r="T475" i="29"/>
  <c r="I1980" i="26"/>
  <c r="T458" i="29"/>
  <c r="I716" i="26"/>
  <c r="I1050" i="26"/>
  <c r="T1186" i="29"/>
  <c r="I1450" i="26"/>
  <c r="I1886" i="26"/>
  <c r="I1454" i="26"/>
  <c r="T1608" i="29"/>
  <c r="I2642" i="26"/>
  <c r="T2399" i="29"/>
  <c r="I1832" i="26"/>
  <c r="T2605" i="29"/>
  <c r="I1670" i="26"/>
  <c r="T815" i="29"/>
  <c r="I2220" i="26"/>
  <c r="I964" i="26"/>
  <c r="T546" i="29"/>
  <c r="I1306" i="26"/>
  <c r="T2136" i="29"/>
  <c r="I2354" i="26"/>
  <c r="T141" i="29"/>
  <c r="T1379" i="29"/>
  <c r="I1693" i="26"/>
  <c r="T1425" i="29"/>
  <c r="I1561" i="26"/>
  <c r="I1551" i="26"/>
  <c r="I2100" i="26"/>
  <c r="I868" i="26"/>
  <c r="T349" i="29"/>
  <c r="I1170" i="26"/>
  <c r="T375" i="29"/>
  <c r="I1217" i="26"/>
  <c r="T1698" i="29"/>
  <c r="I936" i="26"/>
  <c r="T649" i="29"/>
  <c r="I1451" i="26"/>
  <c r="I606" i="26"/>
  <c r="T1984" i="29"/>
  <c r="I388" i="26"/>
  <c r="T1218" i="29"/>
  <c r="I946" i="26"/>
  <c r="I1403" i="26"/>
  <c r="T1305" i="29"/>
  <c r="I943" i="26"/>
  <c r="T2682" i="29"/>
  <c r="I1117" i="26"/>
  <c r="I389" i="26"/>
  <c r="I1420" i="26"/>
  <c r="I873" i="26"/>
  <c r="T95" i="29"/>
  <c r="I545" i="26"/>
  <c r="T2435" i="29"/>
  <c r="I974" i="26"/>
  <c r="T1225" i="29"/>
  <c r="I371" i="26"/>
  <c r="I1249" i="26"/>
  <c r="I960" i="26"/>
  <c r="I1520" i="26"/>
  <c r="I646" i="26"/>
  <c r="I427" i="26"/>
  <c r="T30" i="29"/>
  <c r="I1218" i="26"/>
  <c r="T888" i="29"/>
  <c r="T2481" i="29"/>
  <c r="I1087" i="26"/>
  <c r="I1309" i="26"/>
  <c r="T2139" i="29"/>
  <c r="I31" i="26"/>
  <c r="T1538" i="29"/>
  <c r="I1194" i="26"/>
  <c r="T1863" i="29"/>
  <c r="I2328" i="26"/>
  <c r="I2039" i="26"/>
  <c r="T2058" i="29"/>
  <c r="I1912" i="26"/>
  <c r="T51" i="29"/>
  <c r="I1653" i="26"/>
  <c r="T317" i="29"/>
  <c r="T1442" i="29"/>
  <c r="T1702" i="29"/>
  <c r="T1100" i="29"/>
  <c r="T2237" i="29"/>
  <c r="T1412" i="29"/>
  <c r="T1023" i="29"/>
  <c r="T835" i="29"/>
  <c r="T2608" i="29"/>
  <c r="T589" i="29"/>
  <c r="T686" i="29"/>
  <c r="T838" i="29"/>
  <c r="T2015" i="29"/>
  <c r="T429" i="29"/>
  <c r="T424" i="29"/>
  <c r="T118" i="29"/>
  <c r="T2513" i="29"/>
  <c r="T1424" i="29"/>
  <c r="T1435" i="29"/>
  <c r="T1248" i="29"/>
  <c r="T1785" i="29"/>
  <c r="T2410" i="29"/>
  <c r="T2633" i="29"/>
  <c r="T1818" i="29"/>
  <c r="T1931" i="29"/>
  <c r="T389" i="29"/>
  <c r="T2066" i="29"/>
  <c r="T1663" i="29"/>
  <c r="T1820" i="29"/>
  <c r="T1262" i="29"/>
  <c r="T2482" i="29"/>
  <c r="T2291" i="29"/>
  <c r="T2088" i="29"/>
  <c r="T1098" i="29"/>
  <c r="T2434" i="29"/>
  <c r="T1398" i="29"/>
  <c r="T2333" i="29"/>
  <c r="T1799" i="29"/>
  <c r="T2712" i="29"/>
  <c r="T390" i="29"/>
  <c r="T1056" i="29"/>
  <c r="T2631" i="29"/>
  <c r="T83" i="29"/>
  <c r="T527" i="29"/>
  <c r="T1852" i="29"/>
  <c r="T154" i="29"/>
  <c r="T518" i="29"/>
  <c r="T392" i="29"/>
  <c r="T1709" i="29"/>
  <c r="T2715" i="29"/>
  <c r="T2411" i="29"/>
  <c r="T36" i="29"/>
  <c r="T910" i="29"/>
  <c r="T895" i="29"/>
  <c r="N16" i="26"/>
  <c r="L16"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347" i="26"/>
  <c r="F348" i="26"/>
  <c r="F349" i="26"/>
  <c r="F350" i="26"/>
  <c r="F351" i="26"/>
  <c r="F352" i="26"/>
  <c r="F353" i="26"/>
  <c r="F354" i="26"/>
  <c r="F355" i="26"/>
  <c r="F356" i="26"/>
  <c r="F357" i="26"/>
  <c r="F358" i="26"/>
  <c r="F359" i="26"/>
  <c r="F360" i="26"/>
  <c r="F361" i="26"/>
  <c r="F362" i="26"/>
  <c r="F363" i="26"/>
  <c r="F364" i="26"/>
  <c r="F365" i="26"/>
  <c r="F366" i="26"/>
  <c r="F367" i="26"/>
  <c r="F368" i="26"/>
  <c r="F369" i="26"/>
  <c r="F370" i="26"/>
  <c r="F371" i="26"/>
  <c r="F372" i="26"/>
  <c r="F373" i="26"/>
  <c r="F374" i="26"/>
  <c r="F375" i="26"/>
  <c r="F376" i="26"/>
  <c r="F377" i="26"/>
  <c r="F378" i="26"/>
  <c r="F379" i="26"/>
  <c r="F380" i="26"/>
  <c r="F381" i="26"/>
  <c r="F382" i="26"/>
  <c r="F383" i="26"/>
  <c r="F384" i="26"/>
  <c r="F385" i="26"/>
  <c r="F386" i="26"/>
  <c r="F387" i="26"/>
  <c r="F388" i="26"/>
  <c r="F389" i="26"/>
  <c r="F390" i="26"/>
  <c r="F391" i="26"/>
  <c r="F392" i="26"/>
  <c r="F393" i="26"/>
  <c r="F394" i="26"/>
  <c r="F395" i="26"/>
  <c r="F396" i="26"/>
  <c r="F397" i="26"/>
  <c r="F398" i="26"/>
  <c r="F399" i="26"/>
  <c r="F400"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F663" i="26"/>
  <c r="F664" i="26"/>
  <c r="F665" i="26"/>
  <c r="F666" i="26"/>
  <c r="F667" i="26"/>
  <c r="F668" i="26"/>
  <c r="F669" i="26"/>
  <c r="F670" i="26"/>
  <c r="F671" i="26"/>
  <c r="F672" i="26"/>
  <c r="F673" i="26"/>
  <c r="F674" i="26"/>
  <c r="F675" i="26"/>
  <c r="F676" i="26"/>
  <c r="F677" i="26"/>
  <c r="F678" i="26"/>
  <c r="F679" i="26"/>
  <c r="F680" i="26"/>
  <c r="F681" i="26"/>
  <c r="F682" i="26"/>
  <c r="F683" i="26"/>
  <c r="F684" i="26"/>
  <c r="F685" i="26"/>
  <c r="F686" i="26"/>
  <c r="F687" i="26"/>
  <c r="F688" i="26"/>
  <c r="F689" i="26"/>
  <c r="F690" i="26"/>
  <c r="F691" i="26"/>
  <c r="F692" i="26"/>
  <c r="F693" i="26"/>
  <c r="F694" i="26"/>
  <c r="F695" i="26"/>
  <c r="F696" i="26"/>
  <c r="F697" i="26"/>
  <c r="F698" i="26"/>
  <c r="F699" i="26"/>
  <c r="F700" i="26"/>
  <c r="F701" i="26"/>
  <c r="F702" i="26"/>
  <c r="F703" i="26"/>
  <c r="F704" i="26"/>
  <c r="F705" i="26"/>
  <c r="F706" i="26"/>
  <c r="F707" i="26"/>
  <c r="F708" i="26"/>
  <c r="F709" i="26"/>
  <c r="F710" i="26"/>
  <c r="F711" i="26"/>
  <c r="F712" i="26"/>
  <c r="F713" i="26"/>
  <c r="F714" i="26"/>
  <c r="F715" i="26"/>
  <c r="F716" i="26"/>
  <c r="F717" i="26"/>
  <c r="F718" i="26"/>
  <c r="F719" i="26"/>
  <c r="F720" i="26"/>
  <c r="F721" i="26"/>
  <c r="F722" i="26"/>
  <c r="F723" i="26"/>
  <c r="F724" i="26"/>
  <c r="F725" i="26"/>
  <c r="F726" i="26"/>
  <c r="F727" i="26"/>
  <c r="F728" i="26"/>
  <c r="F729" i="26"/>
  <c r="F730" i="26"/>
  <c r="F731" i="26"/>
  <c r="F732" i="26"/>
  <c r="F733" i="26"/>
  <c r="F734" i="26"/>
  <c r="F735" i="26"/>
  <c r="F736" i="26"/>
  <c r="F737" i="26"/>
  <c r="F738" i="26"/>
  <c r="F739" i="26"/>
  <c r="F740" i="26"/>
  <c r="F741" i="26"/>
  <c r="F742" i="26"/>
  <c r="F743" i="26"/>
  <c r="F744" i="26"/>
  <c r="F745" i="26"/>
  <c r="F746" i="26"/>
  <c r="F747" i="26"/>
  <c r="F748" i="26"/>
  <c r="F749" i="26"/>
  <c r="F750" i="26"/>
  <c r="F751" i="26"/>
  <c r="F752" i="26"/>
  <c r="F753" i="26"/>
  <c r="F754" i="26"/>
  <c r="F755" i="26"/>
  <c r="F756" i="26"/>
  <c r="F757" i="26"/>
  <c r="F758" i="26"/>
  <c r="F759" i="26"/>
  <c r="F760" i="26"/>
  <c r="F761" i="26"/>
  <c r="F762" i="26"/>
  <c r="F763" i="26"/>
  <c r="F764" i="26"/>
  <c r="F765" i="26"/>
  <c r="F766" i="26"/>
  <c r="F767" i="26"/>
  <c r="F768" i="26"/>
  <c r="F769" i="26"/>
  <c r="F770" i="26"/>
  <c r="F771" i="26"/>
  <c r="F772" i="26"/>
  <c r="F773" i="26"/>
  <c r="F774" i="26"/>
  <c r="F775" i="26"/>
  <c r="F776" i="26"/>
  <c r="F777" i="26"/>
  <c r="F778" i="26"/>
  <c r="F779" i="26"/>
  <c r="F780" i="26"/>
  <c r="F781" i="26"/>
  <c r="F782" i="26"/>
  <c r="F783" i="26"/>
  <c r="F784" i="26"/>
  <c r="F785" i="26"/>
  <c r="F786" i="26"/>
  <c r="F787" i="26"/>
  <c r="F788" i="26"/>
  <c r="F789" i="26"/>
  <c r="F790" i="26"/>
  <c r="F791" i="26"/>
  <c r="F792" i="26"/>
  <c r="F793" i="26"/>
  <c r="F794" i="26"/>
  <c r="F795" i="26"/>
  <c r="F796" i="26"/>
  <c r="F797" i="26"/>
  <c r="F798" i="26"/>
  <c r="F799" i="26"/>
  <c r="F800" i="26"/>
  <c r="F801" i="26"/>
  <c r="F802" i="26"/>
  <c r="F803" i="26"/>
  <c r="F804" i="26"/>
  <c r="F805" i="26"/>
  <c r="F806" i="26"/>
  <c r="F807" i="26"/>
  <c r="F808" i="26"/>
  <c r="F809" i="26"/>
  <c r="F810" i="26"/>
  <c r="F811" i="26"/>
  <c r="F812" i="26"/>
  <c r="F813" i="26"/>
  <c r="F814" i="26"/>
  <c r="F815" i="26"/>
  <c r="F816" i="26"/>
  <c r="F817" i="26"/>
  <c r="F818" i="26"/>
  <c r="F819" i="26"/>
  <c r="F820" i="26"/>
  <c r="F821" i="26"/>
  <c r="F822" i="26"/>
  <c r="F823" i="26"/>
  <c r="F824" i="26"/>
  <c r="F825" i="26"/>
  <c r="F826" i="26"/>
  <c r="F827" i="26"/>
  <c r="F828" i="26"/>
  <c r="F829" i="26"/>
  <c r="F830" i="26"/>
  <c r="F831" i="26"/>
  <c r="F832" i="26"/>
  <c r="F833" i="26"/>
  <c r="F834" i="26"/>
  <c r="F835" i="26"/>
  <c r="F836" i="26"/>
  <c r="F837" i="26"/>
  <c r="F838" i="26"/>
  <c r="F839" i="26"/>
  <c r="F840" i="26"/>
  <c r="F841" i="26"/>
  <c r="F842" i="26"/>
  <c r="F843" i="26"/>
  <c r="F844" i="26"/>
  <c r="F845" i="26"/>
  <c r="F846" i="26"/>
  <c r="F847" i="26"/>
  <c r="F848" i="26"/>
  <c r="F849" i="26"/>
  <c r="F850" i="26"/>
  <c r="F851" i="26"/>
  <c r="F852" i="26"/>
  <c r="F853" i="26"/>
  <c r="F854" i="26"/>
  <c r="F855" i="26"/>
  <c r="F856" i="26"/>
  <c r="F857" i="26"/>
  <c r="F858" i="26"/>
  <c r="F859" i="26"/>
  <c r="F860" i="26"/>
  <c r="F861" i="26"/>
  <c r="F862" i="26"/>
  <c r="F863" i="26"/>
  <c r="F864" i="26"/>
  <c r="F865" i="26"/>
  <c r="F866" i="26"/>
  <c r="F867" i="26"/>
  <c r="F868" i="26"/>
  <c r="F869" i="26"/>
  <c r="F870" i="26"/>
  <c r="F871" i="26"/>
  <c r="F872" i="26"/>
  <c r="F873" i="26"/>
  <c r="F874" i="26"/>
  <c r="F875" i="26"/>
  <c r="F876" i="26"/>
  <c r="F877" i="26"/>
  <c r="F878" i="26"/>
  <c r="F879" i="26"/>
  <c r="F880" i="26"/>
  <c r="F881" i="26"/>
  <c r="F882" i="26"/>
  <c r="F883" i="26"/>
  <c r="F884" i="26"/>
  <c r="F885" i="26"/>
  <c r="F886" i="26"/>
  <c r="F887" i="26"/>
  <c r="F888" i="26"/>
  <c r="F889" i="26"/>
  <c r="F890" i="26"/>
  <c r="F891" i="26"/>
  <c r="F892" i="26"/>
  <c r="F893" i="26"/>
  <c r="F894" i="26"/>
  <c r="F895" i="26"/>
  <c r="F896" i="26"/>
  <c r="F897" i="26"/>
  <c r="F898" i="26"/>
  <c r="F899" i="26"/>
  <c r="F900" i="26"/>
  <c r="F901" i="26"/>
  <c r="F902" i="26"/>
  <c r="F903" i="26"/>
  <c r="F904" i="26"/>
  <c r="F905" i="26"/>
  <c r="F906" i="26"/>
  <c r="F907" i="26"/>
  <c r="F908" i="26"/>
  <c r="F909" i="26"/>
  <c r="F910" i="26"/>
  <c r="F911" i="26"/>
  <c r="F912" i="26"/>
  <c r="F913" i="26"/>
  <c r="F914" i="26"/>
  <c r="F915" i="26"/>
  <c r="F916" i="26"/>
  <c r="F917" i="26"/>
  <c r="F918" i="26"/>
  <c r="F919" i="26"/>
  <c r="F920" i="26"/>
  <c r="F921" i="26"/>
  <c r="F922" i="26"/>
  <c r="F923" i="26"/>
  <c r="F924" i="26"/>
  <c r="F925" i="26"/>
  <c r="F926" i="26"/>
  <c r="F927" i="26"/>
  <c r="F928" i="26"/>
  <c r="F929" i="26"/>
  <c r="F930" i="26"/>
  <c r="F931" i="26"/>
  <c r="F932" i="26"/>
  <c r="F933" i="26"/>
  <c r="F934" i="26"/>
  <c r="F935" i="26"/>
  <c r="F936" i="26"/>
  <c r="F937" i="26"/>
  <c r="F938" i="26"/>
  <c r="F939" i="26"/>
  <c r="F940" i="26"/>
  <c r="F941" i="26"/>
  <c r="F942" i="26"/>
  <c r="F943" i="26"/>
  <c r="F944" i="26"/>
  <c r="F945" i="26"/>
  <c r="F946" i="26"/>
  <c r="F947" i="26"/>
  <c r="F948" i="26"/>
  <c r="F949" i="26"/>
  <c r="F950" i="26"/>
  <c r="F951" i="26"/>
  <c r="F952" i="26"/>
  <c r="F953" i="26"/>
  <c r="F954" i="26"/>
  <c r="F955" i="26"/>
  <c r="F956" i="26"/>
  <c r="F957" i="26"/>
  <c r="F958" i="26"/>
  <c r="F959" i="26"/>
  <c r="F960" i="26"/>
  <c r="F961" i="26"/>
  <c r="F962" i="26"/>
  <c r="F963" i="26"/>
  <c r="F964" i="26"/>
  <c r="F965" i="26"/>
  <c r="F966" i="26"/>
  <c r="F967" i="26"/>
  <c r="F968" i="26"/>
  <c r="F969" i="26"/>
  <c r="F970" i="26"/>
  <c r="F971" i="26"/>
  <c r="F972" i="26"/>
  <c r="F973" i="26"/>
  <c r="F974" i="26"/>
  <c r="F975" i="26"/>
  <c r="F976" i="26"/>
  <c r="F977" i="26"/>
  <c r="F978" i="26"/>
  <c r="F979" i="26"/>
  <c r="F980" i="26"/>
  <c r="F981" i="26"/>
  <c r="F982" i="26"/>
  <c r="F983" i="26"/>
  <c r="F984" i="26"/>
  <c r="F985" i="26"/>
  <c r="F986" i="26"/>
  <c r="F987" i="26"/>
  <c r="F988" i="26"/>
  <c r="F989" i="26"/>
  <c r="F990" i="26"/>
  <c r="F991" i="26"/>
  <c r="F992" i="26"/>
  <c r="F993" i="26"/>
  <c r="F994" i="26"/>
  <c r="F995" i="26"/>
  <c r="F996" i="26"/>
  <c r="F997" i="26"/>
  <c r="F998" i="26"/>
  <c r="F999" i="26"/>
  <c r="F1000" i="26"/>
  <c r="F1001" i="26"/>
  <c r="F1002" i="26"/>
  <c r="F1003" i="26"/>
  <c r="F1004" i="26"/>
  <c r="F1005" i="26"/>
  <c r="F1006" i="26"/>
  <c r="F1007" i="26"/>
  <c r="F1008" i="26"/>
  <c r="F1009" i="26"/>
  <c r="F1010" i="26"/>
  <c r="F1011" i="26"/>
  <c r="F1012" i="26"/>
  <c r="F1013" i="26"/>
  <c r="F1014" i="26"/>
  <c r="F1015" i="26"/>
  <c r="F1016" i="26"/>
  <c r="F1017" i="26"/>
  <c r="F1018" i="26"/>
  <c r="F1019" i="26"/>
  <c r="F1020" i="26"/>
  <c r="F1021" i="26"/>
  <c r="F1022" i="26"/>
  <c r="F1023" i="26"/>
  <c r="F1024" i="26"/>
  <c r="F1025" i="26"/>
  <c r="F1026" i="26"/>
  <c r="F1027" i="26"/>
  <c r="F1028" i="26"/>
  <c r="F1029" i="26"/>
  <c r="F1030" i="26"/>
  <c r="F1031" i="26"/>
  <c r="F1032" i="26"/>
  <c r="F1033" i="26"/>
  <c r="F1034" i="26"/>
  <c r="F1035" i="26"/>
  <c r="F1036" i="26"/>
  <c r="F1037" i="26"/>
  <c r="F1038" i="26"/>
  <c r="F1039" i="26"/>
  <c r="F1040" i="26"/>
  <c r="F1041" i="26"/>
  <c r="F1042" i="26"/>
  <c r="F1043" i="26"/>
  <c r="F1044" i="26"/>
  <c r="F1045" i="26"/>
  <c r="F1046" i="26"/>
  <c r="F1047" i="26"/>
  <c r="F1048" i="26"/>
  <c r="F1049" i="26"/>
  <c r="F1050" i="26"/>
  <c r="F1051" i="26"/>
  <c r="F1052" i="26"/>
  <c r="F1053" i="26"/>
  <c r="F1054" i="26"/>
  <c r="F1055" i="26"/>
  <c r="F1056" i="26"/>
  <c r="F1057" i="26"/>
  <c r="F1058" i="26"/>
  <c r="F1059" i="26"/>
  <c r="F1060" i="26"/>
  <c r="F1061" i="26"/>
  <c r="F1062" i="26"/>
  <c r="F1063" i="26"/>
  <c r="F1064" i="26"/>
  <c r="F1065" i="26"/>
  <c r="F1066" i="26"/>
  <c r="F1067" i="26"/>
  <c r="F1068" i="26"/>
  <c r="F1069" i="26"/>
  <c r="F1070" i="26"/>
  <c r="F1071" i="26"/>
  <c r="F1072" i="26"/>
  <c r="F1073" i="26"/>
  <c r="F1074" i="26"/>
  <c r="F1075" i="26"/>
  <c r="F1076" i="26"/>
  <c r="F1077" i="26"/>
  <c r="F1078" i="26"/>
  <c r="F1079" i="26"/>
  <c r="F1080" i="26"/>
  <c r="F1081" i="26"/>
  <c r="F1082" i="26"/>
  <c r="F1083" i="26"/>
  <c r="F1084" i="26"/>
  <c r="F1085" i="26"/>
  <c r="F1086" i="26"/>
  <c r="F1087" i="26"/>
  <c r="F1088" i="26"/>
  <c r="F1089" i="26"/>
  <c r="F1090" i="26"/>
  <c r="F1091" i="26"/>
  <c r="F1092" i="26"/>
  <c r="F1093" i="26"/>
  <c r="F1094" i="26"/>
  <c r="F1095" i="26"/>
  <c r="F1096" i="26"/>
  <c r="F1097" i="26"/>
  <c r="F1098" i="26"/>
  <c r="F1099" i="26"/>
  <c r="F1100" i="26"/>
  <c r="F1101" i="26"/>
  <c r="F1102" i="26"/>
  <c r="F1103" i="26"/>
  <c r="F1104" i="26"/>
  <c r="F1105" i="26"/>
  <c r="F1106" i="26"/>
  <c r="F1107" i="26"/>
  <c r="F1108" i="26"/>
  <c r="F1109" i="26"/>
  <c r="F1110" i="26"/>
  <c r="F1111" i="26"/>
  <c r="F1112" i="26"/>
  <c r="F1113" i="26"/>
  <c r="F1114" i="26"/>
  <c r="F1115" i="26"/>
  <c r="F1116" i="26"/>
  <c r="F1117" i="26"/>
  <c r="F1118" i="26"/>
  <c r="F1119" i="26"/>
  <c r="F1120" i="26"/>
  <c r="F1121" i="26"/>
  <c r="F1122" i="26"/>
  <c r="F1123" i="26"/>
  <c r="F1124" i="26"/>
  <c r="F1125" i="26"/>
  <c r="F1126" i="26"/>
  <c r="F1127" i="26"/>
  <c r="F1128" i="26"/>
  <c r="F1129" i="26"/>
  <c r="F1130" i="26"/>
  <c r="F1131" i="26"/>
  <c r="F1132" i="26"/>
  <c r="F1133" i="26"/>
  <c r="F1134" i="26"/>
  <c r="F1135" i="26"/>
  <c r="F1136" i="26"/>
  <c r="F1137" i="26"/>
  <c r="F1138" i="26"/>
  <c r="F1139" i="26"/>
  <c r="F1140" i="26"/>
  <c r="F1141" i="26"/>
  <c r="F1142" i="26"/>
  <c r="F1143" i="26"/>
  <c r="F1144" i="26"/>
  <c r="F1145" i="26"/>
  <c r="F1146" i="26"/>
  <c r="F1147" i="26"/>
  <c r="F1148" i="26"/>
  <c r="F1149" i="26"/>
  <c r="F1150" i="26"/>
  <c r="F1151" i="26"/>
  <c r="F1152" i="26"/>
  <c r="F1153" i="26"/>
  <c r="F1154" i="26"/>
  <c r="F1155" i="26"/>
  <c r="F1156" i="26"/>
  <c r="F1157" i="26"/>
  <c r="F1158" i="26"/>
  <c r="F1159" i="26"/>
  <c r="F1160" i="26"/>
  <c r="F1161" i="26"/>
  <c r="F1162" i="26"/>
  <c r="F1163" i="26"/>
  <c r="F1164" i="26"/>
  <c r="F1165" i="26"/>
  <c r="F1166" i="26"/>
  <c r="F1167" i="26"/>
  <c r="F1168" i="26"/>
  <c r="F1169" i="26"/>
  <c r="F1170" i="26"/>
  <c r="F1171" i="26"/>
  <c r="F1172" i="26"/>
  <c r="F1173" i="26"/>
  <c r="F1174" i="26"/>
  <c r="F1175" i="26"/>
  <c r="F1176" i="26"/>
  <c r="F1177" i="26"/>
  <c r="F1178" i="26"/>
  <c r="F1179" i="26"/>
  <c r="F1180" i="26"/>
  <c r="F1181" i="26"/>
  <c r="F1182" i="26"/>
  <c r="F1183" i="26"/>
  <c r="F1184" i="26"/>
  <c r="F1185" i="26"/>
  <c r="F1186" i="26"/>
  <c r="F1187" i="26"/>
  <c r="F1188" i="26"/>
  <c r="F1189" i="26"/>
  <c r="F1190" i="26"/>
  <c r="F1191" i="26"/>
  <c r="F1192" i="26"/>
  <c r="F1193" i="26"/>
  <c r="F1194" i="26"/>
  <c r="F1195" i="26"/>
  <c r="F1196" i="26"/>
  <c r="F1197" i="26"/>
  <c r="F1198" i="26"/>
  <c r="F1199" i="26"/>
  <c r="F1200" i="26"/>
  <c r="F1201" i="26"/>
  <c r="F1202" i="26"/>
  <c r="F1203" i="26"/>
  <c r="F1204" i="26"/>
  <c r="F1205" i="26"/>
  <c r="F1206" i="26"/>
  <c r="F1207" i="26"/>
  <c r="F1208" i="26"/>
  <c r="F1209" i="26"/>
  <c r="F1210" i="26"/>
  <c r="F1211" i="26"/>
  <c r="F1212" i="26"/>
  <c r="F1213" i="26"/>
  <c r="F1214" i="26"/>
  <c r="F1215" i="26"/>
  <c r="F1216" i="26"/>
  <c r="F1217" i="26"/>
  <c r="F1218" i="26"/>
  <c r="F1219" i="26"/>
  <c r="F1220" i="26"/>
  <c r="F1221" i="26"/>
  <c r="F1222" i="26"/>
  <c r="F1223" i="26"/>
  <c r="F1224" i="26"/>
  <c r="F1225" i="26"/>
  <c r="F1226" i="26"/>
  <c r="F1227" i="26"/>
  <c r="F1228" i="26"/>
  <c r="F1229" i="26"/>
  <c r="F1230" i="26"/>
  <c r="F1231" i="26"/>
  <c r="F1232" i="26"/>
  <c r="F1233" i="26"/>
  <c r="F1234" i="26"/>
  <c r="F1235" i="26"/>
  <c r="F1236" i="26"/>
  <c r="F1237" i="26"/>
  <c r="F1238" i="26"/>
  <c r="F1239" i="26"/>
  <c r="F1240" i="26"/>
  <c r="F1241" i="26"/>
  <c r="F1242" i="26"/>
  <c r="F1243" i="26"/>
  <c r="F1244" i="26"/>
  <c r="F1245" i="26"/>
  <c r="F1246" i="26"/>
  <c r="F1247" i="26"/>
  <c r="F1248" i="26"/>
  <c r="F1249" i="26"/>
  <c r="F1250" i="26"/>
  <c r="F1251" i="26"/>
  <c r="F1252" i="26"/>
  <c r="F1253" i="26"/>
  <c r="F1254" i="26"/>
  <c r="F1255" i="26"/>
  <c r="F1256" i="26"/>
  <c r="F1257" i="26"/>
  <c r="F1258" i="26"/>
  <c r="F1259" i="26"/>
  <c r="F1260" i="26"/>
  <c r="F1261" i="26"/>
  <c r="F1262" i="26"/>
  <c r="F1263" i="26"/>
  <c r="F1264" i="26"/>
  <c r="F1265" i="26"/>
  <c r="F1266" i="26"/>
  <c r="F1267" i="26"/>
  <c r="F1268" i="26"/>
  <c r="F1269" i="26"/>
  <c r="F1270" i="26"/>
  <c r="F1271" i="26"/>
  <c r="F1272" i="26"/>
  <c r="F1273" i="26"/>
  <c r="F1274" i="26"/>
  <c r="F1275" i="26"/>
  <c r="F1276" i="26"/>
  <c r="F1277" i="26"/>
  <c r="F1278" i="26"/>
  <c r="F1279" i="26"/>
  <c r="F1280" i="26"/>
  <c r="F1281" i="26"/>
  <c r="F1282" i="26"/>
  <c r="F1283" i="26"/>
  <c r="F1284" i="26"/>
  <c r="F1285" i="26"/>
  <c r="F1286" i="26"/>
  <c r="F1287" i="26"/>
  <c r="F1288" i="26"/>
  <c r="F1289" i="26"/>
  <c r="F1290" i="26"/>
  <c r="F1291" i="26"/>
  <c r="F1292" i="26"/>
  <c r="F1293" i="26"/>
  <c r="F1294" i="26"/>
  <c r="F1295" i="26"/>
  <c r="F1296" i="26"/>
  <c r="F1297" i="26"/>
  <c r="F1298" i="26"/>
  <c r="F1299" i="26"/>
  <c r="F1300" i="26"/>
  <c r="F1301" i="26"/>
  <c r="F1302" i="26"/>
  <c r="F1303" i="26"/>
  <c r="F1304" i="26"/>
  <c r="F1305" i="26"/>
  <c r="F1306" i="26"/>
  <c r="F1307" i="26"/>
  <c r="F1308" i="26"/>
  <c r="F1309" i="26"/>
  <c r="F1310" i="26"/>
  <c r="F1311" i="26"/>
  <c r="F1312" i="26"/>
  <c r="F1313" i="26"/>
  <c r="F1314" i="26"/>
  <c r="F1315" i="26"/>
  <c r="F1316" i="26"/>
  <c r="F1317" i="26"/>
  <c r="F1318" i="26"/>
  <c r="F1319" i="26"/>
  <c r="F1320" i="26"/>
  <c r="F1321" i="26"/>
  <c r="F1322" i="26"/>
  <c r="F1323" i="26"/>
  <c r="F1324" i="26"/>
  <c r="F1325" i="26"/>
  <c r="F1326" i="26"/>
  <c r="F1327" i="26"/>
  <c r="F1328" i="26"/>
  <c r="F1329" i="26"/>
  <c r="F1330" i="26"/>
  <c r="F1331" i="26"/>
  <c r="F1332" i="26"/>
  <c r="F1333" i="26"/>
  <c r="F1334" i="26"/>
  <c r="F1335" i="26"/>
  <c r="F1336" i="26"/>
  <c r="F1337" i="26"/>
  <c r="F1338" i="26"/>
  <c r="F1339" i="26"/>
  <c r="F1340" i="26"/>
  <c r="F1341" i="26"/>
  <c r="F1342" i="26"/>
  <c r="F1343" i="26"/>
  <c r="F1344" i="26"/>
  <c r="F1345" i="26"/>
  <c r="F1346" i="26"/>
  <c r="F1347" i="26"/>
  <c r="F1348" i="26"/>
  <c r="F1349" i="26"/>
  <c r="F1350" i="26"/>
  <c r="F1351" i="26"/>
  <c r="F1352" i="26"/>
  <c r="F1353" i="26"/>
  <c r="F1354" i="26"/>
  <c r="F1355" i="26"/>
  <c r="F1356" i="26"/>
  <c r="F1357" i="26"/>
  <c r="F1358" i="26"/>
  <c r="F1359" i="26"/>
  <c r="F1360" i="26"/>
  <c r="F1361" i="26"/>
  <c r="F1362" i="26"/>
  <c r="F1363" i="26"/>
  <c r="F1364" i="26"/>
  <c r="F1365" i="26"/>
  <c r="F1366" i="26"/>
  <c r="F1367" i="26"/>
  <c r="F1368" i="26"/>
  <c r="F1369" i="26"/>
  <c r="F1370" i="26"/>
  <c r="F1371" i="26"/>
  <c r="F1372" i="26"/>
  <c r="F1373" i="26"/>
  <c r="F1374" i="26"/>
  <c r="F1375" i="26"/>
  <c r="F1376" i="26"/>
  <c r="F1377" i="26"/>
  <c r="F1378" i="26"/>
  <c r="F1379" i="26"/>
  <c r="F1380" i="26"/>
  <c r="F1381" i="26"/>
  <c r="F1382" i="26"/>
  <c r="F1383" i="26"/>
  <c r="F1384" i="26"/>
  <c r="F1385" i="26"/>
  <c r="F1386" i="26"/>
  <c r="F1387" i="26"/>
  <c r="F1388" i="26"/>
  <c r="F1389" i="26"/>
  <c r="F1390" i="26"/>
  <c r="F1391" i="26"/>
  <c r="F1392" i="26"/>
  <c r="F1393" i="26"/>
  <c r="F1394" i="26"/>
  <c r="F1395" i="26"/>
  <c r="F1396" i="26"/>
  <c r="F1397" i="26"/>
  <c r="F1398" i="26"/>
  <c r="F1399" i="26"/>
  <c r="F1400" i="26"/>
  <c r="F1401" i="26"/>
  <c r="F1402" i="26"/>
  <c r="F1403" i="26"/>
  <c r="F1404" i="26"/>
  <c r="F1405" i="26"/>
  <c r="F1406" i="26"/>
  <c r="F1407" i="26"/>
  <c r="F1408" i="26"/>
  <c r="F1409" i="26"/>
  <c r="F1410" i="26"/>
  <c r="F1411" i="26"/>
  <c r="F1412" i="26"/>
  <c r="F1413" i="26"/>
  <c r="F1414" i="26"/>
  <c r="F1415" i="26"/>
  <c r="F1416" i="26"/>
  <c r="F1417" i="26"/>
  <c r="F1418" i="26"/>
  <c r="F1419" i="26"/>
  <c r="F1420" i="26"/>
  <c r="F1421" i="26"/>
  <c r="F1422" i="26"/>
  <c r="F1423" i="26"/>
  <c r="F1424" i="26"/>
  <c r="F1425" i="26"/>
  <c r="F1426" i="26"/>
  <c r="F1427" i="26"/>
  <c r="F1428" i="26"/>
  <c r="F1429" i="26"/>
  <c r="F1430" i="26"/>
  <c r="F1431" i="26"/>
  <c r="F1432" i="26"/>
  <c r="F1433" i="26"/>
  <c r="F1434" i="26"/>
  <c r="F1435" i="26"/>
  <c r="F1436" i="26"/>
  <c r="F1437" i="26"/>
  <c r="F1438" i="26"/>
  <c r="F1439" i="26"/>
  <c r="F1440" i="26"/>
  <c r="F1441" i="26"/>
  <c r="F1442" i="26"/>
  <c r="F1443" i="26"/>
  <c r="F1444" i="26"/>
  <c r="F1445" i="26"/>
  <c r="F1446" i="26"/>
  <c r="F1447" i="26"/>
  <c r="F1448" i="26"/>
  <c r="F1449" i="26"/>
  <c r="F1450" i="26"/>
  <c r="F1451" i="26"/>
  <c r="F1452" i="26"/>
  <c r="F1453" i="26"/>
  <c r="F1454" i="26"/>
  <c r="F1455" i="26"/>
  <c r="F1456" i="26"/>
  <c r="F1457" i="26"/>
  <c r="F1458" i="26"/>
  <c r="F1459" i="26"/>
  <c r="F1460" i="26"/>
  <c r="F1461" i="26"/>
  <c r="F1462" i="26"/>
  <c r="F1463" i="26"/>
  <c r="F1464" i="26"/>
  <c r="F1465" i="26"/>
  <c r="F1466" i="26"/>
  <c r="F1467" i="26"/>
  <c r="F1468" i="26"/>
  <c r="F1469" i="26"/>
  <c r="F1470" i="26"/>
  <c r="F1471" i="26"/>
  <c r="F1472" i="26"/>
  <c r="F1473" i="26"/>
  <c r="F1474" i="26"/>
  <c r="F1475" i="26"/>
  <c r="F1476" i="26"/>
  <c r="F1477" i="26"/>
  <c r="F1478" i="26"/>
  <c r="F1479" i="26"/>
  <c r="F1480" i="26"/>
  <c r="F1481" i="26"/>
  <c r="F1482" i="26"/>
  <c r="F1483" i="26"/>
  <c r="F1484" i="26"/>
  <c r="F1485" i="26"/>
  <c r="F1486" i="26"/>
  <c r="F1487" i="26"/>
  <c r="F1488" i="26"/>
  <c r="F1489" i="26"/>
  <c r="F1490" i="26"/>
  <c r="F1491" i="26"/>
  <c r="F1492" i="26"/>
  <c r="F1493" i="26"/>
  <c r="F1494" i="26"/>
  <c r="F1495" i="26"/>
  <c r="F1496" i="26"/>
  <c r="F1497" i="26"/>
  <c r="F1498" i="26"/>
  <c r="F1499" i="26"/>
  <c r="F1500" i="26"/>
  <c r="F1501" i="26"/>
  <c r="F1502" i="26"/>
  <c r="F1503" i="26"/>
  <c r="F1504" i="26"/>
  <c r="F1505" i="26"/>
  <c r="F1506" i="26"/>
  <c r="F1507" i="26"/>
  <c r="F1508" i="26"/>
  <c r="F1509" i="26"/>
  <c r="F1510" i="26"/>
  <c r="F1511" i="26"/>
  <c r="F1512" i="26"/>
  <c r="F1513" i="26"/>
  <c r="F1514" i="26"/>
  <c r="F1515" i="26"/>
  <c r="F1516" i="26"/>
  <c r="F1517" i="26"/>
  <c r="F1518" i="26"/>
  <c r="F1519" i="26"/>
  <c r="F1520" i="26"/>
  <c r="F1521" i="26"/>
  <c r="F1522" i="26"/>
  <c r="F1523" i="26"/>
  <c r="F1524" i="26"/>
  <c r="F1525" i="26"/>
  <c r="F1526" i="26"/>
  <c r="F1527" i="26"/>
  <c r="F1528" i="26"/>
  <c r="F1529" i="26"/>
  <c r="F1530" i="26"/>
  <c r="F1531" i="26"/>
  <c r="F1532" i="26"/>
  <c r="F1533" i="26"/>
  <c r="F1534" i="26"/>
  <c r="F1535" i="26"/>
  <c r="F1536" i="26"/>
  <c r="F1537" i="26"/>
  <c r="F1538" i="26"/>
  <c r="F1539" i="26"/>
  <c r="F1540" i="26"/>
  <c r="F1541" i="26"/>
  <c r="F1542" i="26"/>
  <c r="F1543" i="26"/>
  <c r="F1544" i="26"/>
  <c r="F1545" i="26"/>
  <c r="F1546" i="26"/>
  <c r="F1547" i="26"/>
  <c r="F1548" i="26"/>
  <c r="F1549" i="26"/>
  <c r="F1550" i="26"/>
  <c r="F1551" i="26"/>
  <c r="F1552" i="26"/>
  <c r="F1553" i="26"/>
  <c r="F1554" i="26"/>
  <c r="F1555" i="26"/>
  <c r="F1556" i="26"/>
  <c r="F1557" i="26"/>
  <c r="F1558" i="26"/>
  <c r="F1559" i="26"/>
  <c r="F1560" i="26"/>
  <c r="F1561" i="26"/>
  <c r="F1562" i="26"/>
  <c r="F1563" i="26"/>
  <c r="F1564" i="26"/>
  <c r="F1565" i="26"/>
  <c r="F1566" i="26"/>
  <c r="F1567" i="26"/>
  <c r="F1568" i="26"/>
  <c r="F1569" i="26"/>
  <c r="F1570" i="26"/>
  <c r="F1571" i="26"/>
  <c r="F1572" i="26"/>
  <c r="F1573" i="26"/>
  <c r="F1574" i="26"/>
  <c r="F1575" i="26"/>
  <c r="F1576" i="26"/>
  <c r="F1577" i="26"/>
  <c r="F1578" i="26"/>
  <c r="F1579" i="26"/>
  <c r="F1580" i="26"/>
  <c r="F1581" i="26"/>
  <c r="F1582" i="26"/>
  <c r="F1583" i="26"/>
  <c r="F1584" i="26"/>
  <c r="F1585" i="26"/>
  <c r="F1586" i="26"/>
  <c r="F1587" i="26"/>
  <c r="F1588" i="26"/>
  <c r="F1589" i="26"/>
  <c r="F1590" i="26"/>
  <c r="F1591" i="26"/>
  <c r="F1592" i="26"/>
  <c r="F1593" i="26"/>
  <c r="F1594" i="26"/>
  <c r="F1595" i="26"/>
  <c r="F1596" i="26"/>
  <c r="F1597" i="26"/>
  <c r="F1598" i="26"/>
  <c r="F1599" i="26"/>
  <c r="F1600" i="26"/>
  <c r="F1601" i="26"/>
  <c r="F1602" i="26"/>
  <c r="F1603" i="26"/>
  <c r="F1604" i="26"/>
  <c r="F1605" i="26"/>
  <c r="F1606" i="26"/>
  <c r="F1607" i="26"/>
  <c r="F1608" i="26"/>
  <c r="F1609" i="26"/>
  <c r="F1610" i="26"/>
  <c r="F1611" i="26"/>
  <c r="F1612" i="26"/>
  <c r="F1613" i="26"/>
  <c r="F1614" i="26"/>
  <c r="F1615" i="26"/>
  <c r="F1616" i="26"/>
  <c r="F1617" i="26"/>
  <c r="F1618" i="26"/>
  <c r="F1619" i="26"/>
  <c r="F1620" i="26"/>
  <c r="F1621" i="26"/>
  <c r="F1622" i="26"/>
  <c r="F1623" i="26"/>
  <c r="F1624" i="26"/>
  <c r="F1625" i="26"/>
  <c r="F1626" i="26"/>
  <c r="F1627" i="26"/>
  <c r="F1628" i="26"/>
  <c r="F1629" i="26"/>
  <c r="F1630" i="26"/>
  <c r="F1631" i="26"/>
  <c r="F1632" i="26"/>
  <c r="F1633" i="26"/>
  <c r="F1634" i="26"/>
  <c r="F1635" i="26"/>
  <c r="F1636" i="26"/>
  <c r="F1637" i="26"/>
  <c r="F1638" i="26"/>
  <c r="F1639" i="26"/>
  <c r="F1640" i="26"/>
  <c r="F1641" i="26"/>
  <c r="F1642" i="26"/>
  <c r="F1643" i="26"/>
  <c r="F1644" i="26"/>
  <c r="F1645" i="26"/>
  <c r="F1646" i="26"/>
  <c r="F1647" i="26"/>
  <c r="F1648" i="26"/>
  <c r="F1649" i="26"/>
  <c r="F1650" i="26"/>
  <c r="F1651" i="26"/>
  <c r="F1652" i="26"/>
  <c r="F1653" i="26"/>
  <c r="F1654" i="26"/>
  <c r="F1655" i="26"/>
  <c r="F1656" i="26"/>
  <c r="F1657" i="26"/>
  <c r="F1658" i="26"/>
  <c r="F1659" i="26"/>
  <c r="F1660" i="26"/>
  <c r="F1661" i="26"/>
  <c r="F1662" i="26"/>
  <c r="F1663" i="26"/>
  <c r="F1664" i="26"/>
  <c r="F1665" i="26"/>
  <c r="F1666" i="26"/>
  <c r="F1667" i="26"/>
  <c r="F1668" i="26"/>
  <c r="F1669" i="26"/>
  <c r="F1670" i="26"/>
  <c r="F1671" i="26"/>
  <c r="F1672" i="26"/>
  <c r="F1673" i="26"/>
  <c r="F1674" i="26"/>
  <c r="F1675" i="26"/>
  <c r="F1676" i="26"/>
  <c r="F1677" i="26"/>
  <c r="F1678" i="26"/>
  <c r="F1679" i="26"/>
  <c r="F1680" i="26"/>
  <c r="F1681" i="26"/>
  <c r="F1682" i="26"/>
  <c r="F1683" i="26"/>
  <c r="F1684" i="26"/>
  <c r="F1685" i="26"/>
  <c r="F1686" i="26"/>
  <c r="F1687" i="26"/>
  <c r="F1688" i="26"/>
  <c r="F1689" i="26"/>
  <c r="F1690" i="26"/>
  <c r="F1691" i="26"/>
  <c r="F1692" i="26"/>
  <c r="F1693" i="26"/>
  <c r="F1694" i="26"/>
  <c r="F1695" i="26"/>
  <c r="F1696" i="26"/>
  <c r="F1697" i="26"/>
  <c r="F1698" i="26"/>
  <c r="F1699" i="26"/>
  <c r="F1700" i="26"/>
  <c r="F1701" i="26"/>
  <c r="F1702" i="26"/>
  <c r="F1703" i="26"/>
  <c r="F1704" i="26"/>
  <c r="F1705" i="26"/>
  <c r="F1706" i="26"/>
  <c r="F1707" i="26"/>
  <c r="F1708" i="26"/>
  <c r="F1709" i="26"/>
  <c r="F1710" i="26"/>
  <c r="F1711" i="26"/>
  <c r="F1712" i="26"/>
  <c r="F1713" i="26"/>
  <c r="F1714" i="26"/>
  <c r="F1715" i="26"/>
  <c r="F1716" i="26"/>
  <c r="F1717" i="26"/>
  <c r="F1718" i="26"/>
  <c r="F1719" i="26"/>
  <c r="F1720" i="26"/>
  <c r="F1721" i="26"/>
  <c r="F1722" i="26"/>
  <c r="F1723" i="26"/>
  <c r="F1724" i="26"/>
  <c r="F1725" i="26"/>
  <c r="F1726" i="26"/>
  <c r="F1727" i="26"/>
  <c r="F1728" i="26"/>
  <c r="F1729" i="26"/>
  <c r="F1730" i="26"/>
  <c r="F1731" i="26"/>
  <c r="F1732" i="26"/>
  <c r="F1733" i="26"/>
  <c r="F1734" i="26"/>
  <c r="F1735" i="26"/>
  <c r="F1736" i="26"/>
  <c r="F1737" i="26"/>
  <c r="F1738" i="26"/>
  <c r="F1739" i="26"/>
  <c r="F1740" i="26"/>
  <c r="F1741" i="26"/>
  <c r="F1742" i="26"/>
  <c r="F1743" i="26"/>
  <c r="F1744" i="26"/>
  <c r="F1745" i="26"/>
  <c r="F1746" i="26"/>
  <c r="F1747" i="26"/>
  <c r="F1748" i="26"/>
  <c r="F1749" i="26"/>
  <c r="F1750" i="26"/>
  <c r="F1751" i="26"/>
  <c r="F1752" i="26"/>
  <c r="F1753" i="26"/>
  <c r="F1754" i="26"/>
  <c r="F1755" i="26"/>
  <c r="F1756" i="26"/>
  <c r="F1757" i="26"/>
  <c r="F1758" i="26"/>
  <c r="F1759" i="26"/>
  <c r="F1760" i="26"/>
  <c r="F1761" i="26"/>
  <c r="F1762" i="26"/>
  <c r="F1763" i="26"/>
  <c r="F1764" i="26"/>
  <c r="F1765" i="26"/>
  <c r="F1766" i="26"/>
  <c r="F1767" i="26"/>
  <c r="F1768" i="26"/>
  <c r="F1769" i="26"/>
  <c r="F1770" i="26"/>
  <c r="F1771" i="26"/>
  <c r="F1772" i="26"/>
  <c r="F1773" i="26"/>
  <c r="F1774" i="26"/>
  <c r="F1775" i="26"/>
  <c r="F1776" i="26"/>
  <c r="F1777" i="26"/>
  <c r="F1778" i="26"/>
  <c r="F1779" i="26"/>
  <c r="F1780" i="26"/>
  <c r="F1781" i="26"/>
  <c r="F1782" i="26"/>
  <c r="F1783" i="26"/>
  <c r="F1784" i="26"/>
  <c r="F1785" i="26"/>
  <c r="F1786" i="26"/>
  <c r="F1787" i="26"/>
  <c r="F1788" i="26"/>
  <c r="F1789" i="26"/>
  <c r="F1790" i="26"/>
  <c r="F1791" i="26"/>
  <c r="F1792" i="26"/>
  <c r="F1793" i="26"/>
  <c r="F1794" i="26"/>
  <c r="F1795" i="26"/>
  <c r="F1796" i="26"/>
  <c r="F1797" i="26"/>
  <c r="F1798" i="26"/>
  <c r="F1799" i="26"/>
  <c r="F1800" i="26"/>
  <c r="F1801" i="26"/>
  <c r="F1802" i="26"/>
  <c r="F1803" i="26"/>
  <c r="F1804" i="26"/>
  <c r="F1805" i="26"/>
  <c r="F1806" i="26"/>
  <c r="F1807" i="26"/>
  <c r="F1808" i="26"/>
  <c r="F1809" i="26"/>
  <c r="F1810" i="26"/>
  <c r="F1811" i="26"/>
  <c r="F1812" i="26"/>
  <c r="F1813" i="26"/>
  <c r="F1814" i="26"/>
  <c r="F1815" i="26"/>
  <c r="F1816" i="26"/>
  <c r="F1817" i="26"/>
  <c r="F1818" i="26"/>
  <c r="F1819" i="26"/>
  <c r="F1820" i="26"/>
  <c r="F1821" i="26"/>
  <c r="F1822" i="26"/>
  <c r="F1823" i="26"/>
  <c r="F1824" i="26"/>
  <c r="F1825" i="26"/>
  <c r="F1826" i="26"/>
  <c r="F1827" i="26"/>
  <c r="F1828" i="26"/>
  <c r="F1829" i="26"/>
  <c r="F1830" i="26"/>
  <c r="F1831" i="26"/>
  <c r="F1832" i="26"/>
  <c r="F1833" i="26"/>
  <c r="F1834" i="26"/>
  <c r="F1835" i="26"/>
  <c r="F1836" i="26"/>
  <c r="F1837" i="26"/>
  <c r="F1838" i="26"/>
  <c r="F1839" i="26"/>
  <c r="F1840" i="26"/>
  <c r="F1841" i="26"/>
  <c r="F1842" i="26"/>
  <c r="F1843" i="26"/>
  <c r="F1844" i="26"/>
  <c r="F1845" i="26"/>
  <c r="F1846" i="26"/>
  <c r="F1847" i="26"/>
  <c r="F1848" i="26"/>
  <c r="F1849" i="26"/>
  <c r="F1850" i="26"/>
  <c r="F1851" i="26"/>
  <c r="F1852" i="26"/>
  <c r="F1853" i="26"/>
  <c r="F1854" i="26"/>
  <c r="F1855" i="26"/>
  <c r="F1856" i="26"/>
  <c r="F1857" i="26"/>
  <c r="F1858" i="26"/>
  <c r="F1859" i="26"/>
  <c r="F1860" i="26"/>
  <c r="F1861" i="26"/>
  <c r="F1862" i="26"/>
  <c r="F1863" i="26"/>
  <c r="F1864" i="26"/>
  <c r="F1865" i="26"/>
  <c r="F1866" i="26"/>
  <c r="F1867" i="26"/>
  <c r="F1868" i="26"/>
  <c r="F1869" i="26"/>
  <c r="F1870" i="26"/>
  <c r="F1871" i="26"/>
  <c r="F1872" i="26"/>
  <c r="F1873" i="26"/>
  <c r="F1874" i="26"/>
  <c r="F1875" i="26"/>
  <c r="F1876" i="26"/>
  <c r="F1877" i="26"/>
  <c r="F1878" i="26"/>
  <c r="F1879" i="26"/>
  <c r="F1880" i="26"/>
  <c r="F1881" i="26"/>
  <c r="F1882" i="26"/>
  <c r="F1883" i="26"/>
  <c r="F1884" i="26"/>
  <c r="F1885" i="26"/>
  <c r="F1886" i="26"/>
  <c r="F1887" i="26"/>
  <c r="F1888" i="26"/>
  <c r="F1889" i="26"/>
  <c r="F1890" i="26"/>
  <c r="F1891" i="26"/>
  <c r="F1892" i="26"/>
  <c r="F1893" i="26"/>
  <c r="F1894" i="26"/>
  <c r="F1895" i="26"/>
  <c r="F1896" i="26"/>
  <c r="F1897" i="26"/>
  <c r="F1898" i="26"/>
  <c r="F1899" i="26"/>
  <c r="F1900" i="26"/>
  <c r="F1901" i="26"/>
  <c r="F1902" i="26"/>
  <c r="F1903" i="26"/>
  <c r="F1904" i="26"/>
  <c r="F1905" i="26"/>
  <c r="F1906" i="26"/>
  <c r="F1907" i="26"/>
  <c r="F1908" i="26"/>
  <c r="F1909" i="26"/>
  <c r="F1910" i="26"/>
  <c r="F1911" i="26"/>
  <c r="F1912" i="26"/>
  <c r="F1913" i="26"/>
  <c r="F1914" i="26"/>
  <c r="F1915" i="26"/>
  <c r="F1916" i="26"/>
  <c r="F1917" i="26"/>
  <c r="F1918" i="26"/>
  <c r="F1919" i="26"/>
  <c r="F1920" i="26"/>
  <c r="F1921" i="26"/>
  <c r="F1922" i="26"/>
  <c r="F1923" i="26"/>
  <c r="F1924" i="26"/>
  <c r="F1925" i="26"/>
  <c r="F1926" i="26"/>
  <c r="F1927" i="26"/>
  <c r="F1928" i="26"/>
  <c r="F1929" i="26"/>
  <c r="F1930" i="26"/>
  <c r="F1931" i="26"/>
  <c r="F1932" i="26"/>
  <c r="F1933" i="26"/>
  <c r="F1934" i="26"/>
  <c r="F1935" i="26"/>
  <c r="F1936" i="26"/>
  <c r="F1937" i="26"/>
  <c r="F1938" i="26"/>
  <c r="F1939" i="26"/>
  <c r="F1940" i="26"/>
  <c r="F1941" i="26"/>
  <c r="F1942" i="26"/>
  <c r="F1943" i="26"/>
  <c r="F1944" i="26"/>
  <c r="F1945" i="26"/>
  <c r="F1946" i="26"/>
  <c r="F1947" i="26"/>
  <c r="F1948" i="26"/>
  <c r="F1949" i="26"/>
  <c r="F1950" i="26"/>
  <c r="F1951" i="26"/>
  <c r="F1952" i="26"/>
  <c r="F1953" i="26"/>
  <c r="F1954" i="26"/>
  <c r="F1955" i="26"/>
  <c r="F1956" i="26"/>
  <c r="F1957" i="26"/>
  <c r="F1958" i="26"/>
  <c r="F1959" i="26"/>
  <c r="F1960" i="26"/>
  <c r="F1961" i="26"/>
  <c r="F1962" i="26"/>
  <c r="F1963" i="26"/>
  <c r="F1964" i="26"/>
  <c r="F1965" i="26"/>
  <c r="F1966" i="26"/>
  <c r="F1967" i="26"/>
  <c r="F1968" i="26"/>
  <c r="F1969" i="26"/>
  <c r="F1970" i="26"/>
  <c r="F1971" i="26"/>
  <c r="F1972" i="26"/>
  <c r="F1973" i="26"/>
  <c r="F1974" i="26"/>
  <c r="F1975" i="26"/>
  <c r="F1976" i="26"/>
  <c r="F1977" i="26"/>
  <c r="F1978" i="26"/>
  <c r="F1979" i="26"/>
  <c r="F1980" i="26"/>
  <c r="F1981" i="26"/>
  <c r="F1982" i="26"/>
  <c r="F1983" i="26"/>
  <c r="F1984" i="26"/>
  <c r="F1985" i="26"/>
  <c r="F1986" i="26"/>
  <c r="F1987" i="26"/>
  <c r="F1988" i="26"/>
  <c r="F1989" i="26"/>
  <c r="F1990" i="26"/>
  <c r="F1991" i="26"/>
  <c r="F1992" i="26"/>
  <c r="F1993" i="26"/>
  <c r="F1994" i="26"/>
  <c r="F1995" i="26"/>
  <c r="F1996" i="26"/>
  <c r="F1997" i="26"/>
  <c r="F1998" i="26"/>
  <c r="F1999" i="26"/>
  <c r="F2000" i="26"/>
  <c r="F2001" i="26"/>
  <c r="F2002" i="26"/>
  <c r="F2003" i="26"/>
  <c r="F2004" i="26"/>
  <c r="F2005" i="26"/>
  <c r="F2006" i="26"/>
  <c r="F2007" i="26"/>
  <c r="F2008" i="26"/>
  <c r="F2009" i="26"/>
  <c r="F2010" i="26"/>
  <c r="F2011" i="26"/>
  <c r="F2012" i="26"/>
  <c r="F2013" i="26"/>
  <c r="F2014" i="26"/>
  <c r="F2015" i="26"/>
  <c r="F2016" i="26"/>
  <c r="F2017" i="26"/>
  <c r="F2018" i="26"/>
  <c r="F2019" i="26"/>
  <c r="F2020" i="26"/>
  <c r="F2021" i="26"/>
  <c r="F2022" i="26"/>
  <c r="F2023" i="26"/>
  <c r="F2024" i="26"/>
  <c r="F2025" i="26"/>
  <c r="F2026" i="26"/>
  <c r="F2027" i="26"/>
  <c r="F2028" i="26"/>
  <c r="F2029" i="26"/>
  <c r="F2030" i="26"/>
  <c r="F2031" i="26"/>
  <c r="F2032" i="26"/>
  <c r="F2033" i="26"/>
  <c r="F2034" i="26"/>
  <c r="F2035" i="26"/>
  <c r="F2036" i="26"/>
  <c r="F2037" i="26"/>
  <c r="F2038" i="26"/>
  <c r="F2039" i="26"/>
  <c r="F2040" i="26"/>
  <c r="F2041" i="26"/>
  <c r="F2042" i="26"/>
  <c r="F2043" i="26"/>
  <c r="F2044" i="26"/>
  <c r="F2045" i="26"/>
  <c r="F2046" i="26"/>
  <c r="F2047" i="26"/>
  <c r="F2048" i="26"/>
  <c r="F2049" i="26"/>
  <c r="F2050" i="26"/>
  <c r="F2051" i="26"/>
  <c r="F2052" i="26"/>
  <c r="F2053" i="26"/>
  <c r="F2054" i="26"/>
  <c r="F2055" i="26"/>
  <c r="F2056" i="26"/>
  <c r="F2057" i="26"/>
  <c r="F2058" i="26"/>
  <c r="F2059" i="26"/>
  <c r="F2060" i="26"/>
  <c r="F2061" i="26"/>
  <c r="F2062" i="26"/>
  <c r="F2063" i="26"/>
  <c r="F2064" i="26"/>
  <c r="F2065" i="26"/>
  <c r="F2066" i="26"/>
  <c r="F2067" i="26"/>
  <c r="F2068" i="26"/>
  <c r="F2069" i="26"/>
  <c r="F2070" i="26"/>
  <c r="F2071" i="26"/>
  <c r="F2072" i="26"/>
  <c r="F2073" i="26"/>
  <c r="F2074" i="26"/>
  <c r="F2075" i="26"/>
  <c r="F2076" i="26"/>
  <c r="F2077" i="26"/>
  <c r="F2078" i="26"/>
  <c r="F2079" i="26"/>
  <c r="F2080" i="26"/>
  <c r="F2081" i="26"/>
  <c r="F2082" i="26"/>
  <c r="F2083" i="26"/>
  <c r="F2084" i="26"/>
  <c r="F2085" i="26"/>
  <c r="F2086" i="26"/>
  <c r="F2087" i="26"/>
  <c r="F2088" i="26"/>
  <c r="F2089" i="26"/>
  <c r="F2090" i="26"/>
  <c r="F2091" i="26"/>
  <c r="F2092" i="26"/>
  <c r="F2093" i="26"/>
  <c r="F2094" i="26"/>
  <c r="F2095" i="26"/>
  <c r="F2096" i="26"/>
  <c r="F2097" i="26"/>
  <c r="F2098" i="26"/>
  <c r="F2099" i="26"/>
  <c r="F2100" i="26"/>
  <c r="F2101" i="26"/>
  <c r="F2102" i="26"/>
  <c r="F2103" i="26"/>
  <c r="F2104" i="26"/>
  <c r="F2105" i="26"/>
  <c r="F2106" i="26"/>
  <c r="F2107" i="26"/>
  <c r="F2108" i="26"/>
  <c r="F2109" i="26"/>
  <c r="F2110" i="26"/>
  <c r="F2111" i="26"/>
  <c r="F2112" i="26"/>
  <c r="F2113" i="26"/>
  <c r="F2114" i="26"/>
  <c r="F2115" i="26"/>
  <c r="F2116" i="26"/>
  <c r="F2117" i="26"/>
  <c r="F2118" i="26"/>
  <c r="F2119" i="26"/>
  <c r="F2120" i="26"/>
  <c r="F2121" i="26"/>
  <c r="F2122" i="26"/>
  <c r="F2123" i="26"/>
  <c r="F2124" i="26"/>
  <c r="F2125" i="26"/>
  <c r="F2126" i="26"/>
  <c r="F2127" i="26"/>
  <c r="F2128" i="26"/>
  <c r="F2129" i="26"/>
  <c r="F2130" i="26"/>
  <c r="F2131" i="26"/>
  <c r="F2132" i="26"/>
  <c r="F2133" i="26"/>
  <c r="F2134" i="26"/>
  <c r="F2135" i="26"/>
  <c r="F2136" i="26"/>
  <c r="F2137" i="26"/>
  <c r="F2138" i="26"/>
  <c r="F2139" i="26"/>
  <c r="F2140" i="26"/>
  <c r="F2141" i="26"/>
  <c r="F2142" i="26"/>
  <c r="F2143" i="26"/>
  <c r="F2144" i="26"/>
  <c r="F2145" i="26"/>
  <c r="F2146" i="26"/>
  <c r="F2147" i="26"/>
  <c r="F2148" i="26"/>
  <c r="F2149" i="26"/>
  <c r="F2150" i="26"/>
  <c r="F2151" i="26"/>
  <c r="F2152" i="26"/>
  <c r="F2153" i="26"/>
  <c r="F2154" i="26"/>
  <c r="F2155" i="26"/>
  <c r="F2156" i="26"/>
  <c r="F2157" i="26"/>
  <c r="F2158" i="26"/>
  <c r="F2159" i="26"/>
  <c r="F2160" i="26"/>
  <c r="F2161" i="26"/>
  <c r="F2162" i="26"/>
  <c r="F2163" i="26"/>
  <c r="F2164" i="26"/>
  <c r="F2165" i="26"/>
  <c r="F2166" i="26"/>
  <c r="F2167" i="26"/>
  <c r="F2168" i="26"/>
  <c r="F2169" i="26"/>
  <c r="F2170" i="26"/>
  <c r="F2171" i="26"/>
  <c r="F2172" i="26"/>
  <c r="F2173" i="26"/>
  <c r="F2174" i="26"/>
  <c r="F2175" i="26"/>
  <c r="F2176" i="26"/>
  <c r="F2177" i="26"/>
  <c r="F2178" i="26"/>
  <c r="F2179" i="26"/>
  <c r="F2180" i="26"/>
  <c r="F2181" i="26"/>
  <c r="F2182" i="26"/>
  <c r="F2183" i="26"/>
  <c r="F2184" i="26"/>
  <c r="F2185" i="26"/>
  <c r="F2186" i="26"/>
  <c r="F2187" i="26"/>
  <c r="F2188" i="26"/>
  <c r="F2189" i="26"/>
  <c r="F2190" i="26"/>
  <c r="F2191" i="26"/>
  <c r="F2192" i="26"/>
  <c r="F2193" i="26"/>
  <c r="F2194" i="26"/>
  <c r="F2195" i="26"/>
  <c r="F2196" i="26"/>
  <c r="F2197" i="26"/>
  <c r="F2198" i="26"/>
  <c r="F2199" i="26"/>
  <c r="F2200" i="26"/>
  <c r="F2201" i="26"/>
  <c r="F2202" i="26"/>
  <c r="F2203" i="26"/>
  <c r="F2204" i="26"/>
  <c r="F2205" i="26"/>
  <c r="F2206" i="26"/>
  <c r="F2207" i="26"/>
  <c r="F2208" i="26"/>
  <c r="F2209" i="26"/>
  <c r="F2210" i="26"/>
  <c r="F2211" i="26"/>
  <c r="F2212" i="26"/>
  <c r="F2213" i="26"/>
  <c r="F2214" i="26"/>
  <c r="F2215" i="26"/>
  <c r="F2216" i="26"/>
  <c r="F2217" i="26"/>
  <c r="F2218" i="26"/>
  <c r="F2219" i="26"/>
  <c r="F2220" i="26"/>
  <c r="F2221" i="26"/>
  <c r="F2222" i="26"/>
  <c r="F2223" i="26"/>
  <c r="F2224" i="26"/>
  <c r="F2225" i="26"/>
  <c r="F2226" i="26"/>
  <c r="F2227" i="26"/>
  <c r="F2228" i="26"/>
  <c r="F2229" i="26"/>
  <c r="F2230" i="26"/>
  <c r="F2231" i="26"/>
  <c r="F2232" i="26"/>
  <c r="F2233" i="26"/>
  <c r="F2234" i="26"/>
  <c r="F2235" i="26"/>
  <c r="F2236" i="26"/>
  <c r="F2237" i="26"/>
  <c r="F2238" i="26"/>
  <c r="F2239" i="26"/>
  <c r="F2240" i="26"/>
  <c r="F2241" i="26"/>
  <c r="F2242" i="26"/>
  <c r="F2243" i="26"/>
  <c r="F2244" i="26"/>
  <c r="F2245" i="26"/>
  <c r="F2246" i="26"/>
  <c r="F2247" i="26"/>
  <c r="F2248" i="26"/>
  <c r="F2249" i="26"/>
  <c r="F2250" i="26"/>
  <c r="F2251" i="26"/>
  <c r="F2252" i="26"/>
  <c r="F2253" i="26"/>
  <c r="F2254" i="26"/>
  <c r="F2255" i="26"/>
  <c r="F2256" i="26"/>
  <c r="F2257" i="26"/>
  <c r="F2258" i="26"/>
  <c r="F2259" i="26"/>
  <c r="F2260" i="26"/>
  <c r="F2261" i="26"/>
  <c r="F2262" i="26"/>
  <c r="F2263" i="26"/>
  <c r="F2264" i="26"/>
  <c r="F2265" i="26"/>
  <c r="F2266" i="26"/>
  <c r="F2267" i="26"/>
  <c r="F2268" i="26"/>
  <c r="F2269" i="26"/>
  <c r="F2270" i="26"/>
  <c r="F2271" i="26"/>
  <c r="F2272" i="26"/>
  <c r="F2273" i="26"/>
  <c r="F2274" i="26"/>
  <c r="F2275" i="26"/>
  <c r="F2276" i="26"/>
  <c r="F2277" i="26"/>
  <c r="F2278" i="26"/>
  <c r="F2279" i="26"/>
  <c r="F2280" i="26"/>
  <c r="F2281" i="26"/>
  <c r="F2282" i="26"/>
  <c r="F2283" i="26"/>
  <c r="F2284" i="26"/>
  <c r="F2285" i="26"/>
  <c r="F2286" i="26"/>
  <c r="F2287" i="26"/>
  <c r="F2288" i="26"/>
  <c r="F2289" i="26"/>
  <c r="F2290" i="26"/>
  <c r="F2291" i="26"/>
  <c r="F2292" i="26"/>
  <c r="F2293" i="26"/>
  <c r="F2294" i="26"/>
  <c r="F2295" i="26"/>
  <c r="F2296" i="26"/>
  <c r="F2297" i="26"/>
  <c r="F2298" i="26"/>
  <c r="F2299" i="26"/>
  <c r="F2300" i="26"/>
  <c r="F2301" i="26"/>
  <c r="F2302" i="26"/>
  <c r="F2303" i="26"/>
  <c r="F2304" i="26"/>
  <c r="F2305" i="26"/>
  <c r="F2306" i="26"/>
  <c r="F2307" i="26"/>
  <c r="F2308" i="26"/>
  <c r="F2309" i="26"/>
  <c r="F2310" i="26"/>
  <c r="F2311" i="26"/>
  <c r="F2312" i="26"/>
  <c r="F2313" i="26"/>
  <c r="F2314" i="26"/>
  <c r="F2315" i="26"/>
  <c r="F2316" i="26"/>
  <c r="F2317" i="26"/>
  <c r="F2318" i="26"/>
  <c r="F2319" i="26"/>
  <c r="F2320" i="26"/>
  <c r="F2321" i="26"/>
  <c r="F2322" i="26"/>
  <c r="F2323" i="26"/>
  <c r="F2324" i="26"/>
  <c r="F2325" i="26"/>
  <c r="F2326" i="26"/>
  <c r="F2327" i="26"/>
  <c r="F2328" i="26"/>
  <c r="F2329" i="26"/>
  <c r="F2330" i="26"/>
  <c r="F2331" i="26"/>
  <c r="F2332" i="26"/>
  <c r="F2333" i="26"/>
  <c r="F2334" i="26"/>
  <c r="F2335" i="26"/>
  <c r="F2336" i="26"/>
  <c r="F2337" i="26"/>
  <c r="F2338" i="26"/>
  <c r="F2339" i="26"/>
  <c r="F2340" i="26"/>
  <c r="F2341" i="26"/>
  <c r="F2342" i="26"/>
  <c r="F2343" i="26"/>
  <c r="F2344" i="26"/>
  <c r="F2345" i="26"/>
  <c r="F2346" i="26"/>
  <c r="F2347" i="26"/>
  <c r="F2348" i="26"/>
  <c r="F2349" i="26"/>
  <c r="F2350" i="26"/>
  <c r="F2351" i="26"/>
  <c r="F2352" i="26"/>
  <c r="F2353" i="26"/>
  <c r="F2354" i="26"/>
  <c r="F2355" i="26"/>
  <c r="F2356" i="26"/>
  <c r="F2357" i="26"/>
  <c r="F2358" i="26"/>
  <c r="F2359" i="26"/>
  <c r="F2360" i="26"/>
  <c r="F2361" i="26"/>
  <c r="F2362" i="26"/>
  <c r="F2363" i="26"/>
  <c r="F2364" i="26"/>
  <c r="F2365" i="26"/>
  <c r="F2366" i="26"/>
  <c r="F2367" i="26"/>
  <c r="F2368" i="26"/>
  <c r="F2369" i="26"/>
  <c r="F2370" i="26"/>
  <c r="F2371" i="26"/>
  <c r="F2372" i="26"/>
  <c r="F2373" i="26"/>
  <c r="F2374" i="26"/>
  <c r="F2375" i="26"/>
  <c r="F2376" i="26"/>
  <c r="F2377" i="26"/>
  <c r="F2378" i="26"/>
  <c r="F2379" i="26"/>
  <c r="F2380" i="26"/>
  <c r="F2381" i="26"/>
  <c r="F2382" i="26"/>
  <c r="F2383" i="26"/>
  <c r="F2384" i="26"/>
  <c r="F2385" i="26"/>
  <c r="F2386" i="26"/>
  <c r="F2387" i="26"/>
  <c r="F2388" i="26"/>
  <c r="F2389" i="26"/>
  <c r="F2390" i="26"/>
  <c r="F2391" i="26"/>
  <c r="F2392" i="26"/>
  <c r="F2393" i="26"/>
  <c r="F2394" i="26"/>
  <c r="F2395" i="26"/>
  <c r="F2396" i="26"/>
  <c r="F2397" i="26"/>
  <c r="F2398" i="26"/>
  <c r="F2399" i="26"/>
  <c r="F2400" i="26"/>
  <c r="F2401" i="26"/>
  <c r="F2402" i="26"/>
  <c r="F2403" i="26"/>
  <c r="F2404" i="26"/>
  <c r="F2405" i="26"/>
  <c r="F2406" i="26"/>
  <c r="F2407" i="26"/>
  <c r="F2408" i="26"/>
  <c r="F2409" i="26"/>
  <c r="F2410" i="26"/>
  <c r="F2411" i="26"/>
  <c r="F2412" i="26"/>
  <c r="F2413" i="26"/>
  <c r="F2414" i="26"/>
  <c r="F2415" i="26"/>
  <c r="F2416" i="26"/>
  <c r="F2417" i="26"/>
  <c r="F2418" i="26"/>
  <c r="F2419" i="26"/>
  <c r="F2420" i="26"/>
  <c r="F2421" i="26"/>
  <c r="F2422" i="26"/>
  <c r="F2423" i="26"/>
  <c r="F2424" i="26"/>
  <c r="F2425" i="26"/>
  <c r="F2426" i="26"/>
  <c r="F2427" i="26"/>
  <c r="F2428" i="26"/>
  <c r="F2429" i="26"/>
  <c r="F2430" i="26"/>
  <c r="F2431" i="26"/>
  <c r="F2432" i="26"/>
  <c r="F2433" i="26"/>
  <c r="F2434" i="26"/>
  <c r="F2435" i="26"/>
  <c r="F2436" i="26"/>
  <c r="F2437" i="26"/>
  <c r="F2438" i="26"/>
  <c r="F2439" i="26"/>
  <c r="F2440" i="26"/>
  <c r="F2441" i="26"/>
  <c r="F2442" i="26"/>
  <c r="F2443" i="26"/>
  <c r="F2444" i="26"/>
  <c r="F2445" i="26"/>
  <c r="F2446" i="26"/>
  <c r="F2447" i="26"/>
  <c r="F2448" i="26"/>
  <c r="F2449" i="26"/>
  <c r="F2450" i="26"/>
  <c r="F2451" i="26"/>
  <c r="F2452" i="26"/>
  <c r="F2453" i="26"/>
  <c r="F2454" i="26"/>
  <c r="F2455" i="26"/>
  <c r="F2456" i="26"/>
  <c r="F2457" i="26"/>
  <c r="F2458" i="26"/>
  <c r="F2459" i="26"/>
  <c r="F2460" i="26"/>
  <c r="F2461" i="26"/>
  <c r="F2462" i="26"/>
  <c r="F2463" i="26"/>
  <c r="F2464" i="26"/>
  <c r="F2465" i="26"/>
  <c r="F2466" i="26"/>
  <c r="F2467" i="26"/>
  <c r="F2468" i="26"/>
  <c r="F2469" i="26"/>
  <c r="F2470" i="26"/>
  <c r="F2471" i="26"/>
  <c r="F2472" i="26"/>
  <c r="F2473" i="26"/>
  <c r="F2474" i="26"/>
  <c r="F2475" i="26"/>
  <c r="F2476" i="26"/>
  <c r="F2477" i="26"/>
  <c r="F2478" i="26"/>
  <c r="F2479" i="26"/>
  <c r="F2480" i="26"/>
  <c r="F2481" i="26"/>
  <c r="F2482" i="26"/>
  <c r="F2483" i="26"/>
  <c r="F2484" i="26"/>
  <c r="F2485" i="26"/>
  <c r="F2486" i="26"/>
  <c r="F2487" i="26"/>
  <c r="F2488" i="26"/>
  <c r="F2489" i="26"/>
  <c r="F2490" i="26"/>
  <c r="F2491" i="26"/>
  <c r="F2492" i="26"/>
  <c r="F2493" i="26"/>
  <c r="F2494" i="26"/>
  <c r="F2495" i="26"/>
  <c r="F2496" i="26"/>
  <c r="F2497" i="26"/>
  <c r="F2498" i="26"/>
  <c r="F2499" i="26"/>
  <c r="F2500" i="26"/>
  <c r="F2501" i="26"/>
  <c r="F2502" i="26"/>
  <c r="F2503" i="26"/>
  <c r="F2504" i="26"/>
  <c r="F2505" i="26"/>
  <c r="F2506" i="26"/>
  <c r="F2507" i="26"/>
  <c r="F2508" i="26"/>
  <c r="F2509" i="26"/>
  <c r="F2510" i="26"/>
  <c r="F2511" i="26"/>
  <c r="F2512" i="26"/>
  <c r="F2513" i="26"/>
  <c r="F2514" i="26"/>
  <c r="F2515" i="26"/>
  <c r="F2516" i="26"/>
  <c r="F2517" i="26"/>
  <c r="F2518" i="26"/>
  <c r="F2519" i="26"/>
  <c r="F2520" i="26"/>
  <c r="F2521" i="26"/>
  <c r="F2522" i="26"/>
  <c r="F2523" i="26"/>
  <c r="F2524" i="26"/>
  <c r="F2525" i="26"/>
  <c r="F2526" i="26"/>
  <c r="F2527" i="26"/>
  <c r="F2528" i="26"/>
  <c r="F2529" i="26"/>
  <c r="F2530" i="26"/>
  <c r="F2531" i="26"/>
  <c r="F2532" i="26"/>
  <c r="F2533" i="26"/>
  <c r="F2534" i="26"/>
  <c r="F2535" i="26"/>
  <c r="F2536" i="26"/>
  <c r="F2537" i="26"/>
  <c r="F2538" i="26"/>
  <c r="F2539" i="26"/>
  <c r="F2540" i="26"/>
  <c r="F2541" i="26"/>
  <c r="F2542" i="26"/>
  <c r="F2543" i="26"/>
  <c r="F2544" i="26"/>
  <c r="F2545" i="26"/>
  <c r="F2546" i="26"/>
  <c r="F2547" i="26"/>
  <c r="F2548" i="26"/>
  <c r="F2549" i="26"/>
  <c r="F2550" i="26"/>
  <c r="F2551" i="26"/>
  <c r="F2552" i="26"/>
  <c r="F2553" i="26"/>
  <c r="F2554" i="26"/>
  <c r="F2555" i="26"/>
  <c r="F2556" i="26"/>
  <c r="F2557" i="26"/>
  <c r="F2558" i="26"/>
  <c r="F2559" i="26"/>
  <c r="F2560" i="26"/>
  <c r="F2561" i="26"/>
  <c r="F2562" i="26"/>
  <c r="F2563" i="26"/>
  <c r="F2564" i="26"/>
  <c r="F2565" i="26"/>
  <c r="F2566" i="26"/>
  <c r="F2567" i="26"/>
  <c r="F2568" i="26"/>
  <c r="F2569" i="26"/>
  <c r="F2570" i="26"/>
  <c r="F2571" i="26"/>
  <c r="F2572" i="26"/>
  <c r="F2573" i="26"/>
  <c r="F2574" i="26"/>
  <c r="F2575" i="26"/>
  <c r="F2576" i="26"/>
  <c r="F2577" i="26"/>
  <c r="F2578" i="26"/>
  <c r="F2579" i="26"/>
  <c r="F2580" i="26"/>
  <c r="F2581" i="26"/>
  <c r="F2582" i="26"/>
  <c r="F2583" i="26"/>
  <c r="F2584" i="26"/>
  <c r="F2585" i="26"/>
  <c r="F2586" i="26"/>
  <c r="F2587" i="26"/>
  <c r="F2588" i="26"/>
  <c r="F2589" i="26"/>
  <c r="F2590" i="26"/>
  <c r="F2591" i="26"/>
  <c r="F2592" i="26"/>
  <c r="F2593" i="26"/>
  <c r="F2594" i="26"/>
  <c r="F2595" i="26"/>
  <c r="F2596" i="26"/>
  <c r="F2597" i="26"/>
  <c r="F2598" i="26"/>
  <c r="F2599" i="26"/>
  <c r="F2600" i="26"/>
  <c r="F2601" i="26"/>
  <c r="F2602" i="26"/>
  <c r="F2603" i="26"/>
  <c r="F2604" i="26"/>
  <c r="F2605" i="26"/>
  <c r="F2606" i="26"/>
  <c r="F2607" i="26"/>
  <c r="F2608" i="26"/>
  <c r="F2609" i="26"/>
  <c r="F2610" i="26"/>
  <c r="F2611" i="26"/>
  <c r="F2612" i="26"/>
  <c r="F2613" i="26"/>
  <c r="F2614" i="26"/>
  <c r="F2615" i="26"/>
  <c r="F2616" i="26"/>
  <c r="F2617" i="26"/>
  <c r="F2618" i="26"/>
  <c r="F2619" i="26"/>
  <c r="F2620" i="26"/>
  <c r="F2621" i="26"/>
  <c r="F2622" i="26"/>
  <c r="F2623" i="26"/>
  <c r="F2624" i="26"/>
  <c r="F2625" i="26"/>
  <c r="F2626" i="26"/>
  <c r="F2627" i="26"/>
  <c r="F2628" i="26"/>
  <c r="F2629" i="26"/>
  <c r="F2630" i="26"/>
  <c r="F2631" i="26"/>
  <c r="F2632" i="26"/>
  <c r="F2633" i="26"/>
  <c r="F2634" i="26"/>
  <c r="F2635" i="26"/>
  <c r="F2636" i="26"/>
  <c r="F2637" i="26"/>
  <c r="F2638" i="26"/>
  <c r="F2639" i="26"/>
  <c r="F2640" i="26"/>
  <c r="F2641" i="26"/>
  <c r="F2642" i="26"/>
  <c r="F2643" i="26"/>
  <c r="F2644" i="26"/>
  <c r="F2645" i="26"/>
  <c r="F2646" i="26"/>
  <c r="F2647" i="26"/>
  <c r="F2648" i="26"/>
  <c r="F2649" i="26"/>
  <c r="F2650" i="26"/>
  <c r="F2651" i="26"/>
  <c r="F2652" i="26"/>
  <c r="F2653" i="26"/>
  <c r="F2654" i="26"/>
  <c r="F2655" i="26"/>
  <c r="F2656" i="26"/>
  <c r="F2657" i="26"/>
  <c r="F2658" i="26"/>
  <c r="F2659" i="26"/>
  <c r="F2660" i="26"/>
  <c r="F2661" i="26"/>
  <c r="F2662" i="26"/>
  <c r="F2663" i="26"/>
  <c r="F2664" i="26"/>
  <c r="F2665" i="26"/>
  <c r="F2666" i="26"/>
  <c r="F2667" i="26"/>
  <c r="F2668" i="26"/>
  <c r="F2669" i="26"/>
  <c r="F2670" i="26"/>
  <c r="F2671" i="26"/>
  <c r="F2672" i="26"/>
  <c r="F2673" i="26"/>
  <c r="F2674" i="26"/>
  <c r="F2675" i="26"/>
  <c r="F2676" i="26"/>
  <c r="F2677" i="26"/>
  <c r="F2678" i="26"/>
  <c r="F2679" i="26"/>
  <c r="F2680" i="26"/>
  <c r="F2681" i="26"/>
  <c r="F2682" i="26"/>
  <c r="F2683" i="26"/>
  <c r="F2684" i="26"/>
  <c r="F2685" i="26"/>
  <c r="F2686" i="26"/>
  <c r="F2687" i="26"/>
  <c r="F2688" i="26"/>
  <c r="F2689" i="26"/>
  <c r="F2690" i="26"/>
  <c r="F2691" i="26"/>
  <c r="F2692" i="26"/>
  <c r="F2693" i="26"/>
  <c r="F2694" i="26"/>
  <c r="F2695" i="26"/>
  <c r="F2696" i="26"/>
  <c r="F2697" i="26"/>
  <c r="F2698" i="26"/>
  <c r="F2699" i="26"/>
  <c r="F2700" i="26"/>
  <c r="F2701" i="26"/>
  <c r="F2702" i="26"/>
  <c r="F2703" i="26"/>
  <c r="F2704" i="26"/>
  <c r="F2705" i="26"/>
  <c r="F2706" i="26"/>
  <c r="F2707" i="26"/>
  <c r="F2708" i="26"/>
  <c r="F2709" i="26"/>
  <c r="F2710" i="26"/>
  <c r="F2711" i="26"/>
  <c r="F2712" i="26"/>
  <c r="F2713" i="26"/>
  <c r="F2714" i="26"/>
  <c r="F2715" i="26"/>
  <c r="F2716" i="26"/>
  <c r="F2717" i="26"/>
  <c r="F2718" i="26"/>
  <c r="F2719" i="26"/>
  <c r="F2720" i="26"/>
  <c r="F2721" i="26"/>
  <c r="F2722" i="26"/>
  <c r="F2723" i="26"/>
  <c r="F2724" i="26"/>
  <c r="F2725" i="26"/>
  <c r="F2726" i="26"/>
  <c r="F2727" i="26"/>
  <c r="F2728" i="26"/>
  <c r="F37" i="26"/>
  <c r="F38" i="26"/>
  <c r="F39" i="26"/>
  <c r="F40" i="26"/>
  <c r="F41" i="26"/>
  <c r="F42" i="26"/>
  <c r="F43" i="26"/>
  <c r="F44" i="26"/>
  <c r="F45" i="26"/>
  <c r="F46" i="26"/>
  <c r="F47" i="26"/>
  <c r="F48" i="26"/>
  <c r="F49" i="26"/>
  <c r="F50" i="26"/>
  <c r="F51" i="26"/>
  <c r="F52" i="26"/>
  <c r="F53" i="26"/>
  <c r="F54" i="26"/>
  <c r="B8" i="26"/>
  <c r="B10" i="26"/>
  <c r="B9" i="26"/>
  <c r="F18" i="26"/>
  <c r="F32" i="26"/>
  <c r="F33" i="26"/>
  <c r="F34" i="26"/>
  <c r="F35" i="26"/>
  <c r="F36" i="26"/>
  <c r="I16" i="26"/>
  <c r="F31" i="26"/>
  <c r="F30" i="26"/>
  <c r="F29" i="26"/>
  <c r="F28" i="26"/>
  <c r="F27" i="26"/>
  <c r="F26" i="26"/>
  <c r="F25" i="26"/>
  <c r="F24" i="26"/>
  <c r="F23" i="26"/>
  <c r="F22" i="26"/>
  <c r="F21" i="26"/>
  <c r="F20" i="26"/>
  <c r="F19" i="26"/>
  <c r="F16" i="26"/>
  <c r="C16" i="26"/>
  <c r="B16" i="26"/>
  <c r="B2" i="23"/>
  <c r="I1737" i="26" l="1"/>
  <c r="I2186" i="26"/>
  <c r="T1771" i="29"/>
  <c r="T384" i="29"/>
  <c r="T1497" i="29"/>
  <c r="I1661" i="26"/>
  <c r="I1512" i="26"/>
  <c r="I265" i="26"/>
  <c r="I1025" i="26"/>
  <c r="I683" i="26"/>
  <c r="I1388" i="26"/>
  <c r="I1988" i="26"/>
  <c r="I577" i="26"/>
  <c r="I1989" i="26"/>
  <c r="I1524" i="26"/>
  <c r="I180" i="26"/>
  <c r="I1105" i="26"/>
  <c r="I824" i="26"/>
  <c r="I2099" i="26"/>
  <c r="I1588" i="26"/>
  <c r="I1555" i="26"/>
  <c r="I1107" i="26"/>
  <c r="I1624" i="26"/>
  <c r="I203" i="26"/>
  <c r="I755" i="26"/>
  <c r="I367" i="26"/>
  <c r="I1228" i="26"/>
  <c r="I1579" i="26"/>
  <c r="I215" i="26"/>
  <c r="I698" i="26"/>
  <c r="I2548" i="26"/>
  <c r="I234" i="26"/>
  <c r="T1796" i="29"/>
  <c r="I671" i="26"/>
  <c r="I2089" i="26"/>
  <c r="T1568" i="29"/>
  <c r="I1328" i="26"/>
  <c r="I2217" i="26"/>
  <c r="I1955" i="26"/>
  <c r="I193" i="26"/>
  <c r="I301" i="26"/>
  <c r="T2217" i="29"/>
  <c r="T204" i="29"/>
  <c r="I795" i="26"/>
  <c r="I980" i="26"/>
  <c r="T2231" i="29"/>
  <c r="I45" i="26"/>
  <c r="I276" i="26"/>
  <c r="I1701" i="26"/>
  <c r="I1143" i="26"/>
  <c r="I1780" i="26"/>
  <c r="I1687" i="26"/>
  <c r="T1253" i="29"/>
  <c r="I1393" i="26"/>
  <c r="I2123" i="26"/>
  <c r="I1970" i="26"/>
  <c r="T775" i="29"/>
  <c r="I347" i="26"/>
  <c r="I137" i="26"/>
  <c r="I2166" i="26"/>
  <c r="I2083" i="26"/>
  <c r="T650" i="29"/>
  <c r="T1687" i="29"/>
  <c r="I2546" i="26"/>
  <c r="I1750" i="26"/>
  <c r="I1423" i="26"/>
  <c r="I2051" i="26"/>
  <c r="I793" i="26"/>
  <c r="I337" i="26"/>
  <c r="I1626" i="26"/>
  <c r="I2177" i="26"/>
  <c r="I1482" i="26"/>
  <c r="I1256" i="26"/>
  <c r="I1116" i="26"/>
  <c r="I526" i="26"/>
  <c r="T898" i="29"/>
  <c r="I856" i="26"/>
  <c r="I387" i="26"/>
  <c r="I626" i="26"/>
  <c r="I1176" i="26"/>
  <c r="I1042" i="26"/>
  <c r="I377" i="26"/>
  <c r="I785" i="26"/>
  <c r="T2200" i="29"/>
  <c r="I56" i="26"/>
  <c r="T897" i="29"/>
  <c r="I278" i="26"/>
  <c r="I572" i="26"/>
  <c r="I2086" i="26"/>
  <c r="I732" i="26"/>
  <c r="I1473" i="26"/>
  <c r="I1500" i="26"/>
  <c r="I1358" i="26"/>
  <c r="I295" i="26"/>
  <c r="I1729" i="26"/>
  <c r="I1216" i="26"/>
  <c r="I2077" i="26"/>
  <c r="I400" i="26"/>
  <c r="I96" i="26"/>
  <c r="T1219" i="29"/>
  <c r="I1534" i="26"/>
  <c r="I657" i="26"/>
  <c r="T1236" i="29"/>
  <c r="T318" i="29"/>
  <c r="T1838" i="29"/>
  <c r="T2191" i="29"/>
  <c r="I1198" i="26"/>
  <c r="I568" i="26"/>
  <c r="I1754" i="26"/>
  <c r="I162" i="26"/>
  <c r="I1440" i="26"/>
  <c r="I1654" i="26"/>
  <c r="T840" i="29"/>
  <c r="I57" i="26"/>
  <c r="I1669" i="26"/>
  <c r="I1060" i="26"/>
  <c r="I350" i="26"/>
  <c r="I921" i="26"/>
  <c r="I78" i="26"/>
  <c r="I1959" i="26"/>
  <c r="I451" i="26"/>
  <c r="I1949" i="26"/>
  <c r="I1700" i="26"/>
  <c r="I1106" i="26"/>
  <c r="I1102" i="26"/>
  <c r="I563" i="26"/>
  <c r="T1746" i="29"/>
  <c r="I1468" i="26"/>
  <c r="I1999" i="26"/>
  <c r="I2512" i="26"/>
  <c r="I1101" i="26"/>
  <c r="I1746" i="26"/>
  <c r="I1180" i="26"/>
  <c r="I1633" i="26"/>
  <c r="T562" i="29"/>
  <c r="I562" i="26"/>
  <c r="I2692" i="26"/>
  <c r="I1680" i="26"/>
  <c r="I857" i="26"/>
  <c r="I1223" i="26"/>
  <c r="I97" i="26"/>
  <c r="I1784" i="26"/>
  <c r="I1566" i="26"/>
  <c r="I1204" i="26"/>
  <c r="I2116" i="26"/>
  <c r="I743" i="26"/>
  <c r="I1421" i="26"/>
  <c r="I1173" i="26"/>
  <c r="I527" i="26"/>
  <c r="I1978" i="26"/>
  <c r="I2114" i="26"/>
  <c r="I479" i="26"/>
  <c r="I1389" i="26"/>
  <c r="I223" i="26"/>
  <c r="I706" i="26"/>
  <c r="I1809" i="26"/>
  <c r="I1682" i="26"/>
  <c r="I565" i="26"/>
  <c r="I222" i="26"/>
  <c r="I1095" i="26"/>
  <c r="T266" i="29"/>
  <c r="I1577" i="26"/>
  <c r="I2157" i="26"/>
  <c r="I805" i="26"/>
  <c r="I1698" i="26"/>
  <c r="I1613" i="26"/>
  <c r="I727" i="26"/>
  <c r="T223" i="29"/>
  <c r="I1538" i="26"/>
  <c r="T1255" i="29"/>
  <c r="I1685" i="26"/>
  <c r="I1578" i="26"/>
  <c r="I2720" i="26"/>
  <c r="I819" i="26"/>
  <c r="I252" i="26"/>
  <c r="I1184" i="26"/>
  <c r="I358" i="26"/>
  <c r="I1787" i="26"/>
  <c r="T1786" i="29"/>
  <c r="I1066" i="26"/>
  <c r="I1171" i="26"/>
  <c r="I642" i="26"/>
  <c r="I2067" i="26"/>
  <c r="I1755" i="26"/>
  <c r="I258" i="26"/>
  <c r="I1147" i="26"/>
  <c r="T1712" i="29"/>
  <c r="I1694" i="26"/>
  <c r="I1441" i="26"/>
  <c r="I1231" i="26"/>
  <c r="I2073" i="26"/>
  <c r="T1865" i="29"/>
  <c r="I1854" i="26"/>
  <c r="I787" i="26"/>
  <c r="I1077" i="26"/>
  <c r="I1404" i="26"/>
  <c r="I1716" i="26"/>
  <c r="I1664" i="26"/>
  <c r="I172" i="26"/>
  <c r="I659" i="26"/>
  <c r="I1327" i="26"/>
  <c r="I1354" i="26"/>
  <c r="I1775" i="26"/>
  <c r="I610" i="26"/>
  <c r="I1026" i="26"/>
  <c r="I1369" i="26"/>
  <c r="I668" i="26"/>
  <c r="I1099" i="26"/>
  <c r="I2691" i="26"/>
  <c r="I759" i="26"/>
  <c r="I346" i="26"/>
  <c r="I1647" i="26"/>
  <c r="I1356" i="26"/>
  <c r="I1321" i="26"/>
  <c r="I1760" i="26"/>
  <c r="I197" i="26"/>
  <c r="I1651" i="26"/>
  <c r="T1507" i="29"/>
  <c r="T1755" i="29"/>
  <c r="I1914" i="26"/>
  <c r="I1608" i="26"/>
  <c r="I1704" i="26"/>
  <c r="I1415" i="26"/>
  <c r="I1054" i="26"/>
  <c r="I233" i="26"/>
  <c r="I1627" i="26"/>
  <c r="I1504" i="26"/>
  <c r="I1247" i="26"/>
  <c r="D165" i="25"/>
  <c r="G165" i="25"/>
  <c r="E165" i="25"/>
  <c r="D180" i="25"/>
  <c r="F180" i="25"/>
  <c r="D176" i="25"/>
  <c r="G176" i="25"/>
  <c r="G180" i="25"/>
  <c r="E176" i="25"/>
  <c r="F176" i="25"/>
  <c r="E180" i="25"/>
  <c r="G164" i="25"/>
  <c r="E164" i="25"/>
  <c r="G167" i="25"/>
  <c r="E167" i="25"/>
  <c r="E182" i="25"/>
  <c r="D167" i="25"/>
  <c r="D182" i="25"/>
  <c r="G182" i="25"/>
  <c r="G178" i="25"/>
  <c r="G166" i="25"/>
  <c r="E178" i="25"/>
  <c r="E166" i="25"/>
  <c r="N156" i="25"/>
  <c r="F156" i="25"/>
  <c r="M156" i="25"/>
  <c r="D156" i="25"/>
  <c r="G156" i="25"/>
  <c r="P8" i="26"/>
  <c r="Q8" i="26"/>
  <c r="M16" i="26"/>
  <c r="E17" i="25" s="1"/>
  <c r="J17" i="25" s="1"/>
  <c r="R17" i="25" s="1"/>
  <c r="O16" i="26"/>
  <c r="D17" i="25"/>
  <c r="I17" i="25" s="1"/>
  <c r="N212" i="26"/>
  <c r="O212" i="26" s="1"/>
  <c r="N270" i="26"/>
  <c r="O270" i="26" s="1"/>
  <c r="N213" i="26"/>
  <c r="O213" i="26" s="1"/>
  <c r="N285" i="26"/>
  <c r="O285" i="26" s="1"/>
  <c r="F17" i="25"/>
  <c r="K17" i="25" s="1"/>
  <c r="Q17" i="25" s="1"/>
  <c r="N223" i="26"/>
  <c r="O223" i="26" s="1"/>
  <c r="N339" i="26"/>
  <c r="O339" i="26" s="1"/>
  <c r="N347" i="26"/>
  <c r="O347" i="26" s="1"/>
  <c r="N345" i="26"/>
  <c r="O345" i="26" s="1"/>
  <c r="N343" i="26"/>
  <c r="O343" i="26" s="1"/>
  <c r="N346" i="26"/>
  <c r="O346" i="26" s="1"/>
  <c r="N474" i="26"/>
  <c r="O474" i="26" s="1"/>
  <c r="N480" i="26"/>
  <c r="O480" i="26" s="1"/>
  <c r="N516" i="26"/>
  <c r="O516" i="26" s="1"/>
  <c r="N530" i="26"/>
  <c r="O530" i="26" s="1"/>
  <c r="N556" i="26"/>
  <c r="O556" i="26" s="1"/>
  <c r="N350" i="26"/>
  <c r="O350" i="26" s="1"/>
  <c r="N436" i="26"/>
  <c r="O436" i="26" s="1"/>
  <c r="N563" i="26"/>
  <c r="O563" i="26" s="1"/>
  <c r="N565" i="26"/>
  <c r="O565" i="26" s="1"/>
  <c r="N609" i="26"/>
  <c r="O609" i="26" s="1"/>
  <c r="N649" i="26"/>
  <c r="O649" i="26" s="1"/>
  <c r="N674" i="26"/>
  <c r="O674" i="26" s="1"/>
  <c r="N702" i="26"/>
  <c r="O702" i="26" s="1"/>
  <c r="N744" i="26"/>
  <c r="O744" i="26" s="1"/>
  <c r="N564" i="26"/>
  <c r="O564" i="26" s="1"/>
  <c r="N650" i="26"/>
  <c r="O650" i="26" s="1"/>
  <c r="N654" i="26"/>
  <c r="O654" i="26" s="1"/>
  <c r="N687" i="26"/>
  <c r="O687" i="26" s="1"/>
  <c r="N695" i="26"/>
  <c r="O695" i="26" s="1"/>
  <c r="N703" i="26"/>
  <c r="O703" i="26" s="1"/>
  <c r="N705" i="26"/>
  <c r="O705" i="26" s="1"/>
  <c r="N739" i="26"/>
  <c r="O739" i="26" s="1"/>
  <c r="N743" i="26"/>
  <c r="O743" i="26" s="1"/>
  <c r="N479" i="26"/>
  <c r="O479" i="26" s="1"/>
  <c r="N750" i="26"/>
  <c r="O750" i="26" s="1"/>
  <c r="N752" i="26"/>
  <c r="O752" i="26" s="1"/>
  <c r="N788" i="26"/>
  <c r="O788" i="26" s="1"/>
  <c r="N792" i="26"/>
  <c r="O792" i="26" s="1"/>
  <c r="N866" i="26"/>
  <c r="O866" i="26" s="1"/>
  <c r="N934" i="26"/>
  <c r="O934" i="26" s="1"/>
  <c r="N936" i="26"/>
  <c r="O936" i="26" s="1"/>
  <c r="N946" i="26"/>
  <c r="O946" i="26" s="1"/>
  <c r="N948" i="26"/>
  <c r="O948" i="26" s="1"/>
  <c r="N755" i="26"/>
  <c r="O755" i="26" s="1"/>
  <c r="N791" i="26"/>
  <c r="O791" i="26" s="1"/>
  <c r="N793" i="26"/>
  <c r="O793" i="26" s="1"/>
  <c r="N799" i="26"/>
  <c r="O799" i="26" s="1"/>
  <c r="N891" i="26"/>
  <c r="O891" i="26" s="1"/>
  <c r="N899" i="26"/>
  <c r="O899" i="26" s="1"/>
  <c r="N901" i="26"/>
  <c r="O901" i="26" s="1"/>
  <c r="N921" i="26"/>
  <c r="O921" i="26" s="1"/>
  <c r="N947" i="26"/>
  <c r="O947" i="26" s="1"/>
  <c r="N1032" i="26"/>
  <c r="O1032" i="26" s="1"/>
  <c r="N1112" i="26"/>
  <c r="O1112" i="26" s="1"/>
  <c r="N1331" i="26"/>
  <c r="O1331" i="26" s="1"/>
  <c r="N1399" i="26"/>
  <c r="O1399" i="26" s="1"/>
  <c r="N1403" i="26"/>
  <c r="O1403" i="26" s="1"/>
  <c r="N1370" i="26"/>
  <c r="O1370" i="26" s="1"/>
  <c r="N1408" i="26"/>
  <c r="O1408" i="26" s="1"/>
  <c r="N1414" i="26"/>
  <c r="O1414" i="26" s="1"/>
  <c r="N1438" i="26"/>
  <c r="O1438" i="26" s="1"/>
  <c r="N1673" i="26"/>
  <c r="O1673" i="26" s="1"/>
  <c r="N1791" i="26"/>
  <c r="O1791" i="26" s="1"/>
  <c r="N2015" i="26"/>
  <c r="O2015" i="26" s="1"/>
  <c r="N2025" i="26"/>
  <c r="O2025" i="26" s="1"/>
  <c r="N2065" i="26"/>
  <c r="O2065" i="26" s="1"/>
  <c r="N1678" i="26"/>
  <c r="O1678" i="26" s="1"/>
  <c r="N2193" i="26"/>
  <c r="O2193" i="26" s="1"/>
  <c r="N2223" i="26"/>
  <c r="O2223" i="26" s="1"/>
  <c r="N2259" i="26"/>
  <c r="O2259" i="26" s="1"/>
  <c r="N2269" i="26"/>
  <c r="O2269" i="26" s="1"/>
  <c r="N2273" i="26"/>
  <c r="O2273" i="26" s="1"/>
  <c r="N2313" i="26"/>
  <c r="O2313" i="26" s="1"/>
  <c r="N2315" i="26"/>
  <c r="O2315" i="26" s="1"/>
  <c r="N2317" i="26"/>
  <c r="O2317" i="26" s="1"/>
  <c r="N2325" i="26"/>
  <c r="O2325" i="26" s="1"/>
  <c r="N1864" i="26"/>
  <c r="O1864" i="26" s="1"/>
  <c r="N2024" i="26"/>
  <c r="O2024" i="26" s="1"/>
  <c r="N1682" i="26"/>
  <c r="O1682" i="26" s="1"/>
  <c r="N2196" i="26"/>
  <c r="O2196" i="26" s="1"/>
  <c r="N2210" i="26"/>
  <c r="O2210" i="26" s="1"/>
  <c r="N2220" i="26"/>
  <c r="O2220" i="26" s="1"/>
  <c r="N2222" i="26"/>
  <c r="O2222" i="26" s="1"/>
  <c r="N2260" i="26"/>
  <c r="O2260" i="26" s="1"/>
  <c r="N2272" i="26"/>
  <c r="O2272" i="26" s="1"/>
  <c r="N2302" i="26"/>
  <c r="O2302" i="26" s="1"/>
  <c r="N2320" i="26"/>
  <c r="O2320" i="26" s="1"/>
  <c r="N2324" i="26"/>
  <c r="O2324" i="26" s="1"/>
  <c r="N2332" i="26"/>
  <c r="O2332" i="26" s="1"/>
  <c r="N1672" i="26"/>
  <c r="O1672" i="26" s="1"/>
  <c r="N1872" i="26"/>
  <c r="O1872" i="26" s="1"/>
  <c r="N1674" i="26"/>
  <c r="O1674" i="26" s="1"/>
  <c r="N1862" i="26"/>
  <c r="O1862" i="26" s="1"/>
  <c r="N1900" i="26"/>
  <c r="O1900" i="26" s="1"/>
  <c r="N2475" i="26"/>
  <c r="O2475" i="26" s="1"/>
  <c r="N2477" i="26"/>
  <c r="O2477" i="26" s="1"/>
  <c r="N2476" i="26"/>
  <c r="O2476" i="26" s="1"/>
  <c r="N2584" i="26"/>
  <c r="O2584" i="26" s="1"/>
  <c r="E163" i="25" l="1"/>
  <c r="E169" i="25" s="1"/>
  <c r="G163" i="25"/>
  <c r="P17" i="25"/>
  <c r="I180" i="25"/>
  <c r="I176" i="25"/>
  <c r="Q16" i="26"/>
  <c r="P16" i="26"/>
  <c r="Q2477" i="26"/>
  <c r="Q1900" i="26"/>
  <c r="Q2272" i="26"/>
  <c r="Q1438" i="26"/>
  <c r="Q791" i="26"/>
  <c r="Q946" i="26"/>
  <c r="Q866" i="26"/>
  <c r="Q479" i="26"/>
  <c r="Q703" i="26"/>
  <c r="Q649" i="26"/>
  <c r="Q2475" i="26"/>
  <c r="Q2024" i="26"/>
  <c r="Q2259" i="26"/>
  <c r="Q2025" i="26"/>
  <c r="Q901" i="26"/>
  <c r="Q743" i="26"/>
  <c r="Q695" i="26"/>
  <c r="Q565" i="26"/>
  <c r="Q556" i="26"/>
  <c r="Q285" i="26"/>
  <c r="Q1864" i="26"/>
  <c r="Q2269" i="26"/>
  <c r="Q1408" i="26"/>
  <c r="Q1112" i="26"/>
  <c r="Q948" i="26"/>
  <c r="Q650" i="26"/>
  <c r="Q346" i="26"/>
  <c r="Q2476" i="26"/>
  <c r="Q2193" i="26"/>
  <c r="Q2065" i="26"/>
  <c r="Q1331" i="26"/>
  <c r="Q1032" i="26"/>
  <c r="Q899" i="26"/>
  <c r="Q792" i="26"/>
  <c r="Q752" i="26"/>
  <c r="Q687" i="26"/>
  <c r="Q564" i="26"/>
  <c r="Q702" i="26"/>
  <c r="Q563" i="26"/>
  <c r="Q343" i="26"/>
  <c r="Q347" i="26"/>
  <c r="Q223" i="26"/>
  <c r="Q793" i="26"/>
  <c r="Q213" i="26"/>
  <c r="Q2320" i="26"/>
  <c r="Q2220" i="26"/>
  <c r="Q1370" i="26"/>
  <c r="Q705" i="26"/>
  <c r="Q744" i="26"/>
  <c r="Q2325" i="26"/>
  <c r="Q739" i="26"/>
  <c r="Q2584" i="26"/>
  <c r="Q1862" i="26"/>
  <c r="Q2302" i="26"/>
  <c r="Q2260" i="26"/>
  <c r="Q2210" i="26"/>
  <c r="Q1682" i="26"/>
  <c r="Q2317" i="26"/>
  <c r="Q947" i="26"/>
  <c r="Q788" i="26"/>
  <c r="Q750" i="26"/>
  <c r="Q436" i="26"/>
  <c r="Q480" i="26"/>
  <c r="Q339" i="26"/>
  <c r="Q1872" i="26"/>
  <c r="Q1672" i="26"/>
  <c r="Q2332" i="26"/>
  <c r="Q2315" i="26"/>
  <c r="Q2223" i="26"/>
  <c r="Q2015" i="26"/>
  <c r="Q1791" i="26"/>
  <c r="Q1403" i="26"/>
  <c r="Q921" i="26"/>
  <c r="Q891" i="26"/>
  <c r="Q755" i="26"/>
  <c r="Q936" i="26"/>
  <c r="Q609" i="26"/>
  <c r="Q530" i="26"/>
  <c r="Q474" i="26"/>
  <c r="Q212" i="26"/>
  <c r="Q1674" i="26"/>
  <c r="Q2313" i="26"/>
  <c r="Q2273" i="26"/>
  <c r="Q1673" i="26"/>
  <c r="Q1399" i="26"/>
  <c r="Q799" i="26"/>
  <c r="Q934" i="26"/>
  <c r="Q674" i="26"/>
  <c r="Q350" i="26"/>
  <c r="Q270" i="26"/>
  <c r="Q2324" i="26"/>
  <c r="Q2222" i="26"/>
  <c r="Q2196" i="26"/>
  <c r="Q1678" i="26"/>
  <c r="Q1414" i="26"/>
  <c r="Q654" i="26"/>
  <c r="Q516" i="26"/>
  <c r="Q345" i="26"/>
  <c r="G17" i="25"/>
  <c r="L17" i="25" s="1"/>
  <c r="S17" i="25" s="1"/>
  <c r="C9" i="26"/>
  <c r="G169" i="25" l="1"/>
  <c r="C10" i="26"/>
  <c r="E28" i="26" l="1"/>
  <c r="J28" i="26" s="1"/>
  <c r="L28" i="26" s="1"/>
  <c r="P28" i="26" s="1"/>
  <c r="E342" i="26"/>
  <c r="E271" i="26"/>
  <c r="J271" i="26" s="1"/>
  <c r="N271" i="26" s="1"/>
  <c r="E98" i="26"/>
  <c r="E24" i="26"/>
  <c r="J24" i="26" s="1"/>
  <c r="N24" i="26" s="1"/>
  <c r="E535" i="26"/>
  <c r="E422" i="26"/>
  <c r="J422" i="26" s="1"/>
  <c r="N422" i="26" s="1"/>
  <c r="E351" i="26"/>
  <c r="E264" i="26"/>
  <c r="E193" i="26"/>
  <c r="E126" i="26"/>
  <c r="E47" i="26"/>
  <c r="J47" i="26" s="1"/>
  <c r="L47" i="26" s="1"/>
  <c r="M47" i="26" s="1"/>
  <c r="E555" i="26"/>
  <c r="E476" i="26"/>
  <c r="E413" i="26"/>
  <c r="E933" i="26"/>
  <c r="J933" i="26" s="1"/>
  <c r="N933" i="26" s="1"/>
  <c r="E1445" i="26"/>
  <c r="J1445" i="26" s="1"/>
  <c r="N1445" i="26" s="1"/>
  <c r="E623" i="26"/>
  <c r="E1134" i="26"/>
  <c r="E1645" i="26"/>
  <c r="E775" i="26"/>
  <c r="E1287" i="26"/>
  <c r="J1287" i="26" s="1"/>
  <c r="N1287" i="26" s="1"/>
  <c r="E1798" i="26"/>
  <c r="J1798" i="26" s="1"/>
  <c r="N1798" i="26" s="1"/>
  <c r="E952" i="26"/>
  <c r="E1464" i="26"/>
  <c r="E634" i="26"/>
  <c r="J634" i="26" s="1"/>
  <c r="N634" i="26" s="1"/>
  <c r="E1145" i="26"/>
  <c r="J1145" i="26" s="1"/>
  <c r="N1145" i="26" s="1"/>
  <c r="E366" i="26"/>
  <c r="E295" i="26"/>
  <c r="J295" i="26" s="1"/>
  <c r="N295" i="26" s="1"/>
  <c r="E208" i="26"/>
  <c r="E141" i="26"/>
  <c r="J141" i="26" s="1"/>
  <c r="N141" i="26" s="1"/>
  <c r="E70" i="26"/>
  <c r="E578" i="26"/>
  <c r="E499" i="26"/>
  <c r="J499" i="26" s="1"/>
  <c r="N499" i="26" s="1"/>
  <c r="E420" i="26"/>
  <c r="E357" i="26"/>
  <c r="J357" i="26" s="1"/>
  <c r="N357" i="26" s="1"/>
  <c r="E877" i="26"/>
  <c r="E1389" i="26"/>
  <c r="E1900" i="26"/>
  <c r="J1900" i="26" s="1"/>
  <c r="E1078" i="26"/>
  <c r="E1590" i="26"/>
  <c r="E719" i="26"/>
  <c r="J719" i="26" s="1"/>
  <c r="N719" i="26" s="1"/>
  <c r="E1231" i="26"/>
  <c r="E1742" i="26"/>
  <c r="J1742" i="26" s="1"/>
  <c r="N1742" i="26" s="1"/>
  <c r="E896" i="26"/>
  <c r="E1408" i="26"/>
  <c r="J1408" i="26" s="1"/>
  <c r="E1919" i="26"/>
  <c r="J1919" i="26" s="1"/>
  <c r="N1919" i="26" s="1"/>
  <c r="E1089" i="26"/>
  <c r="J1089" i="26" s="1"/>
  <c r="N1089" i="26" s="1"/>
  <c r="E246" i="26"/>
  <c r="E179" i="26"/>
  <c r="E92" i="26"/>
  <c r="E510" i="26"/>
  <c r="J510" i="26" s="1"/>
  <c r="N510" i="26" s="1"/>
  <c r="E439" i="26"/>
  <c r="E390" i="26"/>
  <c r="E319" i="26"/>
  <c r="E232" i="26"/>
  <c r="J232" i="26" s="1"/>
  <c r="N232" i="26" s="1"/>
  <c r="E165" i="26"/>
  <c r="E94" i="26"/>
  <c r="E602" i="26"/>
  <c r="E523" i="26"/>
  <c r="J523" i="26" s="1"/>
  <c r="N523" i="26" s="1"/>
  <c r="E444" i="26"/>
  <c r="E381" i="26"/>
  <c r="E901" i="26"/>
  <c r="J901" i="26" s="1"/>
  <c r="E1413" i="26"/>
  <c r="E1924" i="26"/>
  <c r="J1924" i="26" s="1"/>
  <c r="N1924" i="26" s="1"/>
  <c r="E1102" i="26"/>
  <c r="J1102" i="26" s="1"/>
  <c r="E1614" i="26"/>
  <c r="E743" i="26"/>
  <c r="J743" i="26" s="1"/>
  <c r="E1255" i="26"/>
  <c r="E1766" i="26"/>
  <c r="J1766" i="26" s="1"/>
  <c r="N1766" i="26" s="1"/>
  <c r="E206" i="26"/>
  <c r="J206" i="26" s="1"/>
  <c r="N206" i="26" s="1"/>
  <c r="E139" i="26"/>
  <c r="E52" i="26"/>
  <c r="E560" i="26"/>
  <c r="E489" i="26"/>
  <c r="E418" i="26"/>
  <c r="E339" i="26"/>
  <c r="J339" i="26" s="1"/>
  <c r="E260" i="26"/>
  <c r="E197" i="26"/>
  <c r="E717" i="26"/>
  <c r="E1229" i="26"/>
  <c r="E1740" i="26"/>
  <c r="J1740" i="26" s="1"/>
  <c r="N1740" i="26" s="1"/>
  <c r="E918" i="26"/>
  <c r="E1430" i="26"/>
  <c r="E1941" i="26"/>
  <c r="J1941" i="26" s="1"/>
  <c r="N1941" i="26" s="1"/>
  <c r="E1071" i="26"/>
  <c r="E1583" i="26"/>
  <c r="E736" i="26"/>
  <c r="E377" i="26"/>
  <c r="E227" i="26"/>
  <c r="J227" i="26" s="1"/>
  <c r="N227" i="26" s="1"/>
  <c r="E89" i="26"/>
  <c r="J89" i="26" s="1"/>
  <c r="N89" i="26" s="1"/>
  <c r="E1117" i="26"/>
  <c r="J1117" i="26" s="1"/>
  <c r="E806" i="26"/>
  <c r="E1829" i="26"/>
  <c r="E1471" i="26"/>
  <c r="E1008" i="26"/>
  <c r="E1695" i="26"/>
  <c r="J1695" i="26" s="1"/>
  <c r="N1695" i="26" s="1"/>
  <c r="E1041" i="26"/>
  <c r="E1625" i="26"/>
  <c r="E786" i="26"/>
  <c r="E1298" i="26"/>
  <c r="J1298" i="26" s="1"/>
  <c r="N1298" i="26" s="1"/>
  <c r="E1809" i="26"/>
  <c r="J1809" i="26" s="1"/>
  <c r="N1809" i="26" s="1"/>
  <c r="E947" i="26"/>
  <c r="J947" i="26" s="1"/>
  <c r="E1459" i="26"/>
  <c r="E613" i="26"/>
  <c r="E1124" i="26"/>
  <c r="J1124" i="26" s="1"/>
  <c r="E1636" i="26"/>
  <c r="E2156" i="26"/>
  <c r="J2156" i="26" s="1"/>
  <c r="E2666" i="26"/>
  <c r="E472" i="26"/>
  <c r="E330" i="26"/>
  <c r="E176" i="26"/>
  <c r="J176" i="26" s="1"/>
  <c r="N176" i="26" s="1"/>
  <c r="E630" i="26"/>
  <c r="E1652" i="26"/>
  <c r="E1342" i="26"/>
  <c r="J1342" i="26" s="1"/>
  <c r="N1342" i="26" s="1"/>
  <c r="E983" i="26"/>
  <c r="E649" i="26"/>
  <c r="J649" i="26" s="1"/>
  <c r="E1368" i="26"/>
  <c r="J1368" i="26" s="1"/>
  <c r="E713" i="26"/>
  <c r="E1377" i="26"/>
  <c r="E1888" i="26"/>
  <c r="J1888" i="26" s="1"/>
  <c r="N1888" i="26" s="1"/>
  <c r="E1050" i="26"/>
  <c r="E1562" i="26"/>
  <c r="E699" i="26"/>
  <c r="E1211" i="26"/>
  <c r="E480" i="26"/>
  <c r="J480" i="26" s="1"/>
  <c r="E338" i="26"/>
  <c r="E184" i="26"/>
  <c r="E638" i="26"/>
  <c r="E1660" i="26"/>
  <c r="E1350" i="26"/>
  <c r="E991" i="26"/>
  <c r="E657" i="26"/>
  <c r="E1376" i="26"/>
  <c r="J1376" i="26" s="1"/>
  <c r="N1376" i="26" s="1"/>
  <c r="E721" i="26"/>
  <c r="E1385" i="26"/>
  <c r="E1896" i="26"/>
  <c r="J1896" i="26" s="1"/>
  <c r="N1896" i="26" s="1"/>
  <c r="E1058" i="26"/>
  <c r="J1058" i="26" s="1"/>
  <c r="N1058" i="26" s="1"/>
  <c r="E1570" i="26"/>
  <c r="E707" i="26"/>
  <c r="E1219" i="26"/>
  <c r="E1730" i="26"/>
  <c r="J1730" i="26" s="1"/>
  <c r="N1730" i="26" s="1"/>
  <c r="E884" i="26"/>
  <c r="E1396" i="26"/>
  <c r="J1396" i="26" s="1"/>
  <c r="N1396" i="26" s="1"/>
  <c r="E1907" i="26"/>
  <c r="J1907" i="26" s="1"/>
  <c r="E2428" i="26"/>
  <c r="E504" i="26"/>
  <c r="E362" i="26"/>
  <c r="E204" i="26"/>
  <c r="E662" i="26"/>
  <c r="E1684" i="26"/>
  <c r="J1684" i="26" s="1"/>
  <c r="E1374" i="26"/>
  <c r="J1374" i="26" s="1"/>
  <c r="N1374" i="26" s="1"/>
  <c r="E1015" i="26"/>
  <c r="E680" i="26"/>
  <c r="E1384" i="26"/>
  <c r="E729" i="26"/>
  <c r="E1393" i="26"/>
  <c r="J1393" i="26" s="1"/>
  <c r="N1393" i="26" s="1"/>
  <c r="E1904" i="26"/>
  <c r="J1904" i="26" s="1"/>
  <c r="E1066" i="26"/>
  <c r="E1578" i="26"/>
  <c r="E715" i="26"/>
  <c r="E1227" i="26"/>
  <c r="E1738" i="26"/>
  <c r="J1738" i="26" s="1"/>
  <c r="N1738" i="26" s="1"/>
  <c r="E892" i="26"/>
  <c r="J892" i="26" s="1"/>
  <c r="N892" i="26" s="1"/>
  <c r="E1404" i="26"/>
  <c r="E1915" i="26"/>
  <c r="J1915" i="26" s="1"/>
  <c r="N1915" i="26" s="1"/>
  <c r="E2436" i="26"/>
  <c r="E512" i="26"/>
  <c r="E370" i="26"/>
  <c r="E212" i="26"/>
  <c r="J212" i="26" s="1"/>
  <c r="E669" i="26"/>
  <c r="E1692" i="26"/>
  <c r="J1692" i="26" s="1"/>
  <c r="N1692" i="26" s="1"/>
  <c r="E1382" i="26"/>
  <c r="E1023" i="26"/>
  <c r="E688" i="26"/>
  <c r="E1392" i="26"/>
  <c r="E737" i="26"/>
  <c r="E1401" i="26"/>
  <c r="J1401" i="26" s="1"/>
  <c r="E1912" i="26"/>
  <c r="J1912" i="26" s="1"/>
  <c r="N1912" i="26" s="1"/>
  <c r="E1074" i="26"/>
  <c r="E1586" i="26"/>
  <c r="E723" i="26"/>
  <c r="E1235" i="26"/>
  <c r="E1746" i="26"/>
  <c r="J1746" i="26" s="1"/>
  <c r="N1746" i="26" s="1"/>
  <c r="E900" i="26"/>
  <c r="E1412" i="26"/>
  <c r="E1923" i="26"/>
  <c r="J1923" i="26" s="1"/>
  <c r="N1923" i="26" s="1"/>
  <c r="E2444" i="26"/>
  <c r="E156" i="26"/>
  <c r="E593" i="26"/>
  <c r="E443" i="26"/>
  <c r="E301" i="26"/>
  <c r="E1333" i="26"/>
  <c r="E1022" i="26"/>
  <c r="E663" i="26"/>
  <c r="E1686" i="26"/>
  <c r="J1686" i="26" s="1"/>
  <c r="N1686" i="26" s="1"/>
  <c r="E1160" i="26"/>
  <c r="J1160" i="26" s="1"/>
  <c r="N1160" i="26" s="1"/>
  <c r="E1831" i="26"/>
  <c r="J1831" i="26" s="1"/>
  <c r="N1831" i="26" s="1"/>
  <c r="E1177" i="26"/>
  <c r="E1728" i="26"/>
  <c r="J1728" i="26" s="1"/>
  <c r="N1728" i="26" s="1"/>
  <c r="E890" i="26"/>
  <c r="E1402" i="26"/>
  <c r="J1402" i="26" s="1"/>
  <c r="E1913" i="26"/>
  <c r="J1913" i="26" s="1"/>
  <c r="N1913" i="26" s="1"/>
  <c r="E1051" i="26"/>
  <c r="E164" i="26"/>
  <c r="E19" i="26"/>
  <c r="E451" i="26"/>
  <c r="J451" i="26" s="1"/>
  <c r="N451" i="26" s="1"/>
  <c r="E309" i="26"/>
  <c r="E1341" i="26"/>
  <c r="E1030" i="26"/>
  <c r="E671" i="26"/>
  <c r="E1694" i="26"/>
  <c r="J1694" i="26" s="1"/>
  <c r="N1694" i="26" s="1"/>
  <c r="E1168" i="26"/>
  <c r="E1839" i="26"/>
  <c r="E1185" i="26"/>
  <c r="E1736" i="26"/>
  <c r="E898" i="26"/>
  <c r="E1410" i="26"/>
  <c r="E1921" i="26"/>
  <c r="J1921" i="26" s="1"/>
  <c r="N1921" i="26" s="1"/>
  <c r="E1059" i="26"/>
  <c r="E1571" i="26"/>
  <c r="J1571" i="26" s="1"/>
  <c r="N1571" i="26" s="1"/>
  <c r="E724" i="26"/>
  <c r="E1236" i="26"/>
  <c r="E1747" i="26"/>
  <c r="J1747" i="26" s="1"/>
  <c r="N1747" i="26" s="1"/>
  <c r="E2268" i="26"/>
  <c r="E241" i="26"/>
  <c r="E95" i="26"/>
  <c r="E524" i="26"/>
  <c r="E981" i="26"/>
  <c r="E670" i="26"/>
  <c r="E1693" i="26"/>
  <c r="J1693" i="26" s="1"/>
  <c r="E1335" i="26"/>
  <c r="E920" i="26"/>
  <c r="J920" i="26" s="1"/>
  <c r="N920" i="26" s="1"/>
  <c r="E1608" i="26"/>
  <c r="E937" i="26"/>
  <c r="J937" i="26" s="1"/>
  <c r="N937" i="26" s="1"/>
  <c r="E1553" i="26"/>
  <c r="E714" i="26"/>
  <c r="E1226" i="26"/>
  <c r="E1737" i="26"/>
  <c r="E875" i="26"/>
  <c r="E1387" i="26"/>
  <c r="J1387" i="26" s="1"/>
  <c r="N1387" i="26" s="1"/>
  <c r="E1898" i="26"/>
  <c r="J1898" i="26" s="1"/>
  <c r="N1898" i="26" s="1"/>
  <c r="E1052" i="26"/>
  <c r="E1564" i="26"/>
  <c r="E2084" i="26"/>
  <c r="E2594" i="26"/>
  <c r="E940" i="26"/>
  <c r="J940" i="26" s="1"/>
  <c r="N940" i="26" s="1"/>
  <c r="E2205" i="26"/>
  <c r="J2205" i="26" s="1"/>
  <c r="N2205" i="26" s="1"/>
  <c r="E2715" i="26"/>
  <c r="E2382" i="26"/>
  <c r="E2047" i="26"/>
  <c r="J2047" i="26" s="1"/>
  <c r="N2047" i="26" s="1"/>
  <c r="E2557" i="26"/>
  <c r="E2232" i="26"/>
  <c r="E2425" i="26"/>
  <c r="E2090" i="26"/>
  <c r="J2090" i="26" s="1"/>
  <c r="E2600" i="26"/>
  <c r="E27" i="26"/>
  <c r="E406" i="26"/>
  <c r="E335" i="26"/>
  <c r="E162" i="26"/>
  <c r="E91" i="26"/>
  <c r="E599" i="26"/>
  <c r="E486" i="26"/>
  <c r="E415" i="26"/>
  <c r="E328" i="26"/>
  <c r="E257" i="26"/>
  <c r="J257" i="26" s="1"/>
  <c r="N257" i="26" s="1"/>
  <c r="E111" i="26"/>
  <c r="E32" i="26"/>
  <c r="J32" i="26" s="1"/>
  <c r="N32" i="26" s="1"/>
  <c r="E540" i="26"/>
  <c r="E477" i="26"/>
  <c r="E997" i="26"/>
  <c r="J997" i="26" s="1"/>
  <c r="N997" i="26" s="1"/>
  <c r="E1509" i="26"/>
  <c r="J1509" i="26" s="1"/>
  <c r="N1509" i="26" s="1"/>
  <c r="E686" i="26"/>
  <c r="J686" i="26" s="1"/>
  <c r="N686" i="26" s="1"/>
  <c r="E1198" i="26"/>
  <c r="J1198" i="26" s="1"/>
  <c r="N1198" i="26" s="1"/>
  <c r="E1709" i="26"/>
  <c r="J1709" i="26" s="1"/>
  <c r="N1709" i="26" s="1"/>
  <c r="E839" i="26"/>
  <c r="E1351" i="26"/>
  <c r="E1862" i="26"/>
  <c r="J1862" i="26" s="1"/>
  <c r="E1016" i="26"/>
  <c r="E1528" i="26"/>
  <c r="E697" i="26"/>
  <c r="E1209" i="26"/>
  <c r="J1209" i="26" s="1"/>
  <c r="N1209" i="26" s="1"/>
  <c r="E430" i="26"/>
  <c r="E359" i="26"/>
  <c r="E272" i="26"/>
  <c r="E201" i="26"/>
  <c r="J201" i="26" s="1"/>
  <c r="N201" i="26" s="1"/>
  <c r="E134" i="26"/>
  <c r="E55" i="26"/>
  <c r="E563" i="26"/>
  <c r="J563" i="26" s="1"/>
  <c r="E484" i="26"/>
  <c r="E421" i="26"/>
  <c r="E941" i="26"/>
  <c r="J941" i="26" s="1"/>
  <c r="N941" i="26" s="1"/>
  <c r="E1453" i="26"/>
  <c r="E631" i="26"/>
  <c r="E1142" i="26"/>
  <c r="E1653" i="26"/>
  <c r="E783" i="26"/>
  <c r="E1295" i="26"/>
  <c r="E1806" i="26"/>
  <c r="E960" i="26"/>
  <c r="E1472" i="26"/>
  <c r="E642" i="26"/>
  <c r="E1153" i="26"/>
  <c r="E310" i="26"/>
  <c r="E239" i="26"/>
  <c r="E66" i="26"/>
  <c r="E574" i="26"/>
  <c r="E503" i="26"/>
  <c r="E454" i="26"/>
  <c r="E383" i="26"/>
  <c r="E296" i="26"/>
  <c r="J296" i="26" s="1"/>
  <c r="N296" i="26" s="1"/>
  <c r="E225" i="26"/>
  <c r="J225" i="26" s="1"/>
  <c r="N225" i="26" s="1"/>
  <c r="E158" i="26"/>
  <c r="E79" i="26"/>
  <c r="E587" i="26"/>
  <c r="E508" i="26"/>
  <c r="E445" i="26"/>
  <c r="E965" i="26"/>
  <c r="E1477" i="26"/>
  <c r="J1477" i="26" s="1"/>
  <c r="N1477" i="26" s="1"/>
  <c r="E655" i="26"/>
  <c r="J655" i="26" s="1"/>
  <c r="N655" i="26" s="1"/>
  <c r="E1166" i="26"/>
  <c r="E1677" i="26"/>
  <c r="E807" i="26"/>
  <c r="E1319" i="26"/>
  <c r="E1830" i="26"/>
  <c r="E270" i="26"/>
  <c r="J270" i="26" s="1"/>
  <c r="E199" i="26"/>
  <c r="E116" i="26"/>
  <c r="E45" i="26"/>
  <c r="J45" i="26" s="1"/>
  <c r="N45" i="26" s="1"/>
  <c r="E553" i="26"/>
  <c r="E482" i="26"/>
  <c r="E403" i="26"/>
  <c r="E324" i="26"/>
  <c r="E261" i="26"/>
  <c r="E781" i="26"/>
  <c r="E1293" i="26"/>
  <c r="E1804" i="26"/>
  <c r="E982" i="26"/>
  <c r="J982" i="26" s="1"/>
  <c r="N982" i="26" s="1"/>
  <c r="E1494" i="26"/>
  <c r="E624" i="26"/>
  <c r="E1135" i="26"/>
  <c r="E1646" i="26"/>
  <c r="E36" i="26"/>
  <c r="E505" i="26"/>
  <c r="J505" i="26" s="1"/>
  <c r="N505" i="26" s="1"/>
  <c r="E355" i="26"/>
  <c r="E213" i="26"/>
  <c r="J213" i="26" s="1"/>
  <c r="E1245" i="26"/>
  <c r="J1245" i="26" s="1"/>
  <c r="N1245" i="26" s="1"/>
  <c r="E934" i="26"/>
  <c r="J934" i="26" s="1"/>
  <c r="E1957" i="26"/>
  <c r="E1599" i="26"/>
  <c r="E1104" i="26"/>
  <c r="E1775" i="26"/>
  <c r="J1775" i="26" s="1"/>
  <c r="E1121" i="26"/>
  <c r="E1688" i="26"/>
  <c r="J1688" i="26" s="1"/>
  <c r="N1688" i="26" s="1"/>
  <c r="E850" i="26"/>
  <c r="J850" i="26" s="1"/>
  <c r="N850" i="26" s="1"/>
  <c r="E1362" i="26"/>
  <c r="J1362" i="26" s="1"/>
  <c r="E1873" i="26"/>
  <c r="E1011" i="26"/>
  <c r="E1523" i="26"/>
  <c r="E676" i="26"/>
  <c r="E1188" i="26"/>
  <c r="E1699" i="26"/>
  <c r="E2220" i="26"/>
  <c r="J2220" i="26" s="1"/>
  <c r="E18" i="26"/>
  <c r="E458" i="26"/>
  <c r="J458" i="26" s="1"/>
  <c r="N458" i="26" s="1"/>
  <c r="E300" i="26"/>
  <c r="E757" i="26"/>
  <c r="E1780" i="26"/>
  <c r="J1780" i="26" s="1"/>
  <c r="N1780" i="26" s="1"/>
  <c r="E1470" i="26"/>
  <c r="E1111" i="26"/>
  <c r="E776" i="26"/>
  <c r="E1448" i="26"/>
  <c r="E793" i="26"/>
  <c r="J793" i="26" s="1"/>
  <c r="E1441" i="26"/>
  <c r="J1441" i="26" s="1"/>
  <c r="E1952" i="26"/>
  <c r="J1952" i="26" s="1"/>
  <c r="N1952" i="26" s="1"/>
  <c r="E1114" i="26"/>
  <c r="J1114" i="26" s="1"/>
  <c r="N1114" i="26" s="1"/>
  <c r="E1626" i="26"/>
  <c r="E763" i="26"/>
  <c r="E1275" i="26"/>
  <c r="J1275" i="26" s="1"/>
  <c r="N1275" i="26" s="1"/>
  <c r="E29" i="26"/>
  <c r="J29" i="26" s="1"/>
  <c r="L29" i="26" s="1"/>
  <c r="E466" i="26"/>
  <c r="J466" i="26" s="1"/>
  <c r="N466" i="26" s="1"/>
  <c r="E308" i="26"/>
  <c r="E765" i="26"/>
  <c r="E1788" i="26"/>
  <c r="E1478" i="26"/>
  <c r="E1119" i="26"/>
  <c r="E784" i="26"/>
  <c r="E1456" i="26"/>
  <c r="J1456" i="26" s="1"/>
  <c r="E801" i="26"/>
  <c r="J801" i="26" s="1"/>
  <c r="N801" i="26" s="1"/>
  <c r="E1449" i="26"/>
  <c r="J1449" i="26" s="1"/>
  <c r="N1449" i="26" s="1"/>
  <c r="E611" i="26"/>
  <c r="J611" i="26" s="1"/>
  <c r="N611" i="26" s="1"/>
  <c r="E1122" i="26"/>
  <c r="E1634" i="26"/>
  <c r="J1634" i="26" s="1"/>
  <c r="N1634" i="26" s="1"/>
  <c r="E771" i="26"/>
  <c r="E1283" i="26"/>
  <c r="J1283" i="26" s="1"/>
  <c r="E1794" i="26"/>
  <c r="J1794" i="26" s="1"/>
  <c r="N1794" i="26" s="1"/>
  <c r="E948" i="26"/>
  <c r="J948" i="26" s="1"/>
  <c r="E1460" i="26"/>
  <c r="E1980" i="26"/>
  <c r="E2492" i="26"/>
  <c r="E53" i="26"/>
  <c r="E490" i="26"/>
  <c r="E332" i="26"/>
  <c r="E789" i="26"/>
  <c r="E1812" i="26"/>
  <c r="J1812" i="26" s="1"/>
  <c r="N1812" i="26" s="1"/>
  <c r="E1502" i="26"/>
  <c r="E1143" i="26"/>
  <c r="E792" i="26"/>
  <c r="J792" i="26" s="1"/>
  <c r="E1480" i="26"/>
  <c r="E809" i="26"/>
  <c r="E1457" i="26"/>
  <c r="J1457" i="26" s="1"/>
  <c r="E619" i="26"/>
  <c r="J619" i="26" s="1"/>
  <c r="N619" i="26" s="1"/>
  <c r="E1130" i="26"/>
  <c r="J1130" i="26" s="1"/>
  <c r="E1641" i="26"/>
  <c r="E779" i="26"/>
  <c r="J779" i="26" s="1"/>
  <c r="N779" i="26" s="1"/>
  <c r="E1291" i="26"/>
  <c r="E1802" i="26"/>
  <c r="J1802" i="26" s="1"/>
  <c r="E956" i="26"/>
  <c r="E1468" i="26"/>
  <c r="E1988" i="26"/>
  <c r="E2500" i="26"/>
  <c r="J2500" i="26" s="1"/>
  <c r="E61" i="26"/>
  <c r="E498" i="26"/>
  <c r="E340" i="26"/>
  <c r="J340" i="26" s="1"/>
  <c r="N340" i="26" s="1"/>
  <c r="E797" i="26"/>
  <c r="E1820" i="26"/>
  <c r="J1820" i="26" s="1"/>
  <c r="N1820" i="26" s="1"/>
  <c r="E1510" i="26"/>
  <c r="J1510" i="26" s="1"/>
  <c r="N1510" i="26" s="1"/>
  <c r="E1151" i="26"/>
  <c r="E800" i="26"/>
  <c r="E1488" i="26"/>
  <c r="E817" i="26"/>
  <c r="E1465" i="26"/>
  <c r="E627" i="26"/>
  <c r="E1138" i="26"/>
  <c r="E1649" i="26"/>
  <c r="J1649" i="26" s="1"/>
  <c r="N1649" i="26" s="1"/>
  <c r="E787" i="26"/>
  <c r="E1299" i="26"/>
  <c r="J1299" i="26" s="1"/>
  <c r="N1299" i="26" s="1"/>
  <c r="E1810" i="26"/>
  <c r="J1810" i="26" s="1"/>
  <c r="N1810" i="26" s="1"/>
  <c r="E964" i="26"/>
  <c r="E1476" i="26"/>
  <c r="E1996" i="26"/>
  <c r="E280" i="26"/>
  <c r="E142" i="26"/>
  <c r="E571" i="26"/>
  <c r="E429" i="26"/>
  <c r="E1461" i="26"/>
  <c r="J1461" i="26" s="1"/>
  <c r="E1150" i="26"/>
  <c r="E791" i="26"/>
  <c r="J791" i="26" s="1"/>
  <c r="E1814" i="26"/>
  <c r="E1240" i="26"/>
  <c r="E1927" i="26"/>
  <c r="J1927" i="26" s="1"/>
  <c r="N1927" i="26" s="1"/>
  <c r="E1257" i="26"/>
  <c r="J1257" i="26" s="1"/>
  <c r="N1257" i="26" s="1"/>
  <c r="E1792" i="26"/>
  <c r="J1792" i="26" s="1"/>
  <c r="N1792" i="26" s="1"/>
  <c r="E954" i="26"/>
  <c r="E1466" i="26"/>
  <c r="J1466" i="26" s="1"/>
  <c r="N1466" i="26" s="1"/>
  <c r="E604" i="26"/>
  <c r="J604" i="26" s="1"/>
  <c r="N604" i="26" s="1"/>
  <c r="E1115" i="26"/>
  <c r="E288" i="26"/>
  <c r="E150" i="26"/>
  <c r="E579" i="26"/>
  <c r="J579" i="26" s="1"/>
  <c r="N579" i="26" s="1"/>
  <c r="E437" i="26"/>
  <c r="E1469" i="26"/>
  <c r="E1158" i="26"/>
  <c r="E799" i="26"/>
  <c r="J799" i="26" s="1"/>
  <c r="E1822" i="26"/>
  <c r="J1822" i="26" s="1"/>
  <c r="E1248" i="26"/>
  <c r="J1248" i="26" s="1"/>
  <c r="N1248" i="26" s="1"/>
  <c r="E1935" i="26"/>
  <c r="E26" i="26"/>
  <c r="J26" i="26" s="1"/>
  <c r="E470" i="26"/>
  <c r="E399" i="26"/>
  <c r="J399" i="26" s="1"/>
  <c r="N399" i="26" s="1"/>
  <c r="E222" i="26"/>
  <c r="E155" i="26"/>
  <c r="E42" i="26"/>
  <c r="J42" i="26" s="1"/>
  <c r="L42" i="26" s="1"/>
  <c r="M42" i="26" s="1"/>
  <c r="E550" i="26"/>
  <c r="E479" i="26"/>
  <c r="J479" i="26" s="1"/>
  <c r="E392" i="26"/>
  <c r="E321" i="26"/>
  <c r="E250" i="26"/>
  <c r="E175" i="26"/>
  <c r="E96" i="26"/>
  <c r="J96" i="26" s="1"/>
  <c r="N96" i="26" s="1"/>
  <c r="E33" i="26"/>
  <c r="J33" i="26" s="1"/>
  <c r="L33" i="26" s="1"/>
  <c r="M33" i="26" s="1"/>
  <c r="E541" i="26"/>
  <c r="E1061" i="26"/>
  <c r="E1573" i="26"/>
  <c r="E750" i="26"/>
  <c r="J750" i="26" s="1"/>
  <c r="E1262" i="26"/>
  <c r="J1262" i="26" s="1"/>
  <c r="E1773" i="26"/>
  <c r="J1773" i="26" s="1"/>
  <c r="N1773" i="26" s="1"/>
  <c r="E903" i="26"/>
  <c r="J903" i="26" s="1"/>
  <c r="N903" i="26" s="1"/>
  <c r="E1415" i="26"/>
  <c r="J1415" i="26" s="1"/>
  <c r="N1415" i="26" s="1"/>
  <c r="E1926" i="26"/>
  <c r="J1926" i="26" s="1"/>
  <c r="N1926" i="26" s="1"/>
  <c r="E1080" i="26"/>
  <c r="E1592" i="26"/>
  <c r="E761" i="26"/>
  <c r="E1273" i="26"/>
  <c r="E494" i="26"/>
  <c r="J494" i="26" s="1"/>
  <c r="N494" i="26" s="1"/>
  <c r="E423" i="26"/>
  <c r="E336" i="26"/>
  <c r="E265" i="26"/>
  <c r="J265" i="26" s="1"/>
  <c r="N265" i="26" s="1"/>
  <c r="E194" i="26"/>
  <c r="E119" i="26"/>
  <c r="E40" i="26"/>
  <c r="J40" i="26" s="1"/>
  <c r="N40" i="26" s="1"/>
  <c r="E548" i="26"/>
  <c r="E485" i="26"/>
  <c r="E1005" i="26"/>
  <c r="J1005" i="26" s="1"/>
  <c r="N1005" i="26" s="1"/>
  <c r="E1517" i="26"/>
  <c r="E694" i="26"/>
  <c r="E1206" i="26"/>
  <c r="J1206" i="26" s="1"/>
  <c r="N1206" i="26" s="1"/>
  <c r="E1717" i="26"/>
  <c r="J1717" i="26" s="1"/>
  <c r="N1717" i="26" s="1"/>
  <c r="E847" i="26"/>
  <c r="E1359" i="26"/>
  <c r="E1870" i="26"/>
  <c r="J1870" i="26" s="1"/>
  <c r="N1870" i="26" s="1"/>
  <c r="E1024" i="26"/>
  <c r="E1536" i="26"/>
  <c r="E705" i="26"/>
  <c r="J705" i="26" s="1"/>
  <c r="E1217" i="26"/>
  <c r="E374" i="26"/>
  <c r="J374" i="26" s="1"/>
  <c r="N374" i="26" s="1"/>
  <c r="E303" i="26"/>
  <c r="E130" i="26"/>
  <c r="E59" i="26"/>
  <c r="J59" i="26" s="1"/>
  <c r="N59" i="26" s="1"/>
  <c r="E567" i="26"/>
  <c r="E518" i="26"/>
  <c r="E447" i="26"/>
  <c r="J447" i="26" s="1"/>
  <c r="N447" i="26" s="1"/>
  <c r="E360" i="26"/>
  <c r="E289" i="26"/>
  <c r="E218" i="26"/>
  <c r="E143" i="26"/>
  <c r="E64" i="26"/>
  <c r="E572" i="26"/>
  <c r="E509" i="26"/>
  <c r="E1029" i="26"/>
  <c r="E1541" i="26"/>
  <c r="E718" i="26"/>
  <c r="E1230" i="26"/>
  <c r="E1741" i="26"/>
  <c r="J1741" i="26" s="1"/>
  <c r="N1741" i="26" s="1"/>
  <c r="E871" i="26"/>
  <c r="J871" i="26" s="1"/>
  <c r="N871" i="26" s="1"/>
  <c r="E1383" i="26"/>
  <c r="E1894" i="26"/>
  <c r="J1894" i="26" s="1"/>
  <c r="N1894" i="26" s="1"/>
  <c r="E334" i="26"/>
  <c r="E263" i="26"/>
  <c r="E180" i="26"/>
  <c r="E109" i="26"/>
  <c r="E38" i="26"/>
  <c r="J38" i="26" s="1"/>
  <c r="N38" i="26" s="1"/>
  <c r="E546" i="26"/>
  <c r="E467" i="26"/>
  <c r="E388" i="26"/>
  <c r="E325" i="26"/>
  <c r="E845" i="26"/>
  <c r="E1357" i="26"/>
  <c r="J1357" i="26" s="1"/>
  <c r="N1357" i="26" s="1"/>
  <c r="E1868" i="26"/>
  <c r="J1868" i="26" s="1"/>
  <c r="N1868" i="26" s="1"/>
  <c r="E1046" i="26"/>
  <c r="E1558" i="26"/>
  <c r="E687" i="26"/>
  <c r="J687" i="26" s="1"/>
  <c r="E1199" i="26"/>
  <c r="E1710" i="26"/>
  <c r="E192" i="26"/>
  <c r="E54" i="26"/>
  <c r="J54" i="26" s="1"/>
  <c r="N54" i="26" s="1"/>
  <c r="E483" i="26"/>
  <c r="E341" i="26"/>
  <c r="E1373" i="26"/>
  <c r="J1373" i="26" s="1"/>
  <c r="N1373" i="26" s="1"/>
  <c r="E1062" i="26"/>
  <c r="E703" i="26"/>
  <c r="J703" i="26" s="1"/>
  <c r="E1726" i="26"/>
  <c r="J1726" i="26" s="1"/>
  <c r="E1184" i="26"/>
  <c r="E1871" i="26"/>
  <c r="J1871" i="26" s="1"/>
  <c r="N1871" i="26" s="1"/>
  <c r="E1201" i="26"/>
  <c r="J1201" i="26" s="1"/>
  <c r="E1752" i="26"/>
  <c r="J1752" i="26" s="1"/>
  <c r="N1752" i="26" s="1"/>
  <c r="E914" i="26"/>
  <c r="E1426" i="26"/>
  <c r="E1937" i="26"/>
  <c r="J1937" i="26" s="1"/>
  <c r="N1937" i="26" s="1"/>
  <c r="E1075" i="26"/>
  <c r="E1587" i="26"/>
  <c r="J1587" i="26" s="1"/>
  <c r="N1587" i="26" s="1"/>
  <c r="E740" i="26"/>
  <c r="E1252" i="26"/>
  <c r="J1252" i="26" s="1"/>
  <c r="N1252" i="26" s="1"/>
  <c r="E1763" i="26"/>
  <c r="J1763" i="26" s="1"/>
  <c r="N1763" i="26" s="1"/>
  <c r="E2284" i="26"/>
  <c r="E149" i="26"/>
  <c r="J149" i="26" s="1"/>
  <c r="E586" i="26"/>
  <c r="E428" i="26"/>
  <c r="E885" i="26"/>
  <c r="E1908" i="26"/>
  <c r="J1908" i="26" s="1"/>
  <c r="N1908" i="26" s="1"/>
  <c r="E1598" i="26"/>
  <c r="E1239" i="26"/>
  <c r="E856" i="26"/>
  <c r="E1544" i="26"/>
  <c r="J1544" i="26" s="1"/>
  <c r="N1544" i="26" s="1"/>
  <c r="E873" i="26"/>
  <c r="J873" i="26" s="1"/>
  <c r="N873" i="26" s="1"/>
  <c r="E1505" i="26"/>
  <c r="E666" i="26"/>
  <c r="E1178" i="26"/>
  <c r="E1689" i="26"/>
  <c r="J1689" i="26" s="1"/>
  <c r="N1689" i="26" s="1"/>
  <c r="E827" i="26"/>
  <c r="E1339" i="26"/>
  <c r="J1339" i="26" s="1"/>
  <c r="N1339" i="26" s="1"/>
  <c r="E157" i="26"/>
  <c r="J157" i="26" s="1"/>
  <c r="N157" i="26" s="1"/>
  <c r="E594" i="26"/>
  <c r="E436" i="26"/>
  <c r="J436" i="26" s="1"/>
  <c r="E893" i="26"/>
  <c r="E1916" i="26"/>
  <c r="J1916" i="26" s="1"/>
  <c r="N1916" i="26" s="1"/>
  <c r="E1606" i="26"/>
  <c r="E1247" i="26"/>
  <c r="J1247" i="26" s="1"/>
  <c r="N1247" i="26" s="1"/>
  <c r="E864" i="26"/>
  <c r="J864" i="26" s="1"/>
  <c r="N864" i="26" s="1"/>
  <c r="E1552" i="26"/>
  <c r="E881" i="26"/>
  <c r="E1513" i="26"/>
  <c r="J1513" i="26" s="1"/>
  <c r="N1513" i="26" s="1"/>
  <c r="E674" i="26"/>
  <c r="J674" i="26" s="1"/>
  <c r="E1186" i="26"/>
  <c r="E1697" i="26"/>
  <c r="J1697" i="26" s="1"/>
  <c r="N1697" i="26" s="1"/>
  <c r="E835" i="26"/>
  <c r="E1347" i="26"/>
  <c r="J1347" i="26" s="1"/>
  <c r="E1858" i="26"/>
  <c r="E1012" i="26"/>
  <c r="E1524" i="26"/>
  <c r="E2044" i="26"/>
  <c r="J2044" i="26" s="1"/>
  <c r="N2044" i="26" s="1"/>
  <c r="E2554" i="26"/>
  <c r="E181" i="26"/>
  <c r="E31" i="26"/>
  <c r="J31" i="26" s="1"/>
  <c r="L31" i="26" s="1"/>
  <c r="M31" i="26" s="1"/>
  <c r="E460" i="26"/>
  <c r="E917" i="26"/>
  <c r="E1940" i="26"/>
  <c r="J1940" i="26" s="1"/>
  <c r="N1940" i="26" s="1"/>
  <c r="E1630" i="26"/>
  <c r="E1271" i="26"/>
  <c r="J1271" i="26" s="1"/>
  <c r="N1271" i="26" s="1"/>
  <c r="E872" i="26"/>
  <c r="J872" i="26" s="1"/>
  <c r="N872" i="26" s="1"/>
  <c r="E1560" i="26"/>
  <c r="E905" i="26"/>
  <c r="E1521" i="26"/>
  <c r="J1521" i="26" s="1"/>
  <c r="N1521" i="26" s="1"/>
  <c r="E682" i="26"/>
  <c r="E1194" i="26"/>
  <c r="E1705" i="26"/>
  <c r="J1705" i="26" s="1"/>
  <c r="N1705" i="26" s="1"/>
  <c r="E843" i="26"/>
  <c r="J843" i="26" s="1"/>
  <c r="N843" i="26" s="1"/>
  <c r="E1355" i="26"/>
  <c r="J1355" i="26" s="1"/>
  <c r="N1355" i="26" s="1"/>
  <c r="E1866" i="26"/>
  <c r="J1866" i="26" s="1"/>
  <c r="E1020" i="26"/>
  <c r="J1020" i="26" s="1"/>
  <c r="N1020" i="26" s="1"/>
  <c r="E1532" i="26"/>
  <c r="E2052" i="26"/>
  <c r="E2562" i="26"/>
  <c r="E39" i="26"/>
  <c r="J39" i="26" s="1"/>
  <c r="N39" i="26" s="1"/>
  <c r="E468" i="26"/>
  <c r="E925" i="26"/>
  <c r="E1948" i="26"/>
  <c r="J1948" i="26" s="1"/>
  <c r="N1948" i="26" s="1"/>
  <c r="E1637" i="26"/>
  <c r="E1279" i="26"/>
  <c r="J1279" i="26" s="1"/>
  <c r="N1279" i="26" s="1"/>
  <c r="E880" i="26"/>
  <c r="E1568" i="26"/>
  <c r="E913" i="26"/>
  <c r="J913" i="26" s="1"/>
  <c r="N913" i="26" s="1"/>
  <c r="E1529" i="26"/>
  <c r="E690" i="26"/>
  <c r="E1202" i="26"/>
  <c r="J1202" i="26" s="1"/>
  <c r="E1713" i="26"/>
  <c r="E851" i="26"/>
  <c r="J851" i="26" s="1"/>
  <c r="N851" i="26" s="1"/>
  <c r="E1363" i="26"/>
  <c r="E1874" i="26"/>
  <c r="J1874" i="26" s="1"/>
  <c r="N1874" i="26" s="1"/>
  <c r="E1028" i="26"/>
  <c r="E1540" i="26"/>
  <c r="E2060" i="26"/>
  <c r="E2570" i="26"/>
  <c r="E408" i="26"/>
  <c r="E266" i="26"/>
  <c r="E112" i="26"/>
  <c r="E557" i="26"/>
  <c r="E1589" i="26"/>
  <c r="E1278" i="26"/>
  <c r="J1278" i="26" s="1"/>
  <c r="N1278" i="26" s="1"/>
  <c r="E919" i="26"/>
  <c r="J919" i="26" s="1"/>
  <c r="N919" i="26" s="1"/>
  <c r="E1942" i="26"/>
  <c r="J1942" i="26" s="1"/>
  <c r="E1320" i="26"/>
  <c r="J1320" i="26" s="1"/>
  <c r="N1320" i="26" s="1"/>
  <c r="E665" i="26"/>
  <c r="E1337" i="26"/>
  <c r="E1856" i="26"/>
  <c r="J1856" i="26" s="1"/>
  <c r="N1856" i="26" s="1"/>
  <c r="E1018" i="26"/>
  <c r="E1530" i="26"/>
  <c r="J1530" i="26" s="1"/>
  <c r="N1530" i="26" s="1"/>
  <c r="E667" i="26"/>
  <c r="E23" i="26"/>
  <c r="J23" i="26" s="1"/>
  <c r="N23" i="26" s="1"/>
  <c r="E534" i="26"/>
  <c r="E463" i="26"/>
  <c r="E286" i="26"/>
  <c r="E215" i="26"/>
  <c r="E106" i="26"/>
  <c r="E35" i="26"/>
  <c r="J35" i="26" s="1"/>
  <c r="L35" i="26" s="1"/>
  <c r="M35" i="26" s="1"/>
  <c r="E543" i="26"/>
  <c r="E456" i="26"/>
  <c r="E385" i="26"/>
  <c r="E314" i="26"/>
  <c r="E235" i="26"/>
  <c r="E160" i="26"/>
  <c r="E97" i="26"/>
  <c r="E614" i="26"/>
  <c r="E1125" i="26"/>
  <c r="E814" i="26"/>
  <c r="J814" i="26" s="1"/>
  <c r="N814" i="26" s="1"/>
  <c r="E1326" i="26"/>
  <c r="E1837" i="26"/>
  <c r="E967" i="26"/>
  <c r="J967" i="26" s="1"/>
  <c r="N967" i="26" s="1"/>
  <c r="E1479" i="26"/>
  <c r="E633" i="26"/>
  <c r="E1144" i="26"/>
  <c r="E1655" i="26"/>
  <c r="E825" i="26"/>
  <c r="E50" i="26"/>
  <c r="E558" i="26"/>
  <c r="E487" i="26"/>
  <c r="E400" i="26"/>
  <c r="E329" i="26"/>
  <c r="E258" i="26"/>
  <c r="E183" i="26"/>
  <c r="E104" i="26"/>
  <c r="E41" i="26"/>
  <c r="J41" i="26" s="1"/>
  <c r="E549" i="26"/>
  <c r="E1069" i="26"/>
  <c r="E1581" i="26"/>
  <c r="E758" i="26"/>
  <c r="E1270" i="26"/>
  <c r="J1270" i="26" s="1"/>
  <c r="N1270" i="26" s="1"/>
  <c r="E1781" i="26"/>
  <c r="J1781" i="26" s="1"/>
  <c r="N1781" i="26" s="1"/>
  <c r="E911" i="26"/>
  <c r="J911" i="26" s="1"/>
  <c r="N911" i="26" s="1"/>
  <c r="E1423" i="26"/>
  <c r="E1934" i="26"/>
  <c r="J1934" i="26" s="1"/>
  <c r="N1934" i="26" s="1"/>
  <c r="E1088" i="26"/>
  <c r="E1600" i="26"/>
  <c r="E769" i="26"/>
  <c r="J769" i="26" s="1"/>
  <c r="N769" i="26" s="1"/>
  <c r="E1281" i="26"/>
  <c r="J1281" i="26" s="1"/>
  <c r="E438" i="26"/>
  <c r="J438" i="26" s="1"/>
  <c r="L438" i="26" s="1"/>
  <c r="E367" i="26"/>
  <c r="E190" i="26"/>
  <c r="E123" i="26"/>
  <c r="E74" i="26"/>
  <c r="J74" i="26" s="1"/>
  <c r="N74" i="26" s="1"/>
  <c r="E582" i="26"/>
  <c r="J582" i="26" s="1"/>
  <c r="N582" i="26" s="1"/>
  <c r="E511" i="26"/>
  <c r="J511" i="26" s="1"/>
  <c r="N511" i="26" s="1"/>
  <c r="E424" i="26"/>
  <c r="E353" i="26"/>
  <c r="E282" i="26"/>
  <c r="E203" i="26"/>
  <c r="J203" i="26" s="1"/>
  <c r="N203" i="26" s="1"/>
  <c r="E128" i="26"/>
  <c r="J128" i="26" s="1"/>
  <c r="N128" i="26" s="1"/>
  <c r="E65" i="26"/>
  <c r="E573" i="26"/>
  <c r="E1093" i="26"/>
  <c r="J1093" i="26" s="1"/>
  <c r="N1093" i="26" s="1"/>
  <c r="E1605" i="26"/>
  <c r="E782" i="26"/>
  <c r="E1294" i="26"/>
  <c r="E1805" i="26"/>
  <c r="J1805" i="26" s="1"/>
  <c r="E935" i="26"/>
  <c r="J935" i="26" s="1"/>
  <c r="N935" i="26" s="1"/>
  <c r="E1447" i="26"/>
  <c r="J1447" i="26" s="1"/>
  <c r="N1447" i="26" s="1"/>
  <c r="E601" i="26"/>
  <c r="J601" i="26" s="1"/>
  <c r="N601" i="26" s="1"/>
  <c r="E398" i="26"/>
  <c r="E327" i="26"/>
  <c r="E240" i="26"/>
  <c r="E173" i="26"/>
  <c r="E102" i="26"/>
  <c r="E20" i="26"/>
  <c r="E531" i="26"/>
  <c r="E452" i="26"/>
  <c r="E389" i="26"/>
  <c r="E909" i="26"/>
  <c r="E1421" i="26"/>
  <c r="E1932" i="26"/>
  <c r="J1932" i="26" s="1"/>
  <c r="E1110" i="26"/>
  <c r="E1622" i="26"/>
  <c r="E751" i="26"/>
  <c r="E1263" i="26"/>
  <c r="J1263" i="26" s="1"/>
  <c r="N1263" i="26" s="1"/>
  <c r="E1774" i="26"/>
  <c r="J1774" i="26" s="1"/>
  <c r="N1774" i="26" s="1"/>
  <c r="E320" i="26"/>
  <c r="J320" i="26" s="1"/>
  <c r="N320" i="26" s="1"/>
  <c r="E182" i="26"/>
  <c r="E469" i="26"/>
  <c r="E1501" i="26"/>
  <c r="E1190" i="26"/>
  <c r="E831" i="26"/>
  <c r="J831" i="26" s="1"/>
  <c r="N831" i="26" s="1"/>
  <c r="E1854" i="26"/>
  <c r="J1854" i="26" s="1"/>
  <c r="N1854" i="26" s="1"/>
  <c r="E1264" i="26"/>
  <c r="J1264" i="26" s="1"/>
  <c r="N1264" i="26" s="1"/>
  <c r="E610" i="26"/>
  <c r="J610" i="26" s="1"/>
  <c r="N610" i="26" s="1"/>
  <c r="E1297" i="26"/>
  <c r="J1297" i="26" s="1"/>
  <c r="N1297" i="26" s="1"/>
  <c r="E1816" i="26"/>
  <c r="J1816" i="26" s="1"/>
  <c r="N1816" i="26" s="1"/>
  <c r="E978" i="26"/>
  <c r="E1490" i="26"/>
  <c r="E628" i="26"/>
  <c r="E1139" i="26"/>
  <c r="E1650" i="26"/>
  <c r="E804" i="26"/>
  <c r="E1316" i="26"/>
  <c r="J1316" i="26" s="1"/>
  <c r="N1316" i="26" s="1"/>
  <c r="E1827" i="26"/>
  <c r="J1827" i="26" s="1"/>
  <c r="N1827" i="26" s="1"/>
  <c r="E2348" i="26"/>
  <c r="J2348" i="26" s="1"/>
  <c r="N2348" i="26" s="1"/>
  <c r="E273" i="26"/>
  <c r="E127" i="26"/>
  <c r="E556" i="26"/>
  <c r="J556" i="26" s="1"/>
  <c r="E1013" i="26"/>
  <c r="E702" i="26"/>
  <c r="J702" i="26" s="1"/>
  <c r="E1725" i="26"/>
  <c r="J1725" i="26" s="1"/>
  <c r="N1725" i="26" s="1"/>
  <c r="E1367" i="26"/>
  <c r="E936" i="26"/>
  <c r="J936" i="26" s="1"/>
  <c r="E1624" i="26"/>
  <c r="E969" i="26"/>
  <c r="J969" i="26" s="1"/>
  <c r="N969" i="26" s="1"/>
  <c r="E1569" i="26"/>
  <c r="E730" i="26"/>
  <c r="E1242" i="26"/>
  <c r="E1753" i="26"/>
  <c r="E891" i="26"/>
  <c r="J891" i="26" s="1"/>
  <c r="E1403" i="26"/>
  <c r="J1403" i="26" s="1"/>
  <c r="E281" i="26"/>
  <c r="E135" i="26"/>
  <c r="E564" i="26"/>
  <c r="J564" i="26" s="1"/>
  <c r="E1021" i="26"/>
  <c r="E710" i="26"/>
  <c r="J710" i="26" s="1"/>
  <c r="N710" i="26" s="1"/>
  <c r="E1733" i="26"/>
  <c r="J1733" i="26" s="1"/>
  <c r="E1375" i="26"/>
  <c r="J1375" i="26" s="1"/>
  <c r="N1375" i="26" s="1"/>
  <c r="E944" i="26"/>
  <c r="J944" i="26" s="1"/>
  <c r="N944" i="26" s="1"/>
  <c r="E1632" i="26"/>
  <c r="E977" i="26"/>
  <c r="E1577" i="26"/>
  <c r="E738" i="26"/>
  <c r="E1250" i="26"/>
  <c r="E1761" i="26"/>
  <c r="J1761" i="26" s="1"/>
  <c r="E899" i="26"/>
  <c r="J899" i="26" s="1"/>
  <c r="E1411" i="26"/>
  <c r="J1411" i="26" s="1"/>
  <c r="E1922" i="26"/>
  <c r="J1922" i="26" s="1"/>
  <c r="N1922" i="26" s="1"/>
  <c r="E1076" i="26"/>
  <c r="E1588" i="26"/>
  <c r="J1588" i="26" s="1"/>
  <c r="N1588" i="26" s="1"/>
  <c r="E2108" i="26"/>
  <c r="E2618" i="26"/>
  <c r="E305" i="26"/>
  <c r="E159" i="26"/>
  <c r="E588" i="26"/>
  <c r="E1045" i="26"/>
  <c r="E734" i="26"/>
  <c r="E1757" i="26"/>
  <c r="J1757" i="26" s="1"/>
  <c r="E1399" i="26"/>
  <c r="J1399" i="26" s="1"/>
  <c r="E968" i="26"/>
  <c r="E1639" i="26"/>
  <c r="E985" i="26"/>
  <c r="E1585" i="26"/>
  <c r="E746" i="26"/>
  <c r="E1258" i="26"/>
  <c r="E1769" i="26"/>
  <c r="J1769" i="26" s="1"/>
  <c r="N1769" i="26" s="1"/>
  <c r="E907" i="26"/>
  <c r="E1419" i="26"/>
  <c r="J1419" i="26" s="1"/>
  <c r="N1419" i="26" s="1"/>
  <c r="E1930" i="26"/>
  <c r="E1084" i="26"/>
  <c r="E1596" i="26"/>
  <c r="E2116" i="26"/>
  <c r="E2626" i="26"/>
  <c r="E313" i="26"/>
  <c r="E167" i="26"/>
  <c r="E22" i="26"/>
  <c r="E1053" i="26"/>
  <c r="E742" i="26"/>
  <c r="E1765" i="26"/>
  <c r="J1765" i="26" s="1"/>
  <c r="N1765" i="26" s="1"/>
  <c r="E1407" i="26"/>
  <c r="J1407" i="26" s="1"/>
  <c r="N1407" i="26" s="1"/>
  <c r="E976" i="26"/>
  <c r="E1647" i="26"/>
  <c r="E993" i="26"/>
  <c r="J993" i="26" s="1"/>
  <c r="N993" i="26" s="1"/>
  <c r="E1593" i="26"/>
  <c r="E754" i="26"/>
  <c r="J754" i="26" s="1"/>
  <c r="N754" i="26" s="1"/>
  <c r="E1266" i="26"/>
  <c r="J1266" i="26" s="1"/>
  <c r="N1266" i="26" s="1"/>
  <c r="E1777" i="26"/>
  <c r="J1777" i="26" s="1"/>
  <c r="E915" i="26"/>
  <c r="E1427" i="26"/>
  <c r="E1938" i="26"/>
  <c r="J1938" i="26" s="1"/>
  <c r="N1938" i="26" s="1"/>
  <c r="E1092" i="26"/>
  <c r="J1092" i="26" s="1"/>
  <c r="N1092" i="26" s="1"/>
  <c r="E1604" i="26"/>
  <c r="E2124" i="26"/>
  <c r="E2634" i="26"/>
  <c r="E536" i="26"/>
  <c r="J536" i="26" s="1"/>
  <c r="N536" i="26" s="1"/>
  <c r="E394" i="26"/>
  <c r="E236" i="26"/>
  <c r="E693" i="26"/>
  <c r="E1716" i="26"/>
  <c r="J1716" i="26" s="1"/>
  <c r="N1716" i="26" s="1"/>
  <c r="E1406" i="26"/>
  <c r="E1047" i="26"/>
  <c r="E712" i="26"/>
  <c r="E1416" i="26"/>
  <c r="J1416" i="26" s="1"/>
  <c r="E745" i="26"/>
  <c r="E1409" i="26"/>
  <c r="J1409" i="26" s="1"/>
  <c r="N1409" i="26" s="1"/>
  <c r="E1920" i="26"/>
  <c r="J1920" i="26" s="1"/>
  <c r="E1082" i="26"/>
  <c r="E1594" i="26"/>
  <c r="E731" i="26"/>
  <c r="J731" i="26" s="1"/>
  <c r="N731" i="26" s="1"/>
  <c r="E90" i="26"/>
  <c r="E598" i="26"/>
  <c r="E527" i="26"/>
  <c r="E350" i="26"/>
  <c r="J350" i="26" s="1"/>
  <c r="E279" i="26"/>
  <c r="J279" i="26" s="1"/>
  <c r="N279" i="26" s="1"/>
  <c r="E170" i="26"/>
  <c r="E99" i="26"/>
  <c r="J99" i="26" s="1"/>
  <c r="N99" i="26" s="1"/>
  <c r="E607" i="26"/>
  <c r="E520" i="26"/>
  <c r="E449" i="26"/>
  <c r="J449" i="26" s="1"/>
  <c r="N449" i="26" s="1"/>
  <c r="E378" i="26"/>
  <c r="J378" i="26" s="1"/>
  <c r="N378" i="26" s="1"/>
  <c r="E299" i="26"/>
  <c r="J299" i="26" s="1"/>
  <c r="N299" i="26" s="1"/>
  <c r="E220" i="26"/>
  <c r="J220" i="26" s="1"/>
  <c r="N220" i="26" s="1"/>
  <c r="E161" i="26"/>
  <c r="J161" i="26" s="1"/>
  <c r="N161" i="26" s="1"/>
  <c r="E677" i="26"/>
  <c r="E1189" i="26"/>
  <c r="E1700" i="26"/>
  <c r="J1700" i="26" s="1"/>
  <c r="N1700" i="26" s="1"/>
  <c r="E878" i="26"/>
  <c r="E1390" i="26"/>
  <c r="J1390" i="26" s="1"/>
  <c r="N1390" i="26" s="1"/>
  <c r="E1901" i="26"/>
  <c r="J1901" i="26" s="1"/>
  <c r="N1901" i="26" s="1"/>
  <c r="E1031" i="26"/>
  <c r="E1543" i="26"/>
  <c r="J1543" i="26" s="1"/>
  <c r="N1543" i="26" s="1"/>
  <c r="E696" i="26"/>
  <c r="E1208" i="26"/>
  <c r="E1719" i="26"/>
  <c r="E889" i="26"/>
  <c r="E114" i="26"/>
  <c r="E43" i="26"/>
  <c r="J43" i="26" s="1"/>
  <c r="L43" i="26" s="1"/>
  <c r="M43" i="26" s="1"/>
  <c r="E551" i="26"/>
  <c r="E464" i="26"/>
  <c r="E393" i="26"/>
  <c r="E322" i="26"/>
  <c r="J322" i="26" s="1"/>
  <c r="N322" i="26" s="1"/>
  <c r="E243" i="26"/>
  <c r="E168" i="26"/>
  <c r="E105" i="26"/>
  <c r="E622" i="26"/>
  <c r="E1133" i="26"/>
  <c r="J1133" i="26" s="1"/>
  <c r="N1133" i="26" s="1"/>
  <c r="E1644" i="26"/>
  <c r="E822" i="26"/>
  <c r="E1334" i="26"/>
  <c r="E1845" i="26"/>
  <c r="E975" i="26"/>
  <c r="E1487" i="26"/>
  <c r="J1487" i="26" s="1"/>
  <c r="E641" i="26"/>
  <c r="E1152" i="26"/>
  <c r="E1663" i="26"/>
  <c r="J1663" i="26" s="1"/>
  <c r="N1663" i="26" s="1"/>
  <c r="E833" i="26"/>
  <c r="E1345" i="26"/>
  <c r="J1345" i="26" s="1"/>
  <c r="N1345" i="26" s="1"/>
  <c r="E502" i="26"/>
  <c r="J502" i="26" s="1"/>
  <c r="N502" i="26" s="1"/>
  <c r="E431" i="26"/>
  <c r="E254" i="26"/>
  <c r="J254" i="26" s="1"/>
  <c r="N254" i="26" s="1"/>
  <c r="E187" i="26"/>
  <c r="E138" i="26"/>
  <c r="E67" i="26"/>
  <c r="E575" i="26"/>
  <c r="J575" i="26" s="1"/>
  <c r="N575" i="26" s="1"/>
  <c r="E488" i="26"/>
  <c r="E417" i="26"/>
  <c r="E346" i="26"/>
  <c r="J346" i="26" s="1"/>
  <c r="E267" i="26"/>
  <c r="E129" i="26"/>
  <c r="E646" i="26"/>
  <c r="J646" i="26" s="1"/>
  <c r="N646" i="26" s="1"/>
  <c r="E1157" i="26"/>
  <c r="J1157" i="26" s="1"/>
  <c r="E1668" i="26"/>
  <c r="E846" i="26"/>
  <c r="J846" i="26" s="1"/>
  <c r="N846" i="26" s="1"/>
  <c r="E1358" i="26"/>
  <c r="J1358" i="26" s="1"/>
  <c r="N1358" i="26" s="1"/>
  <c r="E1869" i="26"/>
  <c r="J1869" i="26" s="1"/>
  <c r="N1869" i="26" s="1"/>
  <c r="E999" i="26"/>
  <c r="E1511" i="26"/>
  <c r="E664" i="26"/>
  <c r="E462" i="26"/>
  <c r="E391" i="26"/>
  <c r="E304" i="26"/>
  <c r="J304" i="26" s="1"/>
  <c r="N304" i="26" s="1"/>
  <c r="E233" i="26"/>
  <c r="E166" i="26"/>
  <c r="E87" i="26"/>
  <c r="E595" i="26"/>
  <c r="E516" i="26"/>
  <c r="J516" i="26" s="1"/>
  <c r="E453" i="26"/>
  <c r="J453" i="26" s="1"/>
  <c r="N453" i="26" s="1"/>
  <c r="E973" i="26"/>
  <c r="E1485" i="26"/>
  <c r="J1485" i="26" s="1"/>
  <c r="N1485" i="26" s="1"/>
  <c r="E1174" i="26"/>
  <c r="E1685" i="26"/>
  <c r="J1685" i="26" s="1"/>
  <c r="N1685" i="26" s="1"/>
  <c r="E815" i="26"/>
  <c r="E1327" i="26"/>
  <c r="E1838" i="26"/>
  <c r="J1838" i="26" s="1"/>
  <c r="N1838" i="26" s="1"/>
  <c r="E448" i="26"/>
  <c r="E306" i="26"/>
  <c r="E152" i="26"/>
  <c r="E606" i="26"/>
  <c r="J606" i="26" s="1"/>
  <c r="N606" i="26" s="1"/>
  <c r="E1629" i="26"/>
  <c r="J1629" i="26" s="1"/>
  <c r="N1629" i="26" s="1"/>
  <c r="E1318" i="26"/>
  <c r="E959" i="26"/>
  <c r="J959" i="26" s="1"/>
  <c r="N959" i="26" s="1"/>
  <c r="E625" i="26"/>
  <c r="E1360" i="26"/>
  <c r="J1360" i="26" s="1"/>
  <c r="N1360" i="26" s="1"/>
  <c r="E689" i="26"/>
  <c r="E1369" i="26"/>
  <c r="E1880" i="26"/>
  <c r="J1880" i="26" s="1"/>
  <c r="N1880" i="26" s="1"/>
  <c r="E1042" i="26"/>
  <c r="E1554" i="26"/>
  <c r="E691" i="26"/>
  <c r="E1203" i="26"/>
  <c r="E1714" i="26"/>
  <c r="E868" i="26"/>
  <c r="E1380" i="26"/>
  <c r="E1891" i="26"/>
  <c r="J1891" i="26" s="1"/>
  <c r="N1891" i="26" s="1"/>
  <c r="E2412" i="26"/>
  <c r="E401" i="26"/>
  <c r="E251" i="26"/>
  <c r="E113" i="26"/>
  <c r="E1141" i="26"/>
  <c r="E830" i="26"/>
  <c r="E1853" i="26"/>
  <c r="J1853" i="26" s="1"/>
  <c r="N1853" i="26" s="1"/>
  <c r="E1495" i="26"/>
  <c r="E1032" i="26"/>
  <c r="J1032" i="26" s="1"/>
  <c r="E1703" i="26"/>
  <c r="E1049" i="26"/>
  <c r="E1633" i="26"/>
  <c r="E794" i="26"/>
  <c r="E1306" i="26"/>
  <c r="J1306" i="26" s="1"/>
  <c r="N1306" i="26" s="1"/>
  <c r="E1817" i="26"/>
  <c r="J1817" i="26" s="1"/>
  <c r="N1817" i="26" s="1"/>
  <c r="E955" i="26"/>
  <c r="E1467" i="26"/>
  <c r="E409" i="26"/>
  <c r="E259" i="26"/>
  <c r="E121" i="26"/>
  <c r="J121" i="26" s="1"/>
  <c r="E1149" i="26"/>
  <c r="E838" i="26"/>
  <c r="E1861" i="26"/>
  <c r="J1861" i="26" s="1"/>
  <c r="N1861" i="26" s="1"/>
  <c r="E1503" i="26"/>
  <c r="J1503" i="26" s="1"/>
  <c r="N1503" i="26" s="1"/>
  <c r="E1040" i="26"/>
  <c r="E1711" i="26"/>
  <c r="E1057" i="26"/>
  <c r="E1640" i="26"/>
  <c r="E802" i="26"/>
  <c r="E1314" i="26"/>
  <c r="J1314" i="26" s="1"/>
  <c r="N1314" i="26" s="1"/>
  <c r="E1825" i="26"/>
  <c r="J1825" i="26" s="1"/>
  <c r="N1825" i="26" s="1"/>
  <c r="E963" i="26"/>
  <c r="J963" i="26" s="1"/>
  <c r="N963" i="26" s="1"/>
  <c r="E1475" i="26"/>
  <c r="E629" i="26"/>
  <c r="E1140" i="26"/>
  <c r="J1140" i="26" s="1"/>
  <c r="E1651" i="26"/>
  <c r="E2172" i="26"/>
  <c r="E2682" i="26"/>
  <c r="E433" i="26"/>
  <c r="E283" i="26"/>
  <c r="J283" i="26" s="1"/>
  <c r="N283" i="26" s="1"/>
  <c r="E145" i="26"/>
  <c r="E1173" i="26"/>
  <c r="E862" i="26"/>
  <c r="E1885" i="26"/>
  <c r="J1885" i="26" s="1"/>
  <c r="E1527" i="26"/>
  <c r="J1527" i="26" s="1"/>
  <c r="N1527" i="26" s="1"/>
  <c r="E1048" i="26"/>
  <c r="E1735" i="26"/>
  <c r="J1735" i="26" s="1"/>
  <c r="E1065" i="26"/>
  <c r="E1648" i="26"/>
  <c r="E810" i="26"/>
  <c r="E1322" i="26"/>
  <c r="J1322" i="26" s="1"/>
  <c r="N1322" i="26" s="1"/>
  <c r="E1833" i="26"/>
  <c r="E971" i="26"/>
  <c r="J971" i="26" s="1"/>
  <c r="N971" i="26" s="1"/>
  <c r="E1483" i="26"/>
  <c r="J1483" i="26" s="1"/>
  <c r="N1483" i="26" s="1"/>
  <c r="E637" i="26"/>
  <c r="E1148" i="26"/>
  <c r="E1659" i="26"/>
  <c r="E2180" i="26"/>
  <c r="E2690" i="26"/>
  <c r="E441" i="26"/>
  <c r="J441" i="26" s="1"/>
  <c r="N441" i="26" s="1"/>
  <c r="E291" i="26"/>
  <c r="E153" i="26"/>
  <c r="E1181" i="26"/>
  <c r="E870" i="26"/>
  <c r="J870" i="26" s="1"/>
  <c r="N870" i="26" s="1"/>
  <c r="E1893" i="26"/>
  <c r="J1893" i="26" s="1"/>
  <c r="N1893" i="26" s="1"/>
  <c r="E1535" i="26"/>
  <c r="J1535" i="26" s="1"/>
  <c r="N1535" i="26" s="1"/>
  <c r="E1056" i="26"/>
  <c r="E1743" i="26"/>
  <c r="J1743" i="26" s="1"/>
  <c r="E1073" i="26"/>
  <c r="E1656" i="26"/>
  <c r="E818" i="26"/>
  <c r="E1330" i="26"/>
  <c r="E1841" i="26"/>
  <c r="J1841" i="26" s="1"/>
  <c r="N1841" i="26" s="1"/>
  <c r="E979" i="26"/>
  <c r="J979" i="26" s="1"/>
  <c r="N979" i="26" s="1"/>
  <c r="E1491" i="26"/>
  <c r="E645" i="26"/>
  <c r="J645" i="26" s="1"/>
  <c r="N645" i="26" s="1"/>
  <c r="E1156" i="26"/>
  <c r="J1156" i="26" s="1"/>
  <c r="N1156" i="26" s="1"/>
  <c r="E1667" i="26"/>
  <c r="E2188" i="26"/>
  <c r="E2698" i="26"/>
  <c r="E85" i="26"/>
  <c r="J85" i="26" s="1"/>
  <c r="N85" i="26" s="1"/>
  <c r="E522" i="26"/>
  <c r="E364" i="26"/>
  <c r="J364" i="26" s="1"/>
  <c r="N364" i="26" s="1"/>
  <c r="E821" i="26"/>
  <c r="E1844" i="26"/>
  <c r="E1534" i="26"/>
  <c r="E1175" i="26"/>
  <c r="E808" i="26"/>
  <c r="E1496" i="26"/>
  <c r="E841" i="26"/>
  <c r="E1473" i="26"/>
  <c r="E635" i="26"/>
  <c r="E1146" i="26"/>
  <c r="E1657" i="26"/>
  <c r="E795" i="26"/>
  <c r="J795" i="26" s="1"/>
  <c r="N795" i="26" s="1"/>
  <c r="E1307" i="26"/>
  <c r="J1307" i="26" s="1"/>
  <c r="N1307" i="26" s="1"/>
  <c r="E93" i="26"/>
  <c r="E530" i="26"/>
  <c r="J530" i="26" s="1"/>
  <c r="E372" i="26"/>
  <c r="E829" i="26"/>
  <c r="E1852" i="26"/>
  <c r="J1852" i="26" s="1"/>
  <c r="N1852" i="26" s="1"/>
  <c r="E1542" i="26"/>
  <c r="J1542" i="26" s="1"/>
  <c r="N1542" i="26" s="1"/>
  <c r="E1183" i="26"/>
  <c r="E816" i="26"/>
  <c r="E1504" i="26"/>
  <c r="E849" i="26"/>
  <c r="E1481" i="26"/>
  <c r="J1481" i="26" s="1"/>
  <c r="E643" i="26"/>
  <c r="E1154" i="26"/>
  <c r="E1665" i="26"/>
  <c r="E803" i="26"/>
  <c r="E1315" i="26"/>
  <c r="E1826" i="26"/>
  <c r="J1826" i="26" s="1"/>
  <c r="N1826" i="26" s="1"/>
  <c r="E980" i="26"/>
  <c r="E1492" i="26"/>
  <c r="E2012" i="26"/>
  <c r="E2522" i="26"/>
  <c r="E312" i="26"/>
  <c r="E174" i="26"/>
  <c r="E603" i="26"/>
  <c r="E461" i="26"/>
  <c r="J461" i="26" s="1"/>
  <c r="N461" i="26" s="1"/>
  <c r="E1493" i="26"/>
  <c r="E1182" i="26"/>
  <c r="E823" i="26"/>
  <c r="E1846" i="26"/>
  <c r="J1846" i="26" s="1"/>
  <c r="N1846" i="26" s="1"/>
  <c r="E1256" i="26"/>
  <c r="E1943" i="26"/>
  <c r="E1289" i="26"/>
  <c r="E1808" i="26"/>
  <c r="J1808" i="26" s="1"/>
  <c r="N1808" i="26" s="1"/>
  <c r="E970" i="26"/>
  <c r="J970" i="26" s="1"/>
  <c r="N970" i="26" s="1"/>
  <c r="E1482" i="26"/>
  <c r="J1482" i="26" s="1"/>
  <c r="N1482" i="26" s="1"/>
  <c r="E620" i="26"/>
  <c r="E1131" i="26"/>
  <c r="J1131" i="26" s="1"/>
  <c r="E1642" i="26"/>
  <c r="J1642" i="26" s="1"/>
  <c r="N1642" i="26" s="1"/>
  <c r="E796" i="26"/>
  <c r="E1308" i="26"/>
  <c r="E1819" i="26"/>
  <c r="E2340" i="26"/>
  <c r="J2340" i="26" s="1"/>
  <c r="N2340" i="26" s="1"/>
  <c r="E1972" i="26"/>
  <c r="E2461" i="26"/>
  <c r="E2126" i="26"/>
  <c r="E2636" i="26"/>
  <c r="E2303" i="26"/>
  <c r="E1976" i="26"/>
  <c r="E2488" i="26"/>
  <c r="E2169" i="26"/>
  <c r="E2679" i="26"/>
  <c r="E2346" i="26"/>
  <c r="J2346" i="26" s="1"/>
  <c r="N2346" i="26" s="1"/>
  <c r="E154" i="26"/>
  <c r="E83" i="26"/>
  <c r="E591" i="26"/>
  <c r="E414" i="26"/>
  <c r="J414" i="26" s="1"/>
  <c r="N414" i="26" s="1"/>
  <c r="E343" i="26"/>
  <c r="J343" i="26" s="1"/>
  <c r="E230" i="26"/>
  <c r="E163" i="26"/>
  <c r="E76" i="26"/>
  <c r="J76" i="26" s="1"/>
  <c r="N76" i="26" s="1"/>
  <c r="E584" i="26"/>
  <c r="J584" i="26" s="1"/>
  <c r="N584" i="26" s="1"/>
  <c r="E513" i="26"/>
  <c r="E442" i="26"/>
  <c r="E363" i="26"/>
  <c r="J363" i="26" s="1"/>
  <c r="N363" i="26" s="1"/>
  <c r="E284" i="26"/>
  <c r="E221" i="26"/>
  <c r="J221" i="26" s="1"/>
  <c r="N221" i="26" s="1"/>
  <c r="E741" i="26"/>
  <c r="E1253" i="26"/>
  <c r="E1764" i="26"/>
  <c r="J1764" i="26" s="1"/>
  <c r="N1764" i="26" s="1"/>
  <c r="E942" i="26"/>
  <c r="E1454" i="26"/>
  <c r="E1965" i="26"/>
  <c r="E1095" i="26"/>
  <c r="J1095" i="26" s="1"/>
  <c r="N1095" i="26" s="1"/>
  <c r="E1607" i="26"/>
  <c r="E760" i="26"/>
  <c r="J760" i="26" s="1"/>
  <c r="N760" i="26" s="1"/>
  <c r="E1272" i="26"/>
  <c r="E1783" i="26"/>
  <c r="J1783" i="26" s="1"/>
  <c r="E953" i="26"/>
  <c r="E178" i="26"/>
  <c r="E107" i="26"/>
  <c r="E615" i="26"/>
  <c r="E528" i="26"/>
  <c r="J528" i="26" s="1"/>
  <c r="N528" i="26" s="1"/>
  <c r="E457" i="26"/>
  <c r="J457" i="26" s="1"/>
  <c r="N457" i="26" s="1"/>
  <c r="E386" i="26"/>
  <c r="E307" i="26"/>
  <c r="E228" i="26"/>
  <c r="E169" i="26"/>
  <c r="E685" i="26"/>
  <c r="E1197" i="26"/>
  <c r="E1708" i="26"/>
  <c r="J1708" i="26" s="1"/>
  <c r="N1708" i="26" s="1"/>
  <c r="E886" i="26"/>
  <c r="E1398" i="26"/>
  <c r="J1398" i="26" s="1"/>
  <c r="N1398" i="26" s="1"/>
  <c r="E1909" i="26"/>
  <c r="J1909" i="26" s="1"/>
  <c r="N1909" i="26" s="1"/>
  <c r="E1039" i="26"/>
  <c r="E1551" i="26"/>
  <c r="J1551" i="26" s="1"/>
  <c r="N1551" i="26" s="1"/>
  <c r="E704" i="26"/>
  <c r="E1216" i="26"/>
  <c r="E1727" i="26"/>
  <c r="J1727" i="26" s="1"/>
  <c r="N1727" i="26" s="1"/>
  <c r="E897" i="26"/>
  <c r="J897" i="26" s="1"/>
  <c r="N897" i="26" s="1"/>
  <c r="E58" i="26"/>
  <c r="J58" i="26" s="1"/>
  <c r="N58" i="26" s="1"/>
  <c r="E566" i="26"/>
  <c r="J566" i="26" s="1"/>
  <c r="N566" i="26" s="1"/>
  <c r="E495" i="26"/>
  <c r="E318" i="26"/>
  <c r="E247" i="26"/>
  <c r="E198" i="26"/>
  <c r="J198" i="26" s="1"/>
  <c r="N198" i="26" s="1"/>
  <c r="E131" i="26"/>
  <c r="E44" i="26"/>
  <c r="J44" i="26" s="1"/>
  <c r="L44" i="26" s="1"/>
  <c r="M44" i="26" s="1"/>
  <c r="E552" i="26"/>
  <c r="J552" i="26" s="1"/>
  <c r="N552" i="26" s="1"/>
  <c r="E481" i="26"/>
  <c r="E410" i="26"/>
  <c r="E331" i="26"/>
  <c r="J331" i="26" s="1"/>
  <c r="N331" i="26" s="1"/>
  <c r="E252" i="26"/>
  <c r="E189" i="26"/>
  <c r="J189" i="26" s="1"/>
  <c r="N189" i="26" s="1"/>
  <c r="E709" i="26"/>
  <c r="E1221" i="26"/>
  <c r="E1732" i="26"/>
  <c r="J1732" i="26" s="1"/>
  <c r="N1732" i="26" s="1"/>
  <c r="E910" i="26"/>
  <c r="J910" i="26" s="1"/>
  <c r="N910" i="26" s="1"/>
  <c r="E1422" i="26"/>
  <c r="J1422" i="26" s="1"/>
  <c r="E1933" i="26"/>
  <c r="J1933" i="26" s="1"/>
  <c r="N1933" i="26" s="1"/>
  <c r="E1063" i="26"/>
  <c r="E1575" i="26"/>
  <c r="E728" i="26"/>
  <c r="E526" i="26"/>
  <c r="E455" i="26"/>
  <c r="E368" i="26"/>
  <c r="J368" i="26" s="1"/>
  <c r="N368" i="26" s="1"/>
  <c r="E297" i="26"/>
  <c r="E226" i="26"/>
  <c r="E151" i="26"/>
  <c r="E72" i="26"/>
  <c r="E580" i="26"/>
  <c r="E517" i="26"/>
  <c r="E1037" i="26"/>
  <c r="E1549" i="26"/>
  <c r="E726" i="26"/>
  <c r="E1238" i="26"/>
  <c r="E1749" i="26"/>
  <c r="J1749" i="26" s="1"/>
  <c r="N1749" i="26" s="1"/>
  <c r="E879" i="26"/>
  <c r="E1391" i="26"/>
  <c r="E1902" i="26"/>
  <c r="J1902" i="26" s="1"/>
  <c r="N1902" i="26" s="1"/>
  <c r="E576" i="26"/>
  <c r="E434" i="26"/>
  <c r="J434" i="26" s="1"/>
  <c r="N434" i="26" s="1"/>
  <c r="E276" i="26"/>
  <c r="E733" i="26"/>
  <c r="E1756" i="26"/>
  <c r="J1756" i="26" s="1"/>
  <c r="E1446" i="26"/>
  <c r="J1446" i="26" s="1"/>
  <c r="E1087" i="26"/>
  <c r="E752" i="26"/>
  <c r="J752" i="26" s="1"/>
  <c r="E1440" i="26"/>
  <c r="J1440" i="26" s="1"/>
  <c r="N1440" i="26" s="1"/>
  <c r="E785" i="26"/>
  <c r="E1433" i="26"/>
  <c r="E1944" i="26"/>
  <c r="J1944" i="26" s="1"/>
  <c r="N1944" i="26" s="1"/>
  <c r="E1106" i="26"/>
  <c r="E1618" i="26"/>
  <c r="E755" i="26"/>
  <c r="J755" i="26" s="1"/>
  <c r="E1267" i="26"/>
  <c r="E1778" i="26"/>
  <c r="J1778" i="26" s="1"/>
  <c r="N1778" i="26" s="1"/>
  <c r="E932" i="26"/>
  <c r="E1444" i="26"/>
  <c r="E1964" i="26"/>
  <c r="E2476" i="26"/>
  <c r="J2476" i="26" s="1"/>
  <c r="E68" i="26"/>
  <c r="E529" i="26"/>
  <c r="E379" i="26"/>
  <c r="E237" i="26"/>
  <c r="J237" i="26" s="1"/>
  <c r="N237" i="26" s="1"/>
  <c r="E1269" i="26"/>
  <c r="E958" i="26"/>
  <c r="J958" i="26" s="1"/>
  <c r="N958" i="26" s="1"/>
  <c r="E600" i="26"/>
  <c r="E1623" i="26"/>
  <c r="E1112" i="26"/>
  <c r="J1112" i="26" s="1"/>
  <c r="E1799" i="26"/>
  <c r="J1799" i="26" s="1"/>
  <c r="N1799" i="26" s="1"/>
  <c r="E1129" i="26"/>
  <c r="E1696" i="26"/>
  <c r="E858" i="26"/>
  <c r="E1370" i="26"/>
  <c r="J1370" i="26" s="1"/>
  <c r="E1881" i="26"/>
  <c r="J1881" i="26" s="1"/>
  <c r="N1881" i="26" s="1"/>
  <c r="E1019" i="26"/>
  <c r="J1019" i="26" s="1"/>
  <c r="N1019" i="26" s="1"/>
  <c r="E100" i="26"/>
  <c r="E537" i="26"/>
  <c r="J537" i="26" s="1"/>
  <c r="N537" i="26" s="1"/>
  <c r="E387" i="26"/>
  <c r="J387" i="26" s="1"/>
  <c r="N387" i="26" s="1"/>
  <c r="E245" i="26"/>
  <c r="E1277" i="26"/>
  <c r="J1277" i="26" s="1"/>
  <c r="N1277" i="26" s="1"/>
  <c r="E966" i="26"/>
  <c r="E608" i="26"/>
  <c r="E1631" i="26"/>
  <c r="J1631" i="26" s="1"/>
  <c r="N1631" i="26" s="1"/>
  <c r="E1120" i="26"/>
  <c r="E1807" i="26"/>
  <c r="J1807" i="26" s="1"/>
  <c r="N1807" i="26" s="1"/>
  <c r="E1137" i="26"/>
  <c r="J1137" i="26" s="1"/>
  <c r="E1704" i="26"/>
  <c r="E866" i="26"/>
  <c r="J866" i="26" s="1"/>
  <c r="E1378" i="26"/>
  <c r="E1889" i="26"/>
  <c r="E1027" i="26"/>
  <c r="J1027" i="26" s="1"/>
  <c r="N1027" i="26" s="1"/>
  <c r="E1539" i="26"/>
  <c r="E692" i="26"/>
  <c r="E1204" i="26"/>
  <c r="J1204" i="26" s="1"/>
  <c r="N1204" i="26" s="1"/>
  <c r="E1715" i="26"/>
  <c r="J1715" i="26" s="1"/>
  <c r="N1715" i="26" s="1"/>
  <c r="E2236" i="26"/>
  <c r="J2236" i="26" s="1"/>
  <c r="N2236" i="26" s="1"/>
  <c r="E124" i="26"/>
  <c r="E561" i="26"/>
  <c r="J561" i="26" s="1"/>
  <c r="N561" i="26" s="1"/>
  <c r="E411" i="26"/>
  <c r="J411" i="26" s="1"/>
  <c r="N411" i="26" s="1"/>
  <c r="E269" i="26"/>
  <c r="E1301" i="26"/>
  <c r="E990" i="26"/>
  <c r="E632" i="26"/>
  <c r="E1654" i="26"/>
  <c r="E1128" i="26"/>
  <c r="E1815" i="26"/>
  <c r="J1815" i="26" s="1"/>
  <c r="N1815" i="26" s="1"/>
  <c r="E1161" i="26"/>
  <c r="J1161" i="26" s="1"/>
  <c r="N1161" i="26" s="1"/>
  <c r="E1712" i="26"/>
  <c r="E874" i="26"/>
  <c r="E1386" i="26"/>
  <c r="E1897" i="26"/>
  <c r="J1897" i="26" s="1"/>
  <c r="N1897" i="26" s="1"/>
  <c r="E1035" i="26"/>
  <c r="E1547" i="26"/>
  <c r="J1547" i="26" s="1"/>
  <c r="N1547" i="26" s="1"/>
  <c r="E700" i="26"/>
  <c r="E1212" i="26"/>
  <c r="E1723" i="26"/>
  <c r="J1723" i="26" s="1"/>
  <c r="N1723" i="26" s="1"/>
  <c r="E2244" i="26"/>
  <c r="E132" i="26"/>
  <c r="E569" i="26"/>
  <c r="E419" i="26"/>
  <c r="E277" i="26"/>
  <c r="E1309" i="26"/>
  <c r="E998" i="26"/>
  <c r="E640" i="26"/>
  <c r="E1662" i="26"/>
  <c r="E1136" i="26"/>
  <c r="J1136" i="26" s="1"/>
  <c r="E1823" i="26"/>
  <c r="J1823" i="26" s="1"/>
  <c r="N1823" i="26" s="1"/>
  <c r="E1169" i="26"/>
  <c r="J1169" i="26" s="1"/>
  <c r="N1169" i="26" s="1"/>
  <c r="E1720" i="26"/>
  <c r="J1720" i="26" s="1"/>
  <c r="N1720" i="26" s="1"/>
  <c r="E882" i="26"/>
  <c r="E1394" i="26"/>
  <c r="J1394" i="26" s="1"/>
  <c r="N1394" i="26" s="1"/>
  <c r="E1905" i="26"/>
  <c r="J1905" i="26" s="1"/>
  <c r="E1043" i="26"/>
  <c r="E1555" i="26"/>
  <c r="E708" i="26"/>
  <c r="E1220" i="26"/>
  <c r="E1731" i="26"/>
  <c r="E2252" i="26"/>
  <c r="E209" i="26"/>
  <c r="J209" i="26" s="1"/>
  <c r="N209" i="26" s="1"/>
  <c r="E63" i="26"/>
  <c r="E492" i="26"/>
  <c r="E949" i="26"/>
  <c r="E639" i="26"/>
  <c r="E1661" i="26"/>
  <c r="E1303" i="26"/>
  <c r="J1303" i="26" s="1"/>
  <c r="N1303" i="26" s="1"/>
  <c r="E904" i="26"/>
  <c r="E1576" i="26"/>
  <c r="E921" i="26"/>
  <c r="J921" i="26" s="1"/>
  <c r="E1537" i="26"/>
  <c r="E698" i="26"/>
  <c r="E1210" i="26"/>
  <c r="E1721" i="26"/>
  <c r="E859" i="26"/>
  <c r="E1371" i="26"/>
  <c r="J1371" i="26" s="1"/>
  <c r="N1371" i="26" s="1"/>
  <c r="E217" i="26"/>
  <c r="E71" i="26"/>
  <c r="E500" i="26"/>
  <c r="E957" i="26"/>
  <c r="E647" i="26"/>
  <c r="E1669" i="26"/>
  <c r="E1311" i="26"/>
  <c r="E912" i="26"/>
  <c r="J912" i="26" s="1"/>
  <c r="N912" i="26" s="1"/>
  <c r="E1584" i="26"/>
  <c r="J1584" i="26" s="1"/>
  <c r="N1584" i="26" s="1"/>
  <c r="E929" i="26"/>
  <c r="E214" i="26"/>
  <c r="E147" i="26"/>
  <c r="E60" i="26"/>
  <c r="E478" i="26"/>
  <c r="E407" i="26"/>
  <c r="E294" i="26"/>
  <c r="E223" i="26"/>
  <c r="J223" i="26" s="1"/>
  <c r="E140" i="26"/>
  <c r="E69" i="26"/>
  <c r="E577" i="26"/>
  <c r="E506" i="26"/>
  <c r="E427" i="26"/>
  <c r="E348" i="26"/>
  <c r="E285" i="26"/>
  <c r="J285" i="26" s="1"/>
  <c r="E805" i="26"/>
  <c r="E1317" i="26"/>
  <c r="J1317" i="26" s="1"/>
  <c r="E1828" i="26"/>
  <c r="J1828" i="26" s="1"/>
  <c r="N1828" i="26" s="1"/>
  <c r="E1006" i="26"/>
  <c r="J1006" i="26" s="1"/>
  <c r="N1006" i="26" s="1"/>
  <c r="E1518" i="26"/>
  <c r="E648" i="26"/>
  <c r="E1159" i="26"/>
  <c r="E1670" i="26"/>
  <c r="E824" i="26"/>
  <c r="E1336" i="26"/>
  <c r="J1336" i="26" s="1"/>
  <c r="N1336" i="26" s="1"/>
  <c r="E1847" i="26"/>
  <c r="J1847" i="26" s="1"/>
  <c r="N1847" i="26" s="1"/>
  <c r="E1017" i="26"/>
  <c r="E238" i="26"/>
  <c r="J238" i="26" s="1"/>
  <c r="N238" i="26" s="1"/>
  <c r="E171" i="26"/>
  <c r="E84" i="26"/>
  <c r="E592" i="26"/>
  <c r="E521" i="26"/>
  <c r="E450" i="26"/>
  <c r="J450" i="26" s="1"/>
  <c r="N450" i="26" s="1"/>
  <c r="E371" i="26"/>
  <c r="E292" i="26"/>
  <c r="E229" i="26"/>
  <c r="E749" i="26"/>
  <c r="E1261" i="26"/>
  <c r="E1772" i="26"/>
  <c r="J1772" i="26" s="1"/>
  <c r="N1772" i="26" s="1"/>
  <c r="E950" i="26"/>
  <c r="J950" i="26" s="1"/>
  <c r="N950" i="26" s="1"/>
  <c r="E1462" i="26"/>
  <c r="E1973" i="26"/>
  <c r="E1103" i="26"/>
  <c r="E1615" i="26"/>
  <c r="E768" i="26"/>
  <c r="J768" i="26" s="1"/>
  <c r="N768" i="26" s="1"/>
  <c r="E1280" i="26"/>
  <c r="J1280" i="26" s="1"/>
  <c r="N1280" i="26" s="1"/>
  <c r="E1791" i="26"/>
  <c r="J1791" i="26" s="1"/>
  <c r="E961" i="26"/>
  <c r="E122" i="26"/>
  <c r="J122" i="26" s="1"/>
  <c r="E51" i="26"/>
  <c r="E559" i="26"/>
  <c r="E382" i="26"/>
  <c r="E311" i="26"/>
  <c r="E262" i="26"/>
  <c r="E191" i="26"/>
  <c r="E108" i="26"/>
  <c r="E37" i="26"/>
  <c r="J37" i="26" s="1"/>
  <c r="N37" i="26" s="1"/>
  <c r="E545" i="26"/>
  <c r="E474" i="26"/>
  <c r="J474" i="26" s="1"/>
  <c r="E395" i="26"/>
  <c r="E316" i="26"/>
  <c r="E253" i="26"/>
  <c r="E773" i="26"/>
  <c r="J773" i="26" s="1"/>
  <c r="N773" i="26" s="1"/>
  <c r="E1285" i="26"/>
  <c r="E1796" i="26"/>
  <c r="J1796" i="26" s="1"/>
  <c r="N1796" i="26" s="1"/>
  <c r="E974" i="26"/>
  <c r="E1486" i="26"/>
  <c r="J1486" i="26" s="1"/>
  <c r="N1486" i="26" s="1"/>
  <c r="E616" i="26"/>
  <c r="E1127" i="26"/>
  <c r="J1127" i="26" s="1"/>
  <c r="E1638" i="26"/>
  <c r="E82" i="26"/>
  <c r="E590" i="26"/>
  <c r="E519" i="26"/>
  <c r="E432" i="26"/>
  <c r="E361" i="26"/>
  <c r="E290" i="26"/>
  <c r="E211" i="26"/>
  <c r="E136" i="26"/>
  <c r="E73" i="26"/>
  <c r="E581" i="26"/>
  <c r="E1101" i="26"/>
  <c r="E1613" i="26"/>
  <c r="E790" i="26"/>
  <c r="E1302" i="26"/>
  <c r="E1813" i="26"/>
  <c r="J1813" i="26" s="1"/>
  <c r="N1813" i="26" s="1"/>
  <c r="E943" i="26"/>
  <c r="J943" i="26" s="1"/>
  <c r="N943" i="26" s="1"/>
  <c r="E1455" i="26"/>
  <c r="E609" i="26"/>
  <c r="J609" i="26" s="1"/>
  <c r="E125" i="26"/>
  <c r="E562" i="26"/>
  <c r="E404" i="26"/>
  <c r="E861" i="26"/>
  <c r="J861" i="26" s="1"/>
  <c r="N861" i="26" s="1"/>
  <c r="E1884" i="26"/>
  <c r="J1884" i="26" s="1"/>
  <c r="N1884" i="26" s="1"/>
  <c r="E1574" i="26"/>
  <c r="E1215" i="26"/>
  <c r="J1215" i="26" s="1"/>
  <c r="N1215" i="26" s="1"/>
  <c r="E848" i="26"/>
  <c r="E1520" i="26"/>
  <c r="E865" i="26"/>
  <c r="E1497" i="26"/>
  <c r="E659" i="26"/>
  <c r="E1170" i="26"/>
  <c r="J1170" i="26" s="1"/>
  <c r="N1170" i="26" s="1"/>
  <c r="E1681" i="26"/>
  <c r="E819" i="26"/>
  <c r="E1331" i="26"/>
  <c r="J1331" i="26" s="1"/>
  <c r="E1842" i="26"/>
  <c r="J1842" i="26" s="1"/>
  <c r="N1842" i="26" s="1"/>
  <c r="E996" i="26"/>
  <c r="E1508" i="26"/>
  <c r="E2028" i="26"/>
  <c r="J2028" i="26" s="1"/>
  <c r="N2028" i="26" s="1"/>
  <c r="E2538" i="26"/>
  <c r="E216" i="26"/>
  <c r="E78" i="26"/>
  <c r="E507" i="26"/>
  <c r="E365" i="26"/>
  <c r="E1397" i="26"/>
  <c r="E1086" i="26"/>
  <c r="E727" i="26"/>
  <c r="J727" i="26" s="1"/>
  <c r="N727" i="26" s="1"/>
  <c r="E1750" i="26"/>
  <c r="J1750" i="26" s="1"/>
  <c r="N1750" i="26" s="1"/>
  <c r="E1192" i="26"/>
  <c r="E1879" i="26"/>
  <c r="J1879" i="26" s="1"/>
  <c r="E1225" i="26"/>
  <c r="E1760" i="26"/>
  <c r="J1760" i="26" s="1"/>
  <c r="E922" i="26"/>
  <c r="E1434" i="26"/>
  <c r="J1434" i="26" s="1"/>
  <c r="N1434" i="26" s="1"/>
  <c r="E1945" i="26"/>
  <c r="E1083" i="26"/>
  <c r="E224" i="26"/>
  <c r="J224" i="26" s="1"/>
  <c r="N224" i="26" s="1"/>
  <c r="E86" i="26"/>
  <c r="E515" i="26"/>
  <c r="E373" i="26"/>
  <c r="J373" i="26" s="1"/>
  <c r="N373" i="26" s="1"/>
  <c r="E1405" i="26"/>
  <c r="E1094" i="26"/>
  <c r="E735" i="26"/>
  <c r="E1758" i="26"/>
  <c r="J1758" i="26" s="1"/>
  <c r="E1200" i="26"/>
  <c r="J1200" i="26" s="1"/>
  <c r="E1887" i="26"/>
  <c r="J1887" i="26" s="1"/>
  <c r="N1887" i="26" s="1"/>
  <c r="E1233" i="26"/>
  <c r="J1233" i="26" s="1"/>
  <c r="N1233" i="26" s="1"/>
  <c r="E1768" i="26"/>
  <c r="E930" i="26"/>
  <c r="J930" i="26" s="1"/>
  <c r="N930" i="26" s="1"/>
  <c r="E1442" i="26"/>
  <c r="J1442" i="26" s="1"/>
  <c r="N1442" i="26" s="1"/>
  <c r="E1953" i="26"/>
  <c r="J1953" i="26" s="1"/>
  <c r="N1953" i="26" s="1"/>
  <c r="E1091" i="26"/>
  <c r="E1603" i="26"/>
  <c r="E756" i="26"/>
  <c r="E1268" i="26"/>
  <c r="J1268" i="26" s="1"/>
  <c r="E1779" i="26"/>
  <c r="E2300" i="26"/>
  <c r="J2300" i="26" s="1"/>
  <c r="N2300" i="26" s="1"/>
  <c r="E248" i="26"/>
  <c r="E110" i="26"/>
  <c r="E539" i="26"/>
  <c r="E397" i="26"/>
  <c r="E1429" i="26"/>
  <c r="E1118" i="26"/>
  <c r="J1118" i="26" s="1"/>
  <c r="E759" i="26"/>
  <c r="E1782" i="26"/>
  <c r="J1782" i="26" s="1"/>
  <c r="N1782" i="26" s="1"/>
  <c r="E1224" i="26"/>
  <c r="E1895" i="26"/>
  <c r="J1895" i="26" s="1"/>
  <c r="N1895" i="26" s="1"/>
  <c r="E1241" i="26"/>
  <c r="E1776" i="26"/>
  <c r="J1776" i="26" s="1"/>
  <c r="E938" i="26"/>
  <c r="J938" i="26" s="1"/>
  <c r="N938" i="26" s="1"/>
  <c r="E1450" i="26"/>
  <c r="E1961" i="26"/>
  <c r="E1099" i="26"/>
  <c r="E1611" i="26"/>
  <c r="E764" i="26"/>
  <c r="E1276" i="26"/>
  <c r="E1787" i="26"/>
  <c r="J1787" i="26" s="1"/>
  <c r="N1787" i="26" s="1"/>
  <c r="E2308" i="26"/>
  <c r="E256" i="26"/>
  <c r="E118" i="26"/>
  <c r="E547" i="26"/>
  <c r="J547" i="26" s="1"/>
  <c r="N547" i="26" s="1"/>
  <c r="E405" i="26"/>
  <c r="E1437" i="26"/>
  <c r="J1437" i="26" s="1"/>
  <c r="N1437" i="26" s="1"/>
  <c r="E1126" i="26"/>
  <c r="J1126" i="26" s="1"/>
  <c r="N1126" i="26" s="1"/>
  <c r="E767" i="26"/>
  <c r="E1790" i="26"/>
  <c r="J1790" i="26" s="1"/>
  <c r="N1790" i="26" s="1"/>
  <c r="E1232" i="26"/>
  <c r="E1903" i="26"/>
  <c r="J1903" i="26" s="1"/>
  <c r="E1249" i="26"/>
  <c r="J1249" i="26" s="1"/>
  <c r="E1784" i="26"/>
  <c r="J1784" i="26" s="1"/>
  <c r="E946" i="26"/>
  <c r="J946" i="26" s="1"/>
  <c r="E1458" i="26"/>
  <c r="J1458" i="26" s="1"/>
  <c r="N1458" i="26" s="1"/>
  <c r="E596" i="26"/>
  <c r="J596" i="26" s="1"/>
  <c r="N596" i="26" s="1"/>
  <c r="E1107" i="26"/>
  <c r="J1107" i="26" s="1"/>
  <c r="E1619" i="26"/>
  <c r="E772" i="26"/>
  <c r="J772" i="26" s="1"/>
  <c r="N772" i="26" s="1"/>
  <c r="E1284" i="26"/>
  <c r="E1795" i="26"/>
  <c r="J1795" i="26" s="1"/>
  <c r="N1795" i="26" s="1"/>
  <c r="E2316" i="26"/>
  <c r="E337" i="26"/>
  <c r="J337" i="26" s="1"/>
  <c r="N337" i="26" s="1"/>
  <c r="E49" i="26"/>
  <c r="E1077" i="26"/>
  <c r="E766" i="26"/>
  <c r="E1789" i="26"/>
  <c r="E1431" i="26"/>
  <c r="E984" i="26"/>
  <c r="E1671" i="26"/>
  <c r="E1001" i="26"/>
  <c r="J1001" i="26" s="1"/>
  <c r="N1001" i="26" s="1"/>
  <c r="E1601" i="26"/>
  <c r="E762" i="26"/>
  <c r="E1274" i="26"/>
  <c r="E1785" i="26"/>
  <c r="J1785" i="26" s="1"/>
  <c r="N1785" i="26" s="1"/>
  <c r="E923" i="26"/>
  <c r="E1435" i="26"/>
  <c r="E345" i="26"/>
  <c r="J345" i="26" s="1"/>
  <c r="E195" i="26"/>
  <c r="E57" i="26"/>
  <c r="J57" i="26" s="1"/>
  <c r="N57" i="26" s="1"/>
  <c r="E1085" i="26"/>
  <c r="E774" i="26"/>
  <c r="E1797" i="26"/>
  <c r="J1797" i="26" s="1"/>
  <c r="N1797" i="26" s="1"/>
  <c r="E1439" i="26"/>
  <c r="E992" i="26"/>
  <c r="E1679" i="26"/>
  <c r="E1009" i="26"/>
  <c r="E1609" i="26"/>
  <c r="E770" i="26"/>
  <c r="E1282" i="26"/>
  <c r="E1793" i="26"/>
  <c r="E931" i="26"/>
  <c r="J931" i="26" s="1"/>
  <c r="N931" i="26" s="1"/>
  <c r="E1443" i="26"/>
  <c r="J1443" i="26" s="1"/>
  <c r="E597" i="26"/>
  <c r="E1108" i="26"/>
  <c r="J1108" i="26" s="1"/>
  <c r="E1620" i="26"/>
  <c r="E2140" i="26"/>
  <c r="E2650" i="26"/>
  <c r="E568" i="26"/>
  <c r="E426" i="26"/>
  <c r="E268" i="26"/>
  <c r="E725" i="26"/>
  <c r="J725" i="26" s="1"/>
  <c r="N725" i="26" s="1"/>
  <c r="E1748" i="26"/>
  <c r="J1748" i="26" s="1"/>
  <c r="N1748" i="26" s="1"/>
  <c r="E1438" i="26"/>
  <c r="J1438" i="26" s="1"/>
  <c r="E1079" i="26"/>
  <c r="E744" i="26"/>
  <c r="J744" i="26" s="1"/>
  <c r="E1432" i="26"/>
  <c r="E777" i="26"/>
  <c r="E1425" i="26"/>
  <c r="J1425" i="26" s="1"/>
  <c r="N1425" i="26" s="1"/>
  <c r="E1936" i="26"/>
  <c r="J1936" i="26" s="1"/>
  <c r="N1936" i="26" s="1"/>
  <c r="E1098" i="26"/>
  <c r="J1098" i="26" s="1"/>
  <c r="E1610" i="26"/>
  <c r="E747" i="26"/>
  <c r="E1259" i="26"/>
  <c r="E1770" i="26"/>
  <c r="J1770" i="26" s="1"/>
  <c r="N1770" i="26" s="1"/>
  <c r="E924" i="26"/>
  <c r="E1436" i="26"/>
  <c r="J1436" i="26" s="1"/>
  <c r="N1436" i="26" s="1"/>
  <c r="E1956" i="26"/>
  <c r="E2468" i="26"/>
  <c r="E1786" i="26"/>
  <c r="J1786" i="26" s="1"/>
  <c r="N1786" i="26" s="1"/>
  <c r="E2484" i="26"/>
  <c r="E2077" i="26"/>
  <c r="E2587" i="26"/>
  <c r="E2254" i="26"/>
  <c r="J2254" i="26" s="1"/>
  <c r="N2254" i="26" s="1"/>
  <c r="E2431" i="26"/>
  <c r="E2104" i="26"/>
  <c r="J2104" i="26" s="1"/>
  <c r="N2104" i="26" s="1"/>
  <c r="E2614" i="26"/>
  <c r="E2297" i="26"/>
  <c r="E1962" i="26"/>
  <c r="E2474" i="26"/>
  <c r="E2139" i="26"/>
  <c r="J2139" i="26" s="1"/>
  <c r="N2139" i="26" s="1"/>
  <c r="E2649" i="26"/>
  <c r="E2004" i="26"/>
  <c r="E2469" i="26"/>
  <c r="E2134" i="26"/>
  <c r="J2134" i="26" s="1"/>
  <c r="E2644" i="26"/>
  <c r="E2311" i="26"/>
  <c r="J2311" i="26" s="1"/>
  <c r="N2311" i="26" s="1"/>
  <c r="E1984" i="26"/>
  <c r="E2496" i="26"/>
  <c r="J2496" i="26" s="1"/>
  <c r="E2177" i="26"/>
  <c r="E2687" i="26"/>
  <c r="E2354" i="26"/>
  <c r="J2354" i="26" s="1"/>
  <c r="N2354" i="26" s="1"/>
  <c r="E2019" i="26"/>
  <c r="E2529" i="26"/>
  <c r="E1516" i="26"/>
  <c r="E2349" i="26"/>
  <c r="E2014" i="26"/>
  <c r="J2014" i="26" s="1"/>
  <c r="N2014" i="26" s="1"/>
  <c r="E2524" i="26"/>
  <c r="E2191" i="26"/>
  <c r="J2191" i="26" s="1"/>
  <c r="N2191" i="26" s="1"/>
  <c r="E2701" i="26"/>
  <c r="E2376" i="26"/>
  <c r="E2057" i="26"/>
  <c r="E2567" i="26"/>
  <c r="J2567" i="26" s="1"/>
  <c r="N2567" i="26" s="1"/>
  <c r="E2234" i="26"/>
  <c r="J2234" i="26" s="1"/>
  <c r="N2234" i="26" s="1"/>
  <c r="E2411" i="26"/>
  <c r="E1548" i="26"/>
  <c r="E2357" i="26"/>
  <c r="J2357" i="26" s="1"/>
  <c r="N2357" i="26" s="1"/>
  <c r="E2022" i="26"/>
  <c r="E2532" i="26"/>
  <c r="E2199" i="26"/>
  <c r="E278" i="26"/>
  <c r="E207" i="26"/>
  <c r="J207" i="26" s="1"/>
  <c r="N207" i="26" s="1"/>
  <c r="E34" i="26"/>
  <c r="J34" i="26" s="1"/>
  <c r="L34" i="26" s="1"/>
  <c r="M34" i="26" s="1"/>
  <c r="E542" i="26"/>
  <c r="E471" i="26"/>
  <c r="E358" i="26"/>
  <c r="J358" i="26" s="1"/>
  <c r="N358" i="26" s="1"/>
  <c r="E287" i="26"/>
  <c r="E200" i="26"/>
  <c r="J200" i="26" s="1"/>
  <c r="N200" i="26" s="1"/>
  <c r="E133" i="26"/>
  <c r="E62" i="26"/>
  <c r="E570" i="26"/>
  <c r="E491" i="26"/>
  <c r="E412" i="26"/>
  <c r="E349" i="26"/>
  <c r="E869" i="26"/>
  <c r="J869" i="26" s="1"/>
  <c r="N869" i="26" s="1"/>
  <c r="E1381" i="26"/>
  <c r="E1892" i="26"/>
  <c r="J1892" i="26" s="1"/>
  <c r="N1892" i="26" s="1"/>
  <c r="E1070" i="26"/>
  <c r="E1582" i="26"/>
  <c r="E711" i="26"/>
  <c r="E1223" i="26"/>
  <c r="E1734" i="26"/>
  <c r="J1734" i="26" s="1"/>
  <c r="E888" i="26"/>
  <c r="E1400" i="26"/>
  <c r="J1400" i="26" s="1"/>
  <c r="E1911" i="26"/>
  <c r="J1911" i="26" s="1"/>
  <c r="N1911" i="26" s="1"/>
  <c r="E1081" i="26"/>
  <c r="E302" i="26"/>
  <c r="E231" i="26"/>
  <c r="E148" i="26"/>
  <c r="E77" i="26"/>
  <c r="J77" i="26" s="1"/>
  <c r="N77" i="26" s="1"/>
  <c r="E585" i="26"/>
  <c r="E514" i="26"/>
  <c r="J514" i="26" s="1"/>
  <c r="N514" i="26" s="1"/>
  <c r="E435" i="26"/>
  <c r="E356" i="26"/>
  <c r="J356" i="26" s="1"/>
  <c r="N356" i="26" s="1"/>
  <c r="E293" i="26"/>
  <c r="E813" i="26"/>
  <c r="E1325" i="26"/>
  <c r="E1836" i="26"/>
  <c r="J1836" i="26" s="1"/>
  <c r="N1836" i="26" s="1"/>
  <c r="E1014" i="26"/>
  <c r="E1526" i="26"/>
  <c r="E656" i="26"/>
  <c r="E1167" i="26"/>
  <c r="J1167" i="26" s="1"/>
  <c r="E1678" i="26"/>
  <c r="J1678" i="26" s="1"/>
  <c r="E832" i="26"/>
  <c r="E1344" i="26"/>
  <c r="J1344" i="26" s="1"/>
  <c r="E1855" i="26"/>
  <c r="J1855" i="26" s="1"/>
  <c r="N1855" i="26" s="1"/>
  <c r="E1025" i="26"/>
  <c r="E186" i="26"/>
  <c r="E115" i="26"/>
  <c r="E25" i="26"/>
  <c r="J25" i="26" s="1"/>
  <c r="L25" i="26" s="1"/>
  <c r="M25" i="26" s="1"/>
  <c r="E446" i="26"/>
  <c r="E375" i="26"/>
  <c r="E326" i="26"/>
  <c r="E255" i="26"/>
  <c r="E172" i="26"/>
  <c r="E101" i="26"/>
  <c r="E30" i="26"/>
  <c r="J30" i="26" s="1"/>
  <c r="L30" i="26" s="1"/>
  <c r="M30" i="26" s="1"/>
  <c r="E538" i="26"/>
  <c r="E459" i="26"/>
  <c r="E380" i="26"/>
  <c r="E317" i="26"/>
  <c r="E837" i="26"/>
  <c r="E1349" i="26"/>
  <c r="J1349" i="26" s="1"/>
  <c r="E1860" i="26"/>
  <c r="J1860" i="26" s="1"/>
  <c r="N1860" i="26" s="1"/>
  <c r="E1038" i="26"/>
  <c r="E1550" i="26"/>
  <c r="J1550" i="26" s="1"/>
  <c r="N1550" i="26" s="1"/>
  <c r="E679" i="26"/>
  <c r="E1191" i="26"/>
  <c r="E1702" i="26"/>
  <c r="J1702" i="26" s="1"/>
  <c r="E146" i="26"/>
  <c r="E75" i="26"/>
  <c r="E583" i="26"/>
  <c r="E496" i="26"/>
  <c r="E425" i="26"/>
  <c r="E354" i="26"/>
  <c r="E275" i="26"/>
  <c r="J275" i="26" s="1"/>
  <c r="N275" i="26" s="1"/>
  <c r="E196" i="26"/>
  <c r="E137" i="26"/>
  <c r="E654" i="26"/>
  <c r="J654" i="26" s="1"/>
  <c r="E1165" i="26"/>
  <c r="E1676" i="26"/>
  <c r="E854" i="26"/>
  <c r="J854" i="26" s="1"/>
  <c r="N854" i="26" s="1"/>
  <c r="E1366" i="26"/>
  <c r="E1877" i="26"/>
  <c r="J1877" i="26" s="1"/>
  <c r="E1007" i="26"/>
  <c r="E1519" i="26"/>
  <c r="J1519" i="26" s="1"/>
  <c r="N1519" i="26" s="1"/>
  <c r="E672" i="26"/>
  <c r="E249" i="26"/>
  <c r="E103" i="26"/>
  <c r="E532" i="26"/>
  <c r="E989" i="26"/>
  <c r="E678" i="26"/>
  <c r="E1701" i="26"/>
  <c r="J1701" i="26" s="1"/>
  <c r="N1701" i="26" s="1"/>
  <c r="E1343" i="26"/>
  <c r="J1343" i="26" s="1"/>
  <c r="E928" i="26"/>
  <c r="E1616" i="26"/>
  <c r="E945" i="26"/>
  <c r="J945" i="26" s="1"/>
  <c r="N945" i="26" s="1"/>
  <c r="E1561" i="26"/>
  <c r="E722" i="26"/>
  <c r="J722" i="26" s="1"/>
  <c r="N722" i="26" s="1"/>
  <c r="E1234" i="26"/>
  <c r="E1745" i="26"/>
  <c r="J1745" i="26" s="1"/>
  <c r="N1745" i="26" s="1"/>
  <c r="E883" i="26"/>
  <c r="E1395" i="26"/>
  <c r="J1395" i="26" s="1"/>
  <c r="N1395" i="26" s="1"/>
  <c r="E1906" i="26"/>
  <c r="J1906" i="26" s="1"/>
  <c r="N1906" i="26" s="1"/>
  <c r="E1060" i="26"/>
  <c r="E1572" i="26"/>
  <c r="E2092" i="26"/>
  <c r="E2602" i="26"/>
  <c r="E344" i="26"/>
  <c r="E202" i="26"/>
  <c r="E48" i="26"/>
  <c r="J48" i="26" s="1"/>
  <c r="N48" i="26" s="1"/>
  <c r="E493" i="26"/>
  <c r="E1525" i="26"/>
  <c r="E1214" i="26"/>
  <c r="E855" i="26"/>
  <c r="E1878" i="26"/>
  <c r="J1878" i="26" s="1"/>
  <c r="N1878" i="26" s="1"/>
  <c r="E1288" i="26"/>
  <c r="E618" i="26"/>
  <c r="E1305" i="26"/>
  <c r="J1305" i="26" s="1"/>
  <c r="N1305" i="26" s="1"/>
  <c r="E1824" i="26"/>
  <c r="J1824" i="26" s="1"/>
  <c r="N1824" i="26" s="1"/>
  <c r="E986" i="26"/>
  <c r="E1498" i="26"/>
  <c r="E636" i="26"/>
  <c r="E1147" i="26"/>
  <c r="E352" i="26"/>
  <c r="E210" i="26"/>
  <c r="E56" i="26"/>
  <c r="E501" i="26"/>
  <c r="E1533" i="26"/>
  <c r="E1222" i="26"/>
  <c r="E863" i="26"/>
  <c r="E1886" i="26"/>
  <c r="J1886" i="26" s="1"/>
  <c r="E1296" i="26"/>
  <c r="J1296" i="26" s="1"/>
  <c r="N1296" i="26" s="1"/>
  <c r="E626" i="26"/>
  <c r="E1313" i="26"/>
  <c r="J1313" i="26" s="1"/>
  <c r="N1313" i="26" s="1"/>
  <c r="E1832" i="26"/>
  <c r="J1832" i="26" s="1"/>
  <c r="E994" i="26"/>
  <c r="E1506" i="26"/>
  <c r="E644" i="26"/>
  <c r="E1155" i="26"/>
  <c r="E1666" i="26"/>
  <c r="J1666" i="26" s="1"/>
  <c r="N1666" i="26" s="1"/>
  <c r="E820" i="26"/>
  <c r="E1332" i="26"/>
  <c r="E1843" i="26"/>
  <c r="J1843" i="26" s="1"/>
  <c r="N1843" i="26" s="1"/>
  <c r="E2364" i="26"/>
  <c r="J2364" i="26" s="1"/>
  <c r="N2364" i="26" s="1"/>
  <c r="E376" i="26"/>
  <c r="E234" i="26"/>
  <c r="E80" i="26"/>
  <c r="E525" i="26"/>
  <c r="E1557" i="26"/>
  <c r="E1246" i="26"/>
  <c r="J1246" i="26" s="1"/>
  <c r="N1246" i="26" s="1"/>
  <c r="E887" i="26"/>
  <c r="E1910" i="26"/>
  <c r="J1910" i="26" s="1"/>
  <c r="N1910" i="26" s="1"/>
  <c r="E1304" i="26"/>
  <c r="J1304" i="26" s="1"/>
  <c r="N1304" i="26" s="1"/>
  <c r="E650" i="26"/>
  <c r="J650" i="26" s="1"/>
  <c r="E1321" i="26"/>
  <c r="J1321" i="26" s="1"/>
  <c r="N1321" i="26" s="1"/>
  <c r="E1840" i="26"/>
  <c r="J1840" i="26" s="1"/>
  <c r="N1840" i="26" s="1"/>
  <c r="E1002" i="26"/>
  <c r="J1002" i="26" s="1"/>
  <c r="N1002" i="26" s="1"/>
  <c r="E1514" i="26"/>
  <c r="E652" i="26"/>
  <c r="E1163" i="26"/>
  <c r="J1163" i="26" s="1"/>
  <c r="N1163" i="26" s="1"/>
  <c r="E1674" i="26"/>
  <c r="J1674" i="26" s="1"/>
  <c r="E828" i="26"/>
  <c r="E1340" i="26"/>
  <c r="E1851" i="26"/>
  <c r="J1851" i="26" s="1"/>
  <c r="N1851" i="26" s="1"/>
  <c r="E2372" i="26"/>
  <c r="J2372" i="26" s="1"/>
  <c r="N2372" i="26" s="1"/>
  <c r="E384" i="26"/>
  <c r="J384" i="26" s="1"/>
  <c r="N384" i="26" s="1"/>
  <c r="E242" i="26"/>
  <c r="J242" i="26" s="1"/>
  <c r="N242" i="26" s="1"/>
  <c r="E88" i="26"/>
  <c r="E533" i="26"/>
  <c r="E1565" i="26"/>
  <c r="E1254" i="26"/>
  <c r="J1254" i="26" s="1"/>
  <c r="E895" i="26"/>
  <c r="E1918" i="26"/>
  <c r="J1918" i="26" s="1"/>
  <c r="N1918" i="26" s="1"/>
  <c r="E1312" i="26"/>
  <c r="E658" i="26"/>
  <c r="J658" i="26" s="1"/>
  <c r="N658" i="26" s="1"/>
  <c r="E1329" i="26"/>
  <c r="E1848" i="26"/>
  <c r="J1848" i="26" s="1"/>
  <c r="N1848" i="26" s="1"/>
  <c r="E1010" i="26"/>
  <c r="E1522" i="26"/>
  <c r="E660" i="26"/>
  <c r="E1171" i="26"/>
  <c r="J1171" i="26" s="1"/>
  <c r="N1171" i="26" s="1"/>
  <c r="E1682" i="26"/>
  <c r="J1682" i="26" s="1"/>
  <c r="E836" i="26"/>
  <c r="E1348" i="26"/>
  <c r="E1859" i="26"/>
  <c r="J1859" i="26" s="1"/>
  <c r="N1859" i="26" s="1"/>
  <c r="E2380" i="26"/>
  <c r="J2380" i="26" s="1"/>
  <c r="N2380" i="26" s="1"/>
  <c r="E465" i="26"/>
  <c r="E315" i="26"/>
  <c r="E177" i="26"/>
  <c r="E1205" i="26"/>
  <c r="J1205" i="26" s="1"/>
  <c r="N1205" i="26" s="1"/>
  <c r="E894" i="26"/>
  <c r="E1917" i="26"/>
  <c r="J1917" i="26" s="1"/>
  <c r="N1917" i="26" s="1"/>
  <c r="E1559" i="26"/>
  <c r="E1064" i="26"/>
  <c r="E1751" i="26"/>
  <c r="J1751" i="26" s="1"/>
  <c r="N1751" i="26" s="1"/>
  <c r="E1097" i="26"/>
  <c r="J1097" i="26" s="1"/>
  <c r="E1664" i="26"/>
  <c r="J1664" i="26" s="1"/>
  <c r="N1664" i="26" s="1"/>
  <c r="E826" i="26"/>
  <c r="E1338" i="26"/>
  <c r="E1849" i="26"/>
  <c r="J1849" i="26" s="1"/>
  <c r="N1849" i="26" s="1"/>
  <c r="E987" i="26"/>
  <c r="E1499" i="26"/>
  <c r="E473" i="26"/>
  <c r="E323" i="26"/>
  <c r="E185" i="26"/>
  <c r="E1213" i="26"/>
  <c r="E902" i="26"/>
  <c r="E1925" i="26"/>
  <c r="J1925" i="26" s="1"/>
  <c r="E1567" i="26"/>
  <c r="E1072" i="26"/>
  <c r="E1759" i="26"/>
  <c r="J1759" i="26" s="1"/>
  <c r="N1759" i="26" s="1"/>
  <c r="E1105" i="26"/>
  <c r="J1105" i="26" s="1"/>
  <c r="E1672" i="26"/>
  <c r="J1672" i="26" s="1"/>
  <c r="E834" i="26"/>
  <c r="J834" i="26" s="1"/>
  <c r="N834" i="26" s="1"/>
  <c r="E1346" i="26"/>
  <c r="J1346" i="26" s="1"/>
  <c r="E1857" i="26"/>
  <c r="E995" i="26"/>
  <c r="E1507" i="26"/>
  <c r="E661" i="26"/>
  <c r="E1172" i="26"/>
  <c r="J1172" i="26" s="1"/>
  <c r="N1172" i="26" s="1"/>
  <c r="E1683" i="26"/>
  <c r="J1683" i="26" s="1"/>
  <c r="N1683" i="26" s="1"/>
  <c r="E2204" i="26"/>
  <c r="J2204" i="26" s="1"/>
  <c r="N2204" i="26" s="1"/>
  <c r="E2714" i="26"/>
  <c r="E117" i="26"/>
  <c r="E554" i="26"/>
  <c r="E396" i="26"/>
  <c r="E853" i="26"/>
  <c r="E1876" i="26"/>
  <c r="J1876" i="26" s="1"/>
  <c r="N1876" i="26" s="1"/>
  <c r="E1566" i="26"/>
  <c r="E1207" i="26"/>
  <c r="J1207" i="26" s="1"/>
  <c r="N1207" i="26" s="1"/>
  <c r="E840" i="26"/>
  <c r="J840" i="26" s="1"/>
  <c r="N840" i="26" s="1"/>
  <c r="E1512" i="26"/>
  <c r="E857" i="26"/>
  <c r="E1489" i="26"/>
  <c r="E651" i="26"/>
  <c r="J651" i="26" s="1"/>
  <c r="N651" i="26" s="1"/>
  <c r="E1162" i="26"/>
  <c r="E1673" i="26"/>
  <c r="J1673" i="26" s="1"/>
  <c r="E811" i="26"/>
  <c r="E1323" i="26"/>
  <c r="E1834" i="26"/>
  <c r="J1834" i="26" s="1"/>
  <c r="N1834" i="26" s="1"/>
  <c r="E988" i="26"/>
  <c r="E1500" i="26"/>
  <c r="E2020" i="26"/>
  <c r="E2530" i="26"/>
  <c r="E684" i="26"/>
  <c r="J684" i="26" s="1"/>
  <c r="N684" i="26" s="1"/>
  <c r="E2141" i="26"/>
  <c r="E2651" i="26"/>
  <c r="E2318" i="26"/>
  <c r="E1983" i="26"/>
  <c r="E2495" i="26"/>
  <c r="J2495" i="26" s="1"/>
  <c r="N2495" i="26" s="1"/>
  <c r="E2168" i="26"/>
  <c r="E2678" i="26"/>
  <c r="E2361" i="26"/>
  <c r="E2026" i="26"/>
  <c r="J2026" i="26" s="1"/>
  <c r="N2026" i="26" s="1"/>
  <c r="E2536" i="26"/>
  <c r="E2203" i="26"/>
  <c r="J2203" i="26" s="1"/>
  <c r="N2203" i="26" s="1"/>
  <c r="E2713" i="26"/>
  <c r="E1563" i="26"/>
  <c r="E2260" i="26"/>
  <c r="J2260" i="26" s="1"/>
  <c r="E2021" i="26"/>
  <c r="J2021" i="26" s="1"/>
  <c r="N2021" i="26" s="1"/>
  <c r="E2531" i="26"/>
  <c r="E2198" i="26"/>
  <c r="E2708" i="26"/>
  <c r="E2375" i="26"/>
  <c r="E2048" i="26"/>
  <c r="J2048" i="26" s="1"/>
  <c r="E2558" i="26"/>
  <c r="E2241" i="26"/>
  <c r="J2241" i="26" s="1"/>
  <c r="N2241" i="26" s="1"/>
  <c r="E2418" i="26"/>
  <c r="E2083" i="26"/>
  <c r="E2593" i="26"/>
  <c r="E1771" i="26"/>
  <c r="J1771" i="26" s="1"/>
  <c r="N1771" i="26" s="1"/>
  <c r="E2413" i="26"/>
  <c r="E2078" i="26"/>
  <c r="J2078" i="26" s="1"/>
  <c r="E2588" i="26"/>
  <c r="E2255" i="26"/>
  <c r="J2255" i="26" s="1"/>
  <c r="N2255" i="26" s="1"/>
  <c r="E2440" i="26"/>
  <c r="E2121" i="26"/>
  <c r="E2631" i="26"/>
  <c r="E2298" i="26"/>
  <c r="E1963" i="26"/>
  <c r="E2475" i="26"/>
  <c r="J2475" i="26" s="1"/>
  <c r="E1803" i="26"/>
  <c r="J1803" i="26" s="1"/>
  <c r="E2421" i="26"/>
  <c r="E2086" i="26"/>
  <c r="J2086" i="26" s="1"/>
  <c r="N2086" i="26" s="1"/>
  <c r="E2596" i="26"/>
  <c r="E2263" i="26"/>
  <c r="E1179" i="26"/>
  <c r="E565" i="26"/>
  <c r="J565" i="26" s="1"/>
  <c r="E1950" i="26"/>
  <c r="J1950" i="26" s="1"/>
  <c r="N1950" i="26" s="1"/>
  <c r="E1417" i="26"/>
  <c r="J1417" i="26" s="1"/>
  <c r="N1417" i="26" s="1"/>
  <c r="E1090" i="26"/>
  <c r="E739" i="26"/>
  <c r="J739" i="26" s="1"/>
  <c r="E1762" i="26"/>
  <c r="J1762" i="26" s="1"/>
  <c r="N1762" i="26" s="1"/>
  <c r="E1428" i="26"/>
  <c r="E2460" i="26"/>
  <c r="E46" i="26"/>
  <c r="J46" i="26" s="1"/>
  <c r="L46" i="26" s="1"/>
  <c r="E333" i="26"/>
  <c r="E1054" i="26"/>
  <c r="E1718" i="26"/>
  <c r="E1863" i="26"/>
  <c r="J1863" i="26" s="1"/>
  <c r="N1863" i="26" s="1"/>
  <c r="E1744" i="26"/>
  <c r="E1418" i="26"/>
  <c r="J1418" i="26" s="1"/>
  <c r="N1418" i="26" s="1"/>
  <c r="E1067" i="26"/>
  <c r="E732" i="26"/>
  <c r="E1755" i="26"/>
  <c r="J1755" i="26" s="1"/>
  <c r="N1755" i="26" s="1"/>
  <c r="E2572" i="26"/>
  <c r="E2239" i="26"/>
  <c r="E2615" i="26"/>
  <c r="E2282" i="26"/>
  <c r="E2521" i="26"/>
  <c r="E1818" i="26"/>
  <c r="J1818" i="26" s="1"/>
  <c r="N1818" i="26" s="1"/>
  <c r="E2341" i="26"/>
  <c r="E2390" i="26"/>
  <c r="E2439" i="26"/>
  <c r="E2368" i="26"/>
  <c r="J2368" i="26" s="1"/>
  <c r="N2368" i="26" s="1"/>
  <c r="E2433" i="26"/>
  <c r="E2482" i="26"/>
  <c r="J2482" i="26" s="1"/>
  <c r="N2482" i="26" s="1"/>
  <c r="E2403" i="26"/>
  <c r="E2546" i="26"/>
  <c r="E2221" i="26"/>
  <c r="E2270" i="26"/>
  <c r="E2319" i="26"/>
  <c r="E2248" i="26"/>
  <c r="E2313" i="26"/>
  <c r="J2313" i="26" s="1"/>
  <c r="E2362" i="26"/>
  <c r="E2283" i="26"/>
  <c r="E2578" i="26"/>
  <c r="E2229" i="26"/>
  <c r="E2278" i="26"/>
  <c r="J2278" i="26" s="1"/>
  <c r="N2278" i="26" s="1"/>
  <c r="E2327" i="26"/>
  <c r="J2327" i="26" s="1"/>
  <c r="N2327" i="26" s="1"/>
  <c r="E2000" i="26"/>
  <c r="E2510" i="26"/>
  <c r="E2193" i="26"/>
  <c r="J2193" i="26" s="1"/>
  <c r="E2703" i="26"/>
  <c r="E2370" i="26"/>
  <c r="E2035" i="26"/>
  <c r="J2035" i="26" s="1"/>
  <c r="N2035" i="26" s="1"/>
  <c r="E2545" i="26"/>
  <c r="E812" i="26"/>
  <c r="E2173" i="26"/>
  <c r="E2683" i="26"/>
  <c r="E2350" i="26"/>
  <c r="E2015" i="26"/>
  <c r="J2015" i="26" s="1"/>
  <c r="E2525" i="26"/>
  <c r="E2200" i="26"/>
  <c r="E2710" i="26"/>
  <c r="E2393" i="26"/>
  <c r="E2058" i="26"/>
  <c r="E2568" i="26"/>
  <c r="E2235" i="26"/>
  <c r="J2235" i="26" s="1"/>
  <c r="N2235" i="26" s="1"/>
  <c r="E1690" i="26"/>
  <c r="E2388" i="26"/>
  <c r="E2053" i="26"/>
  <c r="E2563" i="26"/>
  <c r="E2230" i="26"/>
  <c r="E2407" i="26"/>
  <c r="E2080" i="26"/>
  <c r="J2080" i="26" s="1"/>
  <c r="N2080" i="26" s="1"/>
  <c r="E2590" i="26"/>
  <c r="E2273" i="26"/>
  <c r="J2273" i="26" s="1"/>
  <c r="E2450" i="26"/>
  <c r="E2115" i="26"/>
  <c r="J2115" i="26" s="1"/>
  <c r="E2625" i="26"/>
  <c r="E1899" i="26"/>
  <c r="J1899" i="26" s="1"/>
  <c r="N1899" i="26" s="1"/>
  <c r="E2445" i="26"/>
  <c r="J2445" i="26" s="1"/>
  <c r="E2110" i="26"/>
  <c r="E2620" i="26"/>
  <c r="E2287" i="26"/>
  <c r="E1960" i="26"/>
  <c r="E2472" i="26"/>
  <c r="E2153" i="26"/>
  <c r="E2663" i="26"/>
  <c r="E2330" i="26"/>
  <c r="E1995" i="26"/>
  <c r="E2196" i="26"/>
  <c r="J2196" i="26" s="1"/>
  <c r="E2005" i="26"/>
  <c r="E2515" i="26"/>
  <c r="E2182" i="26"/>
  <c r="E2692" i="26"/>
  <c r="E2359" i="26"/>
  <c r="E2032" i="26"/>
  <c r="J2032" i="26" s="1"/>
  <c r="E2542" i="26"/>
  <c r="E2225" i="26"/>
  <c r="E2402" i="26"/>
  <c r="E2067" i="26"/>
  <c r="E2577" i="26"/>
  <c r="E1243" i="26"/>
  <c r="E701" i="26"/>
  <c r="E720" i="26"/>
  <c r="E1545" i="26"/>
  <c r="E1218" i="26"/>
  <c r="E867" i="26"/>
  <c r="E1890" i="26"/>
  <c r="J1890" i="26" s="1"/>
  <c r="N1890" i="26" s="1"/>
  <c r="E1556" i="26"/>
  <c r="E2586" i="26"/>
  <c r="E298" i="26"/>
  <c r="E589" i="26"/>
  <c r="E1310" i="26"/>
  <c r="J1310" i="26" s="1"/>
  <c r="N1310" i="26" s="1"/>
  <c r="E617" i="26"/>
  <c r="E681" i="26"/>
  <c r="E1872" i="26"/>
  <c r="J1872" i="26" s="1"/>
  <c r="E1546" i="26"/>
  <c r="J1546" i="26" s="1"/>
  <c r="N1546" i="26" s="1"/>
  <c r="E1195" i="26"/>
  <c r="E860" i="26"/>
  <c r="J860" i="26" s="1"/>
  <c r="N860" i="26" s="1"/>
  <c r="E1883" i="26"/>
  <c r="J1883" i="26" s="1"/>
  <c r="N1883" i="26" s="1"/>
  <c r="E1531" i="26"/>
  <c r="E2013" i="26"/>
  <c r="E2700" i="26"/>
  <c r="E2367" i="26"/>
  <c r="E2040" i="26"/>
  <c r="E2410" i="26"/>
  <c r="E1947" i="26"/>
  <c r="E2585" i="26"/>
  <c r="E716" i="26"/>
  <c r="E2405" i="26"/>
  <c r="E2454" i="26"/>
  <c r="E2503" i="26"/>
  <c r="E2432" i="26"/>
  <c r="E2497" i="26"/>
  <c r="J2497" i="26" s="1"/>
  <c r="N2497" i="26" s="1"/>
  <c r="E2544" i="26"/>
  <c r="E2467" i="26"/>
  <c r="E1595" i="26"/>
  <c r="E2285" i="26"/>
  <c r="J2285" i="26" s="1"/>
  <c r="N2285" i="26" s="1"/>
  <c r="E2334" i="26"/>
  <c r="J2334" i="26" s="1"/>
  <c r="N2334" i="26" s="1"/>
  <c r="E2383" i="26"/>
  <c r="J2383" i="26" s="1"/>
  <c r="N2383" i="26" s="1"/>
  <c r="E2312" i="26"/>
  <c r="E2377" i="26"/>
  <c r="E2426" i="26"/>
  <c r="E2347" i="26"/>
  <c r="J2347" i="26" s="1"/>
  <c r="N2347" i="26" s="1"/>
  <c r="E1627" i="26"/>
  <c r="E2293" i="26"/>
  <c r="E2342" i="26"/>
  <c r="E2391" i="26"/>
  <c r="E2064" i="26"/>
  <c r="J2064" i="26" s="1"/>
  <c r="N2064" i="26" s="1"/>
  <c r="E2574" i="26"/>
  <c r="E2257" i="26"/>
  <c r="E2434" i="26"/>
  <c r="E2099" i="26"/>
  <c r="E2609" i="26"/>
  <c r="E1068" i="26"/>
  <c r="E2237" i="26"/>
  <c r="J2237" i="26" s="1"/>
  <c r="N2237" i="26" s="1"/>
  <c r="E2414" i="26"/>
  <c r="E2079" i="26"/>
  <c r="E2589" i="26"/>
  <c r="E2264" i="26"/>
  <c r="E2457" i="26"/>
  <c r="E2122" i="26"/>
  <c r="E2632" i="26"/>
  <c r="E2299" i="26"/>
  <c r="E1946" i="26"/>
  <c r="J1946" i="26" s="1"/>
  <c r="N1946" i="26" s="1"/>
  <c r="E2642" i="26"/>
  <c r="E2117" i="26"/>
  <c r="E2627" i="26"/>
  <c r="E2294" i="26"/>
  <c r="E1959" i="26"/>
  <c r="E2471" i="26"/>
  <c r="E2144" i="26"/>
  <c r="E2654" i="26"/>
  <c r="E2337" i="26"/>
  <c r="J2337" i="26" s="1"/>
  <c r="N2337" i="26" s="1"/>
  <c r="E2002" i="26"/>
  <c r="E2512" i="26"/>
  <c r="E2179" i="26"/>
  <c r="E2689" i="26"/>
  <c r="E2164" i="26"/>
  <c r="E1997" i="26"/>
  <c r="J1997" i="26" s="1"/>
  <c r="E2507" i="26"/>
  <c r="E2174" i="26"/>
  <c r="E2684" i="26"/>
  <c r="E2351" i="26"/>
  <c r="E2024" i="26"/>
  <c r="J2024" i="26" s="1"/>
  <c r="E2534" i="26"/>
  <c r="E2217" i="26"/>
  <c r="J2217" i="26" s="1"/>
  <c r="N2217" i="26" s="1"/>
  <c r="E2727" i="26"/>
  <c r="E2394" i="26"/>
  <c r="E2059" i="26"/>
  <c r="E2569" i="26"/>
  <c r="E1754" i="26"/>
  <c r="J1754" i="26" s="1"/>
  <c r="N1754" i="26" s="1"/>
  <c r="E2452" i="26"/>
  <c r="E2069" i="26"/>
  <c r="E2579" i="26"/>
  <c r="E2246" i="26"/>
  <c r="J2246" i="26" s="1"/>
  <c r="N2246" i="26" s="1"/>
  <c r="E2423" i="26"/>
  <c r="E2096" i="26"/>
  <c r="E2606" i="26"/>
  <c r="E2289" i="26"/>
  <c r="E1954" i="26"/>
  <c r="E2466" i="26"/>
  <c r="E2131" i="26"/>
  <c r="E2641" i="26"/>
  <c r="E416" i="26"/>
  <c r="E1597" i="26"/>
  <c r="E1328" i="26"/>
  <c r="E1800" i="26"/>
  <c r="J1800" i="26" s="1"/>
  <c r="N1800" i="26" s="1"/>
  <c r="E1474" i="26"/>
  <c r="J1474" i="26" s="1"/>
  <c r="N1474" i="26" s="1"/>
  <c r="E1123" i="26"/>
  <c r="E788" i="26"/>
  <c r="J788" i="26" s="1"/>
  <c r="E1811" i="26"/>
  <c r="J1811" i="26" s="1"/>
  <c r="E219" i="26"/>
  <c r="E1109" i="26"/>
  <c r="J1109" i="26" s="1"/>
  <c r="E1821" i="26"/>
  <c r="J1821" i="26" s="1"/>
  <c r="N1821" i="26" s="1"/>
  <c r="E1000" i="26"/>
  <c r="E1033" i="26"/>
  <c r="E778" i="26"/>
  <c r="J778" i="26" s="1"/>
  <c r="N778" i="26" s="1"/>
  <c r="E1801" i="26"/>
  <c r="E1451" i="26"/>
  <c r="E1116" i="26"/>
  <c r="E2148" i="26"/>
  <c r="E1196" i="26"/>
  <c r="E2269" i="26"/>
  <c r="J2269" i="26" s="1"/>
  <c r="E2621" i="26"/>
  <c r="E2296" i="26"/>
  <c r="J2296" i="26" s="1"/>
  <c r="N2296" i="26" s="1"/>
  <c r="E1977" i="26"/>
  <c r="E2664" i="26"/>
  <c r="E2011" i="26"/>
  <c r="E972" i="26"/>
  <c r="J972" i="26" s="1"/>
  <c r="N972" i="26" s="1"/>
  <c r="E2595" i="26"/>
  <c r="E2516" i="26"/>
  <c r="E2565" i="26"/>
  <c r="E2622" i="26"/>
  <c r="E2559" i="26"/>
  <c r="E1970" i="26"/>
  <c r="E2608" i="26"/>
  <c r="E2657" i="26"/>
  <c r="E1850" i="26"/>
  <c r="J1850" i="26" s="1"/>
  <c r="N1850" i="26" s="1"/>
  <c r="E2477" i="26"/>
  <c r="J2477" i="26" s="1"/>
  <c r="E2398" i="26"/>
  <c r="E2447" i="26"/>
  <c r="E2504" i="26"/>
  <c r="E2441" i="26"/>
  <c r="E2490" i="26"/>
  <c r="J2490" i="26" s="1"/>
  <c r="N2490" i="26" s="1"/>
  <c r="E2537" i="26"/>
  <c r="E1882" i="26"/>
  <c r="J1882" i="26" s="1"/>
  <c r="N1882" i="26" s="1"/>
  <c r="E2485" i="26"/>
  <c r="J2485" i="26" s="1"/>
  <c r="E2406" i="26"/>
  <c r="E2455" i="26"/>
  <c r="E2128" i="26"/>
  <c r="E2638" i="26"/>
  <c r="E2321" i="26"/>
  <c r="E1986" i="26"/>
  <c r="E2498" i="26"/>
  <c r="J2498" i="26" s="1"/>
  <c r="N2498" i="26" s="1"/>
  <c r="E2163" i="26"/>
  <c r="J2163" i="26" s="1"/>
  <c r="N2163" i="26" s="1"/>
  <c r="E2673" i="26"/>
  <c r="E1324" i="26"/>
  <c r="E2301" i="26"/>
  <c r="J2301" i="26" s="1"/>
  <c r="N2301" i="26" s="1"/>
  <c r="E1966" i="26"/>
  <c r="E2478" i="26"/>
  <c r="E2143" i="26"/>
  <c r="E2653" i="26"/>
  <c r="E2328" i="26"/>
  <c r="J2328" i="26" s="1"/>
  <c r="N2328" i="26" s="1"/>
  <c r="E2009" i="26"/>
  <c r="E2519" i="26"/>
  <c r="E2186" i="26"/>
  <c r="J2186" i="26" s="1"/>
  <c r="E2696" i="26"/>
  <c r="E2363" i="26"/>
  <c r="E844" i="26"/>
  <c r="E2181" i="26"/>
  <c r="E2691" i="26"/>
  <c r="E2358" i="26"/>
  <c r="E2023" i="26"/>
  <c r="J2023" i="26" s="1"/>
  <c r="N2023" i="26" s="1"/>
  <c r="E2533" i="26"/>
  <c r="E2208" i="26"/>
  <c r="E2718" i="26"/>
  <c r="E2401" i="26"/>
  <c r="J2401" i="26" s="1"/>
  <c r="N2401" i="26" s="1"/>
  <c r="E2066" i="26"/>
  <c r="J2066" i="26" s="1"/>
  <c r="N2066" i="26" s="1"/>
  <c r="E2576" i="26"/>
  <c r="E2243" i="26"/>
  <c r="J2243" i="26" s="1"/>
  <c r="N2243" i="26" s="1"/>
  <c r="E1722" i="26"/>
  <c r="E2420" i="26"/>
  <c r="E2061" i="26"/>
  <c r="E2571" i="26"/>
  <c r="J2571" i="26" s="1"/>
  <c r="N2571" i="26" s="1"/>
  <c r="E2238" i="26"/>
  <c r="J2238" i="26" s="1"/>
  <c r="N2238" i="26" s="1"/>
  <c r="E2415" i="26"/>
  <c r="E2088" i="26"/>
  <c r="J2088" i="26" s="1"/>
  <c r="N2088" i="26" s="1"/>
  <c r="E2598" i="26"/>
  <c r="E2281" i="26"/>
  <c r="E2458" i="26"/>
  <c r="E2123" i="26"/>
  <c r="E2633" i="26"/>
  <c r="E653" i="26"/>
  <c r="E2706" i="26"/>
  <c r="E2133" i="26"/>
  <c r="E2643" i="26"/>
  <c r="E2310" i="26"/>
  <c r="J2310" i="26" s="1"/>
  <c r="N2310" i="26" s="1"/>
  <c r="E1975" i="26"/>
  <c r="E2487" i="26"/>
  <c r="E2160" i="26"/>
  <c r="E2670" i="26"/>
  <c r="E2353" i="26"/>
  <c r="J2353" i="26" s="1"/>
  <c r="N2353" i="26" s="1"/>
  <c r="E2018" i="26"/>
  <c r="E2528" i="26"/>
  <c r="E2195" i="26"/>
  <c r="E2705" i="26"/>
  <c r="E544" i="26"/>
  <c r="E1724" i="26"/>
  <c r="J1724" i="26" s="1"/>
  <c r="N1724" i="26" s="1"/>
  <c r="E1424" i="26"/>
  <c r="J1424" i="26" s="1"/>
  <c r="N1424" i="26" s="1"/>
  <c r="E1864" i="26"/>
  <c r="J1864" i="26" s="1"/>
  <c r="E1538" i="26"/>
  <c r="J1538" i="26" s="1"/>
  <c r="N1538" i="26" s="1"/>
  <c r="E1187" i="26"/>
  <c r="E852" i="26"/>
  <c r="E1875" i="26"/>
  <c r="J1875" i="26" s="1"/>
  <c r="N1875" i="26" s="1"/>
  <c r="E347" i="26"/>
  <c r="J347" i="26" s="1"/>
  <c r="E1237" i="26"/>
  <c r="E1949" i="26"/>
  <c r="J1949" i="26" s="1"/>
  <c r="N1949" i="26" s="1"/>
  <c r="E1096" i="26"/>
  <c r="J1096" i="26" s="1"/>
  <c r="E1113" i="26"/>
  <c r="J1113" i="26" s="1"/>
  <c r="N1113" i="26" s="1"/>
  <c r="E842" i="26"/>
  <c r="J842" i="26" s="1"/>
  <c r="N842" i="26" s="1"/>
  <c r="E1865" i="26"/>
  <c r="E1515" i="26"/>
  <c r="E1180" i="26"/>
  <c r="E2212" i="26"/>
  <c r="E1452" i="26"/>
  <c r="E2333" i="26"/>
  <c r="J2333" i="26" s="1"/>
  <c r="N2333" i="26" s="1"/>
  <c r="E1998" i="26"/>
  <c r="J1998" i="26" s="1"/>
  <c r="E2685" i="26"/>
  <c r="E2360" i="26"/>
  <c r="E2041" i="26"/>
  <c r="E2728" i="26"/>
  <c r="E2075" i="26"/>
  <c r="E1228" i="26"/>
  <c r="E2659" i="26"/>
  <c r="E2580" i="26"/>
  <c r="E1991" i="26"/>
  <c r="E2629" i="26"/>
  <c r="E2686" i="26"/>
  <c r="E1985" i="26"/>
  <c r="E2623" i="26"/>
  <c r="E2034" i="26"/>
  <c r="J2034" i="26" s="1"/>
  <c r="N2034" i="26" s="1"/>
  <c r="E2672" i="26"/>
  <c r="E1955" i="26"/>
  <c r="J1955" i="26" s="1"/>
  <c r="N1955" i="26" s="1"/>
  <c r="E2721" i="26"/>
  <c r="E748" i="26"/>
  <c r="E2539" i="26"/>
  <c r="E2462" i="26"/>
  <c r="J2462" i="26" s="1"/>
  <c r="N2462" i="26" s="1"/>
  <c r="E2509" i="26"/>
  <c r="E2566" i="26"/>
  <c r="J2566" i="26" s="1"/>
  <c r="N2566" i="26" s="1"/>
  <c r="E2505" i="26"/>
  <c r="J2505" i="26" s="1"/>
  <c r="N2505" i="26" s="1"/>
  <c r="E2552" i="26"/>
  <c r="E2601" i="26"/>
  <c r="E780" i="26"/>
  <c r="J780" i="26" s="1"/>
  <c r="N780" i="26" s="1"/>
  <c r="E2547" i="26"/>
  <c r="E2470" i="26"/>
  <c r="J2470" i="26" s="1"/>
  <c r="N2470" i="26" s="1"/>
  <c r="E2517" i="26"/>
  <c r="E2192" i="26"/>
  <c r="E2702" i="26"/>
  <c r="E2385" i="26"/>
  <c r="E2050" i="26"/>
  <c r="J2050" i="26" s="1"/>
  <c r="E2560" i="26"/>
  <c r="E2227" i="26"/>
  <c r="E1580" i="26"/>
  <c r="E2365" i="26"/>
  <c r="J2365" i="26" s="1"/>
  <c r="N2365" i="26" s="1"/>
  <c r="E2030" i="26"/>
  <c r="J2030" i="26" s="1"/>
  <c r="N2030" i="26" s="1"/>
  <c r="E2540" i="26"/>
  <c r="E2207" i="26"/>
  <c r="E2717" i="26"/>
  <c r="E2392" i="26"/>
  <c r="E2073" i="26"/>
  <c r="E2583" i="26"/>
  <c r="J2583" i="26" s="1"/>
  <c r="N2583" i="26" s="1"/>
  <c r="E2250" i="26"/>
  <c r="J2250" i="26" s="1"/>
  <c r="N2250" i="26" s="1"/>
  <c r="E2427" i="26"/>
  <c r="E1100" i="26"/>
  <c r="E2245" i="26"/>
  <c r="J2245" i="26" s="1"/>
  <c r="N2245" i="26" s="1"/>
  <c r="E2422" i="26"/>
  <c r="E2087" i="26"/>
  <c r="J2087" i="26" s="1"/>
  <c r="N2087" i="26" s="1"/>
  <c r="E2597" i="26"/>
  <c r="E2272" i="26"/>
  <c r="J2272" i="26" s="1"/>
  <c r="E2465" i="26"/>
  <c r="E2130" i="26"/>
  <c r="E2640" i="26"/>
  <c r="E2307" i="26"/>
  <c r="E621" i="26"/>
  <c r="E2674" i="26"/>
  <c r="E2125" i="26"/>
  <c r="E2635" i="26"/>
  <c r="E2302" i="26"/>
  <c r="J2302" i="26" s="1"/>
  <c r="E1967" i="26"/>
  <c r="E2479" i="26"/>
  <c r="E2152" i="26"/>
  <c r="E2662" i="26"/>
  <c r="E2345" i="26"/>
  <c r="E2010" i="26"/>
  <c r="E2520" i="26"/>
  <c r="E2187" i="26"/>
  <c r="E2697" i="26"/>
  <c r="E908" i="26"/>
  <c r="J908" i="26" s="1"/>
  <c r="N908" i="26" s="1"/>
  <c r="E2197" i="26"/>
  <c r="J2197" i="26" s="1"/>
  <c r="N2197" i="26" s="1"/>
  <c r="E2707" i="26"/>
  <c r="E2374" i="26"/>
  <c r="E2039" i="26"/>
  <c r="E2549" i="26"/>
  <c r="E2224" i="26"/>
  <c r="J2224" i="26" s="1"/>
  <c r="N2224" i="26" s="1"/>
  <c r="E2417" i="26"/>
  <c r="E2082" i="26"/>
  <c r="J2082" i="26" s="1"/>
  <c r="N2082" i="26" s="1"/>
  <c r="E2592" i="26"/>
  <c r="E2259" i="26"/>
  <c r="J2259" i="26" s="1"/>
  <c r="E274" i="26"/>
  <c r="J274" i="26" s="1"/>
  <c r="N274" i="26" s="1"/>
  <c r="E1286" i="26"/>
  <c r="E673" i="26"/>
  <c r="J673" i="26" s="1"/>
  <c r="N673" i="26" s="1"/>
  <c r="E1928" i="26"/>
  <c r="J1928" i="26" s="1"/>
  <c r="N1928" i="26" s="1"/>
  <c r="E1602" i="26"/>
  <c r="E1251" i="26"/>
  <c r="J1251" i="26" s="1"/>
  <c r="N1251" i="26" s="1"/>
  <c r="E916" i="26"/>
  <c r="J916" i="26" s="1"/>
  <c r="N916" i="26" s="1"/>
  <c r="E1939" i="26"/>
  <c r="J1939" i="26" s="1"/>
  <c r="N1939" i="26" s="1"/>
  <c r="E188" i="26"/>
  <c r="J188" i="26" s="1"/>
  <c r="N188" i="26" s="1"/>
  <c r="E475" i="26"/>
  <c r="E1365" i="26"/>
  <c r="J1365" i="26" s="1"/>
  <c r="N1365" i="26" s="1"/>
  <c r="E695" i="26"/>
  <c r="J695" i="26" s="1"/>
  <c r="E1176" i="26"/>
  <c r="E1193" i="26"/>
  <c r="J1193" i="26" s="1"/>
  <c r="N1193" i="26" s="1"/>
  <c r="E906" i="26"/>
  <c r="E1929" i="26"/>
  <c r="J1929" i="26" s="1"/>
  <c r="N1929" i="26" s="1"/>
  <c r="E1579" i="26"/>
  <c r="E1244" i="26"/>
  <c r="J1244" i="26" s="1"/>
  <c r="E2276" i="26"/>
  <c r="E1707" i="26"/>
  <c r="J1707" i="26" s="1"/>
  <c r="N1707" i="26" s="1"/>
  <c r="E2397" i="26"/>
  <c r="E2062" i="26"/>
  <c r="E2424" i="26"/>
  <c r="E2105" i="26"/>
  <c r="J2105" i="26" s="1"/>
  <c r="N2105" i="26" s="1"/>
  <c r="E2267" i="26"/>
  <c r="J2267" i="26" s="1"/>
  <c r="N2267" i="26" s="1"/>
  <c r="E1484" i="26"/>
  <c r="J1484" i="26" s="1"/>
  <c r="N1484" i="26" s="1"/>
  <c r="E2085" i="26"/>
  <c r="J2085" i="26" s="1"/>
  <c r="N2085" i="26" s="1"/>
  <c r="E2723" i="26"/>
  <c r="E2006" i="26"/>
  <c r="E2055" i="26"/>
  <c r="E2693" i="26"/>
  <c r="E2112" i="26"/>
  <c r="E2049" i="26"/>
  <c r="J2049" i="26" s="1"/>
  <c r="N2049" i="26" s="1"/>
  <c r="E2098" i="26"/>
  <c r="E2147" i="26"/>
  <c r="E1004" i="26"/>
  <c r="J1004" i="26" s="1"/>
  <c r="N1004" i="26" s="1"/>
  <c r="E2603" i="26"/>
  <c r="E2652" i="26"/>
  <c r="E2573" i="26"/>
  <c r="E1992" i="26"/>
  <c r="E2630" i="26"/>
  <c r="E2695" i="26"/>
  <c r="E1978" i="26"/>
  <c r="E2616" i="26"/>
  <c r="E2027" i="26"/>
  <c r="E2665" i="26"/>
  <c r="E1036" i="26"/>
  <c r="E2611" i="26"/>
  <c r="E2660" i="26"/>
  <c r="E2581" i="26"/>
  <c r="E2256" i="26"/>
  <c r="E2449" i="26"/>
  <c r="J2449" i="26" s="1"/>
  <c r="N2449" i="26" s="1"/>
  <c r="E2114" i="26"/>
  <c r="E2624" i="26"/>
  <c r="E2291" i="26"/>
  <c r="E1835" i="26"/>
  <c r="J1835" i="26" s="1"/>
  <c r="E2429" i="26"/>
  <c r="E2094" i="26"/>
  <c r="E2604" i="26"/>
  <c r="E2271" i="26"/>
  <c r="J2271" i="26" s="1"/>
  <c r="N2271" i="26" s="1"/>
  <c r="E2456" i="26"/>
  <c r="E2137" i="26"/>
  <c r="J2137" i="26" s="1"/>
  <c r="N2137" i="26" s="1"/>
  <c r="E2647" i="26"/>
  <c r="E2314" i="26"/>
  <c r="J2314" i="26" s="1"/>
  <c r="N2314" i="26" s="1"/>
  <c r="E1979" i="26"/>
  <c r="E2491" i="26"/>
  <c r="E1356" i="26"/>
  <c r="J1356" i="26" s="1"/>
  <c r="E2309" i="26"/>
  <c r="J2309" i="26" s="1"/>
  <c r="N2309" i="26" s="1"/>
  <c r="E1974" i="26"/>
  <c r="J1974" i="26" s="1"/>
  <c r="N1974" i="26" s="1"/>
  <c r="E2486" i="26"/>
  <c r="E2151" i="26"/>
  <c r="E2661" i="26"/>
  <c r="E2336" i="26"/>
  <c r="J2336" i="26" s="1"/>
  <c r="N2336" i="26" s="1"/>
  <c r="E2017" i="26"/>
  <c r="E2527" i="26"/>
  <c r="E2194" i="26"/>
  <c r="J2194" i="26" s="1"/>
  <c r="N2194" i="26" s="1"/>
  <c r="E2704" i="26"/>
  <c r="E2371" i="26"/>
  <c r="E876" i="26"/>
  <c r="E2189" i="26"/>
  <c r="E2699" i="26"/>
  <c r="E2366" i="26"/>
  <c r="E2031" i="26"/>
  <c r="E2541" i="26"/>
  <c r="E2216" i="26"/>
  <c r="J2216" i="26" s="1"/>
  <c r="N2216" i="26" s="1"/>
  <c r="E2726" i="26"/>
  <c r="E2409" i="26"/>
  <c r="E2074" i="26"/>
  <c r="E2584" i="26"/>
  <c r="J2584" i="26" s="1"/>
  <c r="E2251" i="26"/>
  <c r="J2251" i="26" s="1"/>
  <c r="N2251" i="26" s="1"/>
  <c r="E1164" i="26"/>
  <c r="J1164" i="26" s="1"/>
  <c r="N1164" i="26" s="1"/>
  <c r="E2261" i="26"/>
  <c r="E2438" i="26"/>
  <c r="E2103" i="26"/>
  <c r="J2103" i="26" s="1"/>
  <c r="N2103" i="26" s="1"/>
  <c r="E2613" i="26"/>
  <c r="E2288" i="26"/>
  <c r="E1969" i="26"/>
  <c r="E2481" i="26"/>
  <c r="E2146" i="26"/>
  <c r="E2656" i="26"/>
  <c r="E2323" i="26"/>
  <c r="E402" i="26"/>
  <c r="J402" i="26" s="1"/>
  <c r="N402" i="26" s="1"/>
  <c r="E1414" i="26"/>
  <c r="J1414" i="26" s="1"/>
  <c r="E753" i="26"/>
  <c r="E706" i="26"/>
  <c r="E1729" i="26"/>
  <c r="J1729" i="26" s="1"/>
  <c r="N1729" i="26" s="1"/>
  <c r="E1379" i="26"/>
  <c r="J1379" i="26" s="1"/>
  <c r="E1044" i="26"/>
  <c r="E2076" i="26"/>
  <c r="E440" i="26"/>
  <c r="E144" i="26"/>
  <c r="E1621" i="26"/>
  <c r="E951" i="26"/>
  <c r="J951" i="26" s="1"/>
  <c r="N951" i="26" s="1"/>
  <c r="E1352" i="26"/>
  <c r="J1352" i="26" s="1"/>
  <c r="N1352" i="26" s="1"/>
  <c r="E1361" i="26"/>
  <c r="J1361" i="26" s="1"/>
  <c r="N1361" i="26" s="1"/>
  <c r="E1034" i="26"/>
  <c r="E683" i="26"/>
  <c r="E1706" i="26"/>
  <c r="E1372" i="26"/>
  <c r="J1372" i="26" s="1"/>
  <c r="N1372" i="26" s="1"/>
  <c r="E2404" i="26"/>
  <c r="E2228" i="26"/>
  <c r="J2228" i="26" s="1"/>
  <c r="N2228" i="26" s="1"/>
  <c r="E2523" i="26"/>
  <c r="E2190" i="26"/>
  <c r="J2190" i="26" s="1"/>
  <c r="N2190" i="26" s="1"/>
  <c r="E2550" i="26"/>
  <c r="E2233" i="26"/>
  <c r="E2331" i="26"/>
  <c r="E1739" i="26"/>
  <c r="E2149" i="26"/>
  <c r="E2070" i="26"/>
  <c r="E2119" i="26"/>
  <c r="E2176" i="26"/>
  <c r="E2113" i="26"/>
  <c r="E2162" i="26"/>
  <c r="E2211" i="26"/>
  <c r="E1260" i="26"/>
  <c r="E2029" i="26"/>
  <c r="J2029" i="26" s="1"/>
  <c r="N2029" i="26" s="1"/>
  <c r="E2667" i="26"/>
  <c r="E2716" i="26"/>
  <c r="E1999" i="26"/>
  <c r="J1999" i="26" s="1"/>
  <c r="E2637" i="26"/>
  <c r="E2056" i="26"/>
  <c r="E2694" i="26"/>
  <c r="E1993" i="26"/>
  <c r="E2042" i="26"/>
  <c r="J2042" i="26" s="1"/>
  <c r="N2042" i="26" s="1"/>
  <c r="E2680" i="26"/>
  <c r="E2091" i="26"/>
  <c r="E1292" i="26"/>
  <c r="E2037" i="26"/>
  <c r="E2675" i="26"/>
  <c r="E1958" i="26"/>
  <c r="E2724" i="26"/>
  <c r="E2007" i="26"/>
  <c r="E2645" i="26"/>
  <c r="E2320" i="26"/>
  <c r="J2320" i="26" s="1"/>
  <c r="E2001" i="26"/>
  <c r="E2511" i="26"/>
  <c r="E2178" i="26"/>
  <c r="E2688" i="26"/>
  <c r="E2355" i="26"/>
  <c r="J2355" i="26" s="1"/>
  <c r="N2355" i="26" s="1"/>
  <c r="E2100" i="26"/>
  <c r="E1981" i="26"/>
  <c r="E2493" i="26"/>
  <c r="J2493" i="26" s="1"/>
  <c r="N2493" i="26" s="1"/>
  <c r="E2158" i="26"/>
  <c r="E2668" i="26"/>
  <c r="E2335" i="26"/>
  <c r="E2008" i="26"/>
  <c r="E2518" i="26"/>
  <c r="E2201" i="26"/>
  <c r="E2711" i="26"/>
  <c r="E2378" i="26"/>
  <c r="E2043" i="26"/>
  <c r="E2553" i="26"/>
  <c r="E1612" i="26"/>
  <c r="E2373" i="26"/>
  <c r="E2038" i="26"/>
  <c r="J2038" i="26" s="1"/>
  <c r="N2038" i="26" s="1"/>
  <c r="E2548" i="26"/>
  <c r="E2215" i="26"/>
  <c r="J2215" i="26" s="1"/>
  <c r="N2215" i="26" s="1"/>
  <c r="E2725" i="26"/>
  <c r="E2400" i="26"/>
  <c r="E2081" i="26"/>
  <c r="J2081" i="26" s="1"/>
  <c r="N2081" i="26" s="1"/>
  <c r="E2591" i="26"/>
  <c r="E2258" i="26"/>
  <c r="E2435" i="26"/>
  <c r="E1132" i="26"/>
  <c r="J1132" i="26" s="1"/>
  <c r="E2253" i="26"/>
  <c r="J2253" i="26" s="1"/>
  <c r="N2253" i="26" s="1"/>
  <c r="E2430" i="26"/>
  <c r="E2095" i="26"/>
  <c r="E2605" i="26"/>
  <c r="E2280" i="26"/>
  <c r="E2473" i="26"/>
  <c r="E2138" i="26"/>
  <c r="J2138" i="26" s="1"/>
  <c r="N2138" i="26" s="1"/>
  <c r="E2648" i="26"/>
  <c r="E2315" i="26"/>
  <c r="J2315" i="26" s="1"/>
  <c r="E1420" i="26"/>
  <c r="J1420" i="26" s="1"/>
  <c r="N1420" i="26" s="1"/>
  <c r="E2325" i="26"/>
  <c r="J2325" i="26" s="1"/>
  <c r="E1990" i="26"/>
  <c r="E2502" i="26"/>
  <c r="J2502" i="26" s="1"/>
  <c r="N2502" i="26" s="1"/>
  <c r="E2167" i="26"/>
  <c r="E2677" i="26"/>
  <c r="E2352" i="26"/>
  <c r="J2352" i="26" s="1"/>
  <c r="N2352" i="26" s="1"/>
  <c r="E2033" i="26"/>
  <c r="E2543" i="26"/>
  <c r="E2210" i="26"/>
  <c r="J2210" i="26" s="1"/>
  <c r="E2720" i="26"/>
  <c r="E2387" i="26"/>
  <c r="E120" i="26"/>
  <c r="J120" i="26" s="1"/>
  <c r="N120" i="26" s="1"/>
  <c r="E927" i="26"/>
  <c r="E1265" i="26"/>
  <c r="J1265" i="26" s="1"/>
  <c r="N1265" i="26" s="1"/>
  <c r="E962" i="26"/>
  <c r="E612" i="26"/>
  <c r="E1635" i="26"/>
  <c r="E1300" i="26"/>
  <c r="J1300" i="26" s="1"/>
  <c r="E2332" i="26"/>
  <c r="J2332" i="26" s="1"/>
  <c r="E369" i="26"/>
  <c r="E81" i="26"/>
  <c r="E798" i="26"/>
  <c r="E1463" i="26"/>
  <c r="J1463" i="26" s="1"/>
  <c r="N1463" i="26" s="1"/>
  <c r="E1687" i="26"/>
  <c r="J1687" i="26" s="1"/>
  <c r="N1687" i="26" s="1"/>
  <c r="E1617" i="26"/>
  <c r="E1290" i="26"/>
  <c r="E939" i="26"/>
  <c r="J939" i="26" s="1"/>
  <c r="N939" i="26" s="1"/>
  <c r="E605" i="26"/>
  <c r="E1628" i="26"/>
  <c r="E2658" i="26"/>
  <c r="E2446" i="26"/>
  <c r="E2111" i="26"/>
  <c r="E2489" i="26"/>
  <c r="E2154" i="26"/>
  <c r="E2395" i="26"/>
  <c r="E2514" i="26"/>
  <c r="E2213" i="26"/>
  <c r="E2262" i="26"/>
  <c r="E2183" i="26"/>
  <c r="E2240" i="26"/>
  <c r="J2240" i="26" s="1"/>
  <c r="N2240" i="26" s="1"/>
  <c r="E2305" i="26"/>
  <c r="J2305" i="26" s="1"/>
  <c r="N2305" i="26" s="1"/>
  <c r="E2226" i="26"/>
  <c r="J2226" i="26" s="1"/>
  <c r="N2226" i="26" s="1"/>
  <c r="E2275" i="26"/>
  <c r="J2275" i="26" s="1"/>
  <c r="N2275" i="26" s="1"/>
  <c r="E2036" i="26"/>
  <c r="J2036" i="26" s="1"/>
  <c r="N2036" i="26" s="1"/>
  <c r="E2093" i="26"/>
  <c r="E2142" i="26"/>
  <c r="E2063" i="26"/>
  <c r="J2063" i="26" s="1"/>
  <c r="N2063" i="26" s="1"/>
  <c r="E2120" i="26"/>
  <c r="E2185" i="26"/>
  <c r="E2106" i="26"/>
  <c r="J2106" i="26" s="1"/>
  <c r="N2106" i="26" s="1"/>
  <c r="E2155" i="26"/>
  <c r="E2068" i="26"/>
  <c r="E2101" i="26"/>
  <c r="E2150" i="26"/>
  <c r="E2071" i="26"/>
  <c r="J2071" i="26" s="1"/>
  <c r="N2071" i="26" s="1"/>
  <c r="E2709" i="26"/>
  <c r="E2384" i="26"/>
  <c r="J2384" i="26" s="1"/>
  <c r="N2384" i="26" s="1"/>
  <c r="E2065" i="26"/>
  <c r="J2065" i="26" s="1"/>
  <c r="E2575" i="26"/>
  <c r="E2242" i="26"/>
  <c r="E2419" i="26"/>
  <c r="E1658" i="26"/>
  <c r="E2356" i="26"/>
  <c r="E2045" i="26"/>
  <c r="J2045" i="26" s="1"/>
  <c r="N2045" i="26" s="1"/>
  <c r="E2555" i="26"/>
  <c r="E2222" i="26"/>
  <c r="J2222" i="26" s="1"/>
  <c r="E2399" i="26"/>
  <c r="E2072" i="26"/>
  <c r="E2582" i="26"/>
  <c r="E2265" i="26"/>
  <c r="E2442" i="26"/>
  <c r="E2107" i="26"/>
  <c r="E2617" i="26"/>
  <c r="E1867" i="26"/>
  <c r="J1867" i="26" s="1"/>
  <c r="N1867" i="26" s="1"/>
  <c r="E2437" i="26"/>
  <c r="E2102" i="26"/>
  <c r="E2612" i="26"/>
  <c r="E2279" i="26"/>
  <c r="E2464" i="26"/>
  <c r="E2145" i="26"/>
  <c r="E2655" i="26"/>
  <c r="E2322" i="26"/>
  <c r="E1987" i="26"/>
  <c r="E2499" i="26"/>
  <c r="J2499" i="26" s="1"/>
  <c r="N2499" i="26" s="1"/>
  <c r="E1388" i="26"/>
  <c r="E2317" i="26"/>
  <c r="J2317" i="26" s="1"/>
  <c r="E1982" i="26"/>
  <c r="E2494" i="26"/>
  <c r="J2494" i="26" s="1"/>
  <c r="E2159" i="26"/>
  <c r="E2669" i="26"/>
  <c r="E2344" i="26"/>
  <c r="E2025" i="26"/>
  <c r="J2025" i="26" s="1"/>
  <c r="E2535" i="26"/>
  <c r="E2202" i="26"/>
  <c r="J2202" i="26" s="1"/>
  <c r="N2202" i="26" s="1"/>
  <c r="E2712" i="26"/>
  <c r="E2379" i="26"/>
  <c r="E1675" i="26"/>
  <c r="E2389" i="26"/>
  <c r="E2054" i="26"/>
  <c r="J2054" i="26" s="1"/>
  <c r="N2054" i="26" s="1"/>
  <c r="E2564" i="26"/>
  <c r="E2231" i="26"/>
  <c r="E2416" i="26"/>
  <c r="E2097" i="26"/>
  <c r="E2607" i="26"/>
  <c r="E2274" i="26"/>
  <c r="J2274" i="26" s="1"/>
  <c r="N2274" i="26" s="1"/>
  <c r="E2451" i="26"/>
  <c r="J2451" i="26" s="1"/>
  <c r="E244" i="26"/>
  <c r="E1055" i="26"/>
  <c r="E1353" i="26"/>
  <c r="E1026" i="26"/>
  <c r="E675" i="26"/>
  <c r="J675" i="26" s="1"/>
  <c r="N675" i="26" s="1"/>
  <c r="E1698" i="26"/>
  <c r="J1698" i="26" s="1"/>
  <c r="N1698" i="26" s="1"/>
  <c r="E1364" i="26"/>
  <c r="E2396" i="26"/>
  <c r="E497" i="26"/>
  <c r="E205" i="26"/>
  <c r="J205" i="26" s="1"/>
  <c r="N205" i="26" s="1"/>
  <c r="E926" i="26"/>
  <c r="E1591" i="26"/>
  <c r="E1767" i="26"/>
  <c r="J1767" i="26" s="1"/>
  <c r="N1767" i="26" s="1"/>
  <c r="E1680" i="26"/>
  <c r="J1680" i="26" s="1"/>
  <c r="E1354" i="26"/>
  <c r="E1003" i="26"/>
  <c r="E668" i="26"/>
  <c r="E1691" i="26"/>
  <c r="E2722" i="26"/>
  <c r="E2508" i="26"/>
  <c r="E2175" i="26"/>
  <c r="E2551" i="26"/>
  <c r="E2218" i="26"/>
  <c r="J2218" i="26" s="1"/>
  <c r="N2218" i="26" s="1"/>
  <c r="E2459" i="26"/>
  <c r="E2277" i="26"/>
  <c r="E2326" i="26"/>
  <c r="E2247" i="26"/>
  <c r="J2247" i="26" s="1"/>
  <c r="N2247" i="26" s="1"/>
  <c r="E2304" i="26"/>
  <c r="J2304" i="26" s="1"/>
  <c r="N2304" i="26" s="1"/>
  <c r="E2369" i="26"/>
  <c r="E2290" i="26"/>
  <c r="E2339" i="26"/>
  <c r="E2292" i="26"/>
  <c r="E2157" i="26"/>
  <c r="E2206" i="26"/>
  <c r="E2127" i="26"/>
  <c r="E2184" i="26"/>
  <c r="E2249" i="26"/>
  <c r="J2249" i="26" s="1"/>
  <c r="N2249" i="26" s="1"/>
  <c r="E2170" i="26"/>
  <c r="E2219" i="26"/>
  <c r="E2324" i="26"/>
  <c r="J2324" i="26" s="1"/>
  <c r="E2165" i="26"/>
  <c r="E2214" i="26"/>
  <c r="J2214" i="26" s="1"/>
  <c r="N2214" i="26" s="1"/>
  <c r="E2135" i="26"/>
  <c r="J2135" i="26" s="1"/>
  <c r="N2135" i="26" s="1"/>
  <c r="E2448" i="26"/>
  <c r="J2448" i="26" s="1"/>
  <c r="N2448" i="26" s="1"/>
  <c r="E2129" i="26"/>
  <c r="E2639" i="26"/>
  <c r="E2306" i="26"/>
  <c r="E1971" i="26"/>
  <c r="E2483" i="26"/>
  <c r="E1914" i="26"/>
  <c r="J1914" i="26" s="1"/>
  <c r="N1914" i="26" s="1"/>
  <c r="E2610" i="26"/>
  <c r="E2109" i="26"/>
  <c r="E2619" i="26"/>
  <c r="E2286" i="26"/>
  <c r="E1951" i="26"/>
  <c r="J1951" i="26" s="1"/>
  <c r="N1951" i="26" s="1"/>
  <c r="E2463" i="26"/>
  <c r="J2463" i="26" s="1"/>
  <c r="N2463" i="26" s="1"/>
  <c r="E2136" i="26"/>
  <c r="J2136" i="26" s="1"/>
  <c r="N2136" i="26" s="1"/>
  <c r="E2646" i="26"/>
  <c r="E2329" i="26"/>
  <c r="E1994" i="26"/>
  <c r="E2506" i="26"/>
  <c r="J2506" i="26" s="1"/>
  <c r="E2171" i="26"/>
  <c r="E2681" i="26"/>
  <c r="E2132" i="26"/>
  <c r="E1989" i="26"/>
  <c r="E2501" i="26"/>
  <c r="J2501" i="26" s="1"/>
  <c r="N2501" i="26" s="1"/>
  <c r="E2166" i="26"/>
  <c r="E2676" i="26"/>
  <c r="E2343" i="26"/>
  <c r="E2016" i="26"/>
  <c r="E2526" i="26"/>
  <c r="E2209" i="26"/>
  <c r="E2719" i="26"/>
  <c r="E2386" i="26"/>
  <c r="E2051" i="26"/>
  <c r="J2051" i="26" s="1"/>
  <c r="E2561" i="26"/>
  <c r="E1643" i="26"/>
  <c r="E2381" i="26"/>
  <c r="E2046" i="26"/>
  <c r="J2046" i="26" s="1"/>
  <c r="N2046" i="26" s="1"/>
  <c r="E2556" i="26"/>
  <c r="E2223" i="26"/>
  <c r="J2223" i="26" s="1"/>
  <c r="E2408" i="26"/>
  <c r="E2089" i="26"/>
  <c r="J2089" i="26" s="1"/>
  <c r="N2089" i="26" s="1"/>
  <c r="E2599" i="26"/>
  <c r="E2266" i="26"/>
  <c r="J2266" i="26" s="1"/>
  <c r="N2266" i="26" s="1"/>
  <c r="E2443" i="26"/>
  <c r="E1931" i="26"/>
  <c r="E2453" i="26"/>
  <c r="E2118" i="26"/>
  <c r="E2628" i="26"/>
  <c r="E2295" i="26"/>
  <c r="J2295" i="26" s="1"/>
  <c r="N2295" i="26" s="1"/>
  <c r="E1968" i="26"/>
  <c r="E2480" i="26"/>
  <c r="J2480" i="26" s="1"/>
  <c r="N2480" i="26" s="1"/>
  <c r="E2161" i="26"/>
  <c r="E2671" i="26"/>
  <c r="E2338" i="26"/>
  <c r="E2003" i="26"/>
  <c r="J2003" i="26" s="1"/>
  <c r="E2513" i="26"/>
  <c r="J1350" i="26"/>
  <c r="N1350" i="26" s="1"/>
  <c r="J900" i="26"/>
  <c r="N900" i="26" s="1"/>
  <c r="J1536" i="26"/>
  <c r="N1536" i="26" s="1"/>
  <c r="J1134" i="26"/>
  <c r="N1134" i="26" s="1"/>
  <c r="J1168" i="26"/>
  <c r="N1168" i="26" s="1"/>
  <c r="J1814" i="26"/>
  <c r="N1814" i="26" s="1"/>
  <c r="J541" i="26"/>
  <c r="N541" i="26" s="1"/>
  <c r="J1710" i="26"/>
  <c r="N1710" i="26" s="1"/>
  <c r="J2268" i="26"/>
  <c r="N2268" i="26" s="1"/>
  <c r="J599" i="26"/>
  <c r="N599" i="26" s="1"/>
  <c r="J2382" i="26"/>
  <c r="N2382" i="26" s="1"/>
  <c r="J1830" i="26"/>
  <c r="N1830" i="26" s="1"/>
  <c r="J2084" i="26"/>
  <c r="N2084" i="26" s="1"/>
  <c r="J27" i="26"/>
  <c r="L27" i="26" s="1"/>
  <c r="M27" i="26" s="1"/>
  <c r="J1341" i="26"/>
  <c r="N1341" i="26" s="1"/>
  <c r="J1873" i="26"/>
  <c r="N1873" i="26" s="1"/>
  <c r="J578" i="26"/>
  <c r="N578" i="26" s="1"/>
  <c r="J1351" i="26"/>
  <c r="N1351" i="26" s="1"/>
  <c r="J1115" i="26"/>
  <c r="J2425" i="26"/>
  <c r="N2425" i="26" s="1"/>
  <c r="P47" i="26" l="1"/>
  <c r="O2084" i="26"/>
  <c r="Q2084" i="26"/>
  <c r="O2042" i="26"/>
  <c r="Q2042" i="26"/>
  <c r="O1929" i="26"/>
  <c r="Q1929" i="26"/>
  <c r="O1666" i="26"/>
  <c r="Q1666" i="26"/>
  <c r="O1782" i="26"/>
  <c r="Q1782" i="26"/>
  <c r="O1407" i="26"/>
  <c r="Q1407" i="26"/>
  <c r="O296" i="26"/>
  <c r="Q296" i="26"/>
  <c r="O1869" i="26"/>
  <c r="Q1869" i="26"/>
  <c r="O1974" i="26"/>
  <c r="Q1974" i="26"/>
  <c r="O283" i="26"/>
  <c r="Q283" i="26"/>
  <c r="O1790" i="26"/>
  <c r="Q1790" i="26"/>
  <c r="O331" i="26"/>
  <c r="Q331" i="26"/>
  <c r="O1342" i="26"/>
  <c r="Q1342" i="26"/>
  <c r="O434" i="26"/>
  <c r="Q434" i="26"/>
  <c r="O675" i="26"/>
  <c r="Q675" i="26"/>
  <c r="O684" i="26"/>
  <c r="Q684" i="26"/>
  <c r="O1664" i="26"/>
  <c r="Q1664" i="26"/>
  <c r="O1897" i="26"/>
  <c r="Q1897" i="26"/>
  <c r="O1938" i="26"/>
  <c r="Q1938" i="26"/>
  <c r="O221" i="26"/>
  <c r="Q221" i="26"/>
  <c r="O356" i="26"/>
  <c r="Q356" i="26"/>
  <c r="O710" i="26"/>
  <c r="Q710" i="26"/>
  <c r="O337" i="26"/>
  <c r="Q337" i="26"/>
  <c r="O769" i="26"/>
  <c r="Q769" i="26"/>
  <c r="O265" i="26"/>
  <c r="Q265" i="26"/>
  <c r="O257" i="26"/>
  <c r="Q257" i="26"/>
  <c r="O279" i="26"/>
  <c r="Q279" i="26"/>
  <c r="O686" i="26"/>
  <c r="Q686" i="26"/>
  <c r="O1863" i="26"/>
  <c r="Q1863" i="26"/>
  <c r="O364" i="26"/>
  <c r="Q364" i="26"/>
  <c r="O299" i="26"/>
  <c r="Q299" i="26"/>
  <c r="O340" i="26"/>
  <c r="Q340" i="26"/>
  <c r="O655" i="26"/>
  <c r="Q655" i="26"/>
  <c r="O1773" i="26"/>
  <c r="Q1773" i="26"/>
  <c r="O2082" i="26"/>
  <c r="Q2082" i="26"/>
  <c r="O2495" i="26"/>
  <c r="Q2495" i="26"/>
  <c r="O373" i="26"/>
  <c r="Q373" i="26"/>
  <c r="O1287" i="26"/>
  <c r="Q1287" i="26"/>
  <c r="O2566" i="26"/>
  <c r="Q2566" i="26"/>
  <c r="O1233" i="26"/>
  <c r="Q1233" i="26"/>
  <c r="O1027" i="26"/>
  <c r="Q1027" i="26"/>
  <c r="O363" i="26"/>
  <c r="Q363" i="26"/>
  <c r="O2064" i="26"/>
  <c r="Q2064" i="26"/>
  <c r="O1772" i="26"/>
  <c r="Q1772" i="26"/>
  <c r="O374" i="26"/>
  <c r="Q374" i="26"/>
  <c r="O510" i="26"/>
  <c r="Q510" i="26"/>
  <c r="O357" i="26"/>
  <c r="Q357" i="26"/>
  <c r="O2583" i="26"/>
  <c r="Q2583" i="26"/>
  <c r="O658" i="26"/>
  <c r="Q658" i="26"/>
  <c r="O1642" i="26"/>
  <c r="Q1642" i="26"/>
  <c r="O1649" i="26"/>
  <c r="Q1649" i="26"/>
  <c r="O271" i="26"/>
  <c r="Q271" i="26"/>
  <c r="O768" i="26"/>
  <c r="Q768" i="26"/>
  <c r="O368" i="26"/>
  <c r="Q368" i="26"/>
  <c r="O161" i="26"/>
  <c r="Q161" i="26"/>
  <c r="O511" i="26"/>
  <c r="Q511" i="26"/>
  <c r="O499" i="26"/>
  <c r="Q499" i="26"/>
  <c r="O2049" i="26"/>
  <c r="Q2049" i="26"/>
  <c r="O2087" i="26"/>
  <c r="Q2087" i="26"/>
  <c r="O220" i="26"/>
  <c r="Q220" i="26"/>
  <c r="O1888" i="26"/>
  <c r="Q1888" i="26"/>
  <c r="M438" i="26"/>
  <c r="O141" i="26"/>
  <c r="Q141" i="26"/>
  <c r="O2038" i="26"/>
  <c r="Q2038" i="26"/>
  <c r="O2567" i="26"/>
  <c r="Q2567" i="26"/>
  <c r="O1936" i="26"/>
  <c r="Q1936" i="26"/>
  <c r="O1126" i="26"/>
  <c r="Q1126" i="26"/>
  <c r="O2063" i="26"/>
  <c r="Q2063" i="26"/>
  <c r="O2333" i="26"/>
  <c r="Q2333" i="26"/>
  <c r="O2497" i="26"/>
  <c r="Q2497" i="26"/>
  <c r="O1437" i="26"/>
  <c r="Q1437" i="26"/>
  <c r="O1247" i="26"/>
  <c r="Q1247" i="26"/>
  <c r="O1870" i="26"/>
  <c r="Q1870" i="26"/>
  <c r="O494" i="26"/>
  <c r="Q494" i="26"/>
  <c r="O295" i="26"/>
  <c r="Q295" i="26"/>
  <c r="O1873" i="26"/>
  <c r="Q1873" i="26"/>
  <c r="O2501" i="26"/>
  <c r="Q2501" i="26"/>
  <c r="O2499" i="26"/>
  <c r="Q2499" i="26"/>
  <c r="O2030" i="26"/>
  <c r="Q2030" i="26"/>
  <c r="O2498" i="26"/>
  <c r="Q2498" i="26"/>
  <c r="O2026" i="26"/>
  <c r="Q2026" i="26"/>
  <c r="Q1860" i="26"/>
  <c r="O1860" i="26"/>
  <c r="O1198" i="26"/>
  <c r="Q1198" i="26"/>
  <c r="O2425" i="26"/>
  <c r="Q2425" i="26"/>
  <c r="O2470" i="26"/>
  <c r="Q2470" i="26"/>
  <c r="O2021" i="26"/>
  <c r="Q2021" i="26"/>
  <c r="O651" i="26"/>
  <c r="Q651" i="26"/>
  <c r="O2028" i="26"/>
  <c r="Q2028" i="26"/>
  <c r="O1881" i="26"/>
  <c r="Q1881" i="26"/>
  <c r="O1252" i="26"/>
  <c r="Q1252" i="26"/>
  <c r="O1868" i="26"/>
  <c r="Q1868" i="26"/>
  <c r="O40" i="26"/>
  <c r="Q40" i="26"/>
  <c r="O1114" i="26"/>
  <c r="Q1114" i="26"/>
  <c r="O45" i="26"/>
  <c r="Q45" i="26"/>
  <c r="O1867" i="26"/>
  <c r="Q1867" i="26"/>
  <c r="O2571" i="26"/>
  <c r="Q2571" i="26"/>
  <c r="O2066" i="26"/>
  <c r="Q2066" i="26"/>
  <c r="O2023" i="26"/>
  <c r="Q2023" i="26"/>
  <c r="O582" i="26"/>
  <c r="Q582" i="26"/>
  <c r="O1874" i="26"/>
  <c r="Q1874" i="26"/>
  <c r="O2044" i="26"/>
  <c r="Q2044" i="26"/>
  <c r="O1871" i="26"/>
  <c r="Q1871" i="26"/>
  <c r="L26" i="26"/>
  <c r="M26" i="26" s="1"/>
  <c r="N26" i="26"/>
  <c r="O2029" i="26"/>
  <c r="Q2029" i="26"/>
  <c r="O566" i="26"/>
  <c r="Q566" i="26"/>
  <c r="O1861" i="26"/>
  <c r="Q1861" i="26"/>
  <c r="O606" i="26"/>
  <c r="Q606" i="26"/>
  <c r="O1940" i="26"/>
  <c r="Q1940" i="26"/>
  <c r="O2493" i="26"/>
  <c r="Q2493" i="26"/>
  <c r="O1875" i="26"/>
  <c r="Q1875" i="26"/>
  <c r="O1859" i="26"/>
  <c r="Q1859" i="26"/>
  <c r="O275" i="26"/>
  <c r="Q275" i="26"/>
  <c r="O447" i="26"/>
  <c r="Q447" i="26"/>
  <c r="O1193" i="26"/>
  <c r="Q1193" i="26"/>
  <c r="O1251" i="26"/>
  <c r="Q1251" i="26"/>
  <c r="O1415" i="26"/>
  <c r="Q1415" i="26"/>
  <c r="P25" i="26"/>
  <c r="O157" i="26"/>
  <c r="Q157" i="26"/>
  <c r="O933" i="26"/>
  <c r="Q933" i="26"/>
  <c r="O2268" i="26"/>
  <c r="Q2268" i="26"/>
  <c r="O2218" i="26"/>
  <c r="Q2218" i="26"/>
  <c r="O2215" i="26"/>
  <c r="Q2215" i="26"/>
  <c r="O1939" i="26"/>
  <c r="Q1939" i="26"/>
  <c r="O1928" i="26"/>
  <c r="Q1928" i="26"/>
  <c r="O2301" i="26"/>
  <c r="Q2301" i="26"/>
  <c r="O1683" i="26"/>
  <c r="Q1683" i="26"/>
  <c r="Q1892" i="26"/>
  <c r="O1892" i="26"/>
  <c r="O2300" i="26"/>
  <c r="Q2300" i="26"/>
  <c r="O930" i="26"/>
  <c r="Q930" i="26"/>
  <c r="O1891" i="26"/>
  <c r="Q1891" i="26"/>
  <c r="O646" i="26"/>
  <c r="Q646" i="26"/>
  <c r="O611" i="26"/>
  <c r="Q611" i="26"/>
  <c r="O32" i="26"/>
  <c r="Q32" i="26"/>
  <c r="O937" i="26"/>
  <c r="Q937" i="26"/>
  <c r="O1686" i="26"/>
  <c r="Q1686" i="26"/>
  <c r="O634" i="26"/>
  <c r="Q634" i="26"/>
  <c r="O2214" i="26"/>
  <c r="Q2214" i="26"/>
  <c r="O2305" i="26"/>
  <c r="Q2305" i="26"/>
  <c r="O2314" i="26"/>
  <c r="Q2314" i="26"/>
  <c r="O1365" i="26"/>
  <c r="Q1365" i="26"/>
  <c r="O1949" i="26"/>
  <c r="Q1949" i="26"/>
  <c r="O2310" i="26"/>
  <c r="Q2310" i="26"/>
  <c r="O2401" i="26"/>
  <c r="Q2401" i="26"/>
  <c r="O2334" i="26"/>
  <c r="Q2334" i="26"/>
  <c r="O2278" i="26"/>
  <c r="Q2278" i="26"/>
  <c r="O1950" i="26"/>
  <c r="Q1950" i="26"/>
  <c r="O1876" i="26"/>
  <c r="Q1876" i="26"/>
  <c r="O1246" i="26"/>
  <c r="Q1246" i="26"/>
  <c r="O2234" i="26"/>
  <c r="Q2234" i="26"/>
  <c r="O2311" i="26"/>
  <c r="Q2311" i="26"/>
  <c r="O931" i="26"/>
  <c r="Q931" i="26"/>
  <c r="O1884" i="26"/>
  <c r="Q1884" i="26"/>
  <c r="O37" i="26"/>
  <c r="Q37" i="26"/>
  <c r="O1440" i="26"/>
  <c r="Q1440" i="26"/>
  <c r="O645" i="26"/>
  <c r="Q645" i="26"/>
  <c r="O322" i="26"/>
  <c r="Q322" i="26"/>
  <c r="O1901" i="26"/>
  <c r="Q1901" i="26"/>
  <c r="O731" i="26"/>
  <c r="Q731" i="26"/>
  <c r="O1409" i="26"/>
  <c r="Q1409" i="26"/>
  <c r="O754" i="26"/>
  <c r="Q754" i="26"/>
  <c r="O74" i="26"/>
  <c r="Q74" i="26"/>
  <c r="O1781" i="26"/>
  <c r="Q1781" i="26"/>
  <c r="O1927" i="26"/>
  <c r="Q1927" i="26"/>
  <c r="O1245" i="26"/>
  <c r="Q1245" i="26"/>
  <c r="O1923" i="26"/>
  <c r="Q1923" i="26"/>
  <c r="O1896" i="26"/>
  <c r="Q1896" i="26"/>
  <c r="O1937" i="26"/>
  <c r="Q1937" i="26"/>
  <c r="O1687" i="26"/>
  <c r="Q1687" i="26"/>
  <c r="O2216" i="26"/>
  <c r="Q2216" i="26"/>
  <c r="O2336" i="26"/>
  <c r="Q2336" i="26"/>
  <c r="O780" i="26"/>
  <c r="Q780" i="26"/>
  <c r="O2217" i="26"/>
  <c r="Q2217" i="26"/>
  <c r="O2337" i="26"/>
  <c r="Q2337" i="26"/>
  <c r="O2235" i="26"/>
  <c r="Q2235" i="26"/>
  <c r="O2203" i="26"/>
  <c r="Q2203" i="26"/>
  <c r="O938" i="26"/>
  <c r="Q938" i="26"/>
  <c r="O950" i="26"/>
  <c r="Q950" i="26"/>
  <c r="O1902" i="26"/>
  <c r="Q1902" i="26"/>
  <c r="O897" i="26"/>
  <c r="Q897" i="26"/>
  <c r="O760" i="26"/>
  <c r="Q760" i="26"/>
  <c r="O320" i="26"/>
  <c r="Q320" i="26"/>
  <c r="O935" i="26"/>
  <c r="Q935" i="26"/>
  <c r="O1752" i="26"/>
  <c r="Q1752" i="26"/>
  <c r="O38" i="26"/>
  <c r="Q38" i="26"/>
  <c r="O1926" i="26"/>
  <c r="Q1926" i="26"/>
  <c r="O801" i="26"/>
  <c r="Q801" i="26"/>
  <c r="O466" i="26"/>
  <c r="Q466" i="26"/>
  <c r="O1688" i="26"/>
  <c r="Q1688" i="26"/>
  <c r="O920" i="26"/>
  <c r="Q920" i="26"/>
  <c r="O523" i="26"/>
  <c r="Q523" i="26"/>
  <c r="O900" i="26"/>
  <c r="Q900" i="26"/>
  <c r="O2304" i="26"/>
  <c r="Q2304" i="26"/>
  <c r="O939" i="26"/>
  <c r="Q939" i="26"/>
  <c r="O951" i="26"/>
  <c r="Q951" i="26"/>
  <c r="O2197" i="26"/>
  <c r="Q2197" i="26"/>
  <c r="O1113" i="26"/>
  <c r="Q1113" i="26"/>
  <c r="O778" i="26"/>
  <c r="Q778" i="26"/>
  <c r="O1946" i="26"/>
  <c r="Q1946" i="26"/>
  <c r="O1899" i="26"/>
  <c r="Q1899" i="26"/>
  <c r="O77" i="26"/>
  <c r="Q77" i="26"/>
  <c r="O772" i="26"/>
  <c r="Q772" i="26"/>
  <c r="O1887" i="26"/>
  <c r="Q1887" i="26"/>
  <c r="O773" i="26"/>
  <c r="Q773" i="26"/>
  <c r="O528" i="26"/>
  <c r="Q528" i="26"/>
  <c r="O2340" i="26"/>
  <c r="Q2340" i="26"/>
  <c r="O1663" i="26"/>
  <c r="Q1663" i="26"/>
  <c r="O39" i="26"/>
  <c r="Q39" i="26"/>
  <c r="O779" i="26"/>
  <c r="Q779" i="26"/>
  <c r="L39" i="25"/>
  <c r="J39" i="25"/>
  <c r="K39" i="25"/>
  <c r="O673" i="26"/>
  <c r="Q673" i="26"/>
  <c r="O1786" i="26"/>
  <c r="Q1786" i="26"/>
  <c r="O1336" i="26"/>
  <c r="Q1336" i="26"/>
  <c r="O1398" i="26"/>
  <c r="Q1398" i="26"/>
  <c r="O870" i="26"/>
  <c r="Q870" i="26"/>
  <c r="O1769" i="26"/>
  <c r="Q1769" i="26"/>
  <c r="O864" i="26"/>
  <c r="Q864" i="26"/>
  <c r="O1133" i="26"/>
  <c r="Q1133" i="26"/>
  <c r="O541" i="26"/>
  <c r="Q541" i="26"/>
  <c r="O402" i="26"/>
  <c r="Q402" i="26"/>
  <c r="O48" i="26"/>
  <c r="Q48" i="26"/>
  <c r="O1770" i="26"/>
  <c r="Q1770" i="26"/>
  <c r="O1797" i="26"/>
  <c r="Q1797" i="26"/>
  <c r="O1785" i="26"/>
  <c r="Q1785" i="26"/>
  <c r="O457" i="26"/>
  <c r="Q457" i="26"/>
  <c r="O575" i="26"/>
  <c r="Q575" i="26"/>
  <c r="O1934" i="26"/>
  <c r="Q1934" i="26"/>
  <c r="O451" i="26"/>
  <c r="Q451" i="26"/>
  <c r="O24" i="26"/>
  <c r="Q24" i="26"/>
  <c r="O1795" i="26"/>
  <c r="Q1795" i="26"/>
  <c r="O450" i="26"/>
  <c r="Q450" i="26"/>
  <c r="O1778" i="26"/>
  <c r="Q1778" i="26"/>
  <c r="O1339" i="26"/>
  <c r="Q1339" i="26"/>
  <c r="O579" i="26"/>
  <c r="Q579" i="26"/>
  <c r="O1275" i="26"/>
  <c r="Q1275" i="26"/>
  <c r="O1809" i="26"/>
  <c r="Q1809" i="26"/>
  <c r="O1766" i="26"/>
  <c r="Q1766" i="26"/>
  <c r="O2136" i="26"/>
  <c r="Q2136" i="26"/>
  <c r="O2105" i="26"/>
  <c r="Q2105" i="26"/>
  <c r="O1134" i="26"/>
  <c r="Q1134" i="26"/>
  <c r="O1794" i="26"/>
  <c r="Q1794" i="26"/>
  <c r="O2089" i="26"/>
  <c r="Q2089" i="26"/>
  <c r="O2135" i="26"/>
  <c r="Q2135" i="26"/>
  <c r="O2163" i="26"/>
  <c r="Q2163" i="26"/>
  <c r="O2086" i="26"/>
  <c r="Q2086" i="26"/>
  <c r="O1771" i="26"/>
  <c r="Q1771" i="26"/>
  <c r="O1787" i="26"/>
  <c r="Q1787" i="26"/>
  <c r="O537" i="26"/>
  <c r="Q537" i="26"/>
  <c r="O453" i="26"/>
  <c r="Q453" i="26"/>
  <c r="O449" i="26"/>
  <c r="Q449" i="26"/>
  <c r="O536" i="26"/>
  <c r="Q536" i="26"/>
  <c r="O1765" i="26"/>
  <c r="Q1765" i="26"/>
  <c r="O1827" i="26"/>
  <c r="Q1827" i="26"/>
  <c r="O1774" i="26"/>
  <c r="Q1774" i="26"/>
  <c r="O1278" i="26"/>
  <c r="Q1278" i="26"/>
  <c r="O1279" i="26"/>
  <c r="Q1279" i="26"/>
  <c r="O458" i="26"/>
  <c r="Q458" i="26"/>
  <c r="O578" i="26"/>
  <c r="Q578" i="26"/>
  <c r="O514" i="26"/>
  <c r="Q514" i="26"/>
  <c r="O1796" i="26"/>
  <c r="Q1796" i="26"/>
  <c r="O561" i="26"/>
  <c r="Q561" i="26"/>
  <c r="O1345" i="26"/>
  <c r="Q1345" i="26"/>
  <c r="O610" i="26"/>
  <c r="Q610" i="26"/>
  <c r="O1341" i="26"/>
  <c r="Q1341" i="26"/>
  <c r="O1767" i="26"/>
  <c r="Q1767" i="26"/>
  <c r="O2138" i="26"/>
  <c r="Q2138" i="26"/>
  <c r="O2137" i="26"/>
  <c r="Q2137" i="26"/>
  <c r="O1280" i="26"/>
  <c r="Q1280" i="26"/>
  <c r="O1277" i="26"/>
  <c r="Q1277" i="26"/>
  <c r="O1764" i="26"/>
  <c r="Q1764" i="26"/>
  <c r="O1808" i="26"/>
  <c r="Q1808" i="26"/>
  <c r="O1156" i="26"/>
  <c r="Q1156" i="26"/>
  <c r="O1792" i="26"/>
  <c r="Q1792" i="26"/>
  <c r="O1780" i="26"/>
  <c r="Q1780" i="26"/>
  <c r="O422" i="26"/>
  <c r="Q422" i="26"/>
  <c r="J85" i="25"/>
  <c r="K85" i="25"/>
  <c r="L85" i="25"/>
  <c r="O1843" i="26"/>
  <c r="Q1843" i="26"/>
  <c r="O599" i="26"/>
  <c r="Q599" i="26"/>
  <c r="O1909" i="26"/>
  <c r="Q1909" i="26"/>
  <c r="O2034" i="26"/>
  <c r="Q2034" i="26"/>
  <c r="O2035" i="26"/>
  <c r="Q2035" i="26"/>
  <c r="O1172" i="26"/>
  <c r="Q1172" i="26"/>
  <c r="O1849" i="26"/>
  <c r="Q1849" i="26"/>
  <c r="O1917" i="26"/>
  <c r="Q1917" i="26"/>
  <c r="O1171" i="26"/>
  <c r="Q1171" i="26"/>
  <c r="O1848" i="26"/>
  <c r="Q1848" i="26"/>
  <c r="O1918" i="26"/>
  <c r="Q1918" i="26"/>
  <c r="O1878" i="26"/>
  <c r="Q1878" i="26"/>
  <c r="O1906" i="26"/>
  <c r="Q1906" i="26"/>
  <c r="O57" i="26"/>
  <c r="Q57" i="26"/>
  <c r="O1842" i="26"/>
  <c r="Q1842" i="26"/>
  <c r="O1170" i="26"/>
  <c r="Q1170" i="26"/>
  <c r="O552" i="26"/>
  <c r="Q552" i="26"/>
  <c r="O58" i="26"/>
  <c r="Q58" i="26"/>
  <c r="O304" i="26"/>
  <c r="Q304" i="26"/>
  <c r="O1856" i="26"/>
  <c r="Q1856" i="26"/>
  <c r="O54" i="26"/>
  <c r="Q54" i="26"/>
  <c r="O604" i="26"/>
  <c r="Q604" i="26"/>
  <c r="O505" i="26"/>
  <c r="Q505" i="26"/>
  <c r="O1058" i="26"/>
  <c r="Q1058" i="26"/>
  <c r="O1853" i="26"/>
  <c r="Q1853" i="26"/>
  <c r="O120" i="26"/>
  <c r="Q120" i="26"/>
  <c r="O1424" i="26"/>
  <c r="Q1424" i="26"/>
  <c r="O596" i="26"/>
  <c r="Q596" i="26"/>
  <c r="O547" i="26"/>
  <c r="Q547" i="26"/>
  <c r="O1204" i="26"/>
  <c r="Q1204" i="26"/>
  <c r="O387" i="26"/>
  <c r="Q387" i="26"/>
  <c r="O795" i="26"/>
  <c r="Q795" i="26"/>
  <c r="O254" i="26"/>
  <c r="Q254" i="26"/>
  <c r="O378" i="26"/>
  <c r="Q378" i="26"/>
  <c r="O1270" i="26"/>
  <c r="Q1270" i="26"/>
  <c r="O59" i="26"/>
  <c r="Q59" i="26"/>
  <c r="O1206" i="26"/>
  <c r="Q1206" i="26"/>
  <c r="O128" i="26"/>
  <c r="Q128" i="26"/>
  <c r="O1420" i="26"/>
  <c r="Q1420" i="26"/>
  <c r="O188" i="26"/>
  <c r="Q188" i="26"/>
  <c r="O274" i="26"/>
  <c r="Q274" i="26"/>
  <c r="O1882" i="26"/>
  <c r="Q1882" i="26"/>
  <c r="O1207" i="26"/>
  <c r="Q1207" i="26"/>
  <c r="O1205" i="26"/>
  <c r="Q1205" i="26"/>
  <c r="O242" i="26"/>
  <c r="Q242" i="26"/>
  <c r="O1851" i="26"/>
  <c r="Q1851" i="26"/>
  <c r="O1163" i="26"/>
  <c r="Q1163" i="26"/>
  <c r="O1910" i="26"/>
  <c r="Q1910" i="26"/>
  <c r="O1855" i="26"/>
  <c r="Q1855" i="26"/>
  <c r="O1419" i="26"/>
  <c r="Q1419" i="26"/>
  <c r="O1854" i="26"/>
  <c r="Q1854" i="26"/>
  <c r="O399" i="26"/>
  <c r="Q399" i="26"/>
  <c r="O1634" i="26"/>
  <c r="Q1634" i="26"/>
  <c r="O1209" i="26"/>
  <c r="Q1209" i="26"/>
  <c r="O1089" i="26"/>
  <c r="Q1089" i="26"/>
  <c r="O1847" i="26"/>
  <c r="Q1847" i="26"/>
  <c r="O1164" i="26"/>
  <c r="Q1164" i="26"/>
  <c r="O1850" i="26"/>
  <c r="Q1850" i="26"/>
  <c r="O1883" i="26"/>
  <c r="Q1883" i="26"/>
  <c r="O1890" i="26"/>
  <c r="Q1890" i="26"/>
  <c r="O1417" i="26"/>
  <c r="Q1417" i="26"/>
  <c r="O384" i="26"/>
  <c r="Q384" i="26"/>
  <c r="O2014" i="26"/>
  <c r="Q2014" i="26"/>
  <c r="O1425" i="26"/>
  <c r="Q1425" i="26"/>
  <c r="O1161" i="26"/>
  <c r="Q1161" i="26"/>
  <c r="O411" i="26"/>
  <c r="Q411" i="26"/>
  <c r="O189" i="26"/>
  <c r="Q189" i="26"/>
  <c r="O1846" i="26"/>
  <c r="Q1846" i="26"/>
  <c r="O1852" i="26"/>
  <c r="Q1852" i="26"/>
  <c r="O1880" i="26"/>
  <c r="Q1880" i="26"/>
  <c r="O601" i="26"/>
  <c r="Q601" i="26"/>
  <c r="O814" i="26"/>
  <c r="Q814" i="26"/>
  <c r="O1271" i="26"/>
  <c r="Q1271" i="26"/>
  <c r="O1908" i="26"/>
  <c r="Q1908" i="26"/>
  <c r="O1160" i="26"/>
  <c r="Q1160" i="26"/>
  <c r="O1418" i="26"/>
  <c r="Q1418" i="26"/>
  <c r="O1442" i="26"/>
  <c r="Q1442" i="26"/>
  <c r="O1434" i="26"/>
  <c r="Q1434" i="26"/>
  <c r="O1685" i="26"/>
  <c r="Q1685" i="26"/>
  <c r="O1701" i="26"/>
  <c r="Q1701" i="26"/>
  <c r="O1257" i="26"/>
  <c r="Q1257" i="26"/>
  <c r="O1800" i="26"/>
  <c r="Q1800" i="26"/>
  <c r="O1748" i="26"/>
  <c r="Q1748" i="26"/>
  <c r="O1750" i="26"/>
  <c r="Q1750" i="26"/>
  <c r="O1720" i="26"/>
  <c r="Q1720" i="26"/>
  <c r="O1815" i="26"/>
  <c r="Q1815" i="26"/>
  <c r="O441" i="26"/>
  <c r="Q441" i="26"/>
  <c r="O1092" i="26"/>
  <c r="Q1092" i="26"/>
  <c r="O871" i="26"/>
  <c r="Q871" i="26"/>
  <c r="O1466" i="26"/>
  <c r="Q1466" i="26"/>
  <c r="O1812" i="26"/>
  <c r="Q1812" i="26"/>
  <c r="O1449" i="26"/>
  <c r="Q1449" i="26"/>
  <c r="O1747" i="26"/>
  <c r="Q1747" i="26"/>
  <c r="O1694" i="26"/>
  <c r="Q1694" i="26"/>
  <c r="O1728" i="26"/>
  <c r="Q1728" i="26"/>
  <c r="Q1692" i="26"/>
  <c r="O1692" i="26"/>
  <c r="O1730" i="26"/>
  <c r="Q1730" i="26"/>
  <c r="O1740" i="26"/>
  <c r="Q1740" i="26"/>
  <c r="O1729" i="26"/>
  <c r="Q1729" i="26"/>
  <c r="O1821" i="26"/>
  <c r="Q1821" i="26"/>
  <c r="O1759" i="26"/>
  <c r="Q1759" i="26"/>
  <c r="O1751" i="26"/>
  <c r="Q1751" i="26"/>
  <c r="O869" i="26"/>
  <c r="Q869" i="26"/>
  <c r="O1895" i="26"/>
  <c r="Q1895" i="26"/>
  <c r="O1813" i="26"/>
  <c r="Q1813" i="26"/>
  <c r="O1715" i="26"/>
  <c r="Q1715" i="26"/>
  <c r="O1749" i="26"/>
  <c r="Q1749" i="26"/>
  <c r="O1732" i="26"/>
  <c r="Q1732" i="26"/>
  <c r="O1725" i="26"/>
  <c r="Q1725" i="26"/>
  <c r="O1816" i="26"/>
  <c r="Q1816" i="26"/>
  <c r="O1093" i="26"/>
  <c r="Q1093" i="26"/>
  <c r="O1445" i="26"/>
  <c r="Q1445" i="26"/>
  <c r="O1820" i="26"/>
  <c r="Q1820" i="26"/>
  <c r="O1893" i="26"/>
  <c r="Q1893" i="26"/>
  <c r="O1717" i="26"/>
  <c r="Q1717" i="26"/>
  <c r="O23" i="26"/>
  <c r="Q23" i="26"/>
  <c r="O1955" i="26"/>
  <c r="Q1955" i="26"/>
  <c r="O1463" i="26"/>
  <c r="Q1463" i="26"/>
  <c r="O1724" i="26"/>
  <c r="Q1724" i="26"/>
  <c r="O1754" i="26"/>
  <c r="Q1754" i="26"/>
  <c r="O1818" i="26"/>
  <c r="Q1818" i="26"/>
  <c r="O1840" i="26"/>
  <c r="Q1840" i="26"/>
  <c r="O1953" i="26"/>
  <c r="Q1953" i="26"/>
  <c r="O1933" i="26"/>
  <c r="Q1933" i="26"/>
  <c r="O1700" i="26"/>
  <c r="Q1700" i="26"/>
  <c r="O1266" i="26"/>
  <c r="Q1266" i="26"/>
  <c r="O1922" i="26"/>
  <c r="Q1922" i="26"/>
  <c r="O872" i="26"/>
  <c r="Q872" i="26"/>
  <c r="O1697" i="26"/>
  <c r="Q1697" i="26"/>
  <c r="O1689" i="26"/>
  <c r="Q1689" i="26"/>
  <c r="O873" i="26"/>
  <c r="Q873" i="26"/>
  <c r="O1763" i="26"/>
  <c r="Q1763" i="26"/>
  <c r="O1741" i="26"/>
  <c r="Q1741" i="26"/>
  <c r="O1248" i="26"/>
  <c r="Q1248" i="26"/>
  <c r="O1921" i="26"/>
  <c r="Q1921" i="26"/>
  <c r="O1913" i="26"/>
  <c r="Q1913" i="26"/>
  <c r="O1912" i="26"/>
  <c r="Q1912" i="26"/>
  <c r="O1695" i="26"/>
  <c r="Q1695" i="26"/>
  <c r="O1941" i="26"/>
  <c r="Q1941" i="26"/>
  <c r="O1916" i="26"/>
  <c r="Q1916" i="26"/>
  <c r="O1810" i="26"/>
  <c r="Q1810" i="26"/>
  <c r="O1738" i="26"/>
  <c r="Q1738" i="26"/>
  <c r="O1742" i="26"/>
  <c r="Q1742" i="26"/>
  <c r="O1823" i="26"/>
  <c r="Q1823" i="26"/>
  <c r="O1911" i="26"/>
  <c r="Q1911" i="26"/>
  <c r="O1436" i="26"/>
  <c r="Q1436" i="26"/>
  <c r="O1723" i="26"/>
  <c r="Q1723" i="26"/>
  <c r="O1799" i="26"/>
  <c r="Q1799" i="26"/>
  <c r="O1727" i="26"/>
  <c r="Q1727" i="26"/>
  <c r="O1708" i="26"/>
  <c r="Q1708" i="26"/>
  <c r="O1447" i="26"/>
  <c r="Q1447" i="26"/>
  <c r="P30" i="26"/>
  <c r="O1894" i="26"/>
  <c r="Q1894" i="26"/>
  <c r="O1814" i="26"/>
  <c r="Q1814" i="26"/>
  <c r="O1798" i="26"/>
  <c r="Q1798" i="26"/>
  <c r="O1952" i="26"/>
  <c r="Q1952" i="26"/>
  <c r="O1951" i="26"/>
  <c r="Q1951" i="26"/>
  <c r="O1698" i="26"/>
  <c r="Q1698" i="26"/>
  <c r="O1755" i="26"/>
  <c r="Q1755" i="26"/>
  <c r="O1762" i="26"/>
  <c r="Q1762" i="26"/>
  <c r="O1095" i="26"/>
  <c r="Q1095" i="26"/>
  <c r="O584" i="26"/>
  <c r="Q584" i="26"/>
  <c r="O1841" i="26"/>
  <c r="Q1841" i="26"/>
  <c r="O1817" i="26"/>
  <c r="Q1817" i="26"/>
  <c r="O1264" i="26"/>
  <c r="Q1264" i="26"/>
  <c r="O1705" i="26"/>
  <c r="Q1705" i="26"/>
  <c r="O1915" i="26"/>
  <c r="Q1915" i="26"/>
  <c r="O1919" i="26"/>
  <c r="Q1919" i="26"/>
  <c r="O1145" i="26"/>
  <c r="Q1145" i="26"/>
  <c r="O2348" i="26"/>
  <c r="Q2348" i="26"/>
  <c r="O911" i="26"/>
  <c r="Q911" i="26"/>
  <c r="O1321" i="26"/>
  <c r="Q1321" i="26"/>
  <c r="O2463" i="26"/>
  <c r="Q2463" i="26"/>
  <c r="O2384" i="26"/>
  <c r="Q2384" i="26"/>
  <c r="O1486" i="26"/>
  <c r="Q1486" i="26"/>
  <c r="O206" i="26"/>
  <c r="Q206" i="26"/>
  <c r="O2449" i="26"/>
  <c r="Q2449" i="26"/>
  <c r="O2372" i="26"/>
  <c r="Q2372" i="26"/>
  <c r="O1002" i="26"/>
  <c r="Q1002" i="26"/>
  <c r="O1304" i="26"/>
  <c r="Q1304" i="26"/>
  <c r="O1313" i="26"/>
  <c r="Q1313" i="26"/>
  <c r="O1305" i="26"/>
  <c r="Q1305" i="26"/>
  <c r="O1395" i="26"/>
  <c r="Q1395" i="26"/>
  <c r="O722" i="26"/>
  <c r="Q722" i="26"/>
  <c r="O2357" i="26"/>
  <c r="Q2357" i="26"/>
  <c r="O1631" i="26"/>
  <c r="Q1631" i="26"/>
  <c r="O1019" i="26"/>
  <c r="Q1019" i="26"/>
  <c r="O237" i="26"/>
  <c r="Q237" i="26"/>
  <c r="O1307" i="26"/>
  <c r="Q1307" i="26"/>
  <c r="O971" i="26"/>
  <c r="Q971" i="26"/>
  <c r="O1527" i="26"/>
  <c r="Q1527" i="26"/>
  <c r="O1314" i="26"/>
  <c r="Q1314" i="26"/>
  <c r="O1306" i="26"/>
  <c r="Q1306" i="26"/>
  <c r="O959" i="26"/>
  <c r="Q959" i="26"/>
  <c r="O1543" i="26"/>
  <c r="Q1543" i="26"/>
  <c r="O1716" i="26"/>
  <c r="Q1716" i="26"/>
  <c r="O993" i="26"/>
  <c r="Q993" i="26"/>
  <c r="O969" i="26"/>
  <c r="Q969" i="26"/>
  <c r="O203" i="26"/>
  <c r="Q203" i="26"/>
  <c r="O1530" i="26"/>
  <c r="Q1530" i="26"/>
  <c r="O1513" i="26"/>
  <c r="Q1513" i="26"/>
  <c r="O1587" i="26"/>
  <c r="Q1587" i="26"/>
  <c r="O1477" i="26"/>
  <c r="Q1477" i="26"/>
  <c r="O940" i="26"/>
  <c r="Q940" i="26"/>
  <c r="O1746" i="26"/>
  <c r="Q1746" i="26"/>
  <c r="O1393" i="26"/>
  <c r="Q1393" i="26"/>
  <c r="O1376" i="26"/>
  <c r="Q1376" i="26"/>
  <c r="O227" i="26"/>
  <c r="Q227" i="26"/>
  <c r="O719" i="26"/>
  <c r="Q719" i="26"/>
  <c r="O232" i="26"/>
  <c r="Q232" i="26"/>
  <c r="O1510" i="26"/>
  <c r="Q1510" i="26"/>
  <c r="O2380" i="26"/>
  <c r="Q2380" i="26"/>
  <c r="O1536" i="26"/>
  <c r="Q1536" i="26"/>
  <c r="O2448" i="26"/>
  <c r="Q2448" i="26"/>
  <c r="O2355" i="26"/>
  <c r="Q2355" i="26"/>
  <c r="O1396" i="26"/>
  <c r="Q1396" i="26"/>
  <c r="O176" i="26"/>
  <c r="Q176" i="26"/>
  <c r="O1004" i="26"/>
  <c r="Q1004" i="26"/>
  <c r="O1299" i="26"/>
  <c r="Q1299" i="26"/>
  <c r="O96" i="26"/>
  <c r="Q96" i="26"/>
  <c r="O958" i="26"/>
  <c r="Q958" i="26"/>
  <c r="O619" i="26"/>
  <c r="Q619" i="26"/>
  <c r="O1542" i="26"/>
  <c r="Q1542" i="26"/>
  <c r="O1544" i="26"/>
  <c r="Q1544" i="26"/>
  <c r="O1168" i="26"/>
  <c r="Q1168" i="26"/>
  <c r="O963" i="26"/>
  <c r="Q963" i="26"/>
  <c r="O1521" i="26"/>
  <c r="Q1521" i="26"/>
  <c r="O1484" i="26"/>
  <c r="Q1484" i="26"/>
  <c r="O2365" i="26"/>
  <c r="Q2365" i="26"/>
  <c r="O2462" i="26"/>
  <c r="Q2462" i="26"/>
  <c r="O2347" i="26"/>
  <c r="Q2347" i="26"/>
  <c r="O2383" i="26"/>
  <c r="Q2383" i="26"/>
  <c r="O1546" i="26"/>
  <c r="Q1546" i="26"/>
  <c r="O1310" i="26"/>
  <c r="Q1310" i="26"/>
  <c r="O2482" i="26"/>
  <c r="Q2482" i="26"/>
  <c r="O2368" i="26"/>
  <c r="Q2368" i="26"/>
  <c r="O1519" i="26"/>
  <c r="Q1519" i="26"/>
  <c r="O1550" i="26"/>
  <c r="Q1550" i="26"/>
  <c r="O207" i="26"/>
  <c r="Q207" i="26"/>
  <c r="O725" i="26"/>
  <c r="Q725" i="26"/>
  <c r="O727" i="26"/>
  <c r="Q727" i="26"/>
  <c r="O861" i="26"/>
  <c r="Q861" i="26"/>
  <c r="O238" i="26"/>
  <c r="Q238" i="26"/>
  <c r="O1584" i="26"/>
  <c r="Q1584" i="26"/>
  <c r="O209" i="26"/>
  <c r="Q209" i="26"/>
  <c r="O1169" i="26"/>
  <c r="Q1169" i="26"/>
  <c r="O1547" i="26"/>
  <c r="Q1547" i="26"/>
  <c r="O1551" i="26"/>
  <c r="Q1551" i="26"/>
  <c r="O2346" i="26"/>
  <c r="Q2346" i="26"/>
  <c r="O1482" i="26"/>
  <c r="Q1482" i="26"/>
  <c r="O1485" i="26"/>
  <c r="Q1485" i="26"/>
  <c r="O1316" i="26"/>
  <c r="Q1316" i="26"/>
  <c r="O1297" i="26"/>
  <c r="Q1297" i="26"/>
  <c r="O831" i="26"/>
  <c r="Q831" i="26"/>
  <c r="O1320" i="26"/>
  <c r="Q1320" i="26"/>
  <c r="O913" i="26"/>
  <c r="Q913" i="26"/>
  <c r="O982" i="26"/>
  <c r="Q982" i="26"/>
  <c r="O201" i="26"/>
  <c r="Q201" i="26"/>
  <c r="O892" i="26"/>
  <c r="Q892" i="26"/>
  <c r="O1298" i="26"/>
  <c r="Q1298" i="26"/>
  <c r="O2364" i="26"/>
  <c r="Q2364" i="26"/>
  <c r="O1296" i="26"/>
  <c r="Q1296" i="26"/>
  <c r="O1745" i="26"/>
  <c r="Q1745" i="26"/>
  <c r="O945" i="26"/>
  <c r="Q945" i="26"/>
  <c r="O1458" i="26"/>
  <c r="Q1458" i="26"/>
  <c r="O912" i="26"/>
  <c r="Q912" i="26"/>
  <c r="O1371" i="26"/>
  <c r="Q1371" i="26"/>
  <c r="O1394" i="26"/>
  <c r="Q1394" i="26"/>
  <c r="O970" i="26"/>
  <c r="Q970" i="26"/>
  <c r="O979" i="26"/>
  <c r="Q979" i="26"/>
  <c r="O1535" i="26"/>
  <c r="Q1535" i="26"/>
  <c r="O1322" i="26"/>
  <c r="Q1322" i="26"/>
  <c r="O944" i="26"/>
  <c r="Q944" i="26"/>
  <c r="O967" i="26"/>
  <c r="Q967" i="26"/>
  <c r="O843" i="26"/>
  <c r="Q843" i="26"/>
  <c r="O1387" i="26"/>
  <c r="Q1387" i="26"/>
  <c r="O1503" i="26"/>
  <c r="Q1503" i="26"/>
  <c r="O1006" i="26"/>
  <c r="Q1006" i="26"/>
  <c r="O1538" i="26"/>
  <c r="Q1538" i="26"/>
  <c r="O2382" i="26"/>
  <c r="Q2382" i="26"/>
  <c r="O1005" i="26"/>
  <c r="Q1005" i="26"/>
  <c r="O1629" i="26"/>
  <c r="Q1629" i="26"/>
  <c r="O2480" i="26"/>
  <c r="Q2480" i="26"/>
  <c r="O205" i="26"/>
  <c r="Q205" i="26"/>
  <c r="O2036" i="26"/>
  <c r="Q2036" i="26"/>
  <c r="O2352" i="26"/>
  <c r="Q2352" i="26"/>
  <c r="O1361" i="26"/>
  <c r="Q1361" i="26"/>
  <c r="O916" i="26"/>
  <c r="Q916" i="26"/>
  <c r="O908" i="26"/>
  <c r="Q908" i="26"/>
  <c r="O2353" i="26"/>
  <c r="Q2353" i="26"/>
  <c r="O972" i="26"/>
  <c r="Q972" i="26"/>
  <c r="O1474" i="26"/>
  <c r="Q1474" i="26"/>
  <c r="O860" i="26"/>
  <c r="Q860" i="26"/>
  <c r="O200" i="26"/>
  <c r="Q200" i="26"/>
  <c r="O2354" i="26"/>
  <c r="Q2354" i="26"/>
  <c r="O224" i="26"/>
  <c r="Q224" i="26"/>
  <c r="O943" i="26"/>
  <c r="Q943" i="26"/>
  <c r="O1303" i="26"/>
  <c r="Q1303" i="26"/>
  <c r="O910" i="26"/>
  <c r="Q910" i="26"/>
  <c r="O198" i="26"/>
  <c r="Q198" i="26"/>
  <c r="O85" i="26"/>
  <c r="Q85" i="26"/>
  <c r="O1483" i="26"/>
  <c r="Q1483" i="26"/>
  <c r="O1390" i="26"/>
  <c r="Q1390" i="26"/>
  <c r="O99" i="26"/>
  <c r="Q99" i="26"/>
  <c r="O1588" i="26"/>
  <c r="Q1588" i="26"/>
  <c r="O919" i="26"/>
  <c r="Q919" i="26"/>
  <c r="O1020" i="26"/>
  <c r="Q1020" i="26"/>
  <c r="O903" i="26"/>
  <c r="Q903" i="26"/>
  <c r="O225" i="26"/>
  <c r="Q225" i="26"/>
  <c r="O941" i="26"/>
  <c r="Q941" i="26"/>
  <c r="O1509" i="26"/>
  <c r="Q1509" i="26"/>
  <c r="O1571" i="26"/>
  <c r="Q1571" i="26"/>
  <c r="O89" i="26"/>
  <c r="Q89" i="26"/>
  <c r="O1357" i="26"/>
  <c r="Q1357" i="26"/>
  <c r="O1350" i="26"/>
  <c r="Q1350" i="26"/>
  <c r="O2045" i="26"/>
  <c r="Q2045" i="26"/>
  <c r="O2502" i="26"/>
  <c r="Q2502" i="26"/>
  <c r="O1352" i="26"/>
  <c r="Q1352" i="26"/>
  <c r="O2251" i="26"/>
  <c r="Q2251" i="26"/>
  <c r="O2309" i="26"/>
  <c r="Q2309" i="26"/>
  <c r="O2250" i="26"/>
  <c r="Q2250" i="26"/>
  <c r="O842" i="26"/>
  <c r="Q842" i="26"/>
  <c r="O2246" i="26"/>
  <c r="Q2246" i="26"/>
  <c r="O840" i="26"/>
  <c r="Q840" i="26"/>
  <c r="O1001" i="26"/>
  <c r="Q1001" i="26"/>
  <c r="O76" i="26"/>
  <c r="Q76" i="26"/>
  <c r="O414" i="26"/>
  <c r="Q414" i="26"/>
  <c r="O1358" i="26"/>
  <c r="Q1358" i="26"/>
  <c r="O851" i="26"/>
  <c r="Q851" i="26"/>
  <c r="O1373" i="26"/>
  <c r="Q1373" i="26"/>
  <c r="O850" i="26"/>
  <c r="Q850" i="26"/>
  <c r="O1709" i="26"/>
  <c r="Q1709" i="26"/>
  <c r="O997" i="26"/>
  <c r="Q997" i="26"/>
  <c r="O2285" i="26"/>
  <c r="Q2285" i="26"/>
  <c r="O1351" i="26"/>
  <c r="Q1351" i="26"/>
  <c r="O1710" i="26"/>
  <c r="Q1710" i="26"/>
  <c r="O2328" i="26"/>
  <c r="Q2328" i="26"/>
  <c r="O2046" i="26"/>
  <c r="Q2046" i="26"/>
  <c r="O2054" i="26"/>
  <c r="Q2054" i="26"/>
  <c r="O2226" i="26"/>
  <c r="Q2226" i="26"/>
  <c r="O2240" i="26"/>
  <c r="Q2240" i="26"/>
  <c r="O2267" i="26"/>
  <c r="Q2267" i="26"/>
  <c r="O2224" i="26"/>
  <c r="Q2224" i="26"/>
  <c r="O2245" i="26"/>
  <c r="Q2245" i="26"/>
  <c r="O2327" i="26"/>
  <c r="Q2327" i="26"/>
  <c r="O2241" i="26"/>
  <c r="Q2241" i="26"/>
  <c r="O834" i="26"/>
  <c r="Q834" i="26"/>
  <c r="O854" i="26"/>
  <c r="Q854" i="26"/>
  <c r="O1836" i="26"/>
  <c r="Q1836" i="26"/>
  <c r="O358" i="26"/>
  <c r="Q358" i="26"/>
  <c r="O1944" i="26"/>
  <c r="Q1944" i="26"/>
  <c r="O846" i="26"/>
  <c r="Q846" i="26"/>
  <c r="O1355" i="26"/>
  <c r="Q1355" i="26"/>
  <c r="O2047" i="26"/>
  <c r="Q2047" i="26"/>
  <c r="O1898" i="26"/>
  <c r="Q1898" i="26"/>
  <c r="O1830" i="26"/>
  <c r="Q1830" i="26"/>
  <c r="O1924" i="26"/>
  <c r="Q1924" i="26"/>
  <c r="O2295" i="26"/>
  <c r="Q2295" i="26"/>
  <c r="O2266" i="26"/>
  <c r="Q2266" i="26"/>
  <c r="O2249" i="26"/>
  <c r="Q2249" i="26"/>
  <c r="O2274" i="26"/>
  <c r="Q2274" i="26"/>
  <c r="O1707" i="26"/>
  <c r="Q1707" i="26"/>
  <c r="O2490" i="26"/>
  <c r="Q2490" i="26"/>
  <c r="O2255" i="26"/>
  <c r="Q2255" i="26"/>
  <c r="O2254" i="26"/>
  <c r="Q2254" i="26"/>
  <c r="O1215" i="26"/>
  <c r="Q1215" i="26"/>
  <c r="O1807" i="26"/>
  <c r="Q1807" i="26"/>
  <c r="O1360" i="26"/>
  <c r="Q1360" i="26"/>
  <c r="O1948" i="26"/>
  <c r="Q1948" i="26"/>
  <c r="O1374" i="26"/>
  <c r="Q1374" i="26"/>
  <c r="O1831" i="26"/>
  <c r="Q1831" i="26"/>
  <c r="O2247" i="26"/>
  <c r="Q2247" i="26"/>
  <c r="O2275" i="26"/>
  <c r="Q2275" i="26"/>
  <c r="O2253" i="26"/>
  <c r="Q2253" i="26"/>
  <c r="O1372" i="26"/>
  <c r="Q1372" i="26"/>
  <c r="O2271" i="26"/>
  <c r="Q2271" i="26"/>
  <c r="O2505" i="26"/>
  <c r="Q2505" i="26"/>
  <c r="O2238" i="26"/>
  <c r="Q2238" i="26"/>
  <c r="O2296" i="26"/>
  <c r="Q2296" i="26"/>
  <c r="O2237" i="26"/>
  <c r="Q2237" i="26"/>
  <c r="O1834" i="26"/>
  <c r="Q1834" i="26"/>
  <c r="O1828" i="26"/>
  <c r="Q1828" i="26"/>
  <c r="O461" i="26"/>
  <c r="Q461" i="26"/>
  <c r="O1826" i="26"/>
  <c r="Q1826" i="26"/>
  <c r="O1825" i="26"/>
  <c r="Q1825" i="26"/>
  <c r="O1838" i="26"/>
  <c r="Q1838" i="26"/>
  <c r="O1375" i="26"/>
  <c r="Q1375" i="26"/>
  <c r="E181" i="25"/>
  <c r="E187" i="25" s="1"/>
  <c r="P44" i="26"/>
  <c r="P43" i="26"/>
  <c r="M46" i="26"/>
  <c r="P46" i="26"/>
  <c r="P35" i="26"/>
  <c r="P34" i="26"/>
  <c r="P42" i="26"/>
  <c r="P31" i="26"/>
  <c r="P33" i="26"/>
  <c r="P438" i="26"/>
  <c r="O2190" i="26"/>
  <c r="Q2190" i="26"/>
  <c r="O2236" i="26"/>
  <c r="Q2236" i="26"/>
  <c r="O2191" i="26"/>
  <c r="Q2191" i="26"/>
  <c r="O2228" i="26"/>
  <c r="Q2228" i="26"/>
  <c r="O2103" i="26"/>
  <c r="Q2103" i="26"/>
  <c r="O1265" i="26"/>
  <c r="Q1265" i="26"/>
  <c r="M29" i="26"/>
  <c r="P29" i="26"/>
  <c r="O2088" i="26"/>
  <c r="Q2088" i="26"/>
  <c r="O2139" i="26"/>
  <c r="Q2139" i="26"/>
  <c r="O1824" i="26"/>
  <c r="Q1824" i="26"/>
  <c r="O1914" i="26"/>
  <c r="Q1914" i="26"/>
  <c r="O2202" i="26"/>
  <c r="Q2202" i="26"/>
  <c r="O2243" i="26"/>
  <c r="Q2243" i="26"/>
  <c r="O2205" i="26"/>
  <c r="Q2205" i="26"/>
  <c r="O2194" i="26"/>
  <c r="Q2194" i="26"/>
  <c r="O2106" i="26"/>
  <c r="Q2106" i="26"/>
  <c r="O2085" i="26"/>
  <c r="Q2085" i="26"/>
  <c r="O2080" i="26"/>
  <c r="Q2080" i="26"/>
  <c r="O2104" i="26"/>
  <c r="Q2104" i="26"/>
  <c r="O2071" i="26"/>
  <c r="Q2071" i="26"/>
  <c r="O2081" i="26"/>
  <c r="Q2081" i="26"/>
  <c r="O2204" i="26"/>
  <c r="Q2204" i="26"/>
  <c r="O502" i="26"/>
  <c r="Q502" i="26"/>
  <c r="O1263" i="26"/>
  <c r="Q1263" i="26"/>
  <c r="P27" i="26"/>
  <c r="M28" i="26"/>
  <c r="G177" i="25"/>
  <c r="G186" i="25" s="1"/>
  <c r="K75" i="25"/>
  <c r="K145" i="25"/>
  <c r="K26" i="25"/>
  <c r="K105" i="25"/>
  <c r="K123" i="25"/>
  <c r="K73" i="25"/>
  <c r="K80" i="25"/>
  <c r="K40" i="25"/>
  <c r="L144" i="25"/>
  <c r="J127" i="25"/>
  <c r="J29" i="25"/>
  <c r="K118" i="25"/>
  <c r="K62" i="25"/>
  <c r="J99" i="25"/>
  <c r="J43" i="25"/>
  <c r="L119" i="25"/>
  <c r="L63" i="25"/>
  <c r="L97" i="25"/>
  <c r="K141" i="25"/>
  <c r="K25" i="25"/>
  <c r="J65" i="25"/>
  <c r="L142" i="25"/>
  <c r="L82" i="25"/>
  <c r="L32" i="25"/>
  <c r="K108" i="25"/>
  <c r="K52" i="25"/>
  <c r="L109" i="25"/>
  <c r="L53" i="25"/>
  <c r="J31" i="25"/>
  <c r="L88" i="25"/>
  <c r="J96" i="25"/>
  <c r="L140" i="25"/>
  <c r="K106" i="25"/>
  <c r="K50" i="25"/>
  <c r="J150" i="25"/>
  <c r="J89" i="25"/>
  <c r="L107" i="25"/>
  <c r="L51" i="25"/>
  <c r="J37" i="25"/>
  <c r="L106" i="25"/>
  <c r="L50" i="25"/>
  <c r="K48" i="25"/>
  <c r="J148" i="25"/>
  <c r="J88" i="25"/>
  <c r="J30" i="25"/>
  <c r="L105" i="25"/>
  <c r="L49" i="25"/>
  <c r="L20" i="25"/>
  <c r="K19" i="25"/>
  <c r="K33" i="25"/>
  <c r="K104" i="25"/>
  <c r="K121" i="25"/>
  <c r="K84" i="25"/>
  <c r="K51" i="25"/>
  <c r="K63" i="25"/>
  <c r="K21" i="25"/>
  <c r="K155" i="25"/>
  <c r="J100" i="25"/>
  <c r="J135" i="25"/>
  <c r="J51" i="25"/>
  <c r="J107" i="25"/>
  <c r="J143" i="25"/>
  <c r="K110" i="25"/>
  <c r="K54" i="25"/>
  <c r="J154" i="25"/>
  <c r="J92" i="25"/>
  <c r="J34" i="25"/>
  <c r="L111" i="25"/>
  <c r="L55" i="25"/>
  <c r="K133" i="25"/>
  <c r="J113" i="25"/>
  <c r="J57" i="25"/>
  <c r="L134" i="25"/>
  <c r="L77" i="25"/>
  <c r="L136" i="25"/>
  <c r="K101" i="25"/>
  <c r="J144" i="25"/>
  <c r="J83" i="25"/>
  <c r="L102" i="25"/>
  <c r="L45" i="25"/>
  <c r="L148" i="25"/>
  <c r="L76" i="25"/>
  <c r="L81" i="25"/>
  <c r="K99" i="25"/>
  <c r="K43" i="25"/>
  <c r="J142" i="25"/>
  <c r="J82" i="25"/>
  <c r="L100" i="25"/>
  <c r="L44" i="25"/>
  <c r="L99" i="25"/>
  <c r="L43" i="25"/>
  <c r="E177" i="25"/>
  <c r="E186" i="25" s="1"/>
  <c r="K97" i="25"/>
  <c r="K41" i="25"/>
  <c r="J140" i="25"/>
  <c r="J81" i="25"/>
  <c r="J24" i="25"/>
  <c r="L98" i="25"/>
  <c r="L42" i="25"/>
  <c r="J19" i="25"/>
  <c r="K67" i="25"/>
  <c r="K131" i="25"/>
  <c r="K47" i="25"/>
  <c r="K31" i="25"/>
  <c r="K42" i="25"/>
  <c r="K135" i="25"/>
  <c r="J75" i="25"/>
  <c r="J115" i="25"/>
  <c r="J151" i="25"/>
  <c r="J123" i="25"/>
  <c r="K103" i="25"/>
  <c r="K46" i="25"/>
  <c r="J146" i="25"/>
  <c r="J86" i="25"/>
  <c r="J28" i="25"/>
  <c r="L104" i="25"/>
  <c r="L47" i="25"/>
  <c r="L79" i="25"/>
  <c r="K125" i="25"/>
  <c r="K69" i="25"/>
  <c r="J105" i="25"/>
  <c r="J49" i="25"/>
  <c r="L126" i="25"/>
  <c r="L70" i="25"/>
  <c r="L120" i="25"/>
  <c r="K156" i="25"/>
  <c r="K93" i="25"/>
  <c r="K36" i="25"/>
  <c r="J136" i="25"/>
  <c r="J79" i="25"/>
  <c r="J20" i="25"/>
  <c r="L94" i="25"/>
  <c r="L37" i="25"/>
  <c r="L132" i="25"/>
  <c r="L68" i="25"/>
  <c r="J78" i="25"/>
  <c r="K154" i="25"/>
  <c r="K92" i="25"/>
  <c r="K34" i="25"/>
  <c r="J134" i="25"/>
  <c r="J77" i="25"/>
  <c r="L155" i="25"/>
  <c r="L35" i="25"/>
  <c r="L154" i="25"/>
  <c r="L92" i="25"/>
  <c r="L34" i="25"/>
  <c r="K152" i="25"/>
  <c r="K32" i="25"/>
  <c r="J132" i="25"/>
  <c r="J76" i="25"/>
  <c r="L153" i="25"/>
  <c r="L91" i="25"/>
  <c r="L33" i="25"/>
  <c r="K18" i="25"/>
  <c r="L21" i="25"/>
  <c r="K27" i="25"/>
  <c r="K147" i="25"/>
  <c r="K127" i="25"/>
  <c r="K91" i="25"/>
  <c r="K23" i="25"/>
  <c r="K137" i="25"/>
  <c r="K113" i="25"/>
  <c r="J139" i="25"/>
  <c r="J131" i="25"/>
  <c r="J35" i="25"/>
  <c r="J102" i="25"/>
  <c r="K95" i="25"/>
  <c r="K38" i="25"/>
  <c r="J138" i="25"/>
  <c r="J22" i="25"/>
  <c r="L96" i="25"/>
  <c r="L40" i="25"/>
  <c r="L64" i="25"/>
  <c r="K117" i="25"/>
  <c r="K61" i="25"/>
  <c r="J98" i="25"/>
  <c r="J42" i="25"/>
  <c r="L118" i="25"/>
  <c r="L62" i="25"/>
  <c r="K148" i="25"/>
  <c r="K88" i="25"/>
  <c r="K30" i="25"/>
  <c r="J128" i="25"/>
  <c r="J72" i="25"/>
  <c r="L149" i="25"/>
  <c r="L124" i="25"/>
  <c r="L60" i="25"/>
  <c r="J63" i="25"/>
  <c r="K146" i="25"/>
  <c r="K86" i="25"/>
  <c r="K28" i="25"/>
  <c r="J126" i="25"/>
  <c r="J70" i="25"/>
  <c r="L147" i="25"/>
  <c r="L87" i="25"/>
  <c r="L29" i="25"/>
  <c r="L146" i="25"/>
  <c r="L86" i="25"/>
  <c r="L28" i="25"/>
  <c r="K144" i="25"/>
  <c r="K83" i="25"/>
  <c r="J124" i="25"/>
  <c r="J68" i="25"/>
  <c r="L145" i="25"/>
  <c r="L84" i="25"/>
  <c r="L27" i="25"/>
  <c r="L23" i="25"/>
  <c r="K143" i="25"/>
  <c r="K129" i="25"/>
  <c r="K139" i="25"/>
  <c r="I52" i="25"/>
  <c r="K96" i="25"/>
  <c r="K78" i="25"/>
  <c r="J94" i="25"/>
  <c r="J155" i="25"/>
  <c r="J87" i="25"/>
  <c r="J125" i="25"/>
  <c r="J23" i="25"/>
  <c r="K142" i="25"/>
  <c r="K82" i="25"/>
  <c r="J122" i="25"/>
  <c r="J66" i="25"/>
  <c r="L143" i="25"/>
  <c r="L26" i="25"/>
  <c r="K102" i="25"/>
  <c r="K45" i="25"/>
  <c r="J145" i="25"/>
  <c r="J84" i="25"/>
  <c r="J27" i="25"/>
  <c r="L103" i="25"/>
  <c r="L46" i="25"/>
  <c r="L72" i="25"/>
  <c r="K132" i="25"/>
  <c r="K76" i="25"/>
  <c r="J112" i="25"/>
  <c r="J56" i="25"/>
  <c r="L133" i="25"/>
  <c r="J90" i="25"/>
  <c r="L108" i="25"/>
  <c r="J40" i="25"/>
  <c r="K130" i="25"/>
  <c r="K74" i="25"/>
  <c r="J110" i="25"/>
  <c r="J54" i="25"/>
  <c r="L131" i="25"/>
  <c r="L75" i="25"/>
  <c r="J61" i="25"/>
  <c r="L130" i="25"/>
  <c r="L74" i="25"/>
  <c r="K153" i="25"/>
  <c r="K71" i="25"/>
  <c r="K87" i="25"/>
  <c r="K100" i="25"/>
  <c r="K107" i="25"/>
  <c r="K119" i="25"/>
  <c r="K57" i="25"/>
  <c r="J67" i="25"/>
  <c r="J133" i="25"/>
  <c r="J44" i="25"/>
  <c r="J104" i="25"/>
  <c r="K134" i="25"/>
  <c r="K77" i="25"/>
  <c r="J114" i="25"/>
  <c r="J58" i="25"/>
  <c r="L135" i="25"/>
  <c r="L78" i="25"/>
  <c r="L128" i="25"/>
  <c r="L22" i="25"/>
  <c r="K94" i="25"/>
  <c r="K37" i="25"/>
  <c r="J137" i="25"/>
  <c r="J21" i="25"/>
  <c r="L95" i="25"/>
  <c r="L38" i="25"/>
  <c r="L56" i="25"/>
  <c r="K124" i="25"/>
  <c r="K68" i="25"/>
  <c r="I27" i="25"/>
  <c r="J48" i="25"/>
  <c r="L125" i="25"/>
  <c r="L69" i="25"/>
  <c r="J71" i="25"/>
  <c r="L101" i="25"/>
  <c r="L36" i="25"/>
  <c r="J26" i="25"/>
  <c r="K122" i="25"/>
  <c r="K66" i="25"/>
  <c r="I29" i="25"/>
  <c r="J103" i="25"/>
  <c r="J46" i="25"/>
  <c r="L123" i="25"/>
  <c r="L67" i="25"/>
  <c r="J53" i="25"/>
  <c r="L122" i="25"/>
  <c r="L66" i="25"/>
  <c r="K120" i="25"/>
  <c r="K64" i="25"/>
  <c r="J101" i="25"/>
  <c r="L121" i="25"/>
  <c r="L65" i="25"/>
  <c r="L18" i="25"/>
  <c r="I82" i="25"/>
  <c r="J147" i="25"/>
  <c r="L151" i="25"/>
  <c r="K109" i="25"/>
  <c r="J153" i="25"/>
  <c r="L54" i="25"/>
  <c r="K60" i="25"/>
  <c r="J97" i="25"/>
  <c r="J55" i="25"/>
  <c r="K114" i="25"/>
  <c r="L59" i="25"/>
  <c r="K128" i="25"/>
  <c r="J93" i="25"/>
  <c r="L73" i="25"/>
  <c r="K49" i="25"/>
  <c r="I60" i="25"/>
  <c r="J141" i="25"/>
  <c r="J80" i="25"/>
  <c r="L127" i="25"/>
  <c r="J129" i="25"/>
  <c r="K24" i="25"/>
  <c r="J64" i="25"/>
  <c r="L116" i="25"/>
  <c r="J118" i="25"/>
  <c r="J69" i="25"/>
  <c r="K112" i="25"/>
  <c r="J60" i="25"/>
  <c r="L57" i="25"/>
  <c r="K29" i="25"/>
  <c r="K151" i="25"/>
  <c r="K115" i="25"/>
  <c r="J117" i="25"/>
  <c r="K150" i="25"/>
  <c r="L90" i="25"/>
  <c r="K53" i="25"/>
  <c r="J91" i="25"/>
  <c r="L83" i="25"/>
  <c r="I33" i="25"/>
  <c r="J41" i="25"/>
  <c r="L93" i="25"/>
  <c r="K58" i="25"/>
  <c r="J95" i="25"/>
  <c r="J45" i="25"/>
  <c r="K79" i="25"/>
  <c r="J52" i="25"/>
  <c r="K65" i="25"/>
  <c r="K90" i="25"/>
  <c r="K59" i="25"/>
  <c r="L152" i="25"/>
  <c r="K126" i="25"/>
  <c r="L71" i="25"/>
  <c r="J73" i="25"/>
  <c r="L41" i="25"/>
  <c r="I73" i="25"/>
  <c r="L141" i="25"/>
  <c r="L52" i="25"/>
  <c r="K22" i="25"/>
  <c r="J62" i="25"/>
  <c r="L138" i="25"/>
  <c r="K72" i="25"/>
  <c r="J36" i="25"/>
  <c r="L19" i="25"/>
  <c r="L24" i="25"/>
  <c r="K111" i="25"/>
  <c r="I43" i="25"/>
  <c r="I76" i="25"/>
  <c r="J59" i="25"/>
  <c r="K89" i="25"/>
  <c r="J130" i="25"/>
  <c r="L31" i="25"/>
  <c r="J33" i="25"/>
  <c r="I91" i="25"/>
  <c r="L117" i="25"/>
  <c r="L30" i="25"/>
  <c r="J38" i="25"/>
  <c r="L114" i="25"/>
  <c r="K56" i="25"/>
  <c r="L137" i="25"/>
  <c r="K44" i="25"/>
  <c r="I86" i="25"/>
  <c r="I99" i="25"/>
  <c r="J111" i="25"/>
  <c r="K70" i="25"/>
  <c r="J106" i="25"/>
  <c r="L112" i="25"/>
  <c r="L150" i="25"/>
  <c r="K140" i="25"/>
  <c r="J47" i="25"/>
  <c r="L139" i="25"/>
  <c r="K20" i="25"/>
  <c r="J156" i="25"/>
  <c r="L129" i="25"/>
  <c r="J18" i="25"/>
  <c r="I101" i="25"/>
  <c r="K98" i="25"/>
  <c r="K35" i="25"/>
  <c r="J149" i="25"/>
  <c r="I26" i="25"/>
  <c r="J50" i="25"/>
  <c r="K149" i="25"/>
  <c r="L89" i="25"/>
  <c r="K81" i="25"/>
  <c r="J120" i="25"/>
  <c r="L25" i="25"/>
  <c r="K138" i="25"/>
  <c r="L80" i="25"/>
  <c r="K136" i="25"/>
  <c r="J108" i="25"/>
  <c r="J109" i="25"/>
  <c r="L48" i="25"/>
  <c r="I25" i="25"/>
  <c r="I97" i="25"/>
  <c r="L115" i="25"/>
  <c r="J116" i="25"/>
  <c r="L110" i="25"/>
  <c r="L58" i="25"/>
  <c r="L113" i="25"/>
  <c r="F177" i="25"/>
  <c r="K116" i="25"/>
  <c r="K55" i="25"/>
  <c r="J74" i="25"/>
  <c r="L156" i="25"/>
  <c r="L61" i="25"/>
  <c r="D181" i="25"/>
  <c r="D187" i="25" s="1"/>
  <c r="F181" i="25"/>
  <c r="G181" i="25"/>
  <c r="E185" i="25"/>
  <c r="J22" i="26"/>
  <c r="N22" i="26" s="1"/>
  <c r="J36" i="26"/>
  <c r="N36" i="26" s="1"/>
  <c r="J18" i="26"/>
  <c r="J217" i="26"/>
  <c r="J615" i="26"/>
  <c r="J2423" i="26"/>
  <c r="J2628" i="26"/>
  <c r="J1706" i="26"/>
  <c r="J440" i="26"/>
  <c r="J2465" i="26"/>
  <c r="J2601" i="26"/>
  <c r="J303" i="26"/>
  <c r="N303" i="26" s="1"/>
  <c r="O303" i="26" s="1"/>
  <c r="J1235" i="26"/>
  <c r="J417" i="26"/>
  <c r="N417" i="26" s="1"/>
  <c r="O417" i="26" s="1"/>
  <c r="J2663" i="26"/>
  <c r="J1100" i="26"/>
  <c r="J1539" i="26"/>
  <c r="J319" i="26"/>
  <c r="N319" i="26" s="1"/>
  <c r="O319" i="26" s="1"/>
  <c r="J284" i="26"/>
  <c r="J747" i="26"/>
  <c r="J581" i="26"/>
  <c r="J1333" i="26"/>
  <c r="J20" i="26"/>
  <c r="J2200" i="26"/>
  <c r="J1554" i="26"/>
  <c r="J2656" i="26"/>
  <c r="J2168" i="26"/>
  <c r="J724" i="26"/>
  <c r="J786" i="26"/>
  <c r="J1091" i="26"/>
  <c r="J1178" i="26"/>
  <c r="J170" i="26"/>
  <c r="J473" i="26"/>
  <c r="J1302" i="26"/>
  <c r="J1087" i="26"/>
  <c r="J2549" i="26"/>
  <c r="J1024" i="26"/>
  <c r="N1024" i="26" s="1"/>
  <c r="O1024" i="26" s="1"/>
  <c r="J2639" i="26"/>
  <c r="J540" i="26"/>
  <c r="J715" i="26"/>
  <c r="J775" i="26"/>
  <c r="J330" i="26"/>
  <c r="J1276" i="26"/>
  <c r="J2564" i="26"/>
  <c r="J2122" i="26"/>
  <c r="J2345" i="26"/>
  <c r="J1580" i="26"/>
  <c r="J2294" i="26"/>
  <c r="J761" i="26"/>
  <c r="J1000" i="26"/>
  <c r="N1000" i="26" s="1"/>
  <c r="O1000" i="26" s="1"/>
  <c r="J352" i="26"/>
  <c r="J1958" i="26"/>
  <c r="J549" i="26"/>
  <c r="N549" i="26" s="1"/>
  <c r="O549" i="26" s="1"/>
  <c r="J426" i="26"/>
  <c r="J2522" i="26"/>
  <c r="J2133" i="26"/>
  <c r="J631" i="26"/>
  <c r="J1104" i="26"/>
  <c r="J456" i="26"/>
  <c r="J178" i="26"/>
  <c r="J2439" i="26"/>
  <c r="J975" i="26"/>
  <c r="J553" i="26"/>
  <c r="J1541" i="26"/>
  <c r="J496" i="26"/>
  <c r="J246" i="26"/>
  <c r="J1075" i="26"/>
  <c r="J1959" i="26"/>
  <c r="J324" i="26"/>
  <c r="N324" i="26" s="1"/>
  <c r="O324" i="26" s="1"/>
  <c r="J1061" i="26"/>
  <c r="N1061" i="26" s="1"/>
  <c r="O1061" i="26" s="1"/>
  <c r="J2547" i="26"/>
  <c r="J1014" i="26"/>
  <c r="N1014" i="26" s="1"/>
  <c r="O1014" i="26" s="1"/>
  <c r="J1176" i="26"/>
  <c r="J439" i="26"/>
  <c r="J278" i="26"/>
  <c r="J428" i="26"/>
  <c r="N428" i="26" s="1"/>
  <c r="O428" i="26" s="1"/>
  <c r="J181" i="26"/>
  <c r="J1165" i="26"/>
  <c r="J1065" i="26"/>
  <c r="N1065" i="26" s="1"/>
  <c r="O1065" i="26" s="1"/>
  <c r="J525" i="26"/>
  <c r="J2097" i="26"/>
  <c r="J1654" i="26"/>
  <c r="J245" i="26"/>
  <c r="J126" i="26"/>
  <c r="J2120" i="26"/>
  <c r="J1319" i="26"/>
  <c r="J2619" i="26"/>
  <c r="J2206" i="26"/>
  <c r="J1981" i="26"/>
  <c r="J168" i="26"/>
  <c r="L168" i="26" s="1"/>
  <c r="J2627" i="26"/>
  <c r="J2229" i="26"/>
  <c r="J1744" i="26"/>
  <c r="J2612" i="26"/>
  <c r="J734" i="26"/>
  <c r="J671" i="26"/>
  <c r="J745" i="26"/>
  <c r="N745" i="26" s="1"/>
  <c r="O745" i="26" s="1"/>
  <c r="J119" i="26"/>
  <c r="J2437" i="26"/>
  <c r="J423" i="26"/>
  <c r="N423" i="26" s="1"/>
  <c r="O423" i="26" s="1"/>
  <c r="J526" i="26"/>
  <c r="J1295" i="26"/>
  <c r="J2548" i="26"/>
  <c r="J311" i="26"/>
  <c r="N311" i="26" s="1"/>
  <c r="O311" i="26" s="1"/>
  <c r="J1256" i="26"/>
  <c r="J862" i="26"/>
  <c r="J608" i="26"/>
  <c r="J681" i="26"/>
  <c r="J55" i="26"/>
  <c r="J1526" i="26"/>
  <c r="J462" i="26"/>
  <c r="J2693" i="26"/>
  <c r="J1231" i="26"/>
  <c r="J2101" i="26"/>
  <c r="J1070" i="26"/>
  <c r="N1070" i="26" s="1"/>
  <c r="O1070" i="26" s="1"/>
  <c r="J2638" i="26"/>
  <c r="J880" i="26"/>
  <c r="J459" i="26"/>
  <c r="J1194" i="26"/>
  <c r="J751" i="26"/>
  <c r="J580" i="26"/>
  <c r="J329" i="26"/>
  <c r="J805" i="26"/>
  <c r="J2660" i="26"/>
  <c r="J1038" i="26"/>
  <c r="J272" i="26"/>
  <c r="J2675" i="26"/>
  <c r="J909" i="26"/>
  <c r="J269" i="26"/>
  <c r="J150" i="26"/>
  <c r="J2244" i="26"/>
  <c r="J1196" i="26"/>
  <c r="J1041" i="26"/>
  <c r="N1041" i="26" s="1"/>
  <c r="O1041" i="26" s="1"/>
  <c r="J501" i="26"/>
  <c r="J2376" i="26"/>
  <c r="J195" i="26"/>
  <c r="J2017" i="26"/>
  <c r="J1575" i="26"/>
  <c r="J169" i="26"/>
  <c r="J2140" i="26"/>
  <c r="J929" i="26"/>
  <c r="J720" i="26"/>
  <c r="J1034" i="26"/>
  <c r="J2055" i="26"/>
  <c r="J420" i="26"/>
  <c r="N420" i="26" s="1"/>
  <c r="O420" i="26" s="1"/>
  <c r="J173" i="26"/>
  <c r="J116" i="26"/>
  <c r="J2155" i="26"/>
  <c r="J691" i="26"/>
  <c r="J2000" i="26"/>
  <c r="J2261" i="26"/>
  <c r="J774" i="26"/>
  <c r="J1576" i="26"/>
  <c r="J677" i="26"/>
  <c r="J2532" i="26"/>
  <c r="J199" i="26"/>
  <c r="J371" i="26"/>
  <c r="J148" i="26"/>
  <c r="J1679" i="26"/>
  <c r="J781" i="26"/>
  <c r="J145" i="26"/>
  <c r="J19" i="26"/>
  <c r="J2116" i="26"/>
  <c r="J642" i="26"/>
  <c r="J2174" i="26"/>
  <c r="J2615" i="26"/>
  <c r="J1460" i="26"/>
  <c r="J2144" i="26"/>
  <c r="J708" i="26"/>
  <c r="J1159" i="26"/>
  <c r="J1475" i="26"/>
  <c r="J2127" i="26"/>
  <c r="J2154" i="26"/>
  <c r="J1185" i="26"/>
  <c r="J2374" i="26"/>
  <c r="J2511" i="26"/>
  <c r="J2633" i="26"/>
  <c r="J896" i="26"/>
  <c r="J532" i="26"/>
  <c r="N532" i="26" s="1"/>
  <c r="O532" i="26" s="1"/>
  <c r="J2167" i="26"/>
  <c r="J1146" i="26"/>
  <c r="J2616" i="26"/>
  <c r="J2073" i="26"/>
  <c r="J2331" i="26"/>
  <c r="J202" i="26"/>
  <c r="N202" i="26" s="1"/>
  <c r="O202" i="26" s="1"/>
  <c r="J389" i="26"/>
  <c r="N389" i="26" s="1"/>
  <c r="O389" i="26" s="1"/>
  <c r="J2321" i="26"/>
  <c r="J2232" i="26"/>
  <c r="J764" i="26"/>
  <c r="J1187" i="26"/>
  <c r="J2424" i="26"/>
  <c r="J1844" i="26"/>
  <c r="J696" i="26"/>
  <c r="N696" i="26" s="1"/>
  <c r="O696" i="26" s="1"/>
  <c r="J2456" i="26"/>
  <c r="J1147" i="26"/>
  <c r="J1660" i="26"/>
  <c r="J1961" i="26"/>
  <c r="J1465" i="26"/>
  <c r="J1060" i="26"/>
  <c r="N1060" i="26" s="1"/>
  <c r="O1060" i="26" s="1"/>
  <c r="J1386" i="26"/>
  <c r="J1427" i="26"/>
  <c r="J574" i="26"/>
  <c r="J2059" i="26"/>
  <c r="J1515" i="26"/>
  <c r="J1585" i="26"/>
  <c r="J445" i="26"/>
  <c r="N445" i="26" s="1"/>
  <c r="O445" i="26" s="1"/>
  <c r="J985" i="26"/>
  <c r="J2297" i="26"/>
  <c r="J1273" i="26"/>
  <c r="J1043" i="26"/>
  <c r="J2645" i="26"/>
  <c r="J2434" i="26"/>
  <c r="J1243" i="26"/>
  <c r="J1980" i="26"/>
  <c r="J2299" i="26"/>
  <c r="J2720" i="26"/>
  <c r="J1364" i="26"/>
  <c r="J2131" i="26"/>
  <c r="J2387" i="26"/>
  <c r="J826" i="26"/>
  <c r="J2298" i="26"/>
  <c r="J1562" i="26"/>
  <c r="J2393" i="26"/>
  <c r="J2545" i="26"/>
  <c r="J893" i="26"/>
  <c r="J998" i="26"/>
  <c r="J771" i="26"/>
  <c r="J545" i="26"/>
  <c r="J2707" i="26"/>
  <c r="J65" i="26"/>
  <c r="J1471" i="26"/>
  <c r="J756" i="26"/>
  <c r="J2581" i="26"/>
  <c r="J2394" i="26"/>
  <c r="J666" i="26"/>
  <c r="J1227" i="26"/>
  <c r="J1216" i="26"/>
  <c r="J667" i="26"/>
  <c r="J2239" i="26"/>
  <c r="J2519" i="26"/>
  <c r="J923" i="26"/>
  <c r="J1188" i="26"/>
  <c r="J2356" i="26"/>
  <c r="J531" i="26"/>
  <c r="J952" i="26"/>
  <c r="J2710" i="26"/>
  <c r="J2377" i="26"/>
  <c r="J2529" i="26"/>
  <c r="J2160" i="26"/>
  <c r="J716" i="26"/>
  <c r="N716" i="26" s="1"/>
  <c r="O716" i="26" s="1"/>
  <c r="J770" i="26"/>
  <c r="J1412" i="26"/>
  <c r="J829" i="26"/>
  <c r="J1801" i="26"/>
  <c r="J2107" i="26"/>
  <c r="J2550" i="26"/>
  <c r="J2618" i="26"/>
  <c r="J2153" i="26"/>
  <c r="J2395" i="26"/>
  <c r="J1620" i="26"/>
  <c r="J70" i="26"/>
  <c r="J1599" i="26"/>
  <c r="J2041" i="26"/>
  <c r="J884" i="26"/>
  <c r="J2568" i="26"/>
  <c r="J476" i="26"/>
  <c r="J707" i="26"/>
  <c r="J711" i="26"/>
  <c r="J1983" i="26"/>
  <c r="J907" i="26"/>
  <c r="J1618" i="26"/>
  <c r="J1947" i="26"/>
  <c r="J2573" i="26"/>
  <c r="J2386" i="26"/>
  <c r="J1259" i="26"/>
  <c r="J2282" i="26"/>
  <c r="J2513" i="26"/>
  <c r="J1068" i="26"/>
  <c r="N1068" i="26" s="1"/>
  <c r="O1068" i="26" s="1"/>
  <c r="J2225" i="26"/>
  <c r="J250" i="26"/>
  <c r="J2248" i="26"/>
  <c r="J71" i="26"/>
  <c r="J2141" i="26"/>
  <c r="J1889" i="26"/>
  <c r="J2587" i="26"/>
  <c r="J2012" i="26"/>
  <c r="J175" i="26"/>
  <c r="J906" i="26"/>
  <c r="J292" i="26"/>
  <c r="N292" i="26" s="1"/>
  <c r="O292" i="26" s="1"/>
  <c r="J1029" i="26"/>
  <c r="N1029" i="26" s="1"/>
  <c r="O1029" i="26" s="1"/>
  <c r="J2027" i="26"/>
  <c r="J51" i="26"/>
  <c r="J1448" i="26"/>
  <c r="J2013" i="26"/>
  <c r="J543" i="26"/>
  <c r="J550" i="26"/>
  <c r="N550" i="26" s="1"/>
  <c r="O550" i="26" s="1"/>
  <c r="J1537" i="26"/>
  <c r="J2406" i="26"/>
  <c r="J664" i="26"/>
  <c r="J243" i="26"/>
  <c r="J1552" i="26"/>
  <c r="J2643" i="26"/>
  <c r="J1182" i="26"/>
  <c r="J1423" i="26"/>
  <c r="J1988" i="26"/>
  <c r="J1586" i="26"/>
  <c r="J2605" i="26"/>
  <c r="J1143" i="26"/>
  <c r="J1566" i="26"/>
  <c r="J407" i="26"/>
  <c r="N407" i="26" s="1"/>
  <c r="O407" i="26" s="1"/>
  <c r="J1609" i="26"/>
  <c r="J2478" i="26"/>
  <c r="J1250" i="26"/>
  <c r="J807" i="26"/>
  <c r="J636" i="26"/>
  <c r="J385" i="26"/>
  <c r="N385" i="26" s="1"/>
  <c r="O385" i="26" s="1"/>
  <c r="J166" i="26"/>
  <c r="J2580" i="26"/>
  <c r="J1288" i="26"/>
  <c r="J1062" i="26"/>
  <c r="J640" i="26"/>
  <c r="J390" i="26"/>
  <c r="N390" i="26" s="1"/>
  <c r="O390" i="26" s="1"/>
  <c r="J1388" i="26"/>
  <c r="J2543" i="26"/>
  <c r="J2102" i="26"/>
  <c r="J570" i="26"/>
  <c r="J2666" i="26"/>
  <c r="J808" i="26"/>
  <c r="J164" i="26"/>
  <c r="J2209" i="26"/>
  <c r="J234" i="26"/>
  <c r="J2652" i="26"/>
  <c r="J491" i="26"/>
  <c r="J264" i="26"/>
  <c r="N264" i="26" s="1"/>
  <c r="O264" i="26" s="1"/>
  <c r="J1226" i="26"/>
  <c r="J783" i="26"/>
  <c r="J612" i="26"/>
  <c r="J361" i="26"/>
  <c r="J1324" i="26"/>
  <c r="J2481" i="26"/>
  <c r="J629" i="26"/>
  <c r="J506" i="26"/>
  <c r="J2602" i="26"/>
  <c r="J2504" i="26"/>
  <c r="J323" i="26"/>
  <c r="N323" i="26" s="1"/>
  <c r="O323" i="26" s="1"/>
  <c r="J100" i="26"/>
  <c r="J2145" i="26"/>
  <c r="J293" i="26"/>
  <c r="N293" i="26" s="1"/>
  <c r="O293" i="26" s="1"/>
  <c r="J174" i="26"/>
  <c r="J2588" i="26"/>
  <c r="J559" i="26"/>
  <c r="J848" i="26"/>
  <c r="N848" i="26" s="1"/>
  <c r="O848" i="26" s="1"/>
  <c r="J427" i="26"/>
  <c r="J1162" i="26"/>
  <c r="J2183" i="26"/>
  <c r="J548" i="26"/>
  <c r="J297" i="26"/>
  <c r="J1285" i="26"/>
  <c r="J240" i="26"/>
  <c r="J2283" i="26"/>
  <c r="J819" i="26"/>
  <c r="J2128" i="26"/>
  <c r="J682" i="26"/>
  <c r="J1703" i="26"/>
  <c r="J72" i="26"/>
  <c r="J2093" i="26"/>
  <c r="J294" i="26"/>
  <c r="N294" i="26" s="1"/>
  <c r="O294" i="26" s="1"/>
  <c r="J2150" i="26"/>
  <c r="J618" i="26"/>
  <c r="J2714" i="26"/>
  <c r="J1661" i="26"/>
  <c r="J648" i="26"/>
  <c r="J398" i="26"/>
  <c r="N398" i="26" s="1"/>
  <c r="O398" i="26" s="1"/>
  <c r="J2629" i="26"/>
  <c r="J1964" i="26"/>
  <c r="J1494" i="26"/>
  <c r="J190" i="26"/>
  <c r="J1506" i="26"/>
  <c r="J2525" i="26"/>
  <c r="J1063" i="26"/>
  <c r="N1063" i="26" s="1"/>
  <c r="O1063" i="26" s="1"/>
  <c r="J1166" i="26"/>
  <c r="J641" i="26"/>
  <c r="J418" i="26"/>
  <c r="N418" i="26" s="1"/>
  <c r="O418" i="26" s="1"/>
  <c r="J2514" i="26"/>
  <c r="J567" i="26"/>
  <c r="J2603" i="26"/>
  <c r="J806" i="26"/>
  <c r="J1643" i="26"/>
  <c r="J1489" i="26"/>
  <c r="J2358" i="26"/>
  <c r="J825" i="26"/>
  <c r="J1064" i="26"/>
  <c r="J643" i="26"/>
  <c r="N643" i="26" s="1"/>
  <c r="O643" i="26" s="1"/>
  <c r="J416" i="26"/>
  <c r="J1153" i="26"/>
  <c r="J2022" i="26"/>
  <c r="J613" i="26"/>
  <c r="J490" i="26"/>
  <c r="N490" i="26" s="1"/>
  <c r="O490" i="26" s="1"/>
  <c r="J2586" i="26"/>
  <c r="J966" i="26"/>
  <c r="J391" i="26"/>
  <c r="N391" i="26" s="1"/>
  <c r="O391" i="26" s="1"/>
  <c r="J520" i="26"/>
  <c r="J2503" i="26"/>
  <c r="J1039" i="26"/>
  <c r="N1039" i="26" s="1"/>
  <c r="O1039" i="26" s="1"/>
  <c r="J1046" i="26"/>
  <c r="N1046" i="26" s="1"/>
  <c r="O1046" i="26" s="1"/>
  <c r="J617" i="26"/>
  <c r="J1605" i="26"/>
  <c r="J2684" i="26"/>
  <c r="J1971" i="26"/>
  <c r="J1380" i="26"/>
  <c r="J2111" i="26"/>
  <c r="J2146" i="26"/>
  <c r="J2542" i="26"/>
  <c r="J2509" i="26"/>
  <c r="J1212" i="26"/>
  <c r="J471" i="26"/>
  <c r="J2005" i="26"/>
  <c r="J2677" i="26"/>
  <c r="J1657" i="26"/>
  <c r="J2058" i="26"/>
  <c r="J142" i="26"/>
  <c r="J325" i="26"/>
  <c r="J875" i="26"/>
  <c r="J2349" i="26"/>
  <c r="J960" i="26"/>
  <c r="J852" i="26"/>
  <c r="J1099" i="26"/>
  <c r="J607" i="26"/>
  <c r="J1208" i="26"/>
  <c r="J1658" i="26"/>
  <c r="J2711" i="26"/>
  <c r="J1052" i="26"/>
  <c r="J2201" i="26"/>
  <c r="J2427" i="26"/>
  <c r="J2007" i="26"/>
  <c r="J2114" i="26"/>
  <c r="J2527" i="26"/>
  <c r="J2649" i="26"/>
  <c r="J833" i="26"/>
  <c r="J2366" i="26"/>
  <c r="J1497" i="26"/>
  <c r="J1651" i="26"/>
  <c r="J2654" i="26"/>
  <c r="J964" i="26"/>
  <c r="J2692" i="26"/>
  <c r="J2637" i="26"/>
  <c r="J2410" i="26"/>
  <c r="J1696" i="26"/>
  <c r="J1930" i="26"/>
  <c r="J2288" i="26"/>
  <c r="J93" i="26"/>
  <c r="J287" i="26"/>
  <c r="J895" i="26"/>
  <c r="J2359" i="26"/>
  <c r="J1338" i="26"/>
  <c r="J2118" i="26"/>
  <c r="J1627" i="26"/>
  <c r="J2651" i="26"/>
  <c r="J2385" i="26"/>
  <c r="J2537" i="26"/>
  <c r="J219" i="26"/>
  <c r="J1155" i="26"/>
  <c r="J2689" i="26"/>
  <c r="J1031" i="26"/>
  <c r="N1031" i="26" s="1"/>
  <c r="O1031" i="26" s="1"/>
  <c r="J2695" i="26"/>
  <c r="J573" i="26"/>
  <c r="J1982" i="26"/>
  <c r="J1633" i="26"/>
  <c r="J1219" i="26"/>
  <c r="J1152" i="26"/>
  <c r="J2592" i="26"/>
  <c r="J839" i="26"/>
  <c r="J2443" i="26"/>
  <c r="J2641" i="26"/>
  <c r="J248" i="26"/>
  <c r="J431" i="26"/>
  <c r="J2125" i="26"/>
  <c r="J1464" i="26"/>
  <c r="J95" i="26"/>
  <c r="J730" i="26"/>
  <c r="J1404" i="26"/>
  <c r="J765" i="26"/>
  <c r="J1793" i="26"/>
  <c r="J2083" i="26"/>
  <c r="J2575" i="26"/>
  <c r="J2681" i="26"/>
  <c r="J1154" i="26"/>
  <c r="J1604" i="26"/>
  <c r="J2701" i="26"/>
  <c r="J2450" i="26"/>
  <c r="J522" i="26"/>
  <c r="J2110" i="26"/>
  <c r="J1241" i="26"/>
  <c r="J2551" i="26"/>
  <c r="J1968" i="26"/>
  <c r="J1943" i="26"/>
  <c r="J2074" i="26"/>
  <c r="J1009" i="26"/>
  <c r="N1009" i="26" s="1"/>
  <c r="O1009" i="26" s="1"/>
  <c r="J1579" i="26"/>
  <c r="J2433" i="26"/>
  <c r="J2569" i="26"/>
  <c r="J1593" i="26"/>
  <c r="J1713" i="26"/>
  <c r="J1366" i="26"/>
  <c r="J1736" i="26"/>
  <c r="J2604" i="26"/>
  <c r="J678" i="26"/>
  <c r="J1378" i="26"/>
  <c r="J2399" i="26"/>
  <c r="J495" i="26"/>
  <c r="J1501" i="26"/>
  <c r="J413" i="26"/>
  <c r="J290" i="26"/>
  <c r="N290" i="26" s="1"/>
  <c r="O290" i="26" s="1"/>
  <c r="J2388" i="26"/>
  <c r="J2708" i="26"/>
  <c r="J1326" i="26"/>
  <c r="J1845" i="26"/>
  <c r="J367" i="26"/>
  <c r="J518" i="26"/>
  <c r="J1516" i="26"/>
  <c r="J2671" i="26"/>
  <c r="J2230" i="26"/>
  <c r="J697" i="26"/>
  <c r="N697" i="26" s="1"/>
  <c r="O697" i="26" s="1"/>
  <c r="J2694" i="26"/>
  <c r="J515" i="26"/>
  <c r="J288" i="26"/>
  <c r="J1025" i="26"/>
  <c r="N1025" i="26" s="1"/>
  <c r="O1025" i="26" s="1"/>
  <c r="J485" i="26"/>
  <c r="N485" i="26" s="1"/>
  <c r="O485" i="26" s="1"/>
  <c r="J362" i="26"/>
  <c r="J2460" i="26"/>
  <c r="J231" i="26"/>
  <c r="J1040" i="26"/>
  <c r="J392" i="26"/>
  <c r="N392" i="26" s="1"/>
  <c r="J98" i="26"/>
  <c r="J2375" i="26"/>
  <c r="J375" i="26"/>
  <c r="J489" i="26"/>
  <c r="N489" i="26" s="1"/>
  <c r="O489" i="26" s="1"/>
  <c r="J2544" i="26"/>
  <c r="J1074" i="26"/>
  <c r="J2095" i="26"/>
  <c r="J460" i="26"/>
  <c r="J1197" i="26"/>
  <c r="J1966" i="26"/>
  <c r="J557" i="26"/>
  <c r="J2530" i="26"/>
  <c r="J738" i="26"/>
  <c r="J2397" i="26"/>
  <c r="J1183" i="26"/>
  <c r="J2070" i="26"/>
  <c r="J538" i="26"/>
  <c r="J2634" i="26"/>
  <c r="J2534" i="26"/>
  <c r="J776" i="26"/>
  <c r="J355" i="26"/>
  <c r="J132" i="26"/>
  <c r="J2674" i="26"/>
  <c r="J876" i="26"/>
  <c r="J2033" i="26"/>
  <c r="J1591" i="26"/>
  <c r="J185" i="26"/>
  <c r="J62" i="26"/>
  <c r="J2056" i="26"/>
  <c r="J2595" i="26"/>
  <c r="J1054" i="26"/>
  <c r="N1054" i="26" s="1"/>
  <c r="O1054" i="26" s="1"/>
  <c r="J2717" i="26"/>
  <c r="J1255" i="26"/>
  <c r="J2142" i="26"/>
  <c r="J2706" i="26"/>
  <c r="J1622" i="26"/>
  <c r="J714" i="26"/>
  <c r="N714" i="26" s="1"/>
  <c r="O714" i="26" s="1"/>
  <c r="J104" i="26"/>
  <c r="J837" i="26"/>
  <c r="J812" i="26"/>
  <c r="N812" i="26" s="1"/>
  <c r="O812" i="26" s="1"/>
  <c r="J1969" i="26"/>
  <c r="J2092" i="26"/>
  <c r="J1992" i="26"/>
  <c r="J718" i="26"/>
  <c r="N718" i="26" s="1"/>
  <c r="O718" i="26" s="1"/>
  <c r="J2653" i="26"/>
  <c r="J1191" i="26"/>
  <c r="J758" i="26"/>
  <c r="J546" i="26"/>
  <c r="N546" i="26" s="1"/>
  <c r="O546" i="26" s="1"/>
  <c r="J2642" i="26"/>
  <c r="J1230" i="26"/>
  <c r="J1671" i="26"/>
  <c r="J1502" i="26"/>
  <c r="J1617" i="26"/>
  <c r="J2486" i="26"/>
  <c r="J953" i="26"/>
  <c r="N953" i="26" s="1"/>
  <c r="O953" i="26" s="1"/>
  <c r="J1192" i="26"/>
  <c r="J535" i="26"/>
  <c r="J544" i="26"/>
  <c r="J1638" i="26"/>
  <c r="J229" i="26"/>
  <c r="N229" i="26" s="1"/>
  <c r="O229" i="26" s="1"/>
  <c r="J110" i="26"/>
  <c r="J2524" i="26"/>
  <c r="J147" i="26"/>
  <c r="J784" i="26"/>
  <c r="J140" i="26"/>
  <c r="J2119" i="26"/>
  <c r="J484" i="26"/>
  <c r="J233" i="26"/>
  <c r="J1221" i="26"/>
  <c r="J1330" i="26"/>
  <c r="J2351" i="26"/>
  <c r="J887" i="26"/>
  <c r="J247" i="26"/>
  <c r="J465" i="26"/>
  <c r="J1453" i="26"/>
  <c r="J1353" i="26"/>
  <c r="J689" i="26"/>
  <c r="J994" i="26"/>
  <c r="J380" i="26"/>
  <c r="J133" i="26"/>
  <c r="J1439" i="26"/>
  <c r="J2539" i="26"/>
  <c r="J2004" i="26"/>
  <c r="J2326" i="26"/>
  <c r="J90" i="26"/>
  <c r="J2289" i="26"/>
  <c r="J977" i="26"/>
  <c r="J437" i="26"/>
  <c r="J314" i="26"/>
  <c r="N314" i="26" s="1"/>
  <c r="O314" i="26" s="1"/>
  <c r="J2412" i="26"/>
  <c r="J2312" i="26"/>
  <c r="J135" i="26"/>
  <c r="J2507" i="26"/>
  <c r="J1511" i="26"/>
  <c r="J105" i="26"/>
  <c r="J2076" i="26"/>
  <c r="J2398" i="26"/>
  <c r="J865" i="26"/>
  <c r="J235" i="26"/>
  <c r="J1991" i="26"/>
  <c r="J109" i="26"/>
  <c r="J1589" i="26"/>
  <c r="J151" i="26"/>
  <c r="J638" i="26"/>
  <c r="J1753" i="26"/>
  <c r="J2067" i="26"/>
  <c r="J2526" i="26"/>
  <c r="J1596" i="26"/>
  <c r="J1529" i="26"/>
  <c r="J194" i="26"/>
  <c r="N194" i="26" s="1"/>
  <c r="O194" i="26" s="1"/>
  <c r="J317" i="26"/>
  <c r="J2169" i="26"/>
  <c r="J1012" i="26"/>
  <c r="J2728" i="26"/>
  <c r="J261" i="26"/>
  <c r="J867" i="26"/>
  <c r="J1563" i="26"/>
  <c r="J2319" i="26"/>
  <c r="J2258" i="26"/>
  <c r="J1067" i="26"/>
  <c r="J957" i="26"/>
  <c r="J2123" i="26"/>
  <c r="J2560" i="26"/>
  <c r="J2632" i="26"/>
  <c r="J1028" i="26"/>
  <c r="N1028" i="26" s="1"/>
  <c r="O1028" i="26" s="1"/>
  <c r="J52" i="26"/>
  <c r="J88" i="26"/>
  <c r="J1719" i="26"/>
  <c r="J698" i="26"/>
  <c r="J2170" i="26"/>
  <c r="J1739" i="26"/>
  <c r="J2419" i="26"/>
  <c r="J777" i="26"/>
  <c r="J1610" i="26"/>
  <c r="J1057" i="26"/>
  <c r="J2181" i="26"/>
  <c r="J949" i="26"/>
  <c r="J2008" i="26"/>
  <c r="J699" i="26"/>
  <c r="J1234" i="26"/>
  <c r="J1636" i="26"/>
  <c r="J2621" i="26"/>
  <c r="J2402" i="26"/>
  <c r="J1656" i="26"/>
  <c r="J2600" i="26"/>
  <c r="J835" i="26"/>
  <c r="N835" i="26" s="1"/>
  <c r="O835" i="26" s="1"/>
  <c r="J858" i="26"/>
  <c r="J1468" i="26"/>
  <c r="J2199" i="26"/>
  <c r="J1284" i="26"/>
  <c r="J692" i="26"/>
  <c r="N692" i="26" s="1"/>
  <c r="O692" i="26" s="1"/>
  <c r="J2431" i="26"/>
  <c r="J159" i="26"/>
  <c r="J704" i="26"/>
  <c r="J160" i="26"/>
  <c r="J1691" i="26"/>
  <c r="J2130" i="26"/>
  <c r="J1737" i="26"/>
  <c r="J2599" i="26"/>
  <c r="J1963" i="26"/>
  <c r="J961" i="26"/>
  <c r="J1625" i="26"/>
  <c r="J1779" i="26"/>
  <c r="J1088" i="26"/>
  <c r="J905" i="26"/>
  <c r="J2614" i="26"/>
  <c r="J956" i="26"/>
  <c r="J2441" i="26"/>
  <c r="J560" i="26"/>
  <c r="J1975" i="26"/>
  <c r="J954" i="26"/>
  <c r="J2426" i="26"/>
  <c r="J701" i="26"/>
  <c r="J2075" i="26"/>
  <c r="J2673" i="26"/>
  <c r="J2009" i="26"/>
  <c r="J138" i="26"/>
  <c r="J782" i="26"/>
  <c r="J2620" i="26"/>
  <c r="J1935" i="26"/>
  <c r="J2360" i="26"/>
  <c r="J828" i="26"/>
  <c r="J1116" i="26"/>
  <c r="J1179" i="26"/>
  <c r="J2672" i="26"/>
  <c r="J759" i="26"/>
  <c r="J588" i="26"/>
  <c r="J1325" i="26"/>
  <c r="J1225" i="26"/>
  <c r="J2094" i="26"/>
  <c r="J562" i="26"/>
  <c r="J2658" i="26"/>
  <c r="J252" i="26"/>
  <c r="N252" i="26" s="1"/>
  <c r="O252" i="26" s="1"/>
  <c r="J989" i="26"/>
  <c r="N989" i="26" s="1"/>
  <c r="O989" i="26" s="1"/>
  <c r="J1311" i="26"/>
  <c r="J2579" i="26"/>
  <c r="J1677" i="26"/>
  <c r="J2198" i="26"/>
  <c r="J665" i="26"/>
  <c r="J2662" i="26"/>
  <c r="J904" i="26"/>
  <c r="J483" i="26"/>
  <c r="J256" i="26"/>
  <c r="J2161" i="26"/>
  <c r="J1718" i="26"/>
  <c r="J309" i="26"/>
  <c r="J2284" i="26"/>
  <c r="J2184" i="26"/>
  <c r="J1383" i="26"/>
  <c r="J2165" i="26"/>
  <c r="J2270" i="26"/>
  <c r="J737" i="26"/>
  <c r="J111" i="26"/>
  <c r="J2373" i="26"/>
  <c r="J228" i="26"/>
  <c r="N228" i="26" s="1"/>
  <c r="O228" i="26" s="1"/>
  <c r="J965" i="26"/>
  <c r="N965" i="26" s="1"/>
  <c r="O965" i="26" s="1"/>
  <c r="J685" i="26"/>
  <c r="N685" i="26" s="1"/>
  <c r="O685" i="26" s="1"/>
  <c r="J1455" i="26"/>
  <c r="J49" i="26"/>
  <c r="J2635" i="26"/>
  <c r="J2020" i="26"/>
  <c r="J600" i="26"/>
  <c r="J500" i="26"/>
  <c r="J249" i="26"/>
  <c r="J1237" i="26"/>
  <c r="J1559" i="26"/>
  <c r="J153" i="26"/>
  <c r="J2124" i="26"/>
  <c r="J2381" i="26"/>
  <c r="J894" i="26"/>
  <c r="J2164" i="26"/>
  <c r="J1522" i="26"/>
  <c r="J2541" i="26"/>
  <c r="J1079" i="26"/>
  <c r="J657" i="26"/>
  <c r="J1644" i="26"/>
  <c r="J1545" i="26"/>
  <c r="J2414" i="26"/>
  <c r="J881" i="26"/>
  <c r="J1186" i="26"/>
  <c r="J2207" i="26"/>
  <c r="J572" i="26"/>
  <c r="J321" i="26"/>
  <c r="J1309" i="26"/>
  <c r="J102" i="26"/>
  <c r="J2516" i="26"/>
  <c r="J83" i="26"/>
  <c r="J1224" i="26"/>
  <c r="J694" i="26"/>
  <c r="J576" i="26"/>
  <c r="J326" i="26"/>
  <c r="N326" i="26" s="1"/>
  <c r="O326" i="26" s="1"/>
  <c r="J2479" i="26"/>
  <c r="J1015" i="26"/>
  <c r="N1015" i="26" s="1"/>
  <c r="O1015" i="26" s="1"/>
  <c r="J902" i="26"/>
  <c r="J593" i="26"/>
  <c r="J1581" i="26"/>
  <c r="J2350" i="26"/>
  <c r="J817" i="26"/>
  <c r="N817" i="26" s="1"/>
  <c r="O817" i="26" s="1"/>
  <c r="J1122" i="26"/>
  <c r="J2143" i="26"/>
  <c r="J508" i="26"/>
  <c r="J1567" i="26"/>
  <c r="J2132" i="26"/>
  <c r="J2454" i="26"/>
  <c r="J359" i="26"/>
  <c r="J262" i="26"/>
  <c r="J1260" i="26"/>
  <c r="J2417" i="26"/>
  <c r="J442" i="26"/>
  <c r="J2538" i="26"/>
  <c r="J2440" i="26"/>
  <c r="J680" i="26"/>
  <c r="J259" i="26"/>
  <c r="J327" i="26"/>
  <c r="N327" i="26" s="1"/>
  <c r="O327" i="26" s="1"/>
  <c r="J1570" i="26"/>
  <c r="J2589" i="26"/>
  <c r="J1478" i="26"/>
  <c r="J605" i="26"/>
  <c r="J482" i="26"/>
  <c r="J2578" i="26"/>
  <c r="J2453" i="26"/>
  <c r="J918" i="26"/>
  <c r="J1608" i="26"/>
  <c r="J709" i="26"/>
  <c r="J2290" i="26"/>
  <c r="J818" i="26"/>
  <c r="J1839" i="26"/>
  <c r="J204" i="26"/>
  <c r="N204" i="26" s="1"/>
  <c r="O204" i="26" s="1"/>
  <c r="J301" i="26"/>
  <c r="N301" i="26" s="1"/>
  <c r="O301" i="26" s="1"/>
  <c r="J182" i="26"/>
  <c r="J2276" i="26"/>
  <c r="J1504" i="26"/>
  <c r="J2389" i="26"/>
  <c r="J927" i="26"/>
  <c r="J1493" i="26"/>
  <c r="J405" i="26"/>
  <c r="N405" i="26" s="1"/>
  <c r="O405" i="26" s="1"/>
  <c r="J282" i="26"/>
  <c r="J2280" i="26"/>
  <c r="J103" i="26"/>
  <c r="J2341" i="26"/>
  <c r="J2420" i="26"/>
  <c r="J1335" i="26"/>
  <c r="J2723" i="26"/>
  <c r="J2668" i="26"/>
  <c r="J999" i="26"/>
  <c r="J822" i="26"/>
  <c r="N822" i="26" s="1"/>
  <c r="O822" i="26" s="1"/>
  <c r="J577" i="26"/>
  <c r="J1565" i="26"/>
  <c r="J477" i="26"/>
  <c r="J354" i="26"/>
  <c r="J2452" i="26"/>
  <c r="J191" i="26"/>
  <c r="N191" i="26" s="1"/>
  <c r="O191" i="26" s="1"/>
  <c r="J1480" i="26"/>
  <c r="J2221" i="26"/>
  <c r="J742" i="26"/>
  <c r="N742" i="26" s="1"/>
  <c r="O742" i="26" s="1"/>
  <c r="J2610" i="26"/>
  <c r="J659" i="26"/>
  <c r="J1080" i="26"/>
  <c r="J1531" i="26"/>
  <c r="J1078" i="26"/>
  <c r="J2535" i="26"/>
  <c r="J2657" i="26"/>
  <c r="J2488" i="26"/>
  <c r="J1106" i="26"/>
  <c r="J1572" i="26"/>
  <c r="J2001" i="26"/>
  <c r="J2369" i="26"/>
  <c r="J2521" i="26"/>
  <c r="J1690" i="26"/>
  <c r="J1369" i="26"/>
  <c r="J2679" i="26"/>
  <c r="J1524" i="26"/>
  <c r="J1670" i="26"/>
  <c r="J1555" i="26"/>
  <c r="J2303" i="26"/>
  <c r="J1337" i="26"/>
  <c r="J2591" i="26"/>
  <c r="J2697" i="26"/>
  <c r="J2157" i="26"/>
  <c r="J767" i="26"/>
  <c r="J2231" i="26"/>
  <c r="J1210" i="26"/>
  <c r="J2680" i="26"/>
  <c r="J1451" i="26"/>
  <c r="J2185" i="26"/>
  <c r="J2411" i="26"/>
  <c r="J713" i="26"/>
  <c r="J124" i="26"/>
  <c r="J2409" i="26"/>
  <c r="J2561" i="26"/>
  <c r="J2416" i="26"/>
  <c r="J844" i="26"/>
  <c r="J1026" i="26"/>
  <c r="N1026" i="26" s="1"/>
  <c r="O1026" i="26" s="1"/>
  <c r="J1972" i="26"/>
  <c r="J2518" i="26"/>
  <c r="J1211" i="26"/>
  <c r="J2172" i="26"/>
  <c r="J2323" i="26"/>
  <c r="J1648" i="26"/>
  <c r="J1490" i="26"/>
  <c r="J2040" i="26"/>
  <c r="J661" i="26"/>
  <c r="J1507" i="26"/>
  <c r="J1085" i="26"/>
  <c r="J1857" i="26"/>
  <c r="J386" i="26"/>
  <c r="J509" i="26"/>
  <c r="J1049" i="26"/>
  <c r="J2361" i="26"/>
  <c r="J1123" i="26"/>
  <c r="J2512" i="26"/>
  <c r="J1323" i="26"/>
  <c r="J2492" i="26"/>
  <c r="J2129" i="26"/>
  <c r="J2379" i="26"/>
  <c r="J1081" i="26"/>
  <c r="J2705" i="26"/>
  <c r="J827" i="26"/>
  <c r="J2291" i="26"/>
  <c r="J1450" i="26"/>
  <c r="J2576" i="26"/>
  <c r="J2016" i="26"/>
  <c r="J1340" i="26"/>
  <c r="J1017" i="26"/>
  <c r="N1017" i="26" s="1"/>
  <c r="O1017" i="26" s="1"/>
  <c r="J995" i="26"/>
  <c r="J1218" i="26"/>
  <c r="J1628" i="26"/>
  <c r="J2606" i="26"/>
  <c r="J2577" i="26"/>
  <c r="J1023" i="26"/>
  <c r="N1023" i="26" s="1"/>
  <c r="O1023" i="26" s="1"/>
  <c r="J2487" i="26"/>
  <c r="J1462" i="26"/>
  <c r="J2559" i="26"/>
  <c r="J2665" i="26"/>
  <c r="J1315" i="26"/>
  <c r="J1973" i="26"/>
  <c r="J1180" i="26"/>
  <c r="J1619" i="26"/>
  <c r="J1435" i="26"/>
  <c r="J1990" i="26"/>
  <c r="J87" i="26"/>
  <c r="J2264" i="26"/>
  <c r="J955" i="26"/>
  <c r="J82" i="26"/>
  <c r="J1665" i="26"/>
  <c r="J1987" i="26"/>
  <c r="J804" i="26"/>
  <c r="J962" i="26"/>
  <c r="J1500" i="26"/>
  <c r="J1377" i="26"/>
  <c r="J2162" i="26"/>
  <c r="J690" i="26"/>
  <c r="J1711" i="26"/>
  <c r="J80" i="26"/>
  <c r="J2117" i="26"/>
  <c r="J813" i="26"/>
  <c r="J1583" i="26"/>
  <c r="J177" i="26"/>
  <c r="J2148" i="26"/>
  <c r="J1637" i="26"/>
  <c r="J123" i="26"/>
  <c r="J478" i="26"/>
  <c r="J628" i="26"/>
  <c r="J377" i="26"/>
  <c r="J277" i="26"/>
  <c r="N277" i="26" s="1"/>
  <c r="O277" i="26" s="1"/>
  <c r="J158" i="26"/>
  <c r="J2252" i="26"/>
  <c r="J2152" i="26"/>
  <c r="J1574" i="26"/>
  <c r="J2292" i="26"/>
  <c r="J2669" i="26"/>
  <c r="J1957" i="26"/>
  <c r="J886" i="26"/>
  <c r="J2540" i="26"/>
  <c r="J255" i="26"/>
  <c r="J2335" i="26"/>
  <c r="J155" i="26"/>
  <c r="J349" i="26"/>
  <c r="J226" i="26"/>
  <c r="J2644" i="26"/>
  <c r="J186" i="26"/>
  <c r="N186" i="26" s="1"/>
  <c r="O186" i="26" s="1"/>
  <c r="J454" i="26"/>
  <c r="N454" i="26" s="1"/>
  <c r="O454" i="26" s="1"/>
  <c r="J1523" i="26"/>
  <c r="J1072" i="26"/>
  <c r="J424" i="26"/>
  <c r="N424" i="26" s="1"/>
  <c r="O424" i="26" s="1"/>
  <c r="J130" i="26"/>
  <c r="J2407" i="26"/>
  <c r="J551" i="26"/>
  <c r="N551" i="26" s="1"/>
  <c r="O551" i="26" s="1"/>
  <c r="J521" i="26"/>
  <c r="J736" i="26"/>
  <c r="J315" i="26"/>
  <c r="N315" i="26" s="1"/>
  <c r="O315" i="26" s="1"/>
  <c r="J92" i="26"/>
  <c r="J1624" i="26"/>
  <c r="J1590" i="26"/>
  <c r="J1047" i="26"/>
  <c r="N1047" i="26" s="1"/>
  <c r="O1047" i="26" s="1"/>
  <c r="J1094" i="26"/>
  <c r="J625" i="26"/>
  <c r="J1613" i="26"/>
  <c r="J849" i="26"/>
  <c r="N849" i="26" s="1"/>
  <c r="O849" i="26" s="1"/>
  <c r="J162" i="26"/>
  <c r="J1652" i="26"/>
  <c r="J1010" i="26"/>
  <c r="J2031" i="26"/>
  <c r="J396" i="26"/>
  <c r="N396" i="26" s="1"/>
  <c r="O396" i="26" s="1"/>
  <c r="J1033" i="26"/>
  <c r="J493" i="26"/>
  <c r="J370" i="26"/>
  <c r="J2468" i="26"/>
  <c r="J64" i="26"/>
  <c r="J797" i="26"/>
  <c r="J1119" i="26"/>
  <c r="J1454" i="26"/>
  <c r="J239" i="26"/>
  <c r="J2006" i="26"/>
  <c r="J597" i="26"/>
  <c r="J2570" i="26"/>
  <c r="J2472" i="26"/>
  <c r="J712" i="26"/>
  <c r="J291" i="26"/>
  <c r="J68" i="26"/>
  <c r="J2418" i="26"/>
  <c r="J1967" i="26"/>
  <c r="J332" i="26"/>
  <c r="J1069" i="26"/>
  <c r="N1069" i="26" s="1"/>
  <c r="O1069" i="26" s="1"/>
  <c r="J429" i="26"/>
  <c r="N429" i="26" s="1"/>
  <c r="O429" i="26" s="1"/>
  <c r="J306" i="26"/>
  <c r="N306" i="26" s="1"/>
  <c r="O306" i="26" s="1"/>
  <c r="J2404" i="26"/>
  <c r="J1632" i="26"/>
  <c r="J1653" i="26"/>
  <c r="J733" i="26"/>
  <c r="J1055" i="26"/>
  <c r="J1142" i="26"/>
  <c r="J633" i="26"/>
  <c r="N633" i="26" s="1"/>
  <c r="O633" i="26" s="1"/>
  <c r="J1621" i="26"/>
  <c r="J533" i="26"/>
  <c r="J410" i="26"/>
  <c r="J2408" i="26"/>
  <c r="J2546" i="26"/>
  <c r="J748" i="26"/>
  <c r="J2667" i="26"/>
  <c r="J1837" i="26"/>
  <c r="J2079" i="26"/>
  <c r="J444" i="26"/>
  <c r="N444" i="26" s="1"/>
  <c r="O444" i="26" s="1"/>
  <c r="J193" i="26"/>
  <c r="N193" i="26" s="1"/>
  <c r="O193" i="26" s="1"/>
  <c r="J1181" i="26"/>
  <c r="J97" i="26"/>
  <c r="J2068" i="26"/>
  <c r="J2390" i="26"/>
  <c r="J857" i="26"/>
  <c r="J448" i="26"/>
  <c r="J154" i="26"/>
  <c r="J1328" i="26"/>
  <c r="J679" i="26"/>
  <c r="J430" i="26"/>
  <c r="J2661" i="26"/>
  <c r="J1199" i="26"/>
  <c r="J830" i="26"/>
  <c r="J992" i="26"/>
  <c r="J571" i="26"/>
  <c r="J344" i="26"/>
  <c r="J50" i="26"/>
  <c r="J244" i="26"/>
  <c r="J981" i="26"/>
  <c r="N981" i="26" s="1"/>
  <c r="O981" i="26" s="1"/>
  <c r="J2523" i="26"/>
  <c r="J1614" i="26"/>
  <c r="J1768" i="26"/>
  <c r="J2636" i="26"/>
  <c r="J878" i="26"/>
  <c r="J2287" i="26"/>
  <c r="J823" i="26"/>
  <c r="J652" i="26"/>
  <c r="J401" i="26"/>
  <c r="N401" i="26" s="1"/>
  <c r="O401" i="26" s="1"/>
  <c r="J1389" i="26"/>
  <c r="J1289" i="26"/>
  <c r="J2158" i="26"/>
  <c r="J626" i="26"/>
  <c r="J2722" i="26"/>
  <c r="J316" i="26"/>
  <c r="N316" i="26" s="1"/>
  <c r="O316" i="26" s="1"/>
  <c r="J69" i="26"/>
  <c r="J1053" i="26"/>
  <c r="N1053" i="26" s="1"/>
  <c r="O1053" i="26" s="1"/>
  <c r="J2109" i="26"/>
  <c r="J2262" i="26"/>
  <c r="J729" i="26"/>
  <c r="J2726" i="26"/>
  <c r="J968" i="26"/>
  <c r="N968" i="26" s="1"/>
  <c r="O968" i="26" s="1"/>
  <c r="J1829" i="26"/>
  <c r="J1592" i="26"/>
  <c r="J2563" i="26"/>
  <c r="J1090" i="26"/>
  <c r="J1564" i="26"/>
  <c r="J1788" i="26"/>
  <c r="J1993" i="26"/>
  <c r="J1470" i="26"/>
  <c r="J1410" i="26"/>
  <c r="J2624" i="26"/>
  <c r="J693" i="26"/>
  <c r="J1598" i="26"/>
  <c r="J898" i="26"/>
  <c r="J1476" i="26"/>
  <c r="J2263" i="26"/>
  <c r="J2242" i="26"/>
  <c r="J1329" i="26"/>
  <c r="J2718" i="26"/>
  <c r="J988" i="26"/>
  <c r="N988" i="26" s="1"/>
  <c r="O988" i="26" s="1"/>
  <c r="J2685" i="26"/>
  <c r="J2442" i="26"/>
  <c r="J1292" i="26"/>
  <c r="J73" i="26"/>
  <c r="J2536" i="26"/>
  <c r="J2405" i="26"/>
  <c r="J1721" i="26"/>
  <c r="J986" i="26"/>
  <c r="J1532" i="26"/>
  <c r="J1472" i="26"/>
  <c r="J1954" i="26"/>
  <c r="J2096" i="26"/>
  <c r="J1540" i="26"/>
  <c r="J974" i="26"/>
  <c r="N974" i="26" s="1"/>
  <c r="O974" i="26" s="1"/>
  <c r="J1272" i="26"/>
  <c r="J1722" i="26"/>
  <c r="J78" i="26"/>
  <c r="J1148" i="26"/>
  <c r="J2491" i="26"/>
  <c r="J1348" i="26"/>
  <c r="J101" i="26"/>
  <c r="J2623" i="26"/>
  <c r="J2713" i="26"/>
  <c r="J2430" i="26"/>
  <c r="J1561" i="26"/>
  <c r="J1044" i="26"/>
  <c r="J2010" i="26"/>
  <c r="J394" i="26"/>
  <c r="N394" i="26" s="1"/>
  <c r="O394" i="26" s="1"/>
  <c r="J2464" i="26"/>
  <c r="J1626" i="26"/>
  <c r="J467" i="26"/>
  <c r="J888" i="26"/>
  <c r="J2646" i="26"/>
  <c r="J2265" i="26"/>
  <c r="J2467" i="26"/>
  <c r="J1976" i="26"/>
  <c r="J318" i="26"/>
  <c r="N318" i="26" s="1"/>
  <c r="O318" i="26" s="1"/>
  <c r="J2011" i="26"/>
  <c r="J2400" i="26"/>
  <c r="J836" i="26"/>
  <c r="N836" i="26" s="1"/>
  <c r="O836" i="26" s="1"/>
  <c r="J2438" i="26"/>
  <c r="J2108" i="26"/>
  <c r="J2057" i="26"/>
  <c r="J932" i="26"/>
  <c r="J129" i="26"/>
  <c r="J1977" i="26"/>
  <c r="J820" i="26"/>
  <c r="N820" i="26" s="1"/>
  <c r="O820" i="26" s="1"/>
  <c r="J2474" i="26"/>
  <c r="J2002" i="26"/>
  <c r="J811" i="26"/>
  <c r="N811" i="26" s="1"/>
  <c r="O811" i="26" s="1"/>
  <c r="J1514" i="26"/>
  <c r="J2391" i="26"/>
  <c r="J2306" i="26"/>
  <c r="J1611" i="26"/>
  <c r="J2484" i="26"/>
  <c r="J595" i="26"/>
  <c r="J1016" i="26"/>
  <c r="N1016" i="26" s="1"/>
  <c r="O1016" i="26" s="1"/>
  <c r="J1467" i="26"/>
  <c r="J376" i="26"/>
  <c r="J2457" i="26"/>
  <c r="J2593" i="26"/>
  <c r="J796" i="26"/>
  <c r="J922" i="26"/>
  <c r="J1492" i="26"/>
  <c r="J2187" i="26"/>
  <c r="J996" i="26"/>
  <c r="J832" i="26"/>
  <c r="J1858" i="26"/>
  <c r="J2257" i="26"/>
  <c r="J2459" i="26"/>
  <c r="J2307" i="26"/>
  <c r="J1003" i="26"/>
  <c r="N1003" i="26" s="1"/>
  <c r="O1003" i="26" s="1"/>
  <c r="J1650" i="26"/>
  <c r="J583" i="26"/>
  <c r="J302" i="26"/>
  <c r="N302" i="26" s="1"/>
  <c r="O302" i="26" s="1"/>
  <c r="J2533" i="26"/>
  <c r="J1071" i="26"/>
  <c r="J1238" i="26"/>
  <c r="J2622" i="26"/>
  <c r="J443" i="26"/>
  <c r="N443" i="26" s="1"/>
  <c r="O443" i="26" s="1"/>
  <c r="J216" i="26"/>
  <c r="J853" i="26"/>
  <c r="J1175" i="26"/>
  <c r="J1640" i="26"/>
  <c r="J2508" i="26"/>
  <c r="J942" i="26"/>
  <c r="J2608" i="26"/>
  <c r="J1138" i="26"/>
  <c r="J2159" i="26"/>
  <c r="J524" i="26"/>
  <c r="J273" i="26"/>
  <c r="J1261" i="26"/>
  <c r="J621" i="26"/>
  <c r="J498" i="26"/>
  <c r="J2594" i="26"/>
  <c r="J802" i="26"/>
  <c r="J925" i="26"/>
  <c r="J602" i="26"/>
  <c r="J2698" i="26"/>
  <c r="J2598" i="26"/>
  <c r="J419" i="26"/>
  <c r="N419" i="26" s="1"/>
  <c r="O419" i="26" s="1"/>
  <c r="J192" i="26"/>
  <c r="N192" i="26" s="1"/>
  <c r="O192" i="26" s="1"/>
  <c r="J1011" i="26"/>
  <c r="N1011" i="26" s="1"/>
  <c r="O1011" i="26" s="1"/>
  <c r="J143" i="26"/>
  <c r="J2555" i="26"/>
  <c r="J874" i="26"/>
  <c r="J260" i="26"/>
  <c r="N260" i="26" s="1"/>
  <c r="O260" i="26" s="1"/>
  <c r="J1984" i="26"/>
  <c r="J2189" i="26"/>
  <c r="J670" i="26"/>
  <c r="J91" i="26"/>
  <c r="J464" i="26"/>
  <c r="N464" i="26" s="1"/>
  <c r="J214" i="26"/>
  <c r="J117" i="26"/>
  <c r="J1101" i="26"/>
  <c r="J338" i="26"/>
  <c r="J2436" i="26"/>
  <c r="J1141" i="26"/>
  <c r="J1970" i="26"/>
  <c r="J1520" i="26"/>
  <c r="J2469" i="26"/>
  <c r="J990" i="26"/>
  <c r="N990" i="26" s="1"/>
  <c r="O990" i="26" s="1"/>
  <c r="J622" i="26"/>
  <c r="J1391" i="26"/>
  <c r="J2213" i="26"/>
  <c r="J1956" i="26"/>
  <c r="J1184" i="26"/>
  <c r="J487" i="26"/>
  <c r="N487" i="26" s="1"/>
  <c r="O487" i="26" s="1"/>
  <c r="J286" i="26"/>
  <c r="J1173" i="26"/>
  <c r="J1495" i="26"/>
  <c r="J2060" i="26"/>
  <c r="J1960" i="26"/>
  <c r="J2037" i="26"/>
  <c r="J527" i="26"/>
  <c r="J2061" i="26"/>
  <c r="J558" i="26"/>
  <c r="J1327" i="26"/>
  <c r="J2683" i="26"/>
  <c r="J1120" i="26"/>
  <c r="J131" i="26"/>
  <c r="J472" i="26"/>
  <c r="J222" i="26"/>
  <c r="J372" i="26"/>
  <c r="J125" i="26"/>
  <c r="J1431" i="26"/>
  <c r="J1996" i="26"/>
  <c r="J1669" i="26"/>
  <c r="J163" i="26"/>
  <c r="J2415" i="26"/>
  <c r="J591" i="26"/>
  <c r="J529" i="26"/>
  <c r="J1517" i="26"/>
  <c r="J2286" i="26"/>
  <c r="J753" i="26"/>
  <c r="J1568" i="26"/>
  <c r="J669" i="26"/>
  <c r="J991" i="26"/>
  <c r="N991" i="26" s="1"/>
  <c r="O991" i="26" s="1"/>
  <c r="J790" i="26"/>
  <c r="J569" i="26"/>
  <c r="J1557" i="26"/>
  <c r="J469" i="26"/>
  <c r="J2444" i="26"/>
  <c r="J2344" i="26"/>
  <c r="J167" i="26"/>
  <c r="J2699" i="26"/>
  <c r="J1267" i="26"/>
  <c r="J2574" i="26"/>
  <c r="J816" i="26"/>
  <c r="J395" i="26"/>
  <c r="N395" i="26" s="1"/>
  <c r="O395" i="26" s="1"/>
  <c r="J172" i="26"/>
  <c r="J2151" i="26"/>
  <c r="J1253" i="26"/>
  <c r="J63" i="26"/>
  <c r="J2069" i="26"/>
  <c r="J1582" i="26"/>
  <c r="J67" i="26"/>
  <c r="J470" i="26"/>
  <c r="J620" i="26"/>
  <c r="J369" i="26"/>
  <c r="J2126" i="26"/>
  <c r="J594" i="26"/>
  <c r="J2690" i="26"/>
  <c r="J409" i="26"/>
  <c r="J1397" i="26"/>
  <c r="J144" i="26"/>
  <c r="J877" i="26"/>
  <c r="J1646" i="26"/>
  <c r="J118" i="26"/>
  <c r="J2212" i="26"/>
  <c r="J1965" i="26"/>
  <c r="J503" i="26"/>
  <c r="J542" i="26"/>
  <c r="J863" i="26"/>
  <c r="J107" i="26"/>
  <c r="J1429" i="26"/>
  <c r="J341" i="26"/>
  <c r="J218" i="26"/>
  <c r="J2316" i="26"/>
  <c r="J639" i="26"/>
  <c r="J468" i="26"/>
  <c r="J1082" i="26"/>
  <c r="J2552" i="26"/>
  <c r="J1291" i="26"/>
  <c r="J1985" i="26"/>
  <c r="J2727" i="26"/>
  <c r="J2421" i="26"/>
  <c r="J803" i="26"/>
  <c r="N803" i="26" s="1"/>
  <c r="O803" i="26" s="1"/>
  <c r="J2435" i="26"/>
  <c r="J668" i="26"/>
  <c r="J1073" i="26"/>
  <c r="J211" i="26"/>
  <c r="J2392" i="26"/>
  <c r="J1083" i="26"/>
  <c r="J1149" i="26"/>
  <c r="J1865" i="26"/>
  <c r="J2147" i="26"/>
  <c r="J2678" i="26"/>
  <c r="J980" i="26"/>
  <c r="J1290" i="26"/>
  <c r="J1675" i="26"/>
  <c r="J1712" i="26"/>
  <c r="J1641" i="26"/>
  <c r="J1979" i="26"/>
  <c r="J2557" i="26"/>
  <c r="J258" i="26"/>
  <c r="J381" i="26"/>
  <c r="N381" i="26" s="1"/>
  <c r="O381" i="26" s="1"/>
  <c r="J2233" i="26"/>
  <c r="J1076" i="26"/>
  <c r="J1121" i="26"/>
  <c r="J2338" i="26"/>
  <c r="J1469" i="26"/>
  <c r="J2640" i="26"/>
  <c r="J676" i="26"/>
  <c r="J1444" i="26"/>
  <c r="J1699" i="26"/>
  <c r="J180" i="26"/>
  <c r="J152" i="26"/>
  <c r="J762" i="26"/>
  <c r="J197" i="26"/>
  <c r="N197" i="26" s="1"/>
  <c r="O197" i="26" s="1"/>
  <c r="J859" i="26"/>
  <c r="J1819" i="26"/>
  <c r="J139" i="26"/>
  <c r="J2483" i="26"/>
  <c r="J1989" i="26"/>
  <c r="J382" i="26"/>
  <c r="J2019" i="26"/>
  <c r="J348" i="26"/>
  <c r="J1533" i="26"/>
  <c r="J1077" i="26"/>
  <c r="J2715" i="26"/>
  <c r="J2072" i="26"/>
  <c r="J763" i="26"/>
  <c r="J2227" i="26"/>
  <c r="J1354" i="26"/>
  <c r="J1731" i="26"/>
  <c r="J2696" i="26"/>
  <c r="J517" i="26"/>
  <c r="J915" i="26"/>
  <c r="J1042" i="26"/>
  <c r="J1548" i="26"/>
  <c r="J838" i="26"/>
  <c r="N838" i="26" s="1"/>
  <c r="O838" i="26" s="1"/>
  <c r="J1308" i="26"/>
  <c r="J1681" i="26"/>
  <c r="J568" i="26"/>
  <c r="J2617" i="26"/>
  <c r="J978" i="26"/>
  <c r="J1508" i="26"/>
  <c r="J2517" i="26"/>
  <c r="J2370" i="26"/>
  <c r="J637" i="26"/>
  <c r="J1177" i="26"/>
  <c r="J2489" i="26"/>
  <c r="J1332" i="26"/>
  <c r="J1994" i="26"/>
  <c r="J2688" i="26"/>
  <c r="J1499" i="26"/>
  <c r="J1158" i="26"/>
  <c r="J2329" i="26"/>
  <c r="J475" i="26"/>
  <c r="J1110" i="26"/>
  <c r="J2515" i="26"/>
  <c r="J1528" i="26"/>
  <c r="J1978" i="26"/>
  <c r="J603" i="26"/>
  <c r="J914" i="26"/>
  <c r="J2179" i="26"/>
  <c r="J353" i="26"/>
  <c r="N353" i="26" s="1"/>
  <c r="O353" i="26" s="1"/>
  <c r="J2655" i="26"/>
  <c r="J2528" i="26"/>
  <c r="J310" i="26"/>
  <c r="J1139" i="26"/>
  <c r="J688" i="26"/>
  <c r="J267" i="26"/>
  <c r="J388" i="26"/>
  <c r="J1125" i="26"/>
  <c r="J2112" i="26"/>
  <c r="J1334" i="26"/>
  <c r="J1240" i="26"/>
  <c r="J766" i="26"/>
  <c r="J592" i="26"/>
  <c r="J342" i="26"/>
  <c r="J492" i="26"/>
  <c r="N492" i="26" s="1"/>
  <c r="O492" i="26" s="1"/>
  <c r="J241" i="26"/>
  <c r="J1229" i="26"/>
  <c r="J1129" i="26"/>
  <c r="J589" i="26"/>
  <c r="J2562" i="26"/>
  <c r="J281" i="26"/>
  <c r="N281" i="26" s="1"/>
  <c r="O281" i="26" s="1"/>
  <c r="J1269" i="26"/>
  <c r="J2098" i="26"/>
  <c r="J1647" i="26"/>
  <c r="J749" i="26"/>
  <c r="J113" i="26"/>
  <c r="J1312" i="26"/>
  <c r="J1222" i="26"/>
  <c r="J663" i="26"/>
  <c r="J735" i="26"/>
  <c r="J313" i="26"/>
  <c r="N313" i="26" s="1"/>
  <c r="O313" i="26" s="1"/>
  <c r="J1301" i="26"/>
  <c r="J1623" i="26"/>
  <c r="J94" i="26"/>
  <c r="J2188" i="26"/>
  <c r="J1190" i="26"/>
  <c r="J2676" i="26"/>
  <c r="J1150" i="26"/>
  <c r="J1384" i="26"/>
  <c r="J179" i="26"/>
  <c r="J486" i="26"/>
  <c r="J1473" i="26"/>
  <c r="J2342" i="26"/>
  <c r="J809" i="26"/>
  <c r="J183" i="26"/>
  <c r="J1488" i="26"/>
  <c r="J2277" i="26"/>
  <c r="J798" i="26"/>
  <c r="J590" i="26"/>
  <c r="J1359" i="26"/>
  <c r="J1022" i="26"/>
  <c r="N1022" i="26" s="1"/>
  <c r="O1022" i="26" s="1"/>
  <c r="J630" i="26"/>
  <c r="J1459" i="26"/>
  <c r="J1008" i="26"/>
  <c r="J587" i="26"/>
  <c r="J360" i="26"/>
  <c r="J66" i="26"/>
  <c r="J2343" i="26"/>
  <c r="J879" i="26"/>
  <c r="J2432" i="26"/>
  <c r="J672" i="26"/>
  <c r="J251" i="26"/>
  <c r="N251" i="26" s="1"/>
  <c r="O251" i="26" s="1"/>
  <c r="J1560" i="26"/>
  <c r="J2691" i="26"/>
  <c r="J1214" i="26"/>
  <c r="J662" i="26"/>
  <c r="J983" i="26"/>
  <c r="N983" i="26" s="1"/>
  <c r="O983" i="26" s="1"/>
  <c r="J1549" i="26"/>
  <c r="J2318" i="26"/>
  <c r="J785" i="26"/>
  <c r="J2702" i="26"/>
  <c r="J1258" i="26"/>
  <c r="J2279" i="26"/>
  <c r="J815" i="26"/>
  <c r="J644" i="26"/>
  <c r="J393" i="26"/>
  <c r="J1381" i="26"/>
  <c r="J1496" i="26"/>
  <c r="J598" i="26"/>
  <c r="J415" i="26"/>
  <c r="J497" i="26"/>
  <c r="J1385" i="26"/>
  <c r="J721" i="26"/>
  <c r="J1525" i="26"/>
  <c r="J882" i="26"/>
  <c r="J268" i="26"/>
  <c r="J365" i="26"/>
  <c r="J1056" i="26"/>
  <c r="J635" i="26"/>
  <c r="J408" i="26"/>
  <c r="N408" i="26" s="1"/>
  <c r="O408" i="26" s="1"/>
  <c r="J114" i="26"/>
  <c r="J308" i="26"/>
  <c r="J61" i="26"/>
  <c r="J1045" i="26"/>
  <c r="J1367" i="26"/>
  <c r="J2077" i="26"/>
  <c r="J2700" i="26"/>
  <c r="J1294" i="26"/>
  <c r="J2659" i="26"/>
  <c r="J1086" i="26"/>
  <c r="J1639" i="26"/>
  <c r="J741" i="26"/>
  <c r="J2596" i="26"/>
  <c r="J623" i="26"/>
  <c r="J856" i="26"/>
  <c r="J435" i="26"/>
  <c r="J208" i="26"/>
  <c r="N208" i="26" s="1"/>
  <c r="O208" i="26" s="1"/>
  <c r="J112" i="26"/>
  <c r="J2293" i="26"/>
  <c r="J845" i="26"/>
  <c r="J1615" i="26"/>
  <c r="J86" i="26"/>
  <c r="J2180" i="26"/>
  <c r="J2531" i="26"/>
  <c r="J885" i="26"/>
  <c r="J1714" i="26"/>
  <c r="J926" i="26"/>
  <c r="J616" i="26"/>
  <c r="J366" i="26"/>
  <c r="J2597" i="26"/>
  <c r="J1135" i="26"/>
  <c r="J1518" i="26"/>
  <c r="J335" i="26"/>
  <c r="J2686" i="26"/>
  <c r="J928" i="26"/>
  <c r="J507" i="26"/>
  <c r="J280" i="26"/>
  <c r="J184" i="26"/>
  <c r="J917" i="26"/>
  <c r="J1239" i="26"/>
  <c r="J2149" i="26"/>
  <c r="J1804" i="26"/>
  <c r="J1704" i="26"/>
  <c r="J2572" i="26"/>
  <c r="J455" i="26"/>
  <c r="N455" i="26" s="1"/>
  <c r="O455" i="26" s="1"/>
  <c r="J1606" i="26"/>
  <c r="J1151" i="26"/>
  <c r="J2613" i="26"/>
  <c r="J1594" i="26"/>
  <c r="J1962" i="26"/>
  <c r="J519" i="26"/>
  <c r="J2719" i="26"/>
  <c r="J2053" i="26"/>
  <c r="J1491" i="26"/>
  <c r="J841" i="26"/>
  <c r="J263" i="26"/>
  <c r="N263" i="26" s="1"/>
  <c r="O263" i="26" s="1"/>
  <c r="J1144" i="26"/>
  <c r="J1595" i="26"/>
  <c r="J165" i="26"/>
  <c r="J2631" i="26"/>
  <c r="J2721" i="26"/>
  <c r="J2670" i="26"/>
  <c r="J1282" i="26"/>
  <c r="J1667" i="26"/>
  <c r="J2113" i="26"/>
  <c r="J2363" i="26"/>
  <c r="J2018" i="26"/>
  <c r="J312" i="26"/>
  <c r="N312" i="26" s="1"/>
  <c r="O312" i="26" s="1"/>
  <c r="J2585" i="26"/>
  <c r="J2378" i="26"/>
  <c r="J1433" i="26"/>
  <c r="J868" i="26"/>
  <c r="J2182" i="26"/>
  <c r="J1635" i="26"/>
  <c r="J2455" i="26"/>
  <c r="J2330" i="26"/>
  <c r="J481" i="26"/>
  <c r="J2687" i="26"/>
  <c r="J700" i="26"/>
  <c r="N700" i="26" s="1"/>
  <c r="O700" i="26" s="1"/>
  <c r="J660" i="26"/>
  <c r="J1274" i="26"/>
  <c r="J1607" i="26"/>
  <c r="J2281" i="26"/>
  <c r="J1630" i="26"/>
  <c r="J1059" i="26"/>
  <c r="N1059" i="26" s="1"/>
  <c r="O1059" i="26" s="1"/>
  <c r="J632" i="26"/>
  <c r="N632" i="26" s="1"/>
  <c r="O632" i="26" s="1"/>
  <c r="J2625" i="26"/>
  <c r="J2590" i="26"/>
  <c r="J924" i="26"/>
  <c r="J1363" i="26"/>
  <c r="J1021" i="26"/>
  <c r="J2554" i="26"/>
  <c r="J2709" i="26"/>
  <c r="J2100" i="26"/>
  <c r="J403" i="26"/>
  <c r="J824" i="26"/>
  <c r="J2582" i="26"/>
  <c r="J2682" i="26"/>
  <c r="J2177" i="26"/>
  <c r="J2403" i="26"/>
  <c r="J1236" i="26"/>
  <c r="J1602" i="26"/>
  <c r="J1931" i="26"/>
  <c r="J740" i="26"/>
  <c r="J1603" i="26"/>
  <c r="J1597" i="26"/>
  <c r="J1945" i="26"/>
  <c r="J1426" i="26"/>
  <c r="J432" i="26"/>
  <c r="N432" i="26" s="1"/>
  <c r="O432" i="26" s="1"/>
  <c r="J276" i="26"/>
  <c r="J890" i="26"/>
  <c r="J2362" i="26"/>
  <c r="J1035" i="26"/>
  <c r="J146" i="26"/>
  <c r="J1995" i="26"/>
  <c r="J504" i="26"/>
  <c r="N504" i="26" s="1"/>
  <c r="O504" i="26" s="1"/>
  <c r="J2473" i="26"/>
  <c r="J2609" i="26"/>
  <c r="J647" i="26"/>
  <c r="J1405" i="26"/>
  <c r="J2195" i="26"/>
  <c r="J1569" i="26"/>
  <c r="J137" i="26"/>
  <c r="J2219" i="26"/>
  <c r="J351" i="26"/>
  <c r="J2556" i="26"/>
  <c r="J1220" i="26"/>
  <c r="J1600" i="26"/>
  <c r="J1986" i="26"/>
  <c r="J2664" i="26"/>
  <c r="J2208" i="26"/>
  <c r="J732" i="26"/>
  <c r="J2175" i="26"/>
  <c r="J1036" i="26"/>
  <c r="J404" i="26"/>
  <c r="N404" i="26" s="1"/>
  <c r="O404" i="26" s="1"/>
  <c r="J2039" i="26"/>
  <c r="J1018" i="26"/>
  <c r="J1195" i="26"/>
  <c r="J1213" i="26"/>
  <c r="J2171" i="26"/>
  <c r="J289" i="26"/>
  <c r="N289" i="26" s="1"/>
  <c r="O289" i="26" s="1"/>
  <c r="J2647" i="26"/>
  <c r="J723" i="26"/>
  <c r="J2428" i="26"/>
  <c r="J2121" i="26"/>
  <c r="J2371" i="26"/>
  <c r="J1534" i="26"/>
  <c r="J2091" i="26"/>
  <c r="J383" i="26"/>
  <c r="J1512" i="26"/>
  <c r="J2413" i="26"/>
  <c r="J614" i="26"/>
  <c r="J1601" i="26"/>
  <c r="J728" i="26"/>
  <c r="J307" i="26"/>
  <c r="N307" i="26" s="1"/>
  <c r="O307" i="26" s="1"/>
  <c r="J84" i="26"/>
  <c r="J1616" i="26"/>
  <c r="J1558" i="26"/>
  <c r="J717" i="26"/>
  <c r="J81" i="26"/>
  <c r="J2052" i="26"/>
  <c r="J757" i="26"/>
  <c r="J215" i="26"/>
  <c r="J488" i="26"/>
  <c r="N488" i="26" s="1"/>
  <c r="O488" i="26" s="1"/>
  <c r="J2471" i="26"/>
  <c r="J1007" i="26"/>
  <c r="J585" i="26"/>
  <c r="J1573" i="26"/>
  <c r="J2558" i="26"/>
  <c r="J800" i="26"/>
  <c r="N800" i="26" s="1"/>
  <c r="O800" i="26" s="1"/>
  <c r="J379" i="26"/>
  <c r="N379" i="26" s="1"/>
  <c r="O379" i="26" s="1"/>
  <c r="J156" i="26"/>
  <c r="J56" i="26"/>
  <c r="J789" i="26"/>
  <c r="J1111" i="26"/>
  <c r="J1406" i="26"/>
  <c r="J187" i="26"/>
  <c r="N187" i="26" s="1"/>
  <c r="O187" i="26" s="1"/>
  <c r="J1676" i="26"/>
  <c r="J1577" i="26"/>
  <c r="J2446" i="26"/>
  <c r="J1452" i="26"/>
  <c r="J2607" i="26"/>
  <c r="J2166" i="26"/>
  <c r="J2630" i="26"/>
  <c r="J421" i="26"/>
  <c r="N421" i="26" s="1"/>
  <c r="O421" i="26" s="1"/>
  <c r="J298" i="26"/>
  <c r="J2396" i="26"/>
  <c r="J2716" i="26"/>
  <c r="J976" i="26"/>
  <c r="J555" i="26"/>
  <c r="J328" i="26"/>
  <c r="J847" i="26"/>
  <c r="J425" i="26"/>
  <c r="N425" i="26" s="1"/>
  <c r="O425" i="26" s="1"/>
  <c r="J1413" i="26"/>
  <c r="J2256" i="26"/>
  <c r="J79" i="26"/>
  <c r="J2173" i="26"/>
  <c r="J810" i="26"/>
  <c r="J196" i="26"/>
  <c r="N196" i="26" s="1"/>
  <c r="O196" i="26" s="1"/>
  <c r="J1789" i="26"/>
  <c r="J1048" i="26"/>
  <c r="N1048" i="26" s="1"/>
  <c r="O1048" i="26" s="1"/>
  <c r="J627" i="26"/>
  <c r="N627" i="26" s="1"/>
  <c r="O627" i="26" s="1"/>
  <c r="J400" i="26"/>
  <c r="J106" i="26"/>
  <c r="J300" i="26"/>
  <c r="J53" i="26"/>
  <c r="J1037" i="26"/>
  <c r="J1806" i="26"/>
  <c r="J397" i="26"/>
  <c r="N397" i="26" s="1"/>
  <c r="O397" i="26" s="1"/>
  <c r="J883" i="26"/>
  <c r="J2192" i="26"/>
  <c r="J746" i="26"/>
  <c r="J136" i="26"/>
  <c r="J2429" i="26"/>
  <c r="J2724" i="26"/>
  <c r="J1430" i="26"/>
  <c r="J984" i="26"/>
  <c r="J336" i="26"/>
  <c r="J236" i="26"/>
  <c r="J973" i="26"/>
  <c r="J333" i="26"/>
  <c r="J210" i="26"/>
  <c r="N210" i="26" s="1"/>
  <c r="O210" i="26" s="1"/>
  <c r="J2308" i="26"/>
  <c r="J1013" i="26"/>
  <c r="J1392" i="26"/>
  <c r="J2725" i="26"/>
  <c r="J1318" i="26"/>
  <c r="J127" i="26"/>
  <c r="J2461" i="26"/>
  <c r="J1432" i="26"/>
  <c r="J463" i="26"/>
  <c r="J534" i="26"/>
  <c r="J855" i="26"/>
  <c r="J75" i="26"/>
  <c r="J433" i="26"/>
  <c r="J1421" i="26"/>
  <c r="J1553" i="26"/>
  <c r="J2422" i="26"/>
  <c r="J889" i="26"/>
  <c r="J1128" i="26"/>
  <c r="J171" i="26"/>
  <c r="J230" i="26"/>
  <c r="N230" i="26" s="1"/>
  <c r="O230" i="26" s="1"/>
  <c r="J1217" i="26"/>
  <c r="J2650" i="26"/>
  <c r="J1286" i="26"/>
  <c r="J1232" i="26"/>
  <c r="J726" i="26"/>
  <c r="J334" i="26"/>
  <c r="J2565" i="26"/>
  <c r="J1103" i="26"/>
  <c r="J1382" i="26"/>
  <c r="J115" i="26"/>
  <c r="J1668" i="26"/>
  <c r="J624" i="26"/>
  <c r="J1203" i="26"/>
  <c r="J2510" i="26"/>
  <c r="J108" i="26"/>
  <c r="J1066" i="26"/>
  <c r="J1189" i="26"/>
  <c r="J2176" i="26"/>
  <c r="J1174" i="26"/>
  <c r="J656" i="26"/>
  <c r="J406" i="26"/>
  <c r="N406" i="26" s="1"/>
  <c r="O406" i="26" s="1"/>
  <c r="J305" i="26"/>
  <c r="J1293" i="26"/>
  <c r="J2062" i="26"/>
  <c r="J653" i="26"/>
  <c r="J2626" i="26"/>
  <c r="J134" i="26"/>
  <c r="J253" i="26"/>
  <c r="N253" i="26" s="1"/>
  <c r="O253" i="26" s="1"/>
  <c r="J1662" i="26"/>
  <c r="J2648" i="26"/>
  <c r="J1645" i="26"/>
  <c r="J787" i="26"/>
  <c r="J1223" i="26"/>
  <c r="J2178" i="26"/>
  <c r="J987" i="26"/>
  <c r="J446" i="26"/>
  <c r="J2043" i="26"/>
  <c r="J2466" i="26"/>
  <c r="J2712" i="26"/>
  <c r="J2611" i="26"/>
  <c r="J1655" i="26"/>
  <c r="J412" i="26"/>
  <c r="J683" i="26"/>
  <c r="J1242" i="26"/>
  <c r="J1659" i="26"/>
  <c r="J2339" i="26"/>
  <c r="J266" i="26"/>
  <c r="N266" i="26" s="1"/>
  <c r="O266" i="26" s="1"/>
  <c r="J1498" i="26"/>
  <c r="J2704" i="26"/>
  <c r="J539" i="26"/>
  <c r="J821" i="26"/>
  <c r="N821" i="26" s="1"/>
  <c r="O821" i="26" s="1"/>
  <c r="J2099" i="26"/>
  <c r="J1050" i="26"/>
  <c r="J1556" i="26"/>
  <c r="J2447" i="26"/>
  <c r="J2322" i="26"/>
  <c r="J1505" i="26"/>
  <c r="J1084" i="26"/>
  <c r="J2520" i="26"/>
  <c r="J706" i="26"/>
  <c r="N706" i="26" s="1"/>
  <c r="O706" i="26" s="1"/>
  <c r="J1479" i="26"/>
  <c r="J1051" i="26"/>
  <c r="N1051" i="26" s="1"/>
  <c r="O1051" i="26" s="1"/>
  <c r="J1030" i="26"/>
  <c r="N1030" i="26" s="1"/>
  <c r="O1030" i="26" s="1"/>
  <c r="J1612" i="26"/>
  <c r="J1833" i="26"/>
  <c r="J2211" i="26"/>
  <c r="J2458" i="26"/>
  <c r="J586" i="26"/>
  <c r="J1228" i="26"/>
  <c r="J1578" i="26"/>
  <c r="J60" i="26"/>
  <c r="J2553" i="26"/>
  <c r="J794" i="26"/>
  <c r="J1428" i="26"/>
  <c r="J2367" i="26"/>
  <c r="J2703" i="26"/>
  <c r="N25" i="26"/>
  <c r="O25" i="26" s="1"/>
  <c r="N29" i="26"/>
  <c r="O29" i="26" s="1"/>
  <c r="N27" i="26"/>
  <c r="O27" i="26" s="1"/>
  <c r="N30" i="26"/>
  <c r="O30" i="26" s="1"/>
  <c r="N31" i="26"/>
  <c r="O31" i="26" s="1"/>
  <c r="N28" i="26"/>
  <c r="O28" i="26" s="1"/>
  <c r="N47" i="26"/>
  <c r="O47" i="26" s="1"/>
  <c r="N46" i="26"/>
  <c r="O46" i="26" s="1"/>
  <c r="N42" i="26"/>
  <c r="O42" i="26" s="1"/>
  <c r="N33" i="26"/>
  <c r="N438" i="26"/>
  <c r="O438" i="26" s="1"/>
  <c r="N44" i="26"/>
  <c r="O44" i="26" s="1"/>
  <c r="N43" i="26"/>
  <c r="O43" i="26" s="1"/>
  <c r="N35" i="26"/>
  <c r="O35" i="26" s="1"/>
  <c r="N34" i="26"/>
  <c r="O34" i="26" s="1"/>
  <c r="N41" i="26"/>
  <c r="O41" i="26" s="1"/>
  <c r="L41" i="26"/>
  <c r="M41" i="26" s="1"/>
  <c r="N168" i="26" l="1"/>
  <c r="O168" i="26" s="1"/>
  <c r="O26" i="26"/>
  <c r="Q26" i="26"/>
  <c r="O36" i="26"/>
  <c r="Q36" i="26"/>
  <c r="L1015" i="26"/>
  <c r="M1015" i="26" s="1"/>
  <c r="O464" i="26"/>
  <c r="Q464" i="26"/>
  <c r="O392" i="26"/>
  <c r="Q392" i="26"/>
  <c r="L18" i="26"/>
  <c r="P18" i="26" s="1"/>
  <c r="N18" i="26"/>
  <c r="O22" i="26"/>
  <c r="Q22" i="26"/>
  <c r="N2155" i="26"/>
  <c r="O2155" i="26" s="1"/>
  <c r="L2155" i="26"/>
  <c r="N1829" i="26"/>
  <c r="L1829" i="26"/>
  <c r="N1652" i="26"/>
  <c r="O1652" i="26" s="1"/>
  <c r="L1652" i="26"/>
  <c r="N2067" i="26"/>
  <c r="O2067" i="26" s="1"/>
  <c r="L2067" i="26"/>
  <c r="N2178" i="26"/>
  <c r="O2178" i="26" s="1"/>
  <c r="L2178" i="26"/>
  <c r="N2113" i="26"/>
  <c r="O2113" i="26" s="1"/>
  <c r="L2113" i="26"/>
  <c r="N2149" i="26"/>
  <c r="O2149" i="26" s="1"/>
  <c r="L2149" i="26"/>
  <c r="N2188" i="26"/>
  <c r="O2188" i="26" s="1"/>
  <c r="L2188" i="26"/>
  <c r="N2112" i="26"/>
  <c r="O2112" i="26" s="1"/>
  <c r="L2112" i="26"/>
  <c r="N2147" i="26"/>
  <c r="O2147" i="26" s="1"/>
  <c r="L2147" i="26"/>
  <c r="N469" i="26"/>
  <c r="O469" i="26" s="1"/>
  <c r="L469" i="26"/>
  <c r="N2068" i="26"/>
  <c r="L2068" i="26"/>
  <c r="N2148" i="26"/>
  <c r="O2148" i="26" s="1"/>
  <c r="L2148" i="26"/>
  <c r="N2221" i="26"/>
  <c r="O2221" i="26" s="1"/>
  <c r="L2221" i="26"/>
  <c r="N2207" i="26"/>
  <c r="O2207" i="26" s="1"/>
  <c r="L2207" i="26"/>
  <c r="N2199" i="26"/>
  <c r="O2199" i="26" s="1"/>
  <c r="L2199" i="26"/>
  <c r="N2201" i="26"/>
  <c r="O2201" i="26" s="1"/>
  <c r="L2201" i="26"/>
  <c r="N2150" i="26"/>
  <c r="O2150" i="26" s="1"/>
  <c r="L2150" i="26"/>
  <c r="N2107" i="26"/>
  <c r="L2107" i="26"/>
  <c r="N2160" i="26"/>
  <c r="O2160" i="26" s="1"/>
  <c r="L2160" i="26"/>
  <c r="N2232" i="26"/>
  <c r="O2232" i="26" s="1"/>
  <c r="L2232" i="26"/>
  <c r="N2116" i="26"/>
  <c r="O2116" i="26" s="1"/>
  <c r="L2116" i="26"/>
  <c r="N2140" i="26"/>
  <c r="O2140" i="26" s="1"/>
  <c r="L2140" i="26"/>
  <c r="N2208" i="26"/>
  <c r="O2208" i="26" s="1"/>
  <c r="L2208" i="26"/>
  <c r="N2108" i="26"/>
  <c r="L2108" i="26"/>
  <c r="N2111" i="26"/>
  <c r="O2111" i="26" s="1"/>
  <c r="L2111" i="26"/>
  <c r="N2154" i="26"/>
  <c r="O2154" i="26" s="1"/>
  <c r="L2154" i="26"/>
  <c r="N2206" i="26"/>
  <c r="O2206" i="26" s="1"/>
  <c r="L2206" i="26"/>
  <c r="N2192" i="26"/>
  <c r="L2192" i="26"/>
  <c r="N2195" i="26"/>
  <c r="O2195" i="26" s="1"/>
  <c r="L2195" i="26"/>
  <c r="N2179" i="26"/>
  <c r="L2179" i="26"/>
  <c r="N503" i="26"/>
  <c r="O503" i="26" s="1"/>
  <c r="L503" i="26"/>
  <c r="N470" i="26"/>
  <c r="O470" i="26" s="1"/>
  <c r="L470" i="26"/>
  <c r="N2152" i="26"/>
  <c r="L2152" i="26"/>
  <c r="N1690" i="26"/>
  <c r="O1690" i="26" s="1"/>
  <c r="L1690" i="26"/>
  <c r="N2198" i="26"/>
  <c r="L2198" i="26"/>
  <c r="N2095" i="26"/>
  <c r="L2095" i="26"/>
  <c r="N471" i="26"/>
  <c r="Q471" i="26" s="1"/>
  <c r="L471" i="26"/>
  <c r="N2200" i="26"/>
  <c r="O2200" i="26" s="1"/>
  <c r="L2200" i="26"/>
  <c r="L1016" i="26"/>
  <c r="M1016" i="26" s="1"/>
  <c r="L849" i="26"/>
  <c r="M849" i="26" s="1"/>
  <c r="L1028" i="26"/>
  <c r="M1028" i="26" s="1"/>
  <c r="L836" i="26"/>
  <c r="L401" i="26"/>
  <c r="M401" i="26" s="1"/>
  <c r="L408" i="26"/>
  <c r="M408" i="26" s="1"/>
  <c r="L1011" i="26"/>
  <c r="L264" i="26"/>
  <c r="M264" i="26" s="1"/>
  <c r="L835" i="26"/>
  <c r="M835" i="26" s="1"/>
  <c r="L1069" i="26"/>
  <c r="M1069" i="26" s="1"/>
  <c r="L301" i="26"/>
  <c r="L266" i="26"/>
  <c r="P266" i="26" s="1"/>
  <c r="L311" i="26"/>
  <c r="M311" i="26" s="1"/>
  <c r="L1025" i="26"/>
  <c r="M1025" i="26" s="1"/>
  <c r="L381" i="26"/>
  <c r="L1000" i="26"/>
  <c r="M1000" i="26" s="1"/>
  <c r="L394" i="26"/>
  <c r="M394" i="26" s="1"/>
  <c r="L550" i="26"/>
  <c r="M550" i="26" s="1"/>
  <c r="L186" i="26"/>
  <c r="L953" i="26"/>
  <c r="M953" i="26" s="1"/>
  <c r="L1070" i="26"/>
  <c r="M1070" i="26" s="1"/>
  <c r="L228" i="26"/>
  <c r="M228" i="26" s="1"/>
  <c r="L193" i="26"/>
  <c r="L251" i="26"/>
  <c r="M251" i="26" s="1"/>
  <c r="L260" i="26"/>
  <c r="M260" i="26" s="1"/>
  <c r="L1030" i="26"/>
  <c r="M1030" i="26" s="1"/>
  <c r="L633" i="26"/>
  <c r="L490" i="26"/>
  <c r="M490" i="26" s="1"/>
  <c r="L196" i="26"/>
  <c r="M196" i="26" s="1"/>
  <c r="L1051" i="26"/>
  <c r="M1051" i="26" s="1"/>
  <c r="L991" i="26"/>
  <c r="L253" i="26"/>
  <c r="M253" i="26" s="1"/>
  <c r="L202" i="26"/>
  <c r="M202" i="26" s="1"/>
  <c r="L395" i="26"/>
  <c r="M395" i="26" s="1"/>
  <c r="L429" i="26"/>
  <c r="L315" i="26"/>
  <c r="M315" i="26" s="1"/>
  <c r="L968" i="26"/>
  <c r="M968" i="26" s="1"/>
  <c r="L327" i="26"/>
  <c r="L293" i="26"/>
  <c r="L716" i="26"/>
  <c r="M716" i="26" s="1"/>
  <c r="L444" i="26"/>
  <c r="M444" i="26" s="1"/>
  <c r="L405" i="26"/>
  <c r="M405" i="26" s="1"/>
  <c r="L811" i="26"/>
  <c r="M811" i="26" s="1"/>
  <c r="L989" i="26"/>
  <c r="M989" i="26" s="1"/>
  <c r="L314" i="26"/>
  <c r="M314" i="26" s="1"/>
  <c r="L187" i="26"/>
  <c r="M187" i="26" s="1"/>
  <c r="L418" i="26"/>
  <c r="L432" i="26"/>
  <c r="M432" i="26" s="1"/>
  <c r="L208" i="26"/>
  <c r="M208" i="26" s="1"/>
  <c r="L210" i="26"/>
  <c r="M210" i="26" s="1"/>
  <c r="L404" i="26"/>
  <c r="M404" i="26" s="1"/>
  <c r="L745" i="26"/>
  <c r="M745" i="26" s="1"/>
  <c r="L974" i="26"/>
  <c r="M974" i="26" s="1"/>
  <c r="L504" i="26"/>
  <c r="M504" i="26" s="1"/>
  <c r="L302" i="26"/>
  <c r="L1048" i="26"/>
  <c r="M1048" i="26" s="1"/>
  <c r="L197" i="26"/>
  <c r="M197" i="26" s="1"/>
  <c r="L1041" i="26"/>
  <c r="L326" i="26"/>
  <c r="M326" i="26" s="1"/>
  <c r="L492" i="26"/>
  <c r="M492" i="26" s="1"/>
  <c r="L312" i="26"/>
  <c r="M312" i="26" s="1"/>
  <c r="L632" i="26"/>
  <c r="M632" i="26" s="1"/>
  <c r="L1046" i="26"/>
  <c r="M1046" i="26" s="1"/>
  <c r="L292" i="26"/>
  <c r="M292" i="26" s="1"/>
  <c r="L848" i="26"/>
  <c r="M848" i="26" s="1"/>
  <c r="L389" i="26"/>
  <c r="M389" i="26" s="1"/>
  <c r="L194" i="26"/>
  <c r="L423" i="26"/>
  <c r="M423" i="26" s="1"/>
  <c r="L812" i="26"/>
  <c r="M812" i="26" s="1"/>
  <c r="L425" i="26"/>
  <c r="M425" i="26" s="1"/>
  <c r="L1031" i="26"/>
  <c r="L230" i="26"/>
  <c r="M230" i="26" s="1"/>
  <c r="L820" i="26"/>
  <c r="M820" i="26" s="1"/>
  <c r="L263" i="26"/>
  <c r="M263" i="26" s="1"/>
  <c r="L990" i="26"/>
  <c r="L1003" i="26"/>
  <c r="M1003" i="26" s="1"/>
  <c r="L981" i="26"/>
  <c r="M981" i="26" s="1"/>
  <c r="L532" i="26"/>
  <c r="M532" i="26" s="1"/>
  <c r="L700" i="26"/>
  <c r="L319" i="26"/>
  <c r="M319" i="26" s="1"/>
  <c r="L706" i="26"/>
  <c r="M706" i="26" s="1"/>
  <c r="L290" i="26"/>
  <c r="M290" i="26" s="1"/>
  <c r="L1039" i="26"/>
  <c r="M1039" i="26" s="1"/>
  <c r="L822" i="26"/>
  <c r="M822" i="26" s="1"/>
  <c r="L488" i="26"/>
  <c r="M488" i="26" s="1"/>
  <c r="L294" i="26"/>
  <c r="M294" i="26" s="1"/>
  <c r="L323" i="26"/>
  <c r="L838" i="26"/>
  <c r="M838" i="26" s="1"/>
  <c r="L643" i="26"/>
  <c r="M643" i="26" s="1"/>
  <c r="L398" i="26"/>
  <c r="M398" i="26" s="1"/>
  <c r="L281" i="26"/>
  <c r="L396" i="26"/>
  <c r="M396" i="26" s="1"/>
  <c r="L204" i="26"/>
  <c r="M204" i="26" s="1"/>
  <c r="L454" i="26"/>
  <c r="M454" i="26" s="1"/>
  <c r="L421" i="26"/>
  <c r="L988" i="26"/>
  <c r="M988" i="26" s="1"/>
  <c r="L324" i="26"/>
  <c r="M324" i="26" s="1"/>
  <c r="L318" i="26"/>
  <c r="M318" i="26" s="1"/>
  <c r="L817" i="26"/>
  <c r="M817" i="26" s="1"/>
  <c r="L455" i="26"/>
  <c r="M455" i="26" s="1"/>
  <c r="L685" i="26"/>
  <c r="M685" i="26" s="1"/>
  <c r="L419" i="26"/>
  <c r="M419" i="26" s="1"/>
  <c r="L803" i="26"/>
  <c r="M803" i="26" s="1"/>
  <c r="L697" i="26"/>
  <c r="M697" i="26" s="1"/>
  <c r="L307" i="26"/>
  <c r="M307" i="26" s="1"/>
  <c r="L390" i="26"/>
  <c r="M390" i="26" s="1"/>
  <c r="N2458" i="26"/>
  <c r="L2458" i="26"/>
  <c r="N1050" i="26"/>
  <c r="L1050" i="26"/>
  <c r="N412" i="26"/>
  <c r="O412" i="26" s="1"/>
  <c r="L412" i="26"/>
  <c r="M412" i="26" s="1"/>
  <c r="N305" i="26"/>
  <c r="O305" i="26" s="1"/>
  <c r="L305" i="26"/>
  <c r="M305" i="26" s="1"/>
  <c r="N554" i="26"/>
  <c r="O554" i="26" s="1"/>
  <c r="N2725" i="26"/>
  <c r="O2725" i="26" s="1"/>
  <c r="L2725" i="26"/>
  <c r="N746" i="26"/>
  <c r="O746" i="26" s="1"/>
  <c r="L746" i="26"/>
  <c r="N400" i="26"/>
  <c r="O400" i="26" s="1"/>
  <c r="L400" i="26"/>
  <c r="M400" i="26" s="1"/>
  <c r="N328" i="26"/>
  <c r="L328" i="26"/>
  <c r="N2630" i="26"/>
  <c r="O2630" i="26" s="1"/>
  <c r="L2630" i="26"/>
  <c r="N1111" i="26"/>
  <c r="L1111" i="26"/>
  <c r="N215" i="26"/>
  <c r="Q215" i="26" s="1"/>
  <c r="L215" i="26"/>
  <c r="N732" i="26"/>
  <c r="O732" i="26" s="1"/>
  <c r="L732" i="26"/>
  <c r="N1405" i="26"/>
  <c r="L1405" i="26"/>
  <c r="N1035" i="26"/>
  <c r="O1035" i="26" s="1"/>
  <c r="L1035" i="26"/>
  <c r="N740" i="26"/>
  <c r="L740" i="26"/>
  <c r="N1282" i="26"/>
  <c r="L1282" i="26"/>
  <c r="N2077" i="26"/>
  <c r="L2077" i="26"/>
  <c r="N635" i="26"/>
  <c r="O635" i="26" s="1"/>
  <c r="L635" i="26"/>
  <c r="N1496" i="26"/>
  <c r="L1496" i="26"/>
  <c r="N2691" i="26"/>
  <c r="L2691" i="26"/>
  <c r="N2343" i="26"/>
  <c r="O2343" i="26" s="1"/>
  <c r="L2343" i="26"/>
  <c r="N590" i="26"/>
  <c r="L590" i="26"/>
  <c r="N1384" i="26"/>
  <c r="O1384" i="26" s="1"/>
  <c r="L1384" i="26"/>
  <c r="N1623" i="26"/>
  <c r="O1623" i="26" s="1"/>
  <c r="L1623" i="26"/>
  <c r="N1647" i="26"/>
  <c r="O1647" i="26" s="1"/>
  <c r="L1647" i="26"/>
  <c r="N1139" i="26"/>
  <c r="O1139" i="26" s="1"/>
  <c r="L1139" i="26"/>
  <c r="N1712" i="26"/>
  <c r="L1712" i="26"/>
  <c r="N1149" i="26"/>
  <c r="O1149" i="26" s="1"/>
  <c r="L1149" i="26"/>
  <c r="N2316" i="26"/>
  <c r="O2316" i="26" s="1"/>
  <c r="L2316" i="26"/>
  <c r="N1646" i="26"/>
  <c r="O1646" i="26" s="1"/>
  <c r="L1646" i="26"/>
  <c r="N67" i="26"/>
  <c r="Q67" i="26" s="1"/>
  <c r="L67" i="26"/>
  <c r="N2344" i="26"/>
  <c r="O2344" i="26" s="1"/>
  <c r="L2344" i="26"/>
  <c r="N524" i="26"/>
  <c r="L524" i="26"/>
  <c r="N1640" i="26"/>
  <c r="O1640" i="26" s="1"/>
  <c r="L1640" i="26"/>
  <c r="N2474" i="26"/>
  <c r="L2474" i="26"/>
  <c r="N101" i="26"/>
  <c r="Q101" i="26" s="1"/>
  <c r="L101" i="26"/>
  <c r="N1788" i="26"/>
  <c r="O1788" i="26" s="1"/>
  <c r="L1788" i="26"/>
  <c r="N2079" i="26"/>
  <c r="O2079" i="26" s="1"/>
  <c r="L2079" i="26"/>
  <c r="N1142" i="26"/>
  <c r="O1142" i="26" s="1"/>
  <c r="L1142" i="26"/>
  <c r="N291" i="26"/>
  <c r="O291" i="26" s="1"/>
  <c r="L291" i="26"/>
  <c r="M291" i="26" s="1"/>
  <c r="N1711" i="26"/>
  <c r="L1711" i="26"/>
  <c r="N962" i="26"/>
  <c r="O962" i="26" s="1"/>
  <c r="L962" i="26"/>
  <c r="N1462" i="26"/>
  <c r="L1462" i="26"/>
  <c r="N995" i="26"/>
  <c r="O995" i="26" s="1"/>
  <c r="L995" i="26"/>
  <c r="N2705" i="26"/>
  <c r="L2705" i="26"/>
  <c r="N2172" i="26"/>
  <c r="O2172" i="26" s="1"/>
  <c r="L2172" i="26"/>
  <c r="N1608" i="26"/>
  <c r="L1608" i="26"/>
  <c r="N1478" i="26"/>
  <c r="O1478" i="26" s="1"/>
  <c r="L1478" i="26"/>
  <c r="N262" i="26"/>
  <c r="Q262" i="26" s="1"/>
  <c r="L262" i="26"/>
  <c r="N1567" i="26"/>
  <c r="O1567" i="26" s="1"/>
  <c r="L1567" i="26"/>
  <c r="N1581" i="26"/>
  <c r="L1581" i="26"/>
  <c r="N881" i="26"/>
  <c r="O881" i="26" s="1"/>
  <c r="L881" i="26"/>
  <c r="N483" i="26"/>
  <c r="O483" i="26" s="1"/>
  <c r="L483" i="26"/>
  <c r="N2620" i="26"/>
  <c r="O2620" i="26" s="1"/>
  <c r="L2620" i="26"/>
  <c r="N1779" i="26"/>
  <c r="L1779" i="26"/>
  <c r="N2431" i="26"/>
  <c r="O2431" i="26" s="1"/>
  <c r="L2431" i="26"/>
  <c r="N777" i="26"/>
  <c r="L777" i="26"/>
  <c r="N1739" i="26"/>
  <c r="O1739" i="26" s="1"/>
  <c r="L1739" i="26"/>
  <c r="N88" i="26"/>
  <c r="L88" i="26"/>
  <c r="N1067" i="26"/>
  <c r="O1067" i="26" s="1"/>
  <c r="L1067" i="26"/>
  <c r="M1067" i="26" s="1"/>
  <c r="N2319" i="26"/>
  <c r="L2319" i="26"/>
  <c r="N317" i="26"/>
  <c r="L317" i="26"/>
  <c r="N1991" i="26"/>
  <c r="O1991" i="26" s="1"/>
  <c r="L1991" i="26"/>
  <c r="N2312" i="26"/>
  <c r="O2312" i="26" s="1"/>
  <c r="L2312" i="26"/>
  <c r="N2326" i="26"/>
  <c r="L2326" i="26"/>
  <c r="N1330" i="26"/>
  <c r="O1330" i="26" s="1"/>
  <c r="L1330" i="26"/>
  <c r="N110" i="26"/>
  <c r="O110" i="26" s="1"/>
  <c r="L110" i="26"/>
  <c r="N1671" i="26"/>
  <c r="O1671" i="26" s="1"/>
  <c r="L1671" i="26"/>
  <c r="N2604" i="26"/>
  <c r="O2604" i="26" s="1"/>
  <c r="L2604" i="26"/>
  <c r="N2569" i="26"/>
  <c r="L2569" i="26"/>
  <c r="N2125" i="26"/>
  <c r="O2125" i="26" s="1"/>
  <c r="L2125" i="26"/>
  <c r="L1022" i="26"/>
  <c r="N1833" i="26"/>
  <c r="L1833" i="26"/>
  <c r="N1479" i="26"/>
  <c r="O1479" i="26" s="1"/>
  <c r="L1479" i="26"/>
  <c r="N2322" i="26"/>
  <c r="L2322" i="26"/>
  <c r="N987" i="26"/>
  <c r="L987" i="26"/>
  <c r="N2626" i="26"/>
  <c r="O2626" i="26" s="1"/>
  <c r="L2626" i="26"/>
  <c r="N1203" i="26"/>
  <c r="L1203" i="26"/>
  <c r="N726" i="26"/>
  <c r="O726" i="26" s="1"/>
  <c r="L726" i="26"/>
  <c r="N433" i="26"/>
  <c r="O433" i="26" s="1"/>
  <c r="L433" i="26"/>
  <c r="N1037" i="26"/>
  <c r="O1037" i="26" s="1"/>
  <c r="L1037" i="26"/>
  <c r="M1037" i="26" s="1"/>
  <c r="N2256" i="26"/>
  <c r="L2256" i="26"/>
  <c r="N298" i="26"/>
  <c r="O298" i="26" s="1"/>
  <c r="L298" i="26"/>
  <c r="M298" i="26" s="1"/>
  <c r="N585" i="26"/>
  <c r="Q585" i="26" s="1"/>
  <c r="L585" i="26"/>
  <c r="N717" i="26"/>
  <c r="O717" i="26" s="1"/>
  <c r="L717" i="26"/>
  <c r="M717" i="26" s="1"/>
  <c r="N2473" i="26"/>
  <c r="L2473" i="26"/>
  <c r="N1597" i="26"/>
  <c r="O1597" i="26" s="1"/>
  <c r="L1597" i="26"/>
  <c r="N1603" i="26"/>
  <c r="L1603" i="26"/>
  <c r="N1602" i="26"/>
  <c r="O1602" i="26" s="1"/>
  <c r="L1602" i="26"/>
  <c r="N2582" i="26"/>
  <c r="O2582" i="26" s="1"/>
  <c r="L2582" i="26"/>
  <c r="N2709" i="26"/>
  <c r="O2709" i="26" s="1"/>
  <c r="L2709" i="26"/>
  <c r="N2455" i="26"/>
  <c r="L2455" i="26"/>
  <c r="N917" i="26"/>
  <c r="Q917" i="26" s="1"/>
  <c r="L917" i="26"/>
  <c r="N366" i="26"/>
  <c r="O366" i="26" s="1"/>
  <c r="L366" i="26"/>
  <c r="N2293" i="26"/>
  <c r="O2293" i="26" s="1"/>
  <c r="L2293" i="26"/>
  <c r="N365" i="26"/>
  <c r="L365" i="26"/>
  <c r="N1549" i="26"/>
  <c r="O1549" i="26" s="1"/>
  <c r="L1549" i="26"/>
  <c r="N1008" i="26"/>
  <c r="O1008" i="26" s="1"/>
  <c r="L1008" i="26"/>
  <c r="N914" i="26"/>
  <c r="O914" i="26" s="1"/>
  <c r="L914" i="26"/>
  <c r="N603" i="26"/>
  <c r="O603" i="26" s="1"/>
  <c r="L603" i="26"/>
  <c r="N676" i="26"/>
  <c r="L676" i="26"/>
  <c r="N211" i="26"/>
  <c r="O211" i="26" s="1"/>
  <c r="L211" i="26"/>
  <c r="N2727" i="26"/>
  <c r="O2727" i="26" s="1"/>
  <c r="L2727" i="26"/>
  <c r="N2126" i="26"/>
  <c r="O2126" i="26" s="1"/>
  <c r="L2126" i="26"/>
  <c r="N2151" i="26"/>
  <c r="L2151" i="26"/>
  <c r="N569" i="26"/>
  <c r="O569" i="26" s="1"/>
  <c r="L569" i="26"/>
  <c r="M569" i="26" s="1"/>
  <c r="N591" i="26"/>
  <c r="L591" i="26"/>
  <c r="N472" i="26"/>
  <c r="O472" i="26" s="1"/>
  <c r="L472" i="26"/>
  <c r="N286" i="26"/>
  <c r="L286" i="26"/>
  <c r="N2469" i="26"/>
  <c r="L2469" i="26"/>
  <c r="N2555" i="26"/>
  <c r="O2555" i="26" s="1"/>
  <c r="L2555" i="26"/>
  <c r="N498" i="26"/>
  <c r="L498" i="26"/>
  <c r="N942" i="26"/>
  <c r="O942" i="26" s="1"/>
  <c r="L942" i="26"/>
  <c r="N1071" i="26"/>
  <c r="O1071" i="26" s="1"/>
  <c r="L1071" i="26"/>
  <c r="N932" i="26"/>
  <c r="L932" i="26"/>
  <c r="N2438" i="26"/>
  <c r="O2438" i="26" s="1"/>
  <c r="L2438" i="26"/>
  <c r="N2646" i="26"/>
  <c r="O2646" i="26" s="1"/>
  <c r="L2646" i="26"/>
  <c r="N652" i="26"/>
  <c r="L652" i="26"/>
  <c r="N1768" i="26"/>
  <c r="O1768" i="26" s="1"/>
  <c r="L1768" i="26"/>
  <c r="N1199" i="26"/>
  <c r="L1199" i="26"/>
  <c r="N410" i="26"/>
  <c r="O410" i="26" s="1"/>
  <c r="L410" i="26"/>
  <c r="M410" i="26" s="1"/>
  <c r="N2404" i="26"/>
  <c r="L2404" i="26"/>
  <c r="N332" i="26"/>
  <c r="O332" i="26" s="1"/>
  <c r="L332" i="26"/>
  <c r="N1454" i="26"/>
  <c r="L1454" i="26"/>
  <c r="N736" i="26"/>
  <c r="L736" i="26"/>
  <c r="N1523" i="26"/>
  <c r="O1523" i="26" s="1"/>
  <c r="L1523" i="26"/>
  <c r="N955" i="26"/>
  <c r="O955" i="26" s="1"/>
  <c r="L955" i="26"/>
  <c r="N87" i="26"/>
  <c r="L87" i="26"/>
  <c r="N1435" i="26"/>
  <c r="O1435" i="26" s="1"/>
  <c r="L1435" i="26"/>
  <c r="N2291" i="26"/>
  <c r="O2291" i="26" s="1"/>
  <c r="L2291" i="26"/>
  <c r="N386" i="26"/>
  <c r="O386" i="26" s="1"/>
  <c r="L386" i="26"/>
  <c r="M386" i="26" s="1"/>
  <c r="N844" i="26"/>
  <c r="O844" i="26" s="1"/>
  <c r="L844" i="26"/>
  <c r="N124" i="26"/>
  <c r="L124" i="26"/>
  <c r="N2290" i="26"/>
  <c r="O2290" i="26" s="1"/>
  <c r="L2290" i="26"/>
  <c r="N2538" i="26"/>
  <c r="O2538" i="26" s="1"/>
  <c r="L2538" i="26"/>
  <c r="N694" i="26"/>
  <c r="O694" i="26" s="1"/>
  <c r="L694" i="26"/>
  <c r="N1644" i="26"/>
  <c r="O1644" i="26" s="1"/>
  <c r="L1644" i="26"/>
  <c r="N153" i="26"/>
  <c r="O153" i="26" s="1"/>
  <c r="L153" i="26"/>
  <c r="N2284" i="26"/>
  <c r="O2284" i="26" s="1"/>
  <c r="L2284" i="26"/>
  <c r="N2360" i="26"/>
  <c r="O2360" i="26" s="1"/>
  <c r="L2360" i="26"/>
  <c r="N954" i="26"/>
  <c r="O954" i="26" s="1"/>
  <c r="L954" i="26"/>
  <c r="N1636" i="26"/>
  <c r="O1636" i="26" s="1"/>
  <c r="L1636" i="26"/>
  <c r="N1610" i="26"/>
  <c r="L1610" i="26"/>
  <c r="N957" i="26"/>
  <c r="O957" i="26" s="1"/>
  <c r="L957" i="26"/>
  <c r="N465" i="26"/>
  <c r="O465" i="26" s="1"/>
  <c r="L465" i="26"/>
  <c r="M465" i="26" s="1"/>
  <c r="N784" i="26"/>
  <c r="O784" i="26" s="1"/>
  <c r="L784" i="26"/>
  <c r="N544" i="26"/>
  <c r="O544" i="26" s="1"/>
  <c r="L544" i="26"/>
  <c r="N2486" i="26"/>
  <c r="O2486" i="26" s="1"/>
  <c r="L2486" i="26"/>
  <c r="N1191" i="26"/>
  <c r="O1191" i="26" s="1"/>
  <c r="L1191" i="26"/>
  <c r="N104" i="26"/>
  <c r="O104" i="26" s="1"/>
  <c r="L104" i="26"/>
  <c r="N2674" i="26"/>
  <c r="L2674" i="26"/>
  <c r="N2460" i="26"/>
  <c r="O2460" i="26" s="1"/>
  <c r="L2460" i="26"/>
  <c r="N2671" i="26"/>
  <c r="L2671" i="26"/>
  <c r="N413" i="26"/>
  <c r="O413" i="26" s="1"/>
  <c r="L413" i="26"/>
  <c r="M413" i="26" s="1"/>
  <c r="L192" i="26"/>
  <c r="M192" i="26" s="1"/>
  <c r="L379" i="26"/>
  <c r="L1047" i="26"/>
  <c r="M1047" i="26" s="1"/>
  <c r="L443" i="26"/>
  <c r="M443" i="26" s="1"/>
  <c r="N1066" i="26"/>
  <c r="O1066" i="26" s="1"/>
  <c r="L1066" i="26"/>
  <c r="M1066" i="26" s="1"/>
  <c r="N889" i="26"/>
  <c r="O889" i="26" s="1"/>
  <c r="L889" i="26"/>
  <c r="N463" i="26"/>
  <c r="O463" i="26" s="1"/>
  <c r="L463" i="26"/>
  <c r="M463" i="26" s="1"/>
  <c r="N1013" i="26"/>
  <c r="O1013" i="26" s="1"/>
  <c r="L1013" i="26"/>
  <c r="M1013" i="26" s="1"/>
  <c r="N336" i="26"/>
  <c r="O336" i="26" s="1"/>
  <c r="L336" i="26"/>
  <c r="M336" i="26" s="1"/>
  <c r="N883" i="26"/>
  <c r="L883" i="26"/>
  <c r="N810" i="26"/>
  <c r="O810" i="26" s="1"/>
  <c r="L810" i="26"/>
  <c r="N2052" i="26"/>
  <c r="L2052" i="26"/>
  <c r="N84" i="26"/>
  <c r="Q84" i="26" s="1"/>
  <c r="L84" i="26"/>
  <c r="N2371" i="26"/>
  <c r="O2371" i="26" s="1"/>
  <c r="L2371" i="26"/>
  <c r="N2647" i="26"/>
  <c r="O2647" i="26" s="1"/>
  <c r="L2647" i="26"/>
  <c r="N1018" i="26"/>
  <c r="O1018" i="26" s="1"/>
  <c r="L1018" i="26"/>
  <c r="N1036" i="26"/>
  <c r="O1036" i="26" s="1"/>
  <c r="L1036" i="26"/>
  <c r="M1036" i="26" s="1"/>
  <c r="N146" i="26"/>
  <c r="O146" i="26" s="1"/>
  <c r="L146" i="26"/>
  <c r="N276" i="26"/>
  <c r="O276" i="26" s="1"/>
  <c r="L276" i="26"/>
  <c r="N165" i="26"/>
  <c r="O165" i="26" s="1"/>
  <c r="L165" i="26"/>
  <c r="N1704" i="26"/>
  <c r="O1704" i="26" s="1"/>
  <c r="L1704" i="26"/>
  <c r="N335" i="26"/>
  <c r="O335" i="26" s="1"/>
  <c r="L335" i="26"/>
  <c r="M335" i="26" s="1"/>
  <c r="N86" i="26"/>
  <c r="O86" i="26" s="1"/>
  <c r="L86" i="26"/>
  <c r="N2596" i="26"/>
  <c r="L2596" i="26"/>
  <c r="N61" i="26"/>
  <c r="O61" i="26" s="1"/>
  <c r="L61" i="26"/>
  <c r="N815" i="26"/>
  <c r="L815" i="26"/>
  <c r="N1488" i="26"/>
  <c r="O1488" i="26" s="1"/>
  <c r="L1488" i="26"/>
  <c r="N1473" i="26"/>
  <c r="L1473" i="26"/>
  <c r="N2019" i="26"/>
  <c r="L2019" i="26"/>
  <c r="N258" i="26"/>
  <c r="O258" i="26" s="1"/>
  <c r="L258" i="26"/>
  <c r="N1290" i="26"/>
  <c r="O1290" i="26" s="1"/>
  <c r="L1290" i="26"/>
  <c r="N468" i="26"/>
  <c r="O468" i="26" s="1"/>
  <c r="L468" i="26"/>
  <c r="N409" i="26"/>
  <c r="O409" i="26" s="1"/>
  <c r="L409" i="26"/>
  <c r="M409" i="26" s="1"/>
  <c r="N558" i="26"/>
  <c r="O558" i="26" s="1"/>
  <c r="L558" i="26"/>
  <c r="N1391" i="26"/>
  <c r="O1391" i="26" s="1"/>
  <c r="L1391" i="26"/>
  <c r="N1141" i="26"/>
  <c r="L1141" i="26"/>
  <c r="N1984" i="26"/>
  <c r="O1984" i="26" s="1"/>
  <c r="L1984" i="26"/>
  <c r="N2698" i="26"/>
  <c r="L2698" i="26"/>
  <c r="N2057" i="26"/>
  <c r="O2057" i="26" s="1"/>
  <c r="L2057" i="26"/>
  <c r="N2011" i="26"/>
  <c r="L2011" i="26"/>
  <c r="N1148" i="26"/>
  <c r="L1148" i="26"/>
  <c r="N1292" i="26"/>
  <c r="O1292" i="26" s="1"/>
  <c r="L1292" i="26"/>
  <c r="N2624" i="26"/>
  <c r="O2624" i="26" s="1"/>
  <c r="L2624" i="26"/>
  <c r="N2158" i="26"/>
  <c r="O2158" i="26" s="1"/>
  <c r="L2158" i="26"/>
  <c r="N244" i="26"/>
  <c r="O244" i="26" s="1"/>
  <c r="L244" i="26"/>
  <c r="N448" i="26"/>
  <c r="O448" i="26" s="1"/>
  <c r="L448" i="26"/>
  <c r="N2570" i="26"/>
  <c r="L2570" i="26"/>
  <c r="N2669" i="26"/>
  <c r="O2669" i="26" s="1"/>
  <c r="L2669" i="26"/>
  <c r="N2252" i="26"/>
  <c r="O2252" i="26" s="1"/>
  <c r="L2252" i="26"/>
  <c r="N628" i="26"/>
  <c r="O628" i="26" s="1"/>
  <c r="L628" i="26"/>
  <c r="N1085" i="26"/>
  <c r="L1085" i="26"/>
  <c r="N1972" i="26"/>
  <c r="O1972" i="26" s="1"/>
  <c r="L1972" i="26"/>
  <c r="N1531" i="26"/>
  <c r="L1531" i="26"/>
  <c r="N2452" i="26"/>
  <c r="O2452" i="26" s="1"/>
  <c r="L2452" i="26"/>
  <c r="N259" i="26"/>
  <c r="O259" i="26" s="1"/>
  <c r="L259" i="26"/>
  <c r="N2479" i="26"/>
  <c r="L2479" i="26"/>
  <c r="N321" i="26"/>
  <c r="O321" i="26" s="1"/>
  <c r="L321" i="26"/>
  <c r="N2381" i="26"/>
  <c r="L2381" i="26"/>
  <c r="N2020" i="26"/>
  <c r="O2020" i="26" s="1"/>
  <c r="L2020" i="26"/>
  <c r="N737" i="26"/>
  <c r="Q737" i="26" s="1"/>
  <c r="L737" i="26"/>
  <c r="N1677" i="26"/>
  <c r="O1677" i="26" s="1"/>
  <c r="L1677" i="26"/>
  <c r="N588" i="26"/>
  <c r="O588" i="26" s="1"/>
  <c r="L588" i="26"/>
  <c r="N858" i="26"/>
  <c r="O858" i="26" s="1"/>
  <c r="L858" i="26"/>
  <c r="N1529" i="26"/>
  <c r="L1529" i="26"/>
  <c r="N977" i="26"/>
  <c r="O977" i="26" s="1"/>
  <c r="L977" i="26"/>
  <c r="N689" i="26"/>
  <c r="O689" i="26" s="1"/>
  <c r="L689" i="26"/>
  <c r="N484" i="26"/>
  <c r="O484" i="26" s="1"/>
  <c r="L484" i="26"/>
  <c r="N1591" i="26"/>
  <c r="O1591" i="26" s="1"/>
  <c r="L1591" i="26"/>
  <c r="N776" i="26"/>
  <c r="O776" i="26" s="1"/>
  <c r="L776" i="26"/>
  <c r="N1966" i="26"/>
  <c r="L1966" i="26"/>
  <c r="N1040" i="26"/>
  <c r="L1040" i="26"/>
  <c r="N1378" i="26"/>
  <c r="L1378" i="26"/>
  <c r="N1713" i="26"/>
  <c r="O1713" i="26" s="1"/>
  <c r="L1713" i="26"/>
  <c r="L316" i="26"/>
  <c r="M316" i="26" s="1"/>
  <c r="L965" i="26"/>
  <c r="M965" i="26" s="1"/>
  <c r="N2703" i="26"/>
  <c r="O2703" i="26" s="1"/>
  <c r="L2703" i="26"/>
  <c r="N2553" i="26"/>
  <c r="L2553" i="26"/>
  <c r="N586" i="26"/>
  <c r="L586" i="26"/>
  <c r="N2611" i="26"/>
  <c r="L2611" i="26"/>
  <c r="N127" i="26"/>
  <c r="O127" i="26" s="1"/>
  <c r="L127" i="26"/>
  <c r="N1577" i="26"/>
  <c r="O1577" i="26" s="1"/>
  <c r="L1577" i="26"/>
  <c r="N351" i="26"/>
  <c r="O351" i="26" s="1"/>
  <c r="L351" i="26"/>
  <c r="N2100" i="26"/>
  <c r="L2100" i="26"/>
  <c r="N2554" i="26"/>
  <c r="O2554" i="26" s="1"/>
  <c r="L2554" i="26"/>
  <c r="N507" i="26"/>
  <c r="O507" i="26" s="1"/>
  <c r="L507" i="26"/>
  <c r="N1714" i="26"/>
  <c r="O1714" i="26" s="1"/>
  <c r="L1714" i="26"/>
  <c r="N882" i="26"/>
  <c r="O882" i="26" s="1"/>
  <c r="L882" i="26"/>
  <c r="N388" i="26"/>
  <c r="O388" i="26" s="1"/>
  <c r="L388" i="26"/>
  <c r="N2655" i="26"/>
  <c r="O2655" i="26" s="1"/>
  <c r="L2655" i="26"/>
  <c r="N1308" i="26"/>
  <c r="O1308" i="26" s="1"/>
  <c r="L1308" i="26"/>
  <c r="N2227" i="26"/>
  <c r="O2227" i="26" s="1"/>
  <c r="L2227" i="26"/>
  <c r="N1989" i="26"/>
  <c r="O1989" i="26" s="1"/>
  <c r="L1989" i="26"/>
  <c r="N1121" i="26"/>
  <c r="L1121" i="26"/>
  <c r="N2678" i="26"/>
  <c r="O2678" i="26" s="1"/>
  <c r="L2678" i="26"/>
  <c r="N1965" i="26"/>
  <c r="L1965" i="26"/>
  <c r="N63" i="26"/>
  <c r="Q63" i="26" s="1"/>
  <c r="L63" i="26"/>
  <c r="N2574" i="26"/>
  <c r="L2574" i="26"/>
  <c r="N1669" i="26"/>
  <c r="L1669" i="26"/>
  <c r="N922" i="26"/>
  <c r="O922" i="26" s="1"/>
  <c r="L922" i="26"/>
  <c r="M922" i="26" s="1"/>
  <c r="N376" i="26"/>
  <c r="O376" i="26" s="1"/>
  <c r="L376" i="26"/>
  <c r="N2400" i="26"/>
  <c r="O2400" i="26" s="1"/>
  <c r="L2400" i="26"/>
  <c r="N857" i="26"/>
  <c r="L857" i="26"/>
  <c r="N2546" i="26"/>
  <c r="L2546" i="26"/>
  <c r="N1033" i="26"/>
  <c r="O1033" i="26" s="1"/>
  <c r="L1033" i="26"/>
  <c r="N1624" i="26"/>
  <c r="L1624" i="26"/>
  <c r="N130" i="26"/>
  <c r="O130" i="26" s="1"/>
  <c r="L130" i="26"/>
  <c r="N155" i="26"/>
  <c r="L155" i="26"/>
  <c r="N2487" i="26"/>
  <c r="O2487" i="26" s="1"/>
  <c r="L2487" i="26"/>
  <c r="N2492" i="26"/>
  <c r="L2492" i="26"/>
  <c r="N2521" i="26"/>
  <c r="O2521" i="26" s="1"/>
  <c r="L2521" i="26"/>
  <c r="N2001" i="26"/>
  <c r="O2001" i="26" s="1"/>
  <c r="L2001" i="26"/>
  <c r="N2610" i="26"/>
  <c r="O2610" i="26" s="1"/>
  <c r="L2610" i="26"/>
  <c r="N577" i="26"/>
  <c r="L577" i="26"/>
  <c r="N1522" i="26"/>
  <c r="L1522" i="26"/>
  <c r="N500" i="26"/>
  <c r="O500" i="26" s="1"/>
  <c r="L500" i="26"/>
  <c r="N111" i="26"/>
  <c r="O111" i="26" s="1"/>
  <c r="L111" i="26"/>
  <c r="N2673" i="26"/>
  <c r="O2673" i="26" s="1"/>
  <c r="L2673" i="26"/>
  <c r="N2507" i="26"/>
  <c r="L2507" i="26"/>
  <c r="N133" i="26"/>
  <c r="O133" i="26" s="1"/>
  <c r="L133" i="26"/>
  <c r="N1255" i="26"/>
  <c r="O1255" i="26" s="1"/>
  <c r="L1255" i="26"/>
  <c r="N2375" i="26"/>
  <c r="O2375" i="26" s="1"/>
  <c r="L2375" i="26"/>
  <c r="N288" i="26"/>
  <c r="O288" i="26" s="1"/>
  <c r="L288" i="26"/>
  <c r="N1968" i="26"/>
  <c r="L1968" i="26"/>
  <c r="N522" i="26"/>
  <c r="O522" i="26" s="1"/>
  <c r="L522" i="26"/>
  <c r="N2575" i="26"/>
  <c r="O2575" i="26" s="1"/>
  <c r="L2575" i="26"/>
  <c r="N765" i="26"/>
  <c r="O765" i="26" s="1"/>
  <c r="L765" i="26"/>
  <c r="N2641" i="26"/>
  <c r="O2641" i="26" s="1"/>
  <c r="L2641" i="26"/>
  <c r="N839" i="26"/>
  <c r="O839" i="26" s="1"/>
  <c r="L839" i="26"/>
  <c r="N2592" i="26"/>
  <c r="L2592" i="26"/>
  <c r="N2385" i="26"/>
  <c r="O2385" i="26" s="1"/>
  <c r="L2385" i="26"/>
  <c r="N2118" i="26"/>
  <c r="L2118" i="26"/>
  <c r="N895" i="26"/>
  <c r="O895" i="26" s="1"/>
  <c r="L895" i="26"/>
  <c r="N2288" i="26"/>
  <c r="O2288" i="26" s="1"/>
  <c r="L2288" i="26"/>
  <c r="N2410" i="26"/>
  <c r="L2410" i="26"/>
  <c r="N833" i="26"/>
  <c r="L833" i="26"/>
  <c r="N2649" i="26"/>
  <c r="L2649" i="26"/>
  <c r="N2007" i="26"/>
  <c r="O2007" i="26" s="1"/>
  <c r="L2007" i="26"/>
  <c r="N852" i="26"/>
  <c r="L852" i="26"/>
  <c r="N325" i="26"/>
  <c r="O325" i="26" s="1"/>
  <c r="L325" i="26"/>
  <c r="N1657" i="26"/>
  <c r="O1657" i="26" s="1"/>
  <c r="L1657" i="26"/>
  <c r="N2509" i="26"/>
  <c r="O2509" i="26" s="1"/>
  <c r="L2509" i="26"/>
  <c r="N2146" i="26"/>
  <c r="L2146" i="26"/>
  <c r="N1971" i="26"/>
  <c r="O1971" i="26" s="1"/>
  <c r="L1971" i="26"/>
  <c r="N1605" i="26"/>
  <c r="O1605" i="26" s="1"/>
  <c r="L1605" i="26"/>
  <c r="N2503" i="26"/>
  <c r="O2503" i="26" s="1"/>
  <c r="L2503" i="26"/>
  <c r="N1489" i="26"/>
  <c r="O1489" i="26" s="1"/>
  <c r="L1489" i="26"/>
  <c r="N2603" i="26"/>
  <c r="L2603" i="26"/>
  <c r="N1166" i="26"/>
  <c r="L1166" i="26"/>
  <c r="N190" i="26"/>
  <c r="O190" i="26" s="1"/>
  <c r="L190" i="26"/>
  <c r="N618" i="26"/>
  <c r="O618" i="26" s="1"/>
  <c r="L618" i="26"/>
  <c r="N2093" i="26"/>
  <c r="O2093" i="26" s="1"/>
  <c r="L2093" i="26"/>
  <c r="N819" i="26"/>
  <c r="O819" i="26" s="1"/>
  <c r="L819" i="26"/>
  <c r="N297" i="26"/>
  <c r="O297" i="26" s="1"/>
  <c r="L297" i="26"/>
  <c r="N629" i="26"/>
  <c r="O629" i="26" s="1"/>
  <c r="L629" i="26"/>
  <c r="N491" i="26"/>
  <c r="O491" i="26" s="1"/>
  <c r="L491" i="26"/>
  <c r="M491" i="26" s="1"/>
  <c r="N2652" i="26"/>
  <c r="L2652" i="26"/>
  <c r="N1288" i="26"/>
  <c r="L1288" i="26"/>
  <c r="N1609" i="26"/>
  <c r="O1609" i="26" s="1"/>
  <c r="L1609" i="26"/>
  <c r="N243" i="26"/>
  <c r="L243" i="26"/>
  <c r="L428" i="26"/>
  <c r="M428" i="26" s="1"/>
  <c r="N2447" i="26"/>
  <c r="O2447" i="26" s="1"/>
  <c r="L2447" i="26"/>
  <c r="N539" i="26"/>
  <c r="L539" i="26"/>
  <c r="N2339" i="26"/>
  <c r="L2339" i="26"/>
  <c r="N1662" i="26"/>
  <c r="O1662" i="26" s="1"/>
  <c r="L1662" i="26"/>
  <c r="N653" i="26"/>
  <c r="L653" i="26"/>
  <c r="N108" i="26"/>
  <c r="Q108" i="26" s="1"/>
  <c r="L108" i="26"/>
  <c r="N2724" i="26"/>
  <c r="O2724" i="26" s="1"/>
  <c r="L2724" i="26"/>
  <c r="N2173" i="26"/>
  <c r="L2173" i="26"/>
  <c r="N555" i="26"/>
  <c r="O555" i="26" s="1"/>
  <c r="L555" i="26"/>
  <c r="N1558" i="26"/>
  <c r="O1558" i="26" s="1"/>
  <c r="L1558" i="26"/>
  <c r="N2121" i="26"/>
  <c r="O2121" i="26" s="1"/>
  <c r="L2121" i="26"/>
  <c r="N723" i="26"/>
  <c r="O723" i="26" s="1"/>
  <c r="L723" i="26"/>
  <c r="N824" i="26"/>
  <c r="L824" i="26"/>
  <c r="N924" i="26"/>
  <c r="Q924" i="26" s="1"/>
  <c r="L924" i="26"/>
  <c r="N2625" i="26"/>
  <c r="L2625" i="26"/>
  <c r="N1630" i="26"/>
  <c r="O1630" i="26" s="1"/>
  <c r="L1630" i="26"/>
  <c r="N2585" i="26"/>
  <c r="L2585" i="26"/>
  <c r="N841" i="26"/>
  <c r="L841" i="26"/>
  <c r="N2719" i="26"/>
  <c r="O2719" i="26" s="1"/>
  <c r="L2719" i="26"/>
  <c r="N885" i="26"/>
  <c r="L885" i="26"/>
  <c r="N856" i="26"/>
  <c r="O856" i="26" s="1"/>
  <c r="L856" i="26"/>
  <c r="N497" i="26"/>
  <c r="L497" i="26"/>
  <c r="N113" i="26"/>
  <c r="O113" i="26" s="1"/>
  <c r="L113" i="26"/>
  <c r="N241" i="26"/>
  <c r="L241" i="26"/>
  <c r="N1978" i="26"/>
  <c r="L1978" i="26"/>
  <c r="N2370" i="26"/>
  <c r="L2370" i="26"/>
  <c r="N2617" i="26"/>
  <c r="O2617" i="26" s="1"/>
  <c r="L2617" i="26"/>
  <c r="N1548" i="26"/>
  <c r="L1548" i="26"/>
  <c r="N859" i="26"/>
  <c r="O859" i="26" s="1"/>
  <c r="L859" i="26"/>
  <c r="N152" i="26"/>
  <c r="O152" i="26" s="1"/>
  <c r="L152" i="26"/>
  <c r="N1469" i="26"/>
  <c r="L1469" i="26"/>
  <c r="N668" i="26"/>
  <c r="O668" i="26" s="1"/>
  <c r="L668" i="26"/>
  <c r="N2421" i="26"/>
  <c r="L2421" i="26"/>
  <c r="N1291" i="26"/>
  <c r="O1291" i="26" s="1"/>
  <c r="L1291" i="26"/>
  <c r="N218" i="26"/>
  <c r="L218" i="26"/>
  <c r="N877" i="26"/>
  <c r="O877" i="26" s="1"/>
  <c r="L877" i="26"/>
  <c r="N369" i="26"/>
  <c r="L369" i="26"/>
  <c r="N172" i="26"/>
  <c r="O172" i="26" s="1"/>
  <c r="L172" i="26"/>
  <c r="N2444" i="26"/>
  <c r="L2444" i="26"/>
  <c r="N2683" i="26"/>
  <c r="L2683" i="26"/>
  <c r="N1956" i="26"/>
  <c r="O1956" i="26" s="1"/>
  <c r="L1956" i="26"/>
  <c r="N2436" i="26"/>
  <c r="L2436" i="26"/>
  <c r="N670" i="26"/>
  <c r="Q670" i="26" s="1"/>
  <c r="L670" i="26"/>
  <c r="N143" i="26"/>
  <c r="L143" i="26"/>
  <c r="N2459" i="26"/>
  <c r="O2459" i="26" s="1"/>
  <c r="L2459" i="26"/>
  <c r="N888" i="26"/>
  <c r="L888" i="26"/>
  <c r="N2491" i="26"/>
  <c r="O2491" i="26" s="1"/>
  <c r="L2491" i="26"/>
  <c r="N1476" i="26"/>
  <c r="L1476" i="26"/>
  <c r="N2722" i="26"/>
  <c r="O2722" i="26" s="1"/>
  <c r="L2722" i="26"/>
  <c r="N878" i="26"/>
  <c r="L878" i="26"/>
  <c r="N533" i="26"/>
  <c r="L533" i="26"/>
  <c r="N1055" i="26"/>
  <c r="L1055" i="26"/>
  <c r="N1119" i="26"/>
  <c r="L1119" i="26"/>
  <c r="N162" i="26"/>
  <c r="O162" i="26" s="1"/>
  <c r="L162" i="26"/>
  <c r="N2335" i="26"/>
  <c r="L2335" i="26"/>
  <c r="N478" i="26"/>
  <c r="L478" i="26"/>
  <c r="N813" i="26"/>
  <c r="O813" i="26" s="1"/>
  <c r="L813" i="26"/>
  <c r="N2264" i="26"/>
  <c r="L2264" i="26"/>
  <c r="N1973" i="26"/>
  <c r="L1973" i="26"/>
  <c r="N1628" i="26"/>
  <c r="L1628" i="26"/>
  <c r="N827" i="26"/>
  <c r="L827" i="26"/>
  <c r="N2512" i="26"/>
  <c r="O2512" i="26" s="1"/>
  <c r="L2512" i="26"/>
  <c r="N1507" i="26"/>
  <c r="L1507" i="26"/>
  <c r="N661" i="26"/>
  <c r="O661" i="26" s="1"/>
  <c r="L661" i="26"/>
  <c r="N2231" i="26"/>
  <c r="L2231" i="26"/>
  <c r="N2488" i="26"/>
  <c r="O2488" i="26" s="1"/>
  <c r="L2488" i="26"/>
  <c r="N2420" i="26"/>
  <c r="O2420" i="26" s="1"/>
  <c r="L2420" i="26"/>
  <c r="N927" i="26"/>
  <c r="L927" i="26"/>
  <c r="N508" i="26"/>
  <c r="L508" i="26"/>
  <c r="N1559" i="26"/>
  <c r="L1559" i="26"/>
  <c r="N956" i="26"/>
  <c r="L956" i="26"/>
  <c r="N1088" i="26"/>
  <c r="L1088" i="26"/>
  <c r="N1691" i="26"/>
  <c r="O1691" i="26" s="1"/>
  <c r="L1691" i="26"/>
  <c r="N2402" i="26"/>
  <c r="L2402" i="26"/>
  <c r="N2181" i="26"/>
  <c r="L2181" i="26"/>
  <c r="N1012" i="26"/>
  <c r="L1012" i="26"/>
  <c r="N1753" i="26"/>
  <c r="O1753" i="26" s="1"/>
  <c r="L1753" i="26"/>
  <c r="N135" i="26"/>
  <c r="O135" i="26" s="1"/>
  <c r="L135" i="26"/>
  <c r="N147" i="26"/>
  <c r="O147" i="26" s="1"/>
  <c r="L147" i="26"/>
  <c r="N535" i="26"/>
  <c r="L535" i="26"/>
  <c r="N2653" i="26"/>
  <c r="L2653" i="26"/>
  <c r="N1969" i="26"/>
  <c r="O1969" i="26" s="1"/>
  <c r="L1969" i="26"/>
  <c r="N2717" i="26"/>
  <c r="L2717" i="26"/>
  <c r="N132" i="26"/>
  <c r="O132" i="26" s="1"/>
  <c r="L132" i="26"/>
  <c r="N738" i="26"/>
  <c r="L738" i="26"/>
  <c r="N98" i="26"/>
  <c r="O98" i="26" s="1"/>
  <c r="L98" i="26"/>
  <c r="N362" i="26"/>
  <c r="L362" i="26"/>
  <c r="N515" i="26"/>
  <c r="O515" i="26" s="1"/>
  <c r="L515" i="26"/>
  <c r="N1516" i="26"/>
  <c r="L1516" i="26"/>
  <c r="N2708" i="26"/>
  <c r="O2708" i="26" s="1"/>
  <c r="L2708" i="26"/>
  <c r="N2433" i="26"/>
  <c r="O2433" i="26" s="1"/>
  <c r="L2433" i="26"/>
  <c r="N2551" i="26"/>
  <c r="L2551" i="26"/>
  <c r="N95" i="26"/>
  <c r="L95" i="26"/>
  <c r="N1633" i="26"/>
  <c r="O1633" i="26" s="1"/>
  <c r="L1633" i="26"/>
  <c r="N2689" i="26"/>
  <c r="L2689" i="26"/>
  <c r="N2527" i="26"/>
  <c r="O2527" i="26" s="1"/>
  <c r="L2527" i="26"/>
  <c r="N1208" i="26"/>
  <c r="L1208" i="26"/>
  <c r="N548" i="26"/>
  <c r="O548" i="26" s="1"/>
  <c r="L548" i="26"/>
  <c r="N2145" i="26"/>
  <c r="L2145" i="26"/>
  <c r="N2481" i="26"/>
  <c r="L2481" i="26"/>
  <c r="N234" i="26"/>
  <c r="L234" i="26"/>
  <c r="N2013" i="26"/>
  <c r="O2013" i="26" s="1"/>
  <c r="L2013" i="26"/>
  <c r="N175" i="26"/>
  <c r="L175" i="26"/>
  <c r="N71" i="26"/>
  <c r="O71" i="26" s="1"/>
  <c r="L71" i="26"/>
  <c r="N250" i="26"/>
  <c r="O250" i="26" s="1"/>
  <c r="L250" i="26"/>
  <c r="N1599" i="26"/>
  <c r="O1599" i="26" s="1"/>
  <c r="L1599" i="26"/>
  <c r="N2618" i="26"/>
  <c r="L2618" i="26"/>
  <c r="N2377" i="26"/>
  <c r="O2377" i="26" s="1"/>
  <c r="L2377" i="26"/>
  <c r="N1216" i="26"/>
  <c r="L1216" i="26"/>
  <c r="N1471" i="26"/>
  <c r="O1471" i="26" s="1"/>
  <c r="L1471" i="26"/>
  <c r="N771" i="26"/>
  <c r="Q771" i="26" s="1"/>
  <c r="L771" i="26"/>
  <c r="N574" i="26"/>
  <c r="O574" i="26" s="1"/>
  <c r="L574" i="26"/>
  <c r="N1475" i="26"/>
  <c r="O1475" i="26" s="1"/>
  <c r="L1475" i="26"/>
  <c r="N19" i="26"/>
  <c r="L19" i="26"/>
  <c r="N774" i="26"/>
  <c r="Q774" i="26" s="1"/>
  <c r="L774" i="26"/>
  <c r="N501" i="26"/>
  <c r="L501" i="26"/>
  <c r="N2643" i="26"/>
  <c r="O2643" i="26" s="1"/>
  <c r="L2643" i="26"/>
  <c r="N2012" i="26"/>
  <c r="L2012" i="26"/>
  <c r="N2141" i="26"/>
  <c r="O2141" i="26" s="1"/>
  <c r="L2141" i="26"/>
  <c r="N2248" i="26"/>
  <c r="L2248" i="26"/>
  <c r="N2282" i="26"/>
  <c r="O2282" i="26" s="1"/>
  <c r="L2282" i="26"/>
  <c r="N2386" i="26"/>
  <c r="L2386" i="26"/>
  <c r="N711" i="26"/>
  <c r="O711" i="26" s="1"/>
  <c r="L711" i="26"/>
  <c r="N476" i="26"/>
  <c r="L476" i="26"/>
  <c r="N2568" i="26"/>
  <c r="O2568" i="26" s="1"/>
  <c r="L2568" i="26"/>
  <c r="N2550" i="26"/>
  <c r="L2550" i="26"/>
  <c r="N770" i="26"/>
  <c r="Q770" i="26" s="1"/>
  <c r="L770" i="26"/>
  <c r="N2529" i="26"/>
  <c r="O2529" i="26" s="1"/>
  <c r="L2529" i="26"/>
  <c r="N923" i="26"/>
  <c r="L923" i="26"/>
  <c r="N2239" i="26"/>
  <c r="L2239" i="26"/>
  <c r="N2059" i="26"/>
  <c r="O2059" i="26" s="1"/>
  <c r="L2059" i="26"/>
  <c r="N2456" i="26"/>
  <c r="L2456" i="26"/>
  <c r="N2424" i="26"/>
  <c r="L2424" i="26"/>
  <c r="N2331" i="26"/>
  <c r="L2331" i="26"/>
  <c r="N2615" i="26"/>
  <c r="O2615" i="26" s="1"/>
  <c r="L2615" i="26"/>
  <c r="N781" i="26"/>
  <c r="L781" i="26"/>
  <c r="N1576" i="26"/>
  <c r="O1576" i="26" s="1"/>
  <c r="L1576" i="26"/>
  <c r="N2000" i="26"/>
  <c r="L2000" i="26"/>
  <c r="N173" i="26"/>
  <c r="O173" i="26" s="1"/>
  <c r="L173" i="26"/>
  <c r="N720" i="26"/>
  <c r="L720" i="26"/>
  <c r="N2017" i="26"/>
  <c r="O2017" i="26" s="1"/>
  <c r="L2017" i="26"/>
  <c r="N2376" i="26"/>
  <c r="O2376" i="26" s="1"/>
  <c r="L2376" i="26"/>
  <c r="N2244" i="26"/>
  <c r="L2244" i="26"/>
  <c r="N909" i="26"/>
  <c r="L909" i="26"/>
  <c r="N329" i="26"/>
  <c r="O329" i="26" s="1"/>
  <c r="L329" i="26"/>
  <c r="N459" i="26"/>
  <c r="L459" i="26"/>
  <c r="N462" i="26"/>
  <c r="O462" i="26" s="1"/>
  <c r="L462" i="26"/>
  <c r="N2548" i="26"/>
  <c r="O2548" i="26" s="1"/>
  <c r="L2548" i="26"/>
  <c r="N526" i="26"/>
  <c r="Q526" i="26" s="1"/>
  <c r="L526" i="26"/>
  <c r="N671" i="26"/>
  <c r="Q671" i="26" s="1"/>
  <c r="L671" i="26"/>
  <c r="N734" i="26"/>
  <c r="O734" i="26" s="1"/>
  <c r="L734" i="26"/>
  <c r="N1981" i="26"/>
  <c r="L1981" i="26"/>
  <c r="N126" i="26"/>
  <c r="L126" i="26"/>
  <c r="N525" i="26"/>
  <c r="O525" i="26" s="1"/>
  <c r="L525" i="26"/>
  <c r="N553" i="26"/>
  <c r="O553" i="26" s="1"/>
  <c r="L553" i="26"/>
  <c r="N456" i="26"/>
  <c r="O456" i="26" s="1"/>
  <c r="L456" i="26"/>
  <c r="N2294" i="26"/>
  <c r="O2294" i="26" s="1"/>
  <c r="L2294" i="26"/>
  <c r="N1302" i="26"/>
  <c r="L1302" i="26"/>
  <c r="N1091" i="26"/>
  <c r="O1091" i="26" s="1"/>
  <c r="L1091" i="26"/>
  <c r="N724" i="26"/>
  <c r="O724" i="26" s="1"/>
  <c r="L724" i="26"/>
  <c r="N1539" i="26"/>
  <c r="L1539" i="26"/>
  <c r="N2663" i="26"/>
  <c r="L2663" i="26"/>
  <c r="N1235" i="26"/>
  <c r="L1235" i="26"/>
  <c r="N2465" i="26"/>
  <c r="O2465" i="26" s="1"/>
  <c r="L2465" i="26"/>
  <c r="N1706" i="26"/>
  <c r="L1706" i="26"/>
  <c r="N615" i="26"/>
  <c r="O615" i="26" s="1"/>
  <c r="L615" i="26"/>
  <c r="N2043" i="26"/>
  <c r="L2043" i="26"/>
  <c r="N624" i="26"/>
  <c r="L624" i="26"/>
  <c r="N1103" i="26"/>
  <c r="L1103" i="26"/>
  <c r="N1217" i="26"/>
  <c r="O1217" i="26" s="1"/>
  <c r="L1217" i="26"/>
  <c r="N2308" i="26"/>
  <c r="L2308" i="26"/>
  <c r="N1452" i="26"/>
  <c r="O1452" i="26" s="1"/>
  <c r="L1452" i="26"/>
  <c r="N789" i="26"/>
  <c r="O789" i="26" s="1"/>
  <c r="L789" i="26"/>
  <c r="N1512" i="26"/>
  <c r="O1512" i="26" s="1"/>
  <c r="L1512" i="26"/>
  <c r="N1534" i="26"/>
  <c r="L1534" i="26"/>
  <c r="N647" i="26"/>
  <c r="Q647" i="26" s="1"/>
  <c r="L647" i="26"/>
  <c r="N1426" i="26"/>
  <c r="L1426" i="26"/>
  <c r="N2018" i="26"/>
  <c r="L2018" i="26"/>
  <c r="N2363" i="26"/>
  <c r="L2363" i="26"/>
  <c r="N1594" i="26"/>
  <c r="L1594" i="26"/>
  <c r="N1518" i="26"/>
  <c r="O1518" i="26" s="1"/>
  <c r="L1518" i="26"/>
  <c r="N1615" i="26"/>
  <c r="L1615" i="26"/>
  <c r="N741" i="26"/>
  <c r="O741" i="26" s="1"/>
  <c r="L741" i="26"/>
  <c r="N1294" i="26"/>
  <c r="L1294" i="26"/>
  <c r="N308" i="26"/>
  <c r="O308" i="26" s="1"/>
  <c r="L308" i="26"/>
  <c r="N1381" i="26"/>
  <c r="L1381" i="26"/>
  <c r="N2279" i="26"/>
  <c r="O2279" i="26" s="1"/>
  <c r="L2279" i="26"/>
  <c r="N785" i="26"/>
  <c r="O785" i="26" s="1"/>
  <c r="L785" i="26"/>
  <c r="N672" i="26"/>
  <c r="O672" i="26" s="1"/>
  <c r="L672" i="26"/>
  <c r="N809" i="26"/>
  <c r="O809" i="26" s="1"/>
  <c r="L809" i="26"/>
  <c r="N2676" i="26"/>
  <c r="L2676" i="26"/>
  <c r="N2562" i="26"/>
  <c r="O2562" i="26" s="1"/>
  <c r="L2562" i="26"/>
  <c r="N763" i="26"/>
  <c r="O763" i="26" s="1"/>
  <c r="L763" i="26"/>
  <c r="N2715" i="26"/>
  <c r="L2715" i="26"/>
  <c r="N382" i="26"/>
  <c r="O382" i="26" s="1"/>
  <c r="L382" i="26"/>
  <c r="N1076" i="26"/>
  <c r="L1076" i="26"/>
  <c r="N2557" i="26"/>
  <c r="L2557" i="26"/>
  <c r="N1083" i="26"/>
  <c r="L1083" i="26"/>
  <c r="N2435" i="26"/>
  <c r="L2435" i="26"/>
  <c r="N2690" i="26"/>
  <c r="O2690" i="26" s="1"/>
  <c r="L2690" i="26"/>
  <c r="N1582" i="26"/>
  <c r="L1582" i="26"/>
  <c r="N2415" i="26"/>
  <c r="O2415" i="26" s="1"/>
  <c r="L2415" i="26"/>
  <c r="N131" i="26"/>
  <c r="L131" i="26"/>
  <c r="N2061" i="26"/>
  <c r="O2061" i="26" s="1"/>
  <c r="L2061" i="26"/>
  <c r="N1495" i="26"/>
  <c r="L1495" i="26"/>
  <c r="N2159" i="26"/>
  <c r="L2159" i="26"/>
  <c r="N2622" i="26"/>
  <c r="O2622" i="26" s="1"/>
  <c r="L2622" i="26"/>
  <c r="N1467" i="26"/>
  <c r="L1467" i="26"/>
  <c r="N2306" i="26"/>
  <c r="L2306" i="26"/>
  <c r="N1976" i="26"/>
  <c r="O1976" i="26" s="1"/>
  <c r="L1976" i="26"/>
  <c r="N1954" i="26"/>
  <c r="L1954" i="26"/>
  <c r="N1329" i="26"/>
  <c r="O1329" i="26" s="1"/>
  <c r="L1329" i="26"/>
  <c r="N1470" i="26"/>
  <c r="L1470" i="26"/>
  <c r="N729" i="26"/>
  <c r="Q729" i="26" s="1"/>
  <c r="L729" i="26"/>
  <c r="N1289" i="26"/>
  <c r="O1289" i="26" s="1"/>
  <c r="L1289" i="26"/>
  <c r="N1614" i="26"/>
  <c r="L1614" i="26"/>
  <c r="N992" i="26"/>
  <c r="O992" i="26" s="1"/>
  <c r="L992" i="26"/>
  <c r="N1328" i="26"/>
  <c r="L1328" i="26"/>
  <c r="N1181" i="26"/>
  <c r="O1181" i="26" s="1"/>
  <c r="L1181" i="26"/>
  <c r="N597" i="26"/>
  <c r="L597" i="26"/>
  <c r="N2468" i="26"/>
  <c r="L2468" i="26"/>
  <c r="N1613" i="26"/>
  <c r="O1613" i="26" s="1"/>
  <c r="L1613" i="26"/>
  <c r="N92" i="26"/>
  <c r="O92" i="26" s="1"/>
  <c r="L92" i="26"/>
  <c r="N521" i="26"/>
  <c r="O521" i="26" s="1"/>
  <c r="L521" i="26"/>
  <c r="N2540" i="26"/>
  <c r="L2540" i="26"/>
  <c r="N158" i="26"/>
  <c r="O158" i="26" s="1"/>
  <c r="L158" i="26"/>
  <c r="N1987" i="26"/>
  <c r="L1987" i="26"/>
  <c r="N2606" i="26"/>
  <c r="L2606" i="26"/>
  <c r="N2361" i="26"/>
  <c r="L2361" i="26"/>
  <c r="N2416" i="26"/>
  <c r="L2416" i="26"/>
  <c r="N1524" i="26"/>
  <c r="L1524" i="26"/>
  <c r="N2369" i="26"/>
  <c r="O2369" i="26" s="1"/>
  <c r="L2369" i="26"/>
  <c r="N354" i="26"/>
  <c r="Q354" i="26" s="1"/>
  <c r="L354" i="26"/>
  <c r="N709" i="26"/>
  <c r="O709" i="26" s="1"/>
  <c r="L709" i="26"/>
  <c r="N2589" i="26"/>
  <c r="O2589" i="26" s="1"/>
  <c r="L2589" i="26"/>
  <c r="N572" i="26"/>
  <c r="O572" i="26" s="1"/>
  <c r="L572" i="26"/>
  <c r="N657" i="26"/>
  <c r="L657" i="26"/>
  <c r="N2161" i="26"/>
  <c r="O2161" i="26" s="1"/>
  <c r="L2161" i="26"/>
  <c r="N665" i="26"/>
  <c r="O665" i="26" s="1"/>
  <c r="L665" i="26"/>
  <c r="N2094" i="26"/>
  <c r="O2094" i="26" s="1"/>
  <c r="L2094" i="26"/>
  <c r="N704" i="26"/>
  <c r="O704" i="26" s="1"/>
  <c r="L704" i="26"/>
  <c r="N1234" i="26"/>
  <c r="L1234" i="26"/>
  <c r="N1057" i="26"/>
  <c r="L1057" i="26"/>
  <c r="N52" i="26"/>
  <c r="L52" i="26"/>
  <c r="N151" i="26"/>
  <c r="Q151" i="26" s="1"/>
  <c r="L151" i="26"/>
  <c r="N105" i="26"/>
  <c r="L105" i="26"/>
  <c r="N2289" i="26"/>
  <c r="O2289" i="26" s="1"/>
  <c r="L2289" i="26"/>
  <c r="N380" i="26"/>
  <c r="L380" i="26"/>
  <c r="N247" i="26"/>
  <c r="O247" i="26" s="1"/>
  <c r="L247" i="26"/>
  <c r="N2119" i="26"/>
  <c r="L2119" i="26"/>
  <c r="N2056" i="26"/>
  <c r="L2056" i="26"/>
  <c r="N2534" i="26"/>
  <c r="O2534" i="26" s="1"/>
  <c r="L2534" i="26"/>
  <c r="N1197" i="26"/>
  <c r="L1197" i="26"/>
  <c r="N1579" i="26"/>
  <c r="O1579" i="26" s="1"/>
  <c r="L1579" i="26"/>
  <c r="N1943" i="26"/>
  <c r="L1943" i="26"/>
  <c r="N219" i="26"/>
  <c r="O219" i="26" s="1"/>
  <c r="L219" i="26"/>
  <c r="N1930" i="26"/>
  <c r="L1930" i="26"/>
  <c r="N2637" i="26"/>
  <c r="O2637" i="26" s="1"/>
  <c r="L2637" i="26"/>
  <c r="N617" i="26"/>
  <c r="O617" i="26" s="1"/>
  <c r="L617" i="26"/>
  <c r="N825" i="26"/>
  <c r="O825" i="26" s="1"/>
  <c r="L825" i="26"/>
  <c r="N2504" i="26"/>
  <c r="L2504" i="26"/>
  <c r="N783" i="26"/>
  <c r="O783" i="26" s="1"/>
  <c r="L783" i="26"/>
  <c r="N1586" i="26"/>
  <c r="L1586" i="26"/>
  <c r="N1423" i="26"/>
  <c r="O1423" i="26" s="1"/>
  <c r="L1423" i="26"/>
  <c r="N2406" i="26"/>
  <c r="L2406" i="26"/>
  <c r="N1259" i="26"/>
  <c r="L1259" i="26"/>
  <c r="N1947" i="26"/>
  <c r="O1947" i="26" s="1"/>
  <c r="L1947" i="26"/>
  <c r="N531" i="26"/>
  <c r="L531" i="26"/>
  <c r="N2394" i="26"/>
  <c r="O2394" i="26" s="1"/>
  <c r="L2394" i="26"/>
  <c r="N677" i="26"/>
  <c r="L677" i="26"/>
  <c r="N691" i="26"/>
  <c r="Q691" i="26" s="1"/>
  <c r="L691" i="26"/>
  <c r="N169" i="26"/>
  <c r="L169" i="26"/>
  <c r="N150" i="26"/>
  <c r="O150" i="26" s="1"/>
  <c r="L150" i="26"/>
  <c r="N2675" i="26"/>
  <c r="L2675" i="26"/>
  <c r="L742" i="26"/>
  <c r="M742" i="26" s="1"/>
  <c r="L1023" i="26"/>
  <c r="M1023" i="26" s="1"/>
  <c r="L397" i="26"/>
  <c r="M397" i="26" s="1"/>
  <c r="L696" i="26"/>
  <c r="L1061" i="26"/>
  <c r="M1061" i="26" s="1"/>
  <c r="L306" i="26"/>
  <c r="M306" i="26" s="1"/>
  <c r="L714" i="26"/>
  <c r="M714" i="26" s="1"/>
  <c r="L407" i="26"/>
  <c r="L424" i="26"/>
  <c r="M424" i="26" s="1"/>
  <c r="L821" i="26"/>
  <c r="M821" i="26" s="1"/>
  <c r="L229" i="26"/>
  <c r="M229" i="26" s="1"/>
  <c r="N2211" i="26"/>
  <c r="O2211" i="26" s="1"/>
  <c r="L2211" i="26"/>
  <c r="N1612" i="26"/>
  <c r="L1612" i="26"/>
  <c r="N2520" i="26"/>
  <c r="L2520" i="26"/>
  <c r="N1505" i="26"/>
  <c r="O1505" i="26" s="1"/>
  <c r="L1505" i="26"/>
  <c r="N2712" i="26"/>
  <c r="O2712" i="26" s="1"/>
  <c r="L2712" i="26"/>
  <c r="N2062" i="26"/>
  <c r="L2062" i="26"/>
  <c r="N656" i="26"/>
  <c r="O656" i="26" s="1"/>
  <c r="L656" i="26"/>
  <c r="N1668" i="26"/>
  <c r="L1668" i="26"/>
  <c r="N1232" i="26"/>
  <c r="O1232" i="26" s="1"/>
  <c r="L1232" i="26"/>
  <c r="N1392" i="26"/>
  <c r="O1392" i="26" s="1"/>
  <c r="L1392" i="26"/>
  <c r="N2429" i="26"/>
  <c r="O2429" i="26" s="1"/>
  <c r="L2429" i="26"/>
  <c r="N300" i="26"/>
  <c r="O300" i="26" s="1"/>
  <c r="L300" i="26"/>
  <c r="N2558" i="26"/>
  <c r="O2558" i="26" s="1"/>
  <c r="L2558" i="26"/>
  <c r="N614" i="26"/>
  <c r="O614" i="26" s="1"/>
  <c r="L614" i="26"/>
  <c r="N1986" i="26"/>
  <c r="O1986" i="26" s="1"/>
  <c r="L1986" i="26"/>
  <c r="N137" i="26"/>
  <c r="Q137" i="26" s="1"/>
  <c r="L137" i="26"/>
  <c r="N2362" i="26"/>
  <c r="L2362" i="26"/>
  <c r="N1236" i="26"/>
  <c r="O1236" i="26" s="1"/>
  <c r="L1236" i="26"/>
  <c r="N2687" i="26"/>
  <c r="O2687" i="26" s="1"/>
  <c r="L2687" i="26"/>
  <c r="N2378" i="26"/>
  <c r="L2378" i="26"/>
  <c r="N2613" i="26"/>
  <c r="O2613" i="26" s="1"/>
  <c r="L2613" i="26"/>
  <c r="N928" i="26"/>
  <c r="O928" i="26" s="1"/>
  <c r="L928" i="26"/>
  <c r="N926" i="26"/>
  <c r="O926" i="26" s="1"/>
  <c r="L926" i="26"/>
  <c r="N2531" i="26"/>
  <c r="O2531" i="26" s="1"/>
  <c r="L2531" i="26"/>
  <c r="N623" i="26"/>
  <c r="O623" i="26" s="1"/>
  <c r="L623" i="26"/>
  <c r="N2659" i="26"/>
  <c r="L2659" i="26"/>
  <c r="N1056" i="26"/>
  <c r="O1056" i="26" s="1"/>
  <c r="L1056" i="26"/>
  <c r="N1560" i="26"/>
  <c r="L1560" i="26"/>
  <c r="N360" i="26"/>
  <c r="O360" i="26" s="1"/>
  <c r="L360" i="26"/>
  <c r="N1359" i="26"/>
  <c r="O1359" i="26" s="1"/>
  <c r="L1359" i="26"/>
  <c r="N183" i="26"/>
  <c r="O183" i="26" s="1"/>
  <c r="L183" i="26"/>
  <c r="N179" i="26"/>
  <c r="L179" i="26"/>
  <c r="N1158" i="26"/>
  <c r="O1158" i="26" s="1"/>
  <c r="L1158" i="26"/>
  <c r="N1994" i="26"/>
  <c r="L1994" i="26"/>
  <c r="N978" i="26"/>
  <c r="L978" i="26"/>
  <c r="N915" i="26"/>
  <c r="O915" i="26" s="1"/>
  <c r="L915" i="26"/>
  <c r="N2483" i="26"/>
  <c r="L2483" i="26"/>
  <c r="N180" i="26"/>
  <c r="O180" i="26" s="1"/>
  <c r="L180" i="26"/>
  <c r="N542" i="26"/>
  <c r="L542" i="26"/>
  <c r="N1568" i="26"/>
  <c r="L1568" i="26"/>
  <c r="N527" i="26"/>
  <c r="O527" i="26" s="1"/>
  <c r="L527" i="26"/>
  <c r="N1960" i="26"/>
  <c r="L1960" i="26"/>
  <c r="N1173" i="26"/>
  <c r="L1173" i="26"/>
  <c r="N2213" i="26"/>
  <c r="L2213" i="26"/>
  <c r="N802" i="26"/>
  <c r="L802" i="26"/>
  <c r="N1138" i="26"/>
  <c r="O1138" i="26" s="1"/>
  <c r="L1138" i="26"/>
  <c r="N1858" i="26"/>
  <c r="O1858" i="26" s="1"/>
  <c r="L1858" i="26"/>
  <c r="N996" i="26"/>
  <c r="L996" i="26"/>
  <c r="N2187" i="26"/>
  <c r="L2187" i="26"/>
  <c r="N2593" i="26"/>
  <c r="L2593" i="26"/>
  <c r="N2484" i="26"/>
  <c r="L2484" i="26"/>
  <c r="N1611" i="26"/>
  <c r="O1611" i="26" s="1"/>
  <c r="L1611" i="26"/>
  <c r="N2391" i="26"/>
  <c r="O2391" i="26" s="1"/>
  <c r="L2391" i="26"/>
  <c r="N2265" i="26"/>
  <c r="L2265" i="26"/>
  <c r="N1561" i="26"/>
  <c r="O1561" i="26" s="1"/>
  <c r="L1561" i="26"/>
  <c r="N1540" i="26"/>
  <c r="O1540" i="26" s="1"/>
  <c r="L1540" i="26"/>
  <c r="N1472" i="26"/>
  <c r="L1472" i="26"/>
  <c r="N2405" i="26"/>
  <c r="L2405" i="26"/>
  <c r="N2718" i="26"/>
  <c r="L2718" i="26"/>
  <c r="N898" i="26"/>
  <c r="L898" i="26"/>
  <c r="N1598" i="26"/>
  <c r="O1598" i="26" s="1"/>
  <c r="L1598" i="26"/>
  <c r="N344" i="26"/>
  <c r="O344" i="26" s="1"/>
  <c r="L344" i="26"/>
  <c r="N430" i="26"/>
  <c r="O430" i="26" s="1"/>
  <c r="L430" i="26"/>
  <c r="N712" i="26"/>
  <c r="O712" i="26" s="1"/>
  <c r="L712" i="26"/>
  <c r="N797" i="26"/>
  <c r="O797" i="26" s="1"/>
  <c r="L797" i="26"/>
  <c r="N625" i="26"/>
  <c r="L625" i="26"/>
  <c r="N2292" i="26"/>
  <c r="O2292" i="26" s="1"/>
  <c r="L2292" i="26"/>
  <c r="N123" i="26"/>
  <c r="L123" i="26"/>
  <c r="N2117" i="26"/>
  <c r="O2117" i="26" s="1"/>
  <c r="L2117" i="26"/>
  <c r="N2162" i="26"/>
  <c r="L2162" i="26"/>
  <c r="N1619" i="26"/>
  <c r="O1619" i="26" s="1"/>
  <c r="L1619" i="26"/>
  <c r="N2665" i="26"/>
  <c r="L2665" i="26"/>
  <c r="N2518" i="26"/>
  <c r="O2518" i="26" s="1"/>
  <c r="L2518" i="26"/>
  <c r="N2185" i="26"/>
  <c r="L2185" i="26"/>
  <c r="N2697" i="26"/>
  <c r="O2697" i="26" s="1"/>
  <c r="L2697" i="26"/>
  <c r="N1670" i="26"/>
  <c r="L1670" i="26"/>
  <c r="N999" i="26"/>
  <c r="L999" i="26"/>
  <c r="N2341" i="26"/>
  <c r="L2341" i="26"/>
  <c r="N2389" i="26"/>
  <c r="O2389" i="26" s="1"/>
  <c r="L2389" i="26"/>
  <c r="N1839" i="26"/>
  <c r="L1839" i="26"/>
  <c r="N918" i="26"/>
  <c r="O918" i="26" s="1"/>
  <c r="L918" i="26"/>
  <c r="N1570" i="26"/>
  <c r="L1570" i="26"/>
  <c r="N2417" i="26"/>
  <c r="O2417" i="26" s="1"/>
  <c r="L2417" i="26"/>
  <c r="N2454" i="26"/>
  <c r="L2454" i="26"/>
  <c r="N902" i="26"/>
  <c r="O902" i="26" s="1"/>
  <c r="L902" i="26"/>
  <c r="N1079" i="26"/>
  <c r="O1079" i="26" s="1"/>
  <c r="L1079" i="26"/>
  <c r="N2164" i="26"/>
  <c r="L2164" i="26"/>
  <c r="N1237" i="26"/>
  <c r="O1237" i="26" s="1"/>
  <c r="L1237" i="26"/>
  <c r="N49" i="26"/>
  <c r="L49" i="26"/>
  <c r="N2658" i="26"/>
  <c r="L2658" i="26"/>
  <c r="N2672" i="26"/>
  <c r="O2672" i="26" s="1"/>
  <c r="L2672" i="26"/>
  <c r="N782" i="26"/>
  <c r="O782" i="26" s="1"/>
  <c r="L782" i="26"/>
  <c r="N159" i="26"/>
  <c r="O159" i="26" s="1"/>
  <c r="L159" i="26"/>
  <c r="N2632" i="26"/>
  <c r="O2632" i="26" s="1"/>
  <c r="L2632" i="26"/>
  <c r="N2560" i="26"/>
  <c r="L2560" i="26"/>
  <c r="N867" i="26"/>
  <c r="Q867" i="26" s="1"/>
  <c r="L867" i="26"/>
  <c r="N2169" i="26"/>
  <c r="L2169" i="26"/>
  <c r="N235" i="26"/>
  <c r="L235" i="26"/>
  <c r="N2539" i="26"/>
  <c r="L2539" i="26"/>
  <c r="N1353" i="26"/>
  <c r="L1353" i="26"/>
  <c r="N140" i="26"/>
  <c r="O140" i="26" s="1"/>
  <c r="L140" i="26"/>
  <c r="N1638" i="26"/>
  <c r="L1638" i="26"/>
  <c r="N2634" i="26"/>
  <c r="L2634" i="26"/>
  <c r="N2530" i="26"/>
  <c r="L2530" i="26"/>
  <c r="N460" i="26"/>
  <c r="O460" i="26" s="1"/>
  <c r="L460" i="26"/>
  <c r="N495" i="26"/>
  <c r="L495" i="26"/>
  <c r="N1241" i="26"/>
  <c r="O1241" i="26" s="1"/>
  <c r="L1241" i="26"/>
  <c r="N730" i="26"/>
  <c r="O730" i="26" s="1"/>
  <c r="L730" i="26"/>
  <c r="N1464" i="26"/>
  <c r="L1464" i="26"/>
  <c r="N1152" i="26"/>
  <c r="L1152" i="26"/>
  <c r="N1982" i="26"/>
  <c r="O1982" i="26" s="1"/>
  <c r="L1982" i="26"/>
  <c r="N1696" i="26"/>
  <c r="L1696" i="26"/>
  <c r="N2654" i="26"/>
  <c r="O2654" i="26" s="1"/>
  <c r="L2654" i="26"/>
  <c r="N2711" i="26"/>
  <c r="L2711" i="26"/>
  <c r="N2684" i="26"/>
  <c r="O2684" i="26" s="1"/>
  <c r="L2684" i="26"/>
  <c r="N2586" i="26"/>
  <c r="O2586" i="26" s="1"/>
  <c r="L2586" i="26"/>
  <c r="N1643" i="26"/>
  <c r="L1643" i="26"/>
  <c r="N567" i="26"/>
  <c r="O567" i="26" s="1"/>
  <c r="L567" i="26"/>
  <c r="N1703" i="26"/>
  <c r="O1703" i="26" s="1"/>
  <c r="L1703" i="26"/>
  <c r="N240" i="26"/>
  <c r="L240" i="26"/>
  <c r="N2183" i="26"/>
  <c r="O2183" i="26" s="1"/>
  <c r="L2183" i="26"/>
  <c r="N174" i="26"/>
  <c r="O174" i="26" s="1"/>
  <c r="L174" i="26"/>
  <c r="N100" i="26"/>
  <c r="L100" i="26"/>
  <c r="N2602" i="26"/>
  <c r="O2602" i="26" s="1"/>
  <c r="L2602" i="26"/>
  <c r="N2209" i="26"/>
  <c r="O2209" i="26" s="1"/>
  <c r="L2209" i="26"/>
  <c r="N2666" i="26"/>
  <c r="L2666" i="26"/>
  <c r="N2543" i="26"/>
  <c r="O2543" i="26" s="1"/>
  <c r="L2543" i="26"/>
  <c r="N636" i="26"/>
  <c r="O636" i="26" s="1"/>
  <c r="L636" i="26"/>
  <c r="N1566" i="26"/>
  <c r="O1566" i="26" s="1"/>
  <c r="L1566" i="26"/>
  <c r="N1537" i="26"/>
  <c r="O1537" i="26" s="1"/>
  <c r="L1537" i="26"/>
  <c r="N1448" i="26"/>
  <c r="L1448" i="26"/>
  <c r="N2513" i="26"/>
  <c r="O2513" i="26" s="1"/>
  <c r="L2513" i="26"/>
  <c r="N1618" i="26"/>
  <c r="O1618" i="26" s="1"/>
  <c r="L1618" i="26"/>
  <c r="N1983" i="26"/>
  <c r="O1983" i="26" s="1"/>
  <c r="L1983" i="26"/>
  <c r="N884" i="26"/>
  <c r="L884" i="26"/>
  <c r="N70" i="26"/>
  <c r="O70" i="26" s="1"/>
  <c r="L70" i="26"/>
  <c r="N829" i="26"/>
  <c r="Q829" i="26" s="1"/>
  <c r="L829" i="26"/>
  <c r="N2710" i="26"/>
  <c r="O2710" i="26" s="1"/>
  <c r="L2710" i="26"/>
  <c r="N2356" i="26"/>
  <c r="L2356" i="26"/>
  <c r="N2519" i="26"/>
  <c r="O2519" i="26" s="1"/>
  <c r="L2519" i="26"/>
  <c r="N2581" i="26"/>
  <c r="O2581" i="26" s="1"/>
  <c r="L2581" i="26"/>
  <c r="N65" i="26"/>
  <c r="L65" i="26"/>
  <c r="N545" i="26"/>
  <c r="L545" i="26"/>
  <c r="N998" i="26"/>
  <c r="O998" i="26" s="1"/>
  <c r="L998" i="26"/>
  <c r="N2545" i="26"/>
  <c r="L2545" i="26"/>
  <c r="N2298" i="26"/>
  <c r="O2298" i="26" s="1"/>
  <c r="L2298" i="26"/>
  <c r="N2299" i="26"/>
  <c r="O2299" i="26" s="1"/>
  <c r="L2299" i="26"/>
  <c r="N1243" i="26"/>
  <c r="L1243" i="26"/>
  <c r="N2434" i="26"/>
  <c r="O2434" i="26" s="1"/>
  <c r="L2434" i="26"/>
  <c r="N2297" i="26"/>
  <c r="L2297" i="26"/>
  <c r="N1386" i="26"/>
  <c r="O1386" i="26" s="1"/>
  <c r="L1386" i="26"/>
  <c r="N1660" i="26"/>
  <c r="L1660" i="26"/>
  <c r="N1146" i="26"/>
  <c r="O1146" i="26" s="1"/>
  <c r="L1146" i="26"/>
  <c r="N896" i="26"/>
  <c r="L896" i="26"/>
  <c r="N2633" i="26"/>
  <c r="O2633" i="26" s="1"/>
  <c r="L2633" i="26"/>
  <c r="N2374" i="26"/>
  <c r="L2374" i="26"/>
  <c r="N1159" i="26"/>
  <c r="L1159" i="26"/>
  <c r="N2144" i="26"/>
  <c r="O2144" i="26" s="1"/>
  <c r="L2144" i="26"/>
  <c r="N145" i="26"/>
  <c r="O145" i="26" s="1"/>
  <c r="L145" i="26"/>
  <c r="N148" i="26"/>
  <c r="O148" i="26" s="1"/>
  <c r="L148" i="26"/>
  <c r="N199" i="26"/>
  <c r="O199" i="26" s="1"/>
  <c r="L199" i="26"/>
  <c r="N2261" i="26"/>
  <c r="O2261" i="26" s="1"/>
  <c r="L2261" i="26"/>
  <c r="N2055" i="26"/>
  <c r="O2055" i="26" s="1"/>
  <c r="L2055" i="26"/>
  <c r="N929" i="26"/>
  <c r="O929" i="26" s="1"/>
  <c r="L929" i="26"/>
  <c r="N1575" i="26"/>
  <c r="L1575" i="26"/>
  <c r="N195" i="26"/>
  <c r="O195" i="26" s="1"/>
  <c r="L195" i="26"/>
  <c r="N269" i="26"/>
  <c r="L269" i="26"/>
  <c r="N272" i="26"/>
  <c r="O272" i="26" s="1"/>
  <c r="L272" i="26"/>
  <c r="N2660" i="26"/>
  <c r="L2660" i="26"/>
  <c r="N751" i="26"/>
  <c r="O751" i="26" s="1"/>
  <c r="L751" i="26"/>
  <c r="N880" i="26"/>
  <c r="L880" i="26"/>
  <c r="N1231" i="26"/>
  <c r="O1231" i="26" s="1"/>
  <c r="L1231" i="26"/>
  <c r="N1295" i="26"/>
  <c r="O1295" i="26" s="1"/>
  <c r="L1295" i="26"/>
  <c r="N2437" i="26"/>
  <c r="O2437" i="26" s="1"/>
  <c r="L2437" i="26"/>
  <c r="N2612" i="26"/>
  <c r="L2612" i="26"/>
  <c r="N2627" i="26"/>
  <c r="O2627" i="26" s="1"/>
  <c r="L2627" i="26"/>
  <c r="N2619" i="26"/>
  <c r="O2619" i="26" s="1"/>
  <c r="L2619" i="26"/>
  <c r="N1654" i="26"/>
  <c r="L1654" i="26"/>
  <c r="N1165" i="26"/>
  <c r="O1165" i="26" s="1"/>
  <c r="L1165" i="26"/>
  <c r="N439" i="26"/>
  <c r="O439" i="26" s="1"/>
  <c r="L439" i="26"/>
  <c r="N2547" i="26"/>
  <c r="O2547" i="26" s="1"/>
  <c r="L2547" i="26"/>
  <c r="N1959" i="26"/>
  <c r="O1959" i="26" s="1"/>
  <c r="L1959" i="26"/>
  <c r="N496" i="26"/>
  <c r="O496" i="26" s="1"/>
  <c r="L496" i="26"/>
  <c r="N2439" i="26"/>
  <c r="O2439" i="26" s="1"/>
  <c r="L2439" i="26"/>
  <c r="N1104" i="26"/>
  <c r="O1104" i="26" s="1"/>
  <c r="L1104" i="26"/>
  <c r="N2522" i="26"/>
  <c r="O2522" i="26" s="1"/>
  <c r="L2522" i="26"/>
  <c r="N352" i="26"/>
  <c r="O352" i="26" s="1"/>
  <c r="L352" i="26"/>
  <c r="N761" i="26"/>
  <c r="O761" i="26" s="1"/>
  <c r="L761" i="26"/>
  <c r="N1580" i="26"/>
  <c r="O1580" i="26" s="1"/>
  <c r="L1580" i="26"/>
  <c r="N2122" i="26"/>
  <c r="O2122" i="26" s="1"/>
  <c r="L2122" i="26"/>
  <c r="N715" i="26"/>
  <c r="O715" i="26" s="1"/>
  <c r="L715" i="26"/>
  <c r="N2639" i="26"/>
  <c r="O2639" i="26" s="1"/>
  <c r="L2639" i="26"/>
  <c r="N2549" i="26"/>
  <c r="O2549" i="26" s="1"/>
  <c r="L2549" i="26"/>
  <c r="N1554" i="26"/>
  <c r="O1554" i="26" s="1"/>
  <c r="L1554" i="26"/>
  <c r="N1333" i="26"/>
  <c r="O1333" i="26" s="1"/>
  <c r="L1333" i="26"/>
  <c r="N284" i="26"/>
  <c r="O284" i="26" s="1"/>
  <c r="L284" i="26"/>
  <c r="N2605" i="26"/>
  <c r="O2605" i="26" s="1"/>
  <c r="L2605" i="26"/>
  <c r="N543" i="26"/>
  <c r="O543" i="26" s="1"/>
  <c r="L543" i="26"/>
  <c r="N2153" i="26"/>
  <c r="L2153" i="26"/>
  <c r="N794" i="26"/>
  <c r="O794" i="26" s="1"/>
  <c r="L794" i="26"/>
  <c r="N60" i="26"/>
  <c r="O60" i="26" s="1"/>
  <c r="L60" i="26"/>
  <c r="N75" i="26"/>
  <c r="O75" i="26" s="1"/>
  <c r="L75" i="26"/>
  <c r="N973" i="26"/>
  <c r="O973" i="26" s="1"/>
  <c r="L973" i="26"/>
  <c r="N53" i="26"/>
  <c r="O53" i="26" s="1"/>
  <c r="L53" i="26"/>
  <c r="N1676" i="26"/>
  <c r="L1676" i="26"/>
  <c r="N1007" i="26"/>
  <c r="L1007" i="26"/>
  <c r="N2039" i="26"/>
  <c r="O2039" i="26" s="1"/>
  <c r="L2039" i="26"/>
  <c r="N2219" i="26"/>
  <c r="O2219" i="26" s="1"/>
  <c r="L2219" i="26"/>
  <c r="N2403" i="26"/>
  <c r="O2403" i="26" s="1"/>
  <c r="L2403" i="26"/>
  <c r="N1595" i="26"/>
  <c r="L1595" i="26"/>
  <c r="N616" i="26"/>
  <c r="O616" i="26" s="1"/>
  <c r="L616" i="26"/>
  <c r="N112" i="26"/>
  <c r="O112" i="26" s="1"/>
  <c r="L112" i="26"/>
  <c r="N1086" i="26"/>
  <c r="O1086" i="26" s="1"/>
  <c r="L1086" i="26"/>
  <c r="N66" i="26"/>
  <c r="O66" i="26" s="1"/>
  <c r="L66" i="26"/>
  <c r="N798" i="26"/>
  <c r="Q798" i="26" s="1"/>
  <c r="L798" i="26"/>
  <c r="N486" i="26"/>
  <c r="O486" i="26" s="1"/>
  <c r="L486" i="26"/>
  <c r="N310" i="26"/>
  <c r="O310" i="26" s="1"/>
  <c r="L310" i="26"/>
  <c r="N2329" i="26"/>
  <c r="O2329" i="26" s="1"/>
  <c r="L2329" i="26"/>
  <c r="N2688" i="26"/>
  <c r="L2688" i="26"/>
  <c r="N637" i="26"/>
  <c r="O637" i="26" s="1"/>
  <c r="L637" i="26"/>
  <c r="N1508" i="26"/>
  <c r="L1508" i="26"/>
  <c r="N639" i="26"/>
  <c r="O639" i="26" s="1"/>
  <c r="L639" i="26"/>
  <c r="N863" i="26"/>
  <c r="Q863" i="26" s="1"/>
  <c r="L863" i="26"/>
  <c r="N1267" i="26"/>
  <c r="O1267" i="26" s="1"/>
  <c r="L1267" i="26"/>
  <c r="N790" i="26"/>
  <c r="O790" i="26" s="1"/>
  <c r="L790" i="26"/>
  <c r="N2286" i="26"/>
  <c r="L2286" i="26"/>
  <c r="N125" i="26"/>
  <c r="O125" i="26" s="1"/>
  <c r="L125" i="26"/>
  <c r="N1520" i="26"/>
  <c r="O1520" i="26" s="1"/>
  <c r="L1520" i="26"/>
  <c r="N214" i="26"/>
  <c r="O214" i="26" s="1"/>
  <c r="L214" i="26"/>
  <c r="N602" i="26"/>
  <c r="O602" i="26" s="1"/>
  <c r="L602" i="26"/>
  <c r="N621" i="26"/>
  <c r="O621" i="26" s="1"/>
  <c r="L621" i="26"/>
  <c r="N1175" i="26"/>
  <c r="L1175" i="26"/>
  <c r="N2533" i="26"/>
  <c r="L2533" i="26"/>
  <c r="N129" i="26"/>
  <c r="O129" i="26" s="1"/>
  <c r="L129" i="26"/>
  <c r="N2467" i="26"/>
  <c r="L2467" i="26"/>
  <c r="N1626" i="26"/>
  <c r="O1626" i="26" s="1"/>
  <c r="L1626" i="26"/>
  <c r="N1410" i="26"/>
  <c r="O1410" i="26" s="1"/>
  <c r="L1410" i="26"/>
  <c r="N1564" i="26"/>
  <c r="O1564" i="26" s="1"/>
  <c r="L1564" i="26"/>
  <c r="N1592" i="26"/>
  <c r="O1592" i="26" s="1"/>
  <c r="L1592" i="26"/>
  <c r="N823" i="26"/>
  <c r="O823" i="26" s="1"/>
  <c r="L823" i="26"/>
  <c r="N50" i="26"/>
  <c r="O50" i="26" s="1"/>
  <c r="L50" i="26"/>
  <c r="N2661" i="26"/>
  <c r="L2661" i="26"/>
  <c r="N2390" i="26"/>
  <c r="O2390" i="26" s="1"/>
  <c r="L2390" i="26"/>
  <c r="N1967" i="26"/>
  <c r="O1967" i="26" s="1"/>
  <c r="L1967" i="26"/>
  <c r="N1590" i="26"/>
  <c r="L1590" i="26"/>
  <c r="N690" i="26"/>
  <c r="O690" i="26" s="1"/>
  <c r="L690" i="26"/>
  <c r="N1990" i="26"/>
  <c r="O1990" i="26" s="1"/>
  <c r="L1990" i="26"/>
  <c r="N2411" i="26"/>
  <c r="O2411" i="26" s="1"/>
  <c r="L2411" i="26"/>
  <c r="N1555" i="26"/>
  <c r="O1555" i="26" s="1"/>
  <c r="L1555" i="26"/>
  <c r="N1572" i="26"/>
  <c r="O1572" i="26" s="1"/>
  <c r="L1572" i="26"/>
  <c r="N2657" i="26"/>
  <c r="L2657" i="26"/>
  <c r="N2668" i="26"/>
  <c r="O2668" i="26" s="1"/>
  <c r="L2668" i="26"/>
  <c r="N2280" i="26"/>
  <c r="O2280" i="26" s="1"/>
  <c r="L2280" i="26"/>
  <c r="N2276" i="26"/>
  <c r="O2276" i="26" s="1"/>
  <c r="L2276" i="26"/>
  <c r="N2578" i="26"/>
  <c r="O2578" i="26" s="1"/>
  <c r="L2578" i="26"/>
  <c r="N442" i="26"/>
  <c r="O442" i="26" s="1"/>
  <c r="L442" i="26"/>
  <c r="N2516" i="26"/>
  <c r="O2516" i="26" s="1"/>
  <c r="L2516" i="26"/>
  <c r="N600" i="26"/>
  <c r="O600" i="26" s="1"/>
  <c r="L600" i="26"/>
  <c r="N2635" i="26"/>
  <c r="O2635" i="26" s="1"/>
  <c r="L2635" i="26"/>
  <c r="N2270" i="26"/>
  <c r="L2270" i="26"/>
  <c r="N2579" i="26"/>
  <c r="O2579" i="26" s="1"/>
  <c r="L2579" i="26"/>
  <c r="N759" i="26"/>
  <c r="O759" i="26" s="1"/>
  <c r="L759" i="26"/>
  <c r="N1935" i="26"/>
  <c r="O1935" i="26" s="1"/>
  <c r="L1935" i="26"/>
  <c r="N1975" i="26"/>
  <c r="O1975" i="26" s="1"/>
  <c r="L1975" i="26"/>
  <c r="N1625" i="26"/>
  <c r="O1625" i="26" s="1"/>
  <c r="L1625" i="26"/>
  <c r="N160" i="26"/>
  <c r="O160" i="26" s="1"/>
  <c r="L160" i="26"/>
  <c r="N1284" i="26"/>
  <c r="L1284" i="26"/>
  <c r="N949" i="26"/>
  <c r="O949" i="26" s="1"/>
  <c r="L949" i="26"/>
  <c r="N2170" i="26"/>
  <c r="O2170" i="26" s="1"/>
  <c r="L2170" i="26"/>
  <c r="N865" i="26"/>
  <c r="O865" i="26" s="1"/>
  <c r="L865" i="26"/>
  <c r="N2412" i="26"/>
  <c r="L2412" i="26"/>
  <c r="N2004" i="26"/>
  <c r="L2004" i="26"/>
  <c r="N1617" i="26"/>
  <c r="O1617" i="26" s="1"/>
  <c r="L1617" i="26"/>
  <c r="N2642" i="26"/>
  <c r="O2642" i="26" s="1"/>
  <c r="L2642" i="26"/>
  <c r="N1992" i="26"/>
  <c r="O1992" i="26" s="1"/>
  <c r="L1992" i="26"/>
  <c r="N2070" i="26"/>
  <c r="L2070" i="26"/>
  <c r="N2544" i="26"/>
  <c r="O2544" i="26" s="1"/>
  <c r="L2544" i="26"/>
  <c r="N231" i="26"/>
  <c r="O231" i="26" s="1"/>
  <c r="L231" i="26"/>
  <c r="N1736" i="26"/>
  <c r="O1736" i="26" s="1"/>
  <c r="L1736" i="26"/>
  <c r="N431" i="26"/>
  <c r="O431" i="26" s="1"/>
  <c r="L431" i="26"/>
  <c r="N2443" i="26"/>
  <c r="O2443" i="26" s="1"/>
  <c r="L2443" i="26"/>
  <c r="N1155" i="26"/>
  <c r="O1155" i="26" s="1"/>
  <c r="L1155" i="26"/>
  <c r="N2651" i="26"/>
  <c r="O2651" i="26" s="1"/>
  <c r="L2651" i="26"/>
  <c r="N287" i="26"/>
  <c r="O287" i="26" s="1"/>
  <c r="L287" i="26"/>
  <c r="N964" i="26"/>
  <c r="O964" i="26" s="1"/>
  <c r="L964" i="26"/>
  <c r="N2427" i="26"/>
  <c r="L2427" i="26"/>
  <c r="N520" i="26"/>
  <c r="O520" i="26" s="1"/>
  <c r="L520" i="26"/>
  <c r="N2022" i="26"/>
  <c r="L2022" i="26"/>
  <c r="N1494" i="26"/>
  <c r="L1494" i="26"/>
  <c r="N648" i="26"/>
  <c r="O648" i="26" s="1"/>
  <c r="L648" i="26"/>
  <c r="N72" i="26"/>
  <c r="O72" i="26" s="1"/>
  <c r="L72" i="26"/>
  <c r="N2283" i="26"/>
  <c r="O2283" i="26" s="1"/>
  <c r="L2283" i="26"/>
  <c r="N2588" i="26"/>
  <c r="O2588" i="26" s="1"/>
  <c r="L2588" i="26"/>
  <c r="N808" i="26"/>
  <c r="O808" i="26" s="1"/>
  <c r="L808" i="26"/>
  <c r="N640" i="26"/>
  <c r="Q640" i="26" s="1"/>
  <c r="L640" i="26"/>
  <c r="N2587" i="26"/>
  <c r="O2587" i="26" s="1"/>
  <c r="L2587" i="26"/>
  <c r="N2573" i="26"/>
  <c r="O2573" i="26" s="1"/>
  <c r="L2573" i="26"/>
  <c r="N1620" i="26"/>
  <c r="O1620" i="26" s="1"/>
  <c r="L1620" i="26"/>
  <c r="N1801" i="26"/>
  <c r="O1801" i="26" s="1"/>
  <c r="L1801" i="26"/>
  <c r="N1562" i="26"/>
  <c r="O1562" i="26" s="1"/>
  <c r="L1562" i="26"/>
  <c r="N2720" i="26"/>
  <c r="O2720" i="26" s="1"/>
  <c r="L2720" i="26"/>
  <c r="N1465" i="26"/>
  <c r="O1465" i="26" s="1"/>
  <c r="L1465" i="26"/>
  <c r="N2616" i="26"/>
  <c r="O2616" i="26" s="1"/>
  <c r="L2616" i="26"/>
  <c r="N708" i="26"/>
  <c r="O708" i="26" s="1"/>
  <c r="L708" i="26"/>
  <c r="N1679" i="26"/>
  <c r="O1679" i="26" s="1"/>
  <c r="L1679" i="26"/>
  <c r="N580" i="26"/>
  <c r="O580" i="26" s="1"/>
  <c r="L580" i="26"/>
  <c r="N1526" i="26"/>
  <c r="O1526" i="26" s="1"/>
  <c r="L1526" i="26"/>
  <c r="N862" i="26"/>
  <c r="O862" i="26" s="1"/>
  <c r="L862" i="26"/>
  <c r="N2229" i="26"/>
  <c r="O2229" i="26" s="1"/>
  <c r="L2229" i="26"/>
  <c r="N245" i="26"/>
  <c r="O245" i="26" s="1"/>
  <c r="L245" i="26"/>
  <c r="N278" i="26"/>
  <c r="O278" i="26" s="1"/>
  <c r="L278" i="26"/>
  <c r="N246" i="26"/>
  <c r="O246" i="26" s="1"/>
  <c r="L246" i="26"/>
  <c r="N975" i="26"/>
  <c r="O975" i="26" s="1"/>
  <c r="L975" i="26"/>
  <c r="N1958" i="26"/>
  <c r="O1958" i="26" s="1"/>
  <c r="L1958" i="26"/>
  <c r="N2345" i="26"/>
  <c r="L2345" i="26"/>
  <c r="N2564" i="26"/>
  <c r="O2564" i="26" s="1"/>
  <c r="L2564" i="26"/>
  <c r="N473" i="26"/>
  <c r="O473" i="26" s="1"/>
  <c r="L473" i="26"/>
  <c r="N170" i="26"/>
  <c r="O170" i="26" s="1"/>
  <c r="L170" i="26"/>
  <c r="N786" i="26"/>
  <c r="O786" i="26" s="1"/>
  <c r="L786" i="26"/>
  <c r="N2168" i="26"/>
  <c r="O2168" i="26" s="1"/>
  <c r="L2168" i="26"/>
  <c r="N20" i="26"/>
  <c r="O20" i="26" s="1"/>
  <c r="L20" i="26"/>
  <c r="N747" i="26"/>
  <c r="Q747" i="26" s="1"/>
  <c r="L747" i="26"/>
  <c r="N440" i="26"/>
  <c r="O440" i="26" s="1"/>
  <c r="L440" i="26"/>
  <c r="N2628" i="26"/>
  <c r="O2628" i="26" s="1"/>
  <c r="L2628" i="26"/>
  <c r="N217" i="26"/>
  <c r="O217" i="26" s="1"/>
  <c r="L217" i="26"/>
  <c r="L252" i="26"/>
  <c r="M252" i="26" s="1"/>
  <c r="L1029" i="26"/>
  <c r="M1029" i="26" s="1"/>
  <c r="L406" i="26"/>
  <c r="M406" i="26" s="1"/>
  <c r="L1060" i="26"/>
  <c r="M1060" i="26" s="1"/>
  <c r="L353" i="26"/>
  <c r="M353" i="26" s="1"/>
  <c r="L303" i="26"/>
  <c r="M303" i="26" s="1"/>
  <c r="L983" i="26"/>
  <c r="L289" i="26"/>
  <c r="M289" i="26" s="1"/>
  <c r="L1024" i="26"/>
  <c r="M1024" i="26" s="1"/>
  <c r="N1084" i="26"/>
  <c r="L1084" i="26"/>
  <c r="N1498" i="26"/>
  <c r="O1498" i="26" s="1"/>
  <c r="L1498" i="26"/>
  <c r="N1659" i="26"/>
  <c r="L1659" i="26"/>
  <c r="N1655" i="26"/>
  <c r="O1655" i="26" s="1"/>
  <c r="L1655" i="26"/>
  <c r="N787" i="26"/>
  <c r="O787" i="26" s="1"/>
  <c r="L787" i="26"/>
  <c r="N2565" i="26"/>
  <c r="O2565" i="26" s="1"/>
  <c r="L2565" i="26"/>
  <c r="N2422" i="26"/>
  <c r="O2422" i="26" s="1"/>
  <c r="L2422" i="26"/>
  <c r="N855" i="26"/>
  <c r="O855" i="26" s="1"/>
  <c r="L855" i="26"/>
  <c r="N984" i="26"/>
  <c r="O984" i="26" s="1"/>
  <c r="L984" i="26"/>
  <c r="N79" i="26"/>
  <c r="O79" i="26" s="1"/>
  <c r="L79" i="26"/>
  <c r="N2716" i="26"/>
  <c r="L2716" i="26"/>
  <c r="N56" i="26"/>
  <c r="O56" i="26" s="1"/>
  <c r="L56" i="26"/>
  <c r="N2471" i="26"/>
  <c r="O2471" i="26" s="1"/>
  <c r="L2471" i="26"/>
  <c r="N81" i="26"/>
  <c r="O81" i="26" s="1"/>
  <c r="L81" i="26"/>
  <c r="N2428" i="26"/>
  <c r="L2428" i="26"/>
  <c r="N2171" i="26"/>
  <c r="L2171" i="26"/>
  <c r="N1195" i="26"/>
  <c r="O1195" i="26" s="1"/>
  <c r="L1195" i="26"/>
  <c r="N2556" i="26"/>
  <c r="O2556" i="26" s="1"/>
  <c r="L2556" i="26"/>
  <c r="N1363" i="26"/>
  <c r="O1363" i="26" s="1"/>
  <c r="L1363" i="26"/>
  <c r="N2590" i="26"/>
  <c r="L2590" i="26"/>
  <c r="N1635" i="26"/>
  <c r="L1635" i="26"/>
  <c r="N868" i="26"/>
  <c r="O868" i="26" s="1"/>
  <c r="L868" i="26"/>
  <c r="N2721" i="26"/>
  <c r="L2721" i="26"/>
  <c r="N519" i="26"/>
  <c r="L519" i="26"/>
  <c r="N184" i="26"/>
  <c r="L184" i="26"/>
  <c r="N114" i="26"/>
  <c r="O114" i="26" s="1"/>
  <c r="L114" i="26"/>
  <c r="N415" i="26"/>
  <c r="L415" i="26"/>
  <c r="N393" i="26"/>
  <c r="O393" i="26" s="1"/>
  <c r="L393" i="26"/>
  <c r="N1258" i="26"/>
  <c r="O1258" i="26" s="1"/>
  <c r="L1258" i="26"/>
  <c r="N2432" i="26"/>
  <c r="O2432" i="26" s="1"/>
  <c r="L2432" i="26"/>
  <c r="N2277" i="26"/>
  <c r="L2277" i="26"/>
  <c r="N1312" i="26"/>
  <c r="O1312" i="26" s="1"/>
  <c r="L1312" i="26"/>
  <c r="N2098" i="26"/>
  <c r="L2098" i="26"/>
  <c r="N589" i="26"/>
  <c r="O589" i="26" s="1"/>
  <c r="L589" i="26"/>
  <c r="N1240" i="26"/>
  <c r="O1240" i="26" s="1"/>
  <c r="L1240" i="26"/>
  <c r="N2528" i="26"/>
  <c r="L2528" i="26"/>
  <c r="N1528" i="26"/>
  <c r="O1528" i="26" s="1"/>
  <c r="L1528" i="26"/>
  <c r="N475" i="26"/>
  <c r="O475" i="26" s="1"/>
  <c r="L475" i="26"/>
  <c r="N1499" i="26"/>
  <c r="L1499" i="26"/>
  <c r="N1332" i="26"/>
  <c r="L1332" i="26"/>
  <c r="N568" i="26"/>
  <c r="L568" i="26"/>
  <c r="N1731" i="26"/>
  <c r="O1731" i="26" s="1"/>
  <c r="L1731" i="26"/>
  <c r="N1077" i="26"/>
  <c r="L1077" i="26"/>
  <c r="N348" i="26"/>
  <c r="L348" i="26"/>
  <c r="N2233" i="26"/>
  <c r="L2233" i="26"/>
  <c r="N1979" i="26"/>
  <c r="O1979" i="26" s="1"/>
  <c r="L1979" i="26"/>
  <c r="N1985" i="26"/>
  <c r="O1985" i="26" s="1"/>
  <c r="L1985" i="26"/>
  <c r="N2552" i="26"/>
  <c r="O2552" i="26" s="1"/>
  <c r="L2552" i="26"/>
  <c r="N341" i="26"/>
  <c r="O341" i="26" s="1"/>
  <c r="L341" i="26"/>
  <c r="N2212" i="26"/>
  <c r="L2212" i="26"/>
  <c r="N144" i="26"/>
  <c r="O144" i="26" s="1"/>
  <c r="L144" i="26"/>
  <c r="N620" i="26"/>
  <c r="O620" i="26" s="1"/>
  <c r="L620" i="26"/>
  <c r="N2699" i="26"/>
  <c r="L2699" i="26"/>
  <c r="N1517" i="26"/>
  <c r="L1517" i="26"/>
  <c r="N372" i="26"/>
  <c r="O372" i="26" s="1"/>
  <c r="L372" i="26"/>
  <c r="N1327" i="26"/>
  <c r="O1327" i="26" s="1"/>
  <c r="L1327" i="26"/>
  <c r="N622" i="26"/>
  <c r="O622" i="26" s="1"/>
  <c r="L622" i="26"/>
  <c r="N338" i="26"/>
  <c r="O338" i="26" s="1"/>
  <c r="L338" i="26"/>
  <c r="N2189" i="26"/>
  <c r="L2189" i="26"/>
  <c r="N853" i="26"/>
  <c r="O853" i="26" s="1"/>
  <c r="L853" i="26"/>
  <c r="N1650" i="26"/>
  <c r="L1650" i="26"/>
  <c r="N2257" i="26"/>
  <c r="L2257" i="26"/>
  <c r="N1514" i="26"/>
  <c r="O1514" i="26" s="1"/>
  <c r="L1514" i="26"/>
  <c r="N2010" i="26"/>
  <c r="O2010" i="26" s="1"/>
  <c r="L2010" i="26"/>
  <c r="N2713" i="26"/>
  <c r="O2713" i="26" s="1"/>
  <c r="L2713" i="26"/>
  <c r="N78" i="26"/>
  <c r="O78" i="26" s="1"/>
  <c r="L78" i="26"/>
  <c r="N1532" i="26"/>
  <c r="O1532" i="26" s="1"/>
  <c r="L1532" i="26"/>
  <c r="N73" i="26"/>
  <c r="L73" i="26"/>
  <c r="N2442" i="26"/>
  <c r="L2442" i="26"/>
  <c r="N2242" i="26"/>
  <c r="O2242" i="26" s="1"/>
  <c r="L2242" i="26"/>
  <c r="N1090" i="26"/>
  <c r="O1090" i="26" s="1"/>
  <c r="L1090" i="26"/>
  <c r="N626" i="26"/>
  <c r="O626" i="26" s="1"/>
  <c r="L626" i="26"/>
  <c r="N2287" i="26"/>
  <c r="O2287" i="26" s="1"/>
  <c r="L2287" i="26"/>
  <c r="N2523" i="26"/>
  <c r="O2523" i="26" s="1"/>
  <c r="L2523" i="26"/>
  <c r="N1837" i="26"/>
  <c r="O1837" i="26" s="1"/>
  <c r="L1837" i="26"/>
  <c r="N2408" i="26"/>
  <c r="O2408" i="26" s="1"/>
  <c r="L2408" i="26"/>
  <c r="N1621" i="26"/>
  <c r="L1621" i="26"/>
  <c r="N733" i="26"/>
  <c r="O733" i="26" s="1"/>
  <c r="L733" i="26"/>
  <c r="N1632" i="26"/>
  <c r="O1632" i="26" s="1"/>
  <c r="L1632" i="26"/>
  <c r="N2418" i="26"/>
  <c r="O2418" i="26" s="1"/>
  <c r="L2418" i="26"/>
  <c r="N2006" i="26"/>
  <c r="L2006" i="26"/>
  <c r="N370" i="26"/>
  <c r="O370" i="26" s="1"/>
  <c r="L370" i="26"/>
  <c r="N226" i="26"/>
  <c r="O226" i="26" s="1"/>
  <c r="L226" i="26"/>
  <c r="N886" i="26"/>
  <c r="Q886" i="26" s="1"/>
  <c r="L886" i="26"/>
  <c r="N1377" i="26"/>
  <c r="L1377" i="26"/>
  <c r="N1665" i="26"/>
  <c r="L1665" i="26"/>
  <c r="N1218" i="26"/>
  <c r="O1218" i="26" s="1"/>
  <c r="L1218" i="26"/>
  <c r="N2016" i="26"/>
  <c r="L2016" i="26"/>
  <c r="N1081" i="26"/>
  <c r="L1081" i="26"/>
  <c r="N2379" i="26"/>
  <c r="O2379" i="26" s="1"/>
  <c r="L2379" i="26"/>
  <c r="N2040" i="26"/>
  <c r="O2040" i="26" s="1"/>
  <c r="L2040" i="26"/>
  <c r="N1490" i="26"/>
  <c r="L1490" i="26"/>
  <c r="N2561" i="26"/>
  <c r="L2561" i="26"/>
  <c r="N1451" i="26"/>
  <c r="L1451" i="26"/>
  <c r="N2303" i="26"/>
  <c r="L2303" i="26"/>
  <c r="N2679" i="26"/>
  <c r="O2679" i="26" s="1"/>
  <c r="L2679" i="26"/>
  <c r="N1106" i="26"/>
  <c r="L1106" i="26"/>
  <c r="N2535" i="26"/>
  <c r="O2535" i="26" s="1"/>
  <c r="L2535" i="26"/>
  <c r="N1080" i="26"/>
  <c r="L1080" i="26"/>
  <c r="N477" i="26"/>
  <c r="O477" i="26" s="1"/>
  <c r="L477" i="26"/>
  <c r="N2723" i="26"/>
  <c r="L2723" i="26"/>
  <c r="N282" i="26"/>
  <c r="Q282" i="26" s="1"/>
  <c r="L282" i="26"/>
  <c r="N182" i="26"/>
  <c r="L182" i="26"/>
  <c r="N482" i="26"/>
  <c r="O482" i="26" s="1"/>
  <c r="L482" i="26"/>
  <c r="N359" i="26"/>
  <c r="Q359" i="26" s="1"/>
  <c r="L359" i="26"/>
  <c r="N2143" i="26"/>
  <c r="L2143" i="26"/>
  <c r="N102" i="26"/>
  <c r="O102" i="26" s="1"/>
  <c r="L102" i="26"/>
  <c r="N2414" i="26"/>
  <c r="O2414" i="26" s="1"/>
  <c r="L2414" i="26"/>
  <c r="N2165" i="26"/>
  <c r="L2165" i="26"/>
  <c r="N309" i="26"/>
  <c r="Q309" i="26" s="1"/>
  <c r="L309" i="26"/>
  <c r="N904" i="26"/>
  <c r="L904" i="26"/>
  <c r="N1311" i="26"/>
  <c r="O1311" i="26" s="1"/>
  <c r="L1311" i="26"/>
  <c r="N560" i="26"/>
  <c r="L560" i="26"/>
  <c r="N2614" i="26"/>
  <c r="O2614" i="26" s="1"/>
  <c r="L2614" i="26"/>
  <c r="N2599" i="26"/>
  <c r="L2599" i="26"/>
  <c r="N2621" i="26"/>
  <c r="L2621" i="26"/>
  <c r="N699" i="26"/>
  <c r="O699" i="26" s="1"/>
  <c r="L699" i="26"/>
  <c r="N2419" i="26"/>
  <c r="O2419" i="26" s="1"/>
  <c r="L2419" i="26"/>
  <c r="N698" i="26"/>
  <c r="O698" i="26" s="1"/>
  <c r="L698" i="26"/>
  <c r="N2526" i="26"/>
  <c r="O2526" i="26" s="1"/>
  <c r="L2526" i="26"/>
  <c r="N638" i="26"/>
  <c r="O638" i="26" s="1"/>
  <c r="L638" i="26"/>
  <c r="N1589" i="26"/>
  <c r="O1589" i="26" s="1"/>
  <c r="L1589" i="26"/>
  <c r="N2398" i="26"/>
  <c r="L2398" i="26"/>
  <c r="N1511" i="26"/>
  <c r="L1511" i="26"/>
  <c r="N994" i="26"/>
  <c r="L994" i="26"/>
  <c r="N887" i="26"/>
  <c r="O887" i="26" s="1"/>
  <c r="L887" i="26"/>
  <c r="N1622" i="26"/>
  <c r="L1622" i="26"/>
  <c r="N2706" i="26"/>
  <c r="O2706" i="26" s="1"/>
  <c r="L2706" i="26"/>
  <c r="N62" i="26"/>
  <c r="O62" i="26" s="1"/>
  <c r="L62" i="26"/>
  <c r="N355" i="26"/>
  <c r="O355" i="26" s="1"/>
  <c r="L355" i="26"/>
  <c r="N1183" i="26"/>
  <c r="L1183" i="26"/>
  <c r="N518" i="26"/>
  <c r="O518" i="26" s="1"/>
  <c r="L518" i="26"/>
  <c r="N2388" i="26"/>
  <c r="O2388" i="26" s="1"/>
  <c r="L2388" i="26"/>
  <c r="N678" i="26"/>
  <c r="O678" i="26" s="1"/>
  <c r="L678" i="26"/>
  <c r="N1366" i="26"/>
  <c r="O1366" i="26" s="1"/>
  <c r="L1366" i="26"/>
  <c r="N1604" i="26"/>
  <c r="O1604" i="26" s="1"/>
  <c r="L1604" i="26"/>
  <c r="N2083" i="26"/>
  <c r="O2083" i="26" s="1"/>
  <c r="L2083" i="26"/>
  <c r="N93" i="26"/>
  <c r="Q93" i="26" s="1"/>
  <c r="L93" i="26"/>
  <c r="N2366" i="26"/>
  <c r="O2366" i="26" s="1"/>
  <c r="L2366" i="26"/>
  <c r="N1052" i="26"/>
  <c r="O1052" i="26" s="1"/>
  <c r="L1052" i="26"/>
  <c r="N960" i="26"/>
  <c r="O960" i="26" s="1"/>
  <c r="L960" i="26"/>
  <c r="N2349" i="26"/>
  <c r="L2349" i="26"/>
  <c r="N2058" i="26"/>
  <c r="O2058" i="26" s="1"/>
  <c r="L2058" i="26"/>
  <c r="N1153" i="26"/>
  <c r="L1153" i="26"/>
  <c r="N1064" i="26"/>
  <c r="O1064" i="26" s="1"/>
  <c r="L1064" i="26"/>
  <c r="N2525" i="26"/>
  <c r="O2525" i="26" s="1"/>
  <c r="L2525" i="26"/>
  <c r="L1053" i="26"/>
  <c r="M1053" i="26" s="1"/>
  <c r="L420" i="26"/>
  <c r="M420" i="26" s="1"/>
  <c r="L1017" i="26"/>
  <c r="M1017" i="26" s="1"/>
  <c r="L546" i="26"/>
  <c r="M546" i="26" s="1"/>
  <c r="L487" i="26"/>
  <c r="M487" i="26" s="1"/>
  <c r="L277" i="26"/>
  <c r="M277" i="26" s="1"/>
  <c r="L1059" i="26"/>
  <c r="M1059" i="26" s="1"/>
  <c r="L385" i="26"/>
  <c r="M385" i="26" s="1"/>
  <c r="L1068" i="26"/>
  <c r="M1068" i="26" s="1"/>
  <c r="L485" i="26"/>
  <c r="M485" i="26" s="1"/>
  <c r="L718" i="26"/>
  <c r="M718" i="26" s="1"/>
  <c r="L549" i="26"/>
  <c r="M549" i="26" s="1"/>
  <c r="L627" i="26"/>
  <c r="M627" i="26" s="1"/>
  <c r="L1065" i="26"/>
  <c r="M1065" i="26" s="1"/>
  <c r="L551" i="26"/>
  <c r="M551" i="26" s="1"/>
  <c r="L313" i="26"/>
  <c r="M313" i="26" s="1"/>
  <c r="L417" i="26"/>
  <c r="M417" i="26" s="1"/>
  <c r="L191" i="26"/>
  <c r="M191" i="26" s="1"/>
  <c r="L1026" i="26"/>
  <c r="M1026" i="26" s="1"/>
  <c r="L1063" i="26"/>
  <c r="M1063" i="26" s="1"/>
  <c r="L445" i="26"/>
  <c r="L1054" i="26"/>
  <c r="M1054" i="26" s="1"/>
  <c r="L1014" i="26"/>
  <c r="M1014" i="26" s="1"/>
  <c r="L391" i="26"/>
  <c r="L800" i="26"/>
  <c r="M800" i="26" s="1"/>
  <c r="L692" i="26"/>
  <c r="M692" i="26" s="1"/>
  <c r="L489" i="26"/>
  <c r="M489" i="26" s="1"/>
  <c r="L1009" i="26"/>
  <c r="M1009" i="26" s="1"/>
  <c r="N2367" i="26"/>
  <c r="O2367" i="26" s="1"/>
  <c r="L2367" i="26"/>
  <c r="N1578" i="26"/>
  <c r="L1578" i="26"/>
  <c r="N1556" i="26"/>
  <c r="O1556" i="26" s="1"/>
  <c r="L1556" i="26"/>
  <c r="N1242" i="26"/>
  <c r="O1242" i="26" s="1"/>
  <c r="L1242" i="26"/>
  <c r="N21" i="26"/>
  <c r="O21" i="26" s="1"/>
  <c r="N2466" i="26"/>
  <c r="O2466" i="26" s="1"/>
  <c r="L2466" i="26"/>
  <c r="N1645" i="26"/>
  <c r="L1645" i="26"/>
  <c r="N134" i="26"/>
  <c r="L134" i="26"/>
  <c r="N1293" i="26"/>
  <c r="L1293" i="26"/>
  <c r="N1174" i="26"/>
  <c r="L1174" i="26"/>
  <c r="N2510" i="26"/>
  <c r="O2510" i="26" s="1"/>
  <c r="L2510" i="26"/>
  <c r="N115" i="26"/>
  <c r="O115" i="26" s="1"/>
  <c r="L115" i="26"/>
  <c r="N334" i="26"/>
  <c r="O334" i="26" s="1"/>
  <c r="L334" i="26"/>
  <c r="N1286" i="26"/>
  <c r="O1286" i="26" s="1"/>
  <c r="L1286" i="26"/>
  <c r="N171" i="26"/>
  <c r="O171" i="26" s="1"/>
  <c r="L171" i="26"/>
  <c r="N1553" i="26"/>
  <c r="L1553" i="26"/>
  <c r="N534" i="26"/>
  <c r="Q534" i="26" s="1"/>
  <c r="L534" i="26"/>
  <c r="N2461" i="26"/>
  <c r="L2461" i="26"/>
  <c r="N1318" i="26"/>
  <c r="O1318" i="26" s="1"/>
  <c r="L1318" i="26"/>
  <c r="N333" i="26"/>
  <c r="O333" i="26" s="1"/>
  <c r="L333" i="26"/>
  <c r="N236" i="26"/>
  <c r="L236" i="26"/>
  <c r="N1430" i="26"/>
  <c r="L1430" i="26"/>
  <c r="N136" i="26"/>
  <c r="O136" i="26" s="1"/>
  <c r="L136" i="26"/>
  <c r="N106" i="26"/>
  <c r="O106" i="26" s="1"/>
  <c r="L106" i="26"/>
  <c r="N1789" i="26"/>
  <c r="O1789" i="26" s="1"/>
  <c r="L1789" i="26"/>
  <c r="N847" i="26"/>
  <c r="L847" i="26"/>
  <c r="N976" i="26"/>
  <c r="O976" i="26" s="1"/>
  <c r="L976" i="26"/>
  <c r="N2396" i="26"/>
  <c r="O2396" i="26" s="1"/>
  <c r="L2396" i="26"/>
  <c r="N2166" i="26"/>
  <c r="L2166" i="26"/>
  <c r="N2446" i="26"/>
  <c r="L2446" i="26"/>
  <c r="N1406" i="26"/>
  <c r="O1406" i="26" s="1"/>
  <c r="L1406" i="26"/>
  <c r="N156" i="26"/>
  <c r="O156" i="26" s="1"/>
  <c r="L156" i="26"/>
  <c r="N1573" i="26"/>
  <c r="O1573" i="26" s="1"/>
  <c r="L1573" i="26"/>
  <c r="N757" i="26"/>
  <c r="O757" i="26" s="1"/>
  <c r="L757" i="26"/>
  <c r="N1616" i="26"/>
  <c r="O1616" i="26" s="1"/>
  <c r="L1616" i="26"/>
  <c r="N728" i="26"/>
  <c r="O728" i="26" s="1"/>
  <c r="L728" i="26"/>
  <c r="N2413" i="26"/>
  <c r="O2413" i="26" s="1"/>
  <c r="L2413" i="26"/>
  <c r="N383" i="26"/>
  <c r="O383" i="26" s="1"/>
  <c r="L383" i="26"/>
  <c r="N2664" i="26"/>
  <c r="O2664" i="26" s="1"/>
  <c r="L2664" i="26"/>
  <c r="N1600" i="26"/>
  <c r="O1600" i="26" s="1"/>
  <c r="L1600" i="26"/>
  <c r="N1569" i="26"/>
  <c r="O1569" i="26" s="1"/>
  <c r="L1569" i="26"/>
  <c r="N2609" i="26"/>
  <c r="O2609" i="26" s="1"/>
  <c r="L2609" i="26"/>
  <c r="N1995" i="26"/>
  <c r="O1995" i="26" s="1"/>
  <c r="L1995" i="26"/>
  <c r="N890" i="26"/>
  <c r="Q890" i="26" s="1"/>
  <c r="L890" i="26"/>
  <c r="N1945" i="26"/>
  <c r="O1945" i="26" s="1"/>
  <c r="L1945" i="26"/>
  <c r="N1931" i="26"/>
  <c r="O1931" i="26" s="1"/>
  <c r="L1931" i="26"/>
  <c r="N2682" i="26"/>
  <c r="O2682" i="26" s="1"/>
  <c r="L2682" i="26"/>
  <c r="N403" i="26"/>
  <c r="O403" i="26" s="1"/>
  <c r="L403" i="26"/>
  <c r="N2281" i="26"/>
  <c r="L2281" i="26"/>
  <c r="N1607" i="26"/>
  <c r="O1607" i="26" s="1"/>
  <c r="L1607" i="26"/>
  <c r="N481" i="26"/>
  <c r="Q481" i="26" s="1"/>
  <c r="L481" i="26"/>
  <c r="N2330" i="26"/>
  <c r="O2330" i="26" s="1"/>
  <c r="L2330" i="26"/>
  <c r="N2182" i="26"/>
  <c r="L2182" i="26"/>
  <c r="N1667" i="26"/>
  <c r="L1667" i="26"/>
  <c r="N2670" i="26"/>
  <c r="O2670" i="26" s="1"/>
  <c r="L2670" i="26"/>
  <c r="N2631" i="26"/>
  <c r="L2631" i="26"/>
  <c r="N1144" i="26"/>
  <c r="L1144" i="26"/>
  <c r="N2053" i="26"/>
  <c r="L2053" i="26"/>
  <c r="N1962" i="26"/>
  <c r="O1962" i="26" s="1"/>
  <c r="L1962" i="26"/>
  <c r="N1151" i="26"/>
  <c r="L1151" i="26"/>
  <c r="N2572" i="26"/>
  <c r="O2572" i="26" s="1"/>
  <c r="L2572" i="26"/>
  <c r="N1239" i="26"/>
  <c r="O1239" i="26" s="1"/>
  <c r="L1239" i="26"/>
  <c r="N280" i="26"/>
  <c r="O280" i="26" s="1"/>
  <c r="L280" i="26"/>
  <c r="N2686" i="26"/>
  <c r="O2686" i="26" s="1"/>
  <c r="L2686" i="26"/>
  <c r="N2597" i="26"/>
  <c r="O2597" i="26" s="1"/>
  <c r="L2597" i="26"/>
  <c r="N2180" i="26"/>
  <c r="O2180" i="26" s="1"/>
  <c r="L2180" i="26"/>
  <c r="N435" i="26"/>
  <c r="L435" i="26"/>
  <c r="N1639" i="26"/>
  <c r="L1639" i="26"/>
  <c r="N2700" i="26"/>
  <c r="O2700" i="26" s="1"/>
  <c r="L2700" i="26"/>
  <c r="N268" i="26"/>
  <c r="Q268" i="26" s="1"/>
  <c r="L268" i="26"/>
  <c r="N721" i="26"/>
  <c r="O721" i="26" s="1"/>
  <c r="L721" i="26"/>
  <c r="N598" i="26"/>
  <c r="L598" i="26"/>
  <c r="N644" i="26"/>
  <c r="O644" i="26" s="1"/>
  <c r="L644" i="26"/>
  <c r="N2702" i="26"/>
  <c r="O2702" i="26" s="1"/>
  <c r="L2702" i="26"/>
  <c r="N2318" i="26"/>
  <c r="O2318" i="26" s="1"/>
  <c r="L2318" i="26"/>
  <c r="N879" i="26"/>
  <c r="L879" i="26"/>
  <c r="N587" i="26"/>
  <c r="Q587" i="26" s="1"/>
  <c r="L587" i="26"/>
  <c r="N630" i="26"/>
  <c r="O630" i="26" s="1"/>
  <c r="L630" i="26"/>
  <c r="N2342" i="26"/>
  <c r="O2342" i="26" s="1"/>
  <c r="L2342" i="26"/>
  <c r="N1150" i="26"/>
  <c r="L1150" i="26"/>
  <c r="N94" i="26"/>
  <c r="L94" i="26"/>
  <c r="N735" i="26"/>
  <c r="O735" i="26" s="1"/>
  <c r="L735" i="26"/>
  <c r="N749" i="26"/>
  <c r="O749" i="26" s="1"/>
  <c r="L749" i="26"/>
  <c r="N1269" i="26"/>
  <c r="O1269" i="26" s="1"/>
  <c r="L1269" i="26"/>
  <c r="N1129" i="26"/>
  <c r="O1129" i="26" s="1"/>
  <c r="L1129" i="26"/>
  <c r="N342" i="26"/>
  <c r="O342" i="26" s="1"/>
  <c r="L342" i="26"/>
  <c r="N1334" i="26"/>
  <c r="O1334" i="26" s="1"/>
  <c r="L1334" i="26"/>
  <c r="N688" i="26"/>
  <c r="L688" i="26"/>
  <c r="N2489" i="26"/>
  <c r="O2489" i="26" s="1"/>
  <c r="L2489" i="26"/>
  <c r="N1681" i="26"/>
  <c r="O1681" i="26" s="1"/>
  <c r="L1681" i="26"/>
  <c r="N517" i="26"/>
  <c r="O517" i="26" s="1"/>
  <c r="L517" i="26"/>
  <c r="N2696" i="26"/>
  <c r="L2696" i="26"/>
  <c r="N139" i="26"/>
  <c r="O139" i="26" s="1"/>
  <c r="L139" i="26"/>
  <c r="N762" i="26"/>
  <c r="O762" i="26" s="1"/>
  <c r="L762" i="26"/>
  <c r="N1699" i="26"/>
  <c r="O1699" i="26" s="1"/>
  <c r="L1699" i="26"/>
  <c r="N2640" i="26"/>
  <c r="O2640" i="26" s="1"/>
  <c r="L2640" i="26"/>
  <c r="N2338" i="26"/>
  <c r="O2338" i="26" s="1"/>
  <c r="L2338" i="26"/>
  <c r="N1641" i="26"/>
  <c r="L1641" i="26"/>
  <c r="N1675" i="26"/>
  <c r="O1675" i="26" s="1"/>
  <c r="L1675" i="26"/>
  <c r="N980" i="26"/>
  <c r="L980" i="26"/>
  <c r="N1865" i="26"/>
  <c r="O1865" i="26" s="1"/>
  <c r="L1865" i="26"/>
  <c r="N1082" i="26"/>
  <c r="O1082" i="26" s="1"/>
  <c r="L1082" i="26"/>
  <c r="N1429" i="26"/>
  <c r="O1429" i="26" s="1"/>
  <c r="L1429" i="26"/>
  <c r="N118" i="26"/>
  <c r="L118" i="26"/>
  <c r="N1397" i="26"/>
  <c r="O1397" i="26" s="1"/>
  <c r="L1397" i="26"/>
  <c r="N2069" i="26"/>
  <c r="O2069" i="26" s="1"/>
  <c r="L2069" i="26"/>
  <c r="N1253" i="26"/>
  <c r="O1253" i="26" s="1"/>
  <c r="L1253" i="26"/>
  <c r="N816" i="26"/>
  <c r="O816" i="26" s="1"/>
  <c r="L816" i="26"/>
  <c r="N167" i="26"/>
  <c r="O167" i="26" s="1"/>
  <c r="L167" i="26"/>
  <c r="N1557" i="26"/>
  <c r="L1557" i="26"/>
  <c r="N669" i="26"/>
  <c r="L669" i="26"/>
  <c r="N753" i="26"/>
  <c r="O753" i="26" s="1"/>
  <c r="L753" i="26"/>
  <c r="N529" i="26"/>
  <c r="O529" i="26" s="1"/>
  <c r="L529" i="26"/>
  <c r="N163" i="26"/>
  <c r="Q163" i="26" s="1"/>
  <c r="L163" i="26"/>
  <c r="N222" i="26"/>
  <c r="Q222" i="26" s="1"/>
  <c r="L222" i="26"/>
  <c r="N1120" i="26"/>
  <c r="O1120" i="26" s="1"/>
  <c r="L1120" i="26"/>
  <c r="N2037" i="26"/>
  <c r="O2037" i="26" s="1"/>
  <c r="L2037" i="26"/>
  <c r="N2060" i="26"/>
  <c r="L2060" i="26"/>
  <c r="N1184" i="26"/>
  <c r="O1184" i="26" s="1"/>
  <c r="L1184" i="26"/>
  <c r="N1970" i="26"/>
  <c r="O1970" i="26" s="1"/>
  <c r="L1970" i="26"/>
  <c r="N1101" i="26"/>
  <c r="O1101" i="26" s="1"/>
  <c r="L1101" i="26"/>
  <c r="N91" i="26"/>
  <c r="L91" i="26"/>
  <c r="N874" i="26"/>
  <c r="L874" i="26"/>
  <c r="N2598" i="26"/>
  <c r="O2598" i="26" s="1"/>
  <c r="L2598" i="26"/>
  <c r="N925" i="26"/>
  <c r="L925" i="26"/>
  <c r="N2594" i="26"/>
  <c r="O2594" i="26" s="1"/>
  <c r="L2594" i="26"/>
  <c r="N273" i="26"/>
  <c r="O273" i="26" s="1"/>
  <c r="L273" i="26"/>
  <c r="N2608" i="26"/>
  <c r="O2608" i="26" s="1"/>
  <c r="L2608" i="26"/>
  <c r="N2508" i="26"/>
  <c r="L2508" i="26"/>
  <c r="N216" i="26"/>
  <c r="Q216" i="26" s="1"/>
  <c r="L216" i="26"/>
  <c r="N1238" i="26"/>
  <c r="L1238" i="26"/>
  <c r="N583" i="26"/>
  <c r="Q583" i="26" s="1"/>
  <c r="L583" i="26"/>
  <c r="N2307" i="26"/>
  <c r="O2307" i="26" s="1"/>
  <c r="L2307" i="26"/>
  <c r="N832" i="26"/>
  <c r="Q832" i="26" s="1"/>
  <c r="L832" i="26"/>
  <c r="N1492" i="26"/>
  <c r="O1492" i="26" s="1"/>
  <c r="L1492" i="26"/>
  <c r="N796" i="26"/>
  <c r="O796" i="26" s="1"/>
  <c r="L796" i="26"/>
  <c r="N2457" i="26"/>
  <c r="L2457" i="26"/>
  <c r="N2002" i="26"/>
  <c r="L2002" i="26"/>
  <c r="N1977" i="26"/>
  <c r="O1977" i="26" s="1"/>
  <c r="L1977" i="26"/>
  <c r="N467" i="26"/>
  <c r="O467" i="26" s="1"/>
  <c r="L467" i="26"/>
  <c r="N2464" i="26"/>
  <c r="L2464" i="26"/>
  <c r="N2430" i="26"/>
  <c r="L2430" i="26"/>
  <c r="N2623" i="26"/>
  <c r="O2623" i="26" s="1"/>
  <c r="L2623" i="26"/>
  <c r="N986" i="26"/>
  <c r="O986" i="26" s="1"/>
  <c r="L986" i="26"/>
  <c r="N2536" i="26"/>
  <c r="O2536" i="26" s="1"/>
  <c r="L2536" i="26"/>
  <c r="N2685" i="26"/>
  <c r="L2685" i="26"/>
  <c r="N2263" i="26"/>
  <c r="O2263" i="26" s="1"/>
  <c r="L2263" i="26"/>
  <c r="N693" i="26"/>
  <c r="L693" i="26"/>
  <c r="N1993" i="26"/>
  <c r="L1993" i="26"/>
  <c r="N2563" i="26"/>
  <c r="L2563" i="26"/>
  <c r="N2726" i="26"/>
  <c r="O2726" i="26" s="1"/>
  <c r="L2726" i="26"/>
  <c r="N2262" i="26"/>
  <c r="L2262" i="26"/>
  <c r="N69" i="26"/>
  <c r="O69" i="26" s="1"/>
  <c r="L69" i="26"/>
  <c r="N2636" i="26"/>
  <c r="O2636" i="26" s="1"/>
  <c r="L2636" i="26"/>
  <c r="N571" i="26"/>
  <c r="O571" i="26" s="1"/>
  <c r="L571" i="26"/>
  <c r="N830" i="26"/>
  <c r="O830" i="26" s="1"/>
  <c r="L830" i="26"/>
  <c r="N154" i="26"/>
  <c r="O154" i="26" s="1"/>
  <c r="L154" i="26"/>
  <c r="N748" i="26"/>
  <c r="O748" i="26" s="1"/>
  <c r="L748" i="26"/>
  <c r="N1653" i="26"/>
  <c r="O1653" i="26" s="1"/>
  <c r="L1653" i="26"/>
  <c r="N68" i="26"/>
  <c r="Q68" i="26" s="1"/>
  <c r="L68" i="26"/>
  <c r="N2472" i="26"/>
  <c r="O2472" i="26" s="1"/>
  <c r="L2472" i="26"/>
  <c r="N239" i="26"/>
  <c r="O239" i="26" s="1"/>
  <c r="L239" i="26"/>
  <c r="N64" i="26"/>
  <c r="O64" i="26" s="1"/>
  <c r="L64" i="26"/>
  <c r="N493" i="26"/>
  <c r="L493" i="26"/>
  <c r="N1094" i="26"/>
  <c r="O1094" i="26" s="1"/>
  <c r="L1094" i="26"/>
  <c r="N349" i="26"/>
  <c r="O349" i="26" s="1"/>
  <c r="L349" i="26"/>
  <c r="N255" i="26"/>
  <c r="O255" i="26" s="1"/>
  <c r="L255" i="26"/>
  <c r="N1957" i="26"/>
  <c r="O1957" i="26" s="1"/>
  <c r="L1957" i="26"/>
  <c r="N1574" i="26"/>
  <c r="L1574" i="26"/>
  <c r="N377" i="26"/>
  <c r="Q377" i="26" s="1"/>
  <c r="L377" i="26"/>
  <c r="N1637" i="26"/>
  <c r="O1637" i="26" s="1"/>
  <c r="L1637" i="26"/>
  <c r="N177" i="26"/>
  <c r="O177" i="26" s="1"/>
  <c r="L177" i="26"/>
  <c r="N80" i="26"/>
  <c r="L80" i="26"/>
  <c r="N804" i="26"/>
  <c r="Q804" i="26" s="1"/>
  <c r="L804" i="26"/>
  <c r="N82" i="26"/>
  <c r="O82" i="26" s="1"/>
  <c r="L82" i="26"/>
  <c r="N2559" i="26"/>
  <c r="O2559" i="26" s="1"/>
  <c r="L2559" i="26"/>
  <c r="N2577" i="26"/>
  <c r="L2577" i="26"/>
  <c r="N1340" i="26"/>
  <c r="O1340" i="26" s="1"/>
  <c r="L1340" i="26"/>
  <c r="N2576" i="26"/>
  <c r="L2576" i="26"/>
  <c r="N1450" i="26"/>
  <c r="O1450" i="26" s="1"/>
  <c r="L1450" i="26"/>
  <c r="N1323" i="26"/>
  <c r="O1323" i="26" s="1"/>
  <c r="L1323" i="26"/>
  <c r="N1123" i="26"/>
  <c r="O1123" i="26" s="1"/>
  <c r="L1123" i="26"/>
  <c r="N509" i="26"/>
  <c r="O509" i="26" s="1"/>
  <c r="L509" i="26"/>
  <c r="N1857" i="26"/>
  <c r="O1857" i="26" s="1"/>
  <c r="L1857" i="26"/>
  <c r="N1648" i="26"/>
  <c r="O1648" i="26" s="1"/>
  <c r="L1648" i="26"/>
  <c r="N2323" i="26"/>
  <c r="L2323" i="26"/>
  <c r="N2409" i="26"/>
  <c r="L2409" i="26"/>
  <c r="N713" i="26"/>
  <c r="O713" i="26" s="1"/>
  <c r="L713" i="26"/>
  <c r="N2680" i="26"/>
  <c r="L2680" i="26"/>
  <c r="N2157" i="26"/>
  <c r="O2157" i="26" s="1"/>
  <c r="L2157" i="26"/>
  <c r="N2591" i="26"/>
  <c r="L2591" i="26"/>
  <c r="N1369" i="26"/>
  <c r="O1369" i="26" s="1"/>
  <c r="L1369" i="26"/>
  <c r="N1078" i="26"/>
  <c r="L1078" i="26"/>
  <c r="N1480" i="26"/>
  <c r="O1480" i="26" s="1"/>
  <c r="L1480" i="26"/>
  <c r="N1565" i="26"/>
  <c r="O1565" i="26" s="1"/>
  <c r="L1565" i="26"/>
  <c r="N103" i="26"/>
  <c r="O103" i="26" s="1"/>
  <c r="L103" i="26"/>
  <c r="N1504" i="26"/>
  <c r="L1504" i="26"/>
  <c r="N818" i="26"/>
  <c r="O818" i="26" s="1"/>
  <c r="L818" i="26"/>
  <c r="N2453" i="26"/>
  <c r="O2453" i="26" s="1"/>
  <c r="L2453" i="26"/>
  <c r="N2440" i="26"/>
  <c r="O2440" i="26" s="1"/>
  <c r="L2440" i="26"/>
  <c r="N1122" i="26"/>
  <c r="L1122" i="26"/>
  <c r="N2350" i="26"/>
  <c r="O2350" i="26" s="1"/>
  <c r="L2350" i="26"/>
  <c r="N576" i="26"/>
  <c r="Q576" i="26" s="1"/>
  <c r="L576" i="26"/>
  <c r="N83" i="26"/>
  <c r="O83" i="26" s="1"/>
  <c r="L83" i="26"/>
  <c r="N1309" i="26"/>
  <c r="L1309" i="26"/>
  <c r="N1545" i="26"/>
  <c r="O1545" i="26" s="1"/>
  <c r="L1545" i="26"/>
  <c r="N2541" i="26"/>
  <c r="O2541" i="26" s="1"/>
  <c r="L2541" i="26"/>
  <c r="N894" i="26"/>
  <c r="Q894" i="26" s="1"/>
  <c r="L894" i="26"/>
  <c r="N2124" i="26"/>
  <c r="L2124" i="26"/>
  <c r="N249" i="26"/>
  <c r="Q249" i="26" s="1"/>
  <c r="L249" i="26"/>
  <c r="N1455" i="26"/>
  <c r="O1455" i="26" s="1"/>
  <c r="L1455" i="26"/>
  <c r="N2373" i="26"/>
  <c r="L2373" i="26"/>
  <c r="N1383" i="26"/>
  <c r="L1383" i="26"/>
  <c r="N2184" i="26"/>
  <c r="O2184" i="26" s="1"/>
  <c r="L2184" i="26"/>
  <c r="N1718" i="26"/>
  <c r="O1718" i="26" s="1"/>
  <c r="L1718" i="26"/>
  <c r="N256" i="26"/>
  <c r="O256" i="26" s="1"/>
  <c r="L256" i="26"/>
  <c r="N2662" i="26"/>
  <c r="O2662" i="26" s="1"/>
  <c r="L2662" i="26"/>
  <c r="N562" i="26"/>
  <c r="O562" i="26" s="1"/>
  <c r="L562" i="26"/>
  <c r="N1325" i="26"/>
  <c r="L1325" i="26"/>
  <c r="N1116" i="26"/>
  <c r="O1116" i="26" s="1"/>
  <c r="L1116" i="26"/>
  <c r="N828" i="26"/>
  <c r="L828" i="26"/>
  <c r="N138" i="26"/>
  <c r="O138" i="26" s="1"/>
  <c r="L138" i="26"/>
  <c r="N2009" i="26"/>
  <c r="O2009" i="26" s="1"/>
  <c r="L2009" i="26"/>
  <c r="N701" i="26"/>
  <c r="O701" i="26" s="1"/>
  <c r="L701" i="26"/>
  <c r="N2426" i="26"/>
  <c r="O2426" i="26" s="1"/>
  <c r="L2426" i="26"/>
  <c r="N2441" i="26"/>
  <c r="O2441" i="26" s="1"/>
  <c r="L2441" i="26"/>
  <c r="D87" i="25" s="1"/>
  <c r="N905" i="26"/>
  <c r="O905" i="26" s="1"/>
  <c r="L905" i="26"/>
  <c r="N961" i="26"/>
  <c r="O961" i="26" s="1"/>
  <c r="L961" i="26"/>
  <c r="N1468" i="26"/>
  <c r="O1468" i="26" s="1"/>
  <c r="L1468" i="26"/>
  <c r="N2600" i="26"/>
  <c r="O2600" i="26" s="1"/>
  <c r="L2600" i="26"/>
  <c r="N1656" i="26"/>
  <c r="O1656" i="26" s="1"/>
  <c r="L1656" i="26"/>
  <c r="N2008" i="26"/>
  <c r="O2008" i="26" s="1"/>
  <c r="L2008" i="26"/>
  <c r="N2123" i="26"/>
  <c r="O2123" i="26" s="1"/>
  <c r="L2123" i="26"/>
  <c r="N2258" i="26"/>
  <c r="O2258" i="26" s="1"/>
  <c r="L2258" i="26"/>
  <c r="N1563" i="26"/>
  <c r="L1563" i="26"/>
  <c r="N261" i="26"/>
  <c r="Q261" i="26" s="1"/>
  <c r="L261" i="26"/>
  <c r="N2728" i="26"/>
  <c r="O2728" i="26" s="1"/>
  <c r="L2728" i="26"/>
  <c r="N1596" i="26"/>
  <c r="L1596" i="26"/>
  <c r="N109" i="26"/>
  <c r="O109" i="26" s="1"/>
  <c r="L109" i="26"/>
  <c r="N437" i="26"/>
  <c r="O437" i="26" s="1"/>
  <c r="L437" i="26"/>
  <c r="N90" i="26"/>
  <c r="O90" i="26" s="1"/>
  <c r="L90" i="26"/>
  <c r="N1439" i="26"/>
  <c r="O1439" i="26" s="1"/>
  <c r="L1439" i="26"/>
  <c r="N1453" i="26"/>
  <c r="L1453" i="26"/>
  <c r="N2351" i="26"/>
  <c r="O2351" i="26" s="1"/>
  <c r="L2351" i="26"/>
  <c r="N233" i="26"/>
  <c r="O233" i="26" s="1"/>
  <c r="L233" i="26"/>
  <c r="N2524" i="26"/>
  <c r="O2524" i="26" s="1"/>
  <c r="L2524" i="26"/>
  <c r="N1192" i="26"/>
  <c r="O1192" i="26" s="1"/>
  <c r="L1192" i="26"/>
  <c r="N1502" i="26"/>
  <c r="L1502" i="26"/>
  <c r="N758" i="26"/>
  <c r="Q758" i="26" s="1"/>
  <c r="L758" i="26"/>
  <c r="N837" i="26"/>
  <c r="O837" i="26" s="1"/>
  <c r="L837" i="26"/>
  <c r="N2142" i="26"/>
  <c r="O2142" i="26" s="1"/>
  <c r="L2142" i="26"/>
  <c r="N2595" i="26"/>
  <c r="O2595" i="26" s="1"/>
  <c r="L2595" i="26"/>
  <c r="N185" i="26"/>
  <c r="O185" i="26" s="1"/>
  <c r="L185" i="26"/>
  <c r="N876" i="26"/>
  <c r="Q876" i="26" s="1"/>
  <c r="L876" i="26"/>
  <c r="N538" i="26"/>
  <c r="O538" i="26" s="1"/>
  <c r="L538" i="26"/>
  <c r="N2397" i="26"/>
  <c r="O2397" i="26" s="1"/>
  <c r="L2397" i="26"/>
  <c r="N557" i="26"/>
  <c r="Q557" i="26" s="1"/>
  <c r="L557" i="26"/>
  <c r="N375" i="26"/>
  <c r="O375" i="26" s="1"/>
  <c r="L375" i="26"/>
  <c r="N2694" i="26"/>
  <c r="O2694" i="26" s="1"/>
  <c r="L2694" i="26"/>
  <c r="N2230" i="26"/>
  <c r="L2230" i="26"/>
  <c r="N367" i="26"/>
  <c r="O367" i="26" s="1"/>
  <c r="L367" i="26"/>
  <c r="N1326" i="26"/>
  <c r="L1326" i="26"/>
  <c r="N2399" i="26"/>
  <c r="O2399" i="26" s="1"/>
  <c r="L2399" i="26"/>
  <c r="N1593" i="26"/>
  <c r="O1593" i="26" s="1"/>
  <c r="L1593" i="26"/>
  <c r="N2110" i="26"/>
  <c r="O2110" i="26" s="1"/>
  <c r="L2110" i="26"/>
  <c r="N2450" i="26"/>
  <c r="O2450" i="26" s="1"/>
  <c r="L2450" i="26"/>
  <c r="N1154" i="26"/>
  <c r="O1154" i="26" s="1"/>
  <c r="L1154" i="26"/>
  <c r="N2681" i="26"/>
  <c r="O2681" i="26" s="1"/>
  <c r="L2681" i="26"/>
  <c r="N1793" i="26"/>
  <c r="O1793" i="26" s="1"/>
  <c r="L1793" i="26"/>
  <c r="N248" i="26"/>
  <c r="O248" i="26" s="1"/>
  <c r="L248" i="26"/>
  <c r="N573" i="26"/>
  <c r="O573" i="26" s="1"/>
  <c r="L573" i="26"/>
  <c r="N2695" i="26"/>
  <c r="O2695" i="26" s="1"/>
  <c r="L2695" i="26"/>
  <c r="N2537" i="26"/>
  <c r="O2537" i="26" s="1"/>
  <c r="L2537" i="26"/>
  <c r="N1627" i="26"/>
  <c r="L1627" i="26"/>
  <c r="N2359" i="26"/>
  <c r="O2359" i="26" s="1"/>
  <c r="L2359" i="26"/>
  <c r="N2692" i="26"/>
  <c r="O2692" i="26" s="1"/>
  <c r="L2692" i="26"/>
  <c r="N1651" i="26"/>
  <c r="L1651" i="26"/>
  <c r="N2114" i="26"/>
  <c r="O2114" i="26" s="1"/>
  <c r="L2114" i="26"/>
  <c r="N1658" i="26"/>
  <c r="O1658" i="26" s="1"/>
  <c r="L1658" i="26"/>
  <c r="N875" i="26"/>
  <c r="O875" i="26" s="1"/>
  <c r="L875" i="26"/>
  <c r="N142" i="26"/>
  <c r="O142" i="26" s="1"/>
  <c r="L142" i="26"/>
  <c r="N2542" i="26"/>
  <c r="O2542" i="26" s="1"/>
  <c r="L2542" i="26"/>
  <c r="N1380" i="26"/>
  <c r="L1380" i="26"/>
  <c r="N966" i="26"/>
  <c r="O966" i="26" s="1"/>
  <c r="L966" i="26"/>
  <c r="N416" i="26"/>
  <c r="O416" i="26" s="1"/>
  <c r="L416" i="26"/>
  <c r="N2358" i="26"/>
  <c r="O2358" i="26" s="1"/>
  <c r="L2358" i="26"/>
  <c r="N806" i="26"/>
  <c r="O806" i="26" s="1"/>
  <c r="L806" i="26"/>
  <c r="N641" i="26"/>
  <c r="O641" i="26" s="1"/>
  <c r="L641" i="26"/>
  <c r="N1506" i="26"/>
  <c r="O1506" i="26" s="1"/>
  <c r="L1506" i="26"/>
  <c r="N2629" i="26"/>
  <c r="O2629" i="26" s="1"/>
  <c r="L2629" i="26"/>
  <c r="N1661" i="26"/>
  <c r="O1661" i="26" s="1"/>
  <c r="L1661" i="26"/>
  <c r="N2714" i="26"/>
  <c r="O2714" i="26" s="1"/>
  <c r="L2714" i="26"/>
  <c r="N1285" i="26"/>
  <c r="O1285" i="26" s="1"/>
  <c r="L1285" i="26"/>
  <c r="N1162" i="26"/>
  <c r="O1162" i="26" s="1"/>
  <c r="L1162" i="26"/>
  <c r="N559" i="26"/>
  <c r="O559" i="26" s="1"/>
  <c r="L559" i="26"/>
  <c r="N506" i="26"/>
  <c r="O506" i="26" s="1"/>
  <c r="L506" i="26"/>
  <c r="N361" i="26"/>
  <c r="O361" i="26" s="1"/>
  <c r="L361" i="26"/>
  <c r="N164" i="26"/>
  <c r="O164" i="26" s="1"/>
  <c r="L164" i="26"/>
  <c r="N570" i="26"/>
  <c r="O570" i="26" s="1"/>
  <c r="L570" i="26"/>
  <c r="N1388" i="26"/>
  <c r="O1388" i="26" s="1"/>
  <c r="L1388" i="26"/>
  <c r="N2580" i="26"/>
  <c r="O2580" i="26" s="1"/>
  <c r="L2580" i="26"/>
  <c r="N807" i="26"/>
  <c r="O807" i="26" s="1"/>
  <c r="L807" i="26"/>
  <c r="N2478" i="26"/>
  <c r="L2478" i="26"/>
  <c r="N1143" i="26"/>
  <c r="O1143" i="26" s="1"/>
  <c r="L1143" i="26"/>
  <c r="N1988" i="26"/>
  <c r="L1988" i="26"/>
  <c r="N1182" i="26"/>
  <c r="O1182" i="26" s="1"/>
  <c r="L1182" i="26"/>
  <c r="N51" i="26"/>
  <c r="O51" i="26" s="1"/>
  <c r="L51" i="26"/>
  <c r="N2027" i="26"/>
  <c r="L2027" i="26"/>
  <c r="N906" i="26"/>
  <c r="O906" i="26" s="1"/>
  <c r="L906" i="26"/>
  <c r="N1889" i="26"/>
  <c r="L1889" i="26"/>
  <c r="N2225" i="26"/>
  <c r="O2225" i="26" s="1"/>
  <c r="L2225" i="26"/>
  <c r="N907" i="26"/>
  <c r="Q907" i="26" s="1"/>
  <c r="L907" i="26"/>
  <c r="N707" i="26"/>
  <c r="O707" i="26" s="1"/>
  <c r="L707" i="26"/>
  <c r="N2041" i="26"/>
  <c r="O2041" i="26" s="1"/>
  <c r="L2041" i="26"/>
  <c r="N2395" i="26"/>
  <c r="O2395" i="26" s="1"/>
  <c r="L2395" i="26"/>
  <c r="N952" i="26"/>
  <c r="O952" i="26" s="1"/>
  <c r="L952" i="26"/>
  <c r="N666" i="26"/>
  <c r="O666" i="26" s="1"/>
  <c r="L666" i="26"/>
  <c r="N756" i="26"/>
  <c r="O756" i="26" s="1"/>
  <c r="L756" i="26"/>
  <c r="N2707" i="26"/>
  <c r="O2707" i="26" s="1"/>
  <c r="L2707" i="26"/>
  <c r="N893" i="26"/>
  <c r="Q893" i="26" s="1"/>
  <c r="L893" i="26"/>
  <c r="N2393" i="26"/>
  <c r="L2393" i="26"/>
  <c r="N826" i="26"/>
  <c r="O826" i="26" s="1"/>
  <c r="L826" i="26"/>
  <c r="N2387" i="26"/>
  <c r="O2387" i="26" s="1"/>
  <c r="L2387" i="26"/>
  <c r="N1980" i="26"/>
  <c r="O1980" i="26" s="1"/>
  <c r="L1980" i="26"/>
  <c r="N2645" i="26"/>
  <c r="L2645" i="26"/>
  <c r="N985" i="26"/>
  <c r="L985" i="26"/>
  <c r="N1585" i="26"/>
  <c r="L1585" i="26"/>
  <c r="N1515" i="26"/>
  <c r="O1515" i="26" s="1"/>
  <c r="L1515" i="26"/>
  <c r="N1147" i="26"/>
  <c r="L1147" i="26"/>
  <c r="N764" i="26"/>
  <c r="O764" i="26" s="1"/>
  <c r="L764" i="26"/>
  <c r="N2321" i="26"/>
  <c r="O2321" i="26" s="1"/>
  <c r="L2321" i="26"/>
  <c r="N2167" i="26"/>
  <c r="L2167" i="26"/>
  <c r="N2511" i="26"/>
  <c r="O2511" i="26" s="1"/>
  <c r="L2511" i="26"/>
  <c r="N1185" i="26"/>
  <c r="O1185" i="26" s="1"/>
  <c r="L1185" i="26"/>
  <c r="N1460" i="26"/>
  <c r="O1460" i="26" s="1"/>
  <c r="L1460" i="26"/>
  <c r="N642" i="26"/>
  <c r="Q642" i="26" s="1"/>
  <c r="L642" i="26"/>
  <c r="N371" i="26"/>
  <c r="O371" i="26" s="1"/>
  <c r="L371" i="26"/>
  <c r="N116" i="26"/>
  <c r="O116" i="26" s="1"/>
  <c r="L116" i="26"/>
  <c r="N1034" i="26"/>
  <c r="L1034" i="26"/>
  <c r="N1196" i="26"/>
  <c r="O1196" i="26" s="1"/>
  <c r="L1196" i="26"/>
  <c r="N805" i="26"/>
  <c r="O805" i="26" s="1"/>
  <c r="L805" i="26"/>
  <c r="N1194" i="26"/>
  <c r="L1194" i="26"/>
  <c r="N2638" i="26"/>
  <c r="O2638" i="26" s="1"/>
  <c r="L2638" i="26"/>
  <c r="N2693" i="26"/>
  <c r="O2693" i="26" s="1"/>
  <c r="L2693" i="26"/>
  <c r="N55" i="26"/>
  <c r="O55" i="26" s="1"/>
  <c r="L55" i="26"/>
  <c r="N681" i="26"/>
  <c r="O681" i="26" s="1"/>
  <c r="L681" i="26"/>
  <c r="N119" i="26"/>
  <c r="O119" i="26" s="1"/>
  <c r="L119" i="26"/>
  <c r="N1744" i="26"/>
  <c r="L1744" i="26"/>
  <c r="M168" i="26"/>
  <c r="P168" i="26"/>
  <c r="N1319" i="26"/>
  <c r="O1319" i="26" s="1"/>
  <c r="L1319" i="26"/>
  <c r="N2120" i="26"/>
  <c r="O2120" i="26" s="1"/>
  <c r="L2120" i="26"/>
  <c r="N181" i="26"/>
  <c r="O181" i="26" s="1"/>
  <c r="L181" i="26"/>
  <c r="N1541" i="26"/>
  <c r="O1541" i="26" s="1"/>
  <c r="L1541" i="26"/>
  <c r="N178" i="26"/>
  <c r="O178" i="26" s="1"/>
  <c r="L178" i="26"/>
  <c r="N631" i="26"/>
  <c r="O631" i="26" s="1"/>
  <c r="L631" i="26"/>
  <c r="N426" i="26"/>
  <c r="O426" i="26" s="1"/>
  <c r="L426" i="26"/>
  <c r="N330" i="26"/>
  <c r="O330" i="26" s="1"/>
  <c r="L330" i="26"/>
  <c r="N775" i="26"/>
  <c r="O775" i="26" s="1"/>
  <c r="L775" i="26"/>
  <c r="N540" i="26"/>
  <c r="O540" i="26" s="1"/>
  <c r="L540" i="26"/>
  <c r="N1087" i="26"/>
  <c r="O1087" i="26" s="1"/>
  <c r="L1087" i="26"/>
  <c r="N2656" i="26"/>
  <c r="O2656" i="26" s="1"/>
  <c r="L2656" i="26"/>
  <c r="N581" i="26"/>
  <c r="O581" i="26" s="1"/>
  <c r="L581" i="26"/>
  <c r="N1100" i="26"/>
  <c r="L1100" i="26"/>
  <c r="N2601" i="26"/>
  <c r="O2601" i="26" s="1"/>
  <c r="L2601" i="26"/>
  <c r="N2423" i="26"/>
  <c r="L2423" i="26"/>
  <c r="G185" i="25"/>
  <c r="G187" i="25"/>
  <c r="S18" i="25"/>
  <c r="R18" i="25"/>
  <c r="Q19" i="25"/>
  <c r="S19" i="25"/>
  <c r="G183" i="25"/>
  <c r="G168" i="25" s="1"/>
  <c r="G184" i="25"/>
  <c r="E183" i="25"/>
  <c r="E168" i="25" s="1"/>
  <c r="E184" i="25"/>
  <c r="I181" i="25"/>
  <c r="D185" i="25"/>
  <c r="O585" i="26"/>
  <c r="Q33" i="26"/>
  <c r="O33" i="26"/>
  <c r="Q623" i="26"/>
  <c r="Q2140" i="26"/>
  <c r="Q2112" i="26"/>
  <c r="Q1158" i="26"/>
  <c r="Q28" i="26"/>
  <c r="Q30" i="26"/>
  <c r="Q31" i="26"/>
  <c r="Q27" i="26"/>
  <c r="Q25" i="26"/>
  <c r="Q29" i="26"/>
  <c r="Q35" i="26"/>
  <c r="Q46" i="26"/>
  <c r="Q42" i="26"/>
  <c r="Q168" i="26"/>
  <c r="Q43" i="26"/>
  <c r="Q34" i="26"/>
  <c r="Q44" i="26"/>
  <c r="Q47" i="26"/>
  <c r="Q438" i="26"/>
  <c r="Q332" i="26"/>
  <c r="Q395" i="26"/>
  <c r="Q1065" i="26"/>
  <c r="Q551" i="26"/>
  <c r="Q293" i="26"/>
  <c r="Q1011" i="26"/>
  <c r="Q191" i="26"/>
  <c r="Q408" i="26"/>
  <c r="Q706" i="26"/>
  <c r="Q445" i="26"/>
  <c r="Q1054" i="26"/>
  <c r="Q391" i="26"/>
  <c r="Q1016" i="26"/>
  <c r="Q312" i="26"/>
  <c r="Q196" i="26"/>
  <c r="Q230" i="26"/>
  <c r="Q443" i="26"/>
  <c r="Q835" i="26"/>
  <c r="Q314" i="26"/>
  <c r="Q397" i="26"/>
  <c r="Q1015" i="26"/>
  <c r="Q316" i="26"/>
  <c r="Q253" i="26"/>
  <c r="Q685" i="26"/>
  <c r="Q401" i="26"/>
  <c r="Q406" i="26"/>
  <c r="Q1060" i="26"/>
  <c r="Q1037" i="26"/>
  <c r="Q444" i="26"/>
  <c r="Q1031" i="26"/>
  <c r="Q303" i="26"/>
  <c r="Q821" i="26"/>
  <c r="Q488" i="26"/>
  <c r="Q294" i="26"/>
  <c r="Q489" i="26"/>
  <c r="Q1069" i="26"/>
  <c r="Q420" i="26"/>
  <c r="Q546" i="26"/>
  <c r="Q277" i="26"/>
  <c r="Q1059" i="26"/>
  <c r="Q812" i="26"/>
  <c r="Q454" i="26"/>
  <c r="Q192" i="26"/>
  <c r="Q1025" i="26"/>
  <c r="Q421" i="26"/>
  <c r="Q429" i="26"/>
  <c r="Q428" i="26"/>
  <c r="Q974" i="26"/>
  <c r="Q700" i="26"/>
  <c r="Q290" i="26"/>
  <c r="Q1039" i="26"/>
  <c r="Q492" i="26"/>
  <c r="Q390" i="26"/>
  <c r="Q1024" i="26"/>
  <c r="Q820" i="26"/>
  <c r="Q991" i="26"/>
  <c r="Q263" i="26"/>
  <c r="Q197" i="26"/>
  <c r="Q696" i="26"/>
  <c r="Q1070" i="26"/>
  <c r="Q228" i="26"/>
  <c r="Q742" i="26"/>
  <c r="Q298" i="26"/>
  <c r="Q718" i="26"/>
  <c r="Q549" i="26"/>
  <c r="Q432" i="26"/>
  <c r="Q419" i="26"/>
  <c r="Q1003" i="26"/>
  <c r="Q193" i="26"/>
  <c r="Q398" i="26"/>
  <c r="Q745" i="26"/>
  <c r="Q633" i="26"/>
  <c r="Q532" i="26"/>
  <c r="P41" i="26"/>
  <c r="Q319" i="26"/>
  <c r="Q324" i="26"/>
  <c r="Q1022" i="26"/>
  <c r="Q1047" i="26"/>
  <c r="P264" i="26"/>
  <c r="Q811" i="26"/>
  <c r="Q504" i="26"/>
  <c r="Q989" i="26"/>
  <c r="Q1051" i="26"/>
  <c r="Q389" i="26"/>
  <c r="Q251" i="26"/>
  <c r="Q327" i="26"/>
  <c r="Q1041" i="26"/>
  <c r="P1023" i="26"/>
  <c r="Q425" i="26"/>
  <c r="Q187" i="26"/>
  <c r="Q1030" i="26"/>
  <c r="Q836" i="26"/>
  <c r="Q313" i="26"/>
  <c r="Q417" i="26"/>
  <c r="Q353" i="26"/>
  <c r="Q1026" i="26"/>
  <c r="Q1063" i="26"/>
  <c r="Q405" i="26"/>
  <c r="Q1014" i="26"/>
  <c r="P291" i="26"/>
  <c r="Q455" i="26"/>
  <c r="Q632" i="26"/>
  <c r="Q266" i="26"/>
  <c r="Q550" i="26"/>
  <c r="Q302" i="26"/>
  <c r="Q643" i="26"/>
  <c r="Q194" i="26"/>
  <c r="Q423" i="26"/>
  <c r="P849" i="26"/>
  <c r="Q1023" i="26"/>
  <c r="Q208" i="26"/>
  <c r="Q990" i="26"/>
  <c r="Q627" i="26"/>
  <c r="Q1029" i="26"/>
  <c r="Q1061" i="26"/>
  <c r="Q306" i="26"/>
  <c r="Q714" i="26"/>
  <c r="Q407" i="26"/>
  <c r="Q41" i="26"/>
  <c r="Q1000" i="26"/>
  <c r="Q301" i="26"/>
  <c r="Q424" i="26"/>
  <c r="Q264" i="26"/>
  <c r="Q822" i="26"/>
  <c r="Q800" i="26"/>
  <c r="Q692" i="26"/>
  <c r="Q323" i="26"/>
  <c r="Q1009" i="26"/>
  <c r="Q1053" i="26"/>
  <c r="Q1017" i="26"/>
  <c r="Q487" i="26"/>
  <c r="Q849" i="26"/>
  <c r="Q385" i="26"/>
  <c r="Q252" i="26"/>
  <c r="Q260" i="26"/>
  <c r="Q281" i="26"/>
  <c r="Q210" i="26"/>
  <c r="Q404" i="26"/>
  <c r="Q186" i="26"/>
  <c r="Q315" i="26"/>
  <c r="P697" i="26"/>
  <c r="Q418" i="26"/>
  <c r="Q381" i="26"/>
  <c r="P716" i="26"/>
  <c r="Q204" i="26"/>
  <c r="Q968" i="26"/>
  <c r="Q848" i="26"/>
  <c r="Q817" i="26"/>
  <c r="Q983" i="26"/>
  <c r="Q289" i="26"/>
  <c r="Q229" i="26"/>
  <c r="Q953" i="26"/>
  <c r="P838" i="26"/>
  <c r="Q292" i="26"/>
  <c r="Q1068" i="26"/>
  <c r="Q1048" i="26"/>
  <c r="Q311" i="26"/>
  <c r="Q202" i="26"/>
  <c r="Q965" i="26"/>
  <c r="Q485" i="26"/>
  <c r="Q396" i="26"/>
  <c r="Q379" i="26"/>
  <c r="Q981" i="26"/>
  <c r="Q803" i="26"/>
  <c r="Q697" i="26"/>
  <c r="Q988" i="26"/>
  <c r="Q716" i="26"/>
  <c r="Q307" i="26"/>
  <c r="Q326" i="26"/>
  <c r="Q318" i="26"/>
  <c r="Q490" i="26"/>
  <c r="Q394" i="26"/>
  <c r="Q1028" i="26"/>
  <c r="P230" i="26"/>
  <c r="Q1046" i="26"/>
  <c r="Q838" i="26"/>
  <c r="P1015" i="26" l="1"/>
  <c r="D98" i="25"/>
  <c r="Q132" i="26"/>
  <c r="Q2687" i="26"/>
  <c r="P989" i="26"/>
  <c r="Q2710" i="26"/>
  <c r="M445" i="26"/>
  <c r="D97" i="25"/>
  <c r="M983" i="26"/>
  <c r="M327" i="26"/>
  <c r="Q572" i="26"/>
  <c r="D99" i="25"/>
  <c r="M266" i="26"/>
  <c r="D103" i="25"/>
  <c r="M391" i="26"/>
  <c r="D104" i="25"/>
  <c r="M1041" i="26"/>
  <c r="Q173" i="26"/>
  <c r="Q2150" i="26"/>
  <c r="Q2207" i="26"/>
  <c r="Q2147" i="26"/>
  <c r="Q2067" i="26"/>
  <c r="Q1652" i="26"/>
  <c r="Q2149" i="26"/>
  <c r="Q2672" i="26"/>
  <c r="Q2144" i="26"/>
  <c r="P835" i="26"/>
  <c r="P1070" i="26"/>
  <c r="P968" i="26"/>
  <c r="Q813" i="26"/>
  <c r="Q147" i="26"/>
  <c r="Q162" i="26"/>
  <c r="Q711" i="26"/>
  <c r="Q2433" i="26"/>
  <c r="Q2512" i="26"/>
  <c r="Q462" i="26"/>
  <c r="Q329" i="26"/>
  <c r="Q724" i="26"/>
  <c r="Q1599" i="26"/>
  <c r="Q1691" i="26"/>
  <c r="Q2488" i="26"/>
  <c r="Q2415" i="26"/>
  <c r="Q2141" i="26"/>
  <c r="Q1471" i="26"/>
  <c r="Q2013" i="26"/>
  <c r="Q2279" i="26"/>
  <c r="Q515" i="26"/>
  <c r="P196" i="26"/>
  <c r="P981" i="26"/>
  <c r="P488" i="26"/>
  <c r="P311" i="26"/>
  <c r="Q1640" i="26"/>
  <c r="P974" i="26"/>
  <c r="P401" i="26"/>
  <c r="Q470" i="26"/>
  <c r="Q272" i="26"/>
  <c r="P465" i="26"/>
  <c r="P463" i="26"/>
  <c r="Q2172" i="26"/>
  <c r="P1016" i="26"/>
  <c r="P1036" i="26"/>
  <c r="P314" i="26"/>
  <c r="P848" i="26"/>
  <c r="P204" i="26"/>
  <c r="P208" i="26"/>
  <c r="Q2725" i="26"/>
  <c r="Q554" i="26"/>
  <c r="P413" i="26"/>
  <c r="Q2431" i="26"/>
  <c r="Q1139" i="26"/>
  <c r="P1037" i="26"/>
  <c r="P312" i="26"/>
  <c r="P298" i="26"/>
  <c r="Q400" i="26"/>
  <c r="P812" i="26"/>
  <c r="Q2094" i="26"/>
  <c r="Q1671" i="26"/>
  <c r="Q1478" i="26"/>
  <c r="Q962" i="26"/>
  <c r="Q1035" i="26"/>
  <c r="Q763" i="26"/>
  <c r="O215" i="26"/>
  <c r="P569" i="26"/>
  <c r="P685" i="26"/>
  <c r="Q2312" i="26"/>
  <c r="Q1739" i="26"/>
  <c r="Q2620" i="26"/>
  <c r="Q1149" i="26"/>
  <c r="Q2343" i="26"/>
  <c r="Q881" i="26"/>
  <c r="Q2125" i="26"/>
  <c r="Q995" i="26"/>
  <c r="Q2079" i="26"/>
  <c r="P491" i="26"/>
  <c r="Q1646" i="26"/>
  <c r="Q483" i="26"/>
  <c r="Q2724" i="26"/>
  <c r="Q2447" i="26"/>
  <c r="O670" i="26"/>
  <c r="O924" i="26"/>
  <c r="Q656" i="26"/>
  <c r="Q1475" i="26"/>
  <c r="Q1329" i="26"/>
  <c r="Q180" i="26"/>
  <c r="Q2429" i="26"/>
  <c r="Q1947" i="26"/>
  <c r="Q2643" i="26"/>
  <c r="Q521" i="26"/>
  <c r="Q2061" i="26"/>
  <c r="Q661" i="26"/>
  <c r="Q98" i="26"/>
  <c r="Q2420" i="26"/>
  <c r="Q2722" i="26"/>
  <c r="Q2459" i="26"/>
  <c r="Q308" i="26"/>
  <c r="Q1969" i="26"/>
  <c r="Q2708" i="26"/>
  <c r="Q672" i="26"/>
  <c r="Q247" i="26"/>
  <c r="Q704" i="26"/>
  <c r="P409" i="26"/>
  <c r="Q1236" i="26"/>
  <c r="P260" i="26"/>
  <c r="P324" i="26"/>
  <c r="Q1566" i="26"/>
  <c r="Q1567" i="26"/>
  <c r="P717" i="26"/>
  <c r="P336" i="26"/>
  <c r="P306" i="26"/>
  <c r="Q412" i="26"/>
  <c r="P410" i="26"/>
  <c r="Q635" i="26"/>
  <c r="Q2389" i="26"/>
  <c r="Q1619" i="26"/>
  <c r="Q2292" i="26"/>
  <c r="Q2617" i="26"/>
  <c r="Q856" i="26"/>
  <c r="P643" i="26"/>
  <c r="P820" i="26"/>
  <c r="Q2211" i="26"/>
  <c r="Q1330" i="26"/>
  <c r="O101" i="26"/>
  <c r="P394" i="26"/>
  <c r="Q732" i="26"/>
  <c r="Q2549" i="26"/>
  <c r="P706" i="26"/>
  <c r="P202" i="26"/>
  <c r="Q291" i="26"/>
  <c r="P307" i="26"/>
  <c r="Q1067" i="26"/>
  <c r="Q152" i="26"/>
  <c r="Q1788" i="26"/>
  <c r="Q2344" i="26"/>
  <c r="Q1623" i="26"/>
  <c r="P444" i="26"/>
  <c r="P1066" i="26"/>
  <c r="P197" i="26"/>
  <c r="P443" i="26"/>
  <c r="Q2604" i="26"/>
  <c r="Q1991" i="26"/>
  <c r="Q2630" i="26"/>
  <c r="O625" i="26"/>
  <c r="P292" i="26"/>
  <c r="P432" i="26"/>
  <c r="P251" i="26"/>
  <c r="P822" i="26"/>
  <c r="P1000" i="26"/>
  <c r="P319" i="26"/>
  <c r="Q410" i="26"/>
  <c r="Q1558" i="26"/>
  <c r="Q1662" i="26"/>
  <c r="Q2290" i="26"/>
  <c r="O2349" i="26"/>
  <c r="P922" i="26"/>
  <c r="Q668" i="26"/>
  <c r="Q555" i="26"/>
  <c r="Q877" i="26"/>
  <c r="Q172" i="26"/>
  <c r="Q113" i="26"/>
  <c r="Q1956" i="26"/>
  <c r="O108" i="26"/>
  <c r="Q2562" i="26"/>
  <c r="Q1518" i="26"/>
  <c r="Q1452" i="26"/>
  <c r="Q2294" i="26"/>
  <c r="Q2017" i="26"/>
  <c r="Q734" i="26"/>
  <c r="Q809" i="26"/>
  <c r="Q219" i="26"/>
  <c r="Q741" i="26"/>
  <c r="Q150" i="26"/>
  <c r="Q456" i="26"/>
  <c r="Q2377" i="26"/>
  <c r="Q2527" i="26"/>
  <c r="Q1633" i="26"/>
  <c r="Q1579" i="26"/>
  <c r="Q1753" i="26"/>
  <c r="Q2369" i="26"/>
  <c r="Q992" i="26"/>
  <c r="Q2491" i="26"/>
  <c r="Q2615" i="26"/>
  <c r="Q2059" i="26"/>
  <c r="Q2568" i="26"/>
  <c r="Q2282" i="26"/>
  <c r="Q135" i="26"/>
  <c r="Q548" i="26"/>
  <c r="O770" i="26"/>
  <c r="Q712" i="26"/>
  <c r="Q2209" i="26"/>
  <c r="Q195" i="26"/>
  <c r="Q1935" i="26"/>
  <c r="Q214" i="26"/>
  <c r="Q637" i="26"/>
  <c r="Q2654" i="26"/>
  <c r="Q2632" i="26"/>
  <c r="Q1237" i="26"/>
  <c r="Q2531" i="26"/>
  <c r="Q1392" i="26"/>
  <c r="Q1291" i="26"/>
  <c r="Q2719" i="26"/>
  <c r="Q1630" i="26"/>
  <c r="Q723" i="26"/>
  <c r="Q790" i="26"/>
  <c r="Q1333" i="26"/>
  <c r="Q2684" i="26"/>
  <c r="Q1611" i="26"/>
  <c r="Q300" i="26"/>
  <c r="Q183" i="26"/>
  <c r="Q344" i="26"/>
  <c r="Q902" i="26"/>
  <c r="Q2547" i="26"/>
  <c r="Q1231" i="26"/>
  <c r="Q1598" i="26"/>
  <c r="Q1858" i="26"/>
  <c r="Q1138" i="26"/>
  <c r="Q928" i="26"/>
  <c r="Q2558" i="26"/>
  <c r="Q1232" i="26"/>
  <c r="Q1505" i="26"/>
  <c r="O863" i="26"/>
  <c r="O137" i="26"/>
  <c r="P252" i="26"/>
  <c r="Q2579" i="26"/>
  <c r="O1966" i="26"/>
  <c r="Q336" i="26"/>
  <c r="Q413" i="26"/>
  <c r="Q717" i="26"/>
  <c r="P988" i="26"/>
  <c r="P396" i="26"/>
  <c r="P423" i="26"/>
  <c r="Q569" i="26"/>
  <c r="P455" i="26"/>
  <c r="P745" i="26"/>
  <c r="P1003" i="26"/>
  <c r="P253" i="26"/>
  <c r="Q127" i="26"/>
  <c r="Q86" i="26"/>
  <c r="Q844" i="26"/>
  <c r="Q61" i="26"/>
  <c r="Q469" i="26"/>
  <c r="Q2148" i="26"/>
  <c r="Q2206" i="26"/>
  <c r="Q2208" i="26"/>
  <c r="Q2116" i="26"/>
  <c r="Q2160" i="26"/>
  <c r="Q942" i="26"/>
  <c r="Q1549" i="26"/>
  <c r="Q1690" i="26"/>
  <c r="Q2195" i="26"/>
  <c r="P953" i="26"/>
  <c r="P490" i="26"/>
  <c r="P1048" i="26"/>
  <c r="P315" i="26"/>
  <c r="Q409" i="26"/>
  <c r="P492" i="26"/>
  <c r="Q1036" i="26"/>
  <c r="P305" i="26"/>
  <c r="Q914" i="26"/>
  <c r="Q165" i="26"/>
  <c r="Q2178" i="26"/>
  <c r="Q955" i="26"/>
  <c r="Q2655" i="26"/>
  <c r="Q1602" i="26"/>
  <c r="Q882" i="26"/>
  <c r="Q2509" i="26"/>
  <c r="Q2610" i="26"/>
  <c r="Q2200" i="26"/>
  <c r="Q787" i="26"/>
  <c r="Q258" i="26"/>
  <c r="Q1589" i="26"/>
  <c r="P1067" i="26"/>
  <c r="Q1018" i="26"/>
  <c r="P504" i="26"/>
  <c r="P398" i="26"/>
  <c r="Q244" i="26"/>
  <c r="Q618" i="26"/>
  <c r="Q2113" i="26"/>
  <c r="P397" i="26"/>
  <c r="P210" i="26"/>
  <c r="Q628" i="26"/>
  <c r="Q2201" i="26"/>
  <c r="Q2199" i="26"/>
  <c r="Q2221" i="26"/>
  <c r="Q153" i="26"/>
  <c r="Q954" i="26"/>
  <c r="P228" i="26"/>
  <c r="P192" i="26"/>
  <c r="Q507" i="26"/>
  <c r="Q889" i="26"/>
  <c r="Q2155" i="26"/>
  <c r="Q2188" i="26"/>
  <c r="Q574" i="26"/>
  <c r="Q2678" i="26"/>
  <c r="Q1714" i="26"/>
  <c r="Q288" i="26"/>
  <c r="Q2582" i="26"/>
  <c r="P445" i="26"/>
  <c r="Q325" i="26"/>
  <c r="Q776" i="26"/>
  <c r="Q1523" i="26"/>
  <c r="O2553" i="26"/>
  <c r="Q2553" i="26"/>
  <c r="O2671" i="26"/>
  <c r="Q2671" i="26"/>
  <c r="O2404" i="26"/>
  <c r="Q2404" i="26"/>
  <c r="P408" i="26"/>
  <c r="P229" i="26"/>
  <c r="P1029" i="26"/>
  <c r="P487" i="26"/>
  <c r="P550" i="26"/>
  <c r="P632" i="26"/>
  <c r="P425" i="26"/>
  <c r="P532" i="26"/>
  <c r="P187" i="26"/>
  <c r="P290" i="26"/>
  <c r="P400" i="26"/>
  <c r="Q468" i="26"/>
  <c r="Q603" i="26"/>
  <c r="Q1514" i="26"/>
  <c r="Q366" i="26"/>
  <c r="Q1605" i="26"/>
  <c r="Q2575" i="26"/>
  <c r="O2603" i="26"/>
  <c r="Q2603" i="26"/>
  <c r="O2146" i="26"/>
  <c r="Q2146" i="26"/>
  <c r="O1522" i="26"/>
  <c r="Q1522" i="26"/>
  <c r="O2192" i="26"/>
  <c r="Q2192" i="26"/>
  <c r="O2108" i="26"/>
  <c r="Q2108" i="26"/>
  <c r="O2107" i="26"/>
  <c r="Q2107" i="26"/>
  <c r="O2068" i="26"/>
  <c r="Q2068" i="26"/>
  <c r="O1829" i="26"/>
  <c r="Q1829" i="26"/>
  <c r="O577" i="26"/>
  <c r="Q577" i="26"/>
  <c r="O1603" i="26"/>
  <c r="Q1603" i="26"/>
  <c r="Q335" i="26"/>
  <c r="P1028" i="26"/>
  <c r="P318" i="26"/>
  <c r="P405" i="26"/>
  <c r="Q297" i="26"/>
  <c r="P419" i="26"/>
  <c r="P1041" i="26"/>
  <c r="P327" i="26"/>
  <c r="P390" i="26"/>
  <c r="P316" i="26"/>
  <c r="Q104" i="26"/>
  <c r="Q558" i="26"/>
  <c r="Q784" i="26"/>
  <c r="Q146" i="26"/>
  <c r="Q858" i="26"/>
  <c r="Q259" i="26"/>
  <c r="Q102" i="26"/>
  <c r="Q629" i="26"/>
  <c r="Q1327" i="26"/>
  <c r="Q1731" i="26"/>
  <c r="Q694" i="26"/>
  <c r="O2649" i="26"/>
  <c r="Q2649" i="26"/>
  <c r="O2592" i="26"/>
  <c r="Q2592" i="26"/>
  <c r="P412" i="26"/>
  <c r="P395" i="26"/>
  <c r="P263" i="26"/>
  <c r="Q1013" i="26"/>
  <c r="Q1008" i="26"/>
  <c r="Q211" i="26"/>
  <c r="Q1071" i="26"/>
  <c r="Q386" i="26"/>
  <c r="P417" i="26"/>
  <c r="P389" i="26"/>
  <c r="P1069" i="26"/>
  <c r="P1030" i="26"/>
  <c r="Q376" i="26"/>
  <c r="P1051" i="26"/>
  <c r="P1025" i="26"/>
  <c r="P454" i="26"/>
  <c r="P294" i="26"/>
  <c r="Q393" i="26"/>
  <c r="Q338" i="26"/>
  <c r="Q503" i="26"/>
  <c r="Q433" i="26"/>
  <c r="Q2418" i="26"/>
  <c r="Q2552" i="26"/>
  <c r="Q484" i="26"/>
  <c r="Q2154" i="26"/>
  <c r="Q2111" i="26"/>
  <c r="Q2538" i="26"/>
  <c r="O2657" i="26"/>
  <c r="Q2657" i="26"/>
  <c r="O1590" i="26"/>
  <c r="Q1590" i="26"/>
  <c r="Q1295" i="26"/>
  <c r="Q2581" i="26"/>
  <c r="P1063" i="26"/>
  <c r="P821" i="26"/>
  <c r="Q460" i="26"/>
  <c r="Q918" i="26"/>
  <c r="Q527" i="26"/>
  <c r="Q751" i="26"/>
  <c r="Q602" i="26"/>
  <c r="Q496" i="26"/>
  <c r="Q199" i="26"/>
  <c r="Q1580" i="26"/>
  <c r="Q2619" i="26"/>
  <c r="Q2633" i="26"/>
  <c r="Q1146" i="26"/>
  <c r="Q1386" i="26"/>
  <c r="Q2434" i="26"/>
  <c r="Q2298" i="26"/>
  <c r="Q1983" i="26"/>
  <c r="Q2513" i="26"/>
  <c r="Q1537" i="26"/>
  <c r="Q2183" i="26"/>
  <c r="Q1241" i="26"/>
  <c r="Q2697" i="26"/>
  <c r="Q2117" i="26"/>
  <c r="Q1561" i="26"/>
  <c r="Q2712" i="26"/>
  <c r="Q2394" i="26"/>
  <c r="Q1423" i="26"/>
  <c r="Q2651" i="26"/>
  <c r="Q2443" i="26"/>
  <c r="Q2534" i="26"/>
  <c r="Q2289" i="26"/>
  <c r="Q2161" i="26"/>
  <c r="Q2516" i="26"/>
  <c r="Q2280" i="26"/>
  <c r="Q1613" i="26"/>
  <c r="Q1181" i="26"/>
  <c r="Q1289" i="26"/>
  <c r="Q1564" i="26"/>
  <c r="Q1976" i="26"/>
  <c r="Q2622" i="26"/>
  <c r="Q2690" i="26"/>
  <c r="Q1512" i="26"/>
  <c r="Q1217" i="26"/>
  <c r="Q2465" i="26"/>
  <c r="Q1091" i="26"/>
  <c r="Q2548" i="26"/>
  <c r="Q1576" i="26"/>
  <c r="Q543" i="26"/>
  <c r="Q709" i="26"/>
  <c r="Q730" i="26"/>
  <c r="Q125" i="26"/>
  <c r="O867" i="26"/>
  <c r="Q75" i="26"/>
  <c r="O691" i="26"/>
  <c r="O151" i="26"/>
  <c r="O771" i="26"/>
  <c r="Q112" i="26"/>
  <c r="Q648" i="26"/>
  <c r="Q174" i="26"/>
  <c r="Q50" i="26"/>
  <c r="Q60" i="26"/>
  <c r="Q690" i="26"/>
  <c r="Q159" i="26"/>
  <c r="Q1104" i="26"/>
  <c r="Q2627" i="26"/>
  <c r="Q2261" i="26"/>
  <c r="Q2299" i="26"/>
  <c r="Q1618" i="26"/>
  <c r="Q2543" i="26"/>
  <c r="Q1703" i="26"/>
  <c r="Q1982" i="26"/>
  <c r="Q2417" i="26"/>
  <c r="Q2390" i="26"/>
  <c r="Q2329" i="26"/>
  <c r="Q625" i="26"/>
  <c r="Q71" i="26"/>
  <c r="Q158" i="26"/>
  <c r="O798" i="26"/>
  <c r="Q783" i="26"/>
  <c r="Q360" i="26"/>
  <c r="O647" i="26"/>
  <c r="Q525" i="26"/>
  <c r="O1007" i="26"/>
  <c r="Q1007" i="26"/>
  <c r="O2153" i="26"/>
  <c r="Q2153" i="26"/>
  <c r="O1643" i="26"/>
  <c r="Q1643" i="26"/>
  <c r="O2634" i="26"/>
  <c r="Q2634" i="26"/>
  <c r="O2539" i="26"/>
  <c r="Q2539" i="26"/>
  <c r="Q235" i="26"/>
  <c r="O235" i="26"/>
  <c r="O2164" i="26"/>
  <c r="Q2164" i="26"/>
  <c r="O999" i="26"/>
  <c r="Q999" i="26"/>
  <c r="O2718" i="26"/>
  <c r="Q2718" i="26"/>
  <c r="O1472" i="26"/>
  <c r="Q1472" i="26"/>
  <c r="O2187" i="26"/>
  <c r="Q2187" i="26"/>
  <c r="O1173" i="26"/>
  <c r="Q1173" i="26"/>
  <c r="O2659" i="26"/>
  <c r="Q2659" i="26"/>
  <c r="O1930" i="26"/>
  <c r="Q1930" i="26"/>
  <c r="O1057" i="26"/>
  <c r="Q1057" i="26"/>
  <c r="O2361" i="26"/>
  <c r="Q2361" i="26"/>
  <c r="O597" i="26"/>
  <c r="Q597" i="26"/>
  <c r="O1954" i="26"/>
  <c r="Q1954" i="26"/>
  <c r="O1467" i="26"/>
  <c r="Q1467" i="26"/>
  <c r="O1083" i="26"/>
  <c r="Q1083" i="26"/>
  <c r="O1076" i="26"/>
  <c r="Q1076" i="26"/>
  <c r="O2363" i="26"/>
  <c r="Q2363" i="26"/>
  <c r="O1534" i="26"/>
  <c r="Q1534" i="26"/>
  <c r="O624" i="26"/>
  <c r="Q624" i="26"/>
  <c r="O1235" i="26"/>
  <c r="Q1235" i="26"/>
  <c r="O1981" i="26"/>
  <c r="Q1981" i="26"/>
  <c r="O2244" i="26"/>
  <c r="Q2244" i="26"/>
  <c r="O2456" i="26"/>
  <c r="Q2456" i="26"/>
  <c r="O2481" i="26"/>
  <c r="Q2481" i="26"/>
  <c r="O95" i="26"/>
  <c r="Q95" i="26"/>
  <c r="O2402" i="26"/>
  <c r="Q2402" i="26"/>
  <c r="O1628" i="26"/>
  <c r="Q1628" i="26"/>
  <c r="O2264" i="26"/>
  <c r="Q2264" i="26"/>
  <c r="O1055" i="26"/>
  <c r="Q1055" i="26"/>
  <c r="O1476" i="26"/>
  <c r="Q1476" i="26"/>
  <c r="O888" i="26"/>
  <c r="Q888" i="26"/>
  <c r="O2683" i="26"/>
  <c r="Q2683" i="26"/>
  <c r="O2427" i="26"/>
  <c r="Q2427" i="26"/>
  <c r="O2412" i="26"/>
  <c r="Q2412" i="26"/>
  <c r="O1175" i="26"/>
  <c r="Q1175" i="26"/>
  <c r="P391" i="26"/>
  <c r="Q1165" i="26"/>
  <c r="Q929" i="26"/>
  <c r="Q998" i="26"/>
  <c r="Q2519" i="26"/>
  <c r="Q2602" i="26"/>
  <c r="Q2544" i="26"/>
  <c r="Q1555" i="26"/>
  <c r="Q1626" i="26"/>
  <c r="Q2403" i="26"/>
  <c r="Q70" i="26"/>
  <c r="Q140" i="26"/>
  <c r="Q614" i="26"/>
  <c r="Q615" i="26"/>
  <c r="P627" i="26"/>
  <c r="Q355" i="26"/>
  <c r="Q2535" i="26"/>
  <c r="Q2408" i="26"/>
  <c r="Q2518" i="26"/>
  <c r="P800" i="26"/>
  <c r="Q2349" i="26"/>
  <c r="Q2379" i="26"/>
  <c r="P1061" i="26"/>
  <c r="Q922" i="26"/>
  <c r="Q522" i="26"/>
  <c r="Q810" i="26"/>
  <c r="Q276" i="26"/>
  <c r="Q960" i="26"/>
  <c r="Q2503" i="26"/>
  <c r="Q2057" i="26"/>
  <c r="Q1391" i="26"/>
  <c r="Q465" i="26"/>
  <c r="Q463" i="26"/>
  <c r="Q491" i="26"/>
  <c r="P1047" i="26"/>
  <c r="Q1066" i="26"/>
  <c r="Q351" i="26"/>
  <c r="Q819" i="26"/>
  <c r="Q689" i="26"/>
  <c r="Q544" i="26"/>
  <c r="Q2385" i="26"/>
  <c r="Q1591" i="26"/>
  <c r="Q1488" i="26"/>
  <c r="Q2703" i="26"/>
  <c r="P428" i="26"/>
  <c r="P1059" i="26"/>
  <c r="Q130" i="26"/>
  <c r="Q588" i="26"/>
  <c r="Q448" i="26"/>
  <c r="Q1655" i="26"/>
  <c r="Q1966" i="26"/>
  <c r="Q2252" i="26"/>
  <c r="Q1033" i="26"/>
  <c r="Q1984" i="26"/>
  <c r="Q839" i="26"/>
  <c r="P1013" i="26"/>
  <c r="Q2613" i="26"/>
  <c r="P817" i="26"/>
  <c r="P335" i="26"/>
  <c r="O18" i="26"/>
  <c r="Q18" i="26"/>
  <c r="Q2316" i="26"/>
  <c r="Q2055" i="26"/>
  <c r="O2612" i="26"/>
  <c r="Q2612" i="26"/>
  <c r="O2660" i="26"/>
  <c r="Q2660" i="26"/>
  <c r="O1575" i="26"/>
  <c r="Q1575" i="26"/>
  <c r="O1243" i="26"/>
  <c r="Q1243" i="26"/>
  <c r="O2666" i="26"/>
  <c r="Q2666" i="26"/>
  <c r="O1839" i="26"/>
  <c r="Q1839" i="26"/>
  <c r="O2185" i="26"/>
  <c r="Q2185" i="26"/>
  <c r="O2593" i="26"/>
  <c r="Q2593" i="26"/>
  <c r="O2213" i="26"/>
  <c r="Q2213" i="26"/>
  <c r="O1560" i="26"/>
  <c r="Q1560" i="26"/>
  <c r="O2378" i="26"/>
  <c r="Q2378" i="26"/>
  <c r="O1612" i="26"/>
  <c r="Q1612" i="26"/>
  <c r="O169" i="26"/>
  <c r="Q169" i="26"/>
  <c r="O531" i="26"/>
  <c r="Q531" i="26"/>
  <c r="O2056" i="26"/>
  <c r="Q2056" i="26"/>
  <c r="O2416" i="26"/>
  <c r="Q2416" i="26"/>
  <c r="O2540" i="26"/>
  <c r="Q2540" i="26"/>
  <c r="O1328" i="26"/>
  <c r="Q1328" i="26"/>
  <c r="O2159" i="26"/>
  <c r="Q2159" i="26"/>
  <c r="O1381" i="26"/>
  <c r="Q1381" i="26"/>
  <c r="O459" i="26"/>
  <c r="Q459" i="26"/>
  <c r="O2000" i="26"/>
  <c r="Q2000" i="26"/>
  <c r="O2331" i="26"/>
  <c r="Q2331" i="26"/>
  <c r="O923" i="26"/>
  <c r="Q923" i="26"/>
  <c r="O2386" i="26"/>
  <c r="Q2386" i="26"/>
  <c r="O501" i="26"/>
  <c r="Q501" i="26"/>
  <c r="O362" i="26"/>
  <c r="Q362" i="26"/>
  <c r="O535" i="26"/>
  <c r="Q535" i="26"/>
  <c r="O1088" i="26"/>
  <c r="Q1088" i="26"/>
  <c r="O927" i="26"/>
  <c r="Q927" i="26"/>
  <c r="O478" i="26"/>
  <c r="Q478" i="26"/>
  <c r="O878" i="26"/>
  <c r="Q878" i="26"/>
  <c r="O2444" i="26"/>
  <c r="Q2444" i="26"/>
  <c r="O241" i="26"/>
  <c r="Q241" i="26"/>
  <c r="O497" i="26"/>
  <c r="Q497" i="26"/>
  <c r="M297" i="26"/>
  <c r="P297" i="26"/>
  <c r="M258" i="26"/>
  <c r="P258" i="26"/>
  <c r="M1018" i="26"/>
  <c r="P1018" i="26"/>
  <c r="M954" i="26"/>
  <c r="P954" i="26"/>
  <c r="M211" i="26"/>
  <c r="P211" i="26"/>
  <c r="M1008" i="26"/>
  <c r="P1008" i="26"/>
  <c r="O1711" i="26"/>
  <c r="Q1711" i="26"/>
  <c r="O2474" i="26"/>
  <c r="Q2474" i="26"/>
  <c r="O1712" i="26"/>
  <c r="Q1712" i="26"/>
  <c r="O2691" i="26"/>
  <c r="Q2691" i="26"/>
  <c r="Q740" i="26"/>
  <c r="O740" i="26"/>
  <c r="O1111" i="26"/>
  <c r="Q1111" i="26"/>
  <c r="O1050" i="26"/>
  <c r="Q1050" i="26"/>
  <c r="M281" i="26"/>
  <c r="P281" i="26"/>
  <c r="O1654" i="26"/>
  <c r="Q1654" i="26"/>
  <c r="O1159" i="26"/>
  <c r="Q1159" i="26"/>
  <c r="O1660" i="26"/>
  <c r="Q1660" i="26"/>
  <c r="O2545" i="26"/>
  <c r="Q2545" i="26"/>
  <c r="O2356" i="26"/>
  <c r="Q2356" i="26"/>
  <c r="O1448" i="26"/>
  <c r="Q1448" i="26"/>
  <c r="O1696" i="26"/>
  <c r="Q1696" i="26"/>
  <c r="O495" i="26"/>
  <c r="Q495" i="26"/>
  <c r="O1638" i="26"/>
  <c r="Q1638" i="26"/>
  <c r="O2169" i="26"/>
  <c r="Q2169" i="26"/>
  <c r="O2341" i="26"/>
  <c r="Q2341" i="26"/>
  <c r="O1670" i="26"/>
  <c r="Q1670" i="26"/>
  <c r="O2405" i="26"/>
  <c r="Q2405" i="26"/>
  <c r="O996" i="26"/>
  <c r="Q996" i="26"/>
  <c r="O1960" i="26"/>
  <c r="Q1960" i="26"/>
  <c r="O542" i="26"/>
  <c r="Q542" i="26"/>
  <c r="O978" i="26"/>
  <c r="Q978" i="26"/>
  <c r="O2362" i="26"/>
  <c r="Q2362" i="26"/>
  <c r="O1668" i="26"/>
  <c r="Q1668" i="26"/>
  <c r="M696" i="26"/>
  <c r="P696" i="26"/>
  <c r="O677" i="26"/>
  <c r="Q677" i="26"/>
  <c r="O1259" i="26"/>
  <c r="Q1259" i="26"/>
  <c r="O1586" i="26"/>
  <c r="Q1586" i="26"/>
  <c r="O1197" i="26"/>
  <c r="Q1197" i="26"/>
  <c r="O105" i="26"/>
  <c r="Q105" i="26"/>
  <c r="O2606" i="26"/>
  <c r="Q2606" i="26"/>
  <c r="O2468" i="26"/>
  <c r="Q2468" i="26"/>
  <c r="O1614" i="26"/>
  <c r="Q1614" i="26"/>
  <c r="O2306" i="26"/>
  <c r="Q2306" i="26"/>
  <c r="O131" i="26"/>
  <c r="Q131" i="26"/>
  <c r="O2676" i="26"/>
  <c r="Q2676" i="26"/>
  <c r="O1294" i="26"/>
  <c r="Q1294" i="26"/>
  <c r="O2018" i="26"/>
  <c r="Q2018" i="26"/>
  <c r="O2043" i="26"/>
  <c r="Q2043" i="26"/>
  <c r="O1539" i="26"/>
  <c r="Q1539" i="26"/>
  <c r="O2424" i="26"/>
  <c r="Q2424" i="26"/>
  <c r="O476" i="26"/>
  <c r="Q476" i="26"/>
  <c r="O2618" i="26"/>
  <c r="Q2618" i="26"/>
  <c r="O2145" i="26"/>
  <c r="Q2145" i="26"/>
  <c r="O2717" i="26"/>
  <c r="Q2717" i="26"/>
  <c r="O2181" i="26"/>
  <c r="Q2181" i="26"/>
  <c r="Q827" i="26"/>
  <c r="O827" i="26"/>
  <c r="O2335" i="26"/>
  <c r="Q2335" i="26"/>
  <c r="O2421" i="26"/>
  <c r="Q2421" i="26"/>
  <c r="O1978" i="26"/>
  <c r="Q1978" i="26"/>
  <c r="Q885" i="26"/>
  <c r="O885" i="26"/>
  <c r="Q653" i="26"/>
  <c r="O653" i="26"/>
  <c r="O539" i="26"/>
  <c r="Q539" i="26"/>
  <c r="M288" i="26"/>
  <c r="P288" i="26"/>
  <c r="O2319" i="26"/>
  <c r="Q2319" i="26"/>
  <c r="O1581" i="26"/>
  <c r="Q1581" i="26"/>
  <c r="O1462" i="26"/>
  <c r="Q1462" i="26"/>
  <c r="O524" i="26"/>
  <c r="Q524" i="26"/>
  <c r="Q590" i="26"/>
  <c r="O590" i="26"/>
  <c r="O2077" i="26"/>
  <c r="Q2077" i="26"/>
  <c r="O328" i="26"/>
  <c r="Q328" i="26"/>
  <c r="M1031" i="26"/>
  <c r="P1031" i="26"/>
  <c r="M429" i="26"/>
  <c r="P429" i="26"/>
  <c r="M186" i="26"/>
  <c r="P186" i="26"/>
  <c r="M301" i="26"/>
  <c r="P301" i="26"/>
  <c r="P965" i="26"/>
  <c r="P1046" i="26"/>
  <c r="P326" i="26"/>
  <c r="P404" i="26"/>
  <c r="Q305" i="26"/>
  <c r="P1039" i="26"/>
  <c r="Q2439" i="26"/>
  <c r="Q1056" i="26"/>
  <c r="Q1986" i="26"/>
  <c r="Q2589" i="26"/>
  <c r="Q2376" i="26"/>
  <c r="O67" i="26"/>
  <c r="O896" i="26"/>
  <c r="Q896" i="26"/>
  <c r="O49" i="26"/>
  <c r="Q49" i="26"/>
  <c r="O1570" i="26"/>
  <c r="Q1570" i="26"/>
  <c r="O802" i="26"/>
  <c r="Q802" i="26"/>
  <c r="O2675" i="26"/>
  <c r="Q2675" i="26"/>
  <c r="O1943" i="26"/>
  <c r="Q1943" i="26"/>
  <c r="O380" i="26"/>
  <c r="Q380" i="26"/>
  <c r="O1234" i="26"/>
  <c r="Q1234" i="26"/>
  <c r="O657" i="26"/>
  <c r="Q657" i="26"/>
  <c r="O1524" i="26"/>
  <c r="Q1524" i="26"/>
  <c r="O1987" i="26"/>
  <c r="Q1987" i="26"/>
  <c r="O1470" i="26"/>
  <c r="Q1470" i="26"/>
  <c r="O1582" i="26"/>
  <c r="Q1582" i="26"/>
  <c r="O2557" i="26"/>
  <c r="Q2557" i="26"/>
  <c r="O1615" i="26"/>
  <c r="Q1615" i="26"/>
  <c r="O1103" i="26"/>
  <c r="Q1103" i="26"/>
  <c r="O1706" i="26"/>
  <c r="Q1706" i="26"/>
  <c r="O1302" i="26"/>
  <c r="Q1302" i="26"/>
  <c r="O126" i="26"/>
  <c r="Q126" i="26"/>
  <c r="O909" i="26"/>
  <c r="Q909" i="26"/>
  <c r="O781" i="26"/>
  <c r="Q781" i="26"/>
  <c r="O2239" i="26"/>
  <c r="Q2239" i="26"/>
  <c r="O175" i="26"/>
  <c r="Q175" i="26"/>
  <c r="O1208" i="26"/>
  <c r="Q1208" i="26"/>
  <c r="O2551" i="26"/>
  <c r="Q2551" i="26"/>
  <c r="O738" i="26"/>
  <c r="Q738" i="26"/>
  <c r="O1012" i="26"/>
  <c r="Q1012" i="26"/>
  <c r="O956" i="26"/>
  <c r="Q956" i="26"/>
  <c r="O508" i="26"/>
  <c r="Q508" i="26"/>
  <c r="O2231" i="26"/>
  <c r="Q2231" i="26"/>
  <c r="O1119" i="26"/>
  <c r="Q1119" i="26"/>
  <c r="O2436" i="26"/>
  <c r="Q2436" i="26"/>
  <c r="Q218" i="26"/>
  <c r="O218" i="26"/>
  <c r="O1548" i="26"/>
  <c r="Q1548" i="26"/>
  <c r="O841" i="26"/>
  <c r="Q841" i="26"/>
  <c r="O2625" i="26"/>
  <c r="Q2625" i="26"/>
  <c r="O2173" i="26"/>
  <c r="Q2173" i="26"/>
  <c r="O2339" i="26"/>
  <c r="Q2339" i="26"/>
  <c r="M325" i="26"/>
  <c r="P325" i="26"/>
  <c r="M379" i="26"/>
  <c r="P379" i="26"/>
  <c r="M1071" i="26"/>
  <c r="P1071" i="26"/>
  <c r="O2569" i="26"/>
  <c r="Q2569" i="26"/>
  <c r="O2326" i="26"/>
  <c r="Q2326" i="26"/>
  <c r="O88" i="26"/>
  <c r="Q88" i="26"/>
  <c r="O1779" i="26"/>
  <c r="Q1779" i="26"/>
  <c r="O1608" i="26"/>
  <c r="Q1608" i="26"/>
  <c r="O1282" i="26"/>
  <c r="Q1282" i="26"/>
  <c r="M323" i="26"/>
  <c r="P323" i="26"/>
  <c r="M990" i="26"/>
  <c r="P990" i="26"/>
  <c r="M293" i="26"/>
  <c r="P293" i="26"/>
  <c r="M633" i="26"/>
  <c r="P633" i="26"/>
  <c r="M1011" i="26"/>
  <c r="P1011" i="26"/>
  <c r="P803" i="26"/>
  <c r="P811" i="26"/>
  <c r="Q2586" i="26"/>
  <c r="Q1079" i="26"/>
  <c r="Q1359" i="26"/>
  <c r="Q2637" i="26"/>
  <c r="Q2121" i="26"/>
  <c r="Q2529" i="26"/>
  <c r="Q1142" i="26"/>
  <c r="Q110" i="26"/>
  <c r="O262" i="26"/>
  <c r="O880" i="26"/>
  <c r="Q880" i="26"/>
  <c r="O269" i="26"/>
  <c r="Q269" i="26"/>
  <c r="O2374" i="26"/>
  <c r="Q2374" i="26"/>
  <c r="O2297" i="26"/>
  <c r="Q2297" i="26"/>
  <c r="O545" i="26"/>
  <c r="Q545" i="26"/>
  <c r="O100" i="26"/>
  <c r="Q100" i="26"/>
  <c r="O240" i="26"/>
  <c r="Q240" i="26"/>
  <c r="O2711" i="26"/>
  <c r="Q2711" i="26"/>
  <c r="O1353" i="26"/>
  <c r="Q1353" i="26"/>
  <c r="O2560" i="26"/>
  <c r="Q2560" i="26"/>
  <c r="O2454" i="26"/>
  <c r="Q2454" i="26"/>
  <c r="O2162" i="26"/>
  <c r="Q2162" i="26"/>
  <c r="O123" i="26"/>
  <c r="Q123" i="26"/>
  <c r="O898" i="26"/>
  <c r="Q898" i="26"/>
  <c r="O2265" i="26"/>
  <c r="Q2265" i="26"/>
  <c r="O2484" i="26"/>
  <c r="Q2484" i="26"/>
  <c r="O1568" i="26"/>
  <c r="Q1568" i="26"/>
  <c r="O2483" i="26"/>
  <c r="Q2483" i="26"/>
  <c r="O1994" i="26"/>
  <c r="Q1994" i="26"/>
  <c r="O179" i="26"/>
  <c r="Q179" i="26"/>
  <c r="O2062" i="26"/>
  <c r="Q2062" i="26"/>
  <c r="O2520" i="26"/>
  <c r="Q2520" i="26"/>
  <c r="M407" i="26"/>
  <c r="P407" i="26"/>
  <c r="O2406" i="26"/>
  <c r="Q2406" i="26"/>
  <c r="O2504" i="26"/>
  <c r="Q2504" i="26"/>
  <c r="O2119" i="26"/>
  <c r="Q2119" i="26"/>
  <c r="O52" i="26"/>
  <c r="Q52" i="26"/>
  <c r="O1495" i="26"/>
  <c r="Q1495" i="26"/>
  <c r="O2435" i="26"/>
  <c r="Q2435" i="26"/>
  <c r="O2715" i="26"/>
  <c r="Q2715" i="26"/>
  <c r="O1594" i="26"/>
  <c r="Q1594" i="26"/>
  <c r="O1426" i="26"/>
  <c r="Q1426" i="26"/>
  <c r="O2308" i="26"/>
  <c r="Q2308" i="26"/>
  <c r="O2663" i="26"/>
  <c r="Q2663" i="26"/>
  <c r="O720" i="26"/>
  <c r="Q720" i="26"/>
  <c r="O2550" i="26"/>
  <c r="Q2550" i="26"/>
  <c r="O2248" i="26"/>
  <c r="Q2248" i="26"/>
  <c r="O2012" i="26"/>
  <c r="Q2012" i="26"/>
  <c r="O19" i="26"/>
  <c r="Q19" i="26"/>
  <c r="O1216" i="26"/>
  <c r="Q1216" i="26"/>
  <c r="O234" i="26"/>
  <c r="Q234" i="26"/>
  <c r="O2689" i="26"/>
  <c r="Q2689" i="26"/>
  <c r="O1516" i="26"/>
  <c r="Q1516" i="26"/>
  <c r="O2653" i="26"/>
  <c r="Q2653" i="26"/>
  <c r="O1559" i="26"/>
  <c r="Q1559" i="26"/>
  <c r="O1507" i="26"/>
  <c r="Q1507" i="26"/>
  <c r="O1973" i="26"/>
  <c r="Q1973" i="26"/>
  <c r="Q533" i="26"/>
  <c r="O533" i="26"/>
  <c r="O143" i="26"/>
  <c r="Q143" i="26"/>
  <c r="O369" i="26"/>
  <c r="Q369" i="26"/>
  <c r="O1469" i="26"/>
  <c r="Q1469" i="26"/>
  <c r="O2370" i="26"/>
  <c r="Q2370" i="26"/>
  <c r="O2585" i="26"/>
  <c r="Q2585" i="26"/>
  <c r="O824" i="26"/>
  <c r="Q824" i="26"/>
  <c r="M376" i="26"/>
  <c r="P376" i="26"/>
  <c r="M1022" i="26"/>
  <c r="P1022" i="26"/>
  <c r="O317" i="26"/>
  <c r="Q317" i="26"/>
  <c r="O777" i="26"/>
  <c r="Q777" i="26"/>
  <c r="O2705" i="26"/>
  <c r="Q2705" i="26"/>
  <c r="O1496" i="26"/>
  <c r="Q1496" i="26"/>
  <c r="O1405" i="26"/>
  <c r="Q1405" i="26"/>
  <c r="O2458" i="26"/>
  <c r="Q2458" i="26"/>
  <c r="M421" i="26"/>
  <c r="P421" i="26"/>
  <c r="M700" i="26"/>
  <c r="P700" i="26"/>
  <c r="M194" i="26"/>
  <c r="P194" i="26"/>
  <c r="M302" i="26"/>
  <c r="P302" i="26"/>
  <c r="M418" i="26"/>
  <c r="P418" i="26"/>
  <c r="M991" i="26"/>
  <c r="P991" i="26"/>
  <c r="M193" i="26"/>
  <c r="P193" i="26"/>
  <c r="M381" i="26"/>
  <c r="P381" i="26"/>
  <c r="M836" i="26"/>
  <c r="P836" i="26"/>
  <c r="P386" i="26"/>
  <c r="Q859" i="26"/>
  <c r="Q92" i="26"/>
  <c r="Q746" i="26"/>
  <c r="Q1647" i="26"/>
  <c r="Q1384" i="26"/>
  <c r="Q797" i="26"/>
  <c r="O598" i="26"/>
  <c r="Q598" i="26"/>
  <c r="Q567" i="26"/>
  <c r="Q785" i="26"/>
  <c r="Q148" i="26"/>
  <c r="Q1267" i="26"/>
  <c r="Q1086" i="26"/>
  <c r="Q915" i="26"/>
  <c r="Q825" i="26"/>
  <c r="Q2411" i="26"/>
  <c r="Q617" i="26"/>
  <c r="O243" i="26"/>
  <c r="Q243" i="26"/>
  <c r="O1166" i="26"/>
  <c r="Q1166" i="26"/>
  <c r="O852" i="26"/>
  <c r="Q852" i="26"/>
  <c r="O833" i="26"/>
  <c r="Q833" i="26"/>
  <c r="O2410" i="26"/>
  <c r="Q2410" i="26"/>
  <c r="O2118" i="26"/>
  <c r="Q2118" i="26"/>
  <c r="O1968" i="26"/>
  <c r="Q1968" i="26"/>
  <c r="O2507" i="26"/>
  <c r="Q2507" i="26"/>
  <c r="O2492" i="26"/>
  <c r="Q2492" i="26"/>
  <c r="Q155" i="26"/>
  <c r="O155" i="26"/>
  <c r="O1624" i="26"/>
  <c r="Q1624" i="26"/>
  <c r="O2546" i="26"/>
  <c r="Q2546" i="26"/>
  <c r="O1669" i="26"/>
  <c r="Q1669" i="26"/>
  <c r="O2574" i="26"/>
  <c r="Q2574" i="26"/>
  <c r="O1965" i="26"/>
  <c r="Q1965" i="26"/>
  <c r="O1121" i="26"/>
  <c r="Q1121" i="26"/>
  <c r="O2100" i="26"/>
  <c r="Q2100" i="26"/>
  <c r="O2611" i="26"/>
  <c r="Q2611" i="26"/>
  <c r="O1378" i="26"/>
  <c r="Q1378" i="26"/>
  <c r="O1040" i="26"/>
  <c r="Q1040" i="26"/>
  <c r="O1529" i="26"/>
  <c r="Q1529" i="26"/>
  <c r="O2381" i="26"/>
  <c r="Q2381" i="26"/>
  <c r="O2479" i="26"/>
  <c r="Q2479" i="26"/>
  <c r="O1531" i="26"/>
  <c r="Q1531" i="26"/>
  <c r="O1085" i="26"/>
  <c r="Q1085" i="26"/>
  <c r="O2570" i="26"/>
  <c r="Q2570" i="26"/>
  <c r="O1148" i="26"/>
  <c r="Q1148" i="26"/>
  <c r="O2011" i="26"/>
  <c r="Q2011" i="26"/>
  <c r="O2698" i="26"/>
  <c r="Q2698" i="26"/>
  <c r="O1141" i="26"/>
  <c r="Q1141" i="26"/>
  <c r="O2019" i="26"/>
  <c r="Q2019" i="26"/>
  <c r="O1473" i="26"/>
  <c r="Q1473" i="26"/>
  <c r="Q815" i="26"/>
  <c r="O815" i="26"/>
  <c r="O2596" i="26"/>
  <c r="Q2596" i="26"/>
  <c r="O2052" i="26"/>
  <c r="Q2052" i="26"/>
  <c r="O883" i="26"/>
  <c r="Q883" i="26"/>
  <c r="O2674" i="26"/>
  <c r="Q2674" i="26"/>
  <c r="O1610" i="26"/>
  <c r="Q1610" i="26"/>
  <c r="O124" i="26"/>
  <c r="Q124" i="26"/>
  <c r="O87" i="26"/>
  <c r="Q87" i="26"/>
  <c r="O1454" i="26"/>
  <c r="Q1454" i="26"/>
  <c r="O1199" i="26"/>
  <c r="Q1199" i="26"/>
  <c r="O652" i="26"/>
  <c r="Q652" i="26"/>
  <c r="O932" i="26"/>
  <c r="Q932" i="26"/>
  <c r="O498" i="26"/>
  <c r="Q498" i="26"/>
  <c r="O2469" i="26"/>
  <c r="Q2469" i="26"/>
  <c r="Q591" i="26"/>
  <c r="O591" i="26"/>
  <c r="O2151" i="26"/>
  <c r="Q2151" i="26"/>
  <c r="O676" i="26"/>
  <c r="Q676" i="26"/>
  <c r="Q365" i="26"/>
  <c r="O365" i="26"/>
  <c r="O2455" i="26"/>
  <c r="Q2455" i="26"/>
  <c r="O2473" i="26"/>
  <c r="Q2473" i="26"/>
  <c r="O2256" i="26"/>
  <c r="Q2256" i="26"/>
  <c r="O1203" i="26"/>
  <c r="Q1203" i="26"/>
  <c r="O987" i="26"/>
  <c r="Q987" i="26"/>
  <c r="O2322" i="26"/>
  <c r="Q2322" i="26"/>
  <c r="O1833" i="26"/>
  <c r="Q1833" i="26"/>
  <c r="O2095" i="26"/>
  <c r="Q2095" i="26"/>
  <c r="O2152" i="26"/>
  <c r="Q2152" i="26"/>
  <c r="O2179" i="26"/>
  <c r="Q2179" i="26"/>
  <c r="P714" i="26"/>
  <c r="P1068" i="26"/>
  <c r="P303" i="26"/>
  <c r="Q626" i="26"/>
  <c r="Q678" i="26"/>
  <c r="Q620" i="26"/>
  <c r="Q370" i="26"/>
  <c r="Q855" i="26"/>
  <c r="Q698" i="26"/>
  <c r="Q115" i="26"/>
  <c r="Q853" i="26"/>
  <c r="Q906" i="26"/>
  <c r="Q78" i="26"/>
  <c r="Q2525" i="26"/>
  <c r="Q1218" i="26"/>
  <c r="Q2523" i="26"/>
  <c r="Q1240" i="26"/>
  <c r="Q2556" i="26"/>
  <c r="Q2471" i="26"/>
  <c r="Q2288" i="26"/>
  <c r="Q1677" i="26"/>
  <c r="Q2158" i="26"/>
  <c r="Q2227" i="26"/>
  <c r="Q1479" i="26"/>
  <c r="Q111" i="26"/>
  <c r="O737" i="26"/>
  <c r="P1053" i="26"/>
  <c r="Q816" i="26"/>
  <c r="Q477" i="26"/>
  <c r="Q114" i="26"/>
  <c r="Q699" i="26"/>
  <c r="Q1604" i="26"/>
  <c r="Q2242" i="26"/>
  <c r="Q1532" i="26"/>
  <c r="Q1979" i="26"/>
  <c r="Q2432" i="26"/>
  <c r="Q1363" i="26"/>
  <c r="Q984" i="26"/>
  <c r="Q2641" i="26"/>
  <c r="Q2486" i="26"/>
  <c r="Q977" i="26"/>
  <c r="Q957" i="26"/>
  <c r="Q2284" i="26"/>
  <c r="Q2001" i="26"/>
  <c r="Q2487" i="26"/>
  <c r="Q2727" i="26"/>
  <c r="Q2371" i="26"/>
  <c r="Q388" i="26"/>
  <c r="Q2232" i="26"/>
  <c r="P424" i="26"/>
  <c r="P1026" i="26"/>
  <c r="P1060" i="26"/>
  <c r="Q538" i="26"/>
  <c r="Q641" i="26"/>
  <c r="Q56" i="26"/>
  <c r="Q1837" i="26"/>
  <c r="Q1528" i="26"/>
  <c r="Q2093" i="26"/>
  <c r="Q1489" i="26"/>
  <c r="Q2007" i="26"/>
  <c r="Q2460" i="26"/>
  <c r="Q2673" i="26"/>
  <c r="Q1644" i="26"/>
  <c r="Q1768" i="26"/>
  <c r="Q1292" i="26"/>
  <c r="Q1290" i="26"/>
  <c r="Q1704" i="26"/>
  <c r="Q2647" i="26"/>
  <c r="Q2626" i="26"/>
  <c r="Q133" i="26"/>
  <c r="O84" i="26"/>
  <c r="Q321" i="26"/>
  <c r="Q728" i="26"/>
  <c r="Q830" i="26"/>
  <c r="Q82" i="26"/>
  <c r="Q765" i="26"/>
  <c r="Q1366" i="26"/>
  <c r="Q1609" i="26"/>
  <c r="Q1971" i="26"/>
  <c r="Q1657" i="26"/>
  <c r="Q1255" i="26"/>
  <c r="Q1191" i="26"/>
  <c r="Q2020" i="26"/>
  <c r="Q2452" i="26"/>
  <c r="Q2521" i="26"/>
  <c r="Q1972" i="26"/>
  <c r="Q2291" i="26"/>
  <c r="Q1435" i="26"/>
  <c r="Q2669" i="26"/>
  <c r="Q2646" i="26"/>
  <c r="Q2400" i="26"/>
  <c r="Q2126" i="26"/>
  <c r="Q1989" i="26"/>
  <c r="Q2554" i="26"/>
  <c r="Q1597" i="26"/>
  <c r="Q1577" i="26"/>
  <c r="Q472" i="26"/>
  <c r="O471" i="26"/>
  <c r="P551" i="26"/>
  <c r="P289" i="26"/>
  <c r="P742" i="26"/>
  <c r="Q190" i="26"/>
  <c r="Q341" i="26"/>
  <c r="Q144" i="26"/>
  <c r="Q2679" i="26"/>
  <c r="Q2010" i="26"/>
  <c r="Q1258" i="26"/>
  <c r="Q2422" i="26"/>
  <c r="Q2565" i="26"/>
  <c r="Q1498" i="26"/>
  <c r="Q1713" i="26"/>
  <c r="Q2375" i="26"/>
  <c r="Q1636" i="26"/>
  <c r="Q2360" i="26"/>
  <c r="Q2624" i="26"/>
  <c r="Q2438" i="26"/>
  <c r="Q2555" i="26"/>
  <c r="Q1308" i="26"/>
  <c r="Q2293" i="26"/>
  <c r="Q2709" i="26"/>
  <c r="Q726" i="26"/>
  <c r="Q895" i="26"/>
  <c r="O917" i="26"/>
  <c r="O63" i="26"/>
  <c r="Q500" i="26"/>
  <c r="O857" i="26"/>
  <c r="Q857" i="26"/>
  <c r="O586" i="26"/>
  <c r="Q586" i="26"/>
  <c r="O736" i="26"/>
  <c r="Q736" i="26"/>
  <c r="O286" i="26"/>
  <c r="Q286" i="26"/>
  <c r="O2198" i="26"/>
  <c r="Q2198" i="26"/>
  <c r="M1829" i="26"/>
  <c r="P1829" i="26"/>
  <c r="M2155" i="26"/>
  <c r="P2155" i="26"/>
  <c r="Q372" i="26"/>
  <c r="Q707" i="26"/>
  <c r="Q109" i="26"/>
  <c r="Q280" i="26"/>
  <c r="Q581" i="26"/>
  <c r="Q753" i="26"/>
  <c r="Q826" i="26"/>
  <c r="Q1616" i="26"/>
  <c r="Q177" i="26"/>
  <c r="Q138" i="26"/>
  <c r="Q467" i="26"/>
  <c r="Q256" i="26"/>
  <c r="Q439" i="26"/>
  <c r="Q310" i="26"/>
  <c r="Q2639" i="26"/>
  <c r="Q759" i="26"/>
  <c r="Q616" i="26"/>
  <c r="Q284" i="26"/>
  <c r="Q823" i="26"/>
  <c r="Q486" i="26"/>
  <c r="Q66" i="26"/>
  <c r="Q2522" i="26"/>
  <c r="Q2437" i="26"/>
  <c r="Q2616" i="26"/>
  <c r="Q1465" i="26"/>
  <c r="Q1967" i="26"/>
  <c r="Q2605" i="26"/>
  <c r="Q621" i="26"/>
  <c r="Q865" i="26"/>
  <c r="Q1959" i="26"/>
  <c r="P420" i="26"/>
  <c r="Q639" i="26"/>
  <c r="Q287" i="26"/>
  <c r="Q761" i="26"/>
  <c r="Q160" i="26"/>
  <c r="Q231" i="26"/>
  <c r="Q1554" i="26"/>
  <c r="Q2122" i="26"/>
  <c r="Q2283" i="26"/>
  <c r="Q1155" i="26"/>
  <c r="Q1975" i="26"/>
  <c r="Q2578" i="26"/>
  <c r="Q2039" i="26"/>
  <c r="Q794" i="26"/>
  <c r="Q2720" i="26"/>
  <c r="M2200" i="26"/>
  <c r="P2200" i="26"/>
  <c r="M471" i="26"/>
  <c r="P471" i="26"/>
  <c r="M2198" i="26"/>
  <c r="P2198" i="26"/>
  <c r="M1690" i="26"/>
  <c r="P1690" i="26"/>
  <c r="M470" i="26"/>
  <c r="P470" i="26"/>
  <c r="M2195" i="26"/>
  <c r="P2195" i="26"/>
  <c r="M2206" i="26"/>
  <c r="P2206" i="26"/>
  <c r="M2208" i="26"/>
  <c r="P2208" i="26"/>
  <c r="M2140" i="26"/>
  <c r="P2140" i="26"/>
  <c r="M2116" i="26"/>
  <c r="P2116" i="26"/>
  <c r="M2160" i="26"/>
  <c r="P2160" i="26"/>
  <c r="M2150" i="26"/>
  <c r="P2150" i="26"/>
  <c r="M2207" i="26"/>
  <c r="P2207" i="26"/>
  <c r="M2148" i="26"/>
  <c r="P2148" i="26"/>
  <c r="M469" i="26"/>
  <c r="P469" i="26"/>
  <c r="M2147" i="26"/>
  <c r="P2147" i="26"/>
  <c r="M2112" i="26"/>
  <c r="P2112" i="26"/>
  <c r="M2149" i="26"/>
  <c r="P2149" i="26"/>
  <c r="M2178" i="26"/>
  <c r="P2178" i="26"/>
  <c r="M2067" i="26"/>
  <c r="P2067" i="26"/>
  <c r="M1652" i="26"/>
  <c r="P1652" i="26"/>
  <c r="M2095" i="26"/>
  <c r="P2095" i="26"/>
  <c r="M2152" i="26"/>
  <c r="P2152" i="26"/>
  <c r="M503" i="26"/>
  <c r="P503" i="26"/>
  <c r="M2179" i="26"/>
  <c r="P2179" i="26"/>
  <c r="M2192" i="26"/>
  <c r="P2192" i="26"/>
  <c r="M2154" i="26"/>
  <c r="P2154" i="26"/>
  <c r="M2111" i="26"/>
  <c r="P2111" i="26"/>
  <c r="M2108" i="26"/>
  <c r="P2108" i="26"/>
  <c r="M2232" i="26"/>
  <c r="P2232" i="26"/>
  <c r="M2107" i="26"/>
  <c r="P2107" i="26"/>
  <c r="M2201" i="26"/>
  <c r="P2201" i="26"/>
  <c r="M2199" i="26"/>
  <c r="P2199" i="26"/>
  <c r="M2221" i="26"/>
  <c r="P2221" i="26"/>
  <c r="M2068" i="26"/>
  <c r="P2068" i="26"/>
  <c r="M2188" i="26"/>
  <c r="P2188" i="26"/>
  <c r="M2113" i="26"/>
  <c r="P2113" i="26"/>
  <c r="P406" i="26"/>
  <c r="P1054" i="26"/>
  <c r="Q2168" i="26"/>
  <c r="P191" i="26"/>
  <c r="P983" i="26"/>
  <c r="Q246" i="26"/>
  <c r="Q862" i="26"/>
  <c r="Q520" i="26"/>
  <c r="Q2564" i="26"/>
  <c r="Q1958" i="26"/>
  <c r="Q1526" i="26"/>
  <c r="Q1562" i="26"/>
  <c r="Q1617" i="26"/>
  <c r="Q786" i="26"/>
  <c r="Q473" i="26"/>
  <c r="P313" i="26"/>
  <c r="Q2628" i="26"/>
  <c r="Q20" i="26"/>
  <c r="Q1801" i="26"/>
  <c r="Q1736" i="26"/>
  <c r="Q1992" i="26"/>
  <c r="P385" i="26"/>
  <c r="P1009" i="26"/>
  <c r="P353" i="26"/>
  <c r="P1024" i="26"/>
  <c r="P549" i="26"/>
  <c r="Q72" i="26"/>
  <c r="Q708" i="26"/>
  <c r="Q2588" i="26"/>
  <c r="Q170" i="26"/>
  <c r="Q245" i="26"/>
  <c r="Q600" i="26"/>
  <c r="Q2587" i="26"/>
  <c r="Q2642" i="26"/>
  <c r="Q2276" i="26"/>
  <c r="Q2668" i="26"/>
  <c r="Q1572" i="26"/>
  <c r="Q1520" i="26"/>
  <c r="Q2219" i="26"/>
  <c r="Q430" i="26"/>
  <c r="O774" i="26"/>
  <c r="O671" i="26"/>
  <c r="O526" i="26"/>
  <c r="P1065" i="26"/>
  <c r="P485" i="26"/>
  <c r="P692" i="26"/>
  <c r="P277" i="26"/>
  <c r="Q1679" i="26"/>
  <c r="Q1620" i="26"/>
  <c r="Q964" i="26"/>
  <c r="Q2170" i="26"/>
  <c r="Q1990" i="26"/>
  <c r="Q1592" i="26"/>
  <c r="Q1410" i="26"/>
  <c r="Q973" i="26"/>
  <c r="Q250" i="26"/>
  <c r="Q553" i="26"/>
  <c r="Q636" i="26"/>
  <c r="Q789" i="26"/>
  <c r="Q382" i="26"/>
  <c r="Q782" i="26"/>
  <c r="Q352" i="26"/>
  <c r="Q715" i="26"/>
  <c r="Q53" i="26"/>
  <c r="Q129" i="26"/>
  <c r="Q145" i="26"/>
  <c r="Q1129" i="26"/>
  <c r="Q1545" i="26"/>
  <c r="O2345" i="26"/>
  <c r="Q2345" i="26"/>
  <c r="O1494" i="26"/>
  <c r="Q1494" i="26"/>
  <c r="O2022" i="26"/>
  <c r="Q2022" i="26"/>
  <c r="O2070" i="26"/>
  <c r="Q2070" i="26"/>
  <c r="O2004" i="26"/>
  <c r="Q2004" i="26"/>
  <c r="O1284" i="26"/>
  <c r="Q1284" i="26"/>
  <c r="O2270" i="26"/>
  <c r="Q2270" i="26"/>
  <c r="O2661" i="26"/>
  <c r="Q2661" i="26"/>
  <c r="O2467" i="26"/>
  <c r="Q2467" i="26"/>
  <c r="O2533" i="26"/>
  <c r="Q2533" i="26"/>
  <c r="O2286" i="26"/>
  <c r="Q2286" i="26"/>
  <c r="O1508" i="26"/>
  <c r="Q1508" i="26"/>
  <c r="O2688" i="26"/>
  <c r="Q2688" i="26"/>
  <c r="O1595" i="26"/>
  <c r="Q1595" i="26"/>
  <c r="O1676" i="26"/>
  <c r="Q1676" i="26"/>
  <c r="Q65" i="26"/>
  <c r="O65" i="26"/>
  <c r="O884" i="26"/>
  <c r="Q884" i="26"/>
  <c r="O1152" i="26"/>
  <c r="Q1152" i="26"/>
  <c r="O1464" i="26"/>
  <c r="Q1464" i="26"/>
  <c r="O2530" i="26"/>
  <c r="Q2530" i="26"/>
  <c r="O2658" i="26"/>
  <c r="Q2658" i="26"/>
  <c r="O2665" i="26"/>
  <c r="Q2665" i="26"/>
  <c r="O985" i="26"/>
  <c r="Q985" i="26"/>
  <c r="O1563" i="26"/>
  <c r="Q1563" i="26"/>
  <c r="O2409" i="26"/>
  <c r="Q2409" i="26"/>
  <c r="O2577" i="26"/>
  <c r="Q2577" i="26"/>
  <c r="O2563" i="26"/>
  <c r="Q2563" i="26"/>
  <c r="O2685" i="26"/>
  <c r="Q2685" i="26"/>
  <c r="O2430" i="26"/>
  <c r="Q2430" i="26"/>
  <c r="O2457" i="26"/>
  <c r="Q2457" i="26"/>
  <c r="O1557" i="26"/>
  <c r="Q1557" i="26"/>
  <c r="O980" i="26"/>
  <c r="Q980" i="26"/>
  <c r="O2696" i="26"/>
  <c r="Q2696" i="26"/>
  <c r="O879" i="26"/>
  <c r="Q879" i="26"/>
  <c r="O1639" i="26"/>
  <c r="Q1639" i="26"/>
  <c r="O1144" i="26"/>
  <c r="Q1144" i="26"/>
  <c r="O2281" i="26"/>
  <c r="Q2281" i="26"/>
  <c r="O2166" i="26"/>
  <c r="Q2166" i="26"/>
  <c r="O1430" i="26"/>
  <c r="Q1430" i="26"/>
  <c r="O1174" i="26"/>
  <c r="Q1174" i="26"/>
  <c r="O134" i="26"/>
  <c r="Q134" i="26"/>
  <c r="O1153" i="26"/>
  <c r="Q1153" i="26"/>
  <c r="O994" i="26"/>
  <c r="Q994" i="26"/>
  <c r="O1511" i="26"/>
  <c r="Q1511" i="26"/>
  <c r="Q904" i="26"/>
  <c r="O904" i="26"/>
  <c r="O2165" i="26"/>
  <c r="Q2165" i="26"/>
  <c r="O2303" i="26"/>
  <c r="Q2303" i="26"/>
  <c r="O1451" i="26"/>
  <c r="Q1451" i="26"/>
  <c r="O2561" i="26"/>
  <c r="Q2561" i="26"/>
  <c r="O1490" i="26"/>
  <c r="Q1490" i="26"/>
  <c r="O1665" i="26"/>
  <c r="Q1665" i="26"/>
  <c r="O1517" i="26"/>
  <c r="Q1517" i="26"/>
  <c r="O2212" i="26"/>
  <c r="Q2212" i="26"/>
  <c r="O1332" i="26"/>
  <c r="Q1332" i="26"/>
  <c r="O2528" i="26"/>
  <c r="Q2528" i="26"/>
  <c r="O2098" i="26"/>
  <c r="Q2098" i="26"/>
  <c r="Q415" i="26"/>
  <c r="O415" i="26"/>
  <c r="O519" i="26"/>
  <c r="Q519" i="26"/>
  <c r="O2721" i="26"/>
  <c r="Q2721" i="26"/>
  <c r="O1635" i="26"/>
  <c r="Q1635" i="26"/>
  <c r="O2171" i="26"/>
  <c r="Q2171" i="26"/>
  <c r="O2716" i="26"/>
  <c r="Q2716" i="26"/>
  <c r="O1659" i="26"/>
  <c r="Q1659" i="26"/>
  <c r="O1084" i="26"/>
  <c r="Q1084" i="26"/>
  <c r="O1288" i="26"/>
  <c r="Q1288" i="26"/>
  <c r="O2652" i="26"/>
  <c r="Q2652" i="26"/>
  <c r="Q818" i="26"/>
  <c r="Q630" i="26"/>
  <c r="Q2058" i="26"/>
  <c r="Q2526" i="26"/>
  <c r="Q1397" i="26"/>
  <c r="Q2338" i="26"/>
  <c r="Q1931" i="26"/>
  <c r="Q1569" i="26"/>
  <c r="Q518" i="26"/>
  <c r="O2167" i="26"/>
  <c r="Q2167" i="26"/>
  <c r="Q506" i="26"/>
  <c r="Q333" i="26"/>
  <c r="Q1052" i="26"/>
  <c r="Q2366" i="26"/>
  <c r="Q2706" i="26"/>
  <c r="Q2157" i="26"/>
  <c r="Q2597" i="26"/>
  <c r="Q2330" i="26"/>
  <c r="Q475" i="26"/>
  <c r="Q665" i="26"/>
  <c r="O729" i="26"/>
  <c r="O354" i="26"/>
  <c r="Q1540" i="26"/>
  <c r="Q2391" i="26"/>
  <c r="Q926" i="26"/>
  <c r="Q1980" i="26"/>
  <c r="Q2008" i="26"/>
  <c r="Q1648" i="26"/>
  <c r="Q1323" i="26"/>
  <c r="Q509" i="26"/>
  <c r="Q2426" i="26"/>
  <c r="Q1455" i="26"/>
  <c r="Q1480" i="26"/>
  <c r="Q1182" i="26"/>
  <c r="O249" i="26"/>
  <c r="Q562" i="26"/>
  <c r="P546" i="26"/>
  <c r="Q975" i="26"/>
  <c r="Q2229" i="26"/>
  <c r="Q2573" i="26"/>
  <c r="Q949" i="26"/>
  <c r="Q1625" i="26"/>
  <c r="Q2635" i="26"/>
  <c r="Q1162" i="26"/>
  <c r="Q1793" i="26"/>
  <c r="Q278" i="26"/>
  <c r="Q442" i="26"/>
  <c r="O640" i="26"/>
  <c r="Q431" i="26"/>
  <c r="Q90" i="26"/>
  <c r="Q2693" i="26"/>
  <c r="Q1945" i="26"/>
  <c r="Q21" i="26"/>
  <c r="Q2396" i="26"/>
  <c r="O829" i="26"/>
  <c r="Q580" i="26"/>
  <c r="Q185" i="26"/>
  <c r="Q1718" i="26"/>
  <c r="Q1123" i="26"/>
  <c r="Q2307" i="26"/>
  <c r="Q1460" i="26"/>
  <c r="Q2511" i="26"/>
  <c r="Q2489" i="26"/>
  <c r="Q1269" i="26"/>
  <c r="Q2318" i="26"/>
  <c r="Q171" i="26"/>
  <c r="Q217" i="26"/>
  <c r="Q2120" i="26"/>
  <c r="Q2258" i="26"/>
  <c r="Q1637" i="26"/>
  <c r="Q2263" i="26"/>
  <c r="O557" i="26"/>
  <c r="Q2601" i="26"/>
  <c r="Q2623" i="26"/>
  <c r="Q248" i="26"/>
  <c r="O2645" i="26"/>
  <c r="Q2645" i="26"/>
  <c r="O1988" i="26"/>
  <c r="Q1988" i="26"/>
  <c r="O1651" i="26"/>
  <c r="Q1651" i="26"/>
  <c r="O1502" i="26"/>
  <c r="Q1502" i="26"/>
  <c r="O2124" i="26"/>
  <c r="Q2124" i="26"/>
  <c r="O1309" i="26"/>
  <c r="Q1309" i="26"/>
  <c r="O1122" i="26"/>
  <c r="Q1122" i="26"/>
  <c r="O2680" i="26"/>
  <c r="Q2680" i="26"/>
  <c r="O2323" i="26"/>
  <c r="Q2323" i="26"/>
  <c r="O2576" i="26"/>
  <c r="Q2576" i="26"/>
  <c r="Q80" i="26"/>
  <c r="O80" i="26"/>
  <c r="O1574" i="26"/>
  <c r="Q1574" i="26"/>
  <c r="Q493" i="26"/>
  <c r="O493" i="26"/>
  <c r="O2262" i="26"/>
  <c r="Q2262" i="26"/>
  <c r="O1993" i="26"/>
  <c r="Q1993" i="26"/>
  <c r="Q693" i="26"/>
  <c r="O693" i="26"/>
  <c r="O2464" i="26"/>
  <c r="Q2464" i="26"/>
  <c r="O2002" i="26"/>
  <c r="Q2002" i="26"/>
  <c r="O1238" i="26"/>
  <c r="Q1238" i="26"/>
  <c r="O2508" i="26"/>
  <c r="Q2508" i="26"/>
  <c r="O925" i="26"/>
  <c r="Q925" i="26"/>
  <c r="O874" i="26"/>
  <c r="Q874" i="26"/>
  <c r="O91" i="26"/>
  <c r="Q91" i="26"/>
  <c r="O2060" i="26"/>
  <c r="Q2060" i="26"/>
  <c r="Q669" i="26"/>
  <c r="O669" i="26"/>
  <c r="Q118" i="26"/>
  <c r="O118" i="26"/>
  <c r="O1641" i="26"/>
  <c r="Q1641" i="26"/>
  <c r="Q688" i="26"/>
  <c r="O688" i="26"/>
  <c r="O94" i="26"/>
  <c r="Q94" i="26"/>
  <c r="O1150" i="26"/>
  <c r="Q1150" i="26"/>
  <c r="O435" i="26"/>
  <c r="Q435" i="26"/>
  <c r="O1151" i="26"/>
  <c r="Q1151" i="26"/>
  <c r="O2053" i="26"/>
  <c r="Q2053" i="26"/>
  <c r="O2631" i="26"/>
  <c r="Q2631" i="26"/>
  <c r="O1667" i="26"/>
  <c r="Q1667" i="26"/>
  <c r="O2182" i="26"/>
  <c r="Q2182" i="26"/>
  <c r="O2446" i="26"/>
  <c r="Q2446" i="26"/>
  <c r="Q847" i="26"/>
  <c r="O847" i="26"/>
  <c r="O236" i="26"/>
  <c r="Q236" i="26"/>
  <c r="O2461" i="26"/>
  <c r="Q2461" i="26"/>
  <c r="O1553" i="26"/>
  <c r="Q1553" i="26"/>
  <c r="O1293" i="26"/>
  <c r="Q1293" i="26"/>
  <c r="O1645" i="26"/>
  <c r="Q1645" i="26"/>
  <c r="O1578" i="26"/>
  <c r="Q1578" i="26"/>
  <c r="O1183" i="26"/>
  <c r="Q1183" i="26"/>
  <c r="O1622" i="26"/>
  <c r="Q1622" i="26"/>
  <c r="O2398" i="26"/>
  <c r="Q2398" i="26"/>
  <c r="O2621" i="26"/>
  <c r="Q2621" i="26"/>
  <c r="O2599" i="26"/>
  <c r="Q2599" i="26"/>
  <c r="Q560" i="26"/>
  <c r="O560" i="26"/>
  <c r="O2143" i="26"/>
  <c r="Q2143" i="26"/>
  <c r="Q182" i="26"/>
  <c r="O182" i="26"/>
  <c r="O2723" i="26"/>
  <c r="Q2723" i="26"/>
  <c r="O1080" i="26"/>
  <c r="Q1080" i="26"/>
  <c r="O1106" i="26"/>
  <c r="Q1106" i="26"/>
  <c r="O1081" i="26"/>
  <c r="Q1081" i="26"/>
  <c r="O2016" i="26"/>
  <c r="Q2016" i="26"/>
  <c r="O1377" i="26"/>
  <c r="Q1377" i="26"/>
  <c r="O2006" i="26"/>
  <c r="Q2006" i="26"/>
  <c r="O1621" i="26"/>
  <c r="Q1621" i="26"/>
  <c r="O2442" i="26"/>
  <c r="Q2442" i="26"/>
  <c r="Q73" i="26"/>
  <c r="O73" i="26"/>
  <c r="O2257" i="26"/>
  <c r="Q2257" i="26"/>
  <c r="O1650" i="26"/>
  <c r="Q1650" i="26"/>
  <c r="O2189" i="26"/>
  <c r="Q2189" i="26"/>
  <c r="O2699" i="26"/>
  <c r="Q2699" i="26"/>
  <c r="O2233" i="26"/>
  <c r="Q2233" i="26"/>
  <c r="O348" i="26"/>
  <c r="Q348" i="26"/>
  <c r="O1077" i="26"/>
  <c r="Q1077" i="26"/>
  <c r="O568" i="26"/>
  <c r="Q568" i="26"/>
  <c r="O1499" i="26"/>
  <c r="Q1499" i="26"/>
  <c r="O2277" i="26"/>
  <c r="Q2277" i="26"/>
  <c r="O184" i="26"/>
  <c r="Q184" i="26"/>
  <c r="O2590" i="26"/>
  <c r="Q2590" i="26"/>
  <c r="O2428" i="26"/>
  <c r="Q2428" i="26"/>
  <c r="O1100" i="26"/>
  <c r="Q1100" i="26"/>
  <c r="O1194" i="26"/>
  <c r="Q1194" i="26"/>
  <c r="O1147" i="26"/>
  <c r="Q1147" i="26"/>
  <c r="O2027" i="26"/>
  <c r="Q2027" i="26"/>
  <c r="O1380" i="26"/>
  <c r="Q1380" i="26"/>
  <c r="O2230" i="26"/>
  <c r="Q2230" i="26"/>
  <c r="O1453" i="26"/>
  <c r="Q1453" i="26"/>
  <c r="O1596" i="26"/>
  <c r="Q1596" i="26"/>
  <c r="O2373" i="26"/>
  <c r="Q2373" i="26"/>
  <c r="O2591" i="26"/>
  <c r="Q2591" i="26"/>
  <c r="Q416" i="26"/>
  <c r="Q255" i="26"/>
  <c r="Q106" i="26"/>
  <c r="Q2388" i="26"/>
  <c r="Q2321" i="26"/>
  <c r="Q2387" i="26"/>
  <c r="Q2358" i="26"/>
  <c r="Q1658" i="26"/>
  <c r="Q2695" i="26"/>
  <c r="Q2681" i="26"/>
  <c r="Q2600" i="26"/>
  <c r="Q2441" i="26"/>
  <c r="Q1857" i="26"/>
  <c r="Q1253" i="26"/>
  <c r="Q2640" i="26"/>
  <c r="Q2686" i="26"/>
  <c r="Q1607" i="26"/>
  <c r="Q2609" i="26"/>
  <c r="Q1600" i="26"/>
  <c r="Q2510" i="26"/>
  <c r="Q167" i="26"/>
  <c r="Q757" i="26"/>
  <c r="O481" i="26"/>
  <c r="O890" i="26"/>
  <c r="Q589" i="26"/>
  <c r="O576" i="26"/>
  <c r="O93" i="26"/>
  <c r="O68" i="26"/>
  <c r="O309" i="26"/>
  <c r="O222" i="26"/>
  <c r="O886" i="26"/>
  <c r="O1034" i="26"/>
  <c r="Q1034" i="26"/>
  <c r="O2478" i="26"/>
  <c r="Q2478" i="26"/>
  <c r="O1325" i="26"/>
  <c r="Q1325" i="26"/>
  <c r="O1078" i="26"/>
  <c r="Q1078" i="26"/>
  <c r="P489" i="26"/>
  <c r="Q62" i="26"/>
  <c r="Q517" i="26"/>
  <c r="Q1311" i="26"/>
  <c r="Q2414" i="26"/>
  <c r="Q2713" i="26"/>
  <c r="P718" i="26"/>
  <c r="Q156" i="26"/>
  <c r="Q79" i="26"/>
  <c r="Q638" i="26"/>
  <c r="Q713" i="26"/>
  <c r="Q701" i="26"/>
  <c r="Q361" i="26"/>
  <c r="Q756" i="26"/>
  <c r="Q273" i="26"/>
  <c r="Q334" i="26"/>
  <c r="Q233" i="26"/>
  <c r="Q1064" i="26"/>
  <c r="Q1985" i="26"/>
  <c r="Q1312" i="26"/>
  <c r="Q1195" i="26"/>
  <c r="Q2225" i="26"/>
  <c r="Q2580" i="26"/>
  <c r="Q1285" i="26"/>
  <c r="Q2450" i="26"/>
  <c r="Q2110" i="26"/>
  <c r="Q1439" i="26"/>
  <c r="Q2453" i="26"/>
  <c r="Q1675" i="26"/>
  <c r="Q1239" i="26"/>
  <c r="Q342" i="26"/>
  <c r="Q762" i="26"/>
  <c r="O758" i="26"/>
  <c r="O2423" i="26"/>
  <c r="Q2423" i="26"/>
  <c r="O1744" i="26"/>
  <c r="Q1744" i="26"/>
  <c r="O1585" i="26"/>
  <c r="Q1585" i="26"/>
  <c r="O2393" i="26"/>
  <c r="Q2393" i="26"/>
  <c r="O1889" i="26"/>
  <c r="Q1889" i="26"/>
  <c r="O1627" i="26"/>
  <c r="Q1627" i="26"/>
  <c r="O1326" i="26"/>
  <c r="Q1326" i="26"/>
  <c r="Q828" i="26"/>
  <c r="O828" i="26"/>
  <c r="O1383" i="26"/>
  <c r="Q1383" i="26"/>
  <c r="O1504" i="26"/>
  <c r="Q1504" i="26"/>
  <c r="Q403" i="26"/>
  <c r="Q239" i="26"/>
  <c r="Q2083" i="26"/>
  <c r="Q2614" i="26"/>
  <c r="Q1632" i="26"/>
  <c r="P1017" i="26"/>
  <c r="P1014" i="26"/>
  <c r="Q887" i="26"/>
  <c r="Q796" i="26"/>
  <c r="Q482" i="26"/>
  <c r="Q868" i="26"/>
  <c r="Q559" i="26"/>
  <c r="Q748" i="26"/>
  <c r="Q570" i="26"/>
  <c r="Q81" i="26"/>
  <c r="Q644" i="26"/>
  <c r="Q529" i="26"/>
  <c r="Q721" i="26"/>
  <c r="Q383" i="26"/>
  <c r="Q178" i="26"/>
  <c r="Q2419" i="26"/>
  <c r="Q2040" i="26"/>
  <c r="Q2287" i="26"/>
  <c r="Q1090" i="26"/>
  <c r="Q136" i="26"/>
  <c r="Q2395" i="26"/>
  <c r="Q1661" i="26"/>
  <c r="Q2142" i="26"/>
  <c r="Q2662" i="26"/>
  <c r="Q2541" i="26"/>
  <c r="Q1653" i="26"/>
  <c r="Q2636" i="26"/>
  <c r="Q1970" i="26"/>
  <c r="Q622" i="26"/>
  <c r="O587" i="26"/>
  <c r="O747" i="26"/>
  <c r="Q119" i="26"/>
  <c r="Q440" i="26"/>
  <c r="Q2629" i="26"/>
  <c r="Q2694" i="26"/>
  <c r="Q2397" i="26"/>
  <c r="Q2524" i="26"/>
  <c r="Q808" i="26"/>
  <c r="O804" i="26"/>
  <c r="Q69" i="26"/>
  <c r="Q142" i="26"/>
  <c r="Q437" i="26"/>
  <c r="Q666" i="26"/>
  <c r="Q330" i="26"/>
  <c r="Q116" i="26"/>
  <c r="Q181" i="26"/>
  <c r="Q367" i="26"/>
  <c r="Q375" i="26"/>
  <c r="Q349" i="26"/>
  <c r="Q2656" i="26"/>
  <c r="Q1087" i="26"/>
  <c r="Q1185" i="26"/>
  <c r="Q2707" i="26"/>
  <c r="Q2114" i="26"/>
  <c r="Q2692" i="26"/>
  <c r="Q2359" i="26"/>
  <c r="Q2399" i="26"/>
  <c r="Q1468" i="26"/>
  <c r="Q2440" i="26"/>
  <c r="Q1369" i="26"/>
  <c r="Q1340" i="26"/>
  <c r="Q1957" i="26"/>
  <c r="Q2536" i="26"/>
  <c r="Q986" i="26"/>
  <c r="Q1492" i="26"/>
  <c r="Q2608" i="26"/>
  <c r="Q1101" i="26"/>
  <c r="Q2037" i="26"/>
  <c r="Q1429" i="26"/>
  <c r="Q1699" i="26"/>
  <c r="Q1962" i="26"/>
  <c r="Q2682" i="26"/>
  <c r="Q1995" i="26"/>
  <c r="Q1573" i="26"/>
  <c r="Q1789" i="26"/>
  <c r="Q807" i="26"/>
  <c r="Q103" i="26"/>
  <c r="Q905" i="26"/>
  <c r="Q154" i="26"/>
  <c r="O163" i="26"/>
  <c r="O534" i="26"/>
  <c r="O893" i="26"/>
  <c r="O832" i="26"/>
  <c r="O876" i="26"/>
  <c r="O282" i="26"/>
  <c r="O583" i="26"/>
  <c r="O216" i="26"/>
  <c r="Q875" i="26"/>
  <c r="Q1541" i="26"/>
  <c r="Q1319" i="26"/>
  <c r="Q2638" i="26"/>
  <c r="Q1196" i="26"/>
  <c r="Q1515" i="26"/>
  <c r="Q1143" i="26"/>
  <c r="Q1388" i="26"/>
  <c r="Q2714" i="26"/>
  <c r="Q1506" i="26"/>
  <c r="Q966" i="26"/>
  <c r="Q2542" i="26"/>
  <c r="Q1154" i="26"/>
  <c r="Q1593" i="26"/>
  <c r="Q2595" i="26"/>
  <c r="Q1192" i="26"/>
  <c r="Q2351" i="26"/>
  <c r="Q1656" i="26"/>
  <c r="Q961" i="26"/>
  <c r="Q2009" i="26"/>
  <c r="Q2350" i="26"/>
  <c r="Q1565" i="26"/>
  <c r="Q2559" i="26"/>
  <c r="Q1094" i="26"/>
  <c r="Q2726" i="26"/>
  <c r="Q2594" i="26"/>
  <c r="Q2069" i="26"/>
  <c r="Q1865" i="26"/>
  <c r="Q1681" i="26"/>
  <c r="Q2342" i="26"/>
  <c r="Q2700" i="26"/>
  <c r="Q2180" i="26"/>
  <c r="Q2670" i="26"/>
  <c r="Q1406" i="26"/>
  <c r="Q1318" i="26"/>
  <c r="Q1286" i="26"/>
  <c r="Q2466" i="26"/>
  <c r="Q1242" i="26"/>
  <c r="Q2367" i="26"/>
  <c r="Q571" i="26"/>
  <c r="Q139" i="26"/>
  <c r="O268" i="26"/>
  <c r="O359" i="26"/>
  <c r="O894" i="26"/>
  <c r="O377" i="26"/>
  <c r="Q573" i="26"/>
  <c r="Q164" i="26"/>
  <c r="Q806" i="26"/>
  <c r="Q83" i="26"/>
  <c r="Q226" i="26"/>
  <c r="Q952" i="26"/>
  <c r="Q2041" i="26"/>
  <c r="Q2537" i="26"/>
  <c r="Q2728" i="26"/>
  <c r="Q2123" i="26"/>
  <c r="Q1116" i="26"/>
  <c r="Q2184" i="26"/>
  <c r="Q1450" i="26"/>
  <c r="Q2472" i="26"/>
  <c r="Q1977" i="26"/>
  <c r="Q2598" i="26"/>
  <c r="Q1184" i="26"/>
  <c r="Q1120" i="26"/>
  <c r="Q1082" i="26"/>
  <c r="Q1334" i="26"/>
  <c r="Q2702" i="26"/>
  <c r="Q2572" i="26"/>
  <c r="Q2664" i="26"/>
  <c r="Q2413" i="26"/>
  <c r="Q976" i="26"/>
  <c r="Q1556" i="26"/>
  <c r="Q733" i="26"/>
  <c r="Q735" i="26"/>
  <c r="Q64" i="26"/>
  <c r="Q749" i="26"/>
  <c r="Q805" i="26"/>
  <c r="O261" i="26"/>
  <c r="O907" i="26"/>
  <c r="Q51" i="26"/>
  <c r="Q426" i="26"/>
  <c r="O642" i="26"/>
  <c r="Q681" i="26"/>
  <c r="Q775" i="26"/>
  <c r="Q371" i="26"/>
  <c r="Q837" i="26"/>
  <c r="Q540" i="26"/>
  <c r="Q55" i="26"/>
  <c r="Q631" i="26"/>
  <c r="M2628" i="26"/>
  <c r="P2628" i="26"/>
  <c r="M747" i="26"/>
  <c r="P747" i="26"/>
  <c r="M20" i="26"/>
  <c r="P20" i="26"/>
  <c r="M786" i="26"/>
  <c r="P786" i="26"/>
  <c r="M473" i="26"/>
  <c r="P473" i="26"/>
  <c r="M2564" i="26"/>
  <c r="P2564" i="26"/>
  <c r="M1958" i="26"/>
  <c r="P1958" i="26"/>
  <c r="M975" i="26"/>
  <c r="P975" i="26"/>
  <c r="M278" i="26"/>
  <c r="P278" i="26"/>
  <c r="M2229" i="26"/>
  <c r="P2229" i="26"/>
  <c r="M862" i="26"/>
  <c r="P862" i="26"/>
  <c r="M1526" i="26"/>
  <c r="P1526" i="26"/>
  <c r="M708" i="26"/>
  <c r="P708" i="26"/>
  <c r="M1562" i="26"/>
  <c r="P1562" i="26"/>
  <c r="M1801" i="26"/>
  <c r="P1801" i="26"/>
  <c r="M2573" i="26"/>
  <c r="P2573" i="26"/>
  <c r="M640" i="26"/>
  <c r="P640" i="26"/>
  <c r="M2588" i="26"/>
  <c r="P2588" i="26"/>
  <c r="M72" i="26"/>
  <c r="P72" i="26"/>
  <c r="M648" i="26"/>
  <c r="P648" i="26"/>
  <c r="M520" i="26"/>
  <c r="P520" i="26"/>
  <c r="M2427" i="26"/>
  <c r="P2427" i="26"/>
  <c r="M2651" i="26"/>
  <c r="P2651" i="26"/>
  <c r="M2443" i="26"/>
  <c r="P2443" i="26"/>
  <c r="M431" i="26"/>
  <c r="P431" i="26"/>
  <c r="M1736" i="26"/>
  <c r="P1736" i="26"/>
  <c r="M2544" i="26"/>
  <c r="P2544" i="26"/>
  <c r="M1992" i="26"/>
  <c r="P1992" i="26"/>
  <c r="M1617" i="26"/>
  <c r="P1617" i="26"/>
  <c r="M2412" i="26"/>
  <c r="P2412" i="26"/>
  <c r="M949" i="26"/>
  <c r="P949" i="26"/>
  <c r="M1625" i="26"/>
  <c r="P1625" i="26"/>
  <c r="M1935" i="26"/>
  <c r="P1935" i="26"/>
  <c r="M2579" i="26"/>
  <c r="P2579" i="26"/>
  <c r="M2635" i="26"/>
  <c r="P2635" i="26"/>
  <c r="M2516" i="26"/>
  <c r="P2516" i="26"/>
  <c r="M442" i="26"/>
  <c r="P442" i="26"/>
  <c r="M2280" i="26"/>
  <c r="P2280" i="26"/>
  <c r="M2657" i="26"/>
  <c r="P2657" i="26"/>
  <c r="M1555" i="26"/>
  <c r="P1555" i="26"/>
  <c r="M690" i="26"/>
  <c r="P690" i="26"/>
  <c r="M1590" i="26"/>
  <c r="P1590" i="26"/>
  <c r="M2390" i="26"/>
  <c r="P2390" i="26"/>
  <c r="M50" i="26"/>
  <c r="P50" i="26"/>
  <c r="M1564" i="26"/>
  <c r="P1564" i="26"/>
  <c r="M1626" i="26"/>
  <c r="P1626" i="26"/>
  <c r="M129" i="26"/>
  <c r="P129" i="26"/>
  <c r="M1175" i="26"/>
  <c r="P1175" i="26"/>
  <c r="M602" i="26"/>
  <c r="P602" i="26"/>
  <c r="M214" i="26"/>
  <c r="P214" i="26"/>
  <c r="M125" i="26"/>
  <c r="P125" i="26"/>
  <c r="M790" i="26"/>
  <c r="P790" i="26"/>
  <c r="M863" i="26"/>
  <c r="P863" i="26"/>
  <c r="M637" i="26"/>
  <c r="P637" i="26"/>
  <c r="M2329" i="26"/>
  <c r="P2329" i="26"/>
  <c r="M798" i="26"/>
  <c r="P798" i="26"/>
  <c r="M112" i="26"/>
  <c r="P112" i="26"/>
  <c r="M2403" i="26"/>
  <c r="P2403" i="26"/>
  <c r="M1007" i="26"/>
  <c r="P1007" i="26"/>
  <c r="M53" i="26"/>
  <c r="P53" i="26"/>
  <c r="M75" i="26"/>
  <c r="P75" i="26"/>
  <c r="M60" i="26"/>
  <c r="P60" i="26"/>
  <c r="M2153" i="26"/>
  <c r="P2153" i="26"/>
  <c r="M543" i="26"/>
  <c r="P543" i="26"/>
  <c r="M1333" i="26"/>
  <c r="P1333" i="26"/>
  <c r="M2549" i="26"/>
  <c r="P2549" i="26"/>
  <c r="M715" i="26"/>
  <c r="P715" i="26"/>
  <c r="M1580" i="26"/>
  <c r="P1580" i="26"/>
  <c r="M352" i="26"/>
  <c r="P352" i="26"/>
  <c r="M1104" i="26"/>
  <c r="P1104" i="26"/>
  <c r="M496" i="26"/>
  <c r="P496" i="26"/>
  <c r="M2547" i="26"/>
  <c r="P2547" i="26"/>
  <c r="M1165" i="26"/>
  <c r="P1165" i="26"/>
  <c r="M2619" i="26"/>
  <c r="P2619" i="26"/>
  <c r="M2627" i="26"/>
  <c r="P2627" i="26"/>
  <c r="M1295" i="26"/>
  <c r="P1295" i="26"/>
  <c r="M1231" i="26"/>
  <c r="P1231" i="26"/>
  <c r="M751" i="26"/>
  <c r="P751" i="26"/>
  <c r="M272" i="26"/>
  <c r="P272" i="26"/>
  <c r="M195" i="26"/>
  <c r="P195" i="26"/>
  <c r="M929" i="26"/>
  <c r="P929" i="26"/>
  <c r="M2261" i="26"/>
  <c r="P2261" i="26"/>
  <c r="M199" i="26"/>
  <c r="P199" i="26"/>
  <c r="M145" i="26"/>
  <c r="P145" i="26"/>
  <c r="M2144" i="26"/>
  <c r="P2144" i="26"/>
  <c r="M2633" i="26"/>
  <c r="P2633" i="26"/>
  <c r="M1146" i="26"/>
  <c r="P1146" i="26"/>
  <c r="M1386" i="26"/>
  <c r="P1386" i="26"/>
  <c r="M2434" i="26"/>
  <c r="P2434" i="26"/>
  <c r="M2299" i="26"/>
  <c r="P2299" i="26"/>
  <c r="M2298" i="26"/>
  <c r="P2298" i="26"/>
  <c r="M998" i="26"/>
  <c r="P998" i="26"/>
  <c r="M2581" i="26"/>
  <c r="P2581" i="26"/>
  <c r="M2519" i="26"/>
  <c r="P2519" i="26"/>
  <c r="M2710" i="26"/>
  <c r="P2710" i="26"/>
  <c r="M70" i="26"/>
  <c r="P70" i="26"/>
  <c r="M1983" i="26"/>
  <c r="P1983" i="26"/>
  <c r="M1618" i="26"/>
  <c r="P1618" i="26"/>
  <c r="M2513" i="26"/>
  <c r="P2513" i="26"/>
  <c r="M1537" i="26"/>
  <c r="P1537" i="26"/>
  <c r="M1566" i="26"/>
  <c r="P1566" i="26"/>
  <c r="M2543" i="26"/>
  <c r="P2543" i="26"/>
  <c r="M2209" i="26"/>
  <c r="P2209" i="26"/>
  <c r="M2602" i="26"/>
  <c r="P2602" i="26"/>
  <c r="M174" i="26"/>
  <c r="P174" i="26"/>
  <c r="M2183" i="26"/>
  <c r="P2183" i="26"/>
  <c r="M1703" i="26"/>
  <c r="P1703" i="26"/>
  <c r="M1643" i="26"/>
  <c r="P1643" i="26"/>
  <c r="M2684" i="26"/>
  <c r="P2684" i="26"/>
  <c r="M2654" i="26"/>
  <c r="P2654" i="26"/>
  <c r="M1982" i="26"/>
  <c r="P1982" i="26"/>
  <c r="M730" i="26"/>
  <c r="P730" i="26"/>
  <c r="M1241" i="26"/>
  <c r="P1241" i="26"/>
  <c r="M460" i="26"/>
  <c r="P460" i="26"/>
  <c r="M2634" i="26"/>
  <c r="P2634" i="26"/>
  <c r="M140" i="26"/>
  <c r="P140" i="26"/>
  <c r="M2539" i="26"/>
  <c r="P2539" i="26"/>
  <c r="M235" i="26"/>
  <c r="P235" i="26"/>
  <c r="M867" i="26"/>
  <c r="P867" i="26"/>
  <c r="M2632" i="26"/>
  <c r="P2632" i="26"/>
  <c r="M159" i="26"/>
  <c r="P159" i="26"/>
  <c r="M782" i="26"/>
  <c r="P782" i="26"/>
  <c r="M2672" i="26"/>
  <c r="P2672" i="26"/>
  <c r="M1237" i="26"/>
  <c r="P1237" i="26"/>
  <c r="M2164" i="26"/>
  <c r="P2164" i="26"/>
  <c r="M902" i="26"/>
  <c r="P902" i="26"/>
  <c r="M2417" i="26"/>
  <c r="P2417" i="26"/>
  <c r="M918" i="26"/>
  <c r="P918" i="26"/>
  <c r="M2389" i="26"/>
  <c r="P2389" i="26"/>
  <c r="M999" i="26"/>
  <c r="P999" i="26"/>
  <c r="M2697" i="26"/>
  <c r="P2697" i="26"/>
  <c r="M1619" i="26"/>
  <c r="P1619" i="26"/>
  <c r="M2117" i="26"/>
  <c r="P2117" i="26"/>
  <c r="M2292" i="26"/>
  <c r="P2292" i="26"/>
  <c r="M625" i="26"/>
  <c r="P625" i="26"/>
  <c r="M712" i="26"/>
  <c r="P712" i="26"/>
  <c r="M344" i="26"/>
  <c r="P344" i="26"/>
  <c r="M1598" i="26"/>
  <c r="P1598" i="26"/>
  <c r="M2718" i="26"/>
  <c r="P2718" i="26"/>
  <c r="M1472" i="26"/>
  <c r="P1472" i="26"/>
  <c r="M1561" i="26"/>
  <c r="P1561" i="26"/>
  <c r="M1611" i="26"/>
  <c r="P1611" i="26"/>
  <c r="M2187" i="26"/>
  <c r="P2187" i="26"/>
  <c r="M1858" i="26"/>
  <c r="P1858" i="26"/>
  <c r="M1138" i="26"/>
  <c r="P1138" i="26"/>
  <c r="M1173" i="26"/>
  <c r="P1173" i="26"/>
  <c r="M527" i="26"/>
  <c r="P527" i="26"/>
  <c r="M180" i="26"/>
  <c r="P180" i="26"/>
  <c r="M1158" i="26"/>
  <c r="P1158" i="26"/>
  <c r="M183" i="26"/>
  <c r="P183" i="26"/>
  <c r="M360" i="26"/>
  <c r="P360" i="26"/>
  <c r="M2659" i="26"/>
  <c r="P2659" i="26"/>
  <c r="M623" i="26"/>
  <c r="P623" i="26"/>
  <c r="M2531" i="26"/>
  <c r="P2531" i="26"/>
  <c r="M928" i="26"/>
  <c r="P928" i="26"/>
  <c r="M2687" i="26"/>
  <c r="P2687" i="26"/>
  <c r="M1236" i="26"/>
  <c r="P1236" i="26"/>
  <c r="M137" i="26"/>
  <c r="P137" i="26"/>
  <c r="M614" i="26"/>
  <c r="P614" i="26"/>
  <c r="M2558" i="26"/>
  <c r="P2558" i="26"/>
  <c r="M300" i="26"/>
  <c r="P300" i="26"/>
  <c r="M2429" i="26"/>
  <c r="P2429" i="26"/>
  <c r="M1392" i="26"/>
  <c r="P1392" i="26"/>
  <c r="M1232" i="26"/>
  <c r="P1232" i="26"/>
  <c r="M656" i="26"/>
  <c r="P656" i="26"/>
  <c r="M2712" i="26"/>
  <c r="P2712" i="26"/>
  <c r="M1505" i="26"/>
  <c r="P1505" i="26"/>
  <c r="M2211" i="26"/>
  <c r="P2211" i="26"/>
  <c r="M150" i="26"/>
  <c r="P150" i="26"/>
  <c r="M691" i="26"/>
  <c r="P691" i="26"/>
  <c r="M2394" i="26"/>
  <c r="P2394" i="26"/>
  <c r="M1947" i="26"/>
  <c r="P1947" i="26"/>
  <c r="M1423" i="26"/>
  <c r="P1423" i="26"/>
  <c r="M783" i="26"/>
  <c r="P783" i="26"/>
  <c r="M1930" i="26"/>
  <c r="P1930" i="26"/>
  <c r="M219" i="26"/>
  <c r="P219" i="26"/>
  <c r="M1579" i="26"/>
  <c r="P1579" i="26"/>
  <c r="M2534" i="26"/>
  <c r="P2534" i="26"/>
  <c r="M247" i="26"/>
  <c r="P247" i="26"/>
  <c r="M2289" i="26"/>
  <c r="P2289" i="26"/>
  <c r="M151" i="26"/>
  <c r="P151" i="26"/>
  <c r="M1057" i="26"/>
  <c r="P1057" i="26"/>
  <c r="M704" i="26"/>
  <c r="P704" i="26"/>
  <c r="M2094" i="26"/>
  <c r="P2094" i="26"/>
  <c r="M2161" i="26"/>
  <c r="P2161" i="26"/>
  <c r="M572" i="26"/>
  <c r="P572" i="26"/>
  <c r="M709" i="26"/>
  <c r="P709" i="26"/>
  <c r="M2369" i="26"/>
  <c r="P2369" i="26"/>
  <c r="M2361" i="26"/>
  <c r="P2361" i="26"/>
  <c r="M158" i="26"/>
  <c r="P158" i="26"/>
  <c r="M521" i="26"/>
  <c r="P521" i="26"/>
  <c r="M1613" i="26"/>
  <c r="P1613" i="26"/>
  <c r="M597" i="26"/>
  <c r="P597" i="26"/>
  <c r="M1181" i="26"/>
  <c r="P1181" i="26"/>
  <c r="M992" i="26"/>
  <c r="P992" i="26"/>
  <c r="M1289" i="26"/>
  <c r="P1289" i="26"/>
  <c r="M1329" i="26"/>
  <c r="P1329" i="26"/>
  <c r="M1954" i="26"/>
  <c r="P1954" i="26"/>
  <c r="M1976" i="26"/>
  <c r="P1976" i="26"/>
  <c r="M1467" i="26"/>
  <c r="P1467" i="26"/>
  <c r="M2622" i="26"/>
  <c r="P2622" i="26"/>
  <c r="M2061" i="26"/>
  <c r="P2061" i="26"/>
  <c r="M2415" i="26"/>
  <c r="P2415" i="26"/>
  <c r="M2690" i="26"/>
  <c r="P2690" i="26"/>
  <c r="M1083" i="26"/>
  <c r="P1083" i="26"/>
  <c r="M1076" i="26"/>
  <c r="P1076" i="26"/>
  <c r="M763" i="26"/>
  <c r="P763" i="26"/>
  <c r="M2562" i="26"/>
  <c r="P2562" i="26"/>
  <c r="M809" i="26"/>
  <c r="P809" i="26"/>
  <c r="M672" i="26"/>
  <c r="P672" i="26"/>
  <c r="M2279" i="26"/>
  <c r="P2279" i="26"/>
  <c r="M308" i="26"/>
  <c r="P308" i="26"/>
  <c r="M741" i="26"/>
  <c r="P741" i="26"/>
  <c r="M1518" i="26"/>
  <c r="P1518" i="26"/>
  <c r="M2363" i="26"/>
  <c r="P2363" i="26"/>
  <c r="M647" i="26"/>
  <c r="P647" i="26"/>
  <c r="M1534" i="26"/>
  <c r="P1534" i="26"/>
  <c r="M1512" i="26"/>
  <c r="P1512" i="26"/>
  <c r="M1452" i="26"/>
  <c r="P1452" i="26"/>
  <c r="M1217" i="26"/>
  <c r="P1217" i="26"/>
  <c r="M624" i="26"/>
  <c r="P624" i="26"/>
  <c r="M615" i="26"/>
  <c r="P615" i="26"/>
  <c r="M2465" i="26"/>
  <c r="P2465" i="26"/>
  <c r="M1235" i="26"/>
  <c r="P1235" i="26"/>
  <c r="M724" i="26"/>
  <c r="P724" i="26"/>
  <c r="M1091" i="26"/>
  <c r="P1091" i="26"/>
  <c r="M2294" i="26"/>
  <c r="P2294" i="26"/>
  <c r="M456" i="26"/>
  <c r="P456" i="26"/>
  <c r="M525" i="26"/>
  <c r="P525" i="26"/>
  <c r="M1981" i="26"/>
  <c r="P1981" i="26"/>
  <c r="M734" i="26"/>
  <c r="P734" i="26"/>
  <c r="M2548" i="26"/>
  <c r="P2548" i="26"/>
  <c r="M462" i="26"/>
  <c r="P462" i="26"/>
  <c r="M329" i="26"/>
  <c r="P329" i="26"/>
  <c r="M2244" i="26"/>
  <c r="P2244" i="26"/>
  <c r="M2017" i="26"/>
  <c r="P2017" i="26"/>
  <c r="M173" i="26"/>
  <c r="P173" i="26"/>
  <c r="M1576" i="26"/>
  <c r="P1576" i="26"/>
  <c r="M2615" i="26"/>
  <c r="P2615" i="26"/>
  <c r="M2456" i="26"/>
  <c r="P2456" i="26"/>
  <c r="M2059" i="26"/>
  <c r="P2059" i="26"/>
  <c r="M770" i="26"/>
  <c r="P770" i="26"/>
  <c r="M2568" i="26"/>
  <c r="P2568" i="26"/>
  <c r="M711" i="26"/>
  <c r="P711" i="26"/>
  <c r="M2282" i="26"/>
  <c r="P2282" i="26"/>
  <c r="M2141" i="26"/>
  <c r="P2141" i="26"/>
  <c r="M2643" i="26"/>
  <c r="P2643" i="26"/>
  <c r="M1475" i="26"/>
  <c r="P1475" i="26"/>
  <c r="M771" i="26"/>
  <c r="P771" i="26"/>
  <c r="M1471" i="26"/>
  <c r="P1471" i="26"/>
  <c r="M2377" i="26"/>
  <c r="P2377" i="26"/>
  <c r="M1599" i="26"/>
  <c r="P1599" i="26"/>
  <c r="M71" i="26"/>
  <c r="P71" i="26"/>
  <c r="M2013" i="26"/>
  <c r="P2013" i="26"/>
  <c r="M2481" i="26"/>
  <c r="P2481" i="26"/>
  <c r="M548" i="26"/>
  <c r="P548" i="26"/>
  <c r="M2527" i="26"/>
  <c r="P2527" i="26"/>
  <c r="M1633" i="26"/>
  <c r="P1633" i="26"/>
  <c r="M95" i="26"/>
  <c r="P95" i="26"/>
  <c r="M2433" i="26"/>
  <c r="P2433" i="26"/>
  <c r="M2708" i="26"/>
  <c r="P2708" i="26"/>
  <c r="M515" i="26"/>
  <c r="P515" i="26"/>
  <c r="M98" i="26"/>
  <c r="P98" i="26"/>
  <c r="M132" i="26"/>
  <c r="P132" i="26"/>
  <c r="M1969" i="26"/>
  <c r="P1969" i="26"/>
  <c r="M147" i="26"/>
  <c r="P147" i="26"/>
  <c r="M135" i="26"/>
  <c r="P135" i="26"/>
  <c r="M1753" i="26"/>
  <c r="P1753" i="26"/>
  <c r="M2402" i="26"/>
  <c r="P2402" i="26"/>
  <c r="M1691" i="26"/>
  <c r="P1691" i="26"/>
  <c r="M2420" i="26"/>
  <c r="P2420" i="26"/>
  <c r="M2488" i="26"/>
  <c r="P2488" i="26"/>
  <c r="M661" i="26"/>
  <c r="P661" i="26"/>
  <c r="M2512" i="26"/>
  <c r="P2512" i="26"/>
  <c r="M1628" i="26"/>
  <c r="P1628" i="26"/>
  <c r="M2264" i="26"/>
  <c r="P2264" i="26"/>
  <c r="M813" i="26"/>
  <c r="P813" i="26"/>
  <c r="M162" i="26"/>
  <c r="P162" i="26"/>
  <c r="M1055" i="26"/>
  <c r="P1055" i="26"/>
  <c r="M2722" i="26"/>
  <c r="P2722" i="26"/>
  <c r="M1476" i="26"/>
  <c r="P1476" i="26"/>
  <c r="M2491" i="26"/>
  <c r="P2491" i="26"/>
  <c r="M888" i="26"/>
  <c r="P888" i="26"/>
  <c r="M2459" i="26"/>
  <c r="P2459" i="26"/>
  <c r="M670" i="26"/>
  <c r="P670" i="26"/>
  <c r="M1956" i="26"/>
  <c r="P1956" i="26"/>
  <c r="M2683" i="26"/>
  <c r="P2683" i="26"/>
  <c r="M172" i="26"/>
  <c r="P172" i="26"/>
  <c r="M877" i="26"/>
  <c r="P877" i="26"/>
  <c r="M1291" i="26"/>
  <c r="P1291" i="26"/>
  <c r="M668" i="26"/>
  <c r="P668" i="26"/>
  <c r="M152" i="26"/>
  <c r="P152" i="26"/>
  <c r="M2617" i="26"/>
  <c r="P2617" i="26"/>
  <c r="M113" i="26"/>
  <c r="P113" i="26"/>
  <c r="M856" i="26"/>
  <c r="P856" i="26"/>
  <c r="M2719" i="26"/>
  <c r="P2719" i="26"/>
  <c r="M1630" i="26"/>
  <c r="P1630" i="26"/>
  <c r="M924" i="26"/>
  <c r="P924" i="26"/>
  <c r="M723" i="26"/>
  <c r="P723" i="26"/>
  <c r="M1558" i="26"/>
  <c r="P1558" i="26"/>
  <c r="M555" i="26"/>
  <c r="P555" i="26"/>
  <c r="M2724" i="26"/>
  <c r="P2724" i="26"/>
  <c r="M108" i="26"/>
  <c r="P108" i="26"/>
  <c r="M1662" i="26"/>
  <c r="P1662" i="26"/>
  <c r="M2447" i="26"/>
  <c r="P2447" i="26"/>
  <c r="M2125" i="26"/>
  <c r="P2125" i="26"/>
  <c r="M2604" i="26"/>
  <c r="P2604" i="26"/>
  <c r="M1671" i="26"/>
  <c r="P1671" i="26"/>
  <c r="M1330" i="26"/>
  <c r="P1330" i="26"/>
  <c r="M2312" i="26"/>
  <c r="P2312" i="26"/>
  <c r="M1991" i="26"/>
  <c r="P1991" i="26"/>
  <c r="M1739" i="26"/>
  <c r="P1739" i="26"/>
  <c r="M2431" i="26"/>
  <c r="P2431" i="26"/>
  <c r="M2620" i="26"/>
  <c r="P2620" i="26"/>
  <c r="M483" i="26"/>
  <c r="P483" i="26"/>
  <c r="M881" i="26"/>
  <c r="P881" i="26"/>
  <c r="M1567" i="26"/>
  <c r="P1567" i="26"/>
  <c r="M1478" i="26"/>
  <c r="P1478" i="26"/>
  <c r="M2172" i="26"/>
  <c r="P2172" i="26"/>
  <c r="M995" i="26"/>
  <c r="P995" i="26"/>
  <c r="M962" i="26"/>
  <c r="P962" i="26"/>
  <c r="M2079" i="26"/>
  <c r="P2079" i="26"/>
  <c r="M1788" i="26"/>
  <c r="P1788" i="26"/>
  <c r="M101" i="26"/>
  <c r="P101" i="26"/>
  <c r="M1640" i="26"/>
  <c r="P1640" i="26"/>
  <c r="M2344" i="26"/>
  <c r="P2344" i="26"/>
  <c r="M1646" i="26"/>
  <c r="P1646" i="26"/>
  <c r="M1149" i="26"/>
  <c r="P1149" i="26"/>
  <c r="M1139" i="26"/>
  <c r="P1139" i="26"/>
  <c r="M1623" i="26"/>
  <c r="P1623" i="26"/>
  <c r="M2343" i="26"/>
  <c r="P2343" i="26"/>
  <c r="M635" i="26"/>
  <c r="P635" i="26"/>
  <c r="M1035" i="26"/>
  <c r="P1035" i="26"/>
  <c r="M732" i="26"/>
  <c r="P732" i="26"/>
  <c r="M215" i="26"/>
  <c r="P215" i="26"/>
  <c r="M2630" i="26"/>
  <c r="P2630" i="26"/>
  <c r="M2725" i="26"/>
  <c r="P2725" i="26"/>
  <c r="Q764" i="26"/>
  <c r="M2423" i="26"/>
  <c r="P2423" i="26"/>
  <c r="M1100" i="26"/>
  <c r="P1100" i="26"/>
  <c r="M2656" i="26"/>
  <c r="P2656" i="26"/>
  <c r="M1087" i="26"/>
  <c r="P1087" i="26"/>
  <c r="M775" i="26"/>
  <c r="P775" i="26"/>
  <c r="M426" i="26"/>
  <c r="P426" i="26"/>
  <c r="M178" i="26"/>
  <c r="P178" i="26"/>
  <c r="M2120" i="26"/>
  <c r="P2120" i="26"/>
  <c r="M1744" i="26"/>
  <c r="P1744" i="26"/>
  <c r="M119" i="26"/>
  <c r="P119" i="26"/>
  <c r="M681" i="26"/>
  <c r="P681" i="26"/>
  <c r="M2693" i="26"/>
  <c r="P2693" i="26"/>
  <c r="M1194" i="26"/>
  <c r="P1194" i="26"/>
  <c r="M1034" i="26"/>
  <c r="P1034" i="26"/>
  <c r="M1460" i="26"/>
  <c r="P1460" i="26"/>
  <c r="M2511" i="26"/>
  <c r="P2511" i="26"/>
  <c r="M2321" i="26"/>
  <c r="P2321" i="26"/>
  <c r="M1147" i="26"/>
  <c r="P1147" i="26"/>
  <c r="M1585" i="26"/>
  <c r="P1585" i="26"/>
  <c r="M2645" i="26"/>
  <c r="P2645" i="26"/>
  <c r="M2387" i="26"/>
  <c r="P2387" i="26"/>
  <c r="M2393" i="26"/>
  <c r="P2393" i="26"/>
  <c r="M756" i="26"/>
  <c r="P756" i="26"/>
  <c r="M2395" i="26"/>
  <c r="P2395" i="26"/>
  <c r="M707" i="26"/>
  <c r="P707" i="26"/>
  <c r="M2225" i="26"/>
  <c r="P2225" i="26"/>
  <c r="M1889" i="26"/>
  <c r="P1889" i="26"/>
  <c r="M2027" i="26"/>
  <c r="P2027" i="26"/>
  <c r="M1988" i="26"/>
  <c r="P1988" i="26"/>
  <c r="M2478" i="26"/>
  <c r="P2478" i="26"/>
  <c r="M2580" i="26"/>
  <c r="P2580" i="26"/>
  <c r="M570" i="26"/>
  <c r="P570" i="26"/>
  <c r="M361" i="26"/>
  <c r="P361" i="26"/>
  <c r="M559" i="26"/>
  <c r="P559" i="26"/>
  <c r="M1285" i="26"/>
  <c r="P1285" i="26"/>
  <c r="M1661" i="26"/>
  <c r="P1661" i="26"/>
  <c r="M641" i="26"/>
  <c r="P641" i="26"/>
  <c r="M2358" i="26"/>
  <c r="P2358" i="26"/>
  <c r="M416" i="26"/>
  <c r="P416" i="26"/>
  <c r="M1380" i="26"/>
  <c r="P1380" i="26"/>
  <c r="M142" i="26"/>
  <c r="P142" i="26"/>
  <c r="M1658" i="26"/>
  <c r="P1658" i="26"/>
  <c r="M1651" i="26"/>
  <c r="P1651" i="26"/>
  <c r="M1627" i="26"/>
  <c r="P1627" i="26"/>
  <c r="M2695" i="26"/>
  <c r="P2695" i="26"/>
  <c r="M248" i="26"/>
  <c r="P248" i="26"/>
  <c r="M2681" i="26"/>
  <c r="P2681" i="26"/>
  <c r="M2450" i="26"/>
  <c r="P2450" i="26"/>
  <c r="M2110" i="26"/>
  <c r="P2110" i="26"/>
  <c r="M1326" i="26"/>
  <c r="P1326" i="26"/>
  <c r="M2230" i="26"/>
  <c r="P2230" i="26"/>
  <c r="M557" i="26"/>
  <c r="P557" i="26"/>
  <c r="M538" i="26"/>
  <c r="P538" i="26"/>
  <c r="M185" i="26"/>
  <c r="P185" i="26"/>
  <c r="M2142" i="26"/>
  <c r="P2142" i="26"/>
  <c r="M837" i="26"/>
  <c r="P837" i="26"/>
  <c r="M758" i="26"/>
  <c r="P758" i="26"/>
  <c r="M1502" i="26"/>
  <c r="P1502" i="26"/>
  <c r="M233" i="26"/>
  <c r="P233" i="26"/>
  <c r="M1453" i="26"/>
  <c r="P1453" i="26"/>
  <c r="M1439" i="26"/>
  <c r="P1439" i="26"/>
  <c r="M437" i="26"/>
  <c r="P437" i="26"/>
  <c r="M109" i="26"/>
  <c r="P109" i="26"/>
  <c r="M1596" i="26"/>
  <c r="P1596" i="26"/>
  <c r="M261" i="26"/>
  <c r="P261" i="26"/>
  <c r="M2258" i="26"/>
  <c r="P2258" i="26"/>
  <c r="M2600" i="26"/>
  <c r="P2600" i="26"/>
  <c r="M2441" i="26"/>
  <c r="P2441" i="26"/>
  <c r="M701" i="26"/>
  <c r="P701" i="26"/>
  <c r="M828" i="26"/>
  <c r="P828" i="26"/>
  <c r="M1325" i="26"/>
  <c r="P1325" i="26"/>
  <c r="M2662" i="26"/>
  <c r="P2662" i="26"/>
  <c r="M1718" i="26"/>
  <c r="P1718" i="26"/>
  <c r="M1383" i="26"/>
  <c r="P1383" i="26"/>
  <c r="M2373" i="26"/>
  <c r="P2373" i="26"/>
  <c r="M2124" i="26"/>
  <c r="P2124" i="26"/>
  <c r="M2541" i="26"/>
  <c r="P2541" i="26"/>
  <c r="M1309" i="26"/>
  <c r="P1309" i="26"/>
  <c r="M576" i="26"/>
  <c r="P576" i="26"/>
  <c r="M1122" i="26"/>
  <c r="P1122" i="26"/>
  <c r="M2453" i="26"/>
  <c r="P2453" i="26"/>
  <c r="M1504" i="26"/>
  <c r="P1504" i="26"/>
  <c r="M1078" i="26"/>
  <c r="P1078" i="26"/>
  <c r="M2591" i="26"/>
  <c r="P2591" i="26"/>
  <c r="M2680" i="26"/>
  <c r="P2680" i="26"/>
  <c r="M713" i="26"/>
  <c r="P713" i="26"/>
  <c r="M2323" i="26"/>
  <c r="P2323" i="26"/>
  <c r="M1857" i="26"/>
  <c r="P1857" i="26"/>
  <c r="M1123" i="26"/>
  <c r="P1123" i="26"/>
  <c r="M2576" i="26"/>
  <c r="P2576" i="26"/>
  <c r="M82" i="26"/>
  <c r="P82" i="26"/>
  <c r="M80" i="26"/>
  <c r="P80" i="26"/>
  <c r="M1637" i="26"/>
  <c r="P1637" i="26"/>
  <c r="M1574" i="26"/>
  <c r="P1574" i="26"/>
  <c r="M255" i="26"/>
  <c r="P255" i="26"/>
  <c r="M493" i="26"/>
  <c r="P493" i="26"/>
  <c r="M239" i="26"/>
  <c r="P239" i="26"/>
  <c r="M68" i="26"/>
  <c r="P68" i="26"/>
  <c r="M1653" i="26"/>
  <c r="P1653" i="26"/>
  <c r="M748" i="26"/>
  <c r="P748" i="26"/>
  <c r="M830" i="26"/>
  <c r="P830" i="26"/>
  <c r="M2636" i="26"/>
  <c r="P2636" i="26"/>
  <c r="M2262" i="26"/>
  <c r="P2262" i="26"/>
  <c r="M1993" i="26"/>
  <c r="P1993" i="26"/>
  <c r="M693" i="26"/>
  <c r="P693" i="26"/>
  <c r="M2263" i="26"/>
  <c r="P2263" i="26"/>
  <c r="M2623" i="26"/>
  <c r="P2623" i="26"/>
  <c r="M2464" i="26"/>
  <c r="P2464" i="26"/>
  <c r="M2002" i="26"/>
  <c r="P2002" i="26"/>
  <c r="M796" i="26"/>
  <c r="P796" i="26"/>
  <c r="M2307" i="26"/>
  <c r="P2307" i="26"/>
  <c r="M1238" i="26"/>
  <c r="P1238" i="26"/>
  <c r="M2508" i="26"/>
  <c r="P2508" i="26"/>
  <c r="M273" i="26"/>
  <c r="P273" i="26"/>
  <c r="M925" i="26"/>
  <c r="P925" i="26"/>
  <c r="M874" i="26"/>
  <c r="P874" i="26"/>
  <c r="M91" i="26"/>
  <c r="P91" i="26"/>
  <c r="M1970" i="26"/>
  <c r="P1970" i="26"/>
  <c r="M2060" i="26"/>
  <c r="P2060" i="26"/>
  <c r="M222" i="26"/>
  <c r="P222" i="26"/>
  <c r="M529" i="26"/>
  <c r="P529" i="26"/>
  <c r="M669" i="26"/>
  <c r="P669" i="26"/>
  <c r="M167" i="26"/>
  <c r="P167" i="26"/>
  <c r="M1253" i="26"/>
  <c r="P1253" i="26"/>
  <c r="M118" i="26"/>
  <c r="P118" i="26"/>
  <c r="M1675" i="26"/>
  <c r="P1675" i="26"/>
  <c r="M1641" i="26"/>
  <c r="P1641" i="26"/>
  <c r="M2640" i="26"/>
  <c r="P2640" i="26"/>
  <c r="M762" i="26"/>
  <c r="P762" i="26"/>
  <c r="M517" i="26"/>
  <c r="P517" i="26"/>
  <c r="M2489" i="26"/>
  <c r="P2489" i="26"/>
  <c r="M688" i="26"/>
  <c r="P688" i="26"/>
  <c r="M342" i="26"/>
  <c r="P342" i="26"/>
  <c r="M1269" i="26"/>
  <c r="P1269" i="26"/>
  <c r="M94" i="26"/>
  <c r="P94" i="26"/>
  <c r="M1150" i="26"/>
  <c r="P1150" i="26"/>
  <c r="M587" i="26"/>
  <c r="P587" i="26"/>
  <c r="M2318" i="26"/>
  <c r="P2318" i="26"/>
  <c r="M644" i="26"/>
  <c r="P644" i="26"/>
  <c r="M721" i="26"/>
  <c r="P721" i="26"/>
  <c r="M435" i="26"/>
  <c r="P435" i="26"/>
  <c r="M2686" i="26"/>
  <c r="P2686" i="26"/>
  <c r="M1239" i="26"/>
  <c r="P1239" i="26"/>
  <c r="M1151" i="26"/>
  <c r="P1151" i="26"/>
  <c r="M2053" i="26"/>
  <c r="P2053" i="26"/>
  <c r="M2631" i="26"/>
  <c r="P2631" i="26"/>
  <c r="M1667" i="26"/>
  <c r="P1667" i="26"/>
  <c r="M2182" i="26"/>
  <c r="P2182" i="26"/>
  <c r="M481" i="26"/>
  <c r="P481" i="26"/>
  <c r="M1607" i="26"/>
  <c r="P1607" i="26"/>
  <c r="M403" i="26"/>
  <c r="P403" i="26"/>
  <c r="M1945" i="26"/>
  <c r="P1945" i="26"/>
  <c r="M890" i="26"/>
  <c r="P890" i="26"/>
  <c r="M2609" i="26"/>
  <c r="P2609" i="26"/>
  <c r="M1600" i="26"/>
  <c r="P1600" i="26"/>
  <c r="M383" i="26"/>
  <c r="P383" i="26"/>
  <c r="M728" i="26"/>
  <c r="P728" i="26"/>
  <c r="M757" i="26"/>
  <c r="P757" i="26"/>
  <c r="M156" i="26"/>
  <c r="P156" i="26"/>
  <c r="M2446" i="26"/>
  <c r="P2446" i="26"/>
  <c r="M2396" i="26"/>
  <c r="P2396" i="26"/>
  <c r="M847" i="26"/>
  <c r="P847" i="26"/>
  <c r="M106" i="26"/>
  <c r="P106" i="26"/>
  <c r="M136" i="26"/>
  <c r="P136" i="26"/>
  <c r="M236" i="26"/>
  <c r="P236" i="26"/>
  <c r="M2461" i="26"/>
  <c r="P2461" i="26"/>
  <c r="M1553" i="26"/>
  <c r="P1553" i="26"/>
  <c r="M171" i="26"/>
  <c r="P171" i="26"/>
  <c r="M334" i="26"/>
  <c r="P334" i="26"/>
  <c r="M2510" i="26"/>
  <c r="P2510" i="26"/>
  <c r="M1293" i="26"/>
  <c r="P1293" i="26"/>
  <c r="M1645" i="26"/>
  <c r="P1645" i="26"/>
  <c r="M1578" i="26"/>
  <c r="P1578" i="26"/>
  <c r="M1064" i="26"/>
  <c r="P1064" i="26"/>
  <c r="M960" i="26"/>
  <c r="P960" i="26"/>
  <c r="M93" i="26"/>
  <c r="P93" i="26"/>
  <c r="M2083" i="26"/>
  <c r="P2083" i="26"/>
  <c r="M1366" i="26"/>
  <c r="P1366" i="26"/>
  <c r="M2388" i="26"/>
  <c r="P2388" i="26"/>
  <c r="M1183" i="26"/>
  <c r="P1183" i="26"/>
  <c r="M62" i="26"/>
  <c r="P62" i="26"/>
  <c r="M1622" i="26"/>
  <c r="P1622" i="26"/>
  <c r="M887" i="26"/>
  <c r="P887" i="26"/>
  <c r="M2398" i="26"/>
  <c r="P2398" i="26"/>
  <c r="M638" i="26"/>
  <c r="P638" i="26"/>
  <c r="M2419" i="26"/>
  <c r="P2419" i="26"/>
  <c r="M2621" i="26"/>
  <c r="P2621" i="26"/>
  <c r="M2599" i="26"/>
  <c r="P2599" i="26"/>
  <c r="M2614" i="26"/>
  <c r="P2614" i="26"/>
  <c r="M560" i="26"/>
  <c r="P560" i="26"/>
  <c r="M1311" i="26"/>
  <c r="P1311" i="26"/>
  <c r="M309" i="26"/>
  <c r="P309" i="26"/>
  <c r="M2414" i="26"/>
  <c r="P2414" i="26"/>
  <c r="M2143" i="26"/>
  <c r="P2143" i="26"/>
  <c r="M482" i="26"/>
  <c r="P482" i="26"/>
  <c r="M182" i="26"/>
  <c r="P182" i="26"/>
  <c r="M2723" i="26"/>
  <c r="P2723" i="26"/>
  <c r="M1080" i="26"/>
  <c r="P1080" i="26"/>
  <c r="M1106" i="26"/>
  <c r="P1106" i="26"/>
  <c r="M2679" i="26"/>
  <c r="P2679" i="26"/>
  <c r="M2040" i="26"/>
  <c r="P2040" i="26"/>
  <c r="M1081" i="26"/>
  <c r="P1081" i="26"/>
  <c r="M2016" i="26"/>
  <c r="P2016" i="26"/>
  <c r="M1377" i="26"/>
  <c r="P1377" i="26"/>
  <c r="M886" i="26"/>
  <c r="P886" i="26"/>
  <c r="M2006" i="26"/>
  <c r="P2006" i="26"/>
  <c r="M1632" i="26"/>
  <c r="P1632" i="26"/>
  <c r="M1621" i="26"/>
  <c r="P1621" i="26"/>
  <c r="M1837" i="26"/>
  <c r="P1837" i="26"/>
  <c r="M2287" i="26"/>
  <c r="P2287" i="26"/>
  <c r="M1090" i="26"/>
  <c r="P1090" i="26"/>
  <c r="M2442" i="26"/>
  <c r="P2442" i="26"/>
  <c r="M73" i="26"/>
  <c r="P73" i="26"/>
  <c r="M2713" i="26"/>
  <c r="P2713" i="26"/>
  <c r="M2010" i="26"/>
  <c r="P2010" i="26"/>
  <c r="M2257" i="26"/>
  <c r="P2257" i="26"/>
  <c r="M1650" i="26"/>
  <c r="P1650" i="26"/>
  <c r="M2189" i="26"/>
  <c r="P2189" i="26"/>
  <c r="M622" i="26"/>
  <c r="P622" i="26"/>
  <c r="M372" i="26"/>
  <c r="P372" i="26"/>
  <c r="M2699" i="26"/>
  <c r="P2699" i="26"/>
  <c r="M144" i="26"/>
  <c r="P144" i="26"/>
  <c r="M341" i="26"/>
  <c r="P341" i="26"/>
  <c r="M1985" i="26"/>
  <c r="P1985" i="26"/>
  <c r="M2233" i="26"/>
  <c r="P2233" i="26"/>
  <c r="M348" i="26"/>
  <c r="P348" i="26"/>
  <c r="M1077" i="26"/>
  <c r="P1077" i="26"/>
  <c r="M568" i="26"/>
  <c r="P568" i="26"/>
  <c r="M1499" i="26"/>
  <c r="P1499" i="26"/>
  <c r="M1528" i="26"/>
  <c r="P1528" i="26"/>
  <c r="M589" i="26"/>
  <c r="P589" i="26"/>
  <c r="M1312" i="26"/>
  <c r="P1312" i="26"/>
  <c r="M2277" i="26"/>
  <c r="P2277" i="26"/>
  <c r="M1258" i="26"/>
  <c r="P1258" i="26"/>
  <c r="M184" i="26"/>
  <c r="P184" i="26"/>
  <c r="M868" i="26"/>
  <c r="P868" i="26"/>
  <c r="M2590" i="26"/>
  <c r="P2590" i="26"/>
  <c r="M1195" i="26"/>
  <c r="P1195" i="26"/>
  <c r="M2428" i="26"/>
  <c r="P2428" i="26"/>
  <c r="M81" i="26"/>
  <c r="P81" i="26"/>
  <c r="M56" i="26"/>
  <c r="P56" i="26"/>
  <c r="M79" i="26"/>
  <c r="P79" i="26"/>
  <c r="M2422" i="26"/>
  <c r="P2422" i="26"/>
  <c r="M2565" i="26"/>
  <c r="P2565" i="26"/>
  <c r="M1655" i="26"/>
  <c r="P1655" i="26"/>
  <c r="M1498" i="26"/>
  <c r="P1498" i="26"/>
  <c r="M1609" i="26"/>
  <c r="P1609" i="26"/>
  <c r="M819" i="26"/>
  <c r="P819" i="26"/>
  <c r="M2093" i="26"/>
  <c r="P2093" i="26"/>
  <c r="M190" i="26"/>
  <c r="P190" i="26"/>
  <c r="M1489" i="26"/>
  <c r="P1489" i="26"/>
  <c r="M2503" i="26"/>
  <c r="P2503" i="26"/>
  <c r="M1971" i="26"/>
  <c r="P1971" i="26"/>
  <c r="M2509" i="26"/>
  <c r="P2509" i="26"/>
  <c r="M1657" i="26"/>
  <c r="P1657" i="26"/>
  <c r="M2007" i="26"/>
  <c r="P2007" i="26"/>
  <c r="M895" i="26"/>
  <c r="P895" i="26"/>
  <c r="M2385" i="26"/>
  <c r="P2385" i="26"/>
  <c r="M839" i="26"/>
  <c r="P839" i="26"/>
  <c r="M765" i="26"/>
  <c r="P765" i="26"/>
  <c r="M522" i="26"/>
  <c r="P522" i="26"/>
  <c r="M2375" i="26"/>
  <c r="P2375" i="26"/>
  <c r="M1255" i="26"/>
  <c r="P1255" i="26"/>
  <c r="M133" i="26"/>
  <c r="P133" i="26"/>
  <c r="M2673" i="26"/>
  <c r="P2673" i="26"/>
  <c r="M500" i="26"/>
  <c r="P500" i="26"/>
  <c r="M2610" i="26"/>
  <c r="P2610" i="26"/>
  <c r="M2521" i="26"/>
  <c r="P2521" i="26"/>
  <c r="M130" i="26"/>
  <c r="P130" i="26"/>
  <c r="M1033" i="26"/>
  <c r="P1033" i="26"/>
  <c r="M857" i="26"/>
  <c r="P857" i="26"/>
  <c r="M2400" i="26"/>
  <c r="P2400" i="26"/>
  <c r="M63" i="26"/>
  <c r="P63" i="26"/>
  <c r="M2678" i="26"/>
  <c r="P2678" i="26"/>
  <c r="M1989" i="26"/>
  <c r="P1989" i="26"/>
  <c r="M1308" i="26"/>
  <c r="P1308" i="26"/>
  <c r="M2655" i="26"/>
  <c r="P2655" i="26"/>
  <c r="M882" i="26"/>
  <c r="P882" i="26"/>
  <c r="M1714" i="26"/>
  <c r="P1714" i="26"/>
  <c r="M2554" i="26"/>
  <c r="P2554" i="26"/>
  <c r="M351" i="26"/>
  <c r="P351" i="26"/>
  <c r="M1577" i="26"/>
  <c r="P1577" i="26"/>
  <c r="M127" i="26"/>
  <c r="P127" i="26"/>
  <c r="M586" i="26"/>
  <c r="P586" i="26"/>
  <c r="M2703" i="26"/>
  <c r="P2703" i="26"/>
  <c r="M1713" i="26"/>
  <c r="P1713" i="26"/>
  <c r="M1966" i="26"/>
  <c r="P1966" i="26"/>
  <c r="M1591" i="26"/>
  <c r="P1591" i="26"/>
  <c r="M689" i="26"/>
  <c r="P689" i="26"/>
  <c r="M588" i="26"/>
  <c r="P588" i="26"/>
  <c r="M2020" i="26"/>
  <c r="P2020" i="26"/>
  <c r="M321" i="26"/>
  <c r="P321" i="26"/>
  <c r="M2452" i="26"/>
  <c r="P2452" i="26"/>
  <c r="M1972" i="26"/>
  <c r="P1972" i="26"/>
  <c r="M2252" i="26"/>
  <c r="P2252" i="26"/>
  <c r="M2669" i="26"/>
  <c r="P2669" i="26"/>
  <c r="M448" i="26"/>
  <c r="P448" i="26"/>
  <c r="M2624" i="26"/>
  <c r="P2624" i="26"/>
  <c r="M1292" i="26"/>
  <c r="P1292" i="26"/>
  <c r="M2057" i="26"/>
  <c r="P2057" i="26"/>
  <c r="M1984" i="26"/>
  <c r="P1984" i="26"/>
  <c r="M1391" i="26"/>
  <c r="P1391" i="26"/>
  <c r="M1290" i="26"/>
  <c r="P1290" i="26"/>
  <c r="M1488" i="26"/>
  <c r="P1488" i="26"/>
  <c r="M61" i="26"/>
  <c r="P61" i="26"/>
  <c r="M86" i="26"/>
  <c r="P86" i="26"/>
  <c r="M1704" i="26"/>
  <c r="P1704" i="26"/>
  <c r="M165" i="26"/>
  <c r="P165" i="26"/>
  <c r="M276" i="26"/>
  <c r="P276" i="26"/>
  <c r="M2647" i="26"/>
  <c r="P2647" i="26"/>
  <c r="M84" i="26"/>
  <c r="P84" i="26"/>
  <c r="M810" i="26"/>
  <c r="P810" i="26"/>
  <c r="M2460" i="26"/>
  <c r="P2460" i="26"/>
  <c r="M1191" i="26"/>
  <c r="P1191" i="26"/>
  <c r="M544" i="26"/>
  <c r="P544" i="26"/>
  <c r="M1636" i="26"/>
  <c r="P1636" i="26"/>
  <c r="M2360" i="26"/>
  <c r="P2360" i="26"/>
  <c r="M1644" i="26"/>
  <c r="P1644" i="26"/>
  <c r="M2290" i="26"/>
  <c r="P2290" i="26"/>
  <c r="M844" i="26"/>
  <c r="P844" i="26"/>
  <c r="M2291" i="26"/>
  <c r="P2291" i="26"/>
  <c r="M1435" i="26"/>
  <c r="P1435" i="26"/>
  <c r="M955" i="26"/>
  <c r="P955" i="26"/>
  <c r="M736" i="26"/>
  <c r="P736" i="26"/>
  <c r="M332" i="26"/>
  <c r="P332" i="26"/>
  <c r="M1768" i="26"/>
  <c r="P1768" i="26"/>
  <c r="M2646" i="26"/>
  <c r="P2646" i="26"/>
  <c r="M2438" i="26"/>
  <c r="P2438" i="26"/>
  <c r="M942" i="26"/>
  <c r="P942" i="26"/>
  <c r="M2555" i="26"/>
  <c r="P2555" i="26"/>
  <c r="M286" i="26"/>
  <c r="P286" i="26"/>
  <c r="M472" i="26"/>
  <c r="P472" i="26"/>
  <c r="M2126" i="26"/>
  <c r="P2126" i="26"/>
  <c r="M914" i="26"/>
  <c r="P914" i="26"/>
  <c r="M1549" i="26"/>
  <c r="P1549" i="26"/>
  <c r="M2293" i="26"/>
  <c r="P2293" i="26"/>
  <c r="M917" i="26"/>
  <c r="P917" i="26"/>
  <c r="M2709" i="26"/>
  <c r="P2709" i="26"/>
  <c r="M1602" i="26"/>
  <c r="P1602" i="26"/>
  <c r="M1597" i="26"/>
  <c r="P1597" i="26"/>
  <c r="M726" i="26"/>
  <c r="P726" i="26"/>
  <c r="M2626" i="26"/>
  <c r="P2626" i="26"/>
  <c r="M217" i="26"/>
  <c r="P217" i="26"/>
  <c r="M440" i="26"/>
  <c r="P440" i="26"/>
  <c r="M2168" i="26"/>
  <c r="P2168" i="26"/>
  <c r="M170" i="26"/>
  <c r="P170" i="26"/>
  <c r="M2345" i="26"/>
  <c r="P2345" i="26"/>
  <c r="M246" i="26"/>
  <c r="P246" i="26"/>
  <c r="M245" i="26"/>
  <c r="P245" i="26"/>
  <c r="M580" i="26"/>
  <c r="P580" i="26"/>
  <c r="M1679" i="26"/>
  <c r="P1679" i="26"/>
  <c r="M2616" i="26"/>
  <c r="P2616" i="26"/>
  <c r="M1465" i="26"/>
  <c r="P1465" i="26"/>
  <c r="M2720" i="26"/>
  <c r="P2720" i="26"/>
  <c r="M1620" i="26"/>
  <c r="P1620" i="26"/>
  <c r="M2587" i="26"/>
  <c r="P2587" i="26"/>
  <c r="M808" i="26"/>
  <c r="P808" i="26"/>
  <c r="M2283" i="26"/>
  <c r="P2283" i="26"/>
  <c r="M1494" i="26"/>
  <c r="P1494" i="26"/>
  <c r="M2022" i="26"/>
  <c r="P2022" i="26"/>
  <c r="M964" i="26"/>
  <c r="P964" i="26"/>
  <c r="M287" i="26"/>
  <c r="P287" i="26"/>
  <c r="M1155" i="26"/>
  <c r="P1155" i="26"/>
  <c r="M231" i="26"/>
  <c r="P231" i="26"/>
  <c r="M2070" i="26"/>
  <c r="P2070" i="26"/>
  <c r="M2642" i="26"/>
  <c r="P2642" i="26"/>
  <c r="M2004" i="26"/>
  <c r="P2004" i="26"/>
  <c r="M865" i="26"/>
  <c r="P865" i="26"/>
  <c r="M2170" i="26"/>
  <c r="P2170" i="26"/>
  <c r="M1284" i="26"/>
  <c r="P1284" i="26"/>
  <c r="M160" i="26"/>
  <c r="P160" i="26"/>
  <c r="M1975" i="26"/>
  <c r="P1975" i="26"/>
  <c r="M759" i="26"/>
  <c r="P759" i="26"/>
  <c r="M2270" i="26"/>
  <c r="P2270" i="26"/>
  <c r="M600" i="26"/>
  <c r="P600" i="26"/>
  <c r="M2578" i="26"/>
  <c r="P2578" i="26"/>
  <c r="M2276" i="26"/>
  <c r="P2276" i="26"/>
  <c r="M2668" i="26"/>
  <c r="P2668" i="26"/>
  <c r="M1572" i="26"/>
  <c r="P1572" i="26"/>
  <c r="M2411" i="26"/>
  <c r="P2411" i="26"/>
  <c r="M1990" i="26"/>
  <c r="P1990" i="26"/>
  <c r="M1967" i="26"/>
  <c r="P1967" i="26"/>
  <c r="M2661" i="26"/>
  <c r="P2661" i="26"/>
  <c r="M823" i="26"/>
  <c r="P823" i="26"/>
  <c r="M1592" i="26"/>
  <c r="P1592" i="26"/>
  <c r="M1410" i="26"/>
  <c r="P1410" i="26"/>
  <c r="M2467" i="26"/>
  <c r="P2467" i="26"/>
  <c r="M2533" i="26"/>
  <c r="P2533" i="26"/>
  <c r="M621" i="26"/>
  <c r="P621" i="26"/>
  <c r="M1520" i="26"/>
  <c r="P1520" i="26"/>
  <c r="M2286" i="26"/>
  <c r="P2286" i="26"/>
  <c r="M1267" i="26"/>
  <c r="P1267" i="26"/>
  <c r="M639" i="26"/>
  <c r="P639" i="26"/>
  <c r="M1508" i="26"/>
  <c r="P1508" i="26"/>
  <c r="M2688" i="26"/>
  <c r="P2688" i="26"/>
  <c r="M310" i="26"/>
  <c r="P310" i="26"/>
  <c r="M486" i="26"/>
  <c r="P486" i="26"/>
  <c r="M66" i="26"/>
  <c r="P66" i="26"/>
  <c r="M1086" i="26"/>
  <c r="P1086" i="26"/>
  <c r="M616" i="26"/>
  <c r="P616" i="26"/>
  <c r="M1595" i="26"/>
  <c r="P1595" i="26"/>
  <c r="M2219" i="26"/>
  <c r="P2219" i="26"/>
  <c r="M2039" i="26"/>
  <c r="P2039" i="26"/>
  <c r="M1676" i="26"/>
  <c r="P1676" i="26"/>
  <c r="M973" i="26"/>
  <c r="P973" i="26"/>
  <c r="M794" i="26"/>
  <c r="P794" i="26"/>
  <c r="M2605" i="26"/>
  <c r="P2605" i="26"/>
  <c r="M284" i="26"/>
  <c r="P284" i="26"/>
  <c r="M1554" i="26"/>
  <c r="P1554" i="26"/>
  <c r="M2639" i="26"/>
  <c r="P2639" i="26"/>
  <c r="M2122" i="26"/>
  <c r="P2122" i="26"/>
  <c r="M761" i="26"/>
  <c r="P761" i="26"/>
  <c r="M2522" i="26"/>
  <c r="P2522" i="26"/>
  <c r="M2439" i="26"/>
  <c r="P2439" i="26"/>
  <c r="M1959" i="26"/>
  <c r="P1959" i="26"/>
  <c r="M439" i="26"/>
  <c r="P439" i="26"/>
  <c r="M1654" i="26"/>
  <c r="P1654" i="26"/>
  <c r="M2612" i="26"/>
  <c r="P2612" i="26"/>
  <c r="M2437" i="26"/>
  <c r="P2437" i="26"/>
  <c r="M880" i="26"/>
  <c r="P880" i="26"/>
  <c r="M2660" i="26"/>
  <c r="P2660" i="26"/>
  <c r="M269" i="26"/>
  <c r="P269" i="26"/>
  <c r="M1575" i="26"/>
  <c r="P1575" i="26"/>
  <c r="M2055" i="26"/>
  <c r="P2055" i="26"/>
  <c r="M148" i="26"/>
  <c r="P148" i="26"/>
  <c r="M1159" i="26"/>
  <c r="P1159" i="26"/>
  <c r="M2374" i="26"/>
  <c r="P2374" i="26"/>
  <c r="M896" i="26"/>
  <c r="P896" i="26"/>
  <c r="M1660" i="26"/>
  <c r="P1660" i="26"/>
  <c r="M2297" i="26"/>
  <c r="P2297" i="26"/>
  <c r="M1243" i="26"/>
  <c r="P1243" i="26"/>
  <c r="M2545" i="26"/>
  <c r="P2545" i="26"/>
  <c r="M545" i="26"/>
  <c r="P545" i="26"/>
  <c r="M65" i="26"/>
  <c r="P65" i="26"/>
  <c r="M2356" i="26"/>
  <c r="P2356" i="26"/>
  <c r="M829" i="26"/>
  <c r="P829" i="26"/>
  <c r="M884" i="26"/>
  <c r="P884" i="26"/>
  <c r="M1448" i="26"/>
  <c r="P1448" i="26"/>
  <c r="M636" i="26"/>
  <c r="P636" i="26"/>
  <c r="M2666" i="26"/>
  <c r="P2666" i="26"/>
  <c r="M100" i="26"/>
  <c r="P100" i="26"/>
  <c r="M240" i="26"/>
  <c r="P240" i="26"/>
  <c r="M567" i="26"/>
  <c r="P567" i="26"/>
  <c r="M2586" i="26"/>
  <c r="P2586" i="26"/>
  <c r="M2711" i="26"/>
  <c r="P2711" i="26"/>
  <c r="M1696" i="26"/>
  <c r="P1696" i="26"/>
  <c r="M1152" i="26"/>
  <c r="P1152" i="26"/>
  <c r="M1464" i="26"/>
  <c r="P1464" i="26"/>
  <c r="M495" i="26"/>
  <c r="P495" i="26"/>
  <c r="M2530" i="26"/>
  <c r="P2530" i="26"/>
  <c r="M1638" i="26"/>
  <c r="P1638" i="26"/>
  <c r="M1353" i="26"/>
  <c r="P1353" i="26"/>
  <c r="M2169" i="26"/>
  <c r="P2169" i="26"/>
  <c r="M2560" i="26"/>
  <c r="P2560" i="26"/>
  <c r="M2658" i="26"/>
  <c r="P2658" i="26"/>
  <c r="M49" i="26"/>
  <c r="P49" i="26"/>
  <c r="M1079" i="26"/>
  <c r="P1079" i="26"/>
  <c r="M2454" i="26"/>
  <c r="P2454" i="26"/>
  <c r="M1570" i="26"/>
  <c r="P1570" i="26"/>
  <c r="M1839" i="26"/>
  <c r="P1839" i="26"/>
  <c r="M2341" i="26"/>
  <c r="P2341" i="26"/>
  <c r="M1670" i="26"/>
  <c r="P1670" i="26"/>
  <c r="M2185" i="26"/>
  <c r="P2185" i="26"/>
  <c r="M2518" i="26"/>
  <c r="P2518" i="26"/>
  <c r="M2665" i="26"/>
  <c r="P2665" i="26"/>
  <c r="M2162" i="26"/>
  <c r="P2162" i="26"/>
  <c r="M123" i="26"/>
  <c r="P123" i="26"/>
  <c r="M797" i="26"/>
  <c r="P797" i="26"/>
  <c r="M430" i="26"/>
  <c r="P430" i="26"/>
  <c r="M898" i="26"/>
  <c r="P898" i="26"/>
  <c r="M2405" i="26"/>
  <c r="P2405" i="26"/>
  <c r="M1540" i="26"/>
  <c r="P1540" i="26"/>
  <c r="M2265" i="26"/>
  <c r="P2265" i="26"/>
  <c r="M2391" i="26"/>
  <c r="P2391" i="26"/>
  <c r="M2484" i="26"/>
  <c r="P2484" i="26"/>
  <c r="M2593" i="26"/>
  <c r="P2593" i="26"/>
  <c r="M996" i="26"/>
  <c r="P996" i="26"/>
  <c r="M802" i="26"/>
  <c r="P802" i="26"/>
  <c r="M2213" i="26"/>
  <c r="P2213" i="26"/>
  <c r="M1960" i="26"/>
  <c r="P1960" i="26"/>
  <c r="M1568" i="26"/>
  <c r="P1568" i="26"/>
  <c r="M542" i="26"/>
  <c r="P542" i="26"/>
  <c r="M2483" i="26"/>
  <c r="P2483" i="26"/>
  <c r="M915" i="26"/>
  <c r="P915" i="26"/>
  <c r="M978" i="26"/>
  <c r="P978" i="26"/>
  <c r="M1994" i="26"/>
  <c r="P1994" i="26"/>
  <c r="M179" i="26"/>
  <c r="P179" i="26"/>
  <c r="M1359" i="26"/>
  <c r="P1359" i="26"/>
  <c r="M1560" i="26"/>
  <c r="P1560" i="26"/>
  <c r="M1056" i="26"/>
  <c r="P1056" i="26"/>
  <c r="M926" i="26"/>
  <c r="P926" i="26"/>
  <c r="M2613" i="26"/>
  <c r="P2613" i="26"/>
  <c r="M2378" i="26"/>
  <c r="P2378" i="26"/>
  <c r="M2362" i="26"/>
  <c r="P2362" i="26"/>
  <c r="M1986" i="26"/>
  <c r="P1986" i="26"/>
  <c r="M1668" i="26"/>
  <c r="P1668" i="26"/>
  <c r="M2062" i="26"/>
  <c r="P2062" i="26"/>
  <c r="M2520" i="26"/>
  <c r="P2520" i="26"/>
  <c r="M1612" i="26"/>
  <c r="P1612" i="26"/>
  <c r="M2675" i="26"/>
  <c r="P2675" i="26"/>
  <c r="M169" i="26"/>
  <c r="P169" i="26"/>
  <c r="M677" i="26"/>
  <c r="P677" i="26"/>
  <c r="M531" i="26"/>
  <c r="P531" i="26"/>
  <c r="M1259" i="26"/>
  <c r="P1259" i="26"/>
  <c r="M2406" i="26"/>
  <c r="P2406" i="26"/>
  <c r="M1586" i="26"/>
  <c r="P1586" i="26"/>
  <c r="M2504" i="26"/>
  <c r="P2504" i="26"/>
  <c r="M825" i="26"/>
  <c r="P825" i="26"/>
  <c r="M617" i="26"/>
  <c r="P617" i="26"/>
  <c r="M2637" i="26"/>
  <c r="P2637" i="26"/>
  <c r="M1943" i="26"/>
  <c r="P1943" i="26"/>
  <c r="M1197" i="26"/>
  <c r="P1197" i="26"/>
  <c r="M2056" i="26"/>
  <c r="P2056" i="26"/>
  <c r="M2119" i="26"/>
  <c r="P2119" i="26"/>
  <c r="M380" i="26"/>
  <c r="P380" i="26"/>
  <c r="M105" i="26"/>
  <c r="P105" i="26"/>
  <c r="M52" i="26"/>
  <c r="P52" i="26"/>
  <c r="M1234" i="26"/>
  <c r="P1234" i="26"/>
  <c r="M665" i="26"/>
  <c r="P665" i="26"/>
  <c r="M657" i="26"/>
  <c r="P657" i="26"/>
  <c r="M2589" i="26"/>
  <c r="P2589" i="26"/>
  <c r="M354" i="26"/>
  <c r="P354" i="26"/>
  <c r="M1524" i="26"/>
  <c r="P1524" i="26"/>
  <c r="M2416" i="26"/>
  <c r="P2416" i="26"/>
  <c r="M2606" i="26"/>
  <c r="P2606" i="26"/>
  <c r="M1987" i="26"/>
  <c r="P1987" i="26"/>
  <c r="M2540" i="26"/>
  <c r="P2540" i="26"/>
  <c r="M92" i="26"/>
  <c r="P92" i="26"/>
  <c r="M2468" i="26"/>
  <c r="P2468" i="26"/>
  <c r="M1328" i="26"/>
  <c r="P1328" i="26"/>
  <c r="M1614" i="26"/>
  <c r="P1614" i="26"/>
  <c r="M729" i="26"/>
  <c r="P729" i="26"/>
  <c r="M1470" i="26"/>
  <c r="P1470" i="26"/>
  <c r="M2306" i="26"/>
  <c r="P2306" i="26"/>
  <c r="M2159" i="26"/>
  <c r="P2159" i="26"/>
  <c r="M1495" i="26"/>
  <c r="P1495" i="26"/>
  <c r="M131" i="26"/>
  <c r="P131" i="26"/>
  <c r="M1582" i="26"/>
  <c r="P1582" i="26"/>
  <c r="M2435" i="26"/>
  <c r="P2435" i="26"/>
  <c r="M2557" i="26"/>
  <c r="P2557" i="26"/>
  <c r="M382" i="26"/>
  <c r="P382" i="26"/>
  <c r="M2715" i="26"/>
  <c r="P2715" i="26"/>
  <c r="M2676" i="26"/>
  <c r="P2676" i="26"/>
  <c r="M785" i="26"/>
  <c r="P785" i="26"/>
  <c r="M1381" i="26"/>
  <c r="P1381" i="26"/>
  <c r="M1294" i="26"/>
  <c r="P1294" i="26"/>
  <c r="M1615" i="26"/>
  <c r="P1615" i="26"/>
  <c r="M1594" i="26"/>
  <c r="P1594" i="26"/>
  <c r="M2018" i="26"/>
  <c r="P2018" i="26"/>
  <c r="M1426" i="26"/>
  <c r="P1426" i="26"/>
  <c r="M789" i="26"/>
  <c r="P789" i="26"/>
  <c r="M2308" i="26"/>
  <c r="P2308" i="26"/>
  <c r="M1103" i="26"/>
  <c r="P1103" i="26"/>
  <c r="M2043" i="26"/>
  <c r="P2043" i="26"/>
  <c r="M1706" i="26"/>
  <c r="P1706" i="26"/>
  <c r="M2663" i="26"/>
  <c r="P2663" i="26"/>
  <c r="M1539" i="26"/>
  <c r="P1539" i="26"/>
  <c r="M1302" i="26"/>
  <c r="P1302" i="26"/>
  <c r="M553" i="26"/>
  <c r="P553" i="26"/>
  <c r="M126" i="26"/>
  <c r="P126" i="26"/>
  <c r="M671" i="26"/>
  <c r="P671" i="26"/>
  <c r="M526" i="26"/>
  <c r="P526" i="26"/>
  <c r="M459" i="26"/>
  <c r="P459" i="26"/>
  <c r="M909" i="26"/>
  <c r="P909" i="26"/>
  <c r="M2376" i="26"/>
  <c r="P2376" i="26"/>
  <c r="M720" i="26"/>
  <c r="P720" i="26"/>
  <c r="M2000" i="26"/>
  <c r="P2000" i="26"/>
  <c r="M781" i="26"/>
  <c r="P781" i="26"/>
  <c r="M2331" i="26"/>
  <c r="P2331" i="26"/>
  <c r="M2424" i="26"/>
  <c r="P2424" i="26"/>
  <c r="M2239" i="26"/>
  <c r="P2239" i="26"/>
  <c r="M923" i="26"/>
  <c r="P923" i="26"/>
  <c r="M2529" i="26"/>
  <c r="P2529" i="26"/>
  <c r="M2550" i="26"/>
  <c r="P2550" i="26"/>
  <c r="M476" i="26"/>
  <c r="P476" i="26"/>
  <c r="M2386" i="26"/>
  <c r="P2386" i="26"/>
  <c r="M2248" i="26"/>
  <c r="P2248" i="26"/>
  <c r="M2012" i="26"/>
  <c r="P2012" i="26"/>
  <c r="M501" i="26"/>
  <c r="P501" i="26"/>
  <c r="M774" i="26"/>
  <c r="P774" i="26"/>
  <c r="M19" i="26"/>
  <c r="P19" i="26"/>
  <c r="M574" i="26"/>
  <c r="P574" i="26"/>
  <c r="M1216" i="26"/>
  <c r="P1216" i="26"/>
  <c r="M2618" i="26"/>
  <c r="P2618" i="26"/>
  <c r="M250" i="26"/>
  <c r="P250" i="26"/>
  <c r="M175" i="26"/>
  <c r="P175" i="26"/>
  <c r="M234" i="26"/>
  <c r="P234" i="26"/>
  <c r="M2145" i="26"/>
  <c r="P2145" i="26"/>
  <c r="M1208" i="26"/>
  <c r="P1208" i="26"/>
  <c r="M2689" i="26"/>
  <c r="P2689" i="26"/>
  <c r="M2551" i="26"/>
  <c r="P2551" i="26"/>
  <c r="M1516" i="26"/>
  <c r="P1516" i="26"/>
  <c r="M362" i="26"/>
  <c r="P362" i="26"/>
  <c r="M738" i="26"/>
  <c r="P738" i="26"/>
  <c r="M2717" i="26"/>
  <c r="P2717" i="26"/>
  <c r="M2653" i="26"/>
  <c r="P2653" i="26"/>
  <c r="M535" i="26"/>
  <c r="P535" i="26"/>
  <c r="M1012" i="26"/>
  <c r="P1012" i="26"/>
  <c r="M2181" i="26"/>
  <c r="P2181" i="26"/>
  <c r="M1088" i="26"/>
  <c r="P1088" i="26"/>
  <c r="M956" i="26"/>
  <c r="P956" i="26"/>
  <c r="M1559" i="26"/>
  <c r="P1559" i="26"/>
  <c r="M508" i="26"/>
  <c r="P508" i="26"/>
  <c r="M927" i="26"/>
  <c r="P927" i="26"/>
  <c r="M2231" i="26"/>
  <c r="P2231" i="26"/>
  <c r="M1507" i="26"/>
  <c r="P1507" i="26"/>
  <c r="M827" i="26"/>
  <c r="P827" i="26"/>
  <c r="M1973" i="26"/>
  <c r="P1973" i="26"/>
  <c r="M478" i="26"/>
  <c r="P478" i="26"/>
  <c r="M2335" i="26"/>
  <c r="P2335" i="26"/>
  <c r="M1119" i="26"/>
  <c r="P1119" i="26"/>
  <c r="M533" i="26"/>
  <c r="P533" i="26"/>
  <c r="M878" i="26"/>
  <c r="P878" i="26"/>
  <c r="M143" i="26"/>
  <c r="P143" i="26"/>
  <c r="M2436" i="26"/>
  <c r="P2436" i="26"/>
  <c r="M2444" i="26"/>
  <c r="P2444" i="26"/>
  <c r="M369" i="26"/>
  <c r="P369" i="26"/>
  <c r="M218" i="26"/>
  <c r="P218" i="26"/>
  <c r="M2421" i="26"/>
  <c r="P2421" i="26"/>
  <c r="M1469" i="26"/>
  <c r="P1469" i="26"/>
  <c r="M859" i="26"/>
  <c r="P859" i="26"/>
  <c r="M1548" i="26"/>
  <c r="P1548" i="26"/>
  <c r="M2370" i="26"/>
  <c r="P2370" i="26"/>
  <c r="M1978" i="26"/>
  <c r="P1978" i="26"/>
  <c r="M241" i="26"/>
  <c r="P241" i="26"/>
  <c r="M497" i="26"/>
  <c r="P497" i="26"/>
  <c r="M885" i="26"/>
  <c r="P885" i="26"/>
  <c r="M841" i="26"/>
  <c r="P841" i="26"/>
  <c r="M2585" i="26"/>
  <c r="P2585" i="26"/>
  <c r="M2625" i="26"/>
  <c r="P2625" i="26"/>
  <c r="M824" i="26"/>
  <c r="P824" i="26"/>
  <c r="M2121" i="26"/>
  <c r="P2121" i="26"/>
  <c r="M2173" i="26"/>
  <c r="P2173" i="26"/>
  <c r="M653" i="26"/>
  <c r="P653" i="26"/>
  <c r="M2339" i="26"/>
  <c r="P2339" i="26"/>
  <c r="M539" i="26"/>
  <c r="P539" i="26"/>
  <c r="M2569" i="26"/>
  <c r="P2569" i="26"/>
  <c r="M110" i="26"/>
  <c r="P110" i="26"/>
  <c r="M2326" i="26"/>
  <c r="P2326" i="26"/>
  <c r="M317" i="26"/>
  <c r="P317" i="26"/>
  <c r="M2319" i="26"/>
  <c r="P2319" i="26"/>
  <c r="M88" i="26"/>
  <c r="P88" i="26"/>
  <c r="M777" i="26"/>
  <c r="P777" i="26"/>
  <c r="M1779" i="26"/>
  <c r="P1779" i="26"/>
  <c r="M1581" i="26"/>
  <c r="P1581" i="26"/>
  <c r="M262" i="26"/>
  <c r="P262" i="26"/>
  <c r="M1608" i="26"/>
  <c r="P1608" i="26"/>
  <c r="M2705" i="26"/>
  <c r="P2705" i="26"/>
  <c r="M1462" i="26"/>
  <c r="P1462" i="26"/>
  <c r="M1711" i="26"/>
  <c r="P1711" i="26"/>
  <c r="M1142" i="26"/>
  <c r="P1142" i="26"/>
  <c r="M2474" i="26"/>
  <c r="P2474" i="26"/>
  <c r="M524" i="26"/>
  <c r="P524" i="26"/>
  <c r="M67" i="26"/>
  <c r="P67" i="26"/>
  <c r="M2316" i="26"/>
  <c r="P2316" i="26"/>
  <c r="M1712" i="26"/>
  <c r="P1712" i="26"/>
  <c r="M1647" i="26"/>
  <c r="P1647" i="26"/>
  <c r="M1384" i="26"/>
  <c r="P1384" i="26"/>
  <c r="M590" i="26"/>
  <c r="P590" i="26"/>
  <c r="M2691" i="26"/>
  <c r="P2691" i="26"/>
  <c r="M1496" i="26"/>
  <c r="P1496" i="26"/>
  <c r="M2077" i="26"/>
  <c r="P2077" i="26"/>
  <c r="M1282" i="26"/>
  <c r="P1282" i="26"/>
  <c r="M740" i="26"/>
  <c r="P740" i="26"/>
  <c r="M1405" i="26"/>
  <c r="P1405" i="26"/>
  <c r="M1111" i="26"/>
  <c r="P1111" i="26"/>
  <c r="M328" i="26"/>
  <c r="P328" i="26"/>
  <c r="M746" i="26"/>
  <c r="P746" i="26"/>
  <c r="M1050" i="26"/>
  <c r="P1050" i="26"/>
  <c r="M2458" i="26"/>
  <c r="P2458" i="26"/>
  <c r="M2601" i="26"/>
  <c r="P2601" i="26"/>
  <c r="M581" i="26"/>
  <c r="P581" i="26"/>
  <c r="M540" i="26"/>
  <c r="P540" i="26"/>
  <c r="M330" i="26"/>
  <c r="P330" i="26"/>
  <c r="M631" i="26"/>
  <c r="P631" i="26"/>
  <c r="M1541" i="26"/>
  <c r="P1541" i="26"/>
  <c r="M181" i="26"/>
  <c r="P181" i="26"/>
  <c r="M1319" i="26"/>
  <c r="P1319" i="26"/>
  <c r="M55" i="26"/>
  <c r="P55" i="26"/>
  <c r="M2638" i="26"/>
  <c r="P2638" i="26"/>
  <c r="M805" i="26"/>
  <c r="P805" i="26"/>
  <c r="M1196" i="26"/>
  <c r="P1196" i="26"/>
  <c r="M116" i="26"/>
  <c r="P116" i="26"/>
  <c r="M371" i="26"/>
  <c r="P371" i="26"/>
  <c r="M642" i="26"/>
  <c r="P642" i="26"/>
  <c r="M1185" i="26"/>
  <c r="P1185" i="26"/>
  <c r="M2167" i="26"/>
  <c r="P2167" i="26"/>
  <c r="M764" i="26"/>
  <c r="P764" i="26"/>
  <c r="M1515" i="26"/>
  <c r="P1515" i="26"/>
  <c r="M985" i="26"/>
  <c r="P985" i="26"/>
  <c r="M1980" i="26"/>
  <c r="P1980" i="26"/>
  <c r="M826" i="26"/>
  <c r="P826" i="26"/>
  <c r="M893" i="26"/>
  <c r="P893" i="26"/>
  <c r="M2707" i="26"/>
  <c r="P2707" i="26"/>
  <c r="M666" i="26"/>
  <c r="P666" i="26"/>
  <c r="M952" i="26"/>
  <c r="P952" i="26"/>
  <c r="M2041" i="26"/>
  <c r="P2041" i="26"/>
  <c r="M907" i="26"/>
  <c r="P907" i="26"/>
  <c r="M906" i="26"/>
  <c r="P906" i="26"/>
  <c r="M51" i="26"/>
  <c r="P51" i="26"/>
  <c r="M1182" i="26"/>
  <c r="P1182" i="26"/>
  <c r="M1143" i="26"/>
  <c r="P1143" i="26"/>
  <c r="M807" i="26"/>
  <c r="P807" i="26"/>
  <c r="M1388" i="26"/>
  <c r="P1388" i="26"/>
  <c r="M164" i="26"/>
  <c r="P164" i="26"/>
  <c r="M506" i="26"/>
  <c r="P506" i="26"/>
  <c r="M1162" i="26"/>
  <c r="P1162" i="26"/>
  <c r="M2714" i="26"/>
  <c r="P2714" i="26"/>
  <c r="M2629" i="26"/>
  <c r="P2629" i="26"/>
  <c r="M1506" i="26"/>
  <c r="P1506" i="26"/>
  <c r="M806" i="26"/>
  <c r="P806" i="26"/>
  <c r="M966" i="26"/>
  <c r="P966" i="26"/>
  <c r="M2542" i="26"/>
  <c r="P2542" i="26"/>
  <c r="M875" i="26"/>
  <c r="P875" i="26"/>
  <c r="M2114" i="26"/>
  <c r="P2114" i="26"/>
  <c r="M2692" i="26"/>
  <c r="P2692" i="26"/>
  <c r="M2359" i="26"/>
  <c r="P2359" i="26"/>
  <c r="M2537" i="26"/>
  <c r="P2537" i="26"/>
  <c r="M573" i="26"/>
  <c r="P573" i="26"/>
  <c r="M1793" i="26"/>
  <c r="P1793" i="26"/>
  <c r="M1154" i="26"/>
  <c r="P1154" i="26"/>
  <c r="M1593" i="26"/>
  <c r="P1593" i="26"/>
  <c r="M2399" i="26"/>
  <c r="P2399" i="26"/>
  <c r="M367" i="26"/>
  <c r="P367" i="26"/>
  <c r="M2694" i="26"/>
  <c r="P2694" i="26"/>
  <c r="M375" i="26"/>
  <c r="P375" i="26"/>
  <c r="M2397" i="26"/>
  <c r="P2397" i="26"/>
  <c r="M876" i="26"/>
  <c r="P876" i="26"/>
  <c r="M2595" i="26"/>
  <c r="P2595" i="26"/>
  <c r="M1192" i="26"/>
  <c r="P1192" i="26"/>
  <c r="M2524" i="26"/>
  <c r="P2524" i="26"/>
  <c r="M2351" i="26"/>
  <c r="P2351" i="26"/>
  <c r="M90" i="26"/>
  <c r="P90" i="26"/>
  <c r="M2728" i="26"/>
  <c r="P2728" i="26"/>
  <c r="M1563" i="26"/>
  <c r="P1563" i="26"/>
  <c r="M2123" i="26"/>
  <c r="P2123" i="26"/>
  <c r="M2008" i="26"/>
  <c r="P2008" i="26"/>
  <c r="M1656" i="26"/>
  <c r="P1656" i="26"/>
  <c r="M1468" i="26"/>
  <c r="P1468" i="26"/>
  <c r="M961" i="26"/>
  <c r="P961" i="26"/>
  <c r="M905" i="26"/>
  <c r="P905" i="26"/>
  <c r="M2426" i="26"/>
  <c r="P2426" i="26"/>
  <c r="M2009" i="26"/>
  <c r="P2009" i="26"/>
  <c r="M138" i="26"/>
  <c r="P138" i="26"/>
  <c r="M1116" i="26"/>
  <c r="P1116" i="26"/>
  <c r="M562" i="26"/>
  <c r="P562" i="26"/>
  <c r="M256" i="26"/>
  <c r="P256" i="26"/>
  <c r="M2184" i="26"/>
  <c r="P2184" i="26"/>
  <c r="M1455" i="26"/>
  <c r="P1455" i="26"/>
  <c r="M249" i="26"/>
  <c r="P249" i="26"/>
  <c r="M894" i="26"/>
  <c r="P894" i="26"/>
  <c r="M1545" i="26"/>
  <c r="P1545" i="26"/>
  <c r="M83" i="26"/>
  <c r="P83" i="26"/>
  <c r="M2350" i="26"/>
  <c r="P2350" i="26"/>
  <c r="M2440" i="26"/>
  <c r="P2440" i="26"/>
  <c r="M818" i="26"/>
  <c r="P818" i="26"/>
  <c r="M103" i="26"/>
  <c r="P103" i="26"/>
  <c r="M1565" i="26"/>
  <c r="P1565" i="26"/>
  <c r="M1480" i="26"/>
  <c r="P1480" i="26"/>
  <c r="M1369" i="26"/>
  <c r="P1369" i="26"/>
  <c r="M2157" i="26"/>
  <c r="P2157" i="26"/>
  <c r="M2409" i="26"/>
  <c r="P2409" i="26"/>
  <c r="M1648" i="26"/>
  <c r="P1648" i="26"/>
  <c r="M509" i="26"/>
  <c r="P509" i="26"/>
  <c r="M1323" i="26"/>
  <c r="P1323" i="26"/>
  <c r="M1450" i="26"/>
  <c r="P1450" i="26"/>
  <c r="M1340" i="26"/>
  <c r="P1340" i="26"/>
  <c r="M2577" i="26"/>
  <c r="P2577" i="26"/>
  <c r="M2559" i="26"/>
  <c r="P2559" i="26"/>
  <c r="M804" i="26"/>
  <c r="P804" i="26"/>
  <c r="M177" i="26"/>
  <c r="P177" i="26"/>
  <c r="M377" i="26"/>
  <c r="P377" i="26"/>
  <c r="M1957" i="26"/>
  <c r="P1957" i="26"/>
  <c r="M349" i="26"/>
  <c r="P349" i="26"/>
  <c r="M1094" i="26"/>
  <c r="P1094" i="26"/>
  <c r="M64" i="26"/>
  <c r="P64" i="26"/>
  <c r="M2472" i="26"/>
  <c r="P2472" i="26"/>
  <c r="M154" i="26"/>
  <c r="P154" i="26"/>
  <c r="M571" i="26"/>
  <c r="P571" i="26"/>
  <c r="M69" i="26"/>
  <c r="P69" i="26"/>
  <c r="M2726" i="26"/>
  <c r="P2726" i="26"/>
  <c r="M2563" i="26"/>
  <c r="P2563" i="26"/>
  <c r="M2685" i="26"/>
  <c r="P2685" i="26"/>
  <c r="M2536" i="26"/>
  <c r="P2536" i="26"/>
  <c r="M986" i="26"/>
  <c r="P986" i="26"/>
  <c r="M2430" i="26"/>
  <c r="P2430" i="26"/>
  <c r="M467" i="26"/>
  <c r="P467" i="26"/>
  <c r="M1977" i="26"/>
  <c r="P1977" i="26"/>
  <c r="M2457" i="26"/>
  <c r="P2457" i="26"/>
  <c r="M1492" i="26"/>
  <c r="P1492" i="26"/>
  <c r="M832" i="26"/>
  <c r="P832" i="26"/>
  <c r="M583" i="26"/>
  <c r="P583" i="26"/>
  <c r="M216" i="26"/>
  <c r="P216" i="26"/>
  <c r="M2608" i="26"/>
  <c r="P2608" i="26"/>
  <c r="M2594" i="26"/>
  <c r="P2594" i="26"/>
  <c r="M2598" i="26"/>
  <c r="P2598" i="26"/>
  <c r="M1101" i="26"/>
  <c r="P1101" i="26"/>
  <c r="M1184" i="26"/>
  <c r="P1184" i="26"/>
  <c r="M2037" i="26"/>
  <c r="P2037" i="26"/>
  <c r="M1120" i="26"/>
  <c r="P1120" i="26"/>
  <c r="M163" i="26"/>
  <c r="P163" i="26"/>
  <c r="M753" i="26"/>
  <c r="P753" i="26"/>
  <c r="M1557" i="26"/>
  <c r="P1557" i="26"/>
  <c r="M816" i="26"/>
  <c r="P816" i="26"/>
  <c r="M2069" i="26"/>
  <c r="P2069" i="26"/>
  <c r="M1397" i="26"/>
  <c r="P1397" i="26"/>
  <c r="M1429" i="26"/>
  <c r="P1429" i="26"/>
  <c r="M1082" i="26"/>
  <c r="P1082" i="26"/>
  <c r="M1865" i="26"/>
  <c r="P1865" i="26"/>
  <c r="M980" i="26"/>
  <c r="P980" i="26"/>
  <c r="M2338" i="26"/>
  <c r="P2338" i="26"/>
  <c r="M1699" i="26"/>
  <c r="P1699" i="26"/>
  <c r="M139" i="26"/>
  <c r="P139" i="26"/>
  <c r="M2696" i="26"/>
  <c r="P2696" i="26"/>
  <c r="M1681" i="26"/>
  <c r="P1681" i="26"/>
  <c r="M1334" i="26"/>
  <c r="P1334" i="26"/>
  <c r="M1129" i="26"/>
  <c r="P1129" i="26"/>
  <c r="M749" i="26"/>
  <c r="P749" i="26"/>
  <c r="M735" i="26"/>
  <c r="P735" i="26"/>
  <c r="M2342" i="26"/>
  <c r="P2342" i="26"/>
  <c r="M630" i="26"/>
  <c r="P630" i="26"/>
  <c r="M879" i="26"/>
  <c r="P879" i="26"/>
  <c r="M2702" i="26"/>
  <c r="P2702" i="26"/>
  <c r="M598" i="26"/>
  <c r="P598" i="26"/>
  <c r="M268" i="26"/>
  <c r="P268" i="26"/>
  <c r="M2700" i="26"/>
  <c r="P2700" i="26"/>
  <c r="M1639" i="26"/>
  <c r="P1639" i="26"/>
  <c r="M2180" i="26"/>
  <c r="P2180" i="26"/>
  <c r="M2597" i="26"/>
  <c r="P2597" i="26"/>
  <c r="M280" i="26"/>
  <c r="P280" i="26"/>
  <c r="M2572" i="26"/>
  <c r="P2572" i="26"/>
  <c r="M1962" i="26"/>
  <c r="P1962" i="26"/>
  <c r="M1144" i="26"/>
  <c r="P1144" i="26"/>
  <c r="M2670" i="26"/>
  <c r="P2670" i="26"/>
  <c r="M2330" i="26"/>
  <c r="P2330" i="26"/>
  <c r="M2281" i="26"/>
  <c r="P2281" i="26"/>
  <c r="M2682" i="26"/>
  <c r="P2682" i="26"/>
  <c r="M1931" i="26"/>
  <c r="P1931" i="26"/>
  <c r="M1995" i="26"/>
  <c r="P1995" i="26"/>
  <c r="M1569" i="26"/>
  <c r="P1569" i="26"/>
  <c r="M2664" i="26"/>
  <c r="P2664" i="26"/>
  <c r="M2413" i="26"/>
  <c r="P2413" i="26"/>
  <c r="M1616" i="26"/>
  <c r="P1616" i="26"/>
  <c r="M1573" i="26"/>
  <c r="P1573" i="26"/>
  <c r="M1406" i="26"/>
  <c r="P1406" i="26"/>
  <c r="M2166" i="26"/>
  <c r="P2166" i="26"/>
  <c r="M976" i="26"/>
  <c r="P976" i="26"/>
  <c r="M1789" i="26"/>
  <c r="P1789" i="26"/>
  <c r="M1430" i="26"/>
  <c r="P1430" i="26"/>
  <c r="M333" i="26"/>
  <c r="P333" i="26"/>
  <c r="M1318" i="26"/>
  <c r="P1318" i="26"/>
  <c r="M534" i="26"/>
  <c r="P534" i="26"/>
  <c r="M1286" i="26"/>
  <c r="P1286" i="26"/>
  <c r="M115" i="26"/>
  <c r="P115" i="26"/>
  <c r="M1174" i="26"/>
  <c r="P1174" i="26"/>
  <c r="M134" i="26"/>
  <c r="P134" i="26"/>
  <c r="M2466" i="26"/>
  <c r="P2466" i="26"/>
  <c r="M1242" i="26"/>
  <c r="P1242" i="26"/>
  <c r="M1556" i="26"/>
  <c r="P1556" i="26"/>
  <c r="M2367" i="26"/>
  <c r="P2367" i="26"/>
  <c r="M2525" i="26"/>
  <c r="P2525" i="26"/>
  <c r="M1153" i="26"/>
  <c r="P1153" i="26"/>
  <c r="M2058" i="26"/>
  <c r="P2058" i="26"/>
  <c r="M2349" i="26"/>
  <c r="P2349" i="26"/>
  <c r="M1052" i="26"/>
  <c r="P1052" i="26"/>
  <c r="M2366" i="26"/>
  <c r="P2366" i="26"/>
  <c r="M1604" i="26"/>
  <c r="P1604" i="26"/>
  <c r="M678" i="26"/>
  <c r="P678" i="26"/>
  <c r="M518" i="26"/>
  <c r="P518" i="26"/>
  <c r="M355" i="26"/>
  <c r="P355" i="26"/>
  <c r="M2706" i="26"/>
  <c r="P2706" i="26"/>
  <c r="M994" i="26"/>
  <c r="P994" i="26"/>
  <c r="M1511" i="26"/>
  <c r="P1511" i="26"/>
  <c r="M1589" i="26"/>
  <c r="P1589" i="26"/>
  <c r="M2526" i="26"/>
  <c r="P2526" i="26"/>
  <c r="M698" i="26"/>
  <c r="P698" i="26"/>
  <c r="M699" i="26"/>
  <c r="P699" i="26"/>
  <c r="M904" i="26"/>
  <c r="P904" i="26"/>
  <c r="M2165" i="26"/>
  <c r="P2165" i="26"/>
  <c r="M102" i="26"/>
  <c r="P102" i="26"/>
  <c r="M359" i="26"/>
  <c r="P359" i="26"/>
  <c r="M282" i="26"/>
  <c r="P282" i="26"/>
  <c r="M477" i="26"/>
  <c r="P477" i="26"/>
  <c r="M2535" i="26"/>
  <c r="P2535" i="26"/>
  <c r="M2303" i="26"/>
  <c r="P2303" i="26"/>
  <c r="M1451" i="26"/>
  <c r="P1451" i="26"/>
  <c r="M2561" i="26"/>
  <c r="P2561" i="26"/>
  <c r="M1490" i="26"/>
  <c r="P1490" i="26"/>
  <c r="M2379" i="26"/>
  <c r="P2379" i="26"/>
  <c r="M1218" i="26"/>
  <c r="P1218" i="26"/>
  <c r="M1665" i="26"/>
  <c r="P1665" i="26"/>
  <c r="M226" i="26"/>
  <c r="P226" i="26"/>
  <c r="M370" i="26"/>
  <c r="P370" i="26"/>
  <c r="M2418" i="26"/>
  <c r="P2418" i="26"/>
  <c r="M733" i="26"/>
  <c r="P733" i="26"/>
  <c r="M2408" i="26"/>
  <c r="P2408" i="26"/>
  <c r="M2523" i="26"/>
  <c r="P2523" i="26"/>
  <c r="M626" i="26"/>
  <c r="P626" i="26"/>
  <c r="M2242" i="26"/>
  <c r="P2242" i="26"/>
  <c r="M1532" i="26"/>
  <c r="P1532" i="26"/>
  <c r="M78" i="26"/>
  <c r="P78" i="26"/>
  <c r="M1514" i="26"/>
  <c r="P1514" i="26"/>
  <c r="M853" i="26"/>
  <c r="P853" i="26"/>
  <c r="M338" i="26"/>
  <c r="P338" i="26"/>
  <c r="M1327" i="26"/>
  <c r="P1327" i="26"/>
  <c r="M1517" i="26"/>
  <c r="P1517" i="26"/>
  <c r="M620" i="26"/>
  <c r="P620" i="26"/>
  <c r="M2212" i="26"/>
  <c r="P2212" i="26"/>
  <c r="M2552" i="26"/>
  <c r="P2552" i="26"/>
  <c r="M1979" i="26"/>
  <c r="P1979" i="26"/>
  <c r="M1731" i="26"/>
  <c r="P1731" i="26"/>
  <c r="M1332" i="26"/>
  <c r="P1332" i="26"/>
  <c r="M475" i="26"/>
  <c r="P475" i="26"/>
  <c r="M2528" i="26"/>
  <c r="P2528" i="26"/>
  <c r="M1240" i="26"/>
  <c r="P1240" i="26"/>
  <c r="M2098" i="26"/>
  <c r="P2098" i="26"/>
  <c r="M2432" i="26"/>
  <c r="P2432" i="26"/>
  <c r="M393" i="26"/>
  <c r="P393" i="26"/>
  <c r="M415" i="26"/>
  <c r="P415" i="26"/>
  <c r="M114" i="26"/>
  <c r="P114" i="26"/>
  <c r="M519" i="26"/>
  <c r="P519" i="26"/>
  <c r="M2721" i="26"/>
  <c r="P2721" i="26"/>
  <c r="M1635" i="26"/>
  <c r="P1635" i="26"/>
  <c r="M1363" i="26"/>
  <c r="P1363" i="26"/>
  <c r="M2556" i="26"/>
  <c r="P2556" i="26"/>
  <c r="M2171" i="26"/>
  <c r="P2171" i="26"/>
  <c r="M2471" i="26"/>
  <c r="P2471" i="26"/>
  <c r="M2716" i="26"/>
  <c r="P2716" i="26"/>
  <c r="M984" i="26"/>
  <c r="P984" i="26"/>
  <c r="M855" i="26"/>
  <c r="P855" i="26"/>
  <c r="M787" i="26"/>
  <c r="P787" i="26"/>
  <c r="M1659" i="26"/>
  <c r="P1659" i="26"/>
  <c r="M1084" i="26"/>
  <c r="P1084" i="26"/>
  <c r="M243" i="26"/>
  <c r="P243" i="26"/>
  <c r="M1288" i="26"/>
  <c r="P1288" i="26"/>
  <c r="M2652" i="26"/>
  <c r="P2652" i="26"/>
  <c r="M629" i="26"/>
  <c r="P629" i="26"/>
  <c r="M618" i="26"/>
  <c r="P618" i="26"/>
  <c r="M1166" i="26"/>
  <c r="P1166" i="26"/>
  <c r="M2603" i="26"/>
  <c r="P2603" i="26"/>
  <c r="M1605" i="26"/>
  <c r="P1605" i="26"/>
  <c r="M2146" i="26"/>
  <c r="P2146" i="26"/>
  <c r="M852" i="26"/>
  <c r="P852" i="26"/>
  <c r="M2649" i="26"/>
  <c r="P2649" i="26"/>
  <c r="M833" i="26"/>
  <c r="P833" i="26"/>
  <c r="M2410" i="26"/>
  <c r="P2410" i="26"/>
  <c r="M2288" i="26"/>
  <c r="P2288" i="26"/>
  <c r="M2118" i="26"/>
  <c r="P2118" i="26"/>
  <c r="M2592" i="26"/>
  <c r="P2592" i="26"/>
  <c r="M2641" i="26"/>
  <c r="P2641" i="26"/>
  <c r="M2575" i="26"/>
  <c r="P2575" i="26"/>
  <c r="M1968" i="26"/>
  <c r="P1968" i="26"/>
  <c r="M2507" i="26"/>
  <c r="P2507" i="26"/>
  <c r="M111" i="26"/>
  <c r="P111" i="26"/>
  <c r="M1522" i="26"/>
  <c r="P1522" i="26"/>
  <c r="M577" i="26"/>
  <c r="P577" i="26"/>
  <c r="M2001" i="26"/>
  <c r="P2001" i="26"/>
  <c r="M2492" i="26"/>
  <c r="P2492" i="26"/>
  <c r="M2487" i="26"/>
  <c r="P2487" i="26"/>
  <c r="M155" i="26"/>
  <c r="P155" i="26"/>
  <c r="M1624" i="26"/>
  <c r="P1624" i="26"/>
  <c r="M2546" i="26"/>
  <c r="P2546" i="26"/>
  <c r="M1669" i="26"/>
  <c r="P1669" i="26"/>
  <c r="M2574" i="26"/>
  <c r="P2574" i="26"/>
  <c r="M1965" i="26"/>
  <c r="P1965" i="26"/>
  <c r="M1121" i="26"/>
  <c r="P1121" i="26"/>
  <c r="M2227" i="26"/>
  <c r="P2227" i="26"/>
  <c r="M388" i="26"/>
  <c r="P388" i="26"/>
  <c r="M507" i="26"/>
  <c r="P507" i="26"/>
  <c r="M2100" i="26"/>
  <c r="P2100" i="26"/>
  <c r="M2611" i="26"/>
  <c r="P2611" i="26"/>
  <c r="M2553" i="26"/>
  <c r="P2553" i="26"/>
  <c r="M1378" i="26"/>
  <c r="P1378" i="26"/>
  <c r="M1040" i="26"/>
  <c r="P1040" i="26"/>
  <c r="M776" i="26"/>
  <c r="P776" i="26"/>
  <c r="M484" i="26"/>
  <c r="P484" i="26"/>
  <c r="M977" i="26"/>
  <c r="P977" i="26"/>
  <c r="M1529" i="26"/>
  <c r="P1529" i="26"/>
  <c r="M858" i="26"/>
  <c r="P858" i="26"/>
  <c r="M1677" i="26"/>
  <c r="P1677" i="26"/>
  <c r="M737" i="26"/>
  <c r="P737" i="26"/>
  <c r="M2381" i="26"/>
  <c r="P2381" i="26"/>
  <c r="M2479" i="26"/>
  <c r="P2479" i="26"/>
  <c r="M259" i="26"/>
  <c r="P259" i="26"/>
  <c r="M1531" i="26"/>
  <c r="P1531" i="26"/>
  <c r="M1085" i="26"/>
  <c r="P1085" i="26"/>
  <c r="M628" i="26"/>
  <c r="P628" i="26"/>
  <c r="M2570" i="26"/>
  <c r="P2570" i="26"/>
  <c r="M244" i="26"/>
  <c r="P244" i="26"/>
  <c r="M2158" i="26"/>
  <c r="P2158" i="26"/>
  <c r="M1148" i="26"/>
  <c r="P1148" i="26"/>
  <c r="M2011" i="26"/>
  <c r="P2011" i="26"/>
  <c r="M2698" i="26"/>
  <c r="P2698" i="26"/>
  <c r="M1141" i="26"/>
  <c r="P1141" i="26"/>
  <c r="M558" i="26"/>
  <c r="P558" i="26"/>
  <c r="M468" i="26"/>
  <c r="P468" i="26"/>
  <c r="M2019" i="26"/>
  <c r="P2019" i="26"/>
  <c r="M1473" i="26"/>
  <c r="P1473" i="26"/>
  <c r="M815" i="26"/>
  <c r="P815" i="26"/>
  <c r="M2596" i="26"/>
  <c r="P2596" i="26"/>
  <c r="M146" i="26"/>
  <c r="P146" i="26"/>
  <c r="M2371" i="26"/>
  <c r="P2371" i="26"/>
  <c r="M2052" i="26"/>
  <c r="P2052" i="26"/>
  <c r="M883" i="26"/>
  <c r="P883" i="26"/>
  <c r="M889" i="26"/>
  <c r="P889" i="26"/>
  <c r="M2671" i="26"/>
  <c r="P2671" i="26"/>
  <c r="M2674" i="26"/>
  <c r="P2674" i="26"/>
  <c r="M104" i="26"/>
  <c r="P104" i="26"/>
  <c r="M2486" i="26"/>
  <c r="P2486" i="26"/>
  <c r="M784" i="26"/>
  <c r="P784" i="26"/>
  <c r="M957" i="26"/>
  <c r="P957" i="26"/>
  <c r="M1610" i="26"/>
  <c r="P1610" i="26"/>
  <c r="M2284" i="26"/>
  <c r="P2284" i="26"/>
  <c r="M153" i="26"/>
  <c r="P153" i="26"/>
  <c r="M694" i="26"/>
  <c r="P694" i="26"/>
  <c r="M2538" i="26"/>
  <c r="P2538" i="26"/>
  <c r="M124" i="26"/>
  <c r="P124" i="26"/>
  <c r="M87" i="26"/>
  <c r="P87" i="26"/>
  <c r="M1523" i="26"/>
  <c r="P1523" i="26"/>
  <c r="M1454" i="26"/>
  <c r="P1454" i="26"/>
  <c r="M2404" i="26"/>
  <c r="P2404" i="26"/>
  <c r="M1199" i="26"/>
  <c r="P1199" i="26"/>
  <c r="M652" i="26"/>
  <c r="P652" i="26"/>
  <c r="M932" i="26"/>
  <c r="P932" i="26"/>
  <c r="M498" i="26"/>
  <c r="P498" i="26"/>
  <c r="M2469" i="26"/>
  <c r="P2469" i="26"/>
  <c r="M591" i="26"/>
  <c r="P591" i="26"/>
  <c r="M2151" i="26"/>
  <c r="P2151" i="26"/>
  <c r="M2727" i="26"/>
  <c r="P2727" i="26"/>
  <c r="M676" i="26"/>
  <c r="P676" i="26"/>
  <c r="M603" i="26"/>
  <c r="P603" i="26"/>
  <c r="M365" i="26"/>
  <c r="P365" i="26"/>
  <c r="M366" i="26"/>
  <c r="P366" i="26"/>
  <c r="M2455" i="26"/>
  <c r="P2455" i="26"/>
  <c r="M2582" i="26"/>
  <c r="P2582" i="26"/>
  <c r="M1603" i="26"/>
  <c r="P1603" i="26"/>
  <c r="M2473" i="26"/>
  <c r="P2473" i="26"/>
  <c r="M585" i="26"/>
  <c r="P585" i="26"/>
  <c r="M2256" i="26"/>
  <c r="P2256" i="26"/>
  <c r="M433" i="26"/>
  <c r="P433" i="26"/>
  <c r="M1203" i="26"/>
  <c r="P1203" i="26"/>
  <c r="M987" i="26"/>
  <c r="P987" i="26"/>
  <c r="M2322" i="26"/>
  <c r="P2322" i="26"/>
  <c r="M1479" i="26"/>
  <c r="P1479" i="26"/>
  <c r="M1833" i="26"/>
  <c r="P1833" i="26"/>
  <c r="L1838" i="26"/>
  <c r="M1838" i="26" s="1"/>
  <c r="E98" i="25" l="1"/>
  <c r="E103" i="25"/>
  <c r="E99" i="25"/>
  <c r="E97" i="25"/>
  <c r="E87" i="25"/>
  <c r="E104" i="25"/>
  <c r="P1838" i="26"/>
  <c r="P26" i="26"/>
  <c r="L2028" i="26"/>
  <c r="M2028" i="26" s="1"/>
  <c r="L411" i="26"/>
  <c r="M411" i="26" s="1"/>
  <c r="L1828" i="26"/>
  <c r="M1828" i="26" s="1"/>
  <c r="L769" i="26"/>
  <c r="M769" i="26" s="1"/>
  <c r="L2315" i="26"/>
  <c r="M2315" i="26" s="1"/>
  <c r="L1778" i="26"/>
  <c r="M1778" i="26" s="1"/>
  <c r="L1503" i="26"/>
  <c r="M1503" i="26" s="1"/>
  <c r="L2136" i="26"/>
  <c r="M2136" i="26" s="1"/>
  <c r="L1928" i="26"/>
  <c r="M1928" i="26" s="1"/>
  <c r="L1918" i="26"/>
  <c r="M1918" i="26" s="1"/>
  <c r="L1708" i="26"/>
  <c r="L2325" i="26"/>
  <c r="M2325" i="26" s="1"/>
  <c r="L1002" i="26"/>
  <c r="L1746" i="26"/>
  <c r="M1746" i="26" s="1"/>
  <c r="L2080" i="26"/>
  <c r="M2080" i="26" s="1"/>
  <c r="L2324" i="26"/>
  <c r="L1861" i="26"/>
  <c r="M1861" i="26" s="1"/>
  <c r="L1414" i="26"/>
  <c r="M1414" i="26" s="1"/>
  <c r="L2480" i="26"/>
  <c r="M2480" i="26" s="1"/>
  <c r="L1787" i="26"/>
  <c r="M1787" i="26" s="1"/>
  <c r="L1296" i="26"/>
  <c r="M1296" i="26" s="1"/>
  <c r="L1161" i="26"/>
  <c r="M1161" i="26" s="1"/>
  <c r="L2449" i="26"/>
  <c r="M2449" i="26" s="1"/>
  <c r="L1642" i="26"/>
  <c r="M1642" i="26" s="1"/>
  <c r="L1900" i="26"/>
  <c r="M1900" i="26" s="1"/>
  <c r="L1868" i="26"/>
  <c r="M1868" i="26" s="1"/>
  <c r="L2190" i="26"/>
  <c r="M2190" i="26" s="1"/>
  <c r="L2104" i="26"/>
  <c r="M2104" i="26" s="1"/>
  <c r="L451" i="26"/>
  <c r="M451" i="26" s="1"/>
  <c r="L1794" i="26"/>
  <c r="M1794" i="26" s="1"/>
  <c r="L1395" i="26"/>
  <c r="M1395" i="26" s="1"/>
  <c r="L2081" i="26"/>
  <c r="M2081" i="26" s="1"/>
  <c r="L1849" i="26"/>
  <c r="M1849" i="26" s="1"/>
  <c r="L2463" i="26"/>
  <c r="M2463" i="26" s="1"/>
  <c r="L2238" i="26"/>
  <c r="M2238" i="26" s="1"/>
  <c r="N1811" i="26"/>
  <c r="O1811" i="26" s="1"/>
  <c r="L1893" i="26"/>
  <c r="M1893" i="26" s="1"/>
  <c r="L2476" i="26"/>
  <c r="M2476" i="26" s="1"/>
  <c r="L1694" i="26"/>
  <c r="M1694" i="26" s="1"/>
  <c r="L1257" i="26"/>
  <c r="M1257" i="26" s="1"/>
  <c r="L791" i="26"/>
  <c r="M791" i="26" s="1"/>
  <c r="L1193" i="26"/>
  <c r="M1193" i="26" s="1"/>
  <c r="L1951" i="26"/>
  <c r="M1951" i="26" s="1"/>
  <c r="L2249" i="26"/>
  <c r="M2249" i="26" s="1"/>
  <c r="L675" i="26"/>
  <c r="M675" i="26" s="1"/>
  <c r="L37" i="26"/>
  <c r="M37" i="26" s="1"/>
  <c r="L2137" i="26"/>
  <c r="M2137" i="26" s="1"/>
  <c r="L457" i="26"/>
  <c r="M457" i="26" s="1"/>
  <c r="L1747" i="26"/>
  <c r="M1747" i="26" s="1"/>
  <c r="L283" i="26"/>
  <c r="M283" i="26" s="1"/>
  <c r="L1688" i="26"/>
  <c r="M1688" i="26" s="1"/>
  <c r="L1113" i="26"/>
  <c r="M1113" i="26" s="1"/>
  <c r="L1826" i="26"/>
  <c r="M1826" i="26" s="1"/>
  <c r="L1792" i="26"/>
  <c r="M1792" i="26" s="1"/>
  <c r="L1856" i="26"/>
  <c r="M1856" i="26" s="1"/>
  <c r="L1682" i="26"/>
  <c r="M1682" i="26" s="1"/>
  <c r="L1880" i="26"/>
  <c r="M1880" i="26" s="1"/>
  <c r="L1915" i="26"/>
  <c r="M1915" i="26" s="1"/>
  <c r="L189" i="26"/>
  <c r="M189" i="26" s="1"/>
  <c r="L1927" i="26"/>
  <c r="M1927" i="26" s="1"/>
  <c r="L2317" i="26"/>
  <c r="M2317" i="26" s="1"/>
  <c r="L1092" i="26"/>
  <c r="M1092" i="26" s="1"/>
  <c r="L1546" i="26"/>
  <c r="M1546" i="26" s="1"/>
  <c r="L1752" i="26"/>
  <c r="M1752" i="26" s="1"/>
  <c r="L1437" i="26"/>
  <c r="M1437" i="26" s="1"/>
  <c r="L941" i="26"/>
  <c r="M941" i="26" s="1"/>
  <c r="L1160" i="26"/>
  <c r="M1160" i="26" s="1"/>
  <c r="L373" i="26"/>
  <c r="M373" i="26" s="1"/>
  <c r="L2105" i="26"/>
  <c r="M2105" i="26" s="1"/>
  <c r="L2236" i="26"/>
  <c r="M2236" i="26" s="1"/>
  <c r="L1771" i="26"/>
  <c r="M1771" i="26" s="1"/>
  <c r="L1937" i="26"/>
  <c r="M1937" i="26" s="1"/>
  <c r="L2046" i="26"/>
  <c r="M2046" i="26" s="1"/>
  <c r="L2364" i="26"/>
  <c r="M2364" i="26" s="1"/>
  <c r="L1436" i="26"/>
  <c r="L2269" i="26"/>
  <c r="M2269" i="26" s="1"/>
  <c r="L364" i="26"/>
  <c r="M364" i="26" s="1"/>
  <c r="L502" i="26"/>
  <c r="M502" i="26" s="1"/>
  <c r="L1245" i="26"/>
  <c r="M1245" i="26" s="1"/>
  <c r="L1551" i="26"/>
  <c r="M1551" i="26" s="1"/>
  <c r="L2163" i="26"/>
  <c r="M2163" i="26" s="1"/>
  <c r="L2029" i="26"/>
  <c r="M2029" i="26" s="1"/>
  <c r="L2044" i="26"/>
  <c r="M2044" i="26" s="1"/>
  <c r="L1215" i="26"/>
  <c r="M1215" i="26" s="1"/>
  <c r="L2354" i="26"/>
  <c r="M2354" i="26" s="1"/>
  <c r="L399" i="26"/>
  <c r="M399" i="26" s="1"/>
  <c r="L2023" i="26"/>
  <c r="M2023" i="26" s="1"/>
  <c r="L1375" i="26"/>
  <c r="M1375" i="26" s="1"/>
  <c r="L2497" i="26"/>
  <c r="M2497" i="26" s="1"/>
  <c r="L1631" i="26"/>
  <c r="M1631" i="26" s="1"/>
  <c r="L141" i="26"/>
  <c r="M141" i="26" s="1"/>
  <c r="L1126" i="26"/>
  <c r="M1126" i="26" s="1"/>
  <c r="L1701" i="26"/>
  <c r="M1701" i="26" s="1"/>
  <c r="L2332" i="26"/>
  <c r="M2332" i="26" s="1"/>
  <c r="L1509" i="26"/>
  <c r="M1509" i="26" s="1"/>
  <c r="L1303" i="26"/>
  <c r="M1303" i="26" s="1"/>
  <c r="L1860" i="26"/>
  <c r="M1860" i="26" s="1"/>
  <c r="L1663" i="26"/>
  <c r="M1663" i="26" s="1"/>
  <c r="L2036" i="26"/>
  <c r="M2036" i="26" s="1"/>
  <c r="L2320" i="26"/>
  <c r="M2320" i="26" s="1"/>
  <c r="L634" i="26"/>
  <c r="M634" i="26" s="1"/>
  <c r="L2584" i="26"/>
  <c r="M2584" i="26" s="1"/>
  <c r="L1477" i="26"/>
  <c r="M1477" i="26" s="1"/>
  <c r="L1145" i="26"/>
  <c r="L1345" i="26"/>
  <c r="M1345" i="26" s="1"/>
  <c r="L1171" i="26"/>
  <c r="M1171" i="26" s="1"/>
  <c r="L2071" i="26"/>
  <c r="M2071" i="26" s="1"/>
  <c r="L2334" i="26"/>
  <c r="M2334" i="26" s="1"/>
  <c r="L510" i="26"/>
  <c r="M510" i="26" s="1"/>
  <c r="L1298" i="26"/>
  <c r="M1298" i="26" s="1"/>
  <c r="L2353" i="26"/>
  <c r="M2353" i="26" s="1"/>
  <c r="L1769" i="26"/>
  <c r="M1769" i="26" s="1"/>
  <c r="L2086" i="26"/>
  <c r="M2086" i="26" s="1"/>
  <c r="L1853" i="26"/>
  <c r="M1853" i="26" s="1"/>
  <c r="L2309" i="26"/>
  <c r="M2309" i="26" s="1"/>
  <c r="L1004" i="26"/>
  <c r="M1004" i="26" s="1"/>
  <c r="L1316" i="26"/>
  <c r="M1316" i="26" s="1"/>
  <c r="L609" i="26"/>
  <c r="M609" i="26" s="1"/>
  <c r="L1114" i="26"/>
  <c r="M1114" i="26" s="1"/>
  <c r="L1264" i="26"/>
  <c r="M1264" i="26" s="1"/>
  <c r="L1810" i="26"/>
  <c r="M1810" i="26" s="1"/>
  <c r="L2240" i="26"/>
  <c r="M2240" i="26" s="1"/>
  <c r="L1950" i="26"/>
  <c r="M1950" i="26" s="1"/>
  <c r="L257" i="26"/>
  <c r="M257" i="26" s="1"/>
  <c r="L1544" i="26"/>
  <c r="M1544" i="26" s="1"/>
  <c r="L2346" i="26"/>
  <c r="M2346" i="26" s="1"/>
  <c r="L1409" i="26"/>
  <c r="M1409" i="26" s="1"/>
  <c r="L2272" i="26"/>
  <c r="M2272" i="26" s="1"/>
  <c r="L1376" i="26"/>
  <c r="M1376" i="26" s="1"/>
  <c r="L1871" i="26"/>
  <c r="M1871" i="26" s="1"/>
  <c r="L2054" i="26"/>
  <c r="M2054" i="26" s="1"/>
  <c r="L1875" i="26"/>
  <c r="M1875" i="26" s="1"/>
  <c r="L948" i="26"/>
  <c r="M948" i="26" s="1"/>
  <c r="L392" i="26"/>
  <c r="L2583" i="26"/>
  <c r="L1112" i="26"/>
  <c r="M1112" i="26" s="1"/>
  <c r="L1265" i="26"/>
  <c r="M1265" i="26" s="1"/>
  <c r="L1403" i="26"/>
  <c r="M1403" i="26" s="1"/>
  <c r="L1790" i="26"/>
  <c r="M1790" i="26" s="1"/>
  <c r="L2038" i="26"/>
  <c r="M2038" i="26" s="1"/>
  <c r="L937" i="26"/>
  <c r="M937" i="26" s="1"/>
  <c r="L1774" i="26"/>
  <c r="M1774" i="26" s="1"/>
  <c r="L2191" i="26"/>
  <c r="M2191" i="26" s="1"/>
  <c r="L1527" i="26"/>
  <c r="M1527" i="26" s="1"/>
  <c r="L2273" i="26"/>
  <c r="M2273" i="26" s="1"/>
  <c r="L1198" i="26"/>
  <c r="M1198" i="26" s="1"/>
  <c r="L1923" i="26"/>
  <c r="M1923" i="26" s="1"/>
  <c r="L464" i="26"/>
  <c r="M464" i="26" s="1"/>
  <c r="L2106" i="26"/>
  <c r="M2106" i="26" s="1"/>
  <c r="L2237" i="26"/>
  <c r="M2237" i="26" s="1"/>
  <c r="L1912" i="26"/>
  <c r="M1912" i="26" s="1"/>
  <c r="L1859" i="26"/>
  <c r="M1859" i="26" s="1"/>
  <c r="L2217" i="26"/>
  <c r="M2217" i="26" s="1"/>
  <c r="L2194" i="26"/>
  <c r="M2194" i="26" s="1"/>
  <c r="L1019" i="26"/>
  <c r="M1019" i="26" s="1"/>
  <c r="L1519" i="26"/>
  <c r="M1519" i="26" s="1"/>
  <c r="L2278" i="26"/>
  <c r="M2278" i="26" s="1"/>
  <c r="L2015" i="26"/>
  <c r="M2015" i="26" s="1"/>
  <c r="L1851" i="26"/>
  <c r="M1851" i="26" s="1"/>
  <c r="L1755" i="26"/>
  <c r="M1755" i="26" s="1"/>
  <c r="L2045" i="26"/>
  <c r="M2045" i="26" s="1"/>
  <c r="L2234" i="26"/>
  <c r="M2234" i="26" s="1"/>
  <c r="L2271" i="26"/>
  <c r="M2271" i="26" s="1"/>
  <c r="L2138" i="26"/>
  <c r="M2138" i="26" s="1"/>
  <c r="L1164" i="26"/>
  <c r="M1164" i="26" s="1"/>
  <c r="L695" i="26"/>
  <c r="M695" i="26" s="1"/>
  <c r="L1890" i="26"/>
  <c r="M1890" i="26" s="1"/>
  <c r="L1207" i="26"/>
  <c r="M1207" i="26" s="1"/>
  <c r="L378" i="26"/>
  <c r="M378" i="26" s="1"/>
  <c r="L1827" i="26"/>
  <c r="M1827" i="26" s="1"/>
  <c r="L1798" i="26"/>
  <c r="M1798" i="26" s="1"/>
  <c r="L1163" i="26"/>
  <c r="M1163" i="26" s="1"/>
  <c r="L76" i="26"/>
  <c r="M76" i="26" s="1"/>
  <c r="L1850" i="26"/>
  <c r="M1850" i="26" s="1"/>
  <c r="L2380" i="26"/>
  <c r="M2380" i="26" s="1"/>
  <c r="L514" i="26"/>
  <c r="M514" i="26" s="1"/>
  <c r="L1740" i="26"/>
  <c r="M1740" i="26" s="1"/>
  <c r="L1394" i="26"/>
  <c r="M1394" i="26" s="1"/>
  <c r="L946" i="26"/>
  <c r="M946" i="26" s="1"/>
  <c r="L563" i="26"/>
  <c r="M563" i="26" s="1"/>
  <c r="L780" i="26"/>
  <c r="M780" i="26" s="1"/>
  <c r="L930" i="26"/>
  <c r="M930" i="26" s="1"/>
  <c r="L1683" i="26"/>
  <c r="M1683" i="26" s="1"/>
  <c r="L2336" i="26"/>
  <c r="M2336" i="26" s="1"/>
  <c r="L1535" i="26"/>
  <c r="M1535" i="26" s="1"/>
  <c r="L2218" i="26"/>
  <c r="M2218" i="26" s="1"/>
  <c r="L2030" i="26"/>
  <c r="M2030" i="26" s="1"/>
  <c r="L1440" i="26"/>
  <c r="M1440" i="26" s="1"/>
  <c r="L1510" i="26"/>
  <c r="M1510" i="26" s="1"/>
  <c r="L795" i="26"/>
  <c r="M795" i="26" s="1"/>
  <c r="L1896" i="26"/>
  <c r="M1896" i="26" s="1"/>
  <c r="L2220" i="26"/>
  <c r="M2220" i="26" s="1"/>
  <c r="L1914" i="26"/>
  <c r="M1914" i="26" s="1"/>
  <c r="L1482" i="26"/>
  <c r="M1482" i="26" s="1"/>
  <c r="L575" i="26"/>
  <c r="M575" i="26" s="1"/>
  <c r="L2383" i="26"/>
  <c r="M2383" i="26" s="1"/>
  <c r="L1824" i="26"/>
  <c r="M1824" i="26" s="1"/>
  <c r="N1167" i="26"/>
  <c r="O1167" i="26" s="1"/>
  <c r="L1796" i="26"/>
  <c r="M1796" i="26" s="1"/>
  <c r="L743" i="26"/>
  <c r="M743" i="26" s="1"/>
  <c r="L1305" i="26"/>
  <c r="M1305" i="26" s="1"/>
  <c r="L453" i="26"/>
  <c r="M453" i="26" s="1"/>
  <c r="L39" i="26"/>
  <c r="M39" i="26" s="1"/>
  <c r="L967" i="26"/>
  <c r="M967" i="26" s="1"/>
  <c r="L1233" i="26"/>
  <c r="M1233" i="26" s="1"/>
  <c r="L1929" i="26"/>
  <c r="M1929" i="26" s="1"/>
  <c r="L1006" i="26"/>
  <c r="M1006" i="26" s="1"/>
  <c r="L2300" i="26"/>
  <c r="M2300" i="26" s="1"/>
  <c r="L1898" i="26"/>
  <c r="M1898" i="26" s="1"/>
  <c r="L908" i="26"/>
  <c r="M908" i="26" s="1"/>
  <c r="L1924" i="26"/>
  <c r="M1924" i="26" s="1"/>
  <c r="N1996" i="26"/>
  <c r="O1996" i="26" s="1"/>
  <c r="L1996" i="26"/>
  <c r="L1806" i="26"/>
  <c r="M1806" i="26" s="1"/>
  <c r="N1157" i="26"/>
  <c r="O1157" i="26" s="1"/>
  <c r="L1157" i="26"/>
  <c r="M1157" i="26" s="1"/>
  <c r="N1201" i="26"/>
  <c r="O1201" i="26" s="1"/>
  <c r="L1201" i="26"/>
  <c r="M1201" i="26" s="1"/>
  <c r="N2032" i="26"/>
  <c r="O2032" i="26" s="1"/>
  <c r="L2032" i="26"/>
  <c r="M2032" i="26" s="1"/>
  <c r="L1444" i="26"/>
  <c r="M1444" i="26" s="1"/>
  <c r="N1127" i="26"/>
  <c r="O1127" i="26" s="1"/>
  <c r="L1127" i="26"/>
  <c r="M1127" i="26" s="1"/>
  <c r="L1108" i="26"/>
  <c r="M1108" i="26" s="1"/>
  <c r="L1777" i="26"/>
  <c r="M1777" i="26" s="1"/>
  <c r="N1118" i="26"/>
  <c r="O1118" i="26" s="1"/>
  <c r="L1118" i="26"/>
  <c r="M1118" i="26" s="1"/>
  <c r="N1925" i="26"/>
  <c r="O1925" i="26" s="1"/>
  <c r="L1925" i="26"/>
  <c r="M1925" i="26" s="1"/>
  <c r="N1877" i="26"/>
  <c r="O1877" i="26" s="1"/>
  <c r="L1877" i="26"/>
  <c r="M1877" i="26" s="1"/>
  <c r="L1907" i="26"/>
  <c r="M1907" i="26" s="1"/>
  <c r="L1136" i="26"/>
  <c r="M1136" i="26" s="1"/>
  <c r="N1832" i="26"/>
  <c r="O1832" i="26" s="1"/>
  <c r="L1832" i="26"/>
  <c r="M1832" i="26" s="1"/>
  <c r="N1249" i="26"/>
  <c r="O1249" i="26" s="1"/>
  <c r="L1249" i="26"/>
  <c r="M1249" i="26" s="1"/>
  <c r="L1487" i="26"/>
  <c r="M1487" i="26" s="1"/>
  <c r="L1932" i="26"/>
  <c r="M1932" i="26" s="1"/>
  <c r="N2445" i="26"/>
  <c r="O2445" i="26" s="1"/>
  <c r="L2445" i="26"/>
  <c r="N1099" i="26"/>
  <c r="O1099" i="26" s="1"/>
  <c r="L1099" i="26"/>
  <c r="M1099" i="26" s="1"/>
  <c r="N2090" i="26"/>
  <c r="O2090" i="26" s="1"/>
  <c r="L2090" i="26"/>
  <c r="M2090" i="26" s="1"/>
  <c r="N1244" i="26"/>
  <c r="O1244" i="26" s="1"/>
  <c r="L1244" i="26"/>
  <c r="N1802" i="26"/>
  <c r="O1802" i="26" s="1"/>
  <c r="L1802" i="26"/>
  <c r="M1802" i="26" s="1"/>
  <c r="N2506" i="26"/>
  <c r="O2506" i="26" s="1"/>
  <c r="L2506" i="26"/>
  <c r="M2506" i="26" s="1"/>
  <c r="N2496" i="26"/>
  <c r="O2496" i="26" s="1"/>
  <c r="L2496" i="26"/>
  <c r="M2496" i="26" s="1"/>
  <c r="N1886" i="26"/>
  <c r="O1886" i="26" s="1"/>
  <c r="L1886" i="26"/>
  <c r="M1886" i="26" s="1"/>
  <c r="L1272" i="26"/>
  <c r="M1272" i="26" s="1"/>
  <c r="N1446" i="26"/>
  <c r="O1446" i="26" s="1"/>
  <c r="L1446" i="26"/>
  <c r="M1446" i="26" s="1"/>
  <c r="N1784" i="26"/>
  <c r="O1784" i="26" s="1"/>
  <c r="L1784" i="26"/>
  <c r="M1784" i="26" s="1"/>
  <c r="L1845" i="26"/>
  <c r="M1845" i="26" s="1"/>
  <c r="N1997" i="26"/>
  <c r="O1997" i="26" s="1"/>
  <c r="L1997" i="26"/>
  <c r="M1997" i="26" s="1"/>
  <c r="N1412" i="26"/>
  <c r="O1412" i="26" s="1"/>
  <c r="L1412" i="26"/>
  <c r="M1412" i="26" s="1"/>
  <c r="N2607" i="26"/>
  <c r="O2607" i="26" s="1"/>
  <c r="L2607" i="26"/>
  <c r="N1261" i="26"/>
  <c r="O1261" i="26" s="1"/>
  <c r="L1261" i="26"/>
  <c r="M1261" i="26" s="1"/>
  <c r="L1202" i="26"/>
  <c r="M1202" i="26" s="1"/>
  <c r="L1337" i="26"/>
  <c r="N1140" i="26"/>
  <c r="O1140" i="26" s="1"/>
  <c r="L1140" i="26"/>
  <c r="N1102" i="26"/>
  <c r="O1102" i="26" s="1"/>
  <c r="L1102" i="26"/>
  <c r="M1102" i="26" s="1"/>
  <c r="L1501" i="26"/>
  <c r="M1501" i="26" s="1"/>
  <c r="L1382" i="26"/>
  <c r="M1382" i="26" s="1"/>
  <c r="N1117" i="26"/>
  <c r="O1117" i="26" s="1"/>
  <c r="L1117" i="26"/>
  <c r="M1117" i="26" s="1"/>
  <c r="L121" i="26"/>
  <c r="M121" i="26" s="1"/>
  <c r="L1354" i="26"/>
  <c r="M1354" i="26" s="1"/>
  <c r="L2128" i="26"/>
  <c r="M2128" i="26" s="1"/>
  <c r="N1432" i="26"/>
  <c r="O1432" i="26" s="1"/>
  <c r="L1432" i="26"/>
  <c r="M1432" i="26" s="1"/>
  <c r="N1367" i="26"/>
  <c r="O1367" i="26" s="1"/>
  <c r="L1367" i="26"/>
  <c r="M1367" i="26" s="1"/>
  <c r="N2115" i="26"/>
  <c r="O2115" i="26" s="1"/>
  <c r="L2115" i="26"/>
  <c r="M2115" i="26" s="1"/>
  <c r="N1427" i="26"/>
  <c r="O1427" i="26" s="1"/>
  <c r="L1427" i="26"/>
  <c r="M1427" i="26" s="1"/>
  <c r="L2134" i="26"/>
  <c r="M2134" i="26" s="1"/>
  <c r="L1110" i="26"/>
  <c r="M1110" i="26" s="1"/>
  <c r="N2050" i="26"/>
  <c r="O2050" i="26" s="1"/>
  <c r="L2050" i="26"/>
  <c r="M2050" i="26" s="1"/>
  <c r="N1281" i="26"/>
  <c r="O1281" i="26" s="1"/>
  <c r="L1281" i="26"/>
  <c r="M1281" i="26" s="1"/>
  <c r="N1421" i="26"/>
  <c r="O1421" i="26" s="1"/>
  <c r="L1421" i="26"/>
  <c r="M1421" i="26" s="1"/>
  <c r="N1344" i="26"/>
  <c r="O1344" i="26" s="1"/>
  <c r="L1344" i="26"/>
  <c r="M1344" i="26" s="1"/>
  <c r="L1757" i="26"/>
  <c r="M1757" i="26" s="1"/>
  <c r="N1903" i="26"/>
  <c r="O1903" i="26" s="1"/>
  <c r="L1903" i="26"/>
  <c r="N1135" i="26"/>
  <c r="O1135" i="26" s="1"/>
  <c r="L1135" i="26"/>
  <c r="M1135" i="26" s="1"/>
  <c r="L1758" i="26"/>
  <c r="M1758" i="26" s="1"/>
  <c r="N2186" i="26"/>
  <c r="O2186" i="26" s="1"/>
  <c r="L2186" i="26"/>
  <c r="M2186" i="26" s="1"/>
  <c r="N1904" i="26"/>
  <c r="O1904" i="26" s="1"/>
  <c r="L1904" i="26"/>
  <c r="M1904" i="26" s="1"/>
  <c r="N1835" i="26"/>
  <c r="O1835" i="26" s="1"/>
  <c r="L1835" i="26"/>
  <c r="M1835" i="26" s="1"/>
  <c r="L1726" i="26"/>
  <c r="M1726" i="26" s="1"/>
  <c r="L2078" i="26"/>
  <c r="M2078" i="26" s="1"/>
  <c r="L1317" i="26"/>
  <c r="M1317" i="26" s="1"/>
  <c r="L2132" i="26"/>
  <c r="M2132" i="26" s="1"/>
  <c r="L1733" i="26"/>
  <c r="M1733" i="26" s="1"/>
  <c r="L1721" i="26"/>
  <c r="M1721" i="26" s="1"/>
  <c r="N1137" i="26"/>
  <c r="O1137" i="26" s="1"/>
  <c r="L1137" i="26"/>
  <c r="M1137" i="26" s="1"/>
  <c r="L1804" i="26"/>
  <c r="M1804" i="26" s="1"/>
  <c r="N1783" i="26"/>
  <c r="O1783" i="26" s="1"/>
  <c r="L1783" i="26"/>
  <c r="M1783" i="26" s="1"/>
  <c r="N1680" i="26"/>
  <c r="O1680" i="26" s="1"/>
  <c r="L1680" i="26"/>
  <c r="M1680" i="26" s="1"/>
  <c r="L1385" i="26"/>
  <c r="M1385" i="26" s="1"/>
  <c r="L1443" i="26"/>
  <c r="M1443" i="26" s="1"/>
  <c r="N1702" i="26"/>
  <c r="O1702" i="26" s="1"/>
  <c r="L1702" i="26"/>
  <c r="M1702" i="26" s="1"/>
  <c r="L1803" i="26"/>
  <c r="M1803" i="26" s="1"/>
  <c r="N1431" i="26"/>
  <c r="O1431" i="26" s="1"/>
  <c r="L1431" i="26"/>
  <c r="M1431" i="26" s="1"/>
  <c r="L166" i="26"/>
  <c r="M166" i="26" s="1"/>
  <c r="L1811" i="26"/>
  <c r="M1811" i="26" s="1"/>
  <c r="L107" i="26"/>
  <c r="L1844" i="26"/>
  <c r="M1844" i="26" s="1"/>
  <c r="L1132" i="26"/>
  <c r="L2031" i="26"/>
  <c r="M2031" i="26" s="1"/>
  <c r="N1999" i="26"/>
  <c r="O1999" i="26" s="1"/>
  <c r="L1999" i="26"/>
  <c r="M1999" i="26" s="1"/>
  <c r="N1324" i="26"/>
  <c r="O1324" i="26" s="1"/>
  <c r="L1324" i="26"/>
  <c r="M1324" i="26" s="1"/>
  <c r="L1401" i="26"/>
  <c r="M1401" i="26" s="1"/>
  <c r="L1105" i="26"/>
  <c r="M1105" i="26" s="1"/>
  <c r="N1998" i="26"/>
  <c r="O1998" i="26" s="1"/>
  <c r="L1998" i="26"/>
  <c r="M1998" i="26" s="1"/>
  <c r="L1776" i="26"/>
  <c r="M1776" i="26" s="1"/>
  <c r="L2156" i="26"/>
  <c r="M2156" i="26" s="1"/>
  <c r="L122" i="26"/>
  <c r="M122" i="26" s="1"/>
  <c r="L1167" i="26"/>
  <c r="M1167" i="26" s="1"/>
  <c r="L1368" i="26"/>
  <c r="L1734" i="26"/>
  <c r="M1734" i="26" s="1"/>
  <c r="L1124" i="26"/>
  <c r="M1124" i="26" s="1"/>
  <c r="N1364" i="26"/>
  <c r="O1364" i="26" s="1"/>
  <c r="L1364" i="26"/>
  <c r="M1364" i="26" s="1"/>
  <c r="L1905" i="26"/>
  <c r="M1905" i="26" s="1"/>
  <c r="L1362" i="26"/>
  <c r="M1362" i="26" s="1"/>
  <c r="L1481" i="26"/>
  <c r="M1481" i="26" s="1"/>
  <c r="L1461" i="26"/>
  <c r="M1461" i="26" s="1"/>
  <c r="L1885" i="26"/>
  <c r="M1885" i="26" s="1"/>
  <c r="L1761" i="26"/>
  <c r="M1761" i="26" s="1"/>
  <c r="L1250" i="26"/>
  <c r="L1131" i="26"/>
  <c r="M1131" i="26" s="1"/>
  <c r="N1422" i="26"/>
  <c r="O1422" i="26" s="1"/>
  <c r="L1422" i="26"/>
  <c r="M1422" i="26" s="1"/>
  <c r="L1441" i="26"/>
  <c r="M1441" i="26" s="1"/>
  <c r="L1775" i="26"/>
  <c r="M1775" i="26" s="1"/>
  <c r="L2033" i="26"/>
  <c r="M2033" i="26" s="1"/>
  <c r="N1684" i="26"/>
  <c r="O1684" i="26" s="1"/>
  <c r="L1684" i="26"/>
  <c r="M1684" i="26" s="1"/>
  <c r="N1402" i="26"/>
  <c r="O1402" i="26" s="1"/>
  <c r="L1402" i="26"/>
  <c r="M1402" i="26" s="1"/>
  <c r="L1356" i="26"/>
  <c r="M1356" i="26" s="1"/>
  <c r="L1283" i="26"/>
  <c r="M1283" i="26" s="1"/>
  <c r="L1404" i="26"/>
  <c r="M1404" i="26" s="1"/>
  <c r="N1942" i="26"/>
  <c r="O1942" i="26" s="1"/>
  <c r="L1942" i="26"/>
  <c r="M1942" i="26" s="1"/>
  <c r="N1459" i="26"/>
  <c r="O1459" i="26" s="1"/>
  <c r="L1459" i="26"/>
  <c r="M1459" i="26" s="1"/>
  <c r="N1743" i="26"/>
  <c r="O1743" i="26" s="1"/>
  <c r="L1743" i="26"/>
  <c r="M1743" i="26" s="1"/>
  <c r="L1097" i="26"/>
  <c r="M1097" i="26" s="1"/>
  <c r="L149" i="26"/>
  <c r="M149" i="26" s="1"/>
  <c r="N1096" i="26"/>
  <c r="O1096" i="26" s="1"/>
  <c r="L1096" i="26"/>
  <c r="M1096" i="26" s="1"/>
  <c r="L1335" i="26"/>
  <c r="M1335" i="26" s="1"/>
  <c r="L1722" i="26"/>
  <c r="M1722" i="26" s="1"/>
  <c r="L1737" i="26"/>
  <c r="M1737" i="26" s="1"/>
  <c r="L1379" i="26"/>
  <c r="L1346" i="26"/>
  <c r="M1346" i="26" s="1"/>
  <c r="L1400" i="26"/>
  <c r="M1400" i="26" s="1"/>
  <c r="N1254" i="26"/>
  <c r="O1254" i="26" s="1"/>
  <c r="L1254" i="26"/>
  <c r="M1254" i="26" s="1"/>
  <c r="L1866" i="26"/>
  <c r="M1866" i="26" s="1"/>
  <c r="L2130" i="26"/>
  <c r="M2130" i="26" s="1"/>
  <c r="N1130" i="26"/>
  <c r="O1130" i="26" s="1"/>
  <c r="L1130" i="26"/>
  <c r="M1130" i="26" s="1"/>
  <c r="L1338" i="26"/>
  <c r="M1338" i="26" s="1"/>
  <c r="L1756" i="26"/>
  <c r="L1343" i="26"/>
  <c r="M1343" i="26" s="1"/>
  <c r="L1805" i="26"/>
  <c r="M1805" i="26" s="1"/>
  <c r="L1200" i="26"/>
  <c r="M1200" i="26" s="1"/>
  <c r="L1879" i="26"/>
  <c r="M1879" i="26" s="1"/>
  <c r="N1457" i="26"/>
  <c r="O1457" i="26" s="1"/>
  <c r="L1457" i="26"/>
  <c r="M1457" i="26" s="1"/>
  <c r="L1961" i="26"/>
  <c r="M1961" i="26" s="1"/>
  <c r="L1349" i="26"/>
  <c r="M1349" i="26" s="1"/>
  <c r="N2500" i="26"/>
  <c r="O2500" i="26" s="1"/>
  <c r="L2500" i="26"/>
  <c r="M2500" i="26" s="1"/>
  <c r="L2048" i="26"/>
  <c r="M2048" i="26" s="1"/>
  <c r="L2051" i="26"/>
  <c r="M2051" i="26" s="1"/>
  <c r="L1822" i="26"/>
  <c r="N1413" i="26"/>
  <c r="O1413" i="26" s="1"/>
  <c r="L1413" i="26"/>
  <c r="M1413" i="26" s="1"/>
  <c r="L2494" i="26"/>
  <c r="M2494" i="26" s="1"/>
  <c r="L1300" i="26"/>
  <c r="M1300" i="26" s="1"/>
  <c r="L1819" i="26"/>
  <c r="M1819" i="26" s="1"/>
  <c r="L2129" i="26"/>
  <c r="M2129" i="26" s="1"/>
  <c r="N1428" i="26"/>
  <c r="O1428" i="26" s="1"/>
  <c r="L1428" i="26"/>
  <c r="M1428" i="26" s="1"/>
  <c r="L1348" i="26"/>
  <c r="M1348" i="26" s="1"/>
  <c r="L2451" i="26"/>
  <c r="M2451" i="26" s="1"/>
  <c r="N1760" i="26"/>
  <c r="O1760" i="26" s="1"/>
  <c r="L1760" i="26"/>
  <c r="M1760" i="26" s="1"/>
  <c r="L1268" i="26"/>
  <c r="M1268" i="26" s="1"/>
  <c r="L1098" i="26"/>
  <c r="M1098" i="26" s="1"/>
  <c r="L1115" i="26"/>
  <c r="M1115" i="26" s="1"/>
  <c r="N1128" i="26"/>
  <c r="O1128" i="26" s="1"/>
  <c r="L1128" i="26"/>
  <c r="M1128" i="26" s="1"/>
  <c r="L1274" i="26"/>
  <c r="M1274" i="26" s="1"/>
  <c r="N1433" i="26"/>
  <c r="O1433" i="26" s="1"/>
  <c r="L1433" i="26"/>
  <c r="M1433" i="26" s="1"/>
  <c r="L1719" i="26"/>
  <c r="M1719" i="26" s="1"/>
  <c r="N1693" i="26"/>
  <c r="O1693" i="26" s="1"/>
  <c r="L1693" i="26"/>
  <c r="M1693" i="26" s="1"/>
  <c r="L1125" i="26"/>
  <c r="M1125" i="26" s="1"/>
  <c r="N1920" i="26"/>
  <c r="O1920" i="26" s="1"/>
  <c r="L1920" i="26"/>
  <c r="M1920" i="26" s="1"/>
  <c r="L2003" i="26"/>
  <c r="M2003" i="26" s="1"/>
  <c r="L2131" i="26"/>
  <c r="M2131" i="26" s="1"/>
  <c r="N1262" i="26"/>
  <c r="O1262" i="26" s="1"/>
  <c r="L1262" i="26"/>
  <c r="M1262" i="26" s="1"/>
  <c r="L1416" i="26"/>
  <c r="M1416" i="26" s="1"/>
  <c r="L1456" i="26"/>
  <c r="M1456" i="26" s="1"/>
  <c r="N1389" i="26"/>
  <c r="O1389" i="26" s="1"/>
  <c r="L1389" i="26"/>
  <c r="M1389" i="26" s="1"/>
  <c r="N1411" i="26"/>
  <c r="O1411" i="26" s="1"/>
  <c r="L1411" i="26"/>
  <c r="M1411" i="26" s="1"/>
  <c r="N1315" i="26"/>
  <c r="O1315" i="26" s="1"/>
  <c r="L1315" i="26"/>
  <c r="M1315" i="26" s="1"/>
  <c r="L1735" i="26"/>
  <c r="M1735" i="26" s="1"/>
  <c r="L1276" i="26"/>
  <c r="M1276" i="26" s="1"/>
  <c r="L2127" i="26"/>
  <c r="M2127" i="26" s="1"/>
  <c r="N1347" i="26"/>
  <c r="O1347" i="26" s="1"/>
  <c r="L1347" i="26"/>
  <c r="M1347" i="26" s="1"/>
  <c r="L1500" i="26"/>
  <c r="M1500" i="26" s="1"/>
  <c r="L1107" i="26"/>
  <c r="M1107" i="26" s="1"/>
  <c r="L2485" i="26"/>
  <c r="M2485" i="26" s="1"/>
  <c r="L1109" i="26"/>
  <c r="M1109" i="26" s="1"/>
  <c r="L1301" i="26"/>
  <c r="M1301" i="26" s="1"/>
  <c r="L2514" i="26"/>
  <c r="L2075" i="26"/>
  <c r="M2075" i="26" s="1"/>
  <c r="N427" i="26"/>
  <c r="O427" i="26" s="1"/>
  <c r="L427" i="26"/>
  <c r="M427" i="26" s="1"/>
  <c r="N2099" i="26"/>
  <c r="O2099" i="26" s="1"/>
  <c r="L2099" i="26"/>
  <c r="M2099" i="26" s="1"/>
  <c r="L612" i="26"/>
  <c r="M612" i="26" s="1"/>
  <c r="N1186" i="26"/>
  <c r="O1186" i="26" s="1"/>
  <c r="L1186" i="26"/>
  <c r="M1186" i="26" s="1"/>
  <c r="N1214" i="26"/>
  <c r="O1214" i="26" s="1"/>
  <c r="L1214" i="26"/>
  <c r="M1214" i="26" s="1"/>
  <c r="L1179" i="26"/>
  <c r="M1179" i="26" s="1"/>
  <c r="L1273" i="26"/>
  <c r="M1273" i="26" s="1"/>
  <c r="L1963" i="26"/>
  <c r="M1963" i="26" s="1"/>
  <c r="L1045" i="26"/>
  <c r="N1220" i="26"/>
  <c r="O1220" i="26" s="1"/>
  <c r="L1220" i="26"/>
  <c r="M1220" i="26" s="1"/>
  <c r="L682" i="26"/>
  <c r="M682" i="26" s="1"/>
  <c r="L1964" i="26"/>
  <c r="M1964" i="26" s="1"/>
  <c r="L662" i="26"/>
  <c r="L607" i="26"/>
  <c r="M607" i="26" s="1"/>
  <c r="N605" i="26"/>
  <c r="O605" i="26" s="1"/>
  <c r="L605" i="26"/>
  <c r="M605" i="26" s="1"/>
  <c r="L1044" i="26"/>
  <c r="M1044" i="26" s="1"/>
  <c r="L1493" i="26"/>
  <c r="M1493" i="26" s="1"/>
  <c r="L664" i="26"/>
  <c r="N2096" i="26"/>
  <c r="O2096" i="26" s="1"/>
  <c r="L2096" i="26"/>
  <c r="M2096" i="26" s="1"/>
  <c r="L2133" i="26"/>
  <c r="M2133" i="26" s="1"/>
  <c r="L2650" i="26"/>
  <c r="M2650" i="26" s="1"/>
  <c r="N2072" i="26"/>
  <c r="O2072" i="26" s="1"/>
  <c r="L2072" i="26"/>
  <c r="M2072" i="26" s="1"/>
  <c r="L1224" i="26"/>
  <c r="M1224" i="26" s="1"/>
  <c r="L2517" i="26"/>
  <c r="M2517" i="26" s="1"/>
  <c r="L2102" i="26"/>
  <c r="M2102" i="26" s="1"/>
  <c r="L2701" i="26"/>
  <c r="L660" i="26"/>
  <c r="M660" i="26" s="1"/>
  <c r="L1606" i="26"/>
  <c r="M1606" i="26" s="1"/>
  <c r="L608" i="26"/>
  <c r="M608" i="26" s="1"/>
  <c r="L1601" i="26"/>
  <c r="M1601" i="26" s="1"/>
  <c r="L593" i="26"/>
  <c r="M593" i="26" s="1"/>
  <c r="L2515" i="26"/>
  <c r="M2515" i="26" s="1"/>
  <c r="L1256" i="26"/>
  <c r="N613" i="26"/>
  <c r="O613" i="26" s="1"/>
  <c r="L613" i="26"/>
  <c r="M613" i="26" s="1"/>
  <c r="L595" i="26"/>
  <c r="M595" i="26" s="1"/>
  <c r="L2532" i="26"/>
  <c r="M2532" i="26" s="1"/>
  <c r="L1213" i="26"/>
  <c r="M1213" i="26" s="1"/>
  <c r="N2074" i="26"/>
  <c r="O2074" i="26" s="1"/>
  <c r="L2074" i="26"/>
  <c r="M2074" i="26" s="1"/>
  <c r="L267" i="26"/>
  <c r="L1043" i="26"/>
  <c r="M1043" i="26" s="1"/>
  <c r="L1212" i="26"/>
  <c r="M1212" i="26" s="1"/>
  <c r="L1229" i="26"/>
  <c r="M1229" i="26" s="1"/>
  <c r="N845" i="26"/>
  <c r="O845" i="26" s="1"/>
  <c r="L845" i="26"/>
  <c r="M845" i="26" s="1"/>
  <c r="N1211" i="26"/>
  <c r="O1211" i="26" s="1"/>
  <c r="L1211" i="26"/>
  <c r="M1211" i="26" s="1"/>
  <c r="L1497" i="26"/>
  <c r="M1497" i="26" s="1"/>
  <c r="L766" i="26"/>
  <c r="M766" i="26" s="1"/>
  <c r="L2076" i="26"/>
  <c r="M2076" i="26" s="1"/>
  <c r="N1188" i="26"/>
  <c r="O1188" i="26" s="1"/>
  <c r="L1188" i="26"/>
  <c r="M1188" i="26" s="1"/>
  <c r="L2704" i="26"/>
  <c r="L683" i="26"/>
  <c r="M683" i="26" s="1"/>
  <c r="L1062" i="26"/>
  <c r="M1062" i="26" s="1"/>
  <c r="N2407" i="26"/>
  <c r="O2407" i="26" s="1"/>
  <c r="L2407" i="26"/>
  <c r="M2407" i="26" s="1"/>
  <c r="L1210" i="26"/>
  <c r="M1210" i="26" s="1"/>
  <c r="L2392" i="26"/>
  <c r="M2392" i="26" s="1"/>
  <c r="L2644" i="26"/>
  <c r="M2644" i="26" s="1"/>
  <c r="L1260" i="26"/>
  <c r="M1260" i="26" s="1"/>
  <c r="L1049" i="26"/>
  <c r="M1049" i="26" s="1"/>
  <c r="L1010" i="26"/>
  <c r="M1010" i="26" s="1"/>
  <c r="L1223" i="26"/>
  <c r="M1223" i="26" s="1"/>
  <c r="L663" i="26"/>
  <c r="M663" i="26" s="1"/>
  <c r="L667" i="26"/>
  <c r="M667" i="26" s="1"/>
  <c r="L2101" i="26"/>
  <c r="N2005" i="26"/>
  <c r="O2005" i="26" s="1"/>
  <c r="L2005" i="26"/>
  <c r="M2005" i="26" s="1"/>
  <c r="L117" i="26"/>
  <c r="M117" i="26" s="1"/>
  <c r="L1187" i="26"/>
  <c r="M1187" i="26" s="1"/>
  <c r="L1491" i="26"/>
  <c r="M1491" i="26" s="1"/>
  <c r="L2097" i="26"/>
  <c r="M2097" i="26" s="1"/>
  <c r="N1583" i="26"/>
  <c r="O1583" i="26" s="1"/>
  <c r="L1583" i="26"/>
  <c r="M1583" i="26" s="1"/>
  <c r="L1072" i="26"/>
  <c r="M1072" i="26" s="1"/>
  <c r="L446" i="26"/>
  <c r="N1178" i="26"/>
  <c r="O1178" i="26" s="1"/>
  <c r="L1178" i="26"/>
  <c r="M1178" i="26" s="1"/>
  <c r="N2177" i="26"/>
  <c r="O2177" i="26" s="1"/>
  <c r="L2177" i="26"/>
  <c r="M2177" i="26" s="1"/>
  <c r="L2073" i="26"/>
  <c r="M2073" i="26" s="1"/>
  <c r="L2092" i="26"/>
  <c r="M2092" i="26" s="1"/>
  <c r="L1189" i="26"/>
  <c r="M1189" i="26" s="1"/>
  <c r="L1221" i="26"/>
  <c r="M1221" i="26" s="1"/>
  <c r="L1180" i="26"/>
  <c r="M1180" i="26" s="1"/>
  <c r="L1228" i="26"/>
  <c r="M1228" i="26" s="1"/>
  <c r="L767" i="26"/>
  <c r="M767" i="26" s="1"/>
  <c r="L679" i="26"/>
  <c r="M679" i="26" s="1"/>
  <c r="L1038" i="26"/>
  <c r="L1525" i="26"/>
  <c r="M1525" i="26" s="1"/>
  <c r="L2667" i="26"/>
  <c r="L1227" i="26"/>
  <c r="M1227" i="26" s="1"/>
  <c r="L1042" i="26"/>
  <c r="N1230" i="26"/>
  <c r="O1230" i="26" s="1"/>
  <c r="L1230" i="26"/>
  <c r="M1230" i="26" s="1"/>
  <c r="N2174" i="26"/>
  <c r="O2174" i="26" s="1"/>
  <c r="L2174" i="26"/>
  <c r="M2174" i="26" s="1"/>
  <c r="N1074" i="26"/>
  <c r="O1074" i="26" s="1"/>
  <c r="L1074" i="26"/>
  <c r="L1075" i="26"/>
  <c r="M1075" i="26" s="1"/>
  <c r="N1073" i="26"/>
  <c r="O1073" i="26" s="1"/>
  <c r="L1073" i="26"/>
  <c r="M1073" i="26" s="1"/>
  <c r="L659" i="26"/>
  <c r="M659" i="26" s="1"/>
  <c r="L1219" i="26"/>
  <c r="M1219" i="26" s="1"/>
  <c r="L1176" i="26"/>
  <c r="M1176" i="26" s="1"/>
  <c r="L1552" i="26"/>
  <c r="M1552" i="26" s="1"/>
  <c r="L2109" i="26"/>
  <c r="M2109" i="26" s="1"/>
  <c r="N2175" i="26"/>
  <c r="O2175" i="26" s="1"/>
  <c r="L2175" i="26"/>
  <c r="M2175" i="26" s="1"/>
  <c r="N1190" i="26"/>
  <c r="O1190" i="26" s="1"/>
  <c r="L1190" i="26"/>
  <c r="M1190" i="26" s="1"/>
  <c r="L2091" i="26"/>
  <c r="M2091" i="26" s="1"/>
  <c r="L680" i="26"/>
  <c r="M680" i="26" s="1"/>
  <c r="L2176" i="26"/>
  <c r="M2176" i="26" s="1"/>
  <c r="L1222" i="26"/>
  <c r="M1222" i="26" s="1"/>
  <c r="L1225" i="26"/>
  <c r="M1225" i="26" s="1"/>
  <c r="L1226" i="26"/>
  <c r="M1226" i="26" s="1"/>
  <c r="L1533" i="26"/>
  <c r="M1533" i="26" s="1"/>
  <c r="L1177" i="26"/>
  <c r="N2648" i="26"/>
  <c r="O2648" i="26" s="1"/>
  <c r="L2648" i="26"/>
  <c r="M2648" i="26" s="1"/>
  <c r="L594" i="26"/>
  <c r="M594" i="26" s="1"/>
  <c r="N2677" i="26"/>
  <c r="O2677" i="26" s="1"/>
  <c r="L2677" i="26"/>
  <c r="M2677" i="26" s="1"/>
  <c r="L1021" i="26"/>
  <c r="M1021" i="26" s="1"/>
  <c r="L592" i="26"/>
  <c r="M592" i="26" s="1"/>
  <c r="L97" i="26"/>
  <c r="M97" i="26" s="1"/>
  <c r="L2267" i="26"/>
  <c r="M2267" i="26" s="1"/>
  <c r="L2034" i="26"/>
  <c r="M2034" i="26" s="1"/>
  <c r="L901" i="26"/>
  <c r="M901" i="26" s="1"/>
  <c r="L1720" i="26"/>
  <c r="M1720" i="26" s="1"/>
  <c r="L1863" i="26"/>
  <c r="M1863" i="26" s="1"/>
  <c r="N1806" i="26"/>
  <c r="O1806" i="26" s="1"/>
  <c r="N1444" i="26"/>
  <c r="O1444" i="26" s="1"/>
  <c r="N1108" i="26"/>
  <c r="O1108" i="26" s="1"/>
  <c r="N1777" i="26"/>
  <c r="O1777" i="26" s="1"/>
  <c r="N1136" i="26"/>
  <c r="O1136" i="26" s="1"/>
  <c r="N1932" i="26"/>
  <c r="O1932" i="26" s="1"/>
  <c r="N1845" i="26"/>
  <c r="O1845" i="26" s="1"/>
  <c r="N1202" i="26"/>
  <c r="O1202" i="26" s="1"/>
  <c r="N1337" i="26"/>
  <c r="O1337" i="26" s="1"/>
  <c r="N1382" i="26"/>
  <c r="O1382" i="26" s="1"/>
  <c r="N2128" i="26"/>
  <c r="O2128" i="26" s="1"/>
  <c r="N2134" i="26"/>
  <c r="O2134" i="26" s="1"/>
  <c r="N1110" i="26"/>
  <c r="O1110" i="26" s="1"/>
  <c r="N1758" i="26"/>
  <c r="O1758" i="26" s="1"/>
  <c r="N1726" i="26"/>
  <c r="O1726" i="26" s="1"/>
  <c r="N2078" i="26"/>
  <c r="O2078" i="26" s="1"/>
  <c r="N2132" i="26"/>
  <c r="O2132" i="26" s="1"/>
  <c r="N1733" i="26"/>
  <c r="O1733" i="26" s="1"/>
  <c r="N1721" i="26"/>
  <c r="O1721" i="26" s="1"/>
  <c r="N1804" i="26"/>
  <c r="O1804" i="26" s="1"/>
  <c r="N1385" i="26"/>
  <c r="O1385" i="26" s="1"/>
  <c r="N1443" i="26"/>
  <c r="O1443" i="26" s="1"/>
  <c r="N1803" i="26"/>
  <c r="O1803" i="26" s="1"/>
  <c r="N166" i="26"/>
  <c r="O166" i="26" s="1"/>
  <c r="N1844" i="26"/>
  <c r="O1844" i="26" s="1"/>
  <c r="N1132" i="26"/>
  <c r="O1132" i="26" s="1"/>
  <c r="N2031" i="26"/>
  <c r="O2031" i="26" s="1"/>
  <c r="N1401" i="26"/>
  <c r="O1401" i="26" s="1"/>
  <c r="N1105" i="26"/>
  <c r="O1105" i="26" s="1"/>
  <c r="N1776" i="26"/>
  <c r="O1776" i="26" s="1"/>
  <c r="N2156" i="26"/>
  <c r="O2156" i="26" s="1"/>
  <c r="N1734" i="26"/>
  <c r="O1734" i="26" s="1"/>
  <c r="N1124" i="26"/>
  <c r="O1124" i="26" s="1"/>
  <c r="L1351" i="26"/>
  <c r="M1351" i="26" s="1"/>
  <c r="N1905" i="26"/>
  <c r="O1905" i="26" s="1"/>
  <c r="N1362" i="26"/>
  <c r="O1362" i="26" s="1"/>
  <c r="N1481" i="26"/>
  <c r="O1481" i="26" s="1"/>
  <c r="N1461" i="26"/>
  <c r="O1461" i="26" s="1"/>
  <c r="N1761" i="26"/>
  <c r="O1761" i="26" s="1"/>
  <c r="N1250" i="26"/>
  <c r="O1250" i="26" s="1"/>
  <c r="N1131" i="26"/>
  <c r="O1131" i="26" s="1"/>
  <c r="L1361" i="26"/>
  <c r="M1361" i="26" s="1"/>
  <c r="N1441" i="26"/>
  <c r="O1441" i="26" s="1"/>
  <c r="N1775" i="26"/>
  <c r="O1775" i="26" s="1"/>
  <c r="N2033" i="26"/>
  <c r="O2033" i="26" s="1"/>
  <c r="N1283" i="26"/>
  <c r="O1283" i="26" s="1"/>
  <c r="N1097" i="26"/>
  <c r="O1097" i="26" s="1"/>
  <c r="N149" i="26"/>
  <c r="O149" i="26" s="1"/>
  <c r="N1335" i="26"/>
  <c r="O1335" i="26" s="1"/>
  <c r="N1722" i="26"/>
  <c r="O1722" i="26" s="1"/>
  <c r="N1737" i="26"/>
  <c r="O1737" i="26" s="1"/>
  <c r="N1379" i="26"/>
  <c r="O1379" i="26" s="1"/>
  <c r="N1346" i="26"/>
  <c r="O1346" i="26" s="1"/>
  <c r="N1400" i="26"/>
  <c r="O1400" i="26" s="1"/>
  <c r="N1866" i="26"/>
  <c r="O1866" i="26" s="1"/>
  <c r="N2130" i="26"/>
  <c r="O2130" i="26" s="1"/>
  <c r="N1338" i="26"/>
  <c r="O1338" i="26" s="1"/>
  <c r="N1756" i="26"/>
  <c r="O1756" i="26" s="1"/>
  <c r="N1343" i="26"/>
  <c r="O1343" i="26" s="1"/>
  <c r="N1805" i="26"/>
  <c r="O1805" i="26" s="1"/>
  <c r="N1200" i="26"/>
  <c r="O1200" i="26" s="1"/>
  <c r="N1879" i="26"/>
  <c r="O1879" i="26" s="1"/>
  <c r="N1961" i="26"/>
  <c r="O1961" i="26" s="1"/>
  <c r="N2048" i="26"/>
  <c r="O2048" i="26" s="1"/>
  <c r="N2051" i="26"/>
  <c r="O2051" i="26" s="1"/>
  <c r="N1822" i="26"/>
  <c r="O1822" i="26" s="1"/>
  <c r="N2494" i="26"/>
  <c r="O2494" i="26" s="1"/>
  <c r="N1300" i="26"/>
  <c r="O1300" i="26" s="1"/>
  <c r="N1819" i="26"/>
  <c r="O1819" i="26" s="1"/>
  <c r="N2129" i="26"/>
  <c r="O2129" i="26" s="1"/>
  <c r="N1348" i="26"/>
  <c r="O1348" i="26" s="1"/>
  <c r="N2451" i="26"/>
  <c r="O2451" i="26" s="1"/>
  <c r="N1268" i="26"/>
  <c r="O1268" i="26" s="1"/>
  <c r="N1098" i="26"/>
  <c r="O1098" i="26" s="1"/>
  <c r="N1115" i="26"/>
  <c r="O1115" i="26" s="1"/>
  <c r="N1274" i="26"/>
  <c r="O1274" i="26" s="1"/>
  <c r="N1719" i="26"/>
  <c r="O1719" i="26" s="1"/>
  <c r="N1125" i="26"/>
  <c r="O1125" i="26" s="1"/>
  <c r="N2003" i="26"/>
  <c r="O2003" i="26" s="1"/>
  <c r="N2131" i="26"/>
  <c r="O2131" i="26" s="1"/>
  <c r="N1416" i="26"/>
  <c r="O1416" i="26" s="1"/>
  <c r="N1456" i="26"/>
  <c r="O1456" i="26" s="1"/>
  <c r="N1735" i="26"/>
  <c r="O1735" i="26" s="1"/>
  <c r="N1276" i="26"/>
  <c r="O1276" i="26" s="1"/>
  <c r="N2127" i="26"/>
  <c r="O2127" i="26" s="1"/>
  <c r="N1107" i="26"/>
  <c r="O1107" i="26" s="1"/>
  <c r="N2485" i="26"/>
  <c r="O2485" i="26" s="1"/>
  <c r="N1109" i="26"/>
  <c r="O1109" i="26" s="1"/>
  <c r="N2514" i="26"/>
  <c r="O2514" i="26" s="1"/>
  <c r="N2075" i="26"/>
  <c r="O2075" i="26" s="1"/>
  <c r="N612" i="26"/>
  <c r="O612" i="26" s="1"/>
  <c r="N1179" i="26"/>
  <c r="O1179" i="26" s="1"/>
  <c r="N1273" i="26"/>
  <c r="O1273" i="26" s="1"/>
  <c r="N1963" i="26"/>
  <c r="O1963" i="26" s="1"/>
  <c r="N1045" i="26"/>
  <c r="O1045" i="26" s="1"/>
  <c r="N682" i="26"/>
  <c r="O682" i="26" s="1"/>
  <c r="N1964" i="26"/>
  <c r="O1964" i="26" s="1"/>
  <c r="N662" i="26"/>
  <c r="O662" i="26" s="1"/>
  <c r="N607" i="26"/>
  <c r="O607" i="26" s="1"/>
  <c r="N1044" i="26"/>
  <c r="O1044" i="26" s="1"/>
  <c r="N1493" i="26"/>
  <c r="O1493" i="26" s="1"/>
  <c r="N664" i="26"/>
  <c r="O664" i="26" s="1"/>
  <c r="N2133" i="26"/>
  <c r="O2133" i="26" s="1"/>
  <c r="N2650" i="26"/>
  <c r="O2650" i="26" s="1"/>
  <c r="N1224" i="26"/>
  <c r="O1224" i="26" s="1"/>
  <c r="N2517" i="26"/>
  <c r="O2517" i="26" s="1"/>
  <c r="N2102" i="26"/>
  <c r="O2102" i="26" s="1"/>
  <c r="N2701" i="26"/>
  <c r="O2701" i="26" s="1"/>
  <c r="N660" i="26"/>
  <c r="O660" i="26" s="1"/>
  <c r="N1606" i="26"/>
  <c r="O1606" i="26" s="1"/>
  <c r="N608" i="26"/>
  <c r="O608" i="26" s="1"/>
  <c r="N1601" i="26"/>
  <c r="O1601" i="26" s="1"/>
  <c r="N593" i="26"/>
  <c r="O593" i="26" s="1"/>
  <c r="N2515" i="26"/>
  <c r="O2515" i="26" s="1"/>
  <c r="N1256" i="26"/>
  <c r="O1256" i="26" s="1"/>
  <c r="N595" i="26"/>
  <c r="O595" i="26" s="1"/>
  <c r="N2532" i="26"/>
  <c r="O2532" i="26" s="1"/>
  <c r="N1213" i="26"/>
  <c r="O1213" i="26" s="1"/>
  <c r="N267" i="26"/>
  <c r="O267" i="26" s="1"/>
  <c r="N1043" i="26"/>
  <c r="O1043" i="26" s="1"/>
  <c r="N1212" i="26"/>
  <c r="O1212" i="26" s="1"/>
  <c r="N1229" i="26"/>
  <c r="O1229" i="26" s="1"/>
  <c r="N1497" i="26"/>
  <c r="O1497" i="26" s="1"/>
  <c r="N766" i="26"/>
  <c r="O766" i="26" s="1"/>
  <c r="N2076" i="26"/>
  <c r="O2076" i="26" s="1"/>
  <c r="N2704" i="26"/>
  <c r="O2704" i="26" s="1"/>
  <c r="N683" i="26"/>
  <c r="O683" i="26" s="1"/>
  <c r="N1062" i="26"/>
  <c r="O1062" i="26" s="1"/>
  <c r="N1210" i="26"/>
  <c r="O1210" i="26" s="1"/>
  <c r="N2392" i="26"/>
  <c r="N2644" i="26"/>
  <c r="O2644" i="26" s="1"/>
  <c r="N1260" i="26"/>
  <c r="O1260" i="26" s="1"/>
  <c r="N1049" i="26"/>
  <c r="O1049" i="26" s="1"/>
  <c r="N1010" i="26"/>
  <c r="O1010" i="26" s="1"/>
  <c r="N1223" i="26"/>
  <c r="O1223" i="26" s="1"/>
  <c r="N663" i="26"/>
  <c r="O663" i="26" s="1"/>
  <c r="N667" i="26"/>
  <c r="O667" i="26" s="1"/>
  <c r="N2101" i="26"/>
  <c r="O2101" i="26" s="1"/>
  <c r="N117" i="26"/>
  <c r="O117" i="26" s="1"/>
  <c r="N1187" i="26"/>
  <c r="O1187" i="26" s="1"/>
  <c r="N1491" i="26"/>
  <c r="O1491" i="26" s="1"/>
  <c r="N2097" i="26"/>
  <c r="O2097" i="26" s="1"/>
  <c r="N1072" i="26"/>
  <c r="O1072" i="26" s="1"/>
  <c r="N446" i="26"/>
  <c r="O446" i="26" s="1"/>
  <c r="N2073" i="26"/>
  <c r="O2073" i="26" s="1"/>
  <c r="N2092" i="26"/>
  <c r="O2092" i="26" s="1"/>
  <c r="N1189" i="26"/>
  <c r="O1189" i="26" s="1"/>
  <c r="N1221" i="26"/>
  <c r="O1221" i="26" s="1"/>
  <c r="N1180" i="26"/>
  <c r="O1180" i="26" s="1"/>
  <c r="N1228" i="26"/>
  <c r="O1228" i="26" s="1"/>
  <c r="N767" i="26"/>
  <c r="O767" i="26" s="1"/>
  <c r="N679" i="26"/>
  <c r="O679" i="26" s="1"/>
  <c r="N1038" i="26"/>
  <c r="N1525" i="26"/>
  <c r="O1525" i="26" s="1"/>
  <c r="N2667" i="26"/>
  <c r="O2667" i="26" s="1"/>
  <c r="N1227" i="26"/>
  <c r="O1227" i="26" s="1"/>
  <c r="N1042" i="26"/>
  <c r="O1042" i="26" s="1"/>
  <c r="N1075" i="26"/>
  <c r="O1075" i="26" s="1"/>
  <c r="N659" i="26"/>
  <c r="O659" i="26" s="1"/>
  <c r="N1219" i="26"/>
  <c r="O1219" i="26" s="1"/>
  <c r="N1176" i="26"/>
  <c r="O1176" i="26" s="1"/>
  <c r="N1552" i="26"/>
  <c r="O1552" i="26" s="1"/>
  <c r="N2109" i="26"/>
  <c r="O2109" i="26" s="1"/>
  <c r="N2091" i="26"/>
  <c r="O2091" i="26" s="1"/>
  <c r="N680" i="26"/>
  <c r="O680" i="26" s="1"/>
  <c r="N2176" i="26"/>
  <c r="N1222" i="26"/>
  <c r="O1222" i="26" s="1"/>
  <c r="N1225" i="26"/>
  <c r="O1225" i="26" s="1"/>
  <c r="N1226" i="26"/>
  <c r="O1226" i="26" s="1"/>
  <c r="N1533" i="26"/>
  <c r="O1533" i="26" s="1"/>
  <c r="N1177" i="26"/>
  <c r="O1177" i="26" s="1"/>
  <c r="N594" i="26"/>
  <c r="O594" i="26" s="1"/>
  <c r="N1021" i="26"/>
  <c r="O1021" i="26" s="1"/>
  <c r="N592" i="26"/>
  <c r="O592" i="26" s="1"/>
  <c r="N97" i="26"/>
  <c r="L1876" i="26"/>
  <c r="M1876" i="26" s="1"/>
  <c r="L541" i="26"/>
  <c r="M541" i="26" s="1"/>
  <c r="L950" i="26"/>
  <c r="M950" i="26" s="1"/>
  <c r="L1205" i="26"/>
  <c r="M1205" i="26" s="1"/>
  <c r="L254" i="26"/>
  <c r="L1484" i="26"/>
  <c r="M1484" i="26" s="1"/>
  <c r="L779" i="26"/>
  <c r="M779" i="26" s="1"/>
  <c r="L1813" i="26"/>
  <c r="M1813" i="26" s="1"/>
  <c r="L1727" i="26"/>
  <c r="M1727" i="26" s="1"/>
  <c r="L2365" i="26"/>
  <c r="M2365" i="26" s="1"/>
  <c r="L2223" i="26"/>
  <c r="M2223" i="26" s="1"/>
  <c r="L799" i="26"/>
  <c r="M799" i="26" s="1"/>
  <c r="N121" i="26"/>
  <c r="O121" i="26" s="1"/>
  <c r="L1322" i="26"/>
  <c r="M1322" i="26" s="1"/>
  <c r="L265" i="26"/>
  <c r="M265" i="26" s="1"/>
  <c r="L870" i="26"/>
  <c r="M870" i="26" s="1"/>
  <c r="L596" i="26"/>
  <c r="M596" i="26" s="1"/>
  <c r="L345" i="26"/>
  <c r="M345" i="26" s="1"/>
  <c r="L157" i="26"/>
  <c r="M157" i="26" s="1"/>
  <c r="L912" i="26"/>
  <c r="M912" i="26" s="1"/>
  <c r="L910" i="26"/>
  <c r="M910" i="26" s="1"/>
  <c r="L872" i="26"/>
  <c r="M872" i="26" s="1"/>
  <c r="L860" i="26"/>
  <c r="M860" i="26" s="1"/>
  <c r="L982" i="26"/>
  <c r="M982" i="26" s="1"/>
  <c r="L414" i="26"/>
  <c r="M414" i="26" s="1"/>
  <c r="L916" i="26"/>
  <c r="M916" i="26" s="1"/>
  <c r="L851" i="26"/>
  <c r="M851" i="26" s="1"/>
  <c r="L892" i="26"/>
  <c r="M892" i="26" s="1"/>
  <c r="L295" i="26"/>
  <c r="M295" i="26" s="1"/>
  <c r="L201" i="26"/>
  <c r="M201" i="26" s="1"/>
  <c r="L58" i="26"/>
  <c r="M58" i="26" s="1"/>
  <c r="L547" i="26"/>
  <c r="M547" i="26" s="1"/>
  <c r="L1005" i="26"/>
  <c r="M1005" i="26" s="1"/>
  <c r="L205" i="26"/>
  <c r="M205" i="26" s="1"/>
  <c r="L45" i="26"/>
  <c r="M45" i="26" s="1"/>
  <c r="L38" i="26"/>
  <c r="M38" i="26" s="1"/>
  <c r="L645" i="26"/>
  <c r="M645" i="26" s="1"/>
  <c r="L584" i="26"/>
  <c r="M584" i="26" s="1"/>
  <c r="L897" i="26"/>
  <c r="M897" i="26" s="1"/>
  <c r="L772" i="26"/>
  <c r="M772" i="26" s="1"/>
  <c r="L299" i="26"/>
  <c r="M299" i="26" s="1"/>
  <c r="L450" i="26"/>
  <c r="L223" i="26"/>
  <c r="L528" i="26"/>
  <c r="L387" i="26"/>
  <c r="M387" i="26" s="1"/>
  <c r="L1001" i="26"/>
  <c r="M1001" i="26" s="1"/>
  <c r="L479" i="26"/>
  <c r="M479" i="26" s="1"/>
  <c r="L840" i="26"/>
  <c r="M840" i="26" s="1"/>
  <c r="L921" i="26"/>
  <c r="M921" i="26" s="1"/>
  <c r="L322" i="26"/>
  <c r="M322" i="26" s="1"/>
  <c r="L903" i="26"/>
  <c r="M903" i="26" s="1"/>
  <c r="L958" i="26"/>
  <c r="M958" i="26" s="1"/>
  <c r="L601" i="26"/>
  <c r="M601" i="26" s="1"/>
  <c r="L951" i="26"/>
  <c r="M951" i="26" s="1"/>
  <c r="L176" i="26"/>
  <c r="N107" i="26"/>
  <c r="O107" i="26" s="1"/>
  <c r="N122" i="26"/>
  <c r="O122" i="26" s="1"/>
  <c r="L1020" i="26"/>
  <c r="M1020" i="26" s="1"/>
  <c r="L207" i="26"/>
  <c r="M207" i="26" s="1"/>
  <c r="L200" i="26"/>
  <c r="M200" i="26" s="1"/>
  <c r="L579" i="26"/>
  <c r="M579" i="26" s="1"/>
  <c r="L232" i="26"/>
  <c r="M232" i="26" s="1"/>
  <c r="L979" i="26"/>
  <c r="L1032" i="26"/>
  <c r="M1032" i="26" s="1"/>
  <c r="L768" i="26"/>
  <c r="M768" i="26" s="1"/>
  <c r="L702" i="26"/>
  <c r="M702" i="26" s="1"/>
  <c r="L238" i="26"/>
  <c r="M238" i="26" s="1"/>
  <c r="L873" i="26"/>
  <c r="M873" i="26" s="1"/>
  <c r="L22" i="26"/>
  <c r="L213" i="26"/>
  <c r="M213" i="26" s="1"/>
  <c r="L943" i="26"/>
  <c r="M943" i="26" s="1"/>
  <c r="L963" i="26"/>
  <c r="M963" i="26" s="1"/>
  <c r="L343" i="26"/>
  <c r="M343" i="26" s="1"/>
  <c r="L1027" i="26"/>
  <c r="L206" i="26"/>
  <c r="M206" i="26" s="1"/>
  <c r="L731" i="26"/>
  <c r="M731" i="26" s="1"/>
  <c r="L944" i="26"/>
  <c r="M944" i="26" s="1"/>
  <c r="L582" i="26"/>
  <c r="M582" i="26" s="1"/>
  <c r="L619" i="26"/>
  <c r="M619" i="26" s="1"/>
  <c r="L1584" i="26"/>
  <c r="M1584" i="26" s="1"/>
  <c r="L1358" i="26"/>
  <c r="M1358" i="26" s="1"/>
  <c r="L2285" i="26"/>
  <c r="M2285" i="26" s="1"/>
  <c r="L1934" i="26"/>
  <c r="M1934" i="26" s="1"/>
  <c r="L2328" i="26"/>
  <c r="M2328" i="26" s="1"/>
  <c r="L2224" i="26"/>
  <c r="M2224" i="26" s="1"/>
  <c r="L1521" i="26"/>
  <c r="M1521" i="26" s="1"/>
  <c r="L1767" i="26"/>
  <c r="M1767" i="26" s="1"/>
  <c r="L1550" i="26"/>
  <c r="M1550" i="26" s="1"/>
  <c r="L1705" i="26"/>
  <c r="M1705" i="26" s="1"/>
  <c r="L1908" i="26"/>
  <c r="M1908" i="26" s="1"/>
  <c r="L1339" i="26"/>
  <c r="M1339" i="26" s="1"/>
  <c r="L1542" i="26"/>
  <c r="M1542" i="26" s="1"/>
  <c r="L1571" i="26"/>
  <c r="M1571" i="26" s="1"/>
  <c r="L2348" i="26"/>
  <c r="M2348" i="26" s="1"/>
  <c r="L2226" i="26"/>
  <c r="M2226" i="26" s="1"/>
  <c r="L744" i="26"/>
  <c r="M744" i="26" s="1"/>
  <c r="L2340" i="26"/>
  <c r="M2340" i="26" s="1"/>
  <c r="L1730" i="26"/>
  <c r="M1730" i="26" s="1"/>
  <c r="L224" i="26"/>
  <c r="M224" i="26" s="1"/>
  <c r="L1764" i="26"/>
  <c r="M1764" i="26" s="1"/>
  <c r="L610" i="26"/>
  <c r="M610" i="26" s="1"/>
  <c r="L1695" i="26"/>
  <c r="M1695" i="26" s="1"/>
  <c r="L1894" i="26"/>
  <c r="M1894" i="26" s="1"/>
  <c r="L1715" i="26"/>
  <c r="M1715" i="26" s="1"/>
  <c r="L363" i="26"/>
  <c r="M363" i="26" s="1"/>
  <c r="L843" i="26"/>
  <c r="L1867" i="26"/>
  <c r="M1867" i="26" s="1"/>
  <c r="L1246" i="26"/>
  <c r="M1246" i="26" s="1"/>
  <c r="L935" i="26"/>
  <c r="M935" i="26" s="1"/>
  <c r="L384" i="26"/>
  <c r="M384" i="26" s="1"/>
  <c r="L945" i="26"/>
  <c r="L2049" i="26"/>
  <c r="M2049" i="26" s="1"/>
  <c r="L1944" i="26"/>
  <c r="M1944" i="26" s="1"/>
  <c r="L566" i="26"/>
  <c r="M566" i="26" s="1"/>
  <c r="L1917" i="26"/>
  <c r="M1917" i="26" s="1"/>
  <c r="L920" i="26"/>
  <c r="M920" i="26" s="1"/>
  <c r="L511" i="26"/>
  <c r="M511" i="26" s="1"/>
  <c r="N1356" i="26"/>
  <c r="L99" i="26"/>
  <c r="M99" i="26" s="1"/>
  <c r="L1474" i="26"/>
  <c r="M1474" i="26" s="1"/>
  <c r="L1846" i="26"/>
  <c r="M1846" i="26" s="1"/>
  <c r="L754" i="26"/>
  <c r="M754" i="26" s="1"/>
  <c r="L684" i="26"/>
  <c r="M684" i="26" s="1"/>
  <c r="L1800" i="26"/>
  <c r="M1800" i="26" s="1"/>
  <c r="L2384" i="26"/>
  <c r="M2384" i="26" s="1"/>
  <c r="N1301" i="26"/>
  <c r="O1301" i="26" s="1"/>
  <c r="L1781" i="26"/>
  <c r="M1781" i="26" s="1"/>
  <c r="L2274" i="26"/>
  <c r="M2274" i="26" s="1"/>
  <c r="L578" i="26"/>
  <c r="M578" i="26" s="1"/>
  <c r="L2210" i="26"/>
  <c r="M2210" i="26" s="1"/>
  <c r="L846" i="26"/>
  <c r="M846" i="26" s="1"/>
  <c r="L1799" i="26"/>
  <c r="M1799" i="26" s="1"/>
  <c r="L1716" i="26"/>
  <c r="M1716" i="26" s="1"/>
  <c r="L2352" i="26"/>
  <c r="M2352" i="26" s="1"/>
  <c r="L1897" i="26"/>
  <c r="M1897" i="26" s="1"/>
  <c r="N1500" i="26"/>
  <c r="O1500" i="26" s="1"/>
  <c r="L1310" i="26"/>
  <c r="M1310" i="26" s="1"/>
  <c r="L1812" i="26"/>
  <c r="M1812" i="26" s="1"/>
  <c r="L1848" i="26"/>
  <c r="M1848" i="26" s="1"/>
  <c r="L1673" i="26"/>
  <c r="M1673" i="26" s="1"/>
  <c r="L1678" i="26"/>
  <c r="M1678" i="26" s="1"/>
  <c r="L1847" i="26"/>
  <c r="M1847" i="26" s="1"/>
  <c r="L1717" i="26"/>
  <c r="M1717" i="26" s="1"/>
  <c r="L1795" i="26"/>
  <c r="M1795" i="26" s="1"/>
  <c r="L739" i="26"/>
  <c r="L2089" i="26"/>
  <c r="M2089" i="26" s="1"/>
  <c r="L447" i="26"/>
  <c r="M447" i="26" s="1"/>
  <c r="L1536" i="26"/>
  <c r="M1536" i="26" s="1"/>
  <c r="L1916" i="26"/>
  <c r="M1916" i="26" s="1"/>
  <c r="L1666" i="26"/>
  <c r="M1666" i="26" s="1"/>
  <c r="L2250" i="26"/>
  <c r="M2250" i="26" s="1"/>
  <c r="L198" i="26"/>
  <c r="M198" i="26" s="1"/>
  <c r="L2266" i="26"/>
  <c r="M2266" i="26" s="1"/>
  <c r="L458" i="26"/>
  <c r="M458" i="26" s="1"/>
  <c r="L936" i="26"/>
  <c r="M936" i="26" s="1"/>
  <c r="L1458" i="26"/>
  <c r="M1458" i="26" s="1"/>
  <c r="L350" i="26"/>
  <c r="M350" i="26" s="1"/>
  <c r="L2021" i="26"/>
  <c r="L237" i="26"/>
  <c r="M237" i="26" s="1"/>
  <c r="L1830" i="26"/>
  <c r="M1830" i="26" s="1"/>
  <c r="L59" i="26"/>
  <c r="M59" i="26" s="1"/>
  <c r="L494" i="26"/>
  <c r="M494" i="26" s="1"/>
  <c r="L1270" i="26"/>
  <c r="M1270" i="26" s="1"/>
  <c r="L1297" i="26"/>
  <c r="M1297" i="26" s="1"/>
  <c r="L2355" i="26"/>
  <c r="M2355" i="26" s="1"/>
  <c r="L1791" i="26"/>
  <c r="M1791" i="26" s="1"/>
  <c r="L2260" i="26"/>
  <c r="M2260" i="26" s="1"/>
  <c r="L530" i="26"/>
  <c r="M530" i="26" s="1"/>
  <c r="L1881" i="26"/>
  <c r="M1881" i="26" s="1"/>
  <c r="L1692" i="26"/>
  <c r="M1692" i="26" s="1"/>
  <c r="L1287" i="26"/>
  <c r="M1287" i="26" s="1"/>
  <c r="L899" i="26"/>
  <c r="M899" i="26" s="1"/>
  <c r="L1266" i="26"/>
  <c r="M1266" i="26" s="1"/>
  <c r="L1547" i="26"/>
  <c r="M1547" i="26" s="1"/>
  <c r="L1933" i="26"/>
  <c r="M1933" i="26" s="1"/>
  <c r="L606" i="26"/>
  <c r="M606" i="26" s="1"/>
  <c r="L1588" i="26"/>
  <c r="M1588" i="26" s="1"/>
  <c r="L1840" i="26"/>
  <c r="M1840" i="26" s="1"/>
  <c r="L658" i="26"/>
  <c r="M658" i="26" s="1"/>
  <c r="L1906" i="26"/>
  <c r="M1906" i="26" s="1"/>
  <c r="L2085" i="26"/>
  <c r="M2085" i="26" s="1"/>
  <c r="L1485" i="26"/>
  <c r="M1485" i="26" s="1"/>
  <c r="L2024" i="26"/>
  <c r="M2024" i="26" s="1"/>
  <c r="L1342" i="26"/>
  <c r="M1342" i="26" s="1"/>
  <c r="L2314" i="26"/>
  <c r="M2314" i="26" s="1"/>
  <c r="L1247" i="26"/>
  <c r="M1247" i="26" s="1"/>
  <c r="L1855" i="26"/>
  <c r="M1855" i="26" s="1"/>
  <c r="L854" i="26"/>
  <c r="M854" i="26" s="1"/>
  <c r="L1275" i="26"/>
  <c r="M1275" i="26" s="1"/>
  <c r="L1398" i="26"/>
  <c r="M1398" i="26" s="1"/>
  <c r="L505" i="26"/>
  <c r="M505" i="26" s="1"/>
  <c r="L1759" i="26"/>
  <c r="M1759" i="26" s="1"/>
  <c r="L1738" i="26"/>
  <c r="M1738" i="26" s="1"/>
  <c r="L1825" i="26"/>
  <c r="M1825" i="26" s="1"/>
  <c r="L1728" i="26"/>
  <c r="M1728" i="26" s="1"/>
  <c r="L646" i="26"/>
  <c r="M646" i="26" s="1"/>
  <c r="L2246" i="26"/>
  <c r="M2246" i="26" s="1"/>
  <c r="L480" i="26"/>
  <c r="M480" i="26" s="1"/>
  <c r="N1885" i="26"/>
  <c r="L655" i="26"/>
  <c r="M655" i="26" s="1"/>
  <c r="L1854" i="26"/>
  <c r="M1854" i="26" s="1"/>
  <c r="L2498" i="26"/>
  <c r="M2498" i="26" s="1"/>
  <c r="L933" i="26"/>
  <c r="M933" i="26" s="1"/>
  <c r="L1373" i="26"/>
  <c r="M1373" i="26" s="1"/>
  <c r="L1873" i="26"/>
  <c r="L2025" i="26"/>
  <c r="M2025" i="26" s="1"/>
  <c r="L1204" i="26"/>
  <c r="M1204" i="26" s="1"/>
  <c r="L2475" i="26"/>
  <c r="M2475" i="26" s="1"/>
  <c r="L274" i="26"/>
  <c r="M274" i="26" s="1"/>
  <c r="L270" i="26"/>
  <c r="L1836" i="26"/>
  <c r="M1836" i="26" s="1"/>
  <c r="L1168" i="26"/>
  <c r="M1168" i="26" s="1"/>
  <c r="L1313" i="26"/>
  <c r="L220" i="26"/>
  <c r="M220" i="26" s="1"/>
  <c r="L2571" i="26"/>
  <c r="M2571" i="26" s="1"/>
  <c r="L1634" i="26"/>
  <c r="M1634" i="26" s="1"/>
  <c r="L1350" i="26"/>
  <c r="M1350" i="26" s="1"/>
  <c r="L2063" i="26"/>
  <c r="M2063" i="26" s="1"/>
  <c r="L1674" i="26"/>
  <c r="M1674" i="26" s="1"/>
  <c r="L1331" i="26"/>
  <c r="M1331" i="26" s="1"/>
  <c r="L1938" i="26"/>
  <c r="M1938" i="26" s="1"/>
  <c r="L686" i="26"/>
  <c r="M686" i="26" s="1"/>
  <c r="L1882" i="26"/>
  <c r="M1882" i="26" s="1"/>
  <c r="L1360" i="26"/>
  <c r="M1360" i="26" s="1"/>
  <c r="L1815" i="26"/>
  <c r="M1815" i="26" s="1"/>
  <c r="L304" i="26"/>
  <c r="M304" i="26" s="1"/>
  <c r="L1698" i="26"/>
  <c r="M1698" i="26" s="1"/>
  <c r="L1442" i="26"/>
  <c r="M1442" i="26" s="1"/>
  <c r="L536" i="26"/>
  <c r="M536" i="26" s="1"/>
  <c r="L1407" i="26"/>
  <c r="M1407" i="26" s="1"/>
  <c r="L2259" i="26"/>
  <c r="M2259" i="26" s="1"/>
  <c r="L1842" i="26"/>
  <c r="M1842" i="26" s="1"/>
  <c r="L1672" i="26"/>
  <c r="M1672" i="26" s="1"/>
  <c r="L814" i="26"/>
  <c r="M814" i="26" s="1"/>
  <c r="L2327" i="26"/>
  <c r="M2327" i="26" s="1"/>
  <c r="L871" i="26"/>
  <c r="M871" i="26" s="1"/>
  <c r="L1974" i="26"/>
  <c r="M1974" i="26" s="1"/>
  <c r="L2066" i="26"/>
  <c r="M2066" i="26" s="1"/>
  <c r="L1874" i="26"/>
  <c r="M1874" i="26" s="1"/>
  <c r="L2482" i="26"/>
  <c r="M2482" i="26" s="1"/>
  <c r="L279" i="26"/>
  <c r="M279" i="26" s="1"/>
  <c r="L1785" i="26"/>
  <c r="L1341" i="26"/>
  <c r="M1341" i="26" s="1"/>
  <c r="L2065" i="26"/>
  <c r="M2065" i="26" s="1"/>
  <c r="L1707" i="26"/>
  <c r="M1707" i="26" s="1"/>
  <c r="L2505" i="26"/>
  <c r="L1629" i="26"/>
  <c r="N1354" i="26"/>
  <c r="L357" i="26"/>
  <c r="M357" i="26" s="1"/>
  <c r="L850" i="26"/>
  <c r="M850" i="26" s="1"/>
  <c r="L2047" i="26"/>
  <c r="M2047" i="26" s="1"/>
  <c r="L1891" i="26"/>
  <c r="M1891" i="26" s="1"/>
  <c r="L931" i="26"/>
  <c r="M931" i="26" s="1"/>
  <c r="L834" i="26"/>
  <c r="L1762" i="26"/>
  <c r="M1762" i="26" s="1"/>
  <c r="L1766" i="26"/>
  <c r="M1766" i="26" s="1"/>
  <c r="L1449" i="26"/>
  <c r="M1449" i="26" s="1"/>
  <c r="L1939" i="26"/>
  <c r="M1939" i="26" s="1"/>
  <c r="L54" i="26"/>
  <c r="M54" i="26" s="1"/>
  <c r="L940" i="26"/>
  <c r="M940" i="26" s="1"/>
  <c r="L2215" i="26"/>
  <c r="M2215" i="26" s="1"/>
  <c r="L611" i="26"/>
  <c r="L2042" i="26"/>
  <c r="M2042" i="26" s="1"/>
  <c r="L1742" i="26"/>
  <c r="M1742" i="26" s="1"/>
  <c r="L2243" i="26"/>
  <c r="M2243" i="26" s="1"/>
  <c r="L2425" i="26"/>
  <c r="L842" i="26"/>
  <c r="M842" i="26" s="1"/>
  <c r="L604" i="26"/>
  <c r="M604" i="26" s="1"/>
  <c r="L1206" i="26"/>
  <c r="M1206" i="26" s="1"/>
  <c r="L750" i="26"/>
  <c r="M750" i="26" s="1"/>
  <c r="L1513" i="26"/>
  <c r="M1513" i="26" s="1"/>
  <c r="L1393" i="26"/>
  <c r="M1393" i="26" s="1"/>
  <c r="L1357" i="26"/>
  <c r="M1357" i="26" s="1"/>
  <c r="L1434" i="26"/>
  <c r="M1434" i="26" s="1"/>
  <c r="L1763" i="26"/>
  <c r="L2064" i="26"/>
  <c r="M2064" i="26" s="1"/>
  <c r="L1921" i="26"/>
  <c r="M1921" i="26" s="1"/>
  <c r="L778" i="26"/>
  <c r="L1425" i="26"/>
  <c r="M1425" i="26" s="1"/>
  <c r="L1952" i="26"/>
  <c r="M1952" i="26" s="1"/>
  <c r="L1888" i="26"/>
  <c r="M1888" i="26" s="1"/>
  <c r="L2222" i="26"/>
  <c r="M2222" i="26" s="1"/>
  <c r="L1170" i="26"/>
  <c r="M1170" i="26" s="1"/>
  <c r="L1156" i="26"/>
  <c r="M1156" i="26" s="1"/>
  <c r="L1884" i="26"/>
  <c r="M1884" i="26" s="1"/>
  <c r="L1252" i="26"/>
  <c r="M1252" i="26" s="1"/>
  <c r="N1404" i="26"/>
  <c r="L564" i="26"/>
  <c r="M564" i="26" s="1"/>
  <c r="L1831" i="26"/>
  <c r="M1831" i="26" s="1"/>
  <c r="L2347" i="26"/>
  <c r="M2347" i="26" s="1"/>
  <c r="L861" i="26"/>
  <c r="M861" i="26" s="1"/>
  <c r="L900" i="26"/>
  <c r="M900" i="26" s="1"/>
  <c r="L919" i="26"/>
  <c r="M919" i="26" s="1"/>
  <c r="L1895" i="26"/>
  <c r="M1895" i="26" s="1"/>
  <c r="N1349" i="26"/>
  <c r="O1349" i="26" s="1"/>
  <c r="L1902" i="26"/>
  <c r="M1902" i="26" s="1"/>
  <c r="L77" i="26"/>
  <c r="M77" i="26" s="1"/>
  <c r="L1486" i="26"/>
  <c r="M1486" i="26" s="1"/>
  <c r="L402" i="26"/>
  <c r="M402" i="26" s="1"/>
  <c r="L788" i="26"/>
  <c r="M788" i="26" s="1"/>
  <c r="L1786" i="26"/>
  <c r="M1786" i="26" s="1"/>
  <c r="L1910" i="26"/>
  <c r="M1910" i="26" s="1"/>
  <c r="L1543" i="26"/>
  <c r="M1543" i="26" s="1"/>
  <c r="L2204" i="26"/>
  <c r="M2204" i="26" s="1"/>
  <c r="L537" i="26"/>
  <c r="M537" i="26" s="1"/>
  <c r="L864" i="26"/>
  <c r="M864" i="26" s="1"/>
  <c r="L441" i="26"/>
  <c r="L866" i="26"/>
  <c r="M866" i="26" s="1"/>
  <c r="L913" i="26"/>
  <c r="M913" i="26" s="1"/>
  <c r="L1936" i="26"/>
  <c r="M1936" i="26" s="1"/>
  <c r="L2084" i="26"/>
  <c r="M2084" i="26" s="1"/>
  <c r="L1089" i="26"/>
  <c r="M1089" i="26" s="1"/>
  <c r="L1864" i="26"/>
  <c r="M1864" i="26" s="1"/>
  <c r="L2216" i="26"/>
  <c r="M2216" i="26" s="1"/>
  <c r="L1271" i="26"/>
  <c r="M1271" i="26" s="1"/>
  <c r="L1371" i="26"/>
  <c r="M1371" i="26" s="1"/>
  <c r="L1899" i="26"/>
  <c r="M1899" i="26" s="1"/>
  <c r="L1949" i="26"/>
  <c r="M1949" i="26" s="1"/>
  <c r="L1818" i="26"/>
  <c r="M1818" i="26" s="1"/>
  <c r="L339" i="26"/>
  <c r="M339" i="26" s="1"/>
  <c r="L556" i="26"/>
  <c r="M556" i="26" s="1"/>
  <c r="L474" i="26"/>
  <c r="M474" i="26" s="1"/>
  <c r="L1754" i="26"/>
  <c r="M1754" i="26" s="1"/>
  <c r="L760" i="26"/>
  <c r="M760" i="26" s="1"/>
  <c r="L722" i="26"/>
  <c r="L1841" i="26"/>
  <c r="M1841" i="26" s="1"/>
  <c r="N1368" i="26"/>
  <c r="O1368" i="26" s="1"/>
  <c r="L2313" i="26"/>
  <c r="M2313" i="26" s="1"/>
  <c r="L2196" i="26"/>
  <c r="M2196" i="26" s="1"/>
  <c r="L1940" i="26"/>
  <c r="M1940" i="26" s="1"/>
  <c r="L2203" i="26"/>
  <c r="M2203" i="26" s="1"/>
  <c r="L1133" i="26"/>
  <c r="M1133" i="26" s="1"/>
  <c r="L346" i="26"/>
  <c r="M346" i="26" s="1"/>
  <c r="L1953" i="26"/>
  <c r="M1953" i="26" s="1"/>
  <c r="L2301" i="26"/>
  <c r="M2301" i="26" s="1"/>
  <c r="L1820" i="26"/>
  <c r="M1820" i="26" s="1"/>
  <c r="L1807" i="26"/>
  <c r="M1807" i="26" s="1"/>
  <c r="L752" i="26"/>
  <c r="L1419" i="26"/>
  <c r="M1419" i="26" s="1"/>
  <c r="L188" i="26"/>
  <c r="M188" i="26" s="1"/>
  <c r="L1372" i="26"/>
  <c r="M1372" i="26" s="1"/>
  <c r="L938" i="26"/>
  <c r="L970" i="26"/>
  <c r="M970" i="26" s="1"/>
  <c r="L1834" i="26"/>
  <c r="M1834" i="26" s="1"/>
  <c r="L1251" i="26"/>
  <c r="M1251" i="26" s="1"/>
  <c r="L1725" i="26"/>
  <c r="M1725" i="26" s="1"/>
  <c r="L1689" i="26"/>
  <c r="M1689" i="26" s="1"/>
  <c r="L2372" i="26"/>
  <c r="L212" i="26"/>
  <c r="M212" i="26" s="1"/>
  <c r="L1814" i="26"/>
  <c r="L793" i="26"/>
  <c r="M793" i="26" s="1"/>
  <c r="L1821" i="26"/>
  <c r="M1821" i="26" s="1"/>
  <c r="L1700" i="26"/>
  <c r="M1700" i="26" s="1"/>
  <c r="L1649" i="26"/>
  <c r="M1649" i="26" s="1"/>
  <c r="L1093" i="26"/>
  <c r="M1093" i="26" s="1"/>
  <c r="L1697" i="26"/>
  <c r="M1697" i="26" s="1"/>
  <c r="L2251" i="26"/>
  <c r="M2251" i="26" s="1"/>
  <c r="L1749" i="26"/>
  <c r="M1749" i="26" s="1"/>
  <c r="L449" i="26"/>
  <c r="M449" i="26" s="1"/>
  <c r="L2087" i="26"/>
  <c r="M2087" i="26" s="1"/>
  <c r="L1686" i="26"/>
  <c r="M1686" i="26" s="1"/>
  <c r="L1926" i="26"/>
  <c r="M1926" i="26" s="1"/>
  <c r="L959" i="26"/>
  <c r="M959" i="26" s="1"/>
  <c r="L32" i="26"/>
  <c r="L2495" i="26"/>
  <c r="M2495" i="26" s="1"/>
  <c r="L368" i="26"/>
  <c r="M368" i="26" s="1"/>
  <c r="L891" i="26"/>
  <c r="M891" i="26" s="1"/>
  <c r="L1816" i="26"/>
  <c r="M1816" i="26" s="1"/>
  <c r="L2566" i="26"/>
  <c r="M2566" i="26" s="1"/>
  <c r="L1530" i="26"/>
  <c r="M1530" i="26" s="1"/>
  <c r="L719" i="26"/>
  <c r="M719" i="26" s="1"/>
  <c r="L1797" i="26"/>
  <c r="M1797" i="26" s="1"/>
  <c r="L1307" i="26"/>
  <c r="M1307" i="26" s="1"/>
  <c r="L2202" i="26"/>
  <c r="M2202" i="26" s="1"/>
  <c r="L1765" i="26"/>
  <c r="M1765" i="26" s="1"/>
  <c r="L2295" i="26"/>
  <c r="M2295" i="26" s="1"/>
  <c r="L128" i="26"/>
  <c r="M128" i="26" s="1"/>
  <c r="L461" i="26"/>
  <c r="M461" i="26" s="1"/>
  <c r="L1306" i="26"/>
  <c r="M1306" i="26" s="1"/>
  <c r="L1852" i="26"/>
  <c r="M1852" i="26" s="1"/>
  <c r="L1941" i="26"/>
  <c r="M1941" i="26" s="1"/>
  <c r="L1817" i="26"/>
  <c r="M1817" i="26" s="1"/>
  <c r="L1417" i="26"/>
  <c r="L36" i="26"/>
  <c r="M36" i="26" s="1"/>
  <c r="L422" i="26"/>
  <c r="M422" i="26" s="1"/>
  <c r="L1823" i="26"/>
  <c r="M1823" i="26" s="1"/>
  <c r="L2305" i="26"/>
  <c r="M2305" i="26" s="1"/>
  <c r="L1447" i="26"/>
  <c r="M1447" i="26" s="1"/>
  <c r="L2501" i="26"/>
  <c r="M2501" i="26" s="1"/>
  <c r="L331" i="26"/>
  <c r="L1418" i="26"/>
  <c r="M1418" i="26" s="1"/>
  <c r="L1304" i="26"/>
  <c r="M1304" i="26" s="1"/>
  <c r="L1134" i="26"/>
  <c r="M1134" i="26" s="1"/>
  <c r="L2205" i="26"/>
  <c r="M2205" i="26" s="1"/>
  <c r="L703" i="26"/>
  <c r="M703" i="26" s="1"/>
  <c r="L1370" i="26"/>
  <c r="M1370" i="26" s="1"/>
  <c r="L2448" i="26"/>
  <c r="M2448" i="26" s="1"/>
  <c r="L2493" i="26"/>
  <c r="M2493" i="26" s="1"/>
  <c r="L1883" i="26"/>
  <c r="M1883" i="26" s="1"/>
  <c r="L1946" i="26"/>
  <c r="M1946" i="26" s="1"/>
  <c r="L2254" i="26"/>
  <c r="M2254" i="26" s="1"/>
  <c r="L2311" i="26"/>
  <c r="M2311" i="26" s="1"/>
  <c r="L947" i="26"/>
  <c r="M947" i="26" s="1"/>
  <c r="L649" i="26"/>
  <c r="M649" i="26" s="1"/>
  <c r="L1887" i="26"/>
  <c r="M1887" i="26" s="1"/>
  <c r="L2235" i="26"/>
  <c r="M2235" i="26" s="1"/>
  <c r="L337" i="26"/>
  <c r="L1463" i="26"/>
  <c r="M1463" i="26" s="1"/>
  <c r="L1387" i="26"/>
  <c r="M1387" i="26" s="1"/>
  <c r="L552" i="26"/>
  <c r="M552" i="26" s="1"/>
  <c r="L1466" i="26"/>
  <c r="M1466" i="26" s="1"/>
  <c r="L2228" i="26"/>
  <c r="M2228" i="26" s="1"/>
  <c r="L2268" i="26"/>
  <c r="M2268" i="26" s="1"/>
  <c r="L561" i="26"/>
  <c r="M561" i="26" s="1"/>
  <c r="L725" i="26"/>
  <c r="M725" i="26" s="1"/>
  <c r="L911" i="26"/>
  <c r="M911" i="26" s="1"/>
  <c r="L1872" i="26"/>
  <c r="M1872" i="26" s="1"/>
  <c r="L1420" i="26"/>
  <c r="M1420" i="26" s="1"/>
  <c r="L1279" i="26"/>
  <c r="M1279" i="26" s="1"/>
  <c r="L1724" i="26"/>
  <c r="M1724" i="26" s="1"/>
  <c r="L2502" i="26"/>
  <c r="M2502" i="26" s="1"/>
  <c r="L2193" i="26"/>
  <c r="M2193" i="26" s="1"/>
  <c r="L2490" i="26"/>
  <c r="M2490" i="26" s="1"/>
  <c r="L1336" i="26"/>
  <c r="M1336" i="26" s="1"/>
  <c r="L242" i="26"/>
  <c r="M242" i="26" s="1"/>
  <c r="N1501" i="26"/>
  <c r="O1501" i="26" s="1"/>
  <c r="L1445" i="26"/>
  <c r="M1445" i="26" s="1"/>
  <c r="L710" i="26"/>
  <c r="M710" i="26" s="1"/>
  <c r="L1922" i="26"/>
  <c r="M1922" i="26" s="1"/>
  <c r="L1277" i="26"/>
  <c r="M1277" i="26" s="1"/>
  <c r="L1955" i="26"/>
  <c r="M1955" i="26" s="1"/>
  <c r="L801" i="26"/>
  <c r="M801" i="26" s="1"/>
  <c r="L1729" i="26"/>
  <c r="M1729" i="26" s="1"/>
  <c r="L1424" i="26"/>
  <c r="L2310" i="26"/>
  <c r="M2310" i="26" s="1"/>
  <c r="L2247" i="26"/>
  <c r="M2247" i="26" s="1"/>
  <c r="L2241" i="26"/>
  <c r="M2241" i="26" s="1"/>
  <c r="L2477" i="26"/>
  <c r="M2477" i="26" s="1"/>
  <c r="L1248" i="26"/>
  <c r="M1248" i="26" s="1"/>
  <c r="L1355" i="26"/>
  <c r="M1355" i="26" s="1"/>
  <c r="L2499" i="26"/>
  <c r="M2499" i="26" s="1"/>
  <c r="L209" i="26"/>
  <c r="M209" i="26" s="1"/>
  <c r="L466" i="26"/>
  <c r="M466" i="26" s="1"/>
  <c r="L436" i="26"/>
  <c r="M436" i="26" s="1"/>
  <c r="L1878" i="26"/>
  <c r="M1878" i="26" s="1"/>
  <c r="L1664" i="26"/>
  <c r="M1664" i="26" s="1"/>
  <c r="L2382" i="26"/>
  <c r="M2382" i="26" s="1"/>
  <c r="N1317" i="26"/>
  <c r="O1317" i="26" s="1"/>
  <c r="L221" i="26"/>
  <c r="M221" i="26" s="1"/>
  <c r="L1278" i="26"/>
  <c r="M1278" i="26" s="1"/>
  <c r="L347" i="26"/>
  <c r="M347" i="26" s="1"/>
  <c r="L2368" i="26"/>
  <c r="M2368" i="26" s="1"/>
  <c r="L320" i="26"/>
  <c r="M320" i="26" s="1"/>
  <c r="L1770" i="26"/>
  <c r="M1770" i="26" s="1"/>
  <c r="L972" i="26"/>
  <c r="M972" i="26" s="1"/>
  <c r="L40" i="26"/>
  <c r="M40" i="26" s="1"/>
  <c r="L23" i="26"/>
  <c r="M23" i="26" s="1"/>
  <c r="L1870" i="26"/>
  <c r="M1870" i="26" s="1"/>
  <c r="L2139" i="26"/>
  <c r="M2139" i="26" s="1"/>
  <c r="L1263" i="26"/>
  <c r="M1263" i="26" s="1"/>
  <c r="L1901" i="26"/>
  <c r="M1901" i="26" s="1"/>
  <c r="L1365" i="26"/>
  <c r="M1365" i="26" s="1"/>
  <c r="L687" i="26"/>
  <c r="M687" i="26" s="1"/>
  <c r="L1772" i="26"/>
  <c r="M1772" i="26" s="1"/>
  <c r="L971" i="26"/>
  <c r="M971" i="26" s="1"/>
  <c r="L2304" i="26"/>
  <c r="M2304" i="26" s="1"/>
  <c r="L358" i="26"/>
  <c r="M358" i="26" s="1"/>
  <c r="L2333" i="26"/>
  <c r="M2333" i="26" s="1"/>
  <c r="L85" i="26"/>
  <c r="M85" i="26" s="1"/>
  <c r="L2103" i="26"/>
  <c r="M2103" i="26" s="1"/>
  <c r="L2255" i="26"/>
  <c r="M2255" i="26" s="1"/>
  <c r="L1374" i="26"/>
  <c r="M1374" i="26" s="1"/>
  <c r="L1685" i="26"/>
  <c r="M1685" i="26" s="1"/>
  <c r="L2026" i="26"/>
  <c r="M2026" i="26" s="1"/>
  <c r="L2567" i="26"/>
  <c r="M2567" i="26" s="1"/>
  <c r="L2462" i="26"/>
  <c r="M2462" i="26" s="1"/>
  <c r="L271" i="26"/>
  <c r="M271" i="26" s="1"/>
  <c r="L1314" i="26"/>
  <c r="M1314" i="26" s="1"/>
  <c r="L1352" i="26"/>
  <c r="M1352" i="26" s="1"/>
  <c r="L1095" i="26"/>
  <c r="M1095" i="26" s="1"/>
  <c r="L225" i="26"/>
  <c r="M225" i="26" s="1"/>
  <c r="N1757" i="26"/>
  <c r="O1757" i="26" s="1"/>
  <c r="L1172" i="26"/>
  <c r="M1172" i="26" s="1"/>
  <c r="L1948" i="26"/>
  <c r="M1948" i="26" s="1"/>
  <c r="L1892" i="26"/>
  <c r="M1892" i="26" s="1"/>
  <c r="L1399" i="26"/>
  <c r="M1399" i="26" s="1"/>
  <c r="L939" i="26"/>
  <c r="M939" i="26" s="1"/>
  <c r="L831" i="26"/>
  <c r="L565" i="26"/>
  <c r="M565" i="26" s="1"/>
  <c r="L1415" i="26"/>
  <c r="M1415" i="26" s="1"/>
  <c r="L654" i="26"/>
  <c r="M654" i="26" s="1"/>
  <c r="L1780" i="26"/>
  <c r="M1780" i="26" s="1"/>
  <c r="L356" i="26"/>
  <c r="M356" i="26" s="1"/>
  <c r="L1913" i="26"/>
  <c r="M1913" i="26" s="1"/>
  <c r="L1538" i="26"/>
  <c r="M1538" i="26" s="1"/>
  <c r="L2302" i="26"/>
  <c r="M2302" i="26" s="1"/>
  <c r="L1299" i="26"/>
  <c r="M1299" i="26" s="1"/>
  <c r="L74" i="26"/>
  <c r="M74" i="26" s="1"/>
  <c r="L2135" i="26"/>
  <c r="L1732" i="26"/>
  <c r="M1732" i="26" s="1"/>
  <c r="L296" i="26"/>
  <c r="M296" i="26" s="1"/>
  <c r="L773" i="26"/>
  <c r="M773" i="26" s="1"/>
  <c r="L969" i="26"/>
  <c r="M969" i="26" s="1"/>
  <c r="L2296" i="26"/>
  <c r="M2296" i="26" s="1"/>
  <c r="L1773" i="26"/>
  <c r="M1773" i="26" s="1"/>
  <c r="L1209" i="26"/>
  <c r="M1209" i="26" s="1"/>
  <c r="L2357" i="26"/>
  <c r="M2357" i="26" s="1"/>
  <c r="L516" i="26"/>
  <c r="M516" i="26" s="1"/>
  <c r="L1438" i="26"/>
  <c r="M1438" i="26" s="1"/>
  <c r="L1869" i="26"/>
  <c r="M1869" i="26" s="1"/>
  <c r="L1280" i="26"/>
  <c r="M1280" i="26" s="1"/>
  <c r="L340" i="26"/>
  <c r="M340" i="26" s="1"/>
  <c r="N1907" i="26"/>
  <c r="O1907" i="26" s="1"/>
  <c r="L275" i="26"/>
  <c r="M275" i="26" s="1"/>
  <c r="L869" i="26"/>
  <c r="M869" i="26" s="1"/>
  <c r="L673" i="26"/>
  <c r="M673" i="26" s="1"/>
  <c r="L24" i="26"/>
  <c r="M24" i="26" s="1"/>
  <c r="L1862" i="26"/>
  <c r="M1862" i="26" s="1"/>
  <c r="L651" i="26"/>
  <c r="M651" i="26" s="1"/>
  <c r="L1723" i="26"/>
  <c r="M1723" i="26" s="1"/>
  <c r="L161" i="26"/>
  <c r="M161" i="26" s="1"/>
  <c r="L1919" i="26"/>
  <c r="M1919" i="26" s="1"/>
  <c r="L374" i="26"/>
  <c r="M374" i="26" s="1"/>
  <c r="L1396" i="26"/>
  <c r="M1396" i="26" s="1"/>
  <c r="L792" i="26"/>
  <c r="M792" i="26" s="1"/>
  <c r="L1911" i="26"/>
  <c r="M1911" i="26" s="1"/>
  <c r="L2214" i="26"/>
  <c r="M2214" i="26" s="1"/>
  <c r="L1748" i="26"/>
  <c r="M1748" i="26" s="1"/>
  <c r="L1710" i="26"/>
  <c r="M1710" i="26" s="1"/>
  <c r="L2035" i="26"/>
  <c r="M2035" i="26" s="1"/>
  <c r="L1058" i="26"/>
  <c r="M1058" i="26" s="1"/>
  <c r="L96" i="26"/>
  <c r="M96" i="26" s="1"/>
  <c r="L1843" i="26"/>
  <c r="M1843" i="26" s="1"/>
  <c r="L1808" i="26"/>
  <c r="M1808" i="26" s="1"/>
  <c r="L1745" i="26"/>
  <c r="L2275" i="26"/>
  <c r="M2275" i="26" s="1"/>
  <c r="L2014" i="26"/>
  <c r="M2014" i="26" s="1"/>
  <c r="L2088" i="26"/>
  <c r="M2088" i="26" s="1"/>
  <c r="L1587" i="26"/>
  <c r="M1587" i="26" s="1"/>
  <c r="L57" i="26"/>
  <c r="L2337" i="26"/>
  <c r="M2337" i="26" s="1"/>
  <c r="L1751" i="26"/>
  <c r="M1751" i="26" s="1"/>
  <c r="L934" i="26"/>
  <c r="M934" i="26" s="1"/>
  <c r="N1487" i="26"/>
  <c r="O1487" i="26" s="1"/>
  <c r="L755" i="26"/>
  <c r="M755" i="26" s="1"/>
  <c r="L674" i="26"/>
  <c r="M674" i="26" s="1"/>
  <c r="L1169" i="26"/>
  <c r="M1169" i="26" s="1"/>
  <c r="L1809" i="26"/>
  <c r="M1809" i="26" s="1"/>
  <c r="N1272" i="26"/>
  <c r="O1272" i="26" s="1"/>
  <c r="L227" i="26"/>
  <c r="M227" i="26" s="1"/>
  <c r="L89" i="26"/>
  <c r="M89" i="26" s="1"/>
  <c r="L1483" i="26"/>
  <c r="M1483" i="26" s="1"/>
  <c r="L48" i="26"/>
  <c r="M48" i="26" s="1"/>
  <c r="L997" i="26"/>
  <c r="M997" i="26" s="1"/>
  <c r="L1320" i="26"/>
  <c r="M1320" i="26" s="1"/>
  <c r="L2082" i="26"/>
  <c r="M2082" i="26" s="1"/>
  <c r="L599" i="26"/>
  <c r="M599" i="26" s="1"/>
  <c r="L705" i="26"/>
  <c r="M705" i="26" s="1"/>
  <c r="L1750" i="26"/>
  <c r="M1750" i="26" s="1"/>
  <c r="L285" i="26"/>
  <c r="M285" i="26" s="1"/>
  <c r="L1687" i="26"/>
  <c r="M1687" i="26" s="1"/>
  <c r="L1909" i="26"/>
  <c r="M1909" i="26" s="1"/>
  <c r="L1709" i="26"/>
  <c r="M1709" i="26" s="1"/>
  <c r="L1321" i="26"/>
  <c r="M1321" i="26" s="1"/>
  <c r="L993" i="26"/>
  <c r="L2253" i="26"/>
  <c r="M2253" i="26" s="1"/>
  <c r="L2245" i="26"/>
  <c r="M2245" i="26" s="1"/>
  <c r="L120" i="26"/>
  <c r="M120" i="26" s="1"/>
  <c r="L523" i="26"/>
  <c r="M523" i="26" s="1"/>
  <c r="L203" i="26"/>
  <c r="M203" i="26" s="1"/>
  <c r="L1390" i="26"/>
  <c r="M1390" i="26" s="1"/>
  <c r="L727" i="26"/>
  <c r="M727" i="26" s="1"/>
  <c r="L1408" i="26"/>
  <c r="M1408" i="26" s="1"/>
  <c r="L2401" i="26"/>
  <c r="M2401" i="26" s="1"/>
  <c r="L2197" i="26"/>
  <c r="M2197" i="26" s="1"/>
  <c r="L434" i="26"/>
  <c r="M434" i="26" s="1"/>
  <c r="L1741" i="26"/>
  <c r="M1741" i="26" s="1"/>
  <c r="L650" i="26"/>
  <c r="M650" i="26" s="1"/>
  <c r="L499" i="26"/>
  <c r="M499" i="26" s="1"/>
  <c r="L2470" i="26"/>
  <c r="M2470" i="26" s="1"/>
  <c r="L1782" i="26"/>
  <c r="M1782" i="26" s="1"/>
  <c r="M32" i="26" l="1"/>
  <c r="E100" i="25" s="1"/>
  <c r="D100" i="25"/>
  <c r="D31" i="25"/>
  <c r="D92" i="25"/>
  <c r="M778" i="26"/>
  <c r="E43" i="25" s="1"/>
  <c r="D43" i="25"/>
  <c r="M1177" i="26"/>
  <c r="E60" i="25" s="1"/>
  <c r="D60" i="25"/>
  <c r="M1027" i="26"/>
  <c r="E52" i="25" s="1"/>
  <c r="D52" i="25"/>
  <c r="M337" i="26"/>
  <c r="M1814" i="26"/>
  <c r="E78" i="25" s="1"/>
  <c r="D78" i="25"/>
  <c r="M1313" i="26"/>
  <c r="D65" i="25"/>
  <c r="M945" i="26"/>
  <c r="M528" i="26"/>
  <c r="D38" i="25"/>
  <c r="M254" i="26"/>
  <c r="E26" i="25" s="1"/>
  <c r="D26" i="25"/>
  <c r="M2667" i="26"/>
  <c r="E96" i="25" s="1"/>
  <c r="D96" i="25"/>
  <c r="M446" i="26"/>
  <c r="E35" i="25" s="1"/>
  <c r="D35" i="25"/>
  <c r="M664" i="26"/>
  <c r="D41" i="25"/>
  <c r="M1250" i="26"/>
  <c r="E63" i="25" s="1"/>
  <c r="D63" i="25"/>
  <c r="M1140" i="26"/>
  <c r="E59" i="25" s="1"/>
  <c r="D59" i="25"/>
  <c r="M223" i="26"/>
  <c r="D25" i="25"/>
  <c r="M1074" i="26"/>
  <c r="D57" i="25"/>
  <c r="M1042" i="26"/>
  <c r="E55" i="25" s="1"/>
  <c r="D55" i="25"/>
  <c r="M1256" i="26"/>
  <c r="D64" i="25"/>
  <c r="M1379" i="26"/>
  <c r="D68" i="25"/>
  <c r="M1244" i="26"/>
  <c r="E62" i="25" s="1"/>
  <c r="D62" i="25"/>
  <c r="M2583" i="26"/>
  <c r="D93" i="25"/>
  <c r="M1145" i="26"/>
  <c r="D61" i="25"/>
  <c r="M1436" i="26"/>
  <c r="M1629" i="26"/>
  <c r="D72" i="25"/>
  <c r="M57" i="26"/>
  <c r="D21" i="25"/>
  <c r="M1745" i="26"/>
  <c r="D74" i="25"/>
  <c r="M1424" i="26"/>
  <c r="D70" i="25"/>
  <c r="M2372" i="26"/>
  <c r="D85" i="25"/>
  <c r="M722" i="26"/>
  <c r="E42" i="25" s="1"/>
  <c r="D42" i="25"/>
  <c r="M662" i="26"/>
  <c r="E40" i="25" s="1"/>
  <c r="D40" i="25"/>
  <c r="M1822" i="26"/>
  <c r="D79" i="25"/>
  <c r="M1337" i="26"/>
  <c r="D66" i="25"/>
  <c r="M831" i="26"/>
  <c r="E46" i="25" s="1"/>
  <c r="D46" i="25"/>
  <c r="M441" i="26"/>
  <c r="D34" i="25"/>
  <c r="M270" i="26"/>
  <c r="D28" i="25"/>
  <c r="M1873" i="26"/>
  <c r="E80" i="25" s="1"/>
  <c r="D80" i="25"/>
  <c r="M392" i="26"/>
  <c r="M2324" i="26"/>
  <c r="D84" i="25"/>
  <c r="M1002" i="26"/>
  <c r="D54" i="25"/>
  <c r="M2704" i="26"/>
  <c r="D102" i="25"/>
  <c r="M1132" i="26"/>
  <c r="D58" i="25"/>
  <c r="M2445" i="26"/>
  <c r="D88" i="25"/>
  <c r="M331" i="26"/>
  <c r="D30" i="25"/>
  <c r="M1763" i="26"/>
  <c r="E76" i="25" s="1"/>
  <c r="D76" i="25"/>
  <c r="M979" i="26"/>
  <c r="E51" i="25" s="1"/>
  <c r="D51" i="25"/>
  <c r="M176" i="26"/>
  <c r="D24" i="25"/>
  <c r="M1045" i="26"/>
  <c r="D56" i="25"/>
  <c r="M1756" i="26"/>
  <c r="E75" i="25" s="1"/>
  <c r="D75" i="25"/>
  <c r="M938" i="26"/>
  <c r="E49" i="25" s="1"/>
  <c r="D49" i="25"/>
  <c r="M2425" i="26"/>
  <c r="D86" i="25"/>
  <c r="M2505" i="26"/>
  <c r="E89" i="25" s="1"/>
  <c r="D89" i="25"/>
  <c r="M1785" i="26"/>
  <c r="E77" i="25" s="1"/>
  <c r="D77" i="25"/>
  <c r="M843" i="26"/>
  <c r="D48" i="25"/>
  <c r="M2101" i="26"/>
  <c r="D83" i="25"/>
  <c r="M267" i="26"/>
  <c r="E27" i="25" s="1"/>
  <c r="D27" i="25"/>
  <c r="M2514" i="26"/>
  <c r="D91" i="25"/>
  <c r="M107" i="26"/>
  <c r="M1903" i="26"/>
  <c r="D81" i="25"/>
  <c r="M1996" i="26"/>
  <c r="D82" i="25"/>
  <c r="M1708" i="26"/>
  <c r="D73" i="25"/>
  <c r="M993" i="26"/>
  <c r="D53" i="25"/>
  <c r="M1417" i="26"/>
  <c r="E69" i="25" s="1"/>
  <c r="D69" i="25"/>
  <c r="M752" i="26"/>
  <c r="D45" i="25"/>
  <c r="M611" i="26"/>
  <c r="D39" i="25"/>
  <c r="M834" i="26"/>
  <c r="E47" i="25" s="1"/>
  <c r="D47" i="25"/>
  <c r="M739" i="26"/>
  <c r="D44" i="25"/>
  <c r="M2701" i="26"/>
  <c r="E101" i="25" s="1"/>
  <c r="D101" i="25"/>
  <c r="M1368" i="26"/>
  <c r="D67" i="25"/>
  <c r="M2607" i="26"/>
  <c r="E94" i="25" s="1"/>
  <c r="D94" i="25"/>
  <c r="O2392" i="26"/>
  <c r="G85" i="25" s="1"/>
  <c r="F85" i="25"/>
  <c r="M450" i="26"/>
  <c r="M1038" i="26"/>
  <c r="O1038" i="26"/>
  <c r="G39" i="25" s="1"/>
  <c r="F39" i="25"/>
  <c r="M2135" i="26"/>
  <c r="M2021" i="26"/>
  <c r="F57" i="25"/>
  <c r="F53" i="25"/>
  <c r="F21" i="25"/>
  <c r="F29" i="25"/>
  <c r="F30" i="25"/>
  <c r="F55" i="25"/>
  <c r="F19" i="25"/>
  <c r="F31" i="25"/>
  <c r="F58" i="25"/>
  <c r="F77" i="25"/>
  <c r="F86" i="25"/>
  <c r="F71" i="25"/>
  <c r="F80" i="25"/>
  <c r="F67" i="25"/>
  <c r="F84" i="25"/>
  <c r="F78" i="25"/>
  <c r="F99" i="25"/>
  <c r="F75" i="25"/>
  <c r="F81" i="25"/>
  <c r="F74" i="25"/>
  <c r="F92" i="25"/>
  <c r="F104" i="25"/>
  <c r="F103" i="25"/>
  <c r="F93" i="25"/>
  <c r="F102" i="25"/>
  <c r="F82" i="25"/>
  <c r="F91" i="25"/>
  <c r="F88" i="25"/>
  <c r="F73" i="25"/>
  <c r="F70" i="25"/>
  <c r="F66" i="25"/>
  <c r="F79" i="25"/>
  <c r="F76" i="25"/>
  <c r="F98" i="25"/>
  <c r="F101" i="25"/>
  <c r="F90" i="25"/>
  <c r="F87" i="25"/>
  <c r="F83" i="25"/>
  <c r="F69" i="25"/>
  <c r="F94" i="25"/>
  <c r="F97" i="25"/>
  <c r="F65" i="25"/>
  <c r="F100" i="25"/>
  <c r="F96" i="25"/>
  <c r="F72" i="25"/>
  <c r="F89" i="25"/>
  <c r="F95" i="25"/>
  <c r="F68" i="25"/>
  <c r="M22" i="26"/>
  <c r="O97" i="26"/>
  <c r="Q1404" i="26"/>
  <c r="O1404" i="26"/>
  <c r="Q1354" i="26"/>
  <c r="O1354" i="26"/>
  <c r="Q1885" i="26"/>
  <c r="O1885" i="26"/>
  <c r="Q1356" i="26"/>
  <c r="O1356" i="26"/>
  <c r="Q2176" i="26"/>
  <c r="O2176" i="26"/>
  <c r="P1936" i="26"/>
  <c r="P1891" i="26"/>
  <c r="P1785" i="26"/>
  <c r="P1882" i="26"/>
  <c r="P2063" i="26"/>
  <c r="P1373" i="26"/>
  <c r="P1728" i="26"/>
  <c r="P1275" i="26"/>
  <c r="P1588" i="26"/>
  <c r="P1266" i="26"/>
  <c r="P2021" i="26"/>
  <c r="P1666" i="26"/>
  <c r="P2089" i="26"/>
  <c r="P1867" i="26"/>
  <c r="P1695" i="26"/>
  <c r="P1934" i="26"/>
  <c r="P1322" i="26"/>
  <c r="P1484" i="26"/>
  <c r="P1233" i="26"/>
  <c r="P1482" i="26"/>
  <c r="P2218" i="26"/>
  <c r="P1884" i="26"/>
  <c r="P1350" i="26"/>
  <c r="P2475" i="26"/>
  <c r="P1825" i="26"/>
  <c r="P2355" i="26"/>
  <c r="P1916" i="26"/>
  <c r="P1848" i="26"/>
  <c r="P2352" i="26"/>
  <c r="P2049" i="26"/>
  <c r="P1767" i="26"/>
  <c r="P2285" i="26"/>
  <c r="P1813" i="26"/>
  <c r="P1720" i="26"/>
  <c r="P1271" i="26"/>
  <c r="P1910" i="26"/>
  <c r="P1938" i="26"/>
  <c r="P1634" i="26"/>
  <c r="P1738" i="26"/>
  <c r="P1287" i="26"/>
  <c r="P2260" i="26"/>
  <c r="P1812" i="26"/>
  <c r="P2210" i="26"/>
  <c r="P1846" i="26"/>
  <c r="P1917" i="26"/>
  <c r="P1764" i="26"/>
  <c r="P2348" i="26"/>
  <c r="P1705" i="26"/>
  <c r="P1425" i="26"/>
  <c r="P2498" i="26"/>
  <c r="P1759" i="26"/>
  <c r="P1855" i="26"/>
  <c r="P1906" i="26"/>
  <c r="P1933" i="26"/>
  <c r="P1692" i="26"/>
  <c r="P1795" i="26"/>
  <c r="P1310" i="26"/>
  <c r="P1716" i="26"/>
  <c r="P1474" i="26"/>
  <c r="P1571" i="26"/>
  <c r="P2223" i="26"/>
  <c r="P2336" i="26"/>
  <c r="P2380" i="26"/>
  <c r="P2216" i="26"/>
  <c r="P1486" i="26"/>
  <c r="P1331" i="26"/>
  <c r="P2571" i="26"/>
  <c r="P1313" i="26"/>
  <c r="P1204" i="26"/>
  <c r="P1854" i="26"/>
  <c r="P1342" i="26"/>
  <c r="P1297" i="26"/>
  <c r="P1830" i="26"/>
  <c r="P1717" i="26"/>
  <c r="P1799" i="26"/>
  <c r="P2274" i="26"/>
  <c r="P1944" i="26"/>
  <c r="P1730" i="26"/>
  <c r="P1542" i="26"/>
  <c r="P1521" i="26"/>
  <c r="P1924" i="26"/>
  <c r="P1163" i="26"/>
  <c r="P474" i="26"/>
  <c r="P2347" i="26"/>
  <c r="P604" i="26"/>
  <c r="P1815" i="26"/>
  <c r="P1168" i="26"/>
  <c r="P2025" i="26"/>
  <c r="P2246" i="26"/>
  <c r="P2024" i="26"/>
  <c r="P1547" i="26"/>
  <c r="P1791" i="26"/>
  <c r="P1270" i="26"/>
  <c r="P2266" i="26"/>
  <c r="P1847" i="26"/>
  <c r="P1897" i="26"/>
  <c r="P2384" i="26"/>
  <c r="P2340" i="26"/>
  <c r="P1339" i="26"/>
  <c r="P1550" i="26"/>
  <c r="P2224" i="26"/>
  <c r="P2365" i="26"/>
  <c r="P1205" i="26"/>
  <c r="P1440" i="26"/>
  <c r="P1394" i="26"/>
  <c r="P1798" i="26"/>
  <c r="P1629" i="26"/>
  <c r="P1442" i="26"/>
  <c r="P1836" i="26"/>
  <c r="P1247" i="26"/>
  <c r="P1485" i="26"/>
  <c r="P1840" i="26"/>
  <c r="P1458" i="26"/>
  <c r="P1536" i="26"/>
  <c r="P1781" i="26"/>
  <c r="P1715" i="26"/>
  <c r="P1908" i="26"/>
  <c r="P2328" i="26"/>
  <c r="P1358" i="26"/>
  <c r="P2030" i="26"/>
  <c r="P1888" i="26"/>
  <c r="P1762" i="26"/>
  <c r="P1842" i="26"/>
  <c r="P1698" i="26"/>
  <c r="P1360" i="26"/>
  <c r="P1674" i="26"/>
  <c r="P1873" i="26"/>
  <c r="P1398" i="26"/>
  <c r="P2314" i="26"/>
  <c r="P2085" i="26"/>
  <c r="P1881" i="26"/>
  <c r="P2250" i="26"/>
  <c r="P1673" i="26"/>
  <c r="P1800" i="26"/>
  <c r="P1246" i="26"/>
  <c r="P1894" i="26"/>
  <c r="P2226" i="26"/>
  <c r="P1896" i="26"/>
  <c r="F41" i="25"/>
  <c r="P1678" i="26"/>
  <c r="F26" i="25"/>
  <c r="F44" i="25"/>
  <c r="F48" i="25"/>
  <c r="F45" i="25"/>
  <c r="F35" i="25"/>
  <c r="F59" i="25"/>
  <c r="F61" i="25"/>
  <c r="F60" i="25"/>
  <c r="F47" i="25"/>
  <c r="F23" i="25"/>
  <c r="F51" i="25"/>
  <c r="F22" i="25"/>
  <c r="F42" i="25"/>
  <c r="F52" i="25"/>
  <c r="F46" i="25"/>
  <c r="F56" i="25"/>
  <c r="F54" i="25"/>
  <c r="F38" i="25"/>
  <c r="F50" i="25"/>
  <c r="F49" i="25"/>
  <c r="F64" i="25"/>
  <c r="F62" i="25"/>
  <c r="F20" i="25"/>
  <c r="F25" i="25"/>
  <c r="F27" i="25"/>
  <c r="F63" i="25"/>
  <c r="F24" i="25"/>
  <c r="F40" i="25"/>
  <c r="F28" i="25"/>
  <c r="F43" i="25"/>
  <c r="F34" i="25"/>
  <c r="P650" i="26"/>
  <c r="P203" i="26"/>
  <c r="P1321" i="26"/>
  <c r="P997" i="26"/>
  <c r="P1751" i="26"/>
  <c r="P2275" i="26"/>
  <c r="P1748" i="26"/>
  <c r="P1396" i="26"/>
  <c r="P161" i="26"/>
  <c r="P869" i="26"/>
  <c r="P74" i="26"/>
  <c r="P356" i="26"/>
  <c r="P939" i="26"/>
  <c r="P1172" i="26"/>
  <c r="P1352" i="26"/>
  <c r="P2567" i="26"/>
  <c r="P687" i="26"/>
  <c r="P1263" i="26"/>
  <c r="P221" i="26"/>
  <c r="P1355" i="26"/>
  <c r="P2241" i="26"/>
  <c r="P1420" i="26"/>
  <c r="P1387" i="26"/>
  <c r="P649" i="26"/>
  <c r="P1883" i="26"/>
  <c r="P331" i="26"/>
  <c r="P1765" i="26"/>
  <c r="P1530" i="26"/>
  <c r="P368" i="26"/>
  <c r="P1689" i="26"/>
  <c r="P2301" i="26"/>
  <c r="P2313" i="26"/>
  <c r="P913" i="26"/>
  <c r="P1786" i="26"/>
  <c r="P77" i="26"/>
  <c r="P778" i="26"/>
  <c r="P1763" i="26"/>
  <c r="P54" i="26"/>
  <c r="P1874" i="26"/>
  <c r="P304" i="26"/>
  <c r="P933" i="26"/>
  <c r="P350" i="26"/>
  <c r="P384" i="26"/>
  <c r="P1584" i="26"/>
  <c r="P943" i="26"/>
  <c r="P979" i="26"/>
  <c r="P1020" i="26"/>
  <c r="P528" i="26"/>
  <c r="P645" i="26"/>
  <c r="P916" i="26"/>
  <c r="Q594" i="26"/>
  <c r="Q680" i="26"/>
  <c r="Q659" i="26"/>
  <c r="Q1072" i="26"/>
  <c r="Q2704" i="26"/>
  <c r="Q1229" i="26"/>
  <c r="Q2515" i="26"/>
  <c r="Q1606" i="26"/>
  <c r="Q2517" i="26"/>
  <c r="Q1045" i="26"/>
  <c r="Q1125" i="26"/>
  <c r="Q1300" i="26"/>
  <c r="Q2048" i="26"/>
  <c r="Q1338" i="26"/>
  <c r="Q1737" i="26"/>
  <c r="Q1401" i="26"/>
  <c r="Q1844" i="26"/>
  <c r="Q1385" i="26"/>
  <c r="Q1110" i="26"/>
  <c r="Q1337" i="26"/>
  <c r="Q2174" i="26"/>
  <c r="P1189" i="26"/>
  <c r="P1187" i="26"/>
  <c r="P1179" i="26"/>
  <c r="P1107" i="26"/>
  <c r="P1389" i="26"/>
  <c r="Q1433" i="26"/>
  <c r="Q1413" i="26"/>
  <c r="P1459" i="26"/>
  <c r="P2031" i="26"/>
  <c r="P1721" i="26"/>
  <c r="P285" i="26"/>
  <c r="P48" i="26"/>
  <c r="P2337" i="26"/>
  <c r="P275" i="26"/>
  <c r="P2357" i="26"/>
  <c r="P1299" i="26"/>
  <c r="P1399" i="26"/>
  <c r="P1314" i="26"/>
  <c r="P1365" i="26"/>
  <c r="P1872" i="26"/>
  <c r="P1463" i="26"/>
  <c r="P36" i="26"/>
  <c r="P1725" i="26"/>
  <c r="P188" i="26"/>
  <c r="P760" i="26"/>
  <c r="P1864" i="26"/>
  <c r="P931" i="26"/>
  <c r="P2047" i="26"/>
  <c r="P850" i="26"/>
  <c r="P1707" i="26"/>
  <c r="P279" i="26"/>
  <c r="P871" i="26"/>
  <c r="P237" i="26"/>
  <c r="P739" i="26"/>
  <c r="Q1500" i="26"/>
  <c r="P566" i="26"/>
  <c r="P206" i="26"/>
  <c r="P702" i="26"/>
  <c r="P1032" i="26"/>
  <c r="Q107" i="26"/>
  <c r="P958" i="26"/>
  <c r="P903" i="26"/>
  <c r="P921" i="26"/>
  <c r="P1005" i="26"/>
  <c r="P201" i="26"/>
  <c r="P910" i="26"/>
  <c r="P779" i="26"/>
  <c r="Q97" i="26"/>
  <c r="Q1533" i="26"/>
  <c r="Q2091" i="26"/>
  <c r="Q1075" i="26"/>
  <c r="Q1227" i="26"/>
  <c r="Q446" i="26"/>
  <c r="Q1223" i="26"/>
  <c r="Q1213" i="26"/>
  <c r="Q1601" i="26"/>
  <c r="Q660" i="26"/>
  <c r="Q2075" i="26"/>
  <c r="Q1456" i="26"/>
  <c r="Q1719" i="26"/>
  <c r="Q1268" i="26"/>
  <c r="Q1961" i="26"/>
  <c r="Q1283" i="26"/>
  <c r="Q1250" i="26"/>
  <c r="Q1362" i="26"/>
  <c r="Q2132" i="26"/>
  <c r="Q2134" i="26"/>
  <c r="Q1202" i="26"/>
  <c r="Q1777" i="26"/>
  <c r="P97" i="26"/>
  <c r="P680" i="26"/>
  <c r="P1176" i="26"/>
  <c r="P1228" i="26"/>
  <c r="P446" i="26"/>
  <c r="Q1583" i="26"/>
  <c r="P117" i="26"/>
  <c r="P1010" i="26"/>
  <c r="Q1211" i="26"/>
  <c r="P267" i="26"/>
  <c r="P2532" i="26"/>
  <c r="P2102" i="26"/>
  <c r="P2096" i="26"/>
  <c r="P1214" i="26"/>
  <c r="P427" i="26"/>
  <c r="P2127" i="26"/>
  <c r="Q1389" i="26"/>
  <c r="P1125" i="26"/>
  <c r="P1760" i="26"/>
  <c r="P1428" i="26"/>
  <c r="P1819" i="26"/>
  <c r="P2051" i="26"/>
  <c r="P1343" i="26"/>
  <c r="P1254" i="26"/>
  <c r="P1737" i="26"/>
  <c r="Q1459" i="26"/>
  <c r="P1356" i="26"/>
  <c r="P2033" i="26"/>
  <c r="P1131" i="26"/>
  <c r="P1167" i="26"/>
  <c r="P1998" i="26"/>
  <c r="Q1999" i="26"/>
  <c r="P1680" i="26"/>
  <c r="P1804" i="26"/>
  <c r="P1726" i="26"/>
  <c r="P2186" i="26"/>
  <c r="Q1344" i="26"/>
  <c r="P2134" i="26"/>
  <c r="P1367" i="26"/>
  <c r="P1140" i="26"/>
  <c r="P1412" i="26"/>
  <c r="P1272" i="26"/>
  <c r="P2506" i="26"/>
  <c r="Q1802" i="26"/>
  <c r="P1832" i="26"/>
  <c r="Q1877" i="26"/>
  <c r="P1305" i="26"/>
  <c r="Q1167" i="26"/>
  <c r="P76" i="26"/>
  <c r="P1207" i="26"/>
  <c r="P1851" i="26"/>
  <c r="P1019" i="26"/>
  <c r="P464" i="26"/>
  <c r="P392" i="26"/>
  <c r="P2054" i="26"/>
  <c r="P2346" i="26"/>
  <c r="P1544" i="26"/>
  <c r="P2240" i="26"/>
  <c r="P2584" i="26"/>
  <c r="P2036" i="26"/>
  <c r="P2332" i="26"/>
  <c r="P2364" i="26"/>
  <c r="P1437" i="26"/>
  <c r="P1927" i="26"/>
  <c r="P1915" i="26"/>
  <c r="P2249" i="26"/>
  <c r="P2463" i="26"/>
  <c r="P1900" i="26"/>
  <c r="P2449" i="26"/>
  <c r="P2324" i="26"/>
  <c r="P1002" i="26"/>
  <c r="P2315" i="26"/>
  <c r="P2028" i="26"/>
  <c r="P434" i="26"/>
  <c r="P2245" i="26"/>
  <c r="P1483" i="26"/>
  <c r="P1169" i="26"/>
  <c r="P57" i="26"/>
  <c r="P1745" i="26"/>
  <c r="P2214" i="26"/>
  <c r="P374" i="26"/>
  <c r="P651" i="26"/>
  <c r="P1280" i="26"/>
  <c r="P1209" i="26"/>
  <c r="P969" i="26"/>
  <c r="P654" i="26"/>
  <c r="P1892" i="26"/>
  <c r="P271" i="26"/>
  <c r="P1685" i="26"/>
  <c r="P2103" i="26"/>
  <c r="P358" i="26"/>
  <c r="P2368" i="26"/>
  <c r="Q1317" i="26"/>
  <c r="P436" i="26"/>
  <c r="P2310" i="26"/>
  <c r="P710" i="26"/>
  <c r="P2193" i="26"/>
  <c r="P911" i="26"/>
  <c r="P2311" i="26"/>
  <c r="P1134" i="26"/>
  <c r="P1447" i="26"/>
  <c r="P1417" i="26"/>
  <c r="P1749" i="26"/>
  <c r="P793" i="26"/>
  <c r="P1251" i="26"/>
  <c r="P938" i="26"/>
  <c r="P1419" i="26"/>
  <c r="P1953" i="26"/>
  <c r="P556" i="26"/>
  <c r="P1899" i="26"/>
  <c r="P1089" i="26"/>
  <c r="P441" i="26"/>
  <c r="P1543" i="26"/>
  <c r="P788" i="26"/>
  <c r="P1902" i="26"/>
  <c r="P861" i="26"/>
  <c r="P1831" i="26"/>
  <c r="P1252" i="26"/>
  <c r="P1434" i="26"/>
  <c r="P842" i="26"/>
  <c r="P2482" i="26"/>
  <c r="P2066" i="26"/>
  <c r="P2327" i="26"/>
  <c r="P1672" i="26"/>
  <c r="P480" i="26"/>
  <c r="P936" i="26"/>
  <c r="P458" i="26"/>
  <c r="P578" i="26"/>
  <c r="P684" i="26"/>
  <c r="P1027" i="26"/>
  <c r="P213" i="26"/>
  <c r="P232" i="26"/>
  <c r="P479" i="26"/>
  <c r="P223" i="26"/>
  <c r="P897" i="26"/>
  <c r="P414" i="26"/>
  <c r="Q1189" i="26"/>
  <c r="Q2097" i="26"/>
  <c r="Q2101" i="26"/>
  <c r="Q2644" i="26"/>
  <c r="Q2076" i="26"/>
  <c r="Q1212" i="26"/>
  <c r="Q593" i="26"/>
  <c r="Q1224" i="26"/>
  <c r="Q664" i="26"/>
  <c r="Q1963" i="26"/>
  <c r="Q2514" i="26"/>
  <c r="Q2127" i="26"/>
  <c r="Q1416" i="26"/>
  <c r="Q2494" i="26"/>
  <c r="Q1879" i="26"/>
  <c r="Q2130" i="26"/>
  <c r="Q1722" i="26"/>
  <c r="Q2033" i="26"/>
  <c r="Q1761" i="26"/>
  <c r="Q1905" i="26"/>
  <c r="Q2156" i="26"/>
  <c r="Q2078" i="26"/>
  <c r="Q2128" i="26"/>
  <c r="P901" i="26"/>
  <c r="P592" i="26"/>
  <c r="P1222" i="26"/>
  <c r="P2175" i="26"/>
  <c r="P1075" i="26"/>
  <c r="P2092" i="26"/>
  <c r="P2101" i="26"/>
  <c r="P2704" i="26"/>
  <c r="P2076" i="26"/>
  <c r="P1224" i="26"/>
  <c r="Q2072" i="26"/>
  <c r="Q605" i="26"/>
  <c r="P1045" i="26"/>
  <c r="Q1214" i="26"/>
  <c r="Q427" i="26"/>
  <c r="P1315" i="26"/>
  <c r="P1274" i="26"/>
  <c r="Q1428" i="26"/>
  <c r="P1822" i="26"/>
  <c r="P2048" i="26"/>
  <c r="P1961" i="26"/>
  <c r="P1879" i="26"/>
  <c r="P1756" i="26"/>
  <c r="Q1254" i="26"/>
  <c r="P1722" i="26"/>
  <c r="P149" i="26"/>
  <c r="P1942" i="26"/>
  <c r="P1402" i="26"/>
  <c r="P1775" i="26"/>
  <c r="P1362" i="26"/>
  <c r="P1734" i="26"/>
  <c r="Q1998" i="26"/>
  <c r="P1431" i="26"/>
  <c r="P1733" i="26"/>
  <c r="P1903" i="26"/>
  <c r="Q2050" i="26"/>
  <c r="P1427" i="26"/>
  <c r="Q1367" i="26"/>
  <c r="P1382" i="26"/>
  <c r="Q1140" i="26"/>
  <c r="Q1412" i="26"/>
  <c r="Q1784" i="26"/>
  <c r="P1099" i="26"/>
  <c r="P1932" i="26"/>
  <c r="Q1832" i="26"/>
  <c r="P1444" i="26"/>
  <c r="P1898" i="26"/>
  <c r="P743" i="26"/>
  <c r="P1535" i="26"/>
  <c r="P1850" i="26"/>
  <c r="P1890" i="26"/>
  <c r="P2271" i="26"/>
  <c r="P1923" i="26"/>
  <c r="P1527" i="26"/>
  <c r="P2038" i="26"/>
  <c r="P2309" i="26"/>
  <c r="P1769" i="26"/>
  <c r="P1298" i="26"/>
  <c r="P1171" i="26"/>
  <c r="P634" i="26"/>
  <c r="P1663" i="26"/>
  <c r="P1701" i="26"/>
  <c r="P2023" i="26"/>
  <c r="P1215" i="26"/>
  <c r="P1551" i="26"/>
  <c r="P2046" i="26"/>
  <c r="P2105" i="26"/>
  <c r="P1752" i="26"/>
  <c r="P1792" i="26"/>
  <c r="P1747" i="26"/>
  <c r="P1257" i="26"/>
  <c r="P1642" i="26"/>
  <c r="P1503" i="26"/>
  <c r="Q1190" i="26"/>
  <c r="P1042" i="26"/>
  <c r="Q2005" i="26"/>
  <c r="P593" i="26"/>
  <c r="P682" i="26"/>
  <c r="Q1920" i="26"/>
  <c r="P1268" i="26"/>
  <c r="Q1457" i="26"/>
  <c r="P1379" i="26"/>
  <c r="P1124" i="26"/>
  <c r="P1401" i="26"/>
  <c r="P107" i="26"/>
  <c r="P2078" i="26"/>
  <c r="Q1904" i="26"/>
  <c r="P1344" i="26"/>
  <c r="P2050" i="26"/>
  <c r="P1354" i="26"/>
  <c r="Q1117" i="26"/>
  <c r="P1784" i="26"/>
  <c r="Q1446" i="26"/>
  <c r="Q2496" i="26"/>
  <c r="Q2445" i="26"/>
  <c r="P1877" i="26"/>
  <c r="P1777" i="26"/>
  <c r="Q1127" i="26"/>
  <c r="Q1201" i="26"/>
  <c r="P1806" i="26"/>
  <c r="P908" i="26"/>
  <c r="P378" i="26"/>
  <c r="P1755" i="26"/>
  <c r="P1519" i="26"/>
  <c r="P1859" i="26"/>
  <c r="P2106" i="26"/>
  <c r="P2273" i="26"/>
  <c r="P937" i="26"/>
  <c r="P1950" i="26"/>
  <c r="P1004" i="26"/>
  <c r="P1477" i="26"/>
  <c r="P1509" i="26"/>
  <c r="P1375" i="26"/>
  <c r="P364" i="26"/>
  <c r="P1771" i="26"/>
  <c r="P2236" i="26"/>
  <c r="P2317" i="26"/>
  <c r="P283" i="26"/>
  <c r="P1193" i="26"/>
  <c r="Q1811" i="26"/>
  <c r="P1868" i="26"/>
  <c r="P1296" i="26"/>
  <c r="P2136" i="26"/>
  <c r="P411" i="26"/>
  <c r="P1741" i="26"/>
  <c r="P1709" i="26"/>
  <c r="P1809" i="26"/>
  <c r="P1723" i="26"/>
  <c r="P340" i="26"/>
  <c r="P1780" i="26"/>
  <c r="P2026" i="26"/>
  <c r="P2139" i="26"/>
  <c r="P1770" i="26"/>
  <c r="P2247" i="26"/>
  <c r="P1922" i="26"/>
  <c r="P242" i="26"/>
  <c r="P1279" i="26"/>
  <c r="P947" i="26"/>
  <c r="P2493" i="26"/>
  <c r="P2501" i="26"/>
  <c r="P1816" i="26"/>
  <c r="P1821" i="26"/>
  <c r="P866" i="26"/>
  <c r="P919" i="26"/>
  <c r="P1921" i="26"/>
  <c r="M18" i="26"/>
  <c r="P2197" i="26"/>
  <c r="P727" i="26"/>
  <c r="P89" i="26"/>
  <c r="P674" i="26"/>
  <c r="P1587" i="26"/>
  <c r="P1058" i="26"/>
  <c r="P1911" i="26"/>
  <c r="P1869" i="26"/>
  <c r="P2302" i="26"/>
  <c r="P1415" i="26"/>
  <c r="P1948" i="26"/>
  <c r="Q1757" i="26"/>
  <c r="P2304" i="26"/>
  <c r="P1870" i="26"/>
  <c r="P2382" i="26"/>
  <c r="P1445" i="26"/>
  <c r="P2502" i="26"/>
  <c r="P725" i="26"/>
  <c r="P337" i="26"/>
  <c r="P1304" i="26"/>
  <c r="P2305" i="26"/>
  <c r="P1817" i="26"/>
  <c r="P2566" i="26"/>
  <c r="P891" i="26"/>
  <c r="P2495" i="26"/>
  <c r="P1686" i="26"/>
  <c r="P2251" i="26"/>
  <c r="P1834" i="26"/>
  <c r="P752" i="26"/>
  <c r="P346" i="26"/>
  <c r="P339" i="26"/>
  <c r="P2084" i="26"/>
  <c r="P1393" i="26"/>
  <c r="P1742" i="26"/>
  <c r="P1939" i="26"/>
  <c r="P834" i="26"/>
  <c r="P270" i="26"/>
  <c r="P920" i="26"/>
  <c r="P843" i="26"/>
  <c r="P224" i="26"/>
  <c r="P744" i="26"/>
  <c r="P619" i="26"/>
  <c r="P582" i="26"/>
  <c r="P768" i="26"/>
  <c r="P200" i="26"/>
  <c r="P176" i="26"/>
  <c r="P299" i="26"/>
  <c r="P38" i="26"/>
  <c r="P295" i="26"/>
  <c r="P596" i="26"/>
  <c r="P950" i="26"/>
  <c r="Q592" i="26"/>
  <c r="Q1225" i="26"/>
  <c r="Q1222" i="26"/>
  <c r="Q2109" i="26"/>
  <c r="Q767" i="26"/>
  <c r="Q667" i="26"/>
  <c r="Q1010" i="26"/>
  <c r="Q683" i="26"/>
  <c r="Q2532" i="26"/>
  <c r="Q2701" i="26"/>
  <c r="Q1493" i="26"/>
  <c r="Q1964" i="26"/>
  <c r="Q1273" i="26"/>
  <c r="Q1109" i="26"/>
  <c r="Q1276" i="26"/>
  <c r="Q2131" i="26"/>
  <c r="Q1274" i="26"/>
  <c r="Q2451" i="26"/>
  <c r="Q1200" i="26"/>
  <c r="Q1335" i="26"/>
  <c r="Q1775" i="26"/>
  <c r="P1351" i="26"/>
  <c r="Q1776" i="26"/>
  <c r="Q2031" i="26"/>
  <c r="Q1804" i="26"/>
  <c r="Q1726" i="26"/>
  <c r="Q1845" i="26"/>
  <c r="Q1108" i="26"/>
  <c r="P2034" i="26"/>
  <c r="P2677" i="26"/>
  <c r="P1226" i="26"/>
  <c r="P1225" i="26"/>
  <c r="P2091" i="26"/>
  <c r="Q2175" i="26"/>
  <c r="P1219" i="26"/>
  <c r="P1230" i="26"/>
  <c r="P679" i="26"/>
  <c r="P1180" i="26"/>
  <c r="P1072" i="26"/>
  <c r="P2097" i="26"/>
  <c r="P1049" i="26"/>
  <c r="P1210" i="26"/>
  <c r="P845" i="26"/>
  <c r="P1229" i="26"/>
  <c r="P1256" i="26"/>
  <c r="P1606" i="26"/>
  <c r="Q2096" i="26"/>
  <c r="P1220" i="26"/>
  <c r="P1301" i="26"/>
  <c r="P1276" i="26"/>
  <c r="Q1315" i="26"/>
  <c r="P1456" i="26"/>
  <c r="P1693" i="26"/>
  <c r="Q1760" i="26"/>
  <c r="P1300" i="26"/>
  <c r="P1250" i="26"/>
  <c r="P122" i="26"/>
  <c r="Q1431" i="26"/>
  <c r="Q1680" i="26"/>
  <c r="P2132" i="26"/>
  <c r="Q2186" i="26"/>
  <c r="Q1903" i="26"/>
  <c r="P1421" i="26"/>
  <c r="P1432" i="26"/>
  <c r="P1261" i="26"/>
  <c r="P1886" i="26"/>
  <c r="Q2506" i="26"/>
  <c r="Q1099" i="26"/>
  <c r="P1925" i="26"/>
  <c r="P2032" i="26"/>
  <c r="P2300" i="26"/>
  <c r="P967" i="26"/>
  <c r="P1824" i="26"/>
  <c r="P1914" i="26"/>
  <c r="P930" i="26"/>
  <c r="P1164" i="26"/>
  <c r="P2234" i="26"/>
  <c r="P2015" i="26"/>
  <c r="P1198" i="26"/>
  <c r="P1790" i="26"/>
  <c r="P1376" i="26"/>
  <c r="P1853" i="26"/>
  <c r="P2353" i="26"/>
  <c r="P1126" i="26"/>
  <c r="P2029" i="26"/>
  <c r="P1245" i="26"/>
  <c r="P373" i="26"/>
  <c r="P1826" i="26"/>
  <c r="P1694" i="26"/>
  <c r="P2238" i="26"/>
  <c r="P1794" i="26"/>
  <c r="P2104" i="26"/>
  <c r="P2480" i="26"/>
  <c r="P2325" i="26"/>
  <c r="P1778" i="26"/>
  <c r="Q1073" i="26"/>
  <c r="P1038" i="26"/>
  <c r="P1583" i="26"/>
  <c r="P2392" i="26"/>
  <c r="Q1188" i="26"/>
  <c r="P1213" i="26"/>
  <c r="P608" i="26"/>
  <c r="P2072" i="26"/>
  <c r="P605" i="26"/>
  <c r="P2131" i="26"/>
  <c r="Q1128" i="26"/>
  <c r="P1349" i="26"/>
  <c r="Q1130" i="26"/>
  <c r="Q1096" i="26"/>
  <c r="P1999" i="26"/>
  <c r="P166" i="26"/>
  <c r="Q1135" i="26"/>
  <c r="P1782" i="26"/>
  <c r="P2401" i="26"/>
  <c r="P523" i="26"/>
  <c r="P599" i="26"/>
  <c r="P755" i="26"/>
  <c r="P2035" i="26"/>
  <c r="P1919" i="26"/>
  <c r="P1862" i="26"/>
  <c r="P773" i="26"/>
  <c r="P1538" i="26"/>
  <c r="P1374" i="26"/>
  <c r="P85" i="26"/>
  <c r="P972" i="26"/>
  <c r="P347" i="26"/>
  <c r="P466" i="26"/>
  <c r="P1424" i="26"/>
  <c r="Q1501" i="26"/>
  <c r="P1336" i="26"/>
  <c r="P1466" i="26"/>
  <c r="P2235" i="26"/>
  <c r="P2448" i="26"/>
  <c r="P1823" i="26"/>
  <c r="P1941" i="26"/>
  <c r="P128" i="26"/>
  <c r="P2202" i="26"/>
  <c r="P2087" i="26"/>
  <c r="P1697" i="26"/>
  <c r="P1814" i="26"/>
  <c r="P970" i="26"/>
  <c r="P1372" i="26"/>
  <c r="P1807" i="26"/>
  <c r="P1133" i="26"/>
  <c r="Q1368" i="26"/>
  <c r="P1818" i="26"/>
  <c r="P537" i="26"/>
  <c r="P402" i="26"/>
  <c r="P900" i="26"/>
  <c r="P1156" i="26"/>
  <c r="P2425" i="26"/>
  <c r="P1449" i="26"/>
  <c r="P1974" i="26"/>
  <c r="P814" i="26"/>
  <c r="P2259" i="26"/>
  <c r="P536" i="26"/>
  <c r="P220" i="26"/>
  <c r="P274" i="26"/>
  <c r="P530" i="26"/>
  <c r="P754" i="26"/>
  <c r="P511" i="26"/>
  <c r="P22" i="26"/>
  <c r="P1001" i="26"/>
  <c r="P584" i="26"/>
  <c r="P45" i="26"/>
  <c r="P982" i="26"/>
  <c r="P912" i="26"/>
  <c r="Q121" i="26"/>
  <c r="Q1177" i="26"/>
  <c r="Q2667" i="26"/>
  <c r="Q1228" i="26"/>
  <c r="Q2092" i="26"/>
  <c r="Q1187" i="26"/>
  <c r="Q1049" i="26"/>
  <c r="Q2392" i="26"/>
  <c r="Q766" i="26"/>
  <c r="Q1043" i="26"/>
  <c r="Q1044" i="26"/>
  <c r="Q1348" i="26"/>
  <c r="Q1822" i="26"/>
  <c r="Q1805" i="26"/>
  <c r="Q1866" i="26"/>
  <c r="Q149" i="26"/>
  <c r="Q1441" i="26"/>
  <c r="Q166" i="26"/>
  <c r="Q1444" i="26"/>
  <c r="P2267" i="26"/>
  <c r="Q2677" i="26"/>
  <c r="P2648" i="26"/>
  <c r="P2176" i="26"/>
  <c r="P659" i="26"/>
  <c r="P1074" i="26"/>
  <c r="Q1230" i="26"/>
  <c r="P2073" i="26"/>
  <c r="P667" i="26"/>
  <c r="P1223" i="26"/>
  <c r="P683" i="26"/>
  <c r="P766" i="26"/>
  <c r="Q845" i="26"/>
  <c r="P595" i="26"/>
  <c r="P2517" i="26"/>
  <c r="P2650" i="26"/>
  <c r="P607" i="26"/>
  <c r="P1964" i="26"/>
  <c r="P1963" i="26"/>
  <c r="P1186" i="26"/>
  <c r="P2099" i="26"/>
  <c r="P2075" i="26"/>
  <c r="P1109" i="26"/>
  <c r="P1500" i="26"/>
  <c r="P1735" i="26"/>
  <c r="Q1693" i="26"/>
  <c r="P1115" i="26"/>
  <c r="P2129" i="26"/>
  <c r="P2494" i="26"/>
  <c r="P2500" i="26"/>
  <c r="P1200" i="26"/>
  <c r="P1400" i="26"/>
  <c r="P1097" i="26"/>
  <c r="Q1942" i="26"/>
  <c r="P1404" i="26"/>
  <c r="Q1402" i="26"/>
  <c r="P1441" i="26"/>
  <c r="P1761" i="26"/>
  <c r="P1461" i="26"/>
  <c r="P1905" i="26"/>
  <c r="P2156" i="26"/>
  <c r="P1132" i="26"/>
  <c r="P1811" i="26"/>
  <c r="P1803" i="26"/>
  <c r="P1443" i="26"/>
  <c r="P1835" i="26"/>
  <c r="P1758" i="26"/>
  <c r="P1757" i="26"/>
  <c r="Q1421" i="26"/>
  <c r="P1110" i="26"/>
  <c r="Q1427" i="26"/>
  <c r="P1501" i="26"/>
  <c r="P1337" i="26"/>
  <c r="Q1261" i="26"/>
  <c r="P1997" i="26"/>
  <c r="P2090" i="26"/>
  <c r="P1487" i="26"/>
  <c r="P1136" i="26"/>
  <c r="Q1925" i="26"/>
  <c r="P39" i="26"/>
  <c r="P1796" i="26"/>
  <c r="P2383" i="26"/>
  <c r="P1740" i="26"/>
  <c r="P2194" i="26"/>
  <c r="P2191" i="26"/>
  <c r="P1871" i="26"/>
  <c r="P2272" i="26"/>
  <c r="P257" i="26"/>
  <c r="P1810" i="26"/>
  <c r="P2071" i="26"/>
  <c r="P2320" i="26"/>
  <c r="P141" i="26"/>
  <c r="P399" i="26"/>
  <c r="P1546" i="26"/>
  <c r="P189" i="26"/>
  <c r="P457" i="26"/>
  <c r="P2476" i="26"/>
  <c r="P1161" i="26"/>
  <c r="P1414" i="26"/>
  <c r="P2080" i="26"/>
  <c r="P1708" i="26"/>
  <c r="P769" i="26"/>
  <c r="P1390" i="26"/>
  <c r="P2253" i="26"/>
  <c r="P1750" i="26"/>
  <c r="P2082" i="26"/>
  <c r="P1808" i="26"/>
  <c r="P24" i="26"/>
  <c r="Q1907" i="26"/>
  <c r="P1438" i="26"/>
  <c r="P1773" i="26"/>
  <c r="P296" i="26"/>
  <c r="P565" i="26"/>
  <c r="P2255" i="26"/>
  <c r="P971" i="26"/>
  <c r="P23" i="26"/>
  <c r="P1664" i="26"/>
  <c r="P209" i="26"/>
  <c r="P1248" i="26"/>
  <c r="P1729" i="26"/>
  <c r="P1955" i="26"/>
  <c r="P1724" i="26"/>
  <c r="P561" i="26"/>
  <c r="P1370" i="26"/>
  <c r="P422" i="26"/>
  <c r="P1852" i="26"/>
  <c r="P2295" i="26"/>
  <c r="P1307" i="26"/>
  <c r="P32" i="26"/>
  <c r="P449" i="26"/>
  <c r="P1093" i="26"/>
  <c r="P212" i="26"/>
  <c r="P2203" i="26"/>
  <c r="P1841" i="26"/>
  <c r="P1371" i="26"/>
  <c r="Q1349" i="26"/>
  <c r="P564" i="26"/>
  <c r="P1170" i="26"/>
  <c r="P2064" i="26"/>
  <c r="P1357" i="26"/>
  <c r="P1513" i="26"/>
  <c r="P2215" i="26"/>
  <c r="P357" i="26"/>
  <c r="P2505" i="26"/>
  <c r="P2065" i="26"/>
  <c r="P1407" i="26"/>
  <c r="P655" i="26"/>
  <c r="P646" i="26"/>
  <c r="P606" i="26"/>
  <c r="P494" i="26"/>
  <c r="P198" i="26"/>
  <c r="P846" i="26"/>
  <c r="P99" i="26"/>
  <c r="P935" i="26"/>
  <c r="P944" i="26"/>
  <c r="P343" i="26"/>
  <c r="P963" i="26"/>
  <c r="P207" i="26"/>
  <c r="Q122" i="26"/>
  <c r="P951" i="26"/>
  <c r="P840" i="26"/>
  <c r="P450" i="26"/>
  <c r="P547" i="26"/>
  <c r="P892" i="26"/>
  <c r="P860" i="26"/>
  <c r="P345" i="26"/>
  <c r="P870" i="26"/>
  <c r="P799" i="26"/>
  <c r="Q1021" i="26"/>
  <c r="Q1226" i="26"/>
  <c r="Q1552" i="26"/>
  <c r="Q1042" i="26"/>
  <c r="Q1525" i="26"/>
  <c r="Q1180" i="26"/>
  <c r="Q117" i="26"/>
  <c r="Q663" i="26"/>
  <c r="Q1260" i="26"/>
  <c r="Q1210" i="26"/>
  <c r="Q595" i="26"/>
  <c r="Q2102" i="26"/>
  <c r="Q2650" i="26"/>
  <c r="Q607" i="26"/>
  <c r="Q1179" i="26"/>
  <c r="Q2485" i="26"/>
  <c r="Q1735" i="26"/>
  <c r="Q1400" i="26"/>
  <c r="Q1124" i="26"/>
  <c r="Q1721" i="26"/>
  <c r="Q1758" i="26"/>
  <c r="Q1382" i="26"/>
  <c r="Q2648" i="26"/>
  <c r="P1533" i="26"/>
  <c r="P2109" i="26"/>
  <c r="Q1074" i="26"/>
  <c r="P2667" i="26"/>
  <c r="P1221" i="26"/>
  <c r="P663" i="26"/>
  <c r="P1260" i="26"/>
  <c r="P2644" i="26"/>
  <c r="P2407" i="26"/>
  <c r="P1212" i="26"/>
  <c r="P2074" i="26"/>
  <c r="P660" i="26"/>
  <c r="P664" i="26"/>
  <c r="P1493" i="26"/>
  <c r="Q1220" i="26"/>
  <c r="Q1186" i="26"/>
  <c r="Q2099" i="26"/>
  <c r="P2514" i="26"/>
  <c r="P1411" i="26"/>
  <c r="P1416" i="26"/>
  <c r="P2003" i="26"/>
  <c r="P1719" i="26"/>
  <c r="P1098" i="26"/>
  <c r="P2451" i="26"/>
  <c r="P1805" i="26"/>
  <c r="P1338" i="26"/>
  <c r="P2130" i="26"/>
  <c r="P1335" i="26"/>
  <c r="P1743" i="26"/>
  <c r="P1422" i="26"/>
  <c r="P1105" i="26"/>
  <c r="P1324" i="26"/>
  <c r="P1702" i="26"/>
  <c r="Q1835" i="26"/>
  <c r="Q1432" i="26"/>
  <c r="P121" i="26"/>
  <c r="P1102" i="26"/>
  <c r="Q1997" i="26"/>
  <c r="Q1886" i="26"/>
  <c r="P1244" i="26"/>
  <c r="Q2090" i="26"/>
  <c r="P1118" i="26"/>
  <c r="P1108" i="26"/>
  <c r="Q2032" i="26"/>
  <c r="P1157" i="26"/>
  <c r="P1996" i="26"/>
  <c r="P1006" i="26"/>
  <c r="P575" i="26"/>
  <c r="P2220" i="26"/>
  <c r="P795" i="26"/>
  <c r="P1683" i="26"/>
  <c r="P780" i="26"/>
  <c r="P514" i="26"/>
  <c r="P2138" i="26"/>
  <c r="P2045" i="26"/>
  <c r="P1912" i="26"/>
  <c r="P1265" i="26"/>
  <c r="P948" i="26"/>
  <c r="P1409" i="26"/>
  <c r="P1264" i="26"/>
  <c r="P510" i="26"/>
  <c r="P1345" i="26"/>
  <c r="P1631" i="26"/>
  <c r="P2354" i="26"/>
  <c r="P1160" i="26"/>
  <c r="P2137" i="26"/>
  <c r="P1951" i="26"/>
  <c r="P1849" i="26"/>
  <c r="P2190" i="26"/>
  <c r="P1746" i="26"/>
  <c r="P1918" i="26"/>
  <c r="P2470" i="26"/>
  <c r="P993" i="26"/>
  <c r="P1909" i="26"/>
  <c r="P705" i="26"/>
  <c r="P1320" i="26"/>
  <c r="P227" i="26"/>
  <c r="Q1487" i="26"/>
  <c r="P2088" i="26"/>
  <c r="P1843" i="26"/>
  <c r="P516" i="26"/>
  <c r="P1732" i="26"/>
  <c r="P1913" i="26"/>
  <c r="P225" i="26"/>
  <c r="P2462" i="26"/>
  <c r="P2333" i="26"/>
  <c r="P1901" i="26"/>
  <c r="P40" i="26"/>
  <c r="P320" i="26"/>
  <c r="P1278" i="26"/>
  <c r="P1878" i="26"/>
  <c r="P2499" i="26"/>
  <c r="P2477" i="26"/>
  <c r="P801" i="26"/>
  <c r="P2268" i="26"/>
  <c r="P2254" i="26"/>
  <c r="P703" i="26"/>
  <c r="P1418" i="26"/>
  <c r="P1306" i="26"/>
  <c r="P1797" i="26"/>
  <c r="P959" i="26"/>
  <c r="P1649" i="26"/>
  <c r="P2372" i="26"/>
  <c r="P1940" i="26"/>
  <c r="P722" i="26"/>
  <c r="P1754" i="26"/>
  <c r="P1949" i="26"/>
  <c r="P2204" i="26"/>
  <c r="P1895" i="26"/>
  <c r="P1952" i="26"/>
  <c r="P750" i="26"/>
  <c r="P2042" i="26"/>
  <c r="P940" i="26"/>
  <c r="P1766" i="26"/>
  <c r="P686" i="26"/>
  <c r="P505" i="26"/>
  <c r="P447" i="26"/>
  <c r="P363" i="26"/>
  <c r="P610" i="26"/>
  <c r="P873" i="26"/>
  <c r="P238" i="26"/>
  <c r="P579" i="26"/>
  <c r="P387" i="26"/>
  <c r="P205" i="26"/>
  <c r="P851" i="26"/>
  <c r="P1727" i="26"/>
  <c r="P254" i="26"/>
  <c r="Q1176" i="26"/>
  <c r="Q1038" i="26"/>
  <c r="Q1221" i="26"/>
  <c r="Q2073" i="26"/>
  <c r="Q1491" i="26"/>
  <c r="Q1497" i="26"/>
  <c r="Q267" i="26"/>
  <c r="Q608" i="26"/>
  <c r="Q682" i="26"/>
  <c r="Q612" i="26"/>
  <c r="Q1115" i="26"/>
  <c r="Q2129" i="26"/>
  <c r="Q1343" i="26"/>
  <c r="Q1346" i="26"/>
  <c r="Q1097" i="26"/>
  <c r="P1361" i="26"/>
  <c r="Q1461" i="26"/>
  <c r="Q1132" i="26"/>
  <c r="Q1803" i="26"/>
  <c r="Q1932" i="26"/>
  <c r="Q1806" i="26"/>
  <c r="P594" i="26"/>
  <c r="P1073" i="26"/>
  <c r="P1227" i="26"/>
  <c r="P1525" i="26"/>
  <c r="P2177" i="26"/>
  <c r="P1178" i="26"/>
  <c r="P2005" i="26"/>
  <c r="Q2407" i="26"/>
  <c r="P1188" i="26"/>
  <c r="P1497" i="26"/>
  <c r="Q2074" i="26"/>
  <c r="P613" i="26"/>
  <c r="P2515" i="26"/>
  <c r="P2133" i="26"/>
  <c r="P1044" i="26"/>
  <c r="P662" i="26"/>
  <c r="P1273" i="26"/>
  <c r="P612" i="26"/>
  <c r="P1347" i="26"/>
  <c r="Q1411" i="26"/>
  <c r="P1262" i="26"/>
  <c r="P1920" i="26"/>
  <c r="P1128" i="26"/>
  <c r="P1348" i="26"/>
  <c r="Q2500" i="26"/>
  <c r="P1866" i="26"/>
  <c r="P1346" i="26"/>
  <c r="P1096" i="26"/>
  <c r="Q1743" i="26"/>
  <c r="P1283" i="26"/>
  <c r="P1684" i="26"/>
  <c r="P1885" i="26"/>
  <c r="P1481" i="26"/>
  <c r="P1364" i="26"/>
  <c r="P1368" i="26"/>
  <c r="Q1324" i="26"/>
  <c r="P1844" i="26"/>
  <c r="P1385" i="26"/>
  <c r="P1783" i="26"/>
  <c r="P1137" i="26"/>
  <c r="P1317" i="26"/>
  <c r="P1904" i="26"/>
  <c r="P1281" i="26"/>
  <c r="P2115" i="26"/>
  <c r="P2607" i="26"/>
  <c r="P2496" i="26"/>
  <c r="P1249" i="26"/>
  <c r="P1907" i="26"/>
  <c r="P1127" i="26"/>
  <c r="Q1157" i="26"/>
  <c r="Q1996" i="26"/>
  <c r="P563" i="26"/>
  <c r="P2237" i="26"/>
  <c r="P1112" i="26"/>
  <c r="P1875" i="26"/>
  <c r="P609" i="26"/>
  <c r="P1316" i="26"/>
  <c r="P2086" i="26"/>
  <c r="P1860" i="26"/>
  <c r="P2044" i="26"/>
  <c r="P502" i="26"/>
  <c r="P2269" i="26"/>
  <c r="P1682" i="26"/>
  <c r="P1113" i="26"/>
  <c r="P37" i="26"/>
  <c r="P2081" i="26"/>
  <c r="P1861" i="26"/>
  <c r="P1928" i="26"/>
  <c r="P1828" i="26"/>
  <c r="P499" i="26"/>
  <c r="P1408" i="26"/>
  <c r="P120" i="26"/>
  <c r="P1687" i="26"/>
  <c r="Q1272" i="26"/>
  <c r="P934" i="26"/>
  <c r="P2014" i="26"/>
  <c r="P96" i="26"/>
  <c r="P1710" i="26"/>
  <c r="P792" i="26"/>
  <c r="P673" i="26"/>
  <c r="P2296" i="26"/>
  <c r="P2135" i="26"/>
  <c r="P831" i="26"/>
  <c r="P1095" i="26"/>
  <c r="P1772" i="26"/>
  <c r="P1277" i="26"/>
  <c r="P2490" i="26"/>
  <c r="P2228" i="26"/>
  <c r="P552" i="26"/>
  <c r="P1887" i="26"/>
  <c r="P1946" i="26"/>
  <c r="P2205" i="26"/>
  <c r="P461" i="26"/>
  <c r="P719" i="26"/>
  <c r="P1926" i="26"/>
  <c r="P1700" i="26"/>
  <c r="P1820" i="26"/>
  <c r="P2196" i="26"/>
  <c r="P864" i="26"/>
  <c r="P2222" i="26"/>
  <c r="P1206" i="26"/>
  <c r="P2243" i="26"/>
  <c r="P611" i="26"/>
  <c r="P1341" i="26"/>
  <c r="P854" i="26"/>
  <c r="P658" i="26"/>
  <c r="P899" i="26"/>
  <c r="P59" i="26"/>
  <c r="Q1301" i="26"/>
  <c r="P945" i="26"/>
  <c r="P731" i="26"/>
  <c r="P601" i="26"/>
  <c r="P322" i="26"/>
  <c r="P772" i="26"/>
  <c r="P58" i="26"/>
  <c r="P872" i="26"/>
  <c r="P157" i="26"/>
  <c r="P265" i="26"/>
  <c r="P541" i="26"/>
  <c r="P1876" i="26"/>
  <c r="Q1219" i="26"/>
  <c r="Q679" i="26"/>
  <c r="Q1062" i="26"/>
  <c r="Q1256" i="26"/>
  <c r="Q2133" i="26"/>
  <c r="Q662" i="26"/>
  <c r="Q1107" i="26"/>
  <c r="Q2003" i="26"/>
  <c r="Q1098" i="26"/>
  <c r="Q1819" i="26"/>
  <c r="Q2051" i="26"/>
  <c r="Q1756" i="26"/>
  <c r="Q1379" i="26"/>
  <c r="Q1131" i="26"/>
  <c r="Q1481" i="26"/>
  <c r="Q1734" i="26"/>
  <c r="Q1105" i="26"/>
  <c r="Q1443" i="26"/>
  <c r="Q1733" i="26"/>
  <c r="Q1136" i="26"/>
  <c r="P1863" i="26"/>
  <c r="P1021" i="26"/>
  <c r="P1177" i="26"/>
  <c r="P1190" i="26"/>
  <c r="P1552" i="26"/>
  <c r="P2174" i="26"/>
  <c r="P767" i="26"/>
  <c r="Q2177" i="26"/>
  <c r="Q1178" i="26"/>
  <c r="P1491" i="26"/>
  <c r="P1062" i="26"/>
  <c r="P1211" i="26"/>
  <c r="P1043" i="26"/>
  <c r="Q613" i="26"/>
  <c r="P1601" i="26"/>
  <c r="P2701" i="26"/>
  <c r="P2485" i="26"/>
  <c r="Q1347" i="26"/>
  <c r="Q1262" i="26"/>
  <c r="P1433" i="26"/>
  <c r="P1413" i="26"/>
  <c r="P1457" i="26"/>
  <c r="P1130" i="26"/>
  <c r="Q1684" i="26"/>
  <c r="Q1422" i="26"/>
  <c r="Q1364" i="26"/>
  <c r="P1776" i="26"/>
  <c r="Q1702" i="26"/>
  <c r="Q1783" i="26"/>
  <c r="Q1137" i="26"/>
  <c r="P1135" i="26"/>
  <c r="Q1281" i="26"/>
  <c r="Q2115" i="26"/>
  <c r="P2128" i="26"/>
  <c r="P1117" i="26"/>
  <c r="Q1102" i="26"/>
  <c r="P1202" i="26"/>
  <c r="Q2607" i="26"/>
  <c r="P1845" i="26"/>
  <c r="P1446" i="26"/>
  <c r="P1802" i="26"/>
  <c r="Q1244" i="26"/>
  <c r="P2445" i="26"/>
  <c r="Q1249" i="26"/>
  <c r="Q1118" i="26"/>
  <c r="P1201" i="26"/>
  <c r="P1929" i="26"/>
  <c r="P453" i="26"/>
  <c r="P1510" i="26"/>
  <c r="P946" i="26"/>
  <c r="P1827" i="26"/>
  <c r="P695" i="26"/>
  <c r="P2278" i="26"/>
  <c r="P2217" i="26"/>
  <c r="P1774" i="26"/>
  <c r="P1403" i="26"/>
  <c r="P2583" i="26"/>
  <c r="P1114" i="26"/>
  <c r="P2334" i="26"/>
  <c r="P1145" i="26"/>
  <c r="P1303" i="26"/>
  <c r="P2497" i="26"/>
  <c r="P2163" i="26"/>
  <c r="P1436" i="26"/>
  <c r="P1937" i="26"/>
  <c r="P941" i="26"/>
  <c r="P1092" i="26"/>
  <c r="P1880" i="26"/>
  <c r="P1856" i="26"/>
  <c r="P1688" i="26"/>
  <c r="P675" i="26"/>
  <c r="P791" i="26"/>
  <c r="P1893" i="26"/>
  <c r="P1395" i="26"/>
  <c r="P451" i="26"/>
  <c r="P1787" i="26"/>
  <c r="E84" i="25" l="1"/>
  <c r="E44" i="25"/>
  <c r="E61" i="25"/>
  <c r="E67" i="25"/>
  <c r="E48" i="25"/>
  <c r="E91" i="25"/>
  <c r="E39" i="25"/>
  <c r="E25" i="25"/>
  <c r="E56" i="25"/>
  <c r="E21" i="25"/>
  <c r="E70" i="25"/>
  <c r="E30" i="25"/>
  <c r="E73" i="25"/>
  <c r="E66" i="25"/>
  <c r="E45" i="25"/>
  <c r="E86" i="25"/>
  <c r="E85" i="25"/>
  <c r="E72" i="25"/>
  <c r="E57" i="25"/>
  <c r="E41" i="25"/>
  <c r="E38" i="25"/>
  <c r="E28" i="25"/>
  <c r="E79" i="25"/>
  <c r="E68" i="25"/>
  <c r="E81" i="25"/>
  <c r="E24" i="25"/>
  <c r="E88" i="25"/>
  <c r="E74" i="25"/>
  <c r="E64" i="25"/>
  <c r="E65" i="25"/>
  <c r="E53" i="25"/>
  <c r="E58" i="25"/>
  <c r="E31" i="25"/>
  <c r="E93" i="25"/>
  <c r="E92" i="25"/>
  <c r="E82" i="25"/>
  <c r="E54" i="25"/>
  <c r="E83" i="25"/>
  <c r="E34" i="25"/>
  <c r="E102" i="25"/>
  <c r="N85" i="25"/>
  <c r="M39" i="25"/>
  <c r="N39" i="25"/>
  <c r="M85" i="25"/>
  <c r="G55" i="25"/>
  <c r="G58" i="25"/>
  <c r="G29" i="25"/>
  <c r="G21" i="25"/>
  <c r="G57" i="25"/>
  <c r="G31" i="25"/>
  <c r="G30" i="25"/>
  <c r="G53" i="25"/>
  <c r="G19" i="25"/>
  <c r="N25" i="25"/>
  <c r="N42" i="25"/>
  <c r="N54" i="25"/>
  <c r="M29" i="25"/>
  <c r="M31" i="25"/>
  <c r="M30" i="25"/>
  <c r="M58" i="25"/>
  <c r="N59" i="25"/>
  <c r="M54" i="25"/>
  <c r="M57" i="25"/>
  <c r="N22" i="25"/>
  <c r="N58" i="25"/>
  <c r="N19" i="25"/>
  <c r="N31" i="25"/>
  <c r="N21" i="25"/>
  <c r="N55" i="25"/>
  <c r="N30" i="25"/>
  <c r="N57" i="25"/>
  <c r="N53" i="25"/>
  <c r="N29" i="25"/>
  <c r="G98" i="25"/>
  <c r="G94" i="25"/>
  <c r="G65" i="25"/>
  <c r="G104" i="25"/>
  <c r="G81" i="25"/>
  <c r="G92" i="25"/>
  <c r="G78" i="25"/>
  <c r="G89" i="25"/>
  <c r="G84" i="25"/>
  <c r="G75" i="25"/>
  <c r="G93" i="25"/>
  <c r="G68" i="25"/>
  <c r="G79" i="25"/>
  <c r="G77" i="25"/>
  <c r="G95" i="25"/>
  <c r="G87" i="25"/>
  <c r="G74" i="25"/>
  <c r="G69" i="25"/>
  <c r="G102" i="25"/>
  <c r="G88" i="25"/>
  <c r="G83" i="25"/>
  <c r="G86" i="25"/>
  <c r="G71" i="25"/>
  <c r="G67" i="25"/>
  <c r="G97" i="25"/>
  <c r="G103" i="25"/>
  <c r="G99" i="25"/>
  <c r="G90" i="25"/>
  <c r="G73" i="25"/>
  <c r="G82" i="25"/>
  <c r="G101" i="25"/>
  <c r="G91" i="25"/>
  <c r="G80" i="25"/>
  <c r="G66" i="25"/>
  <c r="G100" i="25"/>
  <c r="G96" i="25"/>
  <c r="G76" i="25"/>
  <c r="G72" i="25"/>
  <c r="G70" i="25"/>
  <c r="M77" i="25"/>
  <c r="M73" i="25"/>
  <c r="M68" i="25"/>
  <c r="M90" i="25"/>
  <c r="M104" i="25"/>
  <c r="M83" i="25"/>
  <c r="M97" i="25"/>
  <c r="M82" i="25"/>
  <c r="M72" i="25"/>
  <c r="M93" i="25"/>
  <c r="M89" i="25"/>
  <c r="M76" i="25"/>
  <c r="M102" i="25"/>
  <c r="M100" i="25"/>
  <c r="M81" i="25"/>
  <c r="M92" i="25"/>
  <c r="M88" i="25"/>
  <c r="M99" i="25"/>
  <c r="M95" i="25"/>
  <c r="M79" i="25"/>
  <c r="M91" i="25"/>
  <c r="M67" i="25"/>
  <c r="M96" i="25"/>
  <c r="M103" i="25"/>
  <c r="M80" i="25"/>
  <c r="M94" i="25"/>
  <c r="M66" i="25"/>
  <c r="M87" i="25"/>
  <c r="M98" i="25"/>
  <c r="M75" i="25"/>
  <c r="M70" i="25"/>
  <c r="M65" i="25"/>
  <c r="M101" i="25"/>
  <c r="M86" i="25"/>
  <c r="M78" i="25"/>
  <c r="M74" i="25"/>
  <c r="M69" i="25"/>
  <c r="M84" i="25"/>
  <c r="N103" i="25"/>
  <c r="N99" i="25"/>
  <c r="N94" i="25"/>
  <c r="N91" i="25"/>
  <c r="N79" i="25"/>
  <c r="N98" i="25"/>
  <c r="N70" i="25"/>
  <c r="N66" i="25"/>
  <c r="N102" i="25"/>
  <c r="N74" i="25"/>
  <c r="N69" i="25"/>
  <c r="N65" i="25"/>
  <c r="N86" i="25"/>
  <c r="N82" i="25"/>
  <c r="N77" i="25"/>
  <c r="N73" i="25"/>
  <c r="N68" i="25"/>
  <c r="N90" i="25"/>
  <c r="N101" i="25"/>
  <c r="N84" i="25"/>
  <c r="N97" i="25"/>
  <c r="N72" i="25"/>
  <c r="N67" i="25"/>
  <c r="N89" i="25"/>
  <c r="N83" i="25"/>
  <c r="N81" i="25"/>
  <c r="N76" i="25"/>
  <c r="N71" i="25"/>
  <c r="N93" i="25"/>
  <c r="N104" i="25"/>
  <c r="N80" i="25"/>
  <c r="N96" i="25"/>
  <c r="N75" i="25"/>
  <c r="N92" i="25"/>
  <c r="N88" i="25"/>
  <c r="N100" i="25"/>
  <c r="N95" i="25"/>
  <c r="N78" i="25"/>
  <c r="N87" i="25"/>
  <c r="N23" i="25"/>
  <c r="G41" i="25"/>
  <c r="N56" i="25"/>
  <c r="N40" i="25"/>
  <c r="G27" i="25"/>
  <c r="N45" i="25"/>
  <c r="M25" i="25"/>
  <c r="M63" i="25"/>
  <c r="G52" i="25"/>
  <c r="G51" i="25"/>
  <c r="N41" i="25"/>
  <c r="M24" i="25"/>
  <c r="N64" i="25"/>
  <c r="M21" i="25"/>
  <c r="N60" i="25"/>
  <c r="G42" i="25"/>
  <c r="N27" i="25"/>
  <c r="G64" i="25"/>
  <c r="G40" i="25"/>
  <c r="G48" i="25"/>
  <c r="G60" i="25"/>
  <c r="G61" i="25"/>
  <c r="G54" i="25"/>
  <c r="M53" i="25"/>
  <c r="M47" i="25"/>
  <c r="M59" i="25"/>
  <c r="M34" i="25"/>
  <c r="N50" i="25"/>
  <c r="M61" i="25"/>
  <c r="M62" i="25"/>
  <c r="M55" i="25"/>
  <c r="N49" i="25"/>
  <c r="N62" i="25"/>
  <c r="N38" i="25"/>
  <c r="N24" i="25"/>
  <c r="M20" i="25"/>
  <c r="M28" i="25"/>
  <c r="M35" i="25"/>
  <c r="N51" i="25"/>
  <c r="M41" i="25"/>
  <c r="M27" i="25"/>
  <c r="M64" i="25"/>
  <c r="G49" i="25"/>
  <c r="G62" i="25"/>
  <c r="G25" i="25"/>
  <c r="G38" i="25"/>
  <c r="G24" i="25"/>
  <c r="G59" i="25"/>
  <c r="G23" i="25"/>
  <c r="G50" i="25"/>
  <c r="N46" i="25"/>
  <c r="M52" i="25"/>
  <c r="M44" i="25"/>
  <c r="N43" i="25"/>
  <c r="M49" i="25"/>
  <c r="M22" i="25"/>
  <c r="N34" i="25"/>
  <c r="N35" i="25"/>
  <c r="N44" i="25"/>
  <c r="M60" i="25"/>
  <c r="M45" i="25"/>
  <c r="N26" i="25"/>
  <c r="N63" i="25"/>
  <c r="G45" i="25"/>
  <c r="G56" i="25"/>
  <c r="G46" i="25"/>
  <c r="G43" i="25"/>
  <c r="G34" i="25"/>
  <c r="G35" i="25"/>
  <c r="G44" i="25"/>
  <c r="N28" i="25"/>
  <c r="M48" i="25"/>
  <c r="G22" i="25"/>
  <c r="G28" i="25"/>
  <c r="G26" i="25"/>
  <c r="G63" i="25"/>
  <c r="M40" i="25"/>
  <c r="M56" i="25"/>
  <c r="M51" i="25"/>
  <c r="M38" i="25"/>
  <c r="N47" i="25"/>
  <c r="N20" i="25"/>
  <c r="N52" i="25"/>
  <c r="M42" i="25"/>
  <c r="G47" i="25"/>
  <c r="G20" i="25"/>
  <c r="N48" i="25"/>
  <c r="M26" i="25"/>
  <c r="N61" i="25"/>
  <c r="M46" i="25"/>
  <c r="M43" i="25"/>
  <c r="A18" i="26" l="1"/>
  <c r="A19" i="29" l="1"/>
  <c r="A19" i="26" s="1"/>
  <c r="A20" i="29" l="1"/>
  <c r="A20" i="26" s="1"/>
  <c r="A21" i="29" l="1"/>
  <c r="A21" i="26" s="1"/>
  <c r="A22" i="29" l="1"/>
  <c r="A22" i="26" s="1"/>
  <c r="A23" i="29" l="1"/>
  <c r="A23" i="26" s="1"/>
  <c r="A24" i="29" l="1"/>
  <c r="A24" i="26" s="1"/>
  <c r="A25" i="29" l="1"/>
  <c r="A25" i="26" s="1"/>
  <c r="A26" i="29" l="1"/>
  <c r="A26" i="26" s="1"/>
  <c r="A27" i="29" l="1"/>
  <c r="A27" i="26" s="1"/>
  <c r="A28" i="29" l="1"/>
  <c r="A28" i="26" s="1"/>
  <c r="A29" i="29" l="1"/>
  <c r="A29" i="26" s="1"/>
  <c r="A30" i="29" l="1"/>
  <c r="A30" i="26" s="1"/>
  <c r="A31" i="29" l="1"/>
  <c r="A31" i="26" l="1"/>
  <c r="A32" i="29"/>
  <c r="A32" i="26" l="1"/>
  <c r="A33" i="29"/>
  <c r="A33" i="26" l="1"/>
  <c r="A34" i="29"/>
  <c r="A34" i="26" l="1"/>
  <c r="A35" i="29"/>
  <c r="A35" i="26" l="1"/>
  <c r="A36" i="29"/>
  <c r="A36" i="26" l="1"/>
  <c r="A37" i="29"/>
  <c r="A37" i="26" l="1"/>
  <c r="A38" i="29"/>
  <c r="A38" i="26" l="1"/>
  <c r="A39" i="29"/>
  <c r="A39" i="26" l="1"/>
  <c r="A40" i="29"/>
  <c r="A40" i="26" l="1"/>
  <c r="A41" i="29"/>
  <c r="A41" i="26" l="1"/>
  <c r="A42" i="29"/>
  <c r="A42" i="26" l="1"/>
  <c r="A43" i="29"/>
  <c r="A43" i="26" l="1"/>
  <c r="A44" i="29"/>
  <c r="A44" i="26" l="1"/>
  <c r="A45" i="29"/>
  <c r="A45" i="26" l="1"/>
  <c r="A46" i="29"/>
  <c r="A46" i="26" l="1"/>
  <c r="A47" i="29"/>
  <c r="A47" i="26" l="1"/>
  <c r="A48" i="29"/>
  <c r="A48" i="26" l="1"/>
  <c r="A49" i="29"/>
  <c r="A49" i="26" l="1"/>
  <c r="A50" i="29"/>
  <c r="A50" i="26" l="1"/>
  <c r="A51" i="29"/>
  <c r="A51" i="26" l="1"/>
  <c r="A52" i="29"/>
  <c r="A52" i="26" l="1"/>
  <c r="A53" i="29"/>
  <c r="A53" i="26" l="1"/>
  <c r="A54" i="29"/>
  <c r="A54" i="26" l="1"/>
  <c r="A55" i="29"/>
  <c r="A55" i="26" l="1"/>
  <c r="A56" i="29"/>
  <c r="A56" i="26" l="1"/>
  <c r="A57" i="29"/>
  <c r="A57" i="26" l="1"/>
  <c r="A58" i="29"/>
  <c r="A58" i="26" l="1"/>
  <c r="A59" i="29"/>
  <c r="A59" i="26" l="1"/>
  <c r="A60" i="29"/>
  <c r="A60" i="26" l="1"/>
  <c r="A61" i="29"/>
  <c r="A61" i="26" l="1"/>
  <c r="A62" i="29"/>
  <c r="A62" i="26" l="1"/>
  <c r="A63" i="29"/>
  <c r="A63" i="26" l="1"/>
  <c r="A64" i="29"/>
  <c r="A64" i="26" l="1"/>
  <c r="A65" i="29"/>
  <c r="A65" i="26" l="1"/>
  <c r="A66" i="29"/>
  <c r="A66" i="26" l="1"/>
  <c r="A67" i="29"/>
  <c r="A67" i="26" s="1"/>
  <c r="A68" i="29" l="1"/>
  <c r="A68" i="26" l="1"/>
  <c r="A69" i="29"/>
  <c r="A69" i="26" l="1"/>
  <c r="A70" i="29"/>
  <c r="A70" i="26" s="1"/>
  <c r="A71" i="29" l="1"/>
  <c r="A72" i="29" l="1"/>
  <c r="A71" i="26"/>
  <c r="A73" i="29" l="1"/>
  <c r="A72" i="26"/>
  <c r="A74" i="29" l="1"/>
  <c r="A73" i="26"/>
  <c r="A74" i="26" l="1"/>
  <c r="A75" i="29"/>
  <c r="A75" i="26" l="1"/>
  <c r="A76" i="29"/>
  <c r="A76" i="26" l="1"/>
  <c r="A77" i="29"/>
  <c r="A77" i="26" l="1"/>
  <c r="A78" i="29"/>
  <c r="A78" i="26" l="1"/>
  <c r="A79" i="29"/>
  <c r="A79" i="26" l="1"/>
  <c r="A80" i="29"/>
  <c r="A80" i="26" l="1"/>
  <c r="A81" i="29"/>
  <c r="A81" i="26" l="1"/>
  <c r="A82" i="29"/>
  <c r="A82" i="26" l="1"/>
  <c r="A83" i="29"/>
  <c r="A83" i="26" l="1"/>
  <c r="A84" i="29"/>
  <c r="A84" i="26" l="1"/>
  <c r="A85" i="29"/>
  <c r="A85" i="26" l="1"/>
  <c r="A86" i="29"/>
  <c r="A86" i="26" l="1"/>
  <c r="A87" i="29"/>
  <c r="A87" i="26" l="1"/>
  <c r="A88" i="29"/>
  <c r="A88" i="26" l="1"/>
  <c r="A89" i="29"/>
  <c r="A89" i="26" l="1"/>
  <c r="A90" i="29"/>
  <c r="A90" i="26" l="1"/>
  <c r="A91" i="29"/>
  <c r="A91" i="26" l="1"/>
  <c r="A92" i="29"/>
  <c r="A92" i="26" l="1"/>
  <c r="A93" i="29"/>
  <c r="A93" i="26" l="1"/>
  <c r="A94" i="29"/>
  <c r="A94" i="26" l="1"/>
  <c r="A95" i="29"/>
  <c r="A95" i="26" l="1"/>
  <c r="A96" i="29"/>
  <c r="A96" i="26" l="1"/>
  <c r="A97" i="29"/>
  <c r="A97" i="26" l="1"/>
  <c r="A98" i="29"/>
  <c r="A98" i="26" l="1"/>
  <c r="A99" i="29"/>
  <c r="A99" i="26" l="1"/>
  <c r="A100" i="29"/>
  <c r="A100" i="26" l="1"/>
  <c r="A101" i="29"/>
  <c r="A101" i="26" l="1"/>
  <c r="A102" i="29"/>
  <c r="A102" i="26" l="1"/>
  <c r="A103" i="29"/>
  <c r="A103" i="26" l="1"/>
  <c r="A104" i="29"/>
  <c r="A104" i="26" l="1"/>
  <c r="A105" i="29"/>
  <c r="A105" i="26" l="1"/>
  <c r="A106" i="29"/>
  <c r="A106" i="26" l="1"/>
  <c r="A107" i="29"/>
  <c r="A107" i="26" l="1"/>
  <c r="A108" i="29"/>
  <c r="A108" i="26" l="1"/>
  <c r="A109" i="29"/>
  <c r="A109" i="26" l="1"/>
  <c r="A110" i="29"/>
  <c r="A110" i="26" l="1"/>
  <c r="A111" i="29"/>
  <c r="A111" i="26" l="1"/>
  <c r="A112" i="29"/>
  <c r="A112" i="26" l="1"/>
  <c r="A113" i="29"/>
  <c r="A113" i="26" l="1"/>
  <c r="A114" i="29"/>
  <c r="A114" i="26" l="1"/>
  <c r="A115" i="29"/>
  <c r="A115" i="26" l="1"/>
  <c r="A116" i="29"/>
  <c r="A116" i="26" l="1"/>
  <c r="A117" i="29"/>
  <c r="A117" i="26" l="1"/>
  <c r="A118" i="29"/>
  <c r="A118" i="26" l="1"/>
  <c r="A119" i="29"/>
  <c r="A119" i="26" l="1"/>
  <c r="A120" i="29"/>
  <c r="A120" i="26" l="1"/>
  <c r="A121" i="29"/>
  <c r="A121" i="26" l="1"/>
  <c r="A122" i="29"/>
  <c r="A122" i="26" l="1"/>
  <c r="A123" i="29"/>
  <c r="A123" i="26" l="1"/>
  <c r="A124" i="29"/>
  <c r="A124" i="26" l="1"/>
  <c r="A125" i="29"/>
  <c r="A125" i="26" l="1"/>
  <c r="A126" i="29"/>
  <c r="A126" i="26" l="1"/>
  <c r="A127" i="29"/>
  <c r="A127" i="26" l="1"/>
  <c r="A128" i="29"/>
  <c r="A128" i="26" l="1"/>
  <c r="A129" i="29"/>
  <c r="A129" i="26" l="1"/>
  <c r="A130" i="29"/>
  <c r="A130" i="26" l="1"/>
  <c r="A131" i="29"/>
  <c r="A131" i="26" l="1"/>
  <c r="A132" i="29"/>
  <c r="A132" i="26" l="1"/>
  <c r="A133" i="29"/>
  <c r="A133" i="26" l="1"/>
  <c r="A134" i="29"/>
  <c r="A134" i="26" l="1"/>
  <c r="A135" i="29"/>
  <c r="A135" i="26" l="1"/>
  <c r="A136" i="29"/>
  <c r="A136" i="26" l="1"/>
  <c r="A137" i="29"/>
  <c r="A137" i="26" l="1"/>
  <c r="A138" i="29"/>
  <c r="A138" i="26" l="1"/>
  <c r="A139" i="29"/>
  <c r="A139" i="26" l="1"/>
  <c r="A140" i="29"/>
  <c r="A140" i="26" l="1"/>
  <c r="A141" i="29"/>
  <c r="A141" i="26" l="1"/>
  <c r="A142" i="29"/>
  <c r="A142" i="26" l="1"/>
  <c r="A143" i="29"/>
  <c r="A143" i="26" l="1"/>
  <c r="A144" i="29"/>
  <c r="A144" i="26" l="1"/>
  <c r="A145" i="29"/>
  <c r="A145" i="26" l="1"/>
  <c r="A146" i="29"/>
  <c r="A146" i="26" l="1"/>
  <c r="A147" i="29"/>
  <c r="A147" i="26" l="1"/>
  <c r="A148" i="29"/>
  <c r="A148" i="26" l="1"/>
  <c r="A149" i="29"/>
  <c r="A150" i="29" l="1"/>
  <c r="A149" i="26"/>
  <c r="A150" i="26" l="1"/>
  <c r="A151" i="29"/>
  <c r="A151" i="26" l="1"/>
  <c r="A152" i="29"/>
  <c r="A152" i="26" l="1"/>
  <c r="A153" i="29"/>
  <c r="A153" i="26" l="1"/>
  <c r="A154" i="29"/>
  <c r="A155" i="29" l="1"/>
  <c r="A154" i="26"/>
  <c r="A155" i="26" l="1"/>
  <c r="A156" i="29"/>
  <c r="A157" i="29" l="1"/>
  <c r="A156" i="26"/>
  <c r="A157" i="26" l="1"/>
  <c r="A158" i="29"/>
  <c r="A158" i="26" l="1"/>
  <c r="A159" i="29"/>
  <c r="A159" i="26" l="1"/>
  <c r="A160" i="29"/>
  <c r="A161" i="29" l="1"/>
  <c r="A160" i="26"/>
  <c r="A161" i="26" l="1"/>
  <c r="A162" i="29"/>
  <c r="A163" i="29" l="1"/>
  <c r="A162" i="26"/>
  <c r="A163" i="26" l="1"/>
  <c r="A164" i="29"/>
  <c r="A164" i="26" l="1"/>
  <c r="A165" i="29"/>
  <c r="A165" i="26" l="1"/>
  <c r="A166" i="29"/>
  <c r="A167" i="29" l="1"/>
  <c r="A166" i="26"/>
  <c r="A168" i="29" l="1"/>
  <c r="A167" i="26"/>
  <c r="A168" i="26" l="1"/>
  <c r="A169" i="29"/>
  <c r="A169" i="26" l="1"/>
  <c r="A170" i="29"/>
  <c r="A171" i="29" l="1"/>
  <c r="A170" i="26"/>
  <c r="A171" i="26" l="1"/>
  <c r="A172" i="29"/>
  <c r="A172" i="26" l="1"/>
  <c r="A173" i="29"/>
  <c r="A173" i="26" l="1"/>
  <c r="A174" i="29"/>
  <c r="A175" i="29" l="1"/>
  <c r="A174" i="26"/>
  <c r="A175" i="26" l="1"/>
  <c r="A176" i="29"/>
  <c r="A176" i="26" l="1"/>
  <c r="A177" i="29"/>
  <c r="A178" i="29" l="1"/>
  <c r="A177" i="26"/>
  <c r="A178" i="26" l="1"/>
  <c r="A179" i="29"/>
  <c r="A179" i="26" l="1"/>
  <c r="A180" i="29"/>
  <c r="A180" i="26" l="1"/>
  <c r="A181" i="29"/>
  <c r="A181" i="26" l="1"/>
  <c r="A182" i="29"/>
  <c r="A182" i="26" l="1"/>
  <c r="A183" i="29"/>
  <c r="A183" i="26" l="1"/>
  <c r="A184" i="29"/>
  <c r="A184" i="26" l="1"/>
  <c r="A185" i="29"/>
  <c r="A186" i="29" l="1"/>
  <c r="A185" i="26"/>
  <c r="A186" i="26" l="1"/>
  <c r="A187" i="29"/>
  <c r="A187" i="26" l="1"/>
  <c r="A188" i="29"/>
  <c r="A188" i="26" l="1"/>
  <c r="A189" i="29"/>
  <c r="A189" i="26" l="1"/>
  <c r="A190" i="29"/>
  <c r="A190" i="26" l="1"/>
  <c r="A191" i="29"/>
  <c r="A191" i="26" l="1"/>
  <c r="A192" i="29"/>
  <c r="A192" i="26" l="1"/>
  <c r="A193" i="29"/>
  <c r="A193" i="26" l="1"/>
  <c r="A194" i="29"/>
  <c r="A194" i="26" l="1"/>
  <c r="A195" i="29"/>
  <c r="A195" i="26" l="1"/>
  <c r="A196" i="29"/>
  <c r="A196" i="26" l="1"/>
  <c r="A197" i="29"/>
  <c r="A197" i="26" l="1"/>
  <c r="A198" i="29"/>
  <c r="A198" i="26" l="1"/>
  <c r="A199" i="29"/>
  <c r="A199" i="26" l="1"/>
  <c r="A200" i="29"/>
  <c r="A200" i="26" l="1"/>
  <c r="A201" i="29"/>
  <c r="A202" i="29" l="1"/>
  <c r="A201" i="26"/>
  <c r="A202" i="26" l="1"/>
  <c r="A203" i="29"/>
  <c r="A203" i="26" l="1"/>
  <c r="A204" i="29"/>
  <c r="A204" i="26" l="1"/>
  <c r="A205" i="29"/>
  <c r="A205" i="26" l="1"/>
  <c r="A206" i="29"/>
  <c r="A206" i="26" l="1"/>
  <c r="A207" i="29"/>
  <c r="A207" i="26" l="1"/>
  <c r="A208" i="29"/>
  <c r="A209" i="29" l="1"/>
  <c r="A208" i="26"/>
  <c r="A210" i="29" l="1"/>
  <c r="A209" i="26"/>
  <c r="A210" i="26" l="1"/>
  <c r="A211" i="29"/>
  <c r="A211" i="26" l="1"/>
  <c r="A212" i="29"/>
  <c r="A212" i="26" l="1"/>
  <c r="A213" i="29"/>
  <c r="A213" i="26" l="1"/>
  <c r="A214" i="29"/>
  <c r="A214" i="26" l="1"/>
  <c r="A215" i="29"/>
  <c r="A215" i="26" l="1"/>
  <c r="A216" i="29"/>
  <c r="A217" i="29" l="1"/>
  <c r="A216" i="26"/>
  <c r="A217" i="26" l="1"/>
  <c r="A218" i="29"/>
  <c r="A219" i="29" l="1"/>
  <c r="A218" i="26"/>
  <c r="A219" i="26" l="1"/>
  <c r="A220" i="29"/>
  <c r="A220" i="26" l="1"/>
  <c r="A221" i="29"/>
  <c r="A221" i="26" l="1"/>
  <c r="A222" i="29"/>
  <c r="A222" i="26" l="1"/>
  <c r="A223" i="29"/>
  <c r="A224" i="29" l="1"/>
  <c r="A223" i="26"/>
  <c r="A225" i="29" l="1"/>
  <c r="A224" i="26"/>
  <c r="A226" i="29" l="1"/>
  <c r="A225" i="26"/>
  <c r="A227" i="29" l="1"/>
  <c r="A226" i="26"/>
  <c r="A227" i="26" l="1"/>
  <c r="A228" i="29"/>
  <c r="A229" i="29" l="1"/>
  <c r="A228" i="26"/>
  <c r="A230" i="29" l="1"/>
  <c r="A229" i="26"/>
  <c r="A231" i="29" l="1"/>
  <c r="A230" i="26"/>
  <c r="A231" i="26" l="1"/>
  <c r="A232" i="29"/>
  <c r="A232" i="26" l="1"/>
  <c r="A233" i="29"/>
  <c r="A234" i="29" l="1"/>
  <c r="A233" i="26"/>
  <c r="A234" i="26" l="1"/>
  <c r="A235" i="29"/>
  <c r="A235" i="26" l="1"/>
  <c r="A236" i="29"/>
  <c r="A236" i="26" l="1"/>
  <c r="A237" i="29"/>
  <c r="A237" i="26" l="1"/>
  <c r="A238" i="29"/>
  <c r="A238" i="26" l="1"/>
  <c r="A239" i="29"/>
  <c r="A239" i="26" l="1"/>
  <c r="A240" i="29"/>
  <c r="A240" i="26" l="1"/>
  <c r="A241" i="29"/>
  <c r="A241" i="26" l="1"/>
  <c r="A242" i="29"/>
  <c r="A242" i="26" l="1"/>
  <c r="A243" i="29"/>
  <c r="A243" i="26" l="1"/>
  <c r="A244" i="29"/>
  <c r="A244" i="26" l="1"/>
  <c r="A245" i="29"/>
  <c r="A245" i="26" l="1"/>
  <c r="A246" i="29"/>
  <c r="A246" i="26" l="1"/>
  <c r="A247" i="29"/>
  <c r="A247" i="26" l="1"/>
  <c r="A248" i="29"/>
  <c r="A248" i="26" l="1"/>
  <c r="A249" i="29"/>
  <c r="A249" i="26" l="1"/>
  <c r="A250" i="29"/>
  <c r="A251" i="29" l="1"/>
  <c r="A250" i="26"/>
  <c r="A252" i="29" l="1"/>
  <c r="A251" i="26"/>
  <c r="A253" i="29" l="1"/>
  <c r="A252" i="26"/>
  <c r="A253" i="26" l="1"/>
  <c r="A254" i="29"/>
  <c r="A254" i="26" l="1"/>
  <c r="A255" i="29"/>
  <c r="A256" i="29" l="1"/>
  <c r="A255" i="26"/>
  <c r="A256" i="26" l="1"/>
  <c r="A257" i="29"/>
  <c r="A258" i="29" l="1"/>
  <c r="A257" i="26"/>
  <c r="A258" i="26" l="1"/>
  <c r="A259" i="29"/>
  <c r="A260" i="29" l="1"/>
  <c r="A259" i="26"/>
  <c r="A260" i="26" l="1"/>
  <c r="A261" i="29"/>
  <c r="A262" i="29" l="1"/>
  <c r="A261" i="26"/>
  <c r="A262" i="26" l="1"/>
  <c r="A263" i="29"/>
  <c r="A264" i="29" l="1"/>
  <c r="A263" i="26"/>
  <c r="A265" i="29" l="1"/>
  <c r="A264" i="26"/>
  <c r="A266" i="29" l="1"/>
  <c r="A265" i="26"/>
  <c r="A267" i="29" l="1"/>
  <c r="A266" i="26"/>
  <c r="A268" i="29" l="1"/>
  <c r="A267" i="26"/>
  <c r="A268" i="26" l="1"/>
  <c r="A269" i="29"/>
  <c r="A270" i="29" l="1"/>
  <c r="A269" i="26"/>
  <c r="A271" i="29" l="1"/>
  <c r="A270" i="26"/>
  <c r="A272" i="29" l="1"/>
  <c r="A271" i="26"/>
  <c r="A273" i="29" l="1"/>
  <c r="A272" i="26"/>
  <c r="A273" i="26" l="1"/>
  <c r="A274" i="29"/>
  <c r="A275" i="29" l="1"/>
  <c r="A274" i="26"/>
  <c r="A275" i="26" l="1"/>
  <c r="A276" i="29"/>
  <c r="A276" i="26" l="1"/>
  <c r="A277" i="29"/>
  <c r="A277" i="26" l="1"/>
  <c r="A278" i="29"/>
  <c r="A278" i="26" l="1"/>
  <c r="A279" i="29"/>
  <c r="A279" i="26" l="1"/>
  <c r="A280" i="29"/>
  <c r="A280" i="26" l="1"/>
  <c r="A281" i="29"/>
  <c r="A281" i="26" l="1"/>
  <c r="A282" i="29"/>
  <c r="A283" i="29" l="1"/>
  <c r="A282" i="26"/>
  <c r="A283" i="26" l="1"/>
  <c r="A284" i="29"/>
  <c r="A284" i="26" l="1"/>
  <c r="A285" i="29"/>
  <c r="A285" i="26" l="1"/>
  <c r="A286" i="29"/>
  <c r="A286" i="26" l="1"/>
  <c r="A287" i="29"/>
  <c r="A287" i="26" l="1"/>
  <c r="A288" i="29"/>
  <c r="A289" i="29" l="1"/>
  <c r="A288" i="26"/>
  <c r="A289" i="26" l="1"/>
  <c r="A290" i="29"/>
  <c r="A291" i="29" l="1"/>
  <c r="A290" i="26"/>
  <c r="A291" i="26" l="1"/>
  <c r="A292" i="29"/>
  <c r="A292" i="26" l="1"/>
  <c r="A293" i="29"/>
  <c r="A293" i="26" l="1"/>
  <c r="A294" i="29"/>
  <c r="A294" i="26" l="1"/>
  <c r="A295" i="29"/>
  <c r="A295" i="26" l="1"/>
  <c r="A296" i="29"/>
  <c r="A296" i="26" l="1"/>
  <c r="A297" i="29"/>
  <c r="A297" i="26" l="1"/>
  <c r="A298" i="29"/>
  <c r="A299" i="29" l="1"/>
  <c r="A298" i="26"/>
  <c r="A299" i="26" l="1"/>
  <c r="A300" i="29"/>
  <c r="A300" i="26" l="1"/>
  <c r="A301" i="29"/>
  <c r="A301" i="26" l="1"/>
  <c r="A302" i="29"/>
  <c r="A302" i="26" l="1"/>
  <c r="A303" i="29"/>
  <c r="A303" i="26" l="1"/>
  <c r="A304" i="29"/>
  <c r="A305" i="29" l="1"/>
  <c r="A304" i="26"/>
  <c r="A306" i="29" l="1"/>
  <c r="A305" i="26"/>
  <c r="A306" i="26" l="1"/>
  <c r="A307" i="29"/>
  <c r="A307" i="26" l="1"/>
  <c r="A308" i="29"/>
  <c r="A308" i="26" l="1"/>
  <c r="A309" i="29"/>
  <c r="A309" i="26" l="1"/>
  <c r="A310" i="29"/>
  <c r="A310" i="26" l="1"/>
  <c r="A311" i="29"/>
  <c r="A312" i="29" l="1"/>
  <c r="A311" i="26"/>
  <c r="A313" i="29" l="1"/>
  <c r="A312" i="26"/>
  <c r="A314" i="29" l="1"/>
  <c r="A313" i="26"/>
  <c r="A315" i="29" l="1"/>
  <c r="A314" i="26"/>
  <c r="A315" i="26" l="1"/>
  <c r="A316" i="29"/>
  <c r="A316" i="26" l="1"/>
  <c r="A317" i="29"/>
  <c r="A317" i="26" l="1"/>
  <c r="A318" i="29"/>
  <c r="A319" i="29" l="1"/>
  <c r="A318" i="26"/>
  <c r="A319" i="26" l="1"/>
  <c r="A320" i="29"/>
  <c r="A320" i="26" l="1"/>
  <c r="A321" i="29"/>
  <c r="A321" i="26" l="1"/>
  <c r="A322" i="29"/>
  <c r="A323" i="29" l="1"/>
  <c r="A322" i="26"/>
  <c r="A323" i="26" l="1"/>
  <c r="A324" i="29"/>
  <c r="A324" i="26" l="1"/>
  <c r="A325" i="29"/>
  <c r="A326" i="29" l="1"/>
  <c r="A325" i="26"/>
  <c r="A327" i="29" l="1"/>
  <c r="A326" i="26"/>
  <c r="A328" i="29" l="1"/>
  <c r="A327" i="26"/>
  <c r="A328" i="26" l="1"/>
  <c r="A329" i="29"/>
  <c r="A330" i="29" l="1"/>
  <c r="A329" i="26"/>
  <c r="A330" i="26" l="1"/>
  <c r="A331" i="29"/>
  <c r="A332" i="29" l="1"/>
  <c r="A331" i="26"/>
  <c r="A332" i="26" l="1"/>
  <c r="A333" i="29"/>
  <c r="A334" i="29" l="1"/>
  <c r="A333" i="26"/>
  <c r="A335" i="29" l="1"/>
  <c r="A334" i="26"/>
  <c r="A335" i="26" l="1"/>
  <c r="A336" i="29"/>
  <c r="A337" i="29" l="1"/>
  <c r="A336" i="26"/>
  <c r="A337" i="26" l="1"/>
  <c r="A338" i="29"/>
  <c r="A338" i="26" l="1"/>
  <c r="A339" i="29"/>
  <c r="A340" i="29" l="1"/>
  <c r="A339" i="26"/>
  <c r="A341" i="29" l="1"/>
  <c r="A340" i="26"/>
  <c r="A341" i="26" l="1"/>
  <c r="A342" i="29"/>
  <c r="A342" i="26" l="1"/>
  <c r="A343" i="29"/>
  <c r="A343" i="26" l="1"/>
  <c r="A344" i="29"/>
  <c r="A344" i="26" l="1"/>
  <c r="A345" i="29"/>
  <c r="A345" i="26" l="1"/>
  <c r="A346" i="29"/>
  <c r="A346" i="26" l="1"/>
  <c r="A347" i="29"/>
  <c r="A347" i="26" l="1"/>
  <c r="A348" i="29"/>
  <c r="A349" i="29" l="1"/>
  <c r="A348" i="26"/>
  <c r="A349" i="26" l="1"/>
  <c r="A350" i="29"/>
  <c r="A351" i="29" l="1"/>
  <c r="A350" i="26"/>
  <c r="A351" i="26" l="1"/>
  <c r="A352" i="29"/>
  <c r="A352" i="26" l="1"/>
  <c r="A353" i="29"/>
  <c r="A354" i="29" l="1"/>
  <c r="A353" i="26"/>
  <c r="A354" i="26" l="1"/>
  <c r="A355" i="29"/>
  <c r="A355" i="26" l="1"/>
  <c r="A356" i="29"/>
  <c r="A356" i="26" l="1"/>
  <c r="A357" i="29"/>
  <c r="A358" i="29" l="1"/>
  <c r="A357" i="26"/>
  <c r="A359" i="29" l="1"/>
  <c r="A358" i="26"/>
  <c r="A359" i="26" l="1"/>
  <c r="A360" i="29"/>
  <c r="A360" i="26" l="1"/>
  <c r="A361" i="29"/>
  <c r="A361" i="26" l="1"/>
  <c r="A362" i="29"/>
  <c r="A362" i="26" l="1"/>
  <c r="A363" i="29"/>
  <c r="A363" i="26" l="1"/>
  <c r="A364" i="29"/>
  <c r="A365" i="29" l="1"/>
  <c r="A364" i="26"/>
  <c r="A366" i="29" l="1"/>
  <c r="A365" i="26"/>
  <c r="A366" i="26" l="1"/>
  <c r="A367" i="29"/>
  <c r="A367" i="26" l="1"/>
  <c r="A368" i="29"/>
  <c r="A369" i="29" l="1"/>
  <c r="A368" i="26"/>
  <c r="A369" i="26" l="1"/>
  <c r="A370" i="29"/>
  <c r="A371" i="29" l="1"/>
  <c r="A370" i="26"/>
  <c r="A371" i="26" l="1"/>
  <c r="A372" i="29"/>
  <c r="A373" i="29" l="1"/>
  <c r="A372" i="26"/>
  <c r="A373" i="26" l="1"/>
  <c r="A374" i="29"/>
  <c r="A375" i="29" l="1"/>
  <c r="A374" i="26"/>
  <c r="A375" i="26" l="1"/>
  <c r="A376" i="29"/>
  <c r="A376" i="26" l="1"/>
  <c r="A377" i="29"/>
  <c r="A377" i="26" l="1"/>
  <c r="A378" i="29"/>
  <c r="A379" i="29" l="1"/>
  <c r="A378" i="26"/>
  <c r="A379" i="26" l="1"/>
  <c r="A380" i="29"/>
  <c r="A380" i="26" l="1"/>
  <c r="A381" i="29"/>
  <c r="A382" i="29" l="1"/>
  <c r="A381" i="26"/>
  <c r="A382" i="26" l="1"/>
  <c r="A383" i="29"/>
  <c r="A384" i="29" l="1"/>
  <c r="A383" i="26"/>
  <c r="A384" i="26" l="1"/>
  <c r="A385" i="29"/>
  <c r="A385" i="26" l="1"/>
  <c r="A386" i="29"/>
  <c r="A386" i="26" l="1"/>
  <c r="A387" i="29"/>
  <c r="A387" i="26" l="1"/>
  <c r="A388" i="29"/>
  <c r="A388" i="26" l="1"/>
  <c r="A389" i="29"/>
  <c r="A390" i="29" l="1"/>
  <c r="A389" i="26"/>
  <c r="A390" i="26" l="1"/>
  <c r="A391" i="29"/>
  <c r="A392" i="29" l="1"/>
  <c r="A391" i="26"/>
  <c r="A392" i="26" l="1"/>
  <c r="A393" i="29"/>
  <c r="A393" i="26" l="1"/>
  <c r="A394" i="29"/>
  <c r="A394" i="26" l="1"/>
  <c r="A395" i="29"/>
  <c r="A395" i="26" l="1"/>
  <c r="A396" i="29"/>
  <c r="A396" i="26" l="1"/>
  <c r="A397" i="29"/>
  <c r="A397" i="26" l="1"/>
  <c r="A398" i="29"/>
  <c r="A399" i="29" l="1"/>
  <c r="A398" i="26"/>
  <c r="A399" i="26" l="1"/>
  <c r="A400" i="29"/>
  <c r="A400" i="26" l="1"/>
  <c r="A401" i="29"/>
  <c r="A401" i="26" l="1"/>
  <c r="A402" i="29"/>
  <c r="A402" i="26" l="1"/>
  <c r="A403" i="29"/>
  <c r="A403" i="26" l="1"/>
  <c r="A404" i="29"/>
  <c r="A404" i="26" l="1"/>
  <c r="A405" i="29"/>
  <c r="A405" i="26" l="1"/>
  <c r="A406" i="29"/>
  <c r="A406" i="26" l="1"/>
  <c r="A407" i="29"/>
  <c r="A407" i="26" l="1"/>
  <c r="A408" i="29"/>
  <c r="A408" i="26" l="1"/>
  <c r="A409" i="29"/>
  <c r="A409" i="26" l="1"/>
  <c r="A410" i="29"/>
  <c r="A410" i="26" l="1"/>
  <c r="A411" i="29"/>
  <c r="A411" i="26" l="1"/>
  <c r="A412" i="29"/>
  <c r="A412" i="26" l="1"/>
  <c r="A413" i="29"/>
  <c r="A413" i="26" l="1"/>
  <c r="A414" i="29"/>
  <c r="A414" i="26" l="1"/>
  <c r="A415" i="29"/>
  <c r="A415" i="26" l="1"/>
  <c r="A416" i="29"/>
  <c r="A417" i="29" l="1"/>
  <c r="A416" i="26"/>
  <c r="A418" i="29" l="1"/>
  <c r="A417" i="26"/>
  <c r="A418" i="26" l="1"/>
  <c r="A419" i="29"/>
  <c r="A420" i="29" l="1"/>
  <c r="A419" i="26"/>
  <c r="A421" i="29" l="1"/>
  <c r="A420" i="26"/>
  <c r="A421" i="26" l="1"/>
  <c r="A422" i="29"/>
  <c r="A422" i="26" l="1"/>
  <c r="A423" i="29"/>
  <c r="A423" i="26" l="1"/>
  <c r="A424" i="29"/>
  <c r="A425" i="29" l="1"/>
  <c r="A424" i="26"/>
  <c r="A425" i="26" l="1"/>
  <c r="A426" i="29"/>
  <c r="A426" i="26" l="1"/>
  <c r="A427" i="29"/>
  <c r="A427" i="26" l="1"/>
  <c r="A428" i="29"/>
  <c r="A428" i="26" l="1"/>
  <c r="A429" i="29"/>
  <c r="A429" i="26" l="1"/>
  <c r="A430" i="29"/>
  <c r="A430" i="26" l="1"/>
  <c r="A431" i="29"/>
  <c r="A431" i="26" l="1"/>
  <c r="A432" i="29"/>
  <c r="A432" i="26" l="1"/>
  <c r="A433" i="29"/>
  <c r="A433" i="26" l="1"/>
  <c r="A434" i="29"/>
  <c r="A434" i="26" l="1"/>
  <c r="A435" i="29"/>
  <c r="A436" i="29" l="1"/>
  <c r="A435" i="26"/>
  <c r="A436" i="26" l="1"/>
  <c r="A437" i="29"/>
  <c r="A438" i="29" l="1"/>
  <c r="A437" i="26"/>
  <c r="A438" i="26" l="1"/>
  <c r="A439" i="29"/>
  <c r="A440" i="29" l="1"/>
  <c r="A439" i="26"/>
  <c r="A440" i="26" l="1"/>
  <c r="A441" i="29"/>
  <c r="A442" i="29" l="1"/>
  <c r="A441" i="26"/>
  <c r="A442" i="26" l="1"/>
  <c r="A443" i="29"/>
  <c r="A444" i="29" l="1"/>
  <c r="A443" i="26"/>
  <c r="A444" i="26" l="1"/>
  <c r="A445" i="29"/>
  <c r="A446" i="29" l="1"/>
  <c r="A445" i="26"/>
  <c r="A447" i="29" l="1"/>
  <c r="A446" i="26"/>
  <c r="A447" i="26" l="1"/>
  <c r="A448" i="29"/>
  <c r="A448" i="26" l="1"/>
  <c r="A449" i="29"/>
  <c r="A449" i="26" l="1"/>
  <c r="A450" i="29"/>
  <c r="A451" i="29" l="1"/>
  <c r="A450" i="26"/>
  <c r="A452" i="29" l="1"/>
  <c r="A451" i="26"/>
  <c r="A453" i="29" l="1"/>
  <c r="A452" i="26"/>
  <c r="A453" i="26" l="1"/>
  <c r="A454" i="29"/>
  <c r="A455" i="29" l="1"/>
  <c r="A454" i="26"/>
  <c r="A455" i="26" l="1"/>
  <c r="A456" i="29"/>
  <c r="A457" i="29" l="1"/>
  <c r="A456" i="26"/>
  <c r="A458" i="29" l="1"/>
  <c r="A457" i="26"/>
  <c r="A459" i="29" l="1"/>
  <c r="A458" i="26"/>
  <c r="A460" i="29" l="1"/>
  <c r="A459" i="26"/>
  <c r="A461" i="29" l="1"/>
  <c r="A460" i="26"/>
  <c r="A462" i="29" l="1"/>
  <c r="A461" i="26"/>
  <c r="A463" i="29" l="1"/>
  <c r="A462" i="26"/>
  <c r="A464" i="29" l="1"/>
  <c r="A463" i="26"/>
  <c r="A465" i="29" l="1"/>
  <c r="A464" i="26"/>
  <c r="A465" i="26" l="1"/>
  <c r="A466" i="29"/>
  <c r="A466" i="26" l="1"/>
  <c r="A467" i="29"/>
  <c r="A467" i="26" l="1"/>
  <c r="A468" i="29"/>
  <c r="A468" i="26" l="1"/>
  <c r="A469" i="29"/>
  <c r="A469" i="26" l="1"/>
  <c r="A470" i="29"/>
  <c r="A470" i="26" l="1"/>
  <c r="A471" i="29"/>
  <c r="A471" i="26" l="1"/>
  <c r="A472" i="29"/>
  <c r="A472" i="26" l="1"/>
  <c r="A473" i="29"/>
  <c r="A473" i="26" l="1"/>
  <c r="A474" i="29"/>
  <c r="A474" i="26" l="1"/>
  <c r="A475" i="29"/>
  <c r="A475" i="26" l="1"/>
  <c r="A476" i="29"/>
  <c r="A476" i="26" l="1"/>
  <c r="A477" i="29"/>
  <c r="A477" i="26" l="1"/>
  <c r="A478" i="29"/>
  <c r="A478" i="26" l="1"/>
  <c r="A479" i="29"/>
  <c r="A479" i="26" l="1"/>
  <c r="A480" i="29"/>
  <c r="A480" i="26" l="1"/>
  <c r="A481" i="29"/>
  <c r="A481" i="26" l="1"/>
  <c r="A482" i="29"/>
  <c r="A482" i="26" l="1"/>
  <c r="A483" i="29"/>
  <c r="A483" i="26" l="1"/>
  <c r="A484" i="29"/>
  <c r="A484" i="26" l="1"/>
  <c r="A485" i="29"/>
  <c r="A485" i="26" l="1"/>
  <c r="A486" i="29"/>
  <c r="A487" i="29" l="1"/>
  <c r="A486" i="26"/>
  <c r="A488" i="29" l="1"/>
  <c r="A487" i="26"/>
  <c r="A489" i="29" l="1"/>
  <c r="A488" i="26"/>
  <c r="A490" i="29" l="1"/>
  <c r="A489" i="26"/>
  <c r="A491" i="29" l="1"/>
  <c r="A490" i="26"/>
  <c r="A492" i="29" l="1"/>
  <c r="A491" i="26"/>
  <c r="A493" i="29" l="1"/>
  <c r="A492" i="26"/>
  <c r="A494" i="29" l="1"/>
  <c r="A493" i="26"/>
  <c r="A494" i="26" l="1"/>
  <c r="A495" i="29"/>
  <c r="A495" i="26" l="1"/>
  <c r="A496" i="29"/>
  <c r="A496" i="26" l="1"/>
  <c r="A497" i="29"/>
  <c r="A497" i="26" l="1"/>
  <c r="A498" i="29"/>
  <c r="A498" i="26" l="1"/>
  <c r="A499" i="29"/>
  <c r="A499" i="26" l="1"/>
  <c r="A500" i="29"/>
  <c r="A500" i="26" l="1"/>
  <c r="A501" i="29"/>
  <c r="A501" i="26" l="1"/>
  <c r="A502" i="29"/>
  <c r="A502" i="26" l="1"/>
  <c r="A503" i="29"/>
  <c r="A503" i="26" l="1"/>
  <c r="A504" i="29"/>
  <c r="A504" i="26" l="1"/>
  <c r="A505" i="29"/>
  <c r="A505" i="26" l="1"/>
  <c r="A506" i="29"/>
  <c r="A506" i="26" l="1"/>
  <c r="A507" i="29"/>
  <c r="A507" i="26" l="1"/>
  <c r="A508" i="29"/>
  <c r="A508" i="26" l="1"/>
  <c r="A509" i="29"/>
  <c r="A509" i="26" l="1"/>
  <c r="A510" i="29"/>
  <c r="A510" i="26" l="1"/>
  <c r="A511" i="29"/>
  <c r="A511" i="26" l="1"/>
  <c r="A512" i="29"/>
  <c r="A512" i="26" l="1"/>
  <c r="A513" i="29"/>
  <c r="A513" i="26" l="1"/>
  <c r="A514" i="29"/>
  <c r="A515" i="29" l="1"/>
  <c r="A514" i="26"/>
  <c r="A516" i="29" l="1"/>
  <c r="A515" i="26"/>
  <c r="A517" i="29" l="1"/>
  <c r="A516" i="26"/>
  <c r="A518" i="29" l="1"/>
  <c r="A517" i="26"/>
  <c r="A519" i="29" l="1"/>
  <c r="A518" i="26"/>
  <c r="A519" i="26" l="1"/>
  <c r="A520" i="29"/>
  <c r="A521" i="29" l="1"/>
  <c r="A520" i="26"/>
  <c r="A522" i="29" l="1"/>
  <c r="A521" i="26"/>
  <c r="A523" i="29" l="1"/>
  <c r="A522" i="26"/>
  <c r="A523" i="26" l="1"/>
  <c r="A524" i="29"/>
  <c r="A524" i="26" l="1"/>
  <c r="A525" i="29"/>
  <c r="A525" i="26" l="1"/>
  <c r="A526" i="29"/>
  <c r="A526" i="26" l="1"/>
  <c r="A527" i="29"/>
  <c r="A528" i="29" l="1"/>
  <c r="A527" i="26"/>
  <c r="A528" i="26" l="1"/>
  <c r="A529" i="29"/>
  <c r="A529" i="26" l="1"/>
  <c r="A530" i="29"/>
  <c r="A530" i="26" l="1"/>
  <c r="A531" i="29"/>
  <c r="A531" i="26" l="1"/>
  <c r="A532" i="29"/>
  <c r="A532" i="26" l="1"/>
  <c r="A533" i="29"/>
  <c r="A533" i="26" l="1"/>
  <c r="A534" i="29"/>
  <c r="A534" i="26" l="1"/>
  <c r="A535" i="29"/>
  <c r="A535" i="26" l="1"/>
  <c r="A536" i="29"/>
  <c r="A537" i="29" l="1"/>
  <c r="A536" i="26"/>
  <c r="A537" i="26" l="1"/>
  <c r="A538" i="29"/>
  <c r="A539" i="29" l="1"/>
  <c r="A538" i="26"/>
  <c r="A539" i="26" l="1"/>
  <c r="A540" i="29"/>
  <c r="A541" i="29" l="1"/>
  <c r="A540" i="26"/>
  <c r="A542" i="29" l="1"/>
  <c r="A541" i="26"/>
  <c r="A542" i="26" l="1"/>
  <c r="A543" i="29"/>
  <c r="A544" i="29" l="1"/>
  <c r="A543" i="26"/>
  <c r="A545" i="29" l="1"/>
  <c r="A544" i="26"/>
  <c r="A545" i="26" l="1"/>
  <c r="A546" i="29"/>
  <c r="A547" i="29" l="1"/>
  <c r="A546" i="26"/>
  <c r="A547" i="26" l="1"/>
  <c r="A548" i="29"/>
  <c r="A548" i="26" l="1"/>
  <c r="A549" i="29"/>
  <c r="A549" i="26" l="1"/>
  <c r="A550" i="29"/>
  <c r="A550" i="26" l="1"/>
  <c r="A551" i="29"/>
  <c r="A551" i="26" l="1"/>
  <c r="A552" i="29"/>
  <c r="A552" i="26" l="1"/>
  <c r="A553" i="29"/>
  <c r="A553" i="26" l="1"/>
  <c r="A554" i="29"/>
  <c r="A554" i="26" l="1"/>
  <c r="A555" i="29"/>
  <c r="A555" i="26" l="1"/>
  <c r="A556" i="29"/>
  <c r="A556" i="26" l="1"/>
  <c r="A557" i="29"/>
  <c r="A557" i="26" l="1"/>
  <c r="A558" i="29"/>
  <c r="A559" i="29" l="1"/>
  <c r="A558" i="26"/>
  <c r="A559" i="26" l="1"/>
  <c r="A560" i="29"/>
  <c r="A561" i="29" l="1"/>
  <c r="A560" i="26"/>
  <c r="A562" i="29" l="1"/>
  <c r="A561" i="26"/>
  <c r="A563" i="29" l="1"/>
  <c r="A562" i="26"/>
  <c r="A563" i="26" l="1"/>
  <c r="A564" i="29"/>
  <c r="A565" i="29" l="1"/>
  <c r="A564" i="26"/>
  <c r="A565" i="26" l="1"/>
  <c r="A566" i="29"/>
  <c r="A567" i="29" l="1"/>
  <c r="A566" i="26"/>
  <c r="A567" i="26" l="1"/>
  <c r="A568" i="29"/>
  <c r="A569" i="29" l="1"/>
  <c r="A568" i="26"/>
  <c r="A569" i="26" l="1"/>
  <c r="A570" i="29"/>
  <c r="A571" i="29" l="1"/>
  <c r="A570" i="26"/>
  <c r="A571" i="26" l="1"/>
  <c r="A572" i="29"/>
  <c r="A572" i="26" l="1"/>
  <c r="A573" i="29"/>
  <c r="A573" i="26" l="1"/>
  <c r="A574" i="29"/>
  <c r="A574" i="26" l="1"/>
  <c r="A575" i="29"/>
  <c r="A576" i="29" l="1"/>
  <c r="A575" i="26"/>
  <c r="A576" i="26" l="1"/>
  <c r="A577" i="29"/>
  <c r="A577" i="26" l="1"/>
  <c r="A578" i="29"/>
  <c r="A578" i="26" l="1"/>
  <c r="A579" i="29"/>
  <c r="A580" i="29" l="1"/>
  <c r="A579" i="26"/>
  <c r="A581" i="29" l="1"/>
  <c r="A580" i="26"/>
  <c r="A581" i="26" l="1"/>
  <c r="A582" i="29"/>
  <c r="A582" i="26" l="1"/>
  <c r="A583" i="29"/>
  <c r="A583" i="26" l="1"/>
  <c r="A584" i="29"/>
  <c r="A584" i="26" l="1"/>
  <c r="A585" i="29"/>
  <c r="A585" i="26" l="1"/>
  <c r="A586" i="29"/>
  <c r="A587" i="29" l="1"/>
  <c r="A586" i="26"/>
  <c r="A588" i="29" l="1"/>
  <c r="A587" i="26"/>
  <c r="A588" i="26" l="1"/>
  <c r="A589" i="29"/>
  <c r="A589" i="26" l="1"/>
  <c r="A590" i="29"/>
  <c r="A590" i="26" l="1"/>
  <c r="A591" i="29"/>
  <c r="A591" i="26" l="1"/>
  <c r="A592" i="29"/>
  <c r="A592" i="26" l="1"/>
  <c r="A593" i="29"/>
  <c r="A594" i="29" l="1"/>
  <c r="A593" i="26"/>
  <c r="A594" i="26" l="1"/>
  <c r="A595" i="29"/>
  <c r="A596" i="29" l="1"/>
  <c r="A595" i="26"/>
  <c r="A596" i="26" l="1"/>
  <c r="A597" i="29"/>
  <c r="A597" i="26" l="1"/>
  <c r="A598" i="29"/>
  <c r="A599" i="29" l="1"/>
  <c r="A598" i="26"/>
  <c r="A599" i="26" l="1"/>
  <c r="A600" i="29"/>
  <c r="A601" i="29" l="1"/>
  <c r="A600" i="26"/>
  <c r="A602" i="29" l="1"/>
  <c r="A601" i="26"/>
  <c r="A602" i="26" l="1"/>
  <c r="A603" i="29"/>
  <c r="A604" i="29" l="1"/>
  <c r="A603" i="26"/>
  <c r="A604" i="26" l="1"/>
  <c r="A605" i="29"/>
  <c r="A605" i="26" l="1"/>
  <c r="A606" i="29"/>
  <c r="A606" i="26" l="1"/>
  <c r="A607" i="29"/>
  <c r="A607" i="26" l="1"/>
  <c r="A608" i="29"/>
  <c r="A608" i="26" l="1"/>
  <c r="A609" i="29"/>
  <c r="A609" i="26" l="1"/>
  <c r="A610" i="29"/>
  <c r="A610" i="26" l="1"/>
  <c r="A611" i="29"/>
  <c r="A611" i="26" l="1"/>
  <c r="A612" i="29"/>
  <c r="A613" i="29" l="1"/>
  <c r="A612" i="26"/>
  <c r="A613" i="26" l="1"/>
  <c r="A614" i="29"/>
  <c r="A614" i="26" l="1"/>
  <c r="A615" i="29"/>
  <c r="A615" i="26" l="1"/>
  <c r="A616" i="29"/>
  <c r="A617" i="29" l="1"/>
  <c r="A616" i="26"/>
  <c r="A618" i="29" l="1"/>
  <c r="A617" i="26"/>
  <c r="A619" i="29" l="1"/>
  <c r="A618" i="26"/>
  <c r="A619" i="26" l="1"/>
  <c r="A620" i="29"/>
  <c r="A620" i="26" l="1"/>
  <c r="A621" i="29"/>
  <c r="A621" i="26" l="1"/>
  <c r="A622" i="29"/>
  <c r="A622" i="26" l="1"/>
  <c r="A623" i="29"/>
  <c r="A623" i="26" l="1"/>
  <c r="A624" i="29"/>
  <c r="A624" i="26" l="1"/>
  <c r="A625" i="29"/>
  <c r="A625" i="26" l="1"/>
  <c r="A626" i="29"/>
  <c r="A626" i="26" l="1"/>
  <c r="A627" i="29"/>
  <c r="A628" i="29" l="1"/>
  <c r="A627" i="26"/>
  <c r="A629" i="29" l="1"/>
  <c r="A628" i="26"/>
  <c r="A630" i="29" l="1"/>
  <c r="A629" i="26"/>
  <c r="A630" i="26" l="1"/>
  <c r="A631" i="29"/>
  <c r="A631" i="26" l="1"/>
  <c r="A632" i="29"/>
  <c r="A632" i="26" l="1"/>
  <c r="A633" i="29"/>
  <c r="A634" i="29" l="1"/>
  <c r="A633" i="26"/>
  <c r="A634" i="26" l="1"/>
  <c r="A635" i="29"/>
  <c r="A636" i="29" l="1"/>
  <c r="A635" i="26"/>
  <c r="A636" i="26" l="1"/>
  <c r="A637" i="29"/>
  <c r="A638" i="29" l="1"/>
  <c r="A637" i="26"/>
  <c r="A638" i="26" l="1"/>
  <c r="A639" i="29"/>
  <c r="A640" i="29" l="1"/>
  <c r="A639" i="26"/>
  <c r="A641" i="29" l="1"/>
  <c r="A640" i="26"/>
  <c r="A642" i="29" l="1"/>
  <c r="A641" i="26"/>
  <c r="A642" i="26" l="1"/>
  <c r="A643" i="29"/>
  <c r="A644" i="29" l="1"/>
  <c r="A643" i="26"/>
  <c r="A644" i="26" l="1"/>
  <c r="A645" i="29"/>
  <c r="A646" i="29" l="1"/>
  <c r="A645" i="26"/>
  <c r="A646" i="26" l="1"/>
  <c r="A647" i="29"/>
  <c r="A648" i="29" l="1"/>
  <c r="A647" i="26"/>
  <c r="A648" i="26" l="1"/>
  <c r="A649" i="29"/>
  <c r="A650" i="29" l="1"/>
  <c r="A649" i="26"/>
  <c r="A651" i="29" l="1"/>
  <c r="A650" i="26"/>
  <c r="A652" i="29" l="1"/>
  <c r="A651" i="26"/>
  <c r="A653" i="29" l="1"/>
  <c r="A652" i="26"/>
  <c r="A653" i="26" l="1"/>
  <c r="A654" i="29"/>
  <c r="A654" i="26" l="1"/>
  <c r="A655" i="29"/>
  <c r="A655" i="26" l="1"/>
  <c r="A656" i="29"/>
  <c r="A656" i="26" l="1"/>
  <c r="A657" i="29"/>
  <c r="A657" i="26" l="1"/>
  <c r="A658" i="29"/>
  <c r="A658" i="26" l="1"/>
  <c r="A659" i="29"/>
  <c r="A659" i="26" l="1"/>
  <c r="A660" i="29"/>
  <c r="A660" i="26" l="1"/>
  <c r="A661" i="29"/>
  <c r="A661" i="26" l="1"/>
  <c r="A662" i="29"/>
  <c r="A663" i="29" l="1"/>
  <c r="A662" i="26"/>
  <c r="A663" i="26" l="1"/>
  <c r="A664" i="29"/>
  <c r="A664" i="26" l="1"/>
  <c r="A665" i="29"/>
  <c r="A666" i="29" l="1"/>
  <c r="A665" i="26"/>
  <c r="A667" i="29" l="1"/>
  <c r="A666" i="26"/>
  <c r="A668" i="29" l="1"/>
  <c r="A667" i="26"/>
  <c r="A669" i="29" l="1"/>
  <c r="A668" i="26"/>
  <c r="A669" i="26" l="1"/>
  <c r="A670" i="29"/>
  <c r="A670" i="26" l="1"/>
  <c r="A671" i="29"/>
  <c r="A671" i="26" l="1"/>
  <c r="A672" i="29"/>
  <c r="A673" i="29" l="1"/>
  <c r="A672" i="26"/>
  <c r="A673" i="26" l="1"/>
  <c r="A674" i="29"/>
  <c r="A674" i="26" l="1"/>
  <c r="A675" i="29"/>
  <c r="A676" i="29" l="1"/>
  <c r="A675" i="26"/>
  <c r="A677" i="29" l="1"/>
  <c r="A676" i="26"/>
  <c r="A677" i="26" l="1"/>
  <c r="A678" i="29"/>
  <c r="A679" i="29" l="1"/>
  <c r="A678" i="26"/>
  <c r="A679" i="26" l="1"/>
  <c r="A680" i="29"/>
  <c r="A681" i="29" l="1"/>
  <c r="A680" i="26"/>
  <c r="A682" i="29" l="1"/>
  <c r="A681" i="26"/>
  <c r="A682" i="26" l="1"/>
  <c r="A683" i="29"/>
  <c r="A683" i="26" l="1"/>
  <c r="A684" i="29"/>
  <c r="A685" i="29" l="1"/>
  <c r="A684" i="26"/>
  <c r="A685" i="26" l="1"/>
  <c r="A686" i="29"/>
  <c r="A686" i="26" l="1"/>
  <c r="A687" i="29"/>
  <c r="A688" i="29" l="1"/>
  <c r="A687" i="26"/>
  <c r="A689" i="29" l="1"/>
  <c r="A688" i="26"/>
  <c r="A690" i="29" l="1"/>
  <c r="A689" i="26"/>
  <c r="A691" i="29" l="1"/>
  <c r="A690" i="26"/>
  <c r="A691" i="26" l="1"/>
  <c r="A692" i="29"/>
  <c r="A692" i="26" l="1"/>
  <c r="A693" i="29"/>
  <c r="A693" i="26" l="1"/>
  <c r="A694" i="29"/>
  <c r="A694" i="26" l="1"/>
  <c r="A695" i="29"/>
  <c r="A695" i="26" l="1"/>
  <c r="A696" i="29"/>
  <c r="A697" i="29" l="1"/>
  <c r="A696" i="26"/>
  <c r="A697" i="26" l="1"/>
  <c r="A698" i="29"/>
  <c r="A698" i="26" l="1"/>
  <c r="A699" i="29"/>
  <c r="A700" i="29" l="1"/>
  <c r="A699" i="26"/>
  <c r="A700" i="26" l="1"/>
  <c r="A701" i="29"/>
  <c r="A701" i="26" l="1"/>
  <c r="A702" i="29"/>
  <c r="A703" i="29" l="1"/>
  <c r="A702" i="26"/>
  <c r="A704" i="29" l="1"/>
  <c r="A703" i="26"/>
  <c r="A704" i="26" l="1"/>
  <c r="A705" i="29"/>
  <c r="A706" i="29" l="1"/>
  <c r="A705" i="26"/>
  <c r="A706" i="26" l="1"/>
  <c r="A707" i="29"/>
  <c r="A708" i="29" l="1"/>
  <c r="A707" i="26"/>
  <c r="A708" i="26" l="1"/>
  <c r="A709" i="29"/>
  <c r="A710" i="29" l="1"/>
  <c r="A709" i="26"/>
  <c r="A710" i="26" l="1"/>
  <c r="A711" i="29"/>
  <c r="A712" i="29" l="1"/>
  <c r="A711" i="26"/>
  <c r="A712" i="26" l="1"/>
  <c r="A713" i="29"/>
  <c r="A714" i="29" l="1"/>
  <c r="A713" i="26"/>
  <c r="A714" i="26" l="1"/>
  <c r="A715" i="29"/>
  <c r="A716" i="29" l="1"/>
  <c r="A715" i="26"/>
  <c r="A717" i="29" l="1"/>
  <c r="A716" i="26"/>
  <c r="A718" i="29" l="1"/>
  <c r="A717" i="26"/>
  <c r="A718" i="26" l="1"/>
  <c r="A719" i="29"/>
  <c r="A720" i="29" l="1"/>
  <c r="A719" i="26"/>
  <c r="A720" i="26" l="1"/>
  <c r="A721" i="29"/>
  <c r="A721" i="26" l="1"/>
  <c r="A722" i="29"/>
  <c r="A723" i="29" l="1"/>
  <c r="A722" i="26"/>
  <c r="A723" i="26" l="1"/>
  <c r="A724" i="29"/>
  <c r="A724" i="26" l="1"/>
  <c r="A725" i="29"/>
  <c r="A725" i="26" l="1"/>
  <c r="A726" i="29"/>
  <c r="A726" i="26" l="1"/>
  <c r="A727" i="29"/>
  <c r="A727" i="26" l="1"/>
  <c r="A728" i="29"/>
  <c r="A729" i="29" l="1"/>
  <c r="A728" i="26"/>
  <c r="A729" i="26" l="1"/>
  <c r="A730" i="29"/>
  <c r="A730" i="26" l="1"/>
  <c r="A731" i="29"/>
  <c r="A731" i="26" l="1"/>
  <c r="A732" i="29"/>
  <c r="A733" i="29" l="1"/>
  <c r="A732" i="26"/>
  <c r="A734" i="29" l="1"/>
  <c r="A733" i="26"/>
  <c r="A734" i="26" l="1"/>
  <c r="A735" i="29"/>
  <c r="A735" i="26" l="1"/>
  <c r="A736" i="29"/>
  <c r="A736" i="26" l="1"/>
  <c r="A737" i="29"/>
  <c r="A737" i="26" l="1"/>
  <c r="A738" i="29"/>
  <c r="A738" i="26" l="1"/>
  <c r="A739" i="29"/>
  <c r="A739" i="26" l="1"/>
  <c r="A740" i="29"/>
  <c r="A740" i="26" l="1"/>
  <c r="A741" i="29"/>
  <c r="A741" i="26" l="1"/>
  <c r="A742" i="29"/>
  <c r="A742" i="26" l="1"/>
  <c r="A743" i="29"/>
  <c r="A744" i="29" l="1"/>
  <c r="A743" i="26"/>
  <c r="A745" i="29" l="1"/>
  <c r="A744" i="26"/>
  <c r="A745" i="26" l="1"/>
  <c r="A746" i="29"/>
  <c r="A746" i="26" l="1"/>
  <c r="A747" i="29"/>
  <c r="A748" i="29" l="1"/>
  <c r="A747" i="26"/>
  <c r="A749" i="29" l="1"/>
  <c r="A748" i="26"/>
  <c r="A750" i="29" l="1"/>
  <c r="A749" i="26"/>
  <c r="A751" i="29" l="1"/>
  <c r="A750" i="26"/>
  <c r="A751" i="26" l="1"/>
  <c r="A752" i="29"/>
  <c r="A753" i="29" l="1"/>
  <c r="A752" i="26"/>
  <c r="A753" i="26" l="1"/>
  <c r="A754" i="29"/>
  <c r="I98" i="25"/>
  <c r="I31" i="25"/>
  <c r="L554" i="29"/>
  <c r="H554" i="26" s="1"/>
  <c r="J554" i="26" s="1"/>
  <c r="L554" i="26" s="1"/>
  <c r="D21" i="26"/>
  <c r="E21" i="26" s="1"/>
  <c r="I50" i="25" s="1"/>
  <c r="V21" i="29"/>
  <c r="S21" i="29" s="1"/>
  <c r="T21" i="29" s="1"/>
  <c r="P554" i="26" l="1"/>
  <c r="M554" i="26"/>
  <c r="H512" i="26"/>
  <c r="J512" i="26" s="1"/>
  <c r="H513" i="26"/>
  <c r="J513" i="26" s="1"/>
  <c r="S70" i="29"/>
  <c r="I70" i="26" s="1"/>
  <c r="S73" i="29"/>
  <c r="I73" i="26" s="1"/>
  <c r="A755" i="29"/>
  <c r="A754" i="26"/>
  <c r="S554" i="29"/>
  <c r="S134" i="29"/>
  <c r="H21" i="26"/>
  <c r="H452" i="26"/>
  <c r="J452" i="26" s="1"/>
  <c r="I96" i="25"/>
  <c r="I23" i="25"/>
  <c r="I81" i="25"/>
  <c r="I19" i="25"/>
  <c r="I84" i="25"/>
  <c r="I87" i="25"/>
  <c r="I93" i="25"/>
  <c r="I71" i="25"/>
  <c r="I21" i="25"/>
  <c r="I80" i="25"/>
  <c r="I68" i="25"/>
  <c r="I156" i="25"/>
  <c r="I78" i="25"/>
  <c r="I89" i="25"/>
  <c r="I41" i="25"/>
  <c r="I38" i="25"/>
  <c r="I74" i="25"/>
  <c r="I56" i="25"/>
  <c r="I63" i="25"/>
  <c r="I94" i="25"/>
  <c r="I35" i="25"/>
  <c r="I64" i="25"/>
  <c r="I75" i="25"/>
  <c r="I90" i="25"/>
  <c r="I100" i="25"/>
  <c r="I47" i="25"/>
  <c r="I46" i="25"/>
  <c r="I95" i="25"/>
  <c r="I49" i="25"/>
  <c r="J121" i="25"/>
  <c r="J32" i="25"/>
  <c r="I53" i="25"/>
  <c r="J25" i="25"/>
  <c r="J119" i="25"/>
  <c r="J152" i="25"/>
  <c r="I44" i="25"/>
  <c r="I39" i="25"/>
  <c r="I85" i="25"/>
  <c r="I20" i="25"/>
  <c r="I102" i="25"/>
  <c r="I36" i="25"/>
  <c r="I72" i="25"/>
  <c r="I57" i="25"/>
  <c r="I59" i="25"/>
  <c r="I54" i="25"/>
  <c r="I69" i="25"/>
  <c r="I22" i="25"/>
  <c r="I28" i="25"/>
  <c r="I92" i="25"/>
  <c r="I48" i="25"/>
  <c r="I83" i="25"/>
  <c r="I24" i="25"/>
  <c r="I55" i="25"/>
  <c r="I32" i="25"/>
  <c r="I67" i="25"/>
  <c r="I61" i="25"/>
  <c r="I88" i="25"/>
  <c r="I65" i="25"/>
  <c r="I103" i="25"/>
  <c r="I62" i="25"/>
  <c r="I34" i="25"/>
  <c r="I104" i="25"/>
  <c r="I58" i="25"/>
  <c r="I40" i="25"/>
  <c r="I79" i="25"/>
  <c r="I77" i="25"/>
  <c r="I30" i="25"/>
  <c r="I116" i="25"/>
  <c r="I119" i="25"/>
  <c r="I113" i="25"/>
  <c r="I132" i="25"/>
  <c r="I125" i="25"/>
  <c r="I108" i="25"/>
  <c r="I130" i="25"/>
  <c r="I148" i="25"/>
  <c r="I153" i="25"/>
  <c r="I141" i="25"/>
  <c r="I127" i="25"/>
  <c r="I142" i="25"/>
  <c r="I152" i="25"/>
  <c r="I134" i="25"/>
  <c r="I42" i="25"/>
  <c r="I66" i="25"/>
  <c r="I70" i="25"/>
  <c r="I45" i="25"/>
  <c r="I51" i="25"/>
  <c r="I105" i="25"/>
  <c r="I118" i="25"/>
  <c r="I109" i="25"/>
  <c r="I149" i="25"/>
  <c r="I144" i="25"/>
  <c r="I140" i="25"/>
  <c r="I131" i="25"/>
  <c r="I110" i="25"/>
  <c r="I112" i="25"/>
  <c r="I143" i="25"/>
  <c r="I129" i="25"/>
  <c r="I126" i="25"/>
  <c r="I117" i="25"/>
  <c r="I147" i="25"/>
  <c r="I137" i="25"/>
  <c r="I123" i="25"/>
  <c r="I138" i="25"/>
  <c r="I139" i="25"/>
  <c r="I128" i="25"/>
  <c r="I155" i="25"/>
  <c r="I115" i="25"/>
  <c r="I122" i="25"/>
  <c r="I154" i="25"/>
  <c r="I145" i="25"/>
  <c r="I121" i="25"/>
  <c r="I107" i="25"/>
  <c r="I124" i="25"/>
  <c r="I106" i="25"/>
  <c r="I135" i="25"/>
  <c r="I150" i="25"/>
  <c r="I114" i="25"/>
  <c r="I151" i="25"/>
  <c r="I146" i="25"/>
  <c r="I111" i="25"/>
  <c r="I136" i="25"/>
  <c r="I133" i="25"/>
  <c r="I120" i="25"/>
  <c r="I21" i="26"/>
  <c r="T554" i="29"/>
  <c r="J21" i="26"/>
  <c r="L21" i="26" s="1"/>
  <c r="I18" i="25"/>
  <c r="I37" i="25"/>
  <c r="D71" i="25" l="1"/>
  <c r="I88" i="26"/>
  <c r="I134" i="26"/>
  <c r="I513" i="26"/>
  <c r="I554" i="26"/>
  <c r="D166" i="25" s="1"/>
  <c r="T73" i="29"/>
  <c r="I24" i="26"/>
  <c r="N513" i="26"/>
  <c r="L513" i="26"/>
  <c r="L512" i="26"/>
  <c r="D109" i="25" s="1"/>
  <c r="N512" i="26"/>
  <c r="D23" i="25"/>
  <c r="D50" i="25"/>
  <c r="T70" i="29"/>
  <c r="I18" i="26"/>
  <c r="T134" i="29"/>
  <c r="I87" i="26"/>
  <c r="D178" i="25" s="1"/>
  <c r="I452" i="26"/>
  <c r="I512" i="26"/>
  <c r="D19" i="25"/>
  <c r="A755" i="26"/>
  <c r="A756" i="29"/>
  <c r="N452" i="26"/>
  <c r="L452" i="26"/>
  <c r="D32" i="25" s="1"/>
  <c r="Q18" i="25"/>
  <c r="P18" i="25"/>
  <c r="P21" i="26"/>
  <c r="L13" i="26"/>
  <c r="M21" i="26"/>
  <c r="D128" i="25" l="1"/>
  <c r="D144" i="25"/>
  <c r="D153" i="25"/>
  <c r="D129" i="25"/>
  <c r="D114" i="25"/>
  <c r="D123" i="25"/>
  <c r="D147" i="25"/>
  <c r="D130" i="25"/>
  <c r="D122" i="25"/>
  <c r="D107" i="25"/>
  <c r="D151" i="25"/>
  <c r="D137" i="25"/>
  <c r="D108" i="25"/>
  <c r="D132" i="25"/>
  <c r="D126" i="25"/>
  <c r="D115" i="25"/>
  <c r="D136" i="25"/>
  <c r="D141" i="25"/>
  <c r="D117" i="25"/>
  <c r="D124" i="25"/>
  <c r="D146" i="25"/>
  <c r="D105" i="25"/>
  <c r="D120" i="25"/>
  <c r="D113" i="25"/>
  <c r="D149" i="25"/>
  <c r="D135" i="25"/>
  <c r="D133" i="25"/>
  <c r="D148" i="25"/>
  <c r="D106" i="25"/>
  <c r="D145" i="25"/>
  <c r="D140" i="25"/>
  <c r="D154" i="25"/>
  <c r="D155" i="25"/>
  <c r="D112" i="25"/>
  <c r="D134" i="25"/>
  <c r="D110" i="25"/>
  <c r="D119" i="25"/>
  <c r="F133" i="25"/>
  <c r="F123" i="25"/>
  <c r="F145" i="25"/>
  <c r="F113" i="25"/>
  <c r="F130" i="25"/>
  <c r="F112" i="25"/>
  <c r="F110" i="25"/>
  <c r="F136" i="25"/>
  <c r="F105" i="25"/>
  <c r="F138" i="25"/>
  <c r="F148" i="25"/>
  <c r="F144" i="25"/>
  <c r="F116" i="25"/>
  <c r="F127" i="25"/>
  <c r="F115" i="25"/>
  <c r="F154" i="25"/>
  <c r="F147" i="25"/>
  <c r="F151" i="25"/>
  <c r="F107" i="25"/>
  <c r="F132" i="25"/>
  <c r="F121" i="25"/>
  <c r="F125" i="25"/>
  <c r="F142" i="25"/>
  <c r="F114" i="25"/>
  <c r="F150" i="25"/>
  <c r="F122" i="25"/>
  <c r="F106" i="25"/>
  <c r="F141" i="25"/>
  <c r="F108" i="25"/>
  <c r="F146" i="25"/>
  <c r="F128" i="25"/>
  <c r="F155" i="25"/>
  <c r="F111" i="25"/>
  <c r="F153" i="25"/>
  <c r="F135" i="25"/>
  <c r="F137" i="25"/>
  <c r="F119" i="25"/>
  <c r="F117" i="25"/>
  <c r="F143" i="25"/>
  <c r="F140" i="25"/>
  <c r="F124" i="25"/>
  <c r="F120" i="25"/>
  <c r="F131" i="25"/>
  <c r="F126" i="25"/>
  <c r="F134" i="25"/>
  <c r="F118" i="25"/>
  <c r="F129" i="25"/>
  <c r="F109" i="25"/>
  <c r="F139" i="25"/>
  <c r="F149" i="25"/>
  <c r="F152" i="25"/>
  <c r="D127" i="25"/>
  <c r="D139" i="25"/>
  <c r="D143" i="25"/>
  <c r="D152" i="25"/>
  <c r="D138" i="25"/>
  <c r="D142" i="25"/>
  <c r="D111" i="25"/>
  <c r="D118" i="25"/>
  <c r="D116" i="25"/>
  <c r="D121" i="25"/>
  <c r="D125" i="25"/>
  <c r="D131" i="25"/>
  <c r="D150" i="25"/>
  <c r="D164" i="25"/>
  <c r="D163" i="25" s="1"/>
  <c r="J9" i="26"/>
  <c r="J8" i="26"/>
  <c r="J10" i="26" s="1"/>
  <c r="M50" i="25"/>
  <c r="M71" i="25"/>
  <c r="F33" i="25"/>
  <c r="F32" i="25"/>
  <c r="E50" i="25"/>
  <c r="E71" i="25"/>
  <c r="O512" i="26"/>
  <c r="G36" i="25" s="1"/>
  <c r="Q512" i="26"/>
  <c r="N36" i="25" s="1"/>
  <c r="F36" i="25"/>
  <c r="D36" i="25"/>
  <c r="M512" i="26"/>
  <c r="E36" i="25" s="1"/>
  <c r="P512" i="26"/>
  <c r="M36" i="25" s="1"/>
  <c r="F178" i="25"/>
  <c r="I178" i="25" s="1"/>
  <c r="F166" i="25"/>
  <c r="I166" i="25" s="1"/>
  <c r="F164" i="25"/>
  <c r="M513" i="26"/>
  <c r="E112" i="25" s="1"/>
  <c r="P513" i="26"/>
  <c r="O513" i="26"/>
  <c r="Q513" i="26"/>
  <c r="D177" i="25"/>
  <c r="I177" i="25" s="1"/>
  <c r="F167" i="25"/>
  <c r="I167" i="25" s="1"/>
  <c r="F165" i="25"/>
  <c r="I165" i="25" s="1"/>
  <c r="F182" i="25"/>
  <c r="E19" i="25"/>
  <c r="E23" i="25"/>
  <c r="D37" i="25"/>
  <c r="D33" i="25"/>
  <c r="M19" i="25"/>
  <c r="M23" i="25"/>
  <c r="D18" i="25"/>
  <c r="K13" i="30" s="1"/>
  <c r="A756" i="26"/>
  <c r="A757" i="29"/>
  <c r="O452" i="26"/>
  <c r="Q452" i="26"/>
  <c r="F18" i="25"/>
  <c r="F37" i="25"/>
  <c r="N13" i="26"/>
  <c r="M452" i="26"/>
  <c r="E32" i="25" s="1"/>
  <c r="P452" i="26"/>
  <c r="M134" i="25" s="1"/>
  <c r="M37" i="25"/>
  <c r="M106" i="25" l="1"/>
  <c r="M127" i="25"/>
  <c r="M130" i="25"/>
  <c r="M126" i="25"/>
  <c r="M148" i="25"/>
  <c r="M129" i="25"/>
  <c r="M154" i="25"/>
  <c r="E148" i="25"/>
  <c r="E151" i="25"/>
  <c r="E129" i="25"/>
  <c r="E127" i="25"/>
  <c r="E107" i="25"/>
  <c r="E123" i="25"/>
  <c r="E155" i="25"/>
  <c r="M108" i="25"/>
  <c r="M136" i="25"/>
  <c r="M114" i="25"/>
  <c r="M133" i="25"/>
  <c r="M105" i="25"/>
  <c r="M153" i="25"/>
  <c r="M124" i="25"/>
  <c r="E143" i="25"/>
  <c r="E147" i="25"/>
  <c r="E154" i="25"/>
  <c r="E142" i="25"/>
  <c r="E114" i="25"/>
  <c r="E128" i="25"/>
  <c r="E133" i="25"/>
  <c r="E115" i="25"/>
  <c r="E122" i="25"/>
  <c r="E132" i="25"/>
  <c r="M141" i="25"/>
  <c r="M128" i="25"/>
  <c r="M113" i="25"/>
  <c r="M123" i="25"/>
  <c r="M146" i="25"/>
  <c r="M149" i="25"/>
  <c r="E137" i="25"/>
  <c r="E150" i="25"/>
  <c r="E131" i="25"/>
  <c r="E116" i="25"/>
  <c r="E139" i="25"/>
  <c r="E120" i="25"/>
  <c r="E125" i="25"/>
  <c r="E136" i="25"/>
  <c r="M122" i="25"/>
  <c r="M135" i="25"/>
  <c r="M120" i="25"/>
  <c r="M109" i="25"/>
  <c r="M116" i="25"/>
  <c r="M119" i="25"/>
  <c r="E121" i="25"/>
  <c r="E110" i="25"/>
  <c r="E126" i="25"/>
  <c r="E152" i="25"/>
  <c r="E130" i="25"/>
  <c r="E119" i="25"/>
  <c r="E124" i="25"/>
  <c r="M118" i="25"/>
  <c r="M132" i="25"/>
  <c r="M147" i="25"/>
  <c r="M121" i="25"/>
  <c r="M143" i="25"/>
  <c r="M115" i="25"/>
  <c r="E134" i="25"/>
  <c r="E138" i="25"/>
  <c r="E106" i="25"/>
  <c r="E111" i="25"/>
  <c r="E118" i="25"/>
  <c r="E146" i="25"/>
  <c r="M155" i="25"/>
  <c r="M144" i="25"/>
  <c r="M110" i="25"/>
  <c r="M139" i="25"/>
  <c r="M117" i="25"/>
  <c r="M145" i="25"/>
  <c r="E135" i="25"/>
  <c r="E105" i="25"/>
  <c r="E108" i="25"/>
  <c r="E117" i="25"/>
  <c r="E153" i="25"/>
  <c r="E141" i="25"/>
  <c r="M151" i="25"/>
  <c r="M107" i="25"/>
  <c r="M125" i="25"/>
  <c r="M138" i="25"/>
  <c r="M112" i="25"/>
  <c r="M152" i="25"/>
  <c r="N131" i="25"/>
  <c r="N116" i="25"/>
  <c r="N135" i="25"/>
  <c r="N107" i="25"/>
  <c r="N137" i="25"/>
  <c r="N110" i="25"/>
  <c r="N153" i="25"/>
  <c r="N145" i="25"/>
  <c r="N108" i="25"/>
  <c r="N128" i="25"/>
  <c r="N115" i="25"/>
  <c r="N154" i="25"/>
  <c r="N129" i="25"/>
  <c r="N141" i="25"/>
  <c r="N151" i="25"/>
  <c r="N127" i="25"/>
  <c r="N143" i="25"/>
  <c r="N105" i="25"/>
  <c r="N144" i="25"/>
  <c r="N150" i="25"/>
  <c r="N125" i="25"/>
  <c r="N114" i="25"/>
  <c r="N120" i="25"/>
  <c r="N117" i="25"/>
  <c r="N133" i="25"/>
  <c r="N113" i="25"/>
  <c r="N147" i="25"/>
  <c r="N136" i="25"/>
  <c r="N142" i="25"/>
  <c r="N152" i="25"/>
  <c r="N134" i="25"/>
  <c r="N140" i="25"/>
  <c r="N148" i="25"/>
  <c r="N109" i="25"/>
  <c r="N155" i="25"/>
  <c r="N122" i="25"/>
  <c r="N126" i="25"/>
  <c r="N138" i="25"/>
  <c r="N121" i="25"/>
  <c r="N111" i="25"/>
  <c r="N149" i="25"/>
  <c r="N139" i="25"/>
  <c r="N124" i="25"/>
  <c r="N106" i="25"/>
  <c r="N146" i="25"/>
  <c r="N112" i="25"/>
  <c r="N132" i="25"/>
  <c r="N119" i="25"/>
  <c r="N123" i="25"/>
  <c r="N118" i="25"/>
  <c r="N130" i="25"/>
  <c r="G148" i="25"/>
  <c r="G120" i="25"/>
  <c r="G121" i="25"/>
  <c r="G110" i="25"/>
  <c r="G127" i="25"/>
  <c r="G154" i="25"/>
  <c r="G108" i="25"/>
  <c r="G123" i="25"/>
  <c r="G107" i="25"/>
  <c r="G105" i="25"/>
  <c r="G115" i="25"/>
  <c r="G111" i="25"/>
  <c r="G149" i="25"/>
  <c r="G141" i="25"/>
  <c r="G130" i="25"/>
  <c r="G147" i="25"/>
  <c r="G145" i="25"/>
  <c r="G139" i="25"/>
  <c r="G125" i="25"/>
  <c r="G132" i="25"/>
  <c r="G122" i="25"/>
  <c r="G155" i="25"/>
  <c r="G126" i="25"/>
  <c r="G151" i="25"/>
  <c r="G117" i="25"/>
  <c r="G135" i="25"/>
  <c r="G150" i="25"/>
  <c r="G119" i="25"/>
  <c r="G116" i="25"/>
  <c r="G143" i="25"/>
  <c r="G112" i="25"/>
  <c r="G136" i="25"/>
  <c r="G152" i="25"/>
  <c r="G153" i="25"/>
  <c r="G109" i="25"/>
  <c r="G131" i="25"/>
  <c r="G118" i="25"/>
  <c r="G146" i="25"/>
  <c r="G137" i="25"/>
  <c r="G128" i="25"/>
  <c r="G114" i="25"/>
  <c r="G138" i="25"/>
  <c r="G144" i="25"/>
  <c r="G129" i="25"/>
  <c r="G134" i="25"/>
  <c r="G133" i="25"/>
  <c r="G106" i="25"/>
  <c r="G142" i="25"/>
  <c r="G140" i="25"/>
  <c r="G124" i="25"/>
  <c r="G113" i="25"/>
  <c r="E145" i="25"/>
  <c r="E113" i="25"/>
  <c r="E109" i="25"/>
  <c r="E144" i="25"/>
  <c r="E140" i="25"/>
  <c r="E149" i="25"/>
  <c r="M137" i="25"/>
  <c r="M111" i="25"/>
  <c r="M131" i="25"/>
  <c r="M140" i="25"/>
  <c r="M150" i="25"/>
  <c r="M142" i="25"/>
  <c r="P13" i="26"/>
  <c r="D170" i="25"/>
  <c r="P19" i="25"/>
  <c r="I164" i="25"/>
  <c r="F170" i="25"/>
  <c r="N33" i="25"/>
  <c r="N32" i="25"/>
  <c r="M33" i="25"/>
  <c r="M32" i="25"/>
  <c r="G33" i="25"/>
  <c r="G32" i="25"/>
  <c r="F186" i="25"/>
  <c r="F183" i="25"/>
  <c r="F184" i="25"/>
  <c r="D184" i="25"/>
  <c r="D183" i="25"/>
  <c r="D168" i="25" s="1"/>
  <c r="D186" i="25"/>
  <c r="I182" i="25"/>
  <c r="I183" i="25" s="1"/>
  <c r="F185" i="25"/>
  <c r="F187" i="25"/>
  <c r="F163" i="25"/>
  <c r="F169" i="25" s="1"/>
  <c r="R19" i="25"/>
  <c r="E37" i="25"/>
  <c r="E33" i="25"/>
  <c r="A757" i="26"/>
  <c r="A758" i="29"/>
  <c r="M13" i="26"/>
  <c r="E18" i="25"/>
  <c r="L13" i="30" s="1"/>
  <c r="E170" i="25"/>
  <c r="Q13" i="26"/>
  <c r="N37" i="25"/>
  <c r="G18" i="25"/>
  <c r="G37" i="25"/>
  <c r="G170" i="25"/>
  <c r="O13" i="26"/>
  <c r="I184" i="25"/>
  <c r="I186" i="25"/>
  <c r="D169" i="25"/>
  <c r="I170" i="25" l="1"/>
  <c r="I163" i="25"/>
  <c r="M18" i="25"/>
  <c r="T18" i="25" s="1"/>
  <c r="N18" i="25"/>
  <c r="U18" i="25" s="1"/>
  <c r="I169" i="25"/>
  <c r="I185" i="25"/>
  <c r="I187" i="25"/>
  <c r="F168" i="25"/>
  <c r="A758" i="26"/>
  <c r="A759" i="29"/>
  <c r="I168" i="25"/>
  <c r="A759" i="26" l="1"/>
  <c r="A760" i="29"/>
  <c r="A760" i="26" l="1"/>
  <c r="A761" i="29"/>
  <c r="A762" i="29" l="1"/>
  <c r="A761" i="26"/>
  <c r="A762" i="26" l="1"/>
  <c r="A763" i="29"/>
  <c r="A764" i="29" l="1"/>
  <c r="A763" i="26"/>
  <c r="A765" i="29" l="1"/>
  <c r="A764" i="26"/>
  <c r="A766" i="29" l="1"/>
  <c r="A765" i="26"/>
  <c r="A766" i="26" l="1"/>
  <c r="A767" i="29"/>
  <c r="A768" i="29" l="1"/>
  <c r="A767" i="26"/>
  <c r="A769" i="29" l="1"/>
  <c r="A768" i="26"/>
  <c r="A770" i="29" l="1"/>
  <c r="A769" i="26"/>
  <c r="A771" i="29" l="1"/>
  <c r="A770" i="26"/>
  <c r="A771" i="26" l="1"/>
  <c r="A772" i="29"/>
  <c r="A772" i="26" l="1"/>
  <c r="A773" i="29"/>
  <c r="A773" i="26" l="1"/>
  <c r="A774" i="29"/>
  <c r="A775" i="29" l="1"/>
  <c r="A774" i="26"/>
  <c r="A775" i="26" l="1"/>
  <c r="A776" i="29"/>
  <c r="A776" i="26" l="1"/>
  <c r="A777" i="29"/>
  <c r="A777" i="26" l="1"/>
  <c r="A778" i="29"/>
  <c r="A778" i="26" l="1"/>
  <c r="A779" i="29"/>
  <c r="A779" i="26" l="1"/>
  <c r="A780" i="29"/>
  <c r="A780" i="26" l="1"/>
  <c r="A781" i="29"/>
  <c r="A781" i="26" l="1"/>
  <c r="A782" i="29"/>
  <c r="A782" i="26" l="1"/>
  <c r="A783" i="29"/>
  <c r="A783" i="26" l="1"/>
  <c r="A784" i="29"/>
  <c r="A784" i="26" l="1"/>
  <c r="A785" i="29"/>
  <c r="A785" i="26" l="1"/>
  <c r="A786" i="29"/>
  <c r="A786" i="26" l="1"/>
  <c r="A787" i="29"/>
  <c r="A787" i="26" l="1"/>
  <c r="A788" i="29"/>
  <c r="A788" i="26" l="1"/>
  <c r="A789" i="29"/>
  <c r="A789" i="26" l="1"/>
  <c r="A790" i="29"/>
  <c r="A790" i="26" l="1"/>
  <c r="A791" i="29"/>
  <c r="A791" i="26" l="1"/>
  <c r="A792" i="29"/>
  <c r="A793" i="29" l="1"/>
  <c r="A792" i="26"/>
  <c r="A794" i="29" l="1"/>
  <c r="A793" i="26"/>
  <c r="A794" i="26" l="1"/>
  <c r="A795" i="29"/>
  <c r="A795" i="26" l="1"/>
  <c r="A796" i="29"/>
  <c r="A796" i="26" l="1"/>
  <c r="A797" i="29"/>
  <c r="A798" i="29" l="1"/>
  <c r="A797" i="26"/>
  <c r="A798" i="26" l="1"/>
  <c r="A799" i="29"/>
  <c r="A799" i="26" l="1"/>
  <c r="A800" i="29"/>
  <c r="A800" i="26" l="1"/>
  <c r="A801" i="29"/>
  <c r="A801" i="26" l="1"/>
  <c r="A802" i="29"/>
  <c r="A802" i="26" l="1"/>
  <c r="A803" i="29"/>
  <c r="A804" i="29" l="1"/>
  <c r="A803" i="26"/>
  <c r="A804" i="26" l="1"/>
  <c r="A805" i="29"/>
  <c r="A806" i="29" l="1"/>
  <c r="A805" i="26"/>
  <c r="A807" i="29" l="1"/>
  <c r="A806" i="26"/>
  <c r="A807" i="26" l="1"/>
  <c r="A808" i="29"/>
  <c r="A808" i="26" l="1"/>
  <c r="A809" i="29"/>
  <c r="A809" i="26" l="1"/>
  <c r="A810" i="29"/>
  <c r="A810" i="26" l="1"/>
  <c r="A811" i="29"/>
  <c r="A811" i="26" l="1"/>
  <c r="A812" i="29"/>
  <c r="A812" i="26" l="1"/>
  <c r="A813" i="29"/>
  <c r="A813" i="26" l="1"/>
  <c r="A814" i="29"/>
  <c r="A814" i="26" l="1"/>
  <c r="A815" i="29"/>
  <c r="A816" i="29" l="1"/>
  <c r="A815" i="26"/>
  <c r="A817" i="29" l="1"/>
  <c r="A816" i="26"/>
  <c r="A818" i="29" l="1"/>
  <c r="A817" i="26"/>
  <c r="A819" i="29" l="1"/>
  <c r="A818" i="26"/>
  <c r="A820" i="29" l="1"/>
  <c r="A819" i="26"/>
  <c r="A821" i="29" l="1"/>
  <c r="A820" i="26"/>
  <c r="A821" i="26" l="1"/>
  <c r="A822" i="29"/>
  <c r="A823" i="29" l="1"/>
  <c r="A822" i="26"/>
  <c r="A823" i="26" l="1"/>
  <c r="A824" i="29"/>
  <c r="A825" i="29" l="1"/>
  <c r="A824" i="26"/>
  <c r="A826" i="29" l="1"/>
  <c r="A825" i="26"/>
  <c r="A826" i="26" l="1"/>
  <c r="A827" i="29"/>
  <c r="A827" i="26" l="1"/>
  <c r="A828" i="29"/>
  <c r="A828" i="26" l="1"/>
  <c r="A829" i="29"/>
  <c r="A829" i="26" l="1"/>
  <c r="A830" i="29"/>
  <c r="A830" i="26" l="1"/>
  <c r="A831" i="29"/>
  <c r="A831" i="26" l="1"/>
  <c r="A832" i="29"/>
  <c r="A833" i="29" l="1"/>
  <c r="A832" i="26"/>
  <c r="A833" i="26" l="1"/>
  <c r="A834" i="29"/>
  <c r="A834" i="26" l="1"/>
  <c r="A835" i="29"/>
  <c r="A835" i="26" l="1"/>
  <c r="A836" i="29"/>
  <c r="A836" i="26" l="1"/>
  <c r="A837" i="29"/>
  <c r="A837" i="26" l="1"/>
  <c r="A838" i="29"/>
  <c r="A838" i="26" l="1"/>
  <c r="A839" i="29"/>
  <c r="A839" i="26" l="1"/>
  <c r="A840" i="29"/>
  <c r="A840" i="26" l="1"/>
  <c r="A841" i="29"/>
  <c r="A841" i="26" l="1"/>
  <c r="A842" i="29"/>
  <c r="A842" i="26" l="1"/>
  <c r="A843" i="29"/>
  <c r="A843" i="26" l="1"/>
  <c r="A844" i="29"/>
  <c r="A844" i="26" l="1"/>
  <c r="A845" i="29"/>
  <c r="A845" i="26" l="1"/>
  <c r="A846" i="29"/>
  <c r="A846" i="26" l="1"/>
  <c r="A847" i="29"/>
  <c r="A847" i="26" l="1"/>
  <c r="A848" i="29"/>
  <c r="A848" i="26" l="1"/>
  <c r="A849" i="29"/>
  <c r="A850" i="29" l="1"/>
  <c r="A849" i="26"/>
  <c r="A851" i="29" l="1"/>
  <c r="A850" i="26"/>
  <c r="A852" i="29" l="1"/>
  <c r="A851" i="26"/>
  <c r="A853" i="29" l="1"/>
  <c r="A852" i="26"/>
  <c r="A854" i="29" l="1"/>
  <c r="A853" i="26"/>
  <c r="A855" i="29" l="1"/>
  <c r="A854" i="26"/>
  <c r="A856" i="29" l="1"/>
  <c r="A855" i="26"/>
  <c r="A857" i="29" l="1"/>
  <c r="A856" i="26"/>
  <c r="A858" i="29" l="1"/>
  <c r="A857" i="26"/>
  <c r="A859" i="29" l="1"/>
  <c r="A858" i="26"/>
  <c r="A860" i="29" l="1"/>
  <c r="A859" i="26"/>
  <c r="A861" i="29" l="1"/>
  <c r="A860" i="26"/>
  <c r="A862" i="29" l="1"/>
  <c r="A861" i="26"/>
  <c r="A863" i="29" l="1"/>
  <c r="A862" i="26"/>
  <c r="A864" i="29" l="1"/>
  <c r="A863" i="26"/>
  <c r="A865" i="29" l="1"/>
  <c r="A864" i="26"/>
  <c r="A866" i="29" l="1"/>
  <c r="A865" i="26"/>
  <c r="A867" i="29" l="1"/>
  <c r="A866" i="26"/>
  <c r="A868" i="29" l="1"/>
  <c r="A867" i="26"/>
  <c r="A869" i="29" l="1"/>
  <c r="A868" i="26"/>
  <c r="A870" i="29" l="1"/>
  <c r="A869" i="26"/>
  <c r="A871" i="29" l="1"/>
  <c r="A870" i="26"/>
  <c r="A872" i="29" l="1"/>
  <c r="A871" i="26"/>
  <c r="A873" i="29" l="1"/>
  <c r="A872" i="26"/>
  <c r="A873" i="26" l="1"/>
  <c r="A874" i="29"/>
  <c r="A874" i="26" l="1"/>
  <c r="A875" i="29"/>
  <c r="A875" i="26" l="1"/>
  <c r="A876" i="29"/>
  <c r="A876" i="26" l="1"/>
  <c r="A877" i="29"/>
  <c r="A877" i="26" l="1"/>
  <c r="A878" i="29"/>
  <c r="A878" i="26" l="1"/>
  <c r="A879" i="29"/>
  <c r="A879" i="26" l="1"/>
  <c r="A880" i="29"/>
  <c r="A880" i="26" l="1"/>
  <c r="A881" i="29"/>
  <c r="A881" i="26" l="1"/>
  <c r="A882" i="29"/>
  <c r="A882" i="26" l="1"/>
  <c r="A883" i="29"/>
  <c r="A883" i="26" l="1"/>
  <c r="A884" i="29"/>
  <c r="A884" i="26" l="1"/>
  <c r="A885" i="29"/>
  <c r="A885" i="26" l="1"/>
  <c r="A886" i="29"/>
  <c r="A886" i="26" l="1"/>
  <c r="A887" i="29"/>
  <c r="A887" i="26" l="1"/>
  <c r="A888" i="29"/>
  <c r="A888" i="26" l="1"/>
  <c r="A889" i="29"/>
  <c r="A889" i="26" l="1"/>
  <c r="A890" i="29"/>
  <c r="A890" i="26" l="1"/>
  <c r="A891" i="29"/>
  <c r="A891" i="26" l="1"/>
  <c r="A892" i="29"/>
  <c r="A892" i="26" l="1"/>
  <c r="A893" i="29"/>
  <c r="A893" i="26" l="1"/>
  <c r="A894" i="29"/>
  <c r="A894" i="26" l="1"/>
  <c r="A895" i="29"/>
  <c r="A895" i="26" l="1"/>
  <c r="A896" i="29"/>
  <c r="A896" i="26" l="1"/>
  <c r="A897" i="29"/>
  <c r="A897" i="26" l="1"/>
  <c r="A898" i="29"/>
  <c r="A898" i="26" l="1"/>
  <c r="A899" i="29"/>
  <c r="A899" i="26" l="1"/>
  <c r="A900" i="29"/>
  <c r="A900" i="26" l="1"/>
  <c r="A901" i="29"/>
  <c r="A901" i="26" l="1"/>
  <c r="A902" i="29"/>
  <c r="A902" i="26" l="1"/>
  <c r="A903" i="29"/>
  <c r="A903" i="26" l="1"/>
  <c r="A904" i="29"/>
  <c r="A905" i="29" l="1"/>
  <c r="A904" i="26"/>
  <c r="A906" i="29" l="1"/>
  <c r="A905" i="26"/>
  <c r="A907" i="29" l="1"/>
  <c r="A906" i="26"/>
  <c r="A908" i="29" l="1"/>
  <c r="A907" i="26"/>
  <c r="A909" i="29" l="1"/>
  <c r="A908" i="26"/>
  <c r="A910" i="29" l="1"/>
  <c r="A909" i="26"/>
  <c r="A911" i="29" l="1"/>
  <c r="A910" i="26"/>
  <c r="A911" i="26" l="1"/>
  <c r="A912" i="29"/>
  <c r="A913" i="29" l="1"/>
  <c r="A912" i="26"/>
  <c r="A914" i="29" l="1"/>
  <c r="A913" i="26"/>
  <c r="A915" i="29" l="1"/>
  <c r="A914" i="26"/>
  <c r="A916" i="29" l="1"/>
  <c r="A915" i="26"/>
  <c r="A917" i="29" l="1"/>
  <c r="A916" i="26"/>
  <c r="A918" i="29" l="1"/>
  <c r="A917" i="26"/>
  <c r="A919" i="29" l="1"/>
  <c r="A918" i="26"/>
  <c r="A920" i="29" l="1"/>
  <c r="A919" i="26"/>
  <c r="A921" i="29" l="1"/>
  <c r="A920" i="26"/>
  <c r="A922" i="29" l="1"/>
  <c r="A921" i="26"/>
  <c r="A923" i="29" l="1"/>
  <c r="A922" i="26"/>
  <c r="A924" i="29" l="1"/>
  <c r="A923" i="26"/>
  <c r="A924" i="26" l="1"/>
  <c r="A925" i="29"/>
  <c r="A925" i="26" l="1"/>
  <c r="A926" i="29"/>
  <c r="A926" i="26" l="1"/>
  <c r="A927" i="29"/>
  <c r="A927" i="26" l="1"/>
  <c r="A928" i="29"/>
  <c r="A928" i="26" l="1"/>
  <c r="A929" i="29"/>
  <c r="A929" i="26" l="1"/>
  <c r="A930" i="29"/>
  <c r="A930" i="26" l="1"/>
  <c r="A931" i="29"/>
  <c r="A931" i="26" l="1"/>
  <c r="A932" i="29"/>
  <c r="A932" i="26" l="1"/>
  <c r="A933" i="29"/>
  <c r="A933" i="26" l="1"/>
  <c r="A934" i="29"/>
  <c r="A934" i="26" l="1"/>
  <c r="A935" i="29"/>
  <c r="A936" i="29" l="1"/>
  <c r="A935" i="26"/>
  <c r="A937" i="29" l="1"/>
  <c r="A936" i="26"/>
  <c r="A937" i="26" l="1"/>
  <c r="A938" i="29"/>
  <c r="A938" i="26" l="1"/>
  <c r="A939" i="29"/>
  <c r="A940" i="29" l="1"/>
  <c r="A939" i="26"/>
  <c r="A941" i="29" l="1"/>
  <c r="A940" i="26"/>
  <c r="A942" i="29" l="1"/>
  <c r="A941" i="26"/>
  <c r="A943" i="29" l="1"/>
  <c r="A942" i="26"/>
  <c r="A944" i="29" l="1"/>
  <c r="A943" i="26"/>
  <c r="A945" i="29" l="1"/>
  <c r="A944" i="26"/>
  <c r="A946" i="29" l="1"/>
  <c r="A945" i="26"/>
  <c r="A947" i="29" l="1"/>
  <c r="A946" i="26"/>
  <c r="A948" i="29" l="1"/>
  <c r="A947" i="26"/>
  <c r="A949" i="29" l="1"/>
  <c r="A948" i="26"/>
  <c r="A950" i="29" l="1"/>
  <c r="A949" i="26"/>
  <c r="A951" i="29" l="1"/>
  <c r="A950" i="26"/>
  <c r="A952" i="29" l="1"/>
  <c r="A951" i="26"/>
  <c r="A953" i="29" l="1"/>
  <c r="A952" i="26"/>
  <c r="A954" i="29" l="1"/>
  <c r="A953" i="26"/>
  <c r="A955" i="29" l="1"/>
  <c r="A954" i="26"/>
  <c r="A956" i="29" l="1"/>
  <c r="A955" i="26"/>
  <c r="A957" i="29" l="1"/>
  <c r="A956" i="26"/>
  <c r="A958" i="29" l="1"/>
  <c r="A957" i="26"/>
  <c r="A959" i="29" l="1"/>
  <c r="A958" i="26"/>
  <c r="A960" i="29" l="1"/>
  <c r="A959" i="26"/>
  <c r="A961" i="29" l="1"/>
  <c r="A960" i="26"/>
  <c r="A962" i="29" l="1"/>
  <c r="A961" i="26"/>
  <c r="A963" i="29" l="1"/>
  <c r="A962" i="26"/>
  <c r="A963" i="26" l="1"/>
  <c r="A964" i="29"/>
  <c r="A964" i="26" l="1"/>
  <c r="A965" i="29"/>
  <c r="A965" i="26" l="1"/>
  <c r="A966" i="29"/>
  <c r="A966" i="26" l="1"/>
  <c r="A967" i="29"/>
  <c r="A967" i="26" l="1"/>
  <c r="A968" i="29"/>
  <c r="A968" i="26" l="1"/>
  <c r="A969" i="29"/>
  <c r="A969" i="26" l="1"/>
  <c r="A970" i="29"/>
  <c r="A970" i="26" l="1"/>
  <c r="A971" i="29"/>
  <c r="A971" i="26" l="1"/>
  <c r="A972" i="29"/>
  <c r="A972" i="26" l="1"/>
  <c r="A973" i="29"/>
  <c r="A973" i="26" l="1"/>
  <c r="A974" i="29"/>
  <c r="A974" i="26" l="1"/>
  <c r="A975" i="29"/>
  <c r="A975" i="26" l="1"/>
  <c r="A976" i="29"/>
  <c r="A976" i="26" l="1"/>
  <c r="A977" i="29"/>
  <c r="A977" i="26" l="1"/>
  <c r="A978" i="29"/>
  <c r="A978" i="26" l="1"/>
  <c r="A979" i="29"/>
  <c r="A979" i="26" l="1"/>
  <c r="A980" i="29"/>
  <c r="A980" i="26" l="1"/>
  <c r="A981" i="29"/>
  <c r="A981" i="26" l="1"/>
  <c r="A982" i="29"/>
  <c r="A982" i="26" l="1"/>
  <c r="A983" i="29"/>
  <c r="A983" i="26" l="1"/>
  <c r="A984" i="29"/>
  <c r="A984" i="26" l="1"/>
  <c r="A985" i="29"/>
  <c r="A985" i="26" l="1"/>
  <c r="A986" i="29"/>
  <c r="A986" i="26" l="1"/>
  <c r="A987" i="29"/>
  <c r="A987" i="26" l="1"/>
  <c r="A988" i="29"/>
  <c r="A988" i="26" l="1"/>
  <c r="A989" i="29"/>
  <c r="A989" i="26" l="1"/>
  <c r="A990" i="29"/>
  <c r="A990" i="26" l="1"/>
  <c r="A991" i="29"/>
  <c r="A991" i="26" l="1"/>
  <c r="A992" i="29"/>
  <c r="A992" i="26" l="1"/>
  <c r="A993" i="29"/>
  <c r="A993" i="26" l="1"/>
  <c r="A994" i="29"/>
  <c r="A994" i="26" l="1"/>
  <c r="A995" i="29"/>
  <c r="A995" i="26" l="1"/>
  <c r="A996" i="29"/>
  <c r="A996" i="26" l="1"/>
  <c r="A997" i="29"/>
  <c r="A997" i="26" l="1"/>
  <c r="A998" i="29"/>
  <c r="A998" i="26" l="1"/>
  <c r="A999" i="29"/>
  <c r="A999" i="26" l="1"/>
  <c r="A1000" i="29"/>
  <c r="A1001" i="29" l="1"/>
  <c r="A1000" i="26"/>
  <c r="A1001" i="26" l="1"/>
  <c r="A1002" i="29"/>
  <c r="A1002" i="26" l="1"/>
  <c r="A1003" i="29"/>
  <c r="A1003" i="26" l="1"/>
  <c r="A1004" i="29"/>
  <c r="A1004" i="26" l="1"/>
  <c r="A1005" i="29"/>
  <c r="A1005" i="26" l="1"/>
  <c r="A1006" i="29"/>
  <c r="A1006" i="26" l="1"/>
  <c r="A1007" i="29"/>
  <c r="A1008" i="29" l="1"/>
  <c r="A1007" i="26"/>
  <c r="A1008" i="26" l="1"/>
  <c r="A1009" i="29"/>
  <c r="A1010" i="29" l="1"/>
  <c r="A1009" i="26"/>
  <c r="A1011" i="29" l="1"/>
  <c r="A1010" i="26"/>
  <c r="A1012" i="29" l="1"/>
  <c r="A1011" i="26"/>
  <c r="A1013" i="29" l="1"/>
  <c r="A1012" i="26"/>
  <c r="A1014" i="29" l="1"/>
  <c r="A1013" i="26"/>
  <c r="A1015" i="29" l="1"/>
  <c r="A1014" i="26"/>
  <c r="A1016" i="29" l="1"/>
  <c r="A1015" i="26"/>
  <c r="A1017" i="29" l="1"/>
  <c r="A1016" i="26"/>
  <c r="A1018" i="29" l="1"/>
  <c r="A1017" i="26"/>
  <c r="A1019" i="29" l="1"/>
  <c r="A1018" i="26"/>
  <c r="A1020" i="29" l="1"/>
  <c r="A1019" i="26"/>
  <c r="A1021" i="29" l="1"/>
  <c r="A1020" i="26"/>
  <c r="A1022" i="29" l="1"/>
  <c r="A1021" i="26"/>
  <c r="A1023" i="29" l="1"/>
  <c r="A1022" i="26"/>
  <c r="A1024" i="29" l="1"/>
  <c r="A1023" i="26"/>
  <c r="A1025" i="29" l="1"/>
  <c r="A1024" i="26"/>
  <c r="A1026" i="29" l="1"/>
  <c r="A1025" i="26"/>
  <c r="A1027" i="29" l="1"/>
  <c r="A1026" i="26"/>
  <c r="A1028" i="29" l="1"/>
  <c r="A1027" i="26"/>
  <c r="A1029" i="29" l="1"/>
  <c r="A1028" i="26"/>
  <c r="A1030" i="29" l="1"/>
  <c r="A1029" i="26"/>
  <c r="A1031" i="29" l="1"/>
  <c r="A1030" i="26"/>
  <c r="A1032" i="29" l="1"/>
  <c r="A1031" i="26"/>
  <c r="A1033" i="29" l="1"/>
  <c r="A1032" i="26"/>
  <c r="A1033" i="26" l="1"/>
  <c r="A1034" i="29"/>
  <c r="A1034" i="26" l="1"/>
  <c r="A1035" i="29"/>
  <c r="A1035" i="26" l="1"/>
  <c r="A1036" i="29"/>
  <c r="A1036" i="26" l="1"/>
  <c r="A1037" i="29"/>
  <c r="A1037" i="26" l="1"/>
  <c r="A1038" i="29"/>
  <c r="A1038" i="26" l="1"/>
  <c r="A1039" i="29"/>
  <c r="A1039" i="26" l="1"/>
  <c r="A1040" i="29"/>
  <c r="A1040" i="26" l="1"/>
  <c r="A1041" i="29"/>
  <c r="A1041" i="26" l="1"/>
  <c r="A1042" i="29"/>
  <c r="A1042" i="26" l="1"/>
  <c r="A1043" i="29"/>
  <c r="A1043" i="26" l="1"/>
  <c r="A1044" i="29"/>
  <c r="A1044" i="26" l="1"/>
  <c r="A1045" i="29"/>
  <c r="A1045" i="26" l="1"/>
  <c r="A1046" i="29"/>
  <c r="A1046" i="26" l="1"/>
  <c r="A1047" i="29"/>
  <c r="A1047" i="26" l="1"/>
  <c r="A1048" i="29"/>
  <c r="A1048" i="26" l="1"/>
  <c r="A1049" i="29"/>
  <c r="A1049" i="26" l="1"/>
  <c r="A1050" i="29"/>
  <c r="A1050" i="26" l="1"/>
  <c r="A1051" i="29"/>
  <c r="A1051" i="26" l="1"/>
  <c r="A1052" i="29"/>
  <c r="A1052" i="26" l="1"/>
  <c r="A1053" i="29"/>
  <c r="A1053" i="26" l="1"/>
  <c r="A1054" i="29"/>
  <c r="A1054" i="26" l="1"/>
  <c r="A1055" i="29"/>
  <c r="A1055" i="26" l="1"/>
  <c r="A1056" i="29"/>
  <c r="A1056" i="26" l="1"/>
  <c r="A1057" i="29"/>
  <c r="A1057" i="26" l="1"/>
  <c r="A1058" i="29"/>
  <c r="A1058" i="26" l="1"/>
  <c r="A1059" i="29"/>
  <c r="A1059" i="26" l="1"/>
  <c r="A1060" i="29"/>
  <c r="A1060" i="26" l="1"/>
  <c r="A1061" i="29"/>
  <c r="A1061" i="26" l="1"/>
  <c r="A1062" i="29"/>
  <c r="A1062" i="26" l="1"/>
  <c r="A1063" i="29"/>
  <c r="A1063" i="26" l="1"/>
  <c r="A1064" i="29"/>
  <c r="A1064" i="26" l="1"/>
  <c r="A1065" i="29"/>
  <c r="A1065" i="26" l="1"/>
  <c r="A1066" i="29"/>
  <c r="A1066" i="26" l="1"/>
  <c r="A1067" i="29"/>
  <c r="A1067" i="26" l="1"/>
  <c r="A1068" i="29"/>
  <c r="A1068" i="26" l="1"/>
  <c r="A1069" i="29"/>
  <c r="A1069" i="26" l="1"/>
  <c r="A1070" i="29"/>
  <c r="A1070" i="26" l="1"/>
  <c r="A1071" i="29"/>
  <c r="A1071" i="26" l="1"/>
  <c r="A1072" i="29"/>
  <c r="A1072" i="26" l="1"/>
  <c r="A1073" i="29"/>
  <c r="A1073" i="26" l="1"/>
  <c r="A1074" i="29"/>
  <c r="A1074" i="26" l="1"/>
  <c r="A1075" i="29"/>
  <c r="A1075" i="26" l="1"/>
  <c r="A1076" i="29"/>
  <c r="A1076" i="26" l="1"/>
  <c r="A1077" i="29"/>
  <c r="A1077" i="26" l="1"/>
  <c r="A1078" i="29"/>
  <c r="A1079" i="29" l="1"/>
  <c r="A1078" i="26"/>
  <c r="A1080" i="29" l="1"/>
  <c r="A1079" i="26"/>
  <c r="A1081" i="29" l="1"/>
  <c r="A1080" i="26"/>
  <c r="A1082" i="29" l="1"/>
  <c r="A1081" i="26"/>
  <c r="A1083" i="29" l="1"/>
  <c r="A1082" i="26"/>
  <c r="A1084" i="29" l="1"/>
  <c r="A1083" i="26"/>
  <c r="A1085" i="29" l="1"/>
  <c r="A1084" i="26"/>
  <c r="A1086" i="29" l="1"/>
  <c r="A1085" i="26"/>
  <c r="A1087" i="29" l="1"/>
  <c r="A1086" i="26"/>
  <c r="A1088" i="29" l="1"/>
  <c r="A1087" i="26"/>
  <c r="A1089" i="29" l="1"/>
  <c r="A1088" i="26"/>
  <c r="A1090" i="29" l="1"/>
  <c r="A1089" i="26"/>
  <c r="A1091" i="29" l="1"/>
  <c r="A1090" i="26"/>
  <c r="A1092" i="29" l="1"/>
  <c r="A1091" i="26"/>
  <c r="A1093" i="29" l="1"/>
  <c r="A1092" i="26"/>
  <c r="A1094" i="29" l="1"/>
  <c r="A1093" i="26"/>
  <c r="A1095" i="29" l="1"/>
  <c r="A1094" i="26"/>
  <c r="A1096" i="29" l="1"/>
  <c r="A1095" i="26"/>
  <c r="A1097" i="29" l="1"/>
  <c r="A1096" i="26"/>
  <c r="A1098" i="29" l="1"/>
  <c r="A1097" i="26"/>
  <c r="A1099" i="29" l="1"/>
  <c r="A1098" i="26"/>
  <c r="A1100" i="29" l="1"/>
  <c r="A1099" i="26"/>
  <c r="A1101" i="29" l="1"/>
  <c r="A1100" i="26"/>
  <c r="A1102" i="29" l="1"/>
  <c r="A1101" i="26"/>
  <c r="A1103" i="29" l="1"/>
  <c r="A1102" i="26"/>
  <c r="A1104" i="29" l="1"/>
  <c r="A1103" i="26"/>
  <c r="A1105" i="29" l="1"/>
  <c r="A1104" i="26"/>
  <c r="A1106" i="29" l="1"/>
  <c r="A1105" i="26"/>
  <c r="A1107" i="29" l="1"/>
  <c r="A1106" i="26"/>
  <c r="A1107" i="26" l="1"/>
  <c r="A1108" i="29"/>
  <c r="A1108" i="26" l="1"/>
  <c r="A1109" i="29"/>
  <c r="A1109" i="26" l="1"/>
  <c r="A1110" i="29"/>
  <c r="A1110" i="26" l="1"/>
  <c r="A1111" i="29"/>
  <c r="A1111" i="26" l="1"/>
  <c r="A1112" i="29"/>
  <c r="A1112" i="26" l="1"/>
  <c r="A1113" i="29"/>
  <c r="A1113" i="26" l="1"/>
  <c r="A1114" i="29"/>
  <c r="A1114" i="26" l="1"/>
  <c r="A1115" i="29"/>
  <c r="A1115" i="26" l="1"/>
  <c r="A1116" i="29"/>
  <c r="A1116" i="26" l="1"/>
  <c r="A1117" i="29"/>
  <c r="A1117" i="26" l="1"/>
  <c r="A1118" i="29"/>
  <c r="A1118" i="26" l="1"/>
  <c r="A1119" i="29"/>
  <c r="A1119" i="26" l="1"/>
  <c r="A1120" i="29"/>
  <c r="A1120" i="26" l="1"/>
  <c r="A1121" i="29"/>
  <c r="A1121" i="26" l="1"/>
  <c r="A1122" i="29"/>
  <c r="A1122" i="26" l="1"/>
  <c r="A1123" i="29"/>
  <c r="A1124" i="29" l="1"/>
  <c r="A1123" i="26"/>
  <c r="A1125" i="29" l="1"/>
  <c r="A1124" i="26"/>
  <c r="A1126" i="29" l="1"/>
  <c r="A1125" i="26"/>
  <c r="A1127" i="29" l="1"/>
  <c r="A1126" i="26"/>
  <c r="A1128" i="29" l="1"/>
  <c r="A1127" i="26"/>
  <c r="A1129" i="29" l="1"/>
  <c r="A1128" i="26"/>
  <c r="A1130" i="29" l="1"/>
  <c r="A1129" i="26"/>
  <c r="A1131" i="29" l="1"/>
  <c r="A1130" i="26"/>
  <c r="A1132" i="29" l="1"/>
  <c r="A1131" i="26"/>
  <c r="A1133" i="29" l="1"/>
  <c r="A1132" i="26"/>
  <c r="A1134" i="29" l="1"/>
  <c r="A1133" i="26"/>
  <c r="A1135" i="29" l="1"/>
  <c r="A1134" i="26"/>
  <c r="A1136" i="29" l="1"/>
  <c r="A1135" i="26"/>
  <c r="A1137" i="29" l="1"/>
  <c r="A1136" i="26"/>
  <c r="A1138" i="29" l="1"/>
  <c r="A1137" i="26"/>
  <c r="A1139" i="29" l="1"/>
  <c r="A1138" i="26"/>
  <c r="A1140" i="29" l="1"/>
  <c r="A1139" i="26"/>
  <c r="A1141" i="29" l="1"/>
  <c r="A1140" i="26"/>
  <c r="A1141" i="26" l="1"/>
  <c r="A1142" i="29"/>
  <c r="A1142" i="26" l="1"/>
  <c r="A1143" i="29"/>
  <c r="A1143" i="26" l="1"/>
  <c r="A1144" i="29"/>
  <c r="A1144" i="26" l="1"/>
  <c r="A1145" i="29"/>
  <c r="A1145" i="26" l="1"/>
  <c r="A1146" i="29"/>
  <c r="A1146" i="26" l="1"/>
  <c r="A1147" i="29"/>
  <c r="A1147" i="26" l="1"/>
  <c r="A1148" i="29"/>
  <c r="A1148" i="26" l="1"/>
  <c r="A1149" i="29"/>
  <c r="A1149" i="26" l="1"/>
  <c r="A1150" i="29"/>
  <c r="A1150" i="26" l="1"/>
  <c r="A1151" i="29"/>
  <c r="A1151" i="26" l="1"/>
  <c r="A1152" i="29"/>
  <c r="A1152" i="26" l="1"/>
  <c r="A1153" i="29"/>
  <c r="A1153" i="26" l="1"/>
  <c r="A1154" i="29"/>
  <c r="A1154" i="26" l="1"/>
  <c r="A1155" i="29"/>
  <c r="A1155" i="26" l="1"/>
  <c r="A1156" i="29"/>
  <c r="A1156" i="26" l="1"/>
  <c r="A1157" i="29"/>
  <c r="A1157" i="26" l="1"/>
  <c r="A1158" i="29"/>
  <c r="A1158" i="26" l="1"/>
  <c r="A1159" i="29"/>
  <c r="A1159" i="26" l="1"/>
  <c r="A1160" i="29"/>
  <c r="A1160" i="26" l="1"/>
  <c r="A1161" i="29"/>
  <c r="A1161" i="26" l="1"/>
  <c r="A1162" i="29"/>
  <c r="A1162" i="26" l="1"/>
  <c r="A1163" i="29"/>
  <c r="A1163" i="26" l="1"/>
  <c r="A1164" i="29"/>
  <c r="A1164" i="26" l="1"/>
  <c r="A1165" i="29"/>
  <c r="A1165" i="26" l="1"/>
  <c r="A1166" i="29"/>
  <c r="A1166" i="26" l="1"/>
  <c r="A1167" i="29"/>
  <c r="A1167" i="26" l="1"/>
  <c r="A1168" i="29"/>
  <c r="A1168" i="26" l="1"/>
  <c r="A1169" i="29"/>
  <c r="A1169" i="26" l="1"/>
  <c r="A1170" i="29"/>
  <c r="A1170" i="26" l="1"/>
  <c r="A1171" i="29"/>
  <c r="A1171" i="26" l="1"/>
  <c r="A1172" i="29"/>
  <c r="A1172" i="26" l="1"/>
  <c r="A1173" i="29"/>
  <c r="A1173" i="26" l="1"/>
  <c r="A1174" i="29"/>
  <c r="A1174" i="26" l="1"/>
  <c r="A1175" i="29"/>
  <c r="A1175" i="26" l="1"/>
  <c r="A1176" i="29"/>
  <c r="A1176" i="26" l="1"/>
  <c r="A1177" i="29"/>
  <c r="A1177" i="26" l="1"/>
  <c r="A1178" i="29"/>
  <c r="A1178" i="26" l="1"/>
  <c r="A1179" i="29"/>
  <c r="A1180" i="29" l="1"/>
  <c r="A1179" i="26"/>
  <c r="A1181" i="29" l="1"/>
  <c r="A1180" i="26"/>
  <c r="A1182" i="29" l="1"/>
  <c r="A1181" i="26"/>
  <c r="A1182" i="26" l="1"/>
  <c r="A1183" i="29"/>
  <c r="A1183" i="26" l="1"/>
  <c r="A1184" i="29"/>
  <c r="A1184" i="26" l="1"/>
  <c r="A1185" i="29"/>
  <c r="A1185" i="26" l="1"/>
  <c r="A1186" i="29"/>
  <c r="A1186" i="26" l="1"/>
  <c r="A1187" i="29"/>
  <c r="A1187" i="26" l="1"/>
  <c r="A1188" i="29"/>
  <c r="A1188" i="26" l="1"/>
  <c r="A1189" i="29"/>
  <c r="A1189" i="26" l="1"/>
  <c r="A1190" i="29"/>
  <c r="A1190" i="26" l="1"/>
  <c r="A1191" i="29"/>
  <c r="A1191" i="26" l="1"/>
  <c r="A1192" i="29"/>
  <c r="A1192" i="26" l="1"/>
  <c r="A1193" i="29"/>
  <c r="A1193" i="26" l="1"/>
  <c r="A1194" i="29"/>
  <c r="A1194" i="26" l="1"/>
  <c r="A1195" i="29"/>
  <c r="A1195" i="26" l="1"/>
  <c r="A1196" i="29"/>
  <c r="A1197" i="29" l="1"/>
  <c r="A1196" i="26"/>
  <c r="A1198" i="29" l="1"/>
  <c r="A1197" i="26"/>
  <c r="A1199" i="29" l="1"/>
  <c r="A1198" i="26"/>
  <c r="A1200" i="29" l="1"/>
  <c r="A1199" i="26"/>
  <c r="A1201" i="29" l="1"/>
  <c r="A1200" i="26"/>
  <c r="A1201" i="26" l="1"/>
  <c r="A1202" i="29"/>
  <c r="A1202" i="26" l="1"/>
  <c r="A1203" i="29"/>
  <c r="A1203" i="26" l="1"/>
  <c r="A1204" i="29"/>
  <c r="A1204" i="26" l="1"/>
  <c r="A1205" i="29"/>
  <c r="A1205" i="26" l="1"/>
  <c r="A1206" i="29"/>
  <c r="A1206" i="26" l="1"/>
  <c r="A1207" i="29"/>
  <c r="A1207" i="26" l="1"/>
  <c r="A1208" i="29"/>
  <c r="A1208" i="26" l="1"/>
  <c r="A1209" i="29"/>
  <c r="A1209" i="26" l="1"/>
  <c r="A1210" i="29"/>
  <c r="A1210" i="26" l="1"/>
  <c r="A1211" i="29"/>
  <c r="A1211" i="26" l="1"/>
  <c r="A1212" i="29"/>
  <c r="A1212" i="26" l="1"/>
  <c r="A1213" i="29"/>
  <c r="A1214" i="29" l="1"/>
  <c r="A1213" i="26"/>
  <c r="A1215" i="29" l="1"/>
  <c r="A1214" i="26"/>
  <c r="A1216" i="29" l="1"/>
  <c r="A1215" i="26"/>
  <c r="A1217" i="29" l="1"/>
  <c r="A1216" i="26"/>
  <c r="A1218" i="29" l="1"/>
  <c r="A1217" i="26"/>
  <c r="A1219" i="29" l="1"/>
  <c r="A1218" i="26"/>
  <c r="A1220" i="29" l="1"/>
  <c r="A1219" i="26"/>
  <c r="A1221" i="29" l="1"/>
  <c r="A1220" i="26"/>
  <c r="A1222" i="29" l="1"/>
  <c r="A1221" i="26"/>
  <c r="A1223" i="29" l="1"/>
  <c r="A1222" i="26"/>
  <c r="A1224" i="29" l="1"/>
  <c r="A1223" i="26"/>
  <c r="A1224" i="26" l="1"/>
  <c r="A1225" i="29"/>
  <c r="A1225" i="26" l="1"/>
  <c r="A1226" i="29"/>
  <c r="A1226" i="26" l="1"/>
  <c r="A1227" i="29"/>
  <c r="A1227" i="26" l="1"/>
  <c r="A1228" i="29"/>
  <c r="A1228" i="26" l="1"/>
  <c r="A1229" i="29"/>
  <c r="A1229" i="26" l="1"/>
  <c r="A1230" i="29"/>
  <c r="A1230" i="26" l="1"/>
  <c r="A1231" i="29"/>
  <c r="A1232" i="29" l="1"/>
  <c r="A1231" i="26"/>
  <c r="A1233" i="29" l="1"/>
  <c r="A1232" i="26"/>
  <c r="A1234" i="29" l="1"/>
  <c r="A1233" i="26"/>
  <c r="A1235" i="29" l="1"/>
  <c r="A1234" i="26"/>
  <c r="A1236" i="29" l="1"/>
  <c r="A1235" i="26"/>
  <c r="A1237" i="29" l="1"/>
  <c r="A1236" i="26"/>
  <c r="A1238" i="29" l="1"/>
  <c r="A1237" i="26"/>
  <c r="A1239" i="29" l="1"/>
  <c r="A1238" i="26"/>
  <c r="A1240" i="29" l="1"/>
  <c r="A1239" i="26"/>
  <c r="A1241" i="29" l="1"/>
  <c r="A1240" i="26"/>
  <c r="A1242" i="29" l="1"/>
  <c r="A1241" i="26"/>
  <c r="A1243" i="29" l="1"/>
  <c r="A1242" i="26"/>
  <c r="A1244" i="29" l="1"/>
  <c r="A1243" i="26"/>
  <c r="A1245" i="29" l="1"/>
  <c r="A1244" i="26"/>
  <c r="A1246" i="29" l="1"/>
  <c r="A1245" i="26"/>
  <c r="A1247" i="29" l="1"/>
  <c r="A1246" i="26"/>
  <c r="A1248" i="29" l="1"/>
  <c r="A1247" i="26"/>
  <c r="A1249" i="29" l="1"/>
  <c r="A1248" i="26"/>
  <c r="A1250" i="29" l="1"/>
  <c r="A1249" i="26"/>
  <c r="A1251" i="29" l="1"/>
  <c r="A1250" i="26"/>
  <c r="A1252" i="29" l="1"/>
  <c r="A1251" i="26"/>
  <c r="A1253" i="29" l="1"/>
  <c r="A1252" i="26"/>
  <c r="A1254" i="29" l="1"/>
  <c r="A1253" i="26"/>
  <c r="A1255" i="29" l="1"/>
  <c r="A1254" i="26"/>
  <c r="A1256" i="29" l="1"/>
  <c r="A1255" i="26"/>
  <c r="A1257" i="29" l="1"/>
  <c r="A1256" i="26"/>
  <c r="A1258" i="29" l="1"/>
  <c r="A1257" i="26"/>
  <c r="A1259" i="29" l="1"/>
  <c r="A1258" i="26"/>
  <c r="A1260" i="29" l="1"/>
  <c r="A1259" i="26"/>
  <c r="A1261" i="29" l="1"/>
  <c r="A1260" i="26"/>
  <c r="A1262" i="29" l="1"/>
  <c r="A1261" i="26"/>
  <c r="A1263" i="29" l="1"/>
  <c r="A1262" i="26"/>
  <c r="A1264" i="29" l="1"/>
  <c r="A1263" i="26"/>
  <c r="A1265" i="29" l="1"/>
  <c r="A1264" i="26"/>
  <c r="A1266" i="29" l="1"/>
  <c r="A1265" i="26"/>
  <c r="A1267" i="29" l="1"/>
  <c r="A1266" i="26"/>
  <c r="A1268" i="29" l="1"/>
  <c r="A1267" i="26"/>
  <c r="A1269" i="29" l="1"/>
  <c r="A1268" i="26"/>
  <c r="A1270" i="29" l="1"/>
  <c r="A1269" i="26"/>
  <c r="A1271" i="29" l="1"/>
  <c r="A1270" i="26"/>
  <c r="A1272" i="29" l="1"/>
  <c r="A1271" i="26"/>
  <c r="A1273" i="29" l="1"/>
  <c r="A1272" i="26"/>
  <c r="A1274" i="29" l="1"/>
  <c r="A1273" i="26"/>
  <c r="A1275" i="29" l="1"/>
  <c r="A1274" i="26"/>
  <c r="A1276" i="29" l="1"/>
  <c r="A1275" i="26"/>
  <c r="A1277" i="29" l="1"/>
  <c r="A1276" i="26"/>
  <c r="A1278" i="29" l="1"/>
  <c r="A1277" i="26"/>
  <c r="A1279" i="29" l="1"/>
  <c r="A1278" i="26"/>
  <c r="A1280" i="29" l="1"/>
  <c r="A1279" i="26"/>
  <c r="A1281" i="29" l="1"/>
  <c r="A1280" i="26"/>
  <c r="A1282" i="29" l="1"/>
  <c r="A1281" i="26"/>
  <c r="A1283" i="29" l="1"/>
  <c r="A1282" i="26"/>
  <c r="A1284" i="29" l="1"/>
  <c r="A1283" i="26"/>
  <c r="A1285" i="29" l="1"/>
  <c r="A1284" i="26"/>
  <c r="A1286" i="29" l="1"/>
  <c r="A1285" i="26"/>
  <c r="A1287" i="29" l="1"/>
  <c r="A1286" i="26"/>
  <c r="A1288" i="29" l="1"/>
  <c r="A1287" i="26"/>
  <c r="A1289" i="29" l="1"/>
  <c r="A1288" i="26"/>
  <c r="A1290" i="29" l="1"/>
  <c r="A1289" i="26"/>
  <c r="A1291" i="29" l="1"/>
  <c r="A1290" i="26"/>
  <c r="A1292" i="29" l="1"/>
  <c r="A1291" i="26"/>
  <c r="A1293" i="29" l="1"/>
  <c r="A1292" i="26"/>
  <c r="A1294" i="29" l="1"/>
  <c r="A1293" i="26"/>
  <c r="A1294" i="26" l="1"/>
  <c r="A1295" i="29"/>
  <c r="A1295" i="26" l="1"/>
  <c r="A1296" i="29"/>
  <c r="A1296" i="26" l="1"/>
  <c r="A1297" i="29"/>
  <c r="A1297" i="26" l="1"/>
  <c r="A1298" i="29"/>
  <c r="A1298" i="26" l="1"/>
  <c r="A1299" i="29"/>
  <c r="A1299" i="26" l="1"/>
  <c r="A1300" i="29"/>
  <c r="A1300" i="26" l="1"/>
  <c r="A1301" i="29"/>
  <c r="A1301" i="26" l="1"/>
  <c r="A1302" i="29"/>
  <c r="A1302" i="26" l="1"/>
  <c r="A1303" i="29"/>
  <c r="A1303" i="26" l="1"/>
  <c r="A1304" i="29"/>
  <c r="A1304" i="26" l="1"/>
  <c r="A1305" i="29"/>
  <c r="A1305" i="26" l="1"/>
  <c r="A1306" i="29"/>
  <c r="A1306" i="26" l="1"/>
  <c r="A1307" i="29"/>
  <c r="A1307" i="26" l="1"/>
  <c r="A1308" i="29"/>
  <c r="A1308" i="26" l="1"/>
  <c r="A1309" i="29"/>
  <c r="A1309" i="26" l="1"/>
  <c r="A1310" i="29"/>
  <c r="A1310" i="26" l="1"/>
  <c r="A1311" i="29"/>
  <c r="A1311" i="26" l="1"/>
  <c r="A1312" i="29"/>
  <c r="A1312" i="26" l="1"/>
  <c r="A1313" i="29"/>
  <c r="A1313" i="26" l="1"/>
  <c r="A1314" i="29"/>
  <c r="A1314" i="26" l="1"/>
  <c r="A1315" i="29"/>
  <c r="A1315" i="26" l="1"/>
  <c r="A1316" i="29"/>
  <c r="A1316" i="26" l="1"/>
  <c r="A1317" i="29"/>
  <c r="A1318" i="29" l="1"/>
  <c r="A1317" i="26"/>
  <c r="A1319" i="29" l="1"/>
  <c r="A1318" i="26"/>
  <c r="A1320" i="29" l="1"/>
  <c r="A1319" i="26"/>
  <c r="A1321" i="29" l="1"/>
  <c r="A1320" i="26"/>
  <c r="A1322" i="29" l="1"/>
  <c r="A1321" i="26"/>
  <c r="A1323" i="29" l="1"/>
  <c r="A1322" i="26"/>
  <c r="A1324" i="29" l="1"/>
  <c r="A1323" i="26"/>
  <c r="A1325" i="29" l="1"/>
  <c r="A1324" i="26"/>
  <c r="A1326" i="29" l="1"/>
  <c r="A1325" i="26"/>
  <c r="A1327" i="29" l="1"/>
  <c r="A1326" i="26"/>
  <c r="A1328" i="29" l="1"/>
  <c r="A1327" i="26"/>
  <c r="A1329" i="29" l="1"/>
  <c r="A1328" i="26"/>
  <c r="A1330" i="29" l="1"/>
  <c r="A1329" i="26"/>
  <c r="A1331" i="29" l="1"/>
  <c r="A1330" i="26"/>
  <c r="A1332" i="29" l="1"/>
  <c r="A1331" i="26"/>
  <c r="A1333" i="29" l="1"/>
  <c r="A1332" i="26"/>
  <c r="A1334" i="29" l="1"/>
  <c r="A1333" i="26"/>
  <c r="A1335" i="29" l="1"/>
  <c r="A1334" i="26"/>
  <c r="A1336" i="29" l="1"/>
  <c r="A1335" i="26"/>
  <c r="A1337" i="29" l="1"/>
  <c r="A1336" i="26"/>
  <c r="A1338" i="29" l="1"/>
  <c r="A1337" i="26"/>
  <c r="A1339" i="29" l="1"/>
  <c r="A1338" i="26"/>
  <c r="A1340" i="29" l="1"/>
  <c r="A1339" i="26"/>
  <c r="A1341" i="29" l="1"/>
  <c r="A1340" i="26"/>
  <c r="A1342" i="29" l="1"/>
  <c r="A1341" i="26"/>
  <c r="A1343" i="29" l="1"/>
  <c r="A1342" i="26"/>
  <c r="A1344" i="29" l="1"/>
  <c r="A1343" i="26"/>
  <c r="A1345" i="29" l="1"/>
  <c r="A1344" i="26"/>
  <c r="A1346" i="29" l="1"/>
  <c r="A1345" i="26"/>
  <c r="A1347" i="29" l="1"/>
  <c r="A1346" i="26"/>
  <c r="A1348" i="29" l="1"/>
  <c r="A1347" i="26"/>
  <c r="A1349" i="29" l="1"/>
  <c r="A1348" i="26"/>
  <c r="A1350" i="29" l="1"/>
  <c r="A1349" i="26"/>
  <c r="A1351" i="29" l="1"/>
  <c r="A1350" i="26"/>
  <c r="A1352" i="29" l="1"/>
  <c r="A1351" i="26"/>
  <c r="A1353" i="29" l="1"/>
  <c r="A1352" i="26"/>
  <c r="A1354" i="29" l="1"/>
  <c r="A1353" i="26"/>
  <c r="A1355" i="29" l="1"/>
  <c r="A1354" i="26"/>
  <c r="A1356" i="29" l="1"/>
  <c r="A1355" i="26"/>
  <c r="A1357" i="29" l="1"/>
  <c r="A1356" i="26"/>
  <c r="A1358" i="29" l="1"/>
  <c r="A1357" i="26"/>
  <c r="A1359" i="29" l="1"/>
  <c r="A1358" i="26"/>
  <c r="A1360" i="29" l="1"/>
  <c r="A1359" i="26"/>
  <c r="A1361" i="29" l="1"/>
  <c r="A1360" i="26"/>
  <c r="A1362" i="29" l="1"/>
  <c r="A1361" i="26"/>
  <c r="A1363" i="29" l="1"/>
  <c r="A1362" i="26"/>
  <c r="A1364" i="29" l="1"/>
  <c r="A1363" i="26"/>
  <c r="A1365" i="29" l="1"/>
  <c r="A1364" i="26"/>
  <c r="A1366" i="29" l="1"/>
  <c r="A1365" i="26"/>
  <c r="A1367" i="29" l="1"/>
  <c r="A1366" i="26"/>
  <c r="A1368" i="29" l="1"/>
  <c r="A1367" i="26"/>
  <c r="A1368" i="26" l="1"/>
  <c r="A1369" i="29"/>
  <c r="A1369" i="26" l="1"/>
  <c r="A1370" i="29"/>
  <c r="A1370" i="26" l="1"/>
  <c r="A1371" i="29"/>
  <c r="A1371" i="26" l="1"/>
  <c r="A1372" i="29"/>
  <c r="A1372" i="26" l="1"/>
  <c r="A1373" i="29"/>
  <c r="A1373" i="26" l="1"/>
  <c r="A1374" i="29"/>
  <c r="A1374" i="26" l="1"/>
  <c r="A1375" i="29"/>
  <c r="A1375" i="26" l="1"/>
  <c r="A1376" i="29"/>
  <c r="A1376" i="26" l="1"/>
  <c r="A1377" i="29"/>
  <c r="A1377" i="26" l="1"/>
  <c r="A1378" i="29"/>
  <c r="A1378" i="26" l="1"/>
  <c r="A1379" i="29"/>
  <c r="A1379" i="26" l="1"/>
  <c r="A1380" i="29"/>
  <c r="A1380" i="26" l="1"/>
  <c r="A1381" i="29"/>
  <c r="A1381" i="26" l="1"/>
  <c r="A1382" i="29"/>
  <c r="A1382" i="26" l="1"/>
  <c r="A1383" i="29"/>
  <c r="A1384" i="29" l="1"/>
  <c r="A1383" i="26"/>
  <c r="A1385" i="29" l="1"/>
  <c r="A1384" i="26"/>
  <c r="A1386" i="29" l="1"/>
  <c r="A1385" i="26"/>
  <c r="A1387" i="29" l="1"/>
  <c r="A1386" i="26"/>
  <c r="A1388" i="29" l="1"/>
  <c r="A1387" i="26"/>
  <c r="A1389" i="29" l="1"/>
  <c r="A1388" i="26"/>
  <c r="A1390" i="29" l="1"/>
  <c r="A1389" i="26"/>
  <c r="A1391" i="29" l="1"/>
  <c r="A1390" i="26"/>
  <c r="A1391" i="26" l="1"/>
  <c r="A1392" i="29"/>
  <c r="A1392" i="26" l="1"/>
  <c r="A1393" i="29"/>
  <c r="A1393" i="26" l="1"/>
  <c r="A1394" i="29"/>
  <c r="A1394" i="26" l="1"/>
  <c r="A1395" i="29"/>
  <c r="A1395" i="26" l="1"/>
  <c r="A1396" i="29"/>
  <c r="A1396" i="26" l="1"/>
  <c r="A1397" i="29"/>
  <c r="A1398" i="29" l="1"/>
  <c r="A1397" i="26"/>
  <c r="A1399" i="29" l="1"/>
  <c r="A1398" i="26"/>
  <c r="A1400" i="29" l="1"/>
  <c r="A1399" i="26"/>
  <c r="A1401" i="29" l="1"/>
  <c r="A1400" i="26"/>
  <c r="A1402" i="29" l="1"/>
  <c r="A1401" i="26"/>
  <c r="A1403" i="29" l="1"/>
  <c r="A1402" i="26"/>
  <c r="A1403" i="26" l="1"/>
  <c r="A1404" i="29"/>
  <c r="A1404" i="26" l="1"/>
  <c r="A1405" i="29"/>
  <c r="A1406" i="29" l="1"/>
  <c r="A1405" i="26"/>
  <c r="A1407" i="29" l="1"/>
  <c r="A1406" i="26"/>
  <c r="A1408" i="29" l="1"/>
  <c r="A1407" i="26"/>
  <c r="A1409" i="29" l="1"/>
  <c r="A1408" i="26"/>
  <c r="A1410" i="29" l="1"/>
  <c r="A1409" i="26"/>
  <c r="A1411" i="29" l="1"/>
  <c r="A1410" i="26"/>
  <c r="A1412" i="29" l="1"/>
  <c r="A1411" i="26"/>
  <c r="A1412" i="26" l="1"/>
  <c r="A1413" i="29"/>
  <c r="A1414" i="29" l="1"/>
  <c r="A1413" i="26"/>
  <c r="A1415" i="29" l="1"/>
  <c r="A1414" i="26"/>
  <c r="A1416" i="29" l="1"/>
  <c r="A1415" i="26"/>
  <c r="A1416" i="26" l="1"/>
  <c r="A1417" i="29"/>
  <c r="A1417" i="26" l="1"/>
  <c r="A1418" i="29"/>
  <c r="A1418" i="26" l="1"/>
  <c r="A1419" i="29"/>
  <c r="A1419" i="26" l="1"/>
  <c r="A1420" i="29"/>
  <c r="A1420" i="26" l="1"/>
  <c r="A1421" i="29"/>
  <c r="A1421" i="26" l="1"/>
  <c r="A1422" i="29"/>
  <c r="A1422" i="26" l="1"/>
  <c r="A1423" i="29"/>
  <c r="A1423" i="26" l="1"/>
  <c r="A1424" i="29"/>
  <c r="A1424" i="26" l="1"/>
  <c r="A1425" i="29"/>
  <c r="A1425" i="26" l="1"/>
  <c r="A1426" i="29"/>
  <c r="A1427" i="29" l="1"/>
  <c r="A1426" i="26"/>
  <c r="A1428" i="29" l="1"/>
  <c r="A1427" i="26"/>
  <c r="A1429" i="29" l="1"/>
  <c r="A1428" i="26"/>
  <c r="A1430" i="29" l="1"/>
  <c r="A1429" i="26"/>
  <c r="A1431" i="29" l="1"/>
  <c r="A1430" i="26"/>
  <c r="A1432" i="29" l="1"/>
  <c r="A1431" i="26"/>
  <c r="A1433" i="29" l="1"/>
  <c r="A1432" i="26"/>
  <c r="A1434" i="29" l="1"/>
  <c r="A1433" i="26"/>
  <c r="A1435" i="29" l="1"/>
  <c r="A1434" i="26"/>
  <c r="A1435" i="26" l="1"/>
  <c r="A1436" i="29"/>
  <c r="A1436" i="26" l="1"/>
  <c r="A1437" i="29"/>
  <c r="A1438" i="29" l="1"/>
  <c r="A1437" i="26"/>
  <c r="A1439" i="29" l="1"/>
  <c r="A1438" i="26"/>
  <c r="A1440" i="29" l="1"/>
  <c r="A1439" i="26"/>
  <c r="A1441" i="29" l="1"/>
  <c r="A1440" i="26"/>
  <c r="A1442" i="29" l="1"/>
  <c r="A1441" i="26"/>
  <c r="A1443" i="29" l="1"/>
  <c r="A1442" i="26"/>
  <c r="A1444" i="29" l="1"/>
  <c r="A1443" i="26"/>
  <c r="A1445" i="29" l="1"/>
  <c r="A1444" i="26"/>
  <c r="A1446" i="29" l="1"/>
  <c r="A1445" i="26"/>
  <c r="A1447" i="29" l="1"/>
  <c r="A1446" i="26"/>
  <c r="A1448" i="29" l="1"/>
  <c r="A1447" i="26"/>
  <c r="A1449" i="29" l="1"/>
  <c r="A1448" i="26"/>
  <c r="A1450" i="29" l="1"/>
  <c r="A1449" i="26"/>
  <c r="A1451" i="29" l="1"/>
  <c r="A1450" i="26"/>
  <c r="A1452" i="29" l="1"/>
  <c r="A1451" i="26"/>
  <c r="A1453" i="29" l="1"/>
  <c r="A1452" i="26"/>
  <c r="A1454" i="29" l="1"/>
  <c r="A1453" i="26"/>
  <c r="A1454" i="26" l="1"/>
  <c r="A1455" i="29"/>
  <c r="A1455" i="26" l="1"/>
  <c r="A1456" i="29"/>
  <c r="A1457" i="29" l="1"/>
  <c r="A1456" i="26"/>
  <c r="A1458" i="29" l="1"/>
  <c r="A1457" i="26"/>
  <c r="A1459" i="29" l="1"/>
  <c r="A1458" i="26"/>
  <c r="A1460" i="29" l="1"/>
  <c r="A1459" i="26"/>
  <c r="A1461" i="29" l="1"/>
  <c r="A1460" i="26"/>
  <c r="A1462" i="29" l="1"/>
  <c r="A1461" i="26"/>
  <c r="A1463" i="29" l="1"/>
  <c r="A1462" i="26"/>
  <c r="A1464" i="29" l="1"/>
  <c r="A1463" i="26"/>
  <c r="A1465" i="29" l="1"/>
  <c r="A1464" i="26"/>
  <c r="A1466" i="29" l="1"/>
  <c r="A1465" i="26"/>
  <c r="A1467" i="29" l="1"/>
  <c r="A1466" i="26"/>
  <c r="A1468" i="29" l="1"/>
  <c r="A1467" i="26"/>
  <c r="A1469" i="29" l="1"/>
  <c r="A1468" i="26"/>
  <c r="A1470" i="29" l="1"/>
  <c r="A1469" i="26"/>
  <c r="A1471" i="29" l="1"/>
  <c r="A1470" i="26"/>
  <c r="A1472" i="29" l="1"/>
  <c r="A1471" i="26"/>
  <c r="A1472" i="26" l="1"/>
  <c r="A1473" i="29"/>
  <c r="A1473" i="26" l="1"/>
  <c r="A1474" i="29"/>
  <c r="A1474" i="26" l="1"/>
  <c r="A1475" i="29"/>
  <c r="A1475" i="26" l="1"/>
  <c r="A1476" i="29"/>
  <c r="A1477" i="29" l="1"/>
  <c r="A1476" i="26"/>
  <c r="A1478" i="29" l="1"/>
  <c r="A1477" i="26"/>
  <c r="A1479" i="29" l="1"/>
  <c r="A1478" i="26"/>
  <c r="A1480" i="29" l="1"/>
  <c r="A1479" i="26"/>
  <c r="A1481" i="29" l="1"/>
  <c r="A1480" i="26"/>
  <c r="A1482" i="29" l="1"/>
  <c r="A1481" i="26"/>
  <c r="A1483" i="29" l="1"/>
  <c r="A1482" i="26"/>
  <c r="A1484" i="29" l="1"/>
  <c r="A1483" i="26"/>
  <c r="A1485" i="29" l="1"/>
  <c r="A1484" i="26"/>
  <c r="A1486" i="29" l="1"/>
  <c r="A1485" i="26"/>
  <c r="A1486" i="26" l="1"/>
  <c r="A1487" i="29"/>
  <c r="A1487" i="26" l="1"/>
  <c r="A1488" i="29"/>
  <c r="A1488" i="26" l="1"/>
  <c r="A1489" i="29"/>
  <c r="A1490" i="29" l="1"/>
  <c r="A1489" i="26"/>
  <c r="A1491" i="29" l="1"/>
  <c r="A1490" i="26"/>
  <c r="A1492" i="29" l="1"/>
  <c r="A1491" i="26"/>
  <c r="A1493" i="29" l="1"/>
  <c r="A1492" i="26"/>
  <c r="A1494" i="29" l="1"/>
  <c r="A1493" i="26"/>
  <c r="A1495" i="29" l="1"/>
  <c r="A1494" i="26"/>
  <c r="A1496" i="29" l="1"/>
  <c r="A1495" i="26"/>
  <c r="A1497" i="29" l="1"/>
  <c r="A1496" i="26"/>
  <c r="A1498" i="29" l="1"/>
  <c r="A1497" i="26"/>
  <c r="A1499" i="29" l="1"/>
  <c r="A1498" i="26"/>
  <c r="A1500" i="29" l="1"/>
  <c r="A1499" i="26"/>
  <c r="A1501" i="29" l="1"/>
  <c r="A1500" i="26"/>
  <c r="A1502" i="29" l="1"/>
  <c r="A1501" i="26"/>
  <c r="A1503" i="29" l="1"/>
  <c r="A1502" i="26"/>
  <c r="A1504" i="29" l="1"/>
  <c r="A1503" i="26"/>
  <c r="A1505" i="29" l="1"/>
  <c r="A1504" i="26"/>
  <c r="A1506" i="29" l="1"/>
  <c r="A1505" i="26"/>
  <c r="A1507" i="29" l="1"/>
  <c r="A1506" i="26"/>
  <c r="A1508" i="29" l="1"/>
  <c r="A1507" i="26"/>
  <c r="A1509" i="29" l="1"/>
  <c r="A1508" i="26"/>
  <c r="A1510" i="29" l="1"/>
  <c r="A1509" i="26"/>
  <c r="A1511" i="29" l="1"/>
  <c r="A1510" i="26"/>
  <c r="A1512" i="29" l="1"/>
  <c r="A1511" i="26"/>
  <c r="A1513" i="29" l="1"/>
  <c r="A1512" i="26"/>
  <c r="A1514" i="29" l="1"/>
  <c r="A1513" i="26"/>
  <c r="A1515" i="29" l="1"/>
  <c r="A1514" i="26"/>
  <c r="A1516" i="29" l="1"/>
  <c r="A1515" i="26"/>
  <c r="A1517" i="29" l="1"/>
  <c r="A1516" i="26"/>
  <c r="A1518" i="29" l="1"/>
  <c r="A1517" i="26"/>
  <c r="A1519" i="29" l="1"/>
  <c r="A1518" i="26"/>
  <c r="A1520" i="29" l="1"/>
  <c r="A1519" i="26"/>
  <c r="A1521" i="29" l="1"/>
  <c r="A1520" i="26"/>
  <c r="A1522" i="29" l="1"/>
  <c r="A1521" i="26"/>
  <c r="A1523" i="29" l="1"/>
  <c r="A1522" i="26"/>
  <c r="A1524" i="29" l="1"/>
  <c r="A1523" i="26"/>
  <c r="A1525" i="29" l="1"/>
  <c r="A1524" i="26"/>
  <c r="A1526" i="29" l="1"/>
  <c r="A1525" i="26"/>
  <c r="A1527" i="29" l="1"/>
  <c r="A1526" i="26"/>
  <c r="A1528" i="29" l="1"/>
  <c r="A1527" i="26"/>
  <c r="A1529" i="29" l="1"/>
  <c r="A1528" i="26"/>
  <c r="A1530" i="29" l="1"/>
  <c r="A1529" i="26"/>
  <c r="A1531" i="29" l="1"/>
  <c r="A1530" i="26"/>
  <c r="A1532" i="29" l="1"/>
  <c r="A1531" i="26"/>
  <c r="A1533" i="29" l="1"/>
  <c r="A1532" i="26"/>
  <c r="A1534" i="29" l="1"/>
  <c r="A1533" i="26"/>
  <c r="A1535" i="29" l="1"/>
  <c r="A1534" i="26"/>
  <c r="A1536" i="29" l="1"/>
  <c r="A1535" i="26"/>
  <c r="A1537" i="29" l="1"/>
  <c r="A1536" i="26"/>
  <c r="A1538" i="29" l="1"/>
  <c r="A1537" i="26"/>
  <c r="A1539" i="29" l="1"/>
  <c r="A1538" i="26"/>
  <c r="A1540" i="29" l="1"/>
  <c r="A1539" i="26"/>
  <c r="A1541" i="29" l="1"/>
  <c r="A1540" i="26"/>
  <c r="A1542" i="29" l="1"/>
  <c r="A1541" i="26"/>
  <c r="A1543" i="29" l="1"/>
  <c r="A1542" i="26"/>
  <c r="A1544" i="29" l="1"/>
  <c r="A1543" i="26"/>
  <c r="A1545" i="29" l="1"/>
  <c r="A1544" i="26"/>
  <c r="A1546" i="29" l="1"/>
  <c r="A1545" i="26"/>
  <c r="A1547" i="29" l="1"/>
  <c r="A1546" i="26"/>
  <c r="A1548" i="29" l="1"/>
  <c r="A1547" i="26"/>
  <c r="A1549" i="29" l="1"/>
  <c r="A1548" i="26"/>
  <c r="A1550" i="29" l="1"/>
  <c r="A1549" i="26"/>
  <c r="A1551" i="29" l="1"/>
  <c r="A1550" i="26"/>
  <c r="A1551" i="26" l="1"/>
  <c r="A1552" i="29"/>
  <c r="A1552" i="26" l="1"/>
  <c r="A1553" i="29"/>
  <c r="A1553" i="26" l="1"/>
  <c r="A1554" i="29"/>
  <c r="A1554" i="26" l="1"/>
  <c r="A1555" i="29"/>
  <c r="A1555" i="26" l="1"/>
  <c r="A1556" i="29"/>
  <c r="A1556" i="26" l="1"/>
  <c r="A1557" i="29"/>
  <c r="A1557" i="26" l="1"/>
  <c r="A1558" i="29"/>
  <c r="A1558" i="26" l="1"/>
  <c r="A1559" i="29"/>
  <c r="A1559" i="26" l="1"/>
  <c r="A1560" i="29"/>
  <c r="A1560" i="26" l="1"/>
  <c r="A1561" i="29"/>
  <c r="A1561" i="26" l="1"/>
  <c r="A1562" i="29"/>
  <c r="A1562" i="26" l="1"/>
  <c r="A1563" i="29"/>
  <c r="A1563" i="26" l="1"/>
  <c r="A1564" i="29"/>
  <c r="A1564" i="26" l="1"/>
  <c r="A1565" i="29"/>
  <c r="A1565" i="26" l="1"/>
  <c r="A1566" i="29"/>
  <c r="A1566" i="26" l="1"/>
  <c r="A1567" i="29"/>
  <c r="A1567" i="26" l="1"/>
  <c r="A1568" i="29"/>
  <c r="A1568" i="26" l="1"/>
  <c r="A1569" i="29"/>
  <c r="A1569" i="26" l="1"/>
  <c r="A1570" i="29"/>
  <c r="A1570" i="26" l="1"/>
  <c r="A1571" i="29"/>
  <c r="A1571" i="26" l="1"/>
  <c r="A1572" i="29"/>
  <c r="A1572" i="26" l="1"/>
  <c r="A1573" i="29"/>
  <c r="A1573" i="26" l="1"/>
  <c r="A1574" i="29"/>
  <c r="A1575" i="29" l="1"/>
  <c r="A1574" i="26"/>
  <c r="A1576" i="29" l="1"/>
  <c r="A1575" i="26"/>
  <c r="A1577" i="29" l="1"/>
  <c r="A1576" i="26"/>
  <c r="A1578" i="29" l="1"/>
  <c r="A1577" i="26"/>
  <c r="A1579" i="29" l="1"/>
  <c r="A1578" i="26"/>
  <c r="A1580" i="29" l="1"/>
  <c r="A1579" i="26"/>
  <c r="A1581" i="29" l="1"/>
  <c r="A1580" i="26"/>
  <c r="A1582" i="29" l="1"/>
  <c r="A1581" i="26"/>
  <c r="A1583" i="29" l="1"/>
  <c r="A1582" i="26"/>
  <c r="A1584" i="29" l="1"/>
  <c r="A1583" i="26"/>
  <c r="A1585" i="29" l="1"/>
  <c r="A1584" i="26"/>
  <c r="A1586" i="29" l="1"/>
  <c r="A1585" i="26"/>
  <c r="A1587" i="29" l="1"/>
  <c r="A1586" i="26"/>
  <c r="A1588" i="29" l="1"/>
  <c r="A1587" i="26"/>
  <c r="A1589" i="29" l="1"/>
  <c r="A1588" i="26"/>
  <c r="A1590" i="29" l="1"/>
  <c r="A1589" i="26"/>
  <c r="A1591" i="29" l="1"/>
  <c r="A1590" i="26"/>
  <c r="A1592" i="29" l="1"/>
  <c r="A1591" i="26"/>
  <c r="A1593" i="29" l="1"/>
  <c r="A1592" i="26"/>
  <c r="A1594" i="29" l="1"/>
  <c r="A1593" i="26"/>
  <c r="A1595" i="29" l="1"/>
  <c r="A1594" i="26"/>
  <c r="A1596" i="29" l="1"/>
  <c r="A1595" i="26"/>
  <c r="A1597" i="29" l="1"/>
  <c r="A1596" i="26"/>
  <c r="A1598" i="29" l="1"/>
  <c r="A1597" i="26"/>
  <c r="A1599" i="29" l="1"/>
  <c r="A1598" i="26"/>
  <c r="A1600" i="29" l="1"/>
  <c r="A1599" i="26"/>
  <c r="A1601" i="29" l="1"/>
  <c r="A1600" i="26"/>
  <c r="A1602" i="29" l="1"/>
  <c r="A1601" i="26"/>
  <c r="A1603" i="29" l="1"/>
  <c r="A1602" i="26"/>
  <c r="A1604" i="29" l="1"/>
  <c r="A1603" i="26"/>
  <c r="A1605" i="29" l="1"/>
  <c r="A1604" i="26"/>
  <c r="A1606" i="29" l="1"/>
  <c r="A1605" i="26"/>
  <c r="A1607" i="29" l="1"/>
  <c r="A1606" i="26"/>
  <c r="A1608" i="29" l="1"/>
  <c r="A1607" i="26"/>
  <c r="A1609" i="29" l="1"/>
  <c r="A1608" i="26"/>
  <c r="A1610" i="29" l="1"/>
  <c r="A1609" i="26"/>
  <c r="A1611" i="29" l="1"/>
  <c r="A1610" i="26"/>
  <c r="A1612" i="29" l="1"/>
  <c r="A1611" i="26"/>
  <c r="A1613" i="29" l="1"/>
  <c r="A1612" i="26"/>
  <c r="A1614" i="29" l="1"/>
  <c r="A1613" i="26"/>
  <c r="A1615" i="29" l="1"/>
  <c r="A1614" i="26"/>
  <c r="A1616" i="29" l="1"/>
  <c r="A1615" i="26"/>
  <c r="A1617" i="29" l="1"/>
  <c r="A1616" i="26"/>
  <c r="A1618" i="29" l="1"/>
  <c r="A1617" i="26"/>
  <c r="A1619" i="29" l="1"/>
  <c r="A1618" i="26"/>
  <c r="A1620" i="29" l="1"/>
  <c r="A1619" i="26"/>
  <c r="A1621" i="29" l="1"/>
  <c r="A1620" i="26"/>
  <c r="A1622" i="29" l="1"/>
  <c r="A1621" i="26"/>
  <c r="A1623" i="29" l="1"/>
  <c r="A1622" i="26"/>
  <c r="A1624" i="29" l="1"/>
  <c r="A1623" i="26"/>
  <c r="A1625" i="29" l="1"/>
  <c r="A1624" i="26"/>
  <c r="A1626" i="29" l="1"/>
  <c r="A1625" i="26"/>
  <c r="A1627" i="29" l="1"/>
  <c r="A1626" i="26"/>
  <c r="A1628" i="29" l="1"/>
  <c r="A1627" i="26"/>
  <c r="A1629" i="29" l="1"/>
  <c r="A1628" i="26"/>
  <c r="A1630" i="29" l="1"/>
  <c r="A1629" i="26"/>
  <c r="A1630" i="26" l="1"/>
  <c r="A1631" i="29"/>
  <c r="A1631" i="26" l="1"/>
  <c r="A1632" i="29"/>
  <c r="A1633" i="29" l="1"/>
  <c r="A1632" i="26"/>
  <c r="A1634" i="29" l="1"/>
  <c r="A1633" i="26"/>
  <c r="A1635" i="29" l="1"/>
  <c r="A1634" i="26"/>
  <c r="A1636" i="29" l="1"/>
  <c r="A1635" i="26"/>
  <c r="A1637" i="29" l="1"/>
  <c r="A1636" i="26"/>
  <c r="A1638" i="29" l="1"/>
  <c r="A1637" i="26"/>
  <c r="A1639" i="29" l="1"/>
  <c r="A1638" i="26"/>
  <c r="A1639" i="26" l="1"/>
  <c r="A1640" i="29"/>
  <c r="A1641" i="29" l="1"/>
  <c r="A1640" i="26"/>
  <c r="A1641" i="26" l="1"/>
  <c r="A1642" i="29"/>
  <c r="A1643" i="29" l="1"/>
  <c r="A1642" i="26"/>
  <c r="A1643" i="26" l="1"/>
  <c r="A1644" i="29"/>
  <c r="A1645" i="29" l="1"/>
  <c r="A1644" i="26"/>
  <c r="A1646" i="29" l="1"/>
  <c r="A1645" i="26"/>
  <c r="A1646" i="26" l="1"/>
  <c r="A1647" i="29"/>
  <c r="A1647" i="26" l="1"/>
  <c r="A1648" i="29"/>
  <c r="A1648" i="26" l="1"/>
  <c r="A1649" i="29"/>
  <c r="A1649" i="26" l="1"/>
  <c r="A1650" i="29"/>
  <c r="A1651" i="29" l="1"/>
  <c r="A1650" i="26"/>
  <c r="A1652" i="29" l="1"/>
  <c r="A1651" i="26"/>
  <c r="A1652" i="26" l="1"/>
  <c r="A1653" i="29"/>
  <c r="A1654" i="29" l="1"/>
  <c r="A1653" i="26"/>
  <c r="A1655" i="29" l="1"/>
  <c r="A1654" i="26"/>
  <c r="A1655" i="26" l="1"/>
  <c r="A1656" i="29"/>
  <c r="A1657" i="29" l="1"/>
  <c r="A1656" i="26"/>
  <c r="A1657" i="26" l="1"/>
  <c r="A1658" i="29"/>
  <c r="A1659" i="29" l="1"/>
  <c r="A1658" i="26"/>
  <c r="A1659" i="26" l="1"/>
  <c r="A1660" i="29"/>
  <c r="A1660" i="26" l="1"/>
  <c r="A1661" i="29"/>
  <c r="A1661" i="26" l="1"/>
  <c r="A1662" i="29"/>
  <c r="A1662" i="26" l="1"/>
  <c r="A1663" i="29"/>
  <c r="A1663" i="26" l="1"/>
  <c r="A1664" i="29"/>
  <c r="A1664" i="26" l="1"/>
  <c r="A1665" i="29"/>
  <c r="A1665" i="26" l="1"/>
  <c r="A1666" i="29"/>
  <c r="A1666" i="26" l="1"/>
  <c r="A1667" i="29"/>
  <c r="A1667" i="26" l="1"/>
  <c r="A1668" i="29"/>
  <c r="A1668" i="26" l="1"/>
  <c r="A1669" i="29"/>
  <c r="A1669" i="26" l="1"/>
  <c r="A1670" i="29"/>
  <c r="A1671" i="29" l="1"/>
  <c r="A1670" i="26"/>
  <c r="A1672" i="29" l="1"/>
  <c r="A1671" i="26"/>
  <c r="A1672" i="26" l="1"/>
  <c r="A1673" i="29"/>
  <c r="A1673" i="26" l="1"/>
  <c r="A1674" i="29"/>
  <c r="A1675" i="29" l="1"/>
  <c r="A1674" i="26"/>
  <c r="A1675" i="26" l="1"/>
  <c r="A1676" i="29"/>
  <c r="A1676" i="26" l="1"/>
  <c r="A1677" i="29"/>
  <c r="A1677" i="26" l="1"/>
  <c r="A1678" i="29"/>
  <c r="A1678" i="26" l="1"/>
  <c r="A1679" i="29"/>
  <c r="A1680" i="29" l="1"/>
  <c r="A1679" i="26"/>
  <c r="A1681" i="29" l="1"/>
  <c r="A1680" i="26"/>
  <c r="A1681" i="26" l="1"/>
  <c r="A1682" i="29"/>
  <c r="A1683" i="29" l="1"/>
  <c r="A1682" i="26"/>
  <c r="A1683" i="26" l="1"/>
  <c r="A1684" i="29"/>
  <c r="A1684" i="26" l="1"/>
  <c r="A1685" i="29"/>
  <c r="A1685" i="26" l="1"/>
  <c r="A1686" i="29"/>
  <c r="A1687" i="29" l="1"/>
  <c r="A1686" i="26"/>
  <c r="A1688" i="29" l="1"/>
  <c r="A1687" i="26"/>
  <c r="A1689" i="29" l="1"/>
  <c r="A1688" i="26"/>
  <c r="A1690" i="29" l="1"/>
  <c r="A1689" i="26"/>
  <c r="A1691" i="29" l="1"/>
  <c r="A1690" i="26"/>
  <c r="A1692" i="29" l="1"/>
  <c r="A1691" i="26"/>
  <c r="A1692" i="26" l="1"/>
  <c r="A1693" i="29"/>
  <c r="A1693" i="26" l="1"/>
  <c r="A1694" i="29"/>
  <c r="A1694" i="26" l="1"/>
  <c r="A1695" i="29"/>
  <c r="A1696" i="29" l="1"/>
  <c r="A1695" i="26"/>
  <c r="A1696" i="26" l="1"/>
  <c r="A1697" i="29"/>
  <c r="A1697" i="26" l="1"/>
  <c r="A1698" i="29"/>
  <c r="A1699" i="29" l="1"/>
  <c r="A1698" i="26"/>
  <c r="A1699" i="26" l="1"/>
  <c r="A1700" i="29"/>
  <c r="A1701" i="29" l="1"/>
  <c r="A1700" i="26"/>
  <c r="A1702" i="29" l="1"/>
  <c r="A1701" i="26"/>
  <c r="A1703" i="29" l="1"/>
  <c r="A1702" i="26"/>
  <c r="A1704" i="29" l="1"/>
  <c r="A1703" i="26"/>
  <c r="A1704" i="26" l="1"/>
  <c r="A1705" i="29"/>
  <c r="A1705" i="26" l="1"/>
  <c r="A1706" i="29"/>
  <c r="A1707" i="29" l="1"/>
  <c r="A1706" i="26"/>
  <c r="A1708" i="29" l="1"/>
  <c r="A1707" i="26"/>
  <c r="A1709" i="29" l="1"/>
  <c r="A1708" i="26"/>
  <c r="A1710" i="29" l="1"/>
  <c r="A1709" i="26"/>
  <c r="A1710" i="26" l="1"/>
  <c r="A1711" i="29"/>
  <c r="A1712" i="29" l="1"/>
  <c r="A1711" i="26"/>
  <c r="A1713" i="29" l="1"/>
  <c r="A1712" i="26"/>
  <c r="A1714" i="29" l="1"/>
  <c r="A1713" i="26"/>
  <c r="A1714" i="26" l="1"/>
  <c r="A1715" i="29"/>
  <c r="A1716" i="29" l="1"/>
  <c r="A1715" i="26"/>
  <c r="A1717" i="29" l="1"/>
  <c r="A1716" i="26"/>
  <c r="A1718" i="29" l="1"/>
  <c r="A1717" i="26"/>
  <c r="A1719" i="29" l="1"/>
  <c r="A1718" i="26"/>
  <c r="A1720" i="29" l="1"/>
  <c r="A1719" i="26"/>
  <c r="A1721" i="29" l="1"/>
  <c r="A1720" i="26"/>
  <c r="A1722" i="29" l="1"/>
  <c r="A1721" i="26"/>
  <c r="A1723" i="29" l="1"/>
  <c r="A1722" i="26"/>
  <c r="A1724" i="29" l="1"/>
  <c r="A1723" i="26"/>
  <c r="A1724" i="26" l="1"/>
  <c r="A1725" i="29"/>
  <c r="A1725" i="26" l="1"/>
  <c r="A1726" i="29"/>
  <c r="A1727" i="29" l="1"/>
  <c r="A1726" i="26"/>
  <c r="A1728" i="29" l="1"/>
  <c r="A1727" i="26"/>
  <c r="A1729" i="29" l="1"/>
  <c r="A1728" i="26"/>
  <c r="A1729" i="26" l="1"/>
  <c r="A1730" i="29"/>
  <c r="A1730" i="26" l="1"/>
  <c r="A1731" i="29"/>
  <c r="A1731" i="26" l="1"/>
  <c r="A1732" i="29"/>
  <c r="A1733" i="29" l="1"/>
  <c r="A1732" i="26"/>
  <c r="A1733" i="26" l="1"/>
  <c r="A1734" i="29"/>
  <c r="A1734" i="26" l="1"/>
  <c r="A1735" i="29"/>
  <c r="A1735" i="26" l="1"/>
  <c r="A1736" i="29"/>
  <c r="A1736" i="26" l="1"/>
  <c r="A1737" i="29"/>
  <c r="A1738" i="29" l="1"/>
  <c r="A1737" i="26"/>
  <c r="A1738" i="26" l="1"/>
  <c r="A1739" i="29"/>
  <c r="A1740" i="29" l="1"/>
  <c r="A1739" i="26"/>
  <c r="A1741" i="29" l="1"/>
  <c r="A1740" i="26"/>
  <c r="A1742" i="29" l="1"/>
  <c r="A1741" i="26"/>
  <c r="A1743" i="29" l="1"/>
  <c r="A1742" i="26"/>
  <c r="A1744" i="29" l="1"/>
  <c r="A1743" i="26"/>
  <c r="A1745" i="29" l="1"/>
  <c r="A1744" i="26"/>
  <c r="A1746" i="29" l="1"/>
  <c r="A1745" i="26"/>
  <c r="A1747" i="29" l="1"/>
  <c r="A1746" i="26"/>
  <c r="A1748" i="29" l="1"/>
  <c r="A1747" i="26"/>
  <c r="A1749" i="29" l="1"/>
  <c r="A1748" i="26"/>
  <c r="A1750" i="29" l="1"/>
  <c r="A1749" i="26"/>
  <c r="A1750" i="26" l="1"/>
  <c r="A1751" i="29"/>
  <c r="A1751" i="26" l="1"/>
  <c r="A1752" i="29"/>
  <c r="A1753" i="29" l="1"/>
  <c r="A1752" i="26"/>
  <c r="A1754" i="29" l="1"/>
  <c r="A1753" i="26"/>
  <c r="A1755" i="29" l="1"/>
  <c r="A1754" i="26"/>
  <c r="A1756" i="29" l="1"/>
  <c r="A1755" i="26"/>
  <c r="A1757" i="29" l="1"/>
  <c r="A1756" i="26"/>
  <c r="A1757" i="26" l="1"/>
  <c r="A1758" i="29"/>
  <c r="A1759" i="29" l="1"/>
  <c r="A1758" i="26"/>
  <c r="A1759" i="26" l="1"/>
  <c r="A1760" i="29"/>
  <c r="A1761" i="29" l="1"/>
  <c r="A1760" i="26"/>
  <c r="A1761" i="26" l="1"/>
  <c r="A1762" i="29"/>
  <c r="A1762" i="26" l="1"/>
  <c r="A1763" i="29"/>
  <c r="A1763" i="26" l="1"/>
  <c r="A1764" i="29"/>
  <c r="A1764" i="26" l="1"/>
  <c r="A1765" i="29"/>
  <c r="A1766" i="29" l="1"/>
  <c r="A1765" i="26"/>
  <c r="A1767" i="29" l="1"/>
  <c r="A1766" i="26"/>
  <c r="A1767" i="26" l="1"/>
  <c r="A1768" i="29"/>
  <c r="A1768" i="26" l="1"/>
  <c r="A1769" i="29"/>
  <c r="A1769" i="26" l="1"/>
  <c r="A1770" i="29"/>
  <c r="A1771" i="29" l="1"/>
  <c r="A1770" i="26"/>
  <c r="A1771" i="26" l="1"/>
  <c r="A1772" i="29"/>
  <c r="A1772" i="26" l="1"/>
  <c r="A1773" i="29"/>
  <c r="A1773" i="26" l="1"/>
  <c r="A1774" i="29"/>
  <c r="A1774" i="26" l="1"/>
  <c r="A1775" i="29"/>
  <c r="A1775" i="26" l="1"/>
  <c r="A1776" i="29"/>
  <c r="A1777" i="29" l="1"/>
  <c r="A1776" i="26"/>
  <c r="A1778" i="29" l="1"/>
  <c r="A1777" i="26"/>
  <c r="A1779" i="29" l="1"/>
  <c r="A1778" i="26"/>
  <c r="A1780" i="29" l="1"/>
  <c r="A1779" i="26"/>
  <c r="A1781" i="29" l="1"/>
  <c r="A1780" i="26"/>
  <c r="A1782" i="29" l="1"/>
  <c r="A1781" i="26"/>
  <c r="A1783" i="29" l="1"/>
  <c r="A1782" i="26"/>
  <c r="A1784" i="29" l="1"/>
  <c r="A1783" i="26"/>
  <c r="A1784" i="26" l="1"/>
  <c r="A1785" i="29"/>
  <c r="A1785" i="26" l="1"/>
  <c r="A1786" i="29"/>
  <c r="A1786" i="26" l="1"/>
  <c r="A1787" i="29"/>
  <c r="A1788" i="29" l="1"/>
  <c r="A1787" i="26"/>
  <c r="A1788" i="26" l="1"/>
  <c r="A1789" i="29"/>
  <c r="A1789" i="26" l="1"/>
  <c r="A1790" i="29"/>
  <c r="A1791" i="29" l="1"/>
  <c r="A1790" i="26"/>
  <c r="A1791" i="26" l="1"/>
  <c r="A1792" i="29"/>
  <c r="A1792" i="26" l="1"/>
  <c r="A1793" i="29"/>
  <c r="A1793" i="26" l="1"/>
  <c r="A1794" i="29"/>
  <c r="A1794" i="26" l="1"/>
  <c r="A1795" i="29"/>
  <c r="A1795" i="26" l="1"/>
  <c r="A1796" i="29"/>
  <c r="A1796" i="26" l="1"/>
  <c r="A1797" i="29"/>
  <c r="A1797" i="26" l="1"/>
  <c r="A1798" i="29"/>
  <c r="A1798" i="26" l="1"/>
  <c r="A1799" i="29"/>
  <c r="A1799" i="26" l="1"/>
  <c r="A1800" i="29"/>
  <c r="A1800" i="26" l="1"/>
  <c r="A1801" i="29"/>
  <c r="A1802" i="29" l="1"/>
  <c r="A1801" i="26"/>
  <c r="A1802" i="26" l="1"/>
  <c r="A1803" i="29"/>
  <c r="A1803" i="26" l="1"/>
  <c r="A1804" i="29"/>
  <c r="A1805" i="29" l="1"/>
  <c r="A1804" i="26"/>
  <c r="A1805" i="26" l="1"/>
  <c r="A1806" i="29"/>
  <c r="A1806" i="26" l="1"/>
  <c r="A1807" i="29"/>
  <c r="A1807" i="26" l="1"/>
  <c r="A1808" i="29"/>
  <c r="A1808" i="26" l="1"/>
  <c r="A1809" i="29"/>
  <c r="A1809" i="26" l="1"/>
  <c r="A1810" i="29"/>
  <c r="A1810" i="26" l="1"/>
  <c r="A1811" i="29"/>
  <c r="A1811" i="26" l="1"/>
  <c r="A1812" i="29"/>
  <c r="A1813" i="29" l="1"/>
  <c r="A1812" i="26"/>
  <c r="A1813" i="26" l="1"/>
  <c r="A1814" i="29"/>
  <c r="A1815" i="29" l="1"/>
  <c r="A1814" i="26"/>
  <c r="A1816" i="29" l="1"/>
  <c r="A1815" i="26"/>
  <c r="A1817" i="29" l="1"/>
  <c r="A1816" i="26"/>
  <c r="A1818" i="29" l="1"/>
  <c r="A1817" i="26"/>
  <c r="A1819" i="29" l="1"/>
  <c r="A1818" i="26"/>
  <c r="A1819" i="26" l="1"/>
  <c r="A1820" i="29"/>
  <c r="A1820" i="26" l="1"/>
  <c r="A1821" i="29"/>
  <c r="A1821" i="26" l="1"/>
  <c r="A1822" i="29"/>
  <c r="A1822" i="26" l="1"/>
  <c r="A1823" i="29"/>
  <c r="A1824" i="29" l="1"/>
  <c r="A1823" i="26"/>
  <c r="A1824" i="26" l="1"/>
  <c r="A1825" i="29"/>
  <c r="A1825" i="26" l="1"/>
  <c r="A1826" i="29"/>
  <c r="A1827" i="29" l="1"/>
  <c r="A1826" i="26"/>
  <c r="A1828" i="29" l="1"/>
  <c r="A1827" i="26"/>
  <c r="A1828" i="26" l="1"/>
  <c r="A1829" i="29"/>
  <c r="A1829" i="26" l="1"/>
  <c r="A1830" i="29"/>
  <c r="A1831" i="29" l="1"/>
  <c r="A1830" i="26"/>
  <c r="A1831" i="26" l="1"/>
  <c r="A1832" i="29"/>
  <c r="A1832" i="26" l="1"/>
  <c r="A1833" i="29"/>
  <c r="A1833" i="26" l="1"/>
  <c r="A1834" i="29"/>
  <c r="A1835" i="29" l="1"/>
  <c r="A1834" i="26"/>
  <c r="A1836" i="29" l="1"/>
  <c r="A1835" i="26"/>
  <c r="A1837" i="29" l="1"/>
  <c r="A1836" i="26"/>
  <c r="A1838" i="29" l="1"/>
  <c r="A1837" i="26"/>
  <c r="A1839" i="29" l="1"/>
  <c r="A1838" i="26"/>
  <c r="A1840" i="29" l="1"/>
  <c r="A1839" i="26"/>
  <c r="A1841" i="29" l="1"/>
  <c r="A1840" i="26"/>
  <c r="A1842" i="29" l="1"/>
  <c r="A1841" i="26"/>
  <c r="A1843" i="29" l="1"/>
  <c r="A1842" i="26"/>
  <c r="A1843" i="26" l="1"/>
  <c r="A1844" i="29"/>
  <c r="A1845" i="29" l="1"/>
  <c r="A1844" i="26"/>
  <c r="A1846" i="29" l="1"/>
  <c r="A1845" i="26"/>
  <c r="A1847" i="29" l="1"/>
  <c r="A1846" i="26"/>
  <c r="A1848" i="29" l="1"/>
  <c r="A1847" i="26"/>
  <c r="A1848" i="26" l="1"/>
  <c r="A1849" i="29"/>
  <c r="A1849" i="26" l="1"/>
  <c r="A1850" i="29"/>
  <c r="A1850" i="26" l="1"/>
  <c r="A1851" i="29"/>
  <c r="A1851" i="26" l="1"/>
  <c r="A1852" i="29"/>
  <c r="A1852" i="26" l="1"/>
  <c r="A1853" i="29"/>
  <c r="A1853" i="26" l="1"/>
  <c r="A1854" i="29"/>
  <c r="A1855" i="29" l="1"/>
  <c r="A1854" i="26"/>
  <c r="A1855" i="26" l="1"/>
  <c r="A1856" i="29"/>
  <c r="A1856" i="26" l="1"/>
  <c r="A1857" i="29"/>
  <c r="A1858" i="29" l="1"/>
  <c r="A1857" i="26"/>
  <c r="A1858" i="26" l="1"/>
  <c r="A1859" i="29"/>
  <c r="A1859" i="26" l="1"/>
  <c r="A1860" i="29"/>
  <c r="A1861" i="29" l="1"/>
  <c r="A1860" i="26"/>
  <c r="A1862" i="29" l="1"/>
  <c r="A1861" i="26"/>
  <c r="A1862" i="26" l="1"/>
  <c r="A1863" i="29"/>
  <c r="A1863" i="26" l="1"/>
  <c r="A1864" i="29"/>
  <c r="A1865" i="29" l="1"/>
  <c r="A1864" i="26"/>
  <c r="A1865" i="26" l="1"/>
  <c r="A1866" i="29"/>
  <c r="A1867" i="29" l="1"/>
  <c r="A1866" i="26"/>
  <c r="A1867" i="26" l="1"/>
  <c r="A1868" i="29"/>
  <c r="A1868" i="26" l="1"/>
  <c r="A1869" i="29"/>
  <c r="A1869" i="26" l="1"/>
  <c r="A1870" i="29"/>
  <c r="A1871" i="29" l="1"/>
  <c r="A1870" i="26"/>
  <c r="A1872" i="29" l="1"/>
  <c r="A1871" i="26"/>
  <c r="A1872" i="26" l="1"/>
  <c r="A1873" i="29"/>
  <c r="A1874" i="29" l="1"/>
  <c r="A1873" i="26"/>
  <c r="A1874" i="26" l="1"/>
  <c r="A1875" i="29"/>
  <c r="A1876" i="29" l="1"/>
  <c r="A1875" i="26"/>
  <c r="A1876" i="26" l="1"/>
  <c r="A1877" i="29"/>
  <c r="A1877" i="26" l="1"/>
  <c r="A1878" i="29"/>
  <c r="A1878" i="26" l="1"/>
  <c r="A1879" i="29"/>
  <c r="A1880" i="29" l="1"/>
  <c r="A1879" i="26"/>
  <c r="A1881" i="29" l="1"/>
  <c r="A1880" i="26"/>
  <c r="A1882" i="29" l="1"/>
  <c r="A1881" i="26"/>
  <c r="A1883" i="29" l="1"/>
  <c r="A1882" i="26"/>
  <c r="A1883" i="26" l="1"/>
  <c r="A1884" i="29"/>
  <c r="A1884" i="26" l="1"/>
  <c r="A1885" i="29"/>
  <c r="A1885" i="26" l="1"/>
  <c r="A1886" i="29"/>
  <c r="A1886" i="26" l="1"/>
  <c r="A1887" i="29"/>
  <c r="A1887" i="26" l="1"/>
  <c r="A1888" i="29"/>
  <c r="A1889" i="29" l="1"/>
  <c r="A1888" i="26"/>
  <c r="A1889" i="26" l="1"/>
  <c r="A1890" i="29"/>
  <c r="A1890" i="26" l="1"/>
  <c r="A1891" i="29"/>
  <c r="A1891" i="26" l="1"/>
  <c r="A1892" i="29"/>
  <c r="A1893" i="29" l="1"/>
  <c r="A1892" i="26"/>
  <c r="A1893" i="26" l="1"/>
  <c r="A1894" i="29"/>
  <c r="A1895" i="29" l="1"/>
  <c r="A1894" i="26"/>
  <c r="A1896" i="29" l="1"/>
  <c r="A1895" i="26"/>
  <c r="A1897" i="29" l="1"/>
  <c r="A1896" i="26"/>
  <c r="A1898" i="29" l="1"/>
  <c r="A1897" i="26"/>
  <c r="A1898" i="26" l="1"/>
  <c r="A1899" i="29"/>
  <c r="A1899" i="26" l="1"/>
  <c r="A1900" i="29"/>
  <c r="A1900" i="26" l="1"/>
  <c r="A1901" i="29"/>
  <c r="A1901" i="26" l="1"/>
  <c r="A1902" i="29"/>
  <c r="A1902" i="26" l="1"/>
  <c r="A1903" i="29"/>
  <c r="A1903" i="26" l="1"/>
  <c r="A1904" i="29"/>
  <c r="A1904" i="26" l="1"/>
  <c r="A1905" i="29"/>
  <c r="A1905" i="26" l="1"/>
  <c r="A1906" i="29"/>
  <c r="A1906" i="26" l="1"/>
  <c r="A1907" i="29"/>
  <c r="A1907" i="26" l="1"/>
  <c r="A1908" i="29"/>
  <c r="A1908" i="26" l="1"/>
  <c r="A1909" i="29"/>
  <c r="A1909" i="26" l="1"/>
  <c r="A1910" i="29"/>
  <c r="A1910" i="26" l="1"/>
  <c r="A1911" i="29"/>
  <c r="A1912" i="29" l="1"/>
  <c r="A1911" i="26"/>
  <c r="A1913" i="29" l="1"/>
  <c r="A1912" i="26"/>
  <c r="A1914" i="29" l="1"/>
  <c r="A1913" i="26"/>
  <c r="A1914" i="26" l="1"/>
  <c r="A1915" i="29"/>
  <c r="A1915" i="26" l="1"/>
  <c r="A1916" i="29"/>
  <c r="A1916" i="26" l="1"/>
  <c r="A1917" i="29"/>
  <c r="A1917" i="26" l="1"/>
  <c r="A1918" i="29"/>
  <c r="A1918" i="26" l="1"/>
  <c r="A1919" i="29"/>
  <c r="A1919" i="26" l="1"/>
  <c r="A1920" i="29"/>
  <c r="A1920" i="26" l="1"/>
  <c r="A1921" i="29"/>
  <c r="A1921" i="26" l="1"/>
  <c r="A1922" i="29"/>
  <c r="A1923" i="29" l="1"/>
  <c r="A1922" i="26"/>
  <c r="A1924" i="29" l="1"/>
  <c r="A1923" i="26"/>
  <c r="A1925" i="29" l="1"/>
  <c r="A1924" i="26"/>
  <c r="A1926" i="29" l="1"/>
  <c r="A1925" i="26"/>
  <c r="A1927" i="29" l="1"/>
  <c r="A1926" i="26"/>
  <c r="A1928" i="29" l="1"/>
  <c r="A1927" i="26"/>
  <c r="A1929" i="29" l="1"/>
  <c r="A1928" i="26"/>
  <c r="A1930" i="29" l="1"/>
  <c r="A1929" i="26"/>
  <c r="A1931" i="29" l="1"/>
  <c r="A1930" i="26"/>
  <c r="A1932" i="29" l="1"/>
  <c r="A1931" i="26"/>
  <c r="A1933" i="29" l="1"/>
  <c r="A1932" i="26"/>
  <c r="A1934" i="29" l="1"/>
  <c r="A1933" i="26"/>
  <c r="A1934" i="26" l="1"/>
  <c r="A1935" i="29"/>
  <c r="A1936" i="29" l="1"/>
  <c r="A1935" i="26"/>
  <c r="A1937" i="29" l="1"/>
  <c r="A1936" i="26"/>
  <c r="A1937" i="26" l="1"/>
  <c r="A1938" i="29"/>
  <c r="A1939" i="29" l="1"/>
  <c r="A1938" i="26"/>
  <c r="A1939" i="26" l="1"/>
  <c r="A1940" i="29"/>
  <c r="A1940" i="26" l="1"/>
  <c r="A1941" i="29"/>
  <c r="A1941" i="26" l="1"/>
  <c r="A1942" i="29"/>
  <c r="A1942" i="26" l="1"/>
  <c r="A1943" i="29"/>
  <c r="A1943" i="26" l="1"/>
  <c r="A1944" i="29"/>
  <c r="A1945" i="29" l="1"/>
  <c r="A1944" i="26"/>
  <c r="A1946" i="29" l="1"/>
  <c r="A1945" i="26"/>
  <c r="A1946" i="26" l="1"/>
  <c r="A1947" i="29"/>
  <c r="A1947" i="26" l="1"/>
  <c r="A1948" i="29"/>
  <c r="A1949" i="29" l="1"/>
  <c r="A1948" i="26"/>
  <c r="A1949" i="26" l="1"/>
  <c r="A1950" i="29"/>
  <c r="A1950" i="26" l="1"/>
  <c r="A1951" i="29"/>
  <c r="A1951" i="26" l="1"/>
  <c r="A1952" i="29"/>
  <c r="A1952" i="26" l="1"/>
  <c r="A1953" i="29"/>
  <c r="A1954" i="29" l="1"/>
  <c r="A1953" i="26"/>
  <c r="A1954" i="26" l="1"/>
  <c r="A1955" i="29"/>
  <c r="A1956" i="29" l="1"/>
  <c r="A1955" i="26"/>
  <c r="A1956" i="26" l="1"/>
  <c r="A1957" i="29"/>
  <c r="A1958" i="29" l="1"/>
  <c r="A1957" i="26"/>
  <c r="A1958" i="26" l="1"/>
  <c r="A1959" i="29"/>
  <c r="A1959" i="26" l="1"/>
  <c r="A1960" i="29"/>
  <c r="A1960" i="26" l="1"/>
  <c r="A1961" i="29"/>
  <c r="A1962" i="29" l="1"/>
  <c r="A1961" i="26"/>
  <c r="A1963" i="29" l="1"/>
  <c r="A1962" i="26"/>
  <c r="A1964" i="29" l="1"/>
  <c r="A1963" i="26"/>
  <c r="A1964" i="26" l="1"/>
  <c r="A1965" i="29"/>
  <c r="A1966" i="29" l="1"/>
  <c r="A1965" i="26"/>
  <c r="A1967" i="29" l="1"/>
  <c r="A1966" i="26"/>
  <c r="A1967" i="26" l="1"/>
  <c r="A1968" i="29"/>
  <c r="A1969" i="29" l="1"/>
  <c r="A1968" i="26"/>
  <c r="A1969" i="26" l="1"/>
  <c r="A1970" i="29"/>
  <c r="A1971" i="29" l="1"/>
  <c r="A1970" i="26"/>
  <c r="A1972" i="29" l="1"/>
  <c r="A1971" i="26"/>
  <c r="A1973" i="29" l="1"/>
  <c r="A1972" i="26"/>
  <c r="A1974" i="29" l="1"/>
  <c r="A1973" i="26"/>
  <c r="A1975" i="29" l="1"/>
  <c r="A1974" i="26"/>
  <c r="A1976" i="29" l="1"/>
  <c r="A1975" i="26"/>
  <c r="A1977" i="29" l="1"/>
  <c r="A1976" i="26"/>
  <c r="A1977" i="26" l="1"/>
  <c r="A1978" i="29"/>
  <c r="A1978" i="26" l="1"/>
  <c r="A1979" i="29"/>
  <c r="A1979" i="26" l="1"/>
  <c r="A1980" i="29"/>
  <c r="A1981" i="29" l="1"/>
  <c r="A1980" i="26"/>
  <c r="A1982" i="29" l="1"/>
  <c r="A1981" i="26"/>
  <c r="A1983" i="29" l="1"/>
  <c r="A1982" i="26"/>
  <c r="A1984" i="29" l="1"/>
  <c r="A1983" i="26"/>
  <c r="A1985" i="29" l="1"/>
  <c r="A1984" i="26"/>
  <c r="A1986" i="29" l="1"/>
  <c r="A1985" i="26"/>
  <c r="A1987" i="29" l="1"/>
  <c r="A1986" i="26"/>
  <c r="A1987" i="26" l="1"/>
  <c r="A1988" i="29"/>
  <c r="A1989" i="29" l="1"/>
  <c r="A1988" i="26"/>
  <c r="A1989" i="26" l="1"/>
  <c r="A1990" i="29"/>
  <c r="A1991" i="29" l="1"/>
  <c r="A1990" i="26"/>
  <c r="A1992" i="29" l="1"/>
  <c r="A1991" i="26"/>
  <c r="A1993" i="29" l="1"/>
  <c r="A1992" i="26"/>
  <c r="A1994" i="29" l="1"/>
  <c r="A1993" i="26"/>
  <c r="A1994" i="26" l="1"/>
  <c r="A1995" i="29"/>
  <c r="A1995" i="26" l="1"/>
  <c r="A1996" i="29"/>
  <c r="A1997" i="29" l="1"/>
  <c r="A1996" i="26"/>
  <c r="A1997" i="26" l="1"/>
  <c r="A1998" i="29"/>
  <c r="A1998" i="26" l="1"/>
  <c r="A1999" i="29"/>
  <c r="A1999" i="26" l="1"/>
  <c r="A2000" i="29"/>
  <c r="A2000" i="26" l="1"/>
  <c r="A2001" i="29"/>
  <c r="A2002" i="29" l="1"/>
  <c r="A2001" i="26"/>
  <c r="A2002" i="26" l="1"/>
  <c r="A2003" i="29"/>
  <c r="A2003" i="26" l="1"/>
  <c r="A2004" i="29"/>
  <c r="A2004" i="26" l="1"/>
  <c r="A2005" i="29"/>
  <c r="A2005" i="26" l="1"/>
  <c r="A2006" i="29"/>
  <c r="A2006" i="26" l="1"/>
  <c r="A2007" i="29"/>
  <c r="A2007" i="26" l="1"/>
  <c r="A2008" i="29"/>
  <c r="A2009" i="29" l="1"/>
  <c r="A2008" i="26"/>
  <c r="A2010" i="29" l="1"/>
  <c r="A2009" i="26"/>
  <c r="A2011" i="29" l="1"/>
  <c r="A2010" i="26"/>
  <c r="A2011" i="26" l="1"/>
  <c r="A2012" i="29"/>
  <c r="A2012" i="26" l="1"/>
  <c r="A2013" i="29"/>
  <c r="A2014" i="29" l="1"/>
  <c r="A2013" i="26"/>
  <c r="A2015" i="29" l="1"/>
  <c r="A2014" i="26"/>
  <c r="A2016" i="29" l="1"/>
  <c r="A2015" i="26"/>
  <c r="A2016" i="26" l="1"/>
  <c r="A2017" i="29"/>
  <c r="A2017" i="26" l="1"/>
  <c r="A2018" i="29"/>
  <c r="A2019" i="29" l="1"/>
  <c r="A2018" i="26"/>
  <c r="A2020" i="29" l="1"/>
  <c r="A2019" i="26"/>
  <c r="A2021" i="29" l="1"/>
  <c r="A2020" i="26"/>
  <c r="A2022" i="29" l="1"/>
  <c r="A2021" i="26"/>
  <c r="A2022" i="26" l="1"/>
  <c r="A2023" i="29"/>
  <c r="A2024" i="29" l="1"/>
  <c r="A2023" i="26"/>
  <c r="A2024" i="26" l="1"/>
  <c r="A2025" i="29"/>
  <c r="A2025" i="26" l="1"/>
  <c r="A2026" i="29"/>
  <c r="A2026" i="26" l="1"/>
  <c r="A2027" i="29"/>
  <c r="A2027" i="26" l="1"/>
  <c r="A2028" i="29"/>
  <c r="A2028" i="26" l="1"/>
  <c r="A2029" i="29"/>
  <c r="A2030" i="29" l="1"/>
  <c r="A2029" i="26"/>
  <c r="A2031" i="29" l="1"/>
  <c r="A2030" i="26"/>
  <c r="A2031" i="26" l="1"/>
  <c r="A2032" i="29"/>
  <c r="A2032" i="26" l="1"/>
  <c r="A2033" i="29"/>
  <c r="A2034" i="29" l="1"/>
  <c r="A2033" i="26"/>
  <c r="A2035" i="29" l="1"/>
  <c r="A2034" i="26"/>
  <c r="A2035" i="26" l="1"/>
  <c r="A2036" i="29"/>
  <c r="A2036" i="26" l="1"/>
  <c r="A2037" i="29"/>
  <c r="A2037" i="26" l="1"/>
  <c r="A2038" i="29"/>
  <c r="A2039" i="29" l="1"/>
  <c r="A2038" i="26"/>
  <c r="A2040" i="29" l="1"/>
  <c r="A2039" i="26"/>
  <c r="A2040" i="26" l="1"/>
  <c r="A2041" i="29"/>
  <c r="A2041" i="26" l="1"/>
  <c r="A2042" i="29"/>
  <c r="A2043" i="29" l="1"/>
  <c r="A2042" i="26"/>
  <c r="A2043" i="26" l="1"/>
  <c r="A2044" i="29"/>
  <c r="A2045" i="29" l="1"/>
  <c r="A2044" i="26"/>
  <c r="A2045" i="26" l="1"/>
  <c r="A2046" i="29"/>
  <c r="A2047" i="29" l="1"/>
  <c r="A2046" i="26"/>
  <c r="A2047" i="26" l="1"/>
  <c r="A2048" i="29"/>
  <c r="A2048" i="26" l="1"/>
  <c r="A2049" i="29"/>
  <c r="A2049" i="26" l="1"/>
  <c r="A2050" i="29"/>
  <c r="A2051" i="29" l="1"/>
  <c r="A2050" i="26"/>
  <c r="A2052" i="29" l="1"/>
  <c r="A2051" i="26"/>
  <c r="A2053" i="29" l="1"/>
  <c r="A2052" i="26"/>
  <c r="A2054" i="29" l="1"/>
  <c r="A2053" i="26"/>
  <c r="A2055" i="29" l="1"/>
  <c r="A2054" i="26"/>
  <c r="A2056" i="29" l="1"/>
  <c r="A2055" i="26"/>
  <c r="A2057" i="29" l="1"/>
  <c r="A2056" i="26"/>
  <c r="A2058" i="29" l="1"/>
  <c r="A2057" i="26"/>
  <c r="A2059" i="29" l="1"/>
  <c r="A2058" i="26"/>
  <c r="A2060" i="29" l="1"/>
  <c r="A2059" i="26"/>
  <c r="A2061" i="29" l="1"/>
  <c r="A2060" i="26"/>
  <c r="A2062" i="29" l="1"/>
  <c r="A2061" i="26"/>
  <c r="A2062" i="26" l="1"/>
  <c r="A2063" i="29"/>
  <c r="A2064" i="29" l="1"/>
  <c r="A2063" i="26"/>
  <c r="A2065" i="29" l="1"/>
  <c r="A2064" i="26"/>
  <c r="A2065" i="26" l="1"/>
  <c r="A2066" i="29"/>
  <c r="A2066" i="26" l="1"/>
  <c r="A2067" i="29"/>
  <c r="A2067" i="26" l="1"/>
  <c r="A2068" i="29"/>
  <c r="A2068" i="26" l="1"/>
  <c r="A2069" i="29"/>
  <c r="A2070" i="29" l="1"/>
  <c r="A2069" i="26"/>
  <c r="A2071" i="29" l="1"/>
  <c r="A2070" i="26"/>
  <c r="A2072" i="29" l="1"/>
  <c r="A2071" i="26"/>
  <c r="A2073" i="29" l="1"/>
  <c r="A2072" i="26"/>
  <c r="A2074" i="29" l="1"/>
  <c r="A2073" i="26"/>
  <c r="A2075" i="29" l="1"/>
  <c r="A2074" i="26"/>
  <c r="A2076" i="29" l="1"/>
  <c r="A2075" i="26"/>
  <c r="A2076" i="26" l="1"/>
  <c r="A2077" i="29"/>
  <c r="A2077" i="26" l="1"/>
  <c r="A2078" i="29"/>
  <c r="A2078" i="26" l="1"/>
  <c r="A2079" i="29"/>
  <c r="A2079" i="26" l="1"/>
  <c r="A2080" i="29"/>
  <c r="A2080" i="26" l="1"/>
  <c r="A2081" i="29"/>
  <c r="A2081" i="26" l="1"/>
  <c r="A2082" i="29"/>
  <c r="A2082" i="26" l="1"/>
  <c r="A2083" i="29"/>
  <c r="A2083" i="26" l="1"/>
  <c r="A2084" i="29"/>
  <c r="A2085" i="29" l="1"/>
  <c r="A2084" i="26"/>
  <c r="A2085" i="26" l="1"/>
  <c r="A2086" i="29"/>
  <c r="A2086" i="26" l="1"/>
  <c r="A2087" i="29"/>
  <c r="A2087" i="26" l="1"/>
  <c r="A2088" i="29"/>
  <c r="A2088" i="26" l="1"/>
  <c r="A2089" i="29"/>
  <c r="A2089" i="26" l="1"/>
  <c r="A2090" i="29"/>
  <c r="A2090" i="26" l="1"/>
  <c r="A2091" i="29"/>
  <c r="A2091" i="26" l="1"/>
  <c r="A2092" i="29"/>
  <c r="A2092" i="26" l="1"/>
  <c r="A2093" i="29"/>
  <c r="A2093" i="26" l="1"/>
  <c r="A2094" i="29"/>
  <c r="A2095" i="29" l="1"/>
  <c r="A2094" i="26"/>
  <c r="A2095" i="26" l="1"/>
  <c r="A2096" i="29"/>
  <c r="A2097" i="29" l="1"/>
  <c r="A2096" i="26"/>
  <c r="A2097" i="26" l="1"/>
  <c r="A2098" i="29"/>
  <c r="A2098" i="26" l="1"/>
  <c r="A2099" i="29"/>
  <c r="A2099" i="26" l="1"/>
  <c r="A2100" i="29"/>
  <c r="A2100" i="26" l="1"/>
  <c r="A2101" i="29"/>
  <c r="A2101" i="26" l="1"/>
  <c r="A2102" i="29"/>
  <c r="A2102" i="26" l="1"/>
  <c r="A2103" i="29"/>
  <c r="A2103" i="26" l="1"/>
  <c r="A2104" i="29"/>
  <c r="A2104" i="26" l="1"/>
  <c r="A2105" i="29"/>
  <c r="A2105" i="26" l="1"/>
  <c r="A2106" i="29"/>
  <c r="A2106" i="26" l="1"/>
  <c r="A2107" i="29"/>
  <c r="A2107" i="26" l="1"/>
  <c r="A2108" i="29"/>
  <c r="A2109" i="29" l="1"/>
  <c r="A2108" i="26"/>
  <c r="A2110" i="29" l="1"/>
  <c r="A2109" i="26"/>
  <c r="A2111" i="29" l="1"/>
  <c r="A2110" i="26"/>
  <c r="A2111" i="26" l="1"/>
  <c r="A2112" i="29"/>
  <c r="A2112" i="26" l="1"/>
  <c r="A2113" i="29"/>
  <c r="A2113" i="26" l="1"/>
  <c r="A2114" i="29"/>
  <c r="A2114" i="26" l="1"/>
  <c r="A2115" i="29"/>
  <c r="A2116" i="29" l="1"/>
  <c r="A2115" i="26"/>
  <c r="A2117" i="29" l="1"/>
  <c r="A2116" i="26"/>
  <c r="A2117" i="26" l="1"/>
  <c r="A2118" i="29"/>
  <c r="A2118" i="26" l="1"/>
  <c r="A2119" i="29"/>
  <c r="A2119" i="26" l="1"/>
  <c r="A2120" i="29"/>
  <c r="A2120" i="26" l="1"/>
  <c r="A2121" i="29"/>
  <c r="A2122" i="29" l="1"/>
  <c r="A2121" i="26"/>
  <c r="A2123" i="29" l="1"/>
  <c r="A2122" i="26"/>
  <c r="A2124" i="29" l="1"/>
  <c r="A2123" i="26"/>
  <c r="A2124" i="26" l="1"/>
  <c r="A2125" i="29"/>
  <c r="A2126" i="29" l="1"/>
  <c r="A2125" i="26"/>
  <c r="A2126" i="26" l="1"/>
  <c r="A2127" i="29"/>
  <c r="A2127" i="26" l="1"/>
  <c r="A2128" i="29"/>
  <c r="A2128" i="26" l="1"/>
  <c r="A2129" i="29"/>
  <c r="A2129" i="26" l="1"/>
  <c r="A2130" i="29"/>
  <c r="A2130" i="26" l="1"/>
  <c r="A2131" i="29"/>
  <c r="A2132" i="29" l="1"/>
  <c r="A2131" i="26"/>
  <c r="A2132" i="26" l="1"/>
  <c r="A2133" i="29"/>
  <c r="A2134" i="29" l="1"/>
  <c r="A2133" i="26"/>
  <c r="A2134" i="26" l="1"/>
  <c r="A2135" i="29"/>
  <c r="A2135" i="26" l="1"/>
  <c r="A2136" i="29"/>
  <c r="A2136" i="26" l="1"/>
  <c r="A2137" i="29"/>
  <c r="A2137" i="26" l="1"/>
  <c r="A2138" i="29"/>
  <c r="A2138" i="26" l="1"/>
  <c r="A2139" i="29"/>
  <c r="A2140" i="29" l="1"/>
  <c r="A2139" i="26"/>
  <c r="A2141" i="29" l="1"/>
  <c r="A2140" i="26"/>
  <c r="A2142" i="29" l="1"/>
  <c r="A2141" i="26"/>
  <c r="A2143" i="29" l="1"/>
  <c r="A2142" i="26"/>
  <c r="A2143" i="26" l="1"/>
  <c r="A2144" i="29"/>
  <c r="A2145" i="29" l="1"/>
  <c r="A2144" i="26"/>
  <c r="A2145" i="26" l="1"/>
  <c r="A2146" i="29"/>
  <c r="A2146" i="26" l="1"/>
  <c r="A2147" i="29"/>
  <c r="A2147" i="26" l="1"/>
  <c r="A2148" i="29"/>
  <c r="A2148" i="26" l="1"/>
  <c r="A2149" i="29"/>
  <c r="A2150" i="29" l="1"/>
  <c r="A2149" i="26"/>
  <c r="A2151" i="29" l="1"/>
  <c r="A2150" i="26"/>
  <c r="A2152" i="29" l="1"/>
  <c r="A2151" i="26"/>
  <c r="A2153" i="29" l="1"/>
  <c r="A2152" i="26"/>
  <c r="A2153" i="26" l="1"/>
  <c r="A2154" i="29"/>
  <c r="A2154" i="26" l="1"/>
  <c r="A2155" i="29"/>
  <c r="A2156" i="29" l="1"/>
  <c r="A2155" i="26"/>
  <c r="A2156" i="26" l="1"/>
  <c r="A2157" i="29"/>
  <c r="A2157" i="26" l="1"/>
  <c r="A2158" i="29"/>
  <c r="A2158" i="26" l="1"/>
  <c r="A2159" i="29"/>
  <c r="A2160" i="29" l="1"/>
  <c r="A2159" i="26"/>
  <c r="A2161" i="29" l="1"/>
  <c r="A2160" i="26"/>
  <c r="A2162" i="29" l="1"/>
  <c r="A2161" i="26"/>
  <c r="A2163" i="29" l="1"/>
  <c r="A2162" i="26"/>
  <c r="A2163" i="26" l="1"/>
  <c r="A2164" i="29"/>
  <c r="A2164" i="26" l="1"/>
  <c r="A2165" i="29"/>
  <c r="A2165" i="26" l="1"/>
  <c r="A2166" i="29"/>
  <c r="A2166" i="26" l="1"/>
  <c r="A2167" i="29"/>
  <c r="A2167" i="26" l="1"/>
  <c r="A2168" i="29"/>
  <c r="A2168" i="26" l="1"/>
  <c r="A2169" i="29"/>
  <c r="A2170" i="29" l="1"/>
  <c r="A2169" i="26"/>
  <c r="A2170" i="26" l="1"/>
  <c r="A2171" i="29"/>
  <c r="A2171" i="26" l="1"/>
  <c r="A2172" i="29"/>
  <c r="A2173" i="29" l="1"/>
  <c r="A2172" i="26"/>
  <c r="A2173" i="26" l="1"/>
  <c r="A2174" i="29"/>
  <c r="A2175" i="29" l="1"/>
  <c r="A2174" i="26"/>
  <c r="A2176" i="29" l="1"/>
  <c r="A2175" i="26"/>
  <c r="A2177" i="29" l="1"/>
  <c r="A2176" i="26"/>
  <c r="A2177" i="26" l="1"/>
  <c r="A2178" i="29"/>
  <c r="A2179" i="29" l="1"/>
  <c r="A2178" i="26"/>
  <c r="A2179" i="26" l="1"/>
  <c r="A2180" i="29"/>
  <c r="A2180" i="26" l="1"/>
  <c r="A2181" i="29"/>
  <c r="A2182" i="29" l="1"/>
  <c r="A2181" i="26"/>
  <c r="A2182" i="26" l="1"/>
  <c r="A2183" i="29"/>
  <c r="A2184" i="29" l="1"/>
  <c r="A2183" i="26"/>
  <c r="A2184" i="26" l="1"/>
  <c r="A2185" i="29"/>
  <c r="A2186" i="29" l="1"/>
  <c r="A2185" i="26"/>
  <c r="A2187" i="29" l="1"/>
  <c r="A2186" i="26"/>
  <c r="A2188" i="29" l="1"/>
  <c r="A2187" i="26"/>
  <c r="A2188" i="26" l="1"/>
  <c r="A2189" i="29"/>
  <c r="A2190" i="29" l="1"/>
  <c r="A2189" i="26"/>
  <c r="A2191" i="29" l="1"/>
  <c r="A2190" i="26"/>
  <c r="A2192" i="29" l="1"/>
  <c r="A2191" i="26"/>
  <c r="A2193" i="29" l="1"/>
  <c r="A2192" i="26"/>
  <c r="A2194" i="29" l="1"/>
  <c r="A2193" i="26"/>
  <c r="A2194" i="26" l="1"/>
  <c r="A2195" i="29"/>
  <c r="A2196" i="29" l="1"/>
  <c r="A2195" i="26"/>
  <c r="A2197" i="29" l="1"/>
  <c r="A2196" i="26"/>
  <c r="A2197" i="26" l="1"/>
  <c r="A2198" i="29"/>
  <c r="A2198" i="26" l="1"/>
  <c r="A2199" i="29"/>
  <c r="A2199" i="26" l="1"/>
  <c r="A2200" i="29"/>
  <c r="A2200" i="26" l="1"/>
  <c r="A2201" i="29"/>
  <c r="A2201" i="26" l="1"/>
  <c r="A2202" i="29"/>
  <c r="A2202" i="26" l="1"/>
  <c r="A2203" i="29"/>
  <c r="A2203" i="26" l="1"/>
  <c r="A2204" i="29"/>
  <c r="A2204" i="26" l="1"/>
  <c r="A2205" i="29"/>
  <c r="A2205" i="26" l="1"/>
  <c r="A2206" i="29"/>
  <c r="A2206" i="26" l="1"/>
  <c r="A2207" i="29"/>
  <c r="A2207" i="26" l="1"/>
  <c r="A2208" i="29"/>
  <c r="A2208" i="26" l="1"/>
  <c r="A2209" i="29"/>
  <c r="A2209" i="26" l="1"/>
  <c r="A2210" i="29"/>
  <c r="A2210" i="26" l="1"/>
  <c r="A2211" i="29"/>
  <c r="A2211" i="26" l="1"/>
  <c r="A2212" i="29"/>
  <c r="A2212" i="26" l="1"/>
  <c r="A2213" i="29"/>
  <c r="A2213" i="26" l="1"/>
  <c r="A2214" i="29"/>
  <c r="A2214" i="26" l="1"/>
  <c r="A2215" i="29"/>
  <c r="A2215" i="26" l="1"/>
  <c r="A2216" i="29"/>
  <c r="A2216" i="26" l="1"/>
  <c r="A2217" i="29"/>
  <c r="A2218" i="29" l="1"/>
  <c r="A2217" i="26"/>
  <c r="A2218" i="26" l="1"/>
  <c r="A2219" i="29"/>
  <c r="A2220" i="29" l="1"/>
  <c r="A2219" i="26"/>
  <c r="A2220" i="26" l="1"/>
  <c r="A2221" i="29"/>
  <c r="A2221" i="26" l="1"/>
  <c r="A2222" i="29"/>
  <c r="A2223" i="29" l="1"/>
  <c r="A2222" i="26"/>
  <c r="A2224" i="29" l="1"/>
  <c r="A2223" i="26"/>
  <c r="A2225" i="29" l="1"/>
  <c r="A2224" i="26"/>
  <c r="A2226" i="29" l="1"/>
  <c r="A2225" i="26"/>
  <c r="A2227" i="29" l="1"/>
  <c r="A2226" i="26"/>
  <c r="A2227" i="26" l="1"/>
  <c r="A2228" i="29"/>
  <c r="A2228" i="26" l="1"/>
  <c r="A2229" i="29"/>
  <c r="A2230" i="29" l="1"/>
  <c r="A2229" i="26"/>
  <c r="A2230" i="26" l="1"/>
  <c r="A2231" i="29"/>
  <c r="A2232" i="29" l="1"/>
  <c r="A2231" i="26"/>
  <c r="A2232" i="26" l="1"/>
  <c r="A2233" i="29"/>
  <c r="A2233" i="26" l="1"/>
  <c r="A2234" i="29"/>
  <c r="A2234" i="26" l="1"/>
  <c r="A2235" i="29"/>
  <c r="A2235" i="26" l="1"/>
  <c r="A2236" i="29"/>
  <c r="A2237" i="29" l="1"/>
  <c r="A2236" i="26"/>
  <c r="A2238" i="29" l="1"/>
  <c r="A2237" i="26"/>
  <c r="A2239" i="29" l="1"/>
  <c r="A2238" i="26"/>
  <c r="A2239" i="26" l="1"/>
  <c r="A2240" i="29"/>
  <c r="A2241" i="29" l="1"/>
  <c r="A2240" i="26"/>
  <c r="A2242" i="29" l="1"/>
  <c r="A2241" i="26"/>
  <c r="A2243" i="29" l="1"/>
  <c r="A2242" i="26"/>
  <c r="A2244" i="29" l="1"/>
  <c r="A2243" i="26"/>
  <c r="A2245" i="29" l="1"/>
  <c r="A2244" i="26"/>
  <c r="A2246" i="29" l="1"/>
  <c r="A2245" i="26"/>
  <c r="A2247" i="29" l="1"/>
  <c r="A2246" i="26"/>
  <c r="A2247" i="26" l="1"/>
  <c r="A2248" i="29"/>
  <c r="A2248" i="26" l="1"/>
  <c r="A2249" i="29"/>
  <c r="A2250" i="29" l="1"/>
  <c r="A2249" i="26"/>
  <c r="A2250" i="26" l="1"/>
  <c r="A2251" i="29"/>
  <c r="A2251" i="26" l="1"/>
  <c r="A2252" i="29"/>
  <c r="A2252" i="26" l="1"/>
  <c r="A2253" i="29"/>
  <c r="A2253" i="26" l="1"/>
  <c r="A2254" i="29"/>
  <c r="A2254" i="26" l="1"/>
  <c r="A2255" i="29"/>
  <c r="A2255" i="26" l="1"/>
  <c r="A2256" i="29"/>
  <c r="A2257" i="29" l="1"/>
  <c r="A2256" i="26"/>
  <c r="A2257" i="26" l="1"/>
  <c r="A2258" i="29"/>
  <c r="A2258" i="26" l="1"/>
  <c r="A2259" i="29"/>
  <c r="A2260" i="29" l="1"/>
  <c r="A2259" i="26"/>
  <c r="A2260" i="26" l="1"/>
  <c r="A2261" i="29"/>
  <c r="A2262" i="29" l="1"/>
  <c r="A2261" i="26"/>
  <c r="A2263" i="29" l="1"/>
  <c r="A2262" i="26"/>
  <c r="A2263" i="26" l="1"/>
  <c r="A2264" i="29"/>
  <c r="A2265" i="29" l="1"/>
  <c r="A2264" i="26"/>
  <c r="A2266" i="29" l="1"/>
  <c r="A2265" i="26"/>
  <c r="A2267" i="29" l="1"/>
  <c r="A2266" i="26"/>
  <c r="A2268" i="29" l="1"/>
  <c r="A2267" i="26"/>
  <c r="A2269" i="29" l="1"/>
  <c r="A2268" i="26"/>
  <c r="A2269" i="26" l="1"/>
  <c r="A2270" i="29"/>
  <c r="A2270" i="26" l="1"/>
  <c r="A2271" i="29"/>
  <c r="A2271" i="26" l="1"/>
  <c r="A2272" i="29"/>
  <c r="A2272" i="26" l="1"/>
  <c r="A2273" i="29"/>
  <c r="A2273" i="26" l="1"/>
  <c r="A2274" i="29"/>
  <c r="A2274" i="26" l="1"/>
  <c r="A2275" i="29"/>
  <c r="A2276" i="29" l="1"/>
  <c r="A2275" i="26"/>
  <c r="A2276" i="26" l="1"/>
  <c r="A2277" i="29"/>
  <c r="A2278" i="29" l="1"/>
  <c r="A2277" i="26"/>
  <c r="A2278" i="26" l="1"/>
  <c r="A2279" i="29"/>
  <c r="A2280" i="29" l="1"/>
  <c r="A2279" i="26"/>
  <c r="A2281" i="29" l="1"/>
  <c r="A2280" i="26"/>
  <c r="A2281" i="26" l="1"/>
  <c r="A2282" i="29"/>
  <c r="A2283" i="29" l="1"/>
  <c r="A2282" i="26"/>
  <c r="A2284" i="29" l="1"/>
  <c r="A2283" i="26"/>
  <c r="A2285" i="29" l="1"/>
  <c r="A2284" i="26"/>
  <c r="A2286" i="29" l="1"/>
  <c r="A2285" i="26"/>
  <c r="A2286" i="26" l="1"/>
  <c r="A2287" i="29"/>
  <c r="A2287" i="26" l="1"/>
  <c r="A2288" i="29"/>
  <c r="A2288" i="26" l="1"/>
  <c r="A2289" i="29"/>
  <c r="A2290" i="29" l="1"/>
  <c r="A2289" i="26"/>
  <c r="A2290" i="26" l="1"/>
  <c r="A2291" i="29"/>
  <c r="A2291" i="26" l="1"/>
  <c r="A2292" i="29"/>
  <c r="A2293" i="29" l="1"/>
  <c r="A2292" i="26"/>
  <c r="A2294" i="29" l="1"/>
  <c r="A2293" i="26"/>
  <c r="A2294" i="26" l="1"/>
  <c r="A2295" i="29"/>
  <c r="A2296" i="29" l="1"/>
  <c r="A2295" i="26"/>
  <c r="A2296" i="26" l="1"/>
  <c r="A2297" i="29"/>
  <c r="A2298" i="29" l="1"/>
  <c r="A2297" i="26"/>
  <c r="A2299" i="29" l="1"/>
  <c r="A2298" i="26"/>
  <c r="A2299" i="26" l="1"/>
  <c r="A2300" i="29"/>
  <c r="A2301" i="29" l="1"/>
  <c r="A2300" i="26"/>
  <c r="A2301" i="26" l="1"/>
  <c r="A2302" i="29"/>
  <c r="A2303" i="29" l="1"/>
  <c r="A2302" i="26"/>
  <c r="A2304" i="29" l="1"/>
  <c r="A2303" i="26"/>
  <c r="A2304" i="26" l="1"/>
  <c r="A2305" i="29"/>
  <c r="A2305" i="26" l="1"/>
  <c r="A2306" i="29"/>
  <c r="A2306" i="26" l="1"/>
  <c r="A2307" i="29"/>
  <c r="A2307" i="26" l="1"/>
  <c r="A2308" i="29"/>
  <c r="A2309" i="29" l="1"/>
  <c r="A2308" i="26"/>
  <c r="A2309" i="26" l="1"/>
  <c r="A2310" i="29"/>
  <c r="A2310" i="26" l="1"/>
  <c r="A2311" i="29"/>
  <c r="A2312" i="29" l="1"/>
  <c r="A2311" i="26"/>
  <c r="A2313" i="29" l="1"/>
  <c r="A2312" i="26"/>
  <c r="A2314" i="29" l="1"/>
  <c r="A2313" i="26"/>
  <c r="A2315" i="29" l="1"/>
  <c r="A2314" i="26"/>
  <c r="A2316" i="29" l="1"/>
  <c r="A2315" i="26"/>
  <c r="A2316" i="26" l="1"/>
  <c r="A2317" i="29"/>
  <c r="A2318" i="29" l="1"/>
  <c r="A2317" i="26"/>
  <c r="A2319" i="29" l="1"/>
  <c r="A2318" i="26"/>
  <c r="A2320" i="29" l="1"/>
  <c r="A2319" i="26"/>
  <c r="A2321" i="29" l="1"/>
  <c r="A2320" i="26"/>
  <c r="A2322" i="29" l="1"/>
  <c r="A2321" i="26"/>
  <c r="A2323" i="29" l="1"/>
  <c r="A2322" i="26"/>
  <c r="A2324" i="29" l="1"/>
  <c r="A2323" i="26"/>
  <c r="A2325" i="29" l="1"/>
  <c r="A2324" i="26"/>
  <c r="A2326" i="29" l="1"/>
  <c r="A2325" i="26"/>
  <c r="A2327" i="29" l="1"/>
  <c r="A2326" i="26"/>
  <c r="A2328" i="29" l="1"/>
  <c r="A2327" i="26"/>
  <c r="A2329" i="29" l="1"/>
  <c r="A2328" i="26"/>
  <c r="A2330" i="29" l="1"/>
  <c r="A2329" i="26"/>
  <c r="A2331" i="29" l="1"/>
  <c r="A2330" i="26"/>
  <c r="A2332" i="29" l="1"/>
  <c r="A2331" i="26"/>
  <c r="A2333" i="29" l="1"/>
  <c r="A2332" i="26"/>
  <c r="A2334" i="29" l="1"/>
  <c r="A2333" i="26"/>
  <c r="A2335" i="29" l="1"/>
  <c r="A2334" i="26"/>
  <c r="A2336" i="29" l="1"/>
  <c r="A2335" i="26"/>
  <c r="A2337" i="29" l="1"/>
  <c r="A2336" i="26"/>
  <c r="A2338" i="29" l="1"/>
  <c r="A2337" i="26"/>
  <c r="A2339" i="29" l="1"/>
  <c r="A2338" i="26"/>
  <c r="A2340" i="29" l="1"/>
  <c r="A2339" i="26"/>
  <c r="A2341" i="29" l="1"/>
  <c r="A2340" i="26"/>
  <c r="A2342" i="29" l="1"/>
  <c r="A2341" i="26"/>
  <c r="A2343" i="29" l="1"/>
  <c r="A2342" i="26"/>
  <c r="A2344" i="29" l="1"/>
  <c r="A2343" i="26"/>
  <c r="A2345" i="29" l="1"/>
  <c r="A2344" i="26"/>
  <c r="A2346" i="29" l="1"/>
  <c r="A2345" i="26"/>
  <c r="A2347" i="29" l="1"/>
  <c r="A2346" i="26"/>
  <c r="A2348" i="29" l="1"/>
  <c r="A2347" i="26"/>
  <c r="A2349" i="29" l="1"/>
  <c r="A2348" i="26"/>
  <c r="A2350" i="29" l="1"/>
  <c r="A2349" i="26"/>
  <c r="A2351" i="29" l="1"/>
  <c r="A2350" i="26"/>
  <c r="A2352" i="29" l="1"/>
  <c r="A2351" i="26"/>
  <c r="A2353" i="29" l="1"/>
  <c r="A2352" i="26"/>
  <c r="A2354" i="29" l="1"/>
  <c r="A2353" i="26"/>
  <c r="A2355" i="29" l="1"/>
  <c r="A2354" i="26"/>
  <c r="A2356" i="29" l="1"/>
  <c r="A2355" i="26"/>
  <c r="A2357" i="29" l="1"/>
  <c r="A2356" i="26"/>
  <c r="A2358" i="29" l="1"/>
  <c r="A2357" i="26"/>
  <c r="A2359" i="29" l="1"/>
  <c r="A2358" i="26"/>
  <c r="A2360" i="29" l="1"/>
  <c r="A2359" i="26"/>
  <c r="A2361" i="29" l="1"/>
  <c r="A2360" i="26"/>
  <c r="A2362" i="29" l="1"/>
  <c r="A2361" i="26"/>
  <c r="A2363" i="29" l="1"/>
  <c r="A2362" i="26"/>
  <c r="A2364" i="29" l="1"/>
  <c r="A2363" i="26"/>
  <c r="A2365" i="29" l="1"/>
  <c r="A2364" i="26"/>
  <c r="A2366" i="29" l="1"/>
  <c r="A2365" i="26"/>
  <c r="A2367" i="29" l="1"/>
  <c r="A2366" i="26"/>
  <c r="A2368" i="29" l="1"/>
  <c r="A2367" i="26"/>
  <c r="A2369" i="29" l="1"/>
  <c r="A2368" i="26"/>
  <c r="A2370" i="29" l="1"/>
  <c r="A2369" i="26"/>
  <c r="A2371" i="29" l="1"/>
  <c r="A2370" i="26"/>
  <c r="A2372" i="29" l="1"/>
  <c r="A2371" i="26"/>
  <c r="A2373" i="29" l="1"/>
  <c r="A2372" i="26"/>
  <c r="A2374" i="29" l="1"/>
  <c r="A2373" i="26"/>
  <c r="A2375" i="29" l="1"/>
  <c r="A2374" i="26"/>
  <c r="A2376" i="29" l="1"/>
  <c r="A2375" i="26"/>
  <c r="A2377" i="29" l="1"/>
  <c r="A2376" i="26"/>
  <c r="A2378" i="29" l="1"/>
  <c r="A2377" i="26"/>
  <c r="A2379" i="29" l="1"/>
  <c r="A2378" i="26"/>
  <c r="A2380" i="29" l="1"/>
  <c r="A2379" i="26"/>
  <c r="A2381" i="29" l="1"/>
  <c r="A2380" i="26"/>
  <c r="A2382" i="29" l="1"/>
  <c r="A2381" i="26"/>
  <c r="A2383" i="29" l="1"/>
  <c r="A2382" i="26"/>
  <c r="A2384" i="29" l="1"/>
  <c r="A2383" i="26"/>
  <c r="A2385" i="29" l="1"/>
  <c r="A2384" i="26"/>
  <c r="A2386" i="29" l="1"/>
  <c r="A2385" i="26"/>
  <c r="A2387" i="29" l="1"/>
  <c r="A2386" i="26"/>
  <c r="A2388" i="29" l="1"/>
  <c r="A2387" i="26"/>
  <c r="A2389" i="29" l="1"/>
  <c r="A2388" i="26"/>
  <c r="A2390" i="29" l="1"/>
  <c r="A2389" i="26"/>
  <c r="A2391" i="29" l="1"/>
  <c r="A2390" i="26"/>
  <c r="A2392" i="29" l="1"/>
  <c r="A2391" i="26"/>
  <c r="A2393" i="29" l="1"/>
  <c r="A2392" i="26"/>
  <c r="A2394" i="29" l="1"/>
  <c r="A2393" i="26"/>
  <c r="A2395" i="29" l="1"/>
  <c r="A2394" i="26"/>
  <c r="A2396" i="29" l="1"/>
  <c r="A2395" i="26"/>
  <c r="A2397" i="29" l="1"/>
  <c r="A2396" i="26"/>
  <c r="A2398" i="29" l="1"/>
  <c r="A2397" i="26"/>
  <c r="A2399" i="29" l="1"/>
  <c r="A2398" i="26"/>
  <c r="A2400" i="29" l="1"/>
  <c r="A2399" i="26"/>
  <c r="A2401" i="29" l="1"/>
  <c r="A2400" i="26"/>
  <c r="A2402" i="29" l="1"/>
  <c r="A2401" i="26"/>
  <c r="A2403" i="29" l="1"/>
  <c r="A2402" i="26"/>
  <c r="A2404" i="29" l="1"/>
  <c r="A2403" i="26"/>
  <c r="A2405" i="29" l="1"/>
  <c r="A2404" i="26"/>
  <c r="A2406" i="29" l="1"/>
  <c r="A2405" i="26"/>
  <c r="A2407" i="29" l="1"/>
  <c r="A2406" i="26"/>
  <c r="A2408" i="29" l="1"/>
  <c r="A2407" i="26"/>
  <c r="A2409" i="29" l="1"/>
  <c r="A2408" i="26"/>
  <c r="A2410" i="29" l="1"/>
  <c r="A2409" i="26"/>
  <c r="A2411" i="29" l="1"/>
  <c r="A2410" i="26"/>
  <c r="A2412" i="29" l="1"/>
  <c r="A2411" i="26"/>
  <c r="A2413" i="29" l="1"/>
  <c r="A2412" i="26"/>
  <c r="A2414" i="29" l="1"/>
  <c r="A2413" i="26"/>
  <c r="A2415" i="29" l="1"/>
  <c r="A2414" i="26"/>
  <c r="A2416" i="29" l="1"/>
  <c r="A2415" i="26"/>
  <c r="A2417" i="29" l="1"/>
  <c r="A2416" i="26"/>
  <c r="A2418" i="29" l="1"/>
  <c r="A2417" i="26"/>
  <c r="A2419" i="29" l="1"/>
  <c r="A2418" i="26"/>
  <c r="A2420" i="29" l="1"/>
  <c r="A2419" i="26"/>
  <c r="A2421" i="29" l="1"/>
  <c r="A2420" i="26"/>
  <c r="A2422" i="29" l="1"/>
  <c r="A2421" i="26"/>
  <c r="A2423" i="29" l="1"/>
  <c r="A2422" i="26"/>
  <c r="A2424" i="29" l="1"/>
  <c r="A2423" i="26"/>
  <c r="A2425" i="29" l="1"/>
  <c r="A2424" i="26"/>
  <c r="A2426" i="29" l="1"/>
  <c r="A2425" i="26"/>
  <c r="A2427" i="29" l="1"/>
  <c r="A2426" i="26"/>
  <c r="A2428" i="29" l="1"/>
  <c r="A2427" i="26"/>
  <c r="A2429" i="29" l="1"/>
  <c r="A2428" i="26"/>
  <c r="A2430" i="29" l="1"/>
  <c r="A2429" i="26"/>
  <c r="A2431" i="29" l="1"/>
  <c r="A2430" i="26"/>
  <c r="A2432" i="29" l="1"/>
  <c r="A2431" i="26"/>
  <c r="A2433" i="29" l="1"/>
  <c r="A2432" i="26"/>
  <c r="A2434" i="29" l="1"/>
  <c r="A2433" i="26"/>
  <c r="A2435" i="29" l="1"/>
  <c r="A2434" i="26"/>
  <c r="A2436" i="29" l="1"/>
  <c r="A2435" i="26"/>
  <c r="A2437" i="29" l="1"/>
  <c r="A2436" i="26"/>
  <c r="A2438" i="29" l="1"/>
  <c r="A2437" i="26"/>
  <c r="A2439" i="29" l="1"/>
  <c r="A2438" i="26"/>
  <c r="A2440" i="29" l="1"/>
  <c r="A2439" i="26"/>
  <c r="A2441" i="29" l="1"/>
  <c r="A2440" i="26"/>
  <c r="A2442" i="29" l="1"/>
  <c r="A2441" i="26"/>
  <c r="A2443" i="29" l="1"/>
  <c r="A2442" i="26"/>
  <c r="A2444" i="29" l="1"/>
  <c r="A2443" i="26"/>
  <c r="A2445" i="29" l="1"/>
  <c r="A2444" i="26"/>
  <c r="A2446" i="29" l="1"/>
  <c r="A2445" i="26"/>
  <c r="A2447" i="29" l="1"/>
  <c r="A2446" i="26"/>
  <c r="A2448" i="29" l="1"/>
  <c r="A2447" i="26"/>
  <c r="A2449" i="29" l="1"/>
  <c r="A2448" i="26"/>
  <c r="A2450" i="29" l="1"/>
  <c r="A2449" i="26"/>
  <c r="A2451" i="29" l="1"/>
  <c r="A2450" i="26"/>
  <c r="A2452" i="29" l="1"/>
  <c r="A2451" i="26"/>
  <c r="A2453" i="29" l="1"/>
  <c r="A2452" i="26"/>
  <c r="A2454" i="29" l="1"/>
  <c r="A2453" i="26"/>
  <c r="A2455" i="29" l="1"/>
  <c r="A2454" i="26"/>
  <c r="A2456" i="29" l="1"/>
  <c r="A2455" i="26"/>
  <c r="A2457" i="29" l="1"/>
  <c r="A2456" i="26"/>
  <c r="A2458" i="29" l="1"/>
  <c r="A2457" i="26"/>
  <c r="A2459" i="29" l="1"/>
  <c r="A2458" i="26"/>
  <c r="A2460" i="29" l="1"/>
  <c r="A2459" i="26"/>
  <c r="A2461" i="29" l="1"/>
  <c r="A2460" i="26"/>
  <c r="A2462" i="29" l="1"/>
  <c r="A2461" i="26"/>
  <c r="A2463" i="29" l="1"/>
  <c r="A2462" i="26"/>
  <c r="A2464" i="29" l="1"/>
  <c r="A2463" i="26"/>
  <c r="A2465" i="29" l="1"/>
  <c r="A2464" i="26"/>
  <c r="A2466" i="29" l="1"/>
  <c r="A2465" i="26"/>
  <c r="A2467" i="29" l="1"/>
  <c r="A2466" i="26"/>
  <c r="A2468" i="29" l="1"/>
  <c r="A2467" i="26"/>
  <c r="A2469" i="29" l="1"/>
  <c r="A2468" i="26"/>
  <c r="A2470" i="29" l="1"/>
  <c r="A2469" i="26"/>
  <c r="A2471" i="29" l="1"/>
  <c r="A2470" i="26"/>
  <c r="A2472" i="29" l="1"/>
  <c r="A2471" i="26"/>
  <c r="A2473" i="29" l="1"/>
  <c r="A2472" i="26"/>
  <c r="A2474" i="29" l="1"/>
  <c r="A2473" i="26"/>
  <c r="A2475" i="29" l="1"/>
  <c r="A2474" i="26"/>
  <c r="A2476" i="29" l="1"/>
  <c r="A2475" i="26"/>
  <c r="A2477" i="29" l="1"/>
  <c r="A2476" i="26"/>
  <c r="A2478" i="29" l="1"/>
  <c r="A2477" i="26"/>
  <c r="A2479" i="29" l="1"/>
  <c r="A2478" i="26"/>
  <c r="A2480" i="29" l="1"/>
  <c r="A2479" i="26"/>
  <c r="A2481" i="29" l="1"/>
  <c r="A2480" i="26"/>
  <c r="A2482" i="29" l="1"/>
  <c r="A2481" i="26"/>
  <c r="A2483" i="29" l="1"/>
  <c r="A2482" i="26"/>
  <c r="A2484" i="29" l="1"/>
  <c r="A2483" i="26"/>
  <c r="A2485" i="29" l="1"/>
  <c r="A2484" i="26"/>
  <c r="A2486" i="29" l="1"/>
  <c r="A2485" i="26"/>
  <c r="A2487" i="29" l="1"/>
  <c r="A2486" i="26"/>
  <c r="A2488" i="29" l="1"/>
  <c r="A2487" i="26"/>
  <c r="A2489" i="29" l="1"/>
  <c r="A2488" i="26"/>
  <c r="A2490" i="29" l="1"/>
  <c r="A2489" i="26"/>
  <c r="A2491" i="29" l="1"/>
  <c r="A2490" i="26"/>
  <c r="A2492" i="29" l="1"/>
  <c r="A2491" i="26"/>
  <c r="A2493" i="29" l="1"/>
  <c r="A2492" i="26"/>
  <c r="A2494" i="29" l="1"/>
  <c r="A2493" i="26"/>
  <c r="A2495" i="29" l="1"/>
  <c r="A2494" i="26"/>
  <c r="A2496" i="29" l="1"/>
  <c r="A2495" i="26"/>
  <c r="A2497" i="29" l="1"/>
  <c r="A2496" i="26"/>
  <c r="A2498" i="29" l="1"/>
  <c r="A2497" i="26"/>
  <c r="A2499" i="29" l="1"/>
  <c r="A2498" i="26"/>
  <c r="A2500" i="29" l="1"/>
  <c r="A2499" i="26"/>
  <c r="A2501" i="29" l="1"/>
  <c r="A2500" i="26"/>
  <c r="A2502" i="29" l="1"/>
  <c r="A2501" i="26"/>
  <c r="A2503" i="29" l="1"/>
  <c r="A2502" i="26"/>
  <c r="A2504" i="29" l="1"/>
  <c r="A2503" i="26"/>
  <c r="A2505" i="29" l="1"/>
  <c r="A2504" i="26"/>
  <c r="A2506" i="29" l="1"/>
  <c r="A2507" i="29" s="1"/>
  <c r="A2508" i="29" s="1"/>
  <c r="A2509" i="29" s="1"/>
  <c r="A2510" i="29" s="1"/>
  <c r="A2511" i="29" s="1"/>
  <c r="A2512" i="29" s="1"/>
  <c r="A2513" i="29" s="1"/>
  <c r="A2514" i="29" s="1"/>
  <c r="A2515" i="29" s="1"/>
  <c r="A2516" i="29" s="1"/>
  <c r="A2517" i="29" s="1"/>
  <c r="A2518" i="29" s="1"/>
  <c r="A2519" i="29" s="1"/>
  <c r="A2520" i="29" s="1"/>
  <c r="A2521" i="29" s="1"/>
  <c r="A2522" i="29" s="1"/>
  <c r="A2523" i="29" s="1"/>
  <c r="A2524" i="29" s="1"/>
  <c r="A2525" i="29" s="1"/>
  <c r="A2526" i="29" s="1"/>
  <c r="A2527" i="29" s="1"/>
  <c r="A2528" i="29" s="1"/>
  <c r="A2529" i="29" s="1"/>
  <c r="A2530" i="29" s="1"/>
  <c r="A2531" i="29" s="1"/>
  <c r="A2532" i="29" s="1"/>
  <c r="A2533" i="29" s="1"/>
  <c r="A2534" i="29" s="1"/>
  <c r="A2535" i="29" s="1"/>
  <c r="A2536" i="29" s="1"/>
  <c r="A2537" i="29" s="1"/>
  <c r="A2538" i="29" s="1"/>
  <c r="A2539" i="29" s="1"/>
  <c r="A2540" i="29" s="1"/>
  <c r="A2541" i="29" s="1"/>
  <c r="A2542" i="29" s="1"/>
  <c r="A2543" i="29" s="1"/>
  <c r="A2544" i="29" s="1"/>
  <c r="A2545" i="29" s="1"/>
  <c r="A2546" i="29" s="1"/>
  <c r="A2547" i="29" s="1"/>
  <c r="A2548" i="29" s="1"/>
  <c r="A2549" i="29" s="1"/>
  <c r="A2550" i="29" s="1"/>
  <c r="A2551" i="29" s="1"/>
  <c r="A2552" i="29" s="1"/>
  <c r="A2553" i="29" s="1"/>
  <c r="A2554" i="29" s="1"/>
  <c r="A2555" i="29" s="1"/>
  <c r="A2556" i="29" s="1"/>
  <c r="A2557" i="29" s="1"/>
  <c r="A2558" i="29" s="1"/>
  <c r="A2559" i="29" s="1"/>
  <c r="A2560" i="29" s="1"/>
  <c r="A2561" i="29" s="1"/>
  <c r="A2562" i="29" s="1"/>
  <c r="A2563" i="29" s="1"/>
  <c r="A2564" i="29" s="1"/>
  <c r="A2565" i="29" s="1"/>
  <c r="A2566" i="29" s="1"/>
  <c r="A2567" i="29" s="1"/>
  <c r="A2568" i="29" s="1"/>
  <c r="A2569" i="29" s="1"/>
  <c r="A2570" i="29" s="1"/>
  <c r="A2571" i="29" s="1"/>
  <c r="A2572" i="29" s="1"/>
  <c r="A2573" i="29" s="1"/>
  <c r="A2574" i="29" s="1"/>
  <c r="A2575" i="29" s="1"/>
  <c r="A2576" i="29" s="1"/>
  <c r="A2577" i="29" s="1"/>
  <c r="A2578" i="29" s="1"/>
  <c r="A2579" i="29" s="1"/>
  <c r="A2580" i="29" s="1"/>
  <c r="A2581" i="29" s="1"/>
  <c r="A2582" i="29" s="1"/>
  <c r="A2583" i="29" s="1"/>
  <c r="A2584" i="29" s="1"/>
  <c r="A2585" i="29" s="1"/>
  <c r="A2586" i="29" s="1"/>
  <c r="A2587" i="29" s="1"/>
  <c r="A2588" i="29" s="1"/>
  <c r="A2589" i="29" s="1"/>
  <c r="A2590" i="29" s="1"/>
  <c r="A2591" i="29" s="1"/>
  <c r="A2592" i="29" s="1"/>
  <c r="A2593" i="29" s="1"/>
  <c r="A2594" i="29" s="1"/>
  <c r="A2595" i="29" s="1"/>
  <c r="A2596" i="29" s="1"/>
  <c r="A2597" i="29" s="1"/>
  <c r="A2598" i="29" s="1"/>
  <c r="A2599" i="29" s="1"/>
  <c r="A2600" i="29" s="1"/>
  <c r="A2601" i="29" s="1"/>
  <c r="A2602" i="29" s="1"/>
  <c r="A2603" i="29" s="1"/>
  <c r="A2604" i="29" s="1"/>
  <c r="A2605" i="29" s="1"/>
  <c r="A2606" i="29" s="1"/>
  <c r="A2607" i="29" s="1"/>
  <c r="A2608" i="29" s="1"/>
  <c r="A2609" i="29" s="1"/>
  <c r="A2610" i="29" s="1"/>
  <c r="A2611" i="29" s="1"/>
  <c r="A2612" i="29" s="1"/>
  <c r="A2613" i="29" s="1"/>
  <c r="A2614" i="29" s="1"/>
  <c r="A2615" i="29" s="1"/>
  <c r="A2616" i="29" s="1"/>
  <c r="A2617" i="29" s="1"/>
  <c r="A2618" i="29" s="1"/>
  <c r="A2619" i="29" s="1"/>
  <c r="A2620" i="29" s="1"/>
  <c r="A2621" i="29" s="1"/>
  <c r="A2622" i="29" s="1"/>
  <c r="A2623" i="29" s="1"/>
  <c r="A2624" i="29" s="1"/>
  <c r="A2625" i="29" s="1"/>
  <c r="A2626" i="29" s="1"/>
  <c r="A2627" i="29" s="1"/>
  <c r="A2628" i="29" s="1"/>
  <c r="A2629" i="29" s="1"/>
  <c r="A2630" i="29" s="1"/>
  <c r="A2631" i="29" s="1"/>
  <c r="A2632" i="29" s="1"/>
  <c r="A2633" i="29" s="1"/>
  <c r="A2634" i="29" s="1"/>
  <c r="A2635" i="29" s="1"/>
  <c r="A2636" i="29" s="1"/>
  <c r="A2637" i="29" s="1"/>
  <c r="A2638" i="29" s="1"/>
  <c r="A2639" i="29" s="1"/>
  <c r="A2640" i="29" s="1"/>
  <c r="A2641" i="29" s="1"/>
  <c r="A2642" i="29" s="1"/>
  <c r="A2643" i="29" s="1"/>
  <c r="A2644" i="29" s="1"/>
  <c r="A2645" i="29" s="1"/>
  <c r="A2646" i="29" s="1"/>
  <c r="A2647" i="29" s="1"/>
  <c r="A2648" i="29" s="1"/>
  <c r="A2649" i="29" s="1"/>
  <c r="A2650" i="29" s="1"/>
  <c r="A2651" i="29" s="1"/>
  <c r="A2652" i="29" s="1"/>
  <c r="A2653" i="29" s="1"/>
  <c r="A2654" i="29" s="1"/>
  <c r="A2655" i="29" s="1"/>
  <c r="A2656" i="29" s="1"/>
  <c r="A2657" i="29" s="1"/>
  <c r="A2658" i="29" s="1"/>
  <c r="A2659" i="29" s="1"/>
  <c r="A2660" i="29" s="1"/>
  <c r="A2661" i="29" s="1"/>
  <c r="A2662" i="29" s="1"/>
  <c r="A2663" i="29" s="1"/>
  <c r="A2664" i="29" s="1"/>
  <c r="A2665" i="29" s="1"/>
  <c r="A2666" i="29" s="1"/>
  <c r="A2667" i="29" s="1"/>
  <c r="A2668" i="29" s="1"/>
  <c r="A2669" i="29" s="1"/>
  <c r="A2670" i="29" s="1"/>
  <c r="A2671" i="29" s="1"/>
  <c r="A2672" i="29" s="1"/>
  <c r="A2673" i="29" s="1"/>
  <c r="A2674" i="29" s="1"/>
  <c r="A2675" i="29" s="1"/>
  <c r="A2676" i="29" s="1"/>
  <c r="A2677" i="29" s="1"/>
  <c r="A2678" i="29" s="1"/>
  <c r="A2679" i="29" s="1"/>
  <c r="A2680" i="29" s="1"/>
  <c r="A2681" i="29" s="1"/>
  <c r="A2682" i="29" s="1"/>
  <c r="A2683" i="29" s="1"/>
  <c r="A2684" i="29" s="1"/>
  <c r="A2685" i="29" s="1"/>
  <c r="A2686" i="29" s="1"/>
  <c r="A2687" i="29" s="1"/>
  <c r="A2688" i="29" s="1"/>
  <c r="A2689" i="29" s="1"/>
  <c r="A2690" i="29" s="1"/>
  <c r="A2691" i="29" s="1"/>
  <c r="A2692" i="29" s="1"/>
  <c r="A2693" i="29" s="1"/>
  <c r="A2694" i="29" s="1"/>
  <c r="A2695" i="29" s="1"/>
  <c r="A2696" i="29" s="1"/>
  <c r="A2697" i="29" s="1"/>
  <c r="A2698" i="29" s="1"/>
  <c r="A2699" i="29" s="1"/>
  <c r="A2700" i="29" s="1"/>
  <c r="A2701" i="29" s="1"/>
  <c r="A2702" i="29" s="1"/>
  <c r="A2703" i="29" s="1"/>
  <c r="A2704" i="29" s="1"/>
  <c r="A2705" i="29" s="1"/>
  <c r="A2706" i="29" s="1"/>
  <c r="A2707" i="29" s="1"/>
  <c r="A2708" i="29" s="1"/>
  <c r="A2709" i="29" s="1"/>
  <c r="A2710" i="29" s="1"/>
  <c r="A2711" i="29" s="1"/>
  <c r="A2712" i="29" s="1"/>
  <c r="A2713" i="29" s="1"/>
  <c r="A2714" i="29" s="1"/>
  <c r="A2715" i="29" s="1"/>
  <c r="A2716" i="29" s="1"/>
  <c r="A2717" i="29" s="1"/>
  <c r="A2718" i="29" s="1"/>
  <c r="A2719" i="29" s="1"/>
  <c r="A2720" i="29" s="1"/>
  <c r="A2721" i="29" s="1"/>
  <c r="A2722" i="29" s="1"/>
  <c r="A2723" i="29" s="1"/>
  <c r="A2724" i="29" s="1"/>
  <c r="A2725" i="29" s="1"/>
  <c r="A2726" i="29" s="1"/>
  <c r="A2727" i="29" s="1"/>
  <c r="A2728" i="29" s="1"/>
  <c r="A2729" i="29" s="1"/>
  <c r="A2505" i="26"/>
  <c r="A2506" i="26" l="1"/>
  <c r="A2507" i="26" l="1"/>
  <c r="A2508" i="26" l="1"/>
  <c r="A2509" i="26" l="1"/>
  <c r="A2510" i="26" l="1"/>
  <c r="A2511" i="26" l="1"/>
  <c r="A2512" i="26" l="1"/>
  <c r="A2513" i="26" l="1"/>
  <c r="A2514" i="26" l="1"/>
  <c r="A2515" i="26" l="1"/>
  <c r="A2516" i="26" l="1"/>
  <c r="A2517" i="26" l="1"/>
  <c r="A2518" i="26" l="1"/>
  <c r="A2519" i="26" l="1"/>
  <c r="A2520" i="26" l="1"/>
  <c r="A2521" i="26" l="1"/>
  <c r="A2522" i="26" l="1"/>
  <c r="A2523" i="26" l="1"/>
  <c r="A2524" i="26" l="1"/>
  <c r="A2525" i="26" l="1"/>
  <c r="A2526" i="26" l="1"/>
  <c r="A2527" i="26" l="1"/>
  <c r="A2528" i="26" l="1"/>
  <c r="A2529" i="26" l="1"/>
  <c r="A2530" i="26" l="1"/>
  <c r="A2531" i="26" l="1"/>
  <c r="A2532" i="26" l="1"/>
  <c r="A2533" i="26" l="1"/>
  <c r="A2534" i="26" l="1"/>
  <c r="A2535" i="26" l="1"/>
  <c r="A2536" i="26" l="1"/>
  <c r="A2537" i="26" l="1"/>
  <c r="A2538" i="26" l="1"/>
  <c r="A2539" i="26" l="1"/>
  <c r="A2540" i="26" l="1"/>
  <c r="A2541" i="26" l="1"/>
  <c r="A2542" i="26" l="1"/>
  <c r="A2543" i="26" l="1"/>
  <c r="A2544" i="26" l="1"/>
  <c r="A2545" i="26" l="1"/>
  <c r="A2546" i="26" l="1"/>
  <c r="A2547" i="26" l="1"/>
  <c r="A2548" i="26" l="1"/>
  <c r="A2549" i="26" l="1"/>
  <c r="A2550" i="26" l="1"/>
  <c r="A2551" i="26" l="1"/>
  <c r="A2552" i="26" l="1"/>
  <c r="A2553" i="26" l="1"/>
  <c r="A2554" i="26" l="1"/>
  <c r="A2555" i="26" l="1"/>
  <c r="A2556" i="26" l="1"/>
  <c r="A2557" i="26" l="1"/>
  <c r="A2558" i="26" l="1"/>
  <c r="A2559" i="26" l="1"/>
  <c r="A2560" i="26" l="1"/>
  <c r="A2561" i="26" l="1"/>
  <c r="A2562" i="26" l="1"/>
  <c r="A2563" i="26" l="1"/>
  <c r="A2564" i="26" l="1"/>
  <c r="A2565" i="26" l="1"/>
  <c r="A2566" i="26" l="1"/>
  <c r="A2567" i="26" l="1"/>
  <c r="A2568" i="26" l="1"/>
  <c r="A2569" i="26" l="1"/>
  <c r="A2570" i="26" l="1"/>
  <c r="A2571" i="26" l="1"/>
  <c r="A2572" i="26" l="1"/>
  <c r="A2573" i="26" l="1"/>
  <c r="A2574" i="26" l="1"/>
  <c r="A2575" i="26" l="1"/>
  <c r="A2576" i="26" l="1"/>
  <c r="A2577" i="26" l="1"/>
  <c r="A2578" i="26" l="1"/>
  <c r="A2579" i="26" l="1"/>
  <c r="A2580" i="26" l="1"/>
  <c r="A2581" i="26" l="1"/>
  <c r="A2582" i="26" l="1"/>
  <c r="A2583" i="26" l="1"/>
  <c r="A2584" i="26" l="1"/>
  <c r="A2585" i="26" l="1"/>
  <c r="A2586" i="26" l="1"/>
  <c r="A2587" i="26" l="1"/>
  <c r="A2588" i="26" l="1"/>
  <c r="A2589" i="26" l="1"/>
  <c r="A2590" i="26" l="1"/>
  <c r="A2591" i="26" l="1"/>
  <c r="A2592" i="26" l="1"/>
  <c r="A2593" i="26" l="1"/>
  <c r="A2594" i="26" l="1"/>
  <c r="A2595" i="26" l="1"/>
  <c r="A2596" i="26" l="1"/>
  <c r="A2597" i="26" l="1"/>
  <c r="A2598" i="26" l="1"/>
  <c r="A2599" i="26" l="1"/>
  <c r="A2600" i="26" l="1"/>
  <c r="A2601" i="26" l="1"/>
  <c r="A2602" i="26" l="1"/>
  <c r="A2603" i="26" l="1"/>
  <c r="A2604" i="26" l="1"/>
  <c r="A2605" i="26" l="1"/>
  <c r="A2606" i="26" l="1"/>
  <c r="A2607" i="26" l="1"/>
  <c r="A2608" i="26" l="1"/>
  <c r="A2609" i="26" l="1"/>
  <c r="A2610" i="26" l="1"/>
  <c r="A2611" i="26" l="1"/>
  <c r="A2612" i="26" l="1"/>
  <c r="A2613" i="26" l="1"/>
  <c r="A2614" i="26" l="1"/>
  <c r="A2615" i="26" l="1"/>
  <c r="A2616" i="26" l="1"/>
  <c r="A2617" i="26" l="1"/>
  <c r="A2618" i="26" l="1"/>
  <c r="A2619" i="26" l="1"/>
  <c r="A2620" i="26" l="1"/>
  <c r="A2621" i="26" l="1"/>
  <c r="A2622" i="26" l="1"/>
  <c r="A2623" i="26" l="1"/>
  <c r="A2624" i="26" l="1"/>
  <c r="A2625" i="26" l="1"/>
  <c r="A2626" i="26" l="1"/>
  <c r="A2627" i="26" l="1"/>
  <c r="A2628" i="26" l="1"/>
  <c r="A2629" i="26" l="1"/>
  <c r="A2630" i="26" l="1"/>
  <c r="A2631" i="26" l="1"/>
  <c r="A2632" i="26" l="1"/>
  <c r="A2633" i="26" l="1"/>
  <c r="A2634" i="26" l="1"/>
  <c r="A2635" i="26" l="1"/>
  <c r="A2636" i="26" l="1"/>
  <c r="A2637" i="26" l="1"/>
  <c r="A2638" i="26" l="1"/>
  <c r="A2639" i="26" l="1"/>
  <c r="A2640" i="26" l="1"/>
  <c r="A2641" i="26" l="1"/>
  <c r="A2642" i="26" l="1"/>
  <c r="A2643" i="26" l="1"/>
  <c r="A2644" i="26" l="1"/>
  <c r="A2645" i="26" l="1"/>
  <c r="A2646" i="26" l="1"/>
  <c r="A2647" i="26" l="1"/>
  <c r="A2648" i="26" l="1"/>
  <c r="A2649" i="26" l="1"/>
  <c r="A2650" i="26" l="1"/>
  <c r="A2651" i="26" l="1"/>
  <c r="A2652" i="26" l="1"/>
  <c r="A2653" i="26" l="1"/>
  <c r="A2654" i="26" l="1"/>
  <c r="A2655" i="26" l="1"/>
  <c r="A2656" i="26" l="1"/>
  <c r="A2657" i="26" l="1"/>
  <c r="A2658" i="26" l="1"/>
  <c r="A2659" i="26" l="1"/>
  <c r="A2660" i="26" l="1"/>
  <c r="A2661" i="26" l="1"/>
  <c r="A2662" i="26" l="1"/>
  <c r="A2663" i="26" l="1"/>
  <c r="A2664" i="26" l="1"/>
  <c r="A2665" i="26" l="1"/>
  <c r="A2666" i="26" l="1"/>
  <c r="A2667" i="26" l="1"/>
  <c r="A2668" i="26" l="1"/>
  <c r="A2669" i="26" l="1"/>
  <c r="A2670" i="26" l="1"/>
  <c r="A2671" i="26" l="1"/>
  <c r="A2672" i="26" l="1"/>
  <c r="A2673" i="26" l="1"/>
  <c r="A2674" i="26" l="1"/>
  <c r="A2675" i="26" l="1"/>
  <c r="A2676" i="26" l="1"/>
  <c r="A2677" i="26" l="1"/>
  <c r="A2678" i="26" l="1"/>
  <c r="A2679" i="26" l="1"/>
  <c r="A2680" i="26" l="1"/>
  <c r="A2681" i="26" l="1"/>
  <c r="A2682" i="26" l="1"/>
  <c r="A2683" i="26" l="1"/>
  <c r="A2684" i="26" l="1"/>
  <c r="A2685" i="26" l="1"/>
  <c r="A2686" i="26" l="1"/>
  <c r="A2687" i="26" l="1"/>
  <c r="A2688" i="26" l="1"/>
  <c r="A2689" i="26" l="1"/>
  <c r="A2690" i="26" l="1"/>
  <c r="A2691" i="26" l="1"/>
  <c r="A2692" i="26" l="1"/>
  <c r="A2693" i="26" l="1"/>
  <c r="A2694" i="26" l="1"/>
  <c r="A2695" i="26" l="1"/>
  <c r="A2696" i="26" l="1"/>
  <c r="A2697" i="26" l="1"/>
  <c r="A2698" i="26" l="1"/>
  <c r="A2699" i="26" l="1"/>
  <c r="A2700" i="26" l="1"/>
  <c r="A2701" i="26" l="1"/>
  <c r="A2702" i="26" l="1"/>
  <c r="A2703" i="26" l="1"/>
  <c r="A2704" i="26" l="1"/>
  <c r="A2705" i="26" l="1"/>
  <c r="A2706" i="26" l="1"/>
  <c r="A2707" i="26" l="1"/>
  <c r="A2708" i="26" l="1"/>
  <c r="A2709" i="26" l="1"/>
  <c r="A2710" i="26" l="1"/>
  <c r="A2711" i="26" l="1"/>
  <c r="A2712" i="26" l="1"/>
  <c r="A2713" i="26" l="1"/>
  <c r="A2714" i="26" l="1"/>
  <c r="A2715" i="26" l="1"/>
  <c r="A2716" i="26" l="1"/>
  <c r="A2717" i="26" l="1"/>
  <c r="A2718" i="26" l="1"/>
  <c r="A2719" i="26" l="1"/>
  <c r="A2720" i="26" l="1"/>
  <c r="A2721" i="26" l="1"/>
  <c r="A2722" i="26" l="1"/>
  <c r="A2723" i="26" l="1"/>
  <c r="A2724" i="26" l="1"/>
  <c r="A2725" i="26" l="1"/>
  <c r="A2726" i="26" l="1"/>
  <c r="A2728" i="26" l="1"/>
  <c r="A2727"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Riley</author>
  </authors>
  <commentList>
    <comment ref="F16" authorId="0" shapeId="0" xr:uid="{00000000-0006-0000-0300-000001000000}">
      <text>
        <r>
          <rPr>
            <b/>
            <sz val="9"/>
            <color indexed="81"/>
            <rFont val="Tahoma"/>
            <family val="2"/>
          </rPr>
          <t xml:space="preserve">Note: </t>
        </r>
        <r>
          <rPr>
            <sz val="9"/>
            <color indexed="81"/>
            <rFont val="Tahoma"/>
            <family val="2"/>
          </rPr>
          <t xml:space="preserve">The Average Fault Standard for Specific Faults applies from </t>
        </r>
        <r>
          <rPr>
            <b/>
            <sz val="9"/>
            <color indexed="81"/>
            <rFont val="Tahoma"/>
            <family val="2"/>
          </rPr>
          <t>1 July 2020</t>
        </r>
        <r>
          <rPr>
            <sz val="9"/>
            <color indexed="81"/>
            <rFont val="Tahoma"/>
            <family val="2"/>
          </rPr>
          <t xml:space="preserve"> (as per clause 1 of Schedule 1 to the Code).</t>
        </r>
      </text>
    </comment>
  </commentList>
</comments>
</file>

<file path=xl/sharedStrings.xml><?xml version="1.0" encoding="utf-8"?>
<sst xmlns="http://schemas.openxmlformats.org/spreadsheetml/2006/main" count="434" uniqueCount="336">
  <si>
    <t>IPART Public Lighting Code Report Template</t>
  </si>
  <si>
    <t xml:space="preserve">Introduction </t>
  </si>
  <si>
    <r>
      <t xml:space="preserve">This document provides a data dictionary and general information for Service Providers to provide </t>
    </r>
    <r>
      <rPr>
        <i/>
        <sz val="9"/>
        <rFont val="Arial"/>
        <family val="2"/>
      </rPr>
      <t>NSW Public Lighting Code</t>
    </r>
    <r>
      <rPr>
        <sz val="9"/>
        <rFont val="Arial"/>
        <family val="2"/>
      </rPr>
      <t xml:space="preserve"> (</t>
    </r>
    <r>
      <rPr>
        <b/>
        <sz val="9"/>
        <rFont val="Arial"/>
        <family val="2"/>
      </rPr>
      <t>Code</t>
    </r>
    <r>
      <rPr>
        <sz val="9"/>
        <rFont val="Arial"/>
        <family val="2"/>
      </rPr>
      <t xml:space="preserve">) quarterly reports and annual performance reports to their Customers (as well as IPART).
The </t>
    </r>
    <r>
      <rPr>
        <b/>
        <sz val="9"/>
        <rFont val="Arial"/>
        <family val="2"/>
      </rPr>
      <t>Data dictionary</t>
    </r>
    <r>
      <rPr>
        <sz val="9"/>
        <rFont val="Arial"/>
        <family val="2"/>
      </rPr>
      <t xml:space="preserve"> worksheet sets out each of the fields to be completed by Service Providers on the 'Faults data' worksheet. It also provides an explanation of the information Service Providers should provide in each field and whether each field is mandatory. 
The </t>
    </r>
    <r>
      <rPr>
        <b/>
        <sz val="9"/>
        <rFont val="Arial"/>
        <family val="2"/>
      </rPr>
      <t>Faults data</t>
    </r>
    <r>
      <rPr>
        <sz val="9"/>
        <rFont val="Arial"/>
        <family val="2"/>
      </rPr>
      <t xml:space="preserve"> worksheet is where Service Providers report details of fault repairs and public lighting services performed.
The </t>
    </r>
    <r>
      <rPr>
        <b/>
        <sz val="9"/>
        <rFont val="Arial"/>
        <family val="2"/>
      </rPr>
      <t>Customers &amp; Averages</t>
    </r>
    <r>
      <rPr>
        <sz val="9"/>
        <rFont val="Arial"/>
        <family val="2"/>
      </rPr>
      <t xml:space="preserve"> worksheet has two main sections:
- The </t>
    </r>
    <r>
      <rPr>
        <u/>
        <sz val="9"/>
        <rFont val="Arial"/>
        <family val="2"/>
      </rPr>
      <t>Quarterly Reporting</t>
    </r>
    <r>
      <rPr>
        <sz val="9"/>
        <rFont val="Arial"/>
        <family val="2"/>
      </rPr>
      <t xml:space="preserve"> section summarises Service Providers' compliance with clause 8(e) of the Code. 
- The </t>
    </r>
    <r>
      <rPr>
        <u/>
        <sz val="9"/>
        <rFont val="Arial"/>
        <family val="2"/>
      </rPr>
      <t>Annual Reports</t>
    </r>
    <r>
      <rPr>
        <sz val="9"/>
        <rFont val="Arial"/>
        <family val="2"/>
      </rPr>
      <t xml:space="preserve"> section calculates Service Providers' annual performance against Service Standards, as required by clause 8(a)(ii) of the Code.</t>
    </r>
  </si>
  <si>
    <t>Guidelines for completing the template</t>
  </si>
  <si>
    <r>
      <t>In the '</t>
    </r>
    <r>
      <rPr>
        <b/>
        <sz val="9"/>
        <rFont val="Arial"/>
        <family val="2"/>
      </rPr>
      <t>Faults data</t>
    </r>
    <r>
      <rPr>
        <sz val="9"/>
        <rFont val="Arial"/>
        <family val="2"/>
      </rPr>
      <t>' worksheet, Service Providers must enter the following: 
- Their name, the reporting year and reporting period
- Details of public lighting services performed during the reporting period (as required by clause 8(e)(v) of the Code).
- Details of all fault repairs
Note: To minimise file size, the Faults data worksheet contains 6,000 blue data input rows only. We note that for annual performance reports, Service Providers may need to add more input rows.</t>
    </r>
  </si>
  <si>
    <t>When entering data into the 'Faults data' worksheet, Service Providers must:
- only enter details of faults that were reported and/or repaired within the relevent reporting period
- ensure that existing cell formatting is not changed</t>
  </si>
  <si>
    <r>
      <t xml:space="preserve">All Faults that are not Specific Faults are General Faults. 
</t>
    </r>
    <r>
      <rPr>
        <i/>
        <sz val="9"/>
        <rFont val="Arial"/>
        <family val="2"/>
      </rPr>
      <t>Specific Faults are defined by Clause 1 of Schedule 1 to the Code to mean 'faults related to repairs to underground faults or requiring a site-specific Road Occupancy licence.'</t>
    </r>
  </si>
  <si>
    <r>
      <t xml:space="preserve">A fault that is a General Fault or Specific Fault may also be a Priority Fault – a Priority Fault must be identified as such in column N (Priority Fault) of the spreadsheet. 
</t>
    </r>
    <r>
      <rPr>
        <i/>
        <sz val="9"/>
        <rFont val="Arial"/>
        <family val="2"/>
      </rPr>
      <t xml:space="preserve">
Priority Fault is defined by clause 17 of the Code to mean 'a fault relating to lighting at pedestrian crossings or groups of three or more consecutive lights on 'Category V roads' (as defined by AS/NZS 1158).'</t>
    </r>
  </si>
  <si>
    <t>For column L (Number of business days taken to repair fault), the number of days excluded and the reason(s) for exclusion must be recorded in the preceding columns – refer to Schedule 1(b) i-v for reasons.</t>
  </si>
  <si>
    <t>For Fault repairs to which Service Standards do not apply, the reason must be recorded in column F (i.e. Force Majeure Event - Major Storm, Force Majeure Event - Other, or Replacement of pole).</t>
  </si>
  <si>
    <r>
      <t>Service Providers must enter their Customers' names in Column B of the '</t>
    </r>
    <r>
      <rPr>
        <b/>
        <sz val="9"/>
        <rFont val="Arial"/>
        <family val="2"/>
      </rPr>
      <t>Customers &amp; Averages</t>
    </r>
    <r>
      <rPr>
        <sz val="9"/>
        <rFont val="Arial"/>
        <family val="2"/>
      </rPr>
      <t>' worksheet (we note that quarterly/annual compliance will not be calculated until this occurs).</t>
    </r>
  </si>
  <si>
    <t>Colour code</t>
  </si>
  <si>
    <t>Service Provider Inputs</t>
  </si>
  <si>
    <t>IPART inputs that should not be changed</t>
  </si>
  <si>
    <t>Error checks</t>
  </si>
  <si>
    <t>Data dictionary</t>
  </si>
  <si>
    <t xml:space="preserve">COLUMN </t>
  </si>
  <si>
    <t>Information required</t>
  </si>
  <si>
    <t>Format required</t>
  </si>
  <si>
    <t>Mandatory</t>
  </si>
  <si>
    <t xml:space="preserve">B </t>
  </si>
  <si>
    <t xml:space="preserve">Customer </t>
  </si>
  <si>
    <t>Enter the name of the public lighting customer (i.e. Council or Public Authority) that owns the light that was or is to be repaired.</t>
  </si>
  <si>
    <t>As per the Service Provider's records.</t>
  </si>
  <si>
    <t>Yes</t>
  </si>
  <si>
    <t>C</t>
  </si>
  <si>
    <t>Location (GIS coordinates)</t>
  </si>
  <si>
    <t>Enter the coordinates of the Fault that was or is to be repaired.</t>
  </si>
  <si>
    <t>D</t>
  </si>
  <si>
    <t>Asset ID</t>
  </si>
  <si>
    <t>Enter the unique identifier of the asset, as prescribed by the Service Provider.</t>
  </si>
  <si>
    <t>E</t>
  </si>
  <si>
    <t>Fault reported by</t>
  </si>
  <si>
    <t xml:space="preserve">Select who reported the Fault. </t>
  </si>
  <si>
    <t>Select one of the following options:
Customer,
Member of public,
Network Operator</t>
  </si>
  <si>
    <t>F</t>
  </si>
  <si>
    <t>Reason why Service Standards do not apply</t>
  </si>
  <si>
    <t>If applicable, select the option that explains why Service Standards do not apply to the Fault (under clause 10(i) of the Code).</t>
  </si>
  <si>
    <t>Select one of the following options:
Force Majeure Event - Major Storm,
Force Majeure Event - Other,
Replacement of pole</t>
  </si>
  <si>
    <t>Only required if Service Standards do not apply to the fault.</t>
  </si>
  <si>
    <t>G</t>
  </si>
  <si>
    <t>Documented level of service</t>
  </si>
  <si>
    <t>If applicable (ie if Service Standards do not apply to the Fault under clause 10(i) of the Code), state the level of service that will be provided (ie the number of business days in which the fault will be repaired).</t>
  </si>
  <si>
    <t>Numeric</t>
  </si>
  <si>
    <t>H</t>
  </si>
  <si>
    <t>Date reported</t>
  </si>
  <si>
    <t>Enter the date on which the Fault was reported to the Service Provider.</t>
  </si>
  <si>
    <t>DD/MM/YYYY</t>
  </si>
  <si>
    <t>I</t>
  </si>
  <si>
    <t>Date repaired</t>
  </si>
  <si>
    <t>Enter the 'Date repaired' for Faults that were repaired as at the end of the reporting period (ie quarter). Some of the repaired faults may have been reported before the start of the quarter.</t>
  </si>
  <si>
    <t>Only required if the fault has been repaired.</t>
  </si>
  <si>
    <t>J</t>
  </si>
  <si>
    <t>Number of excluded days</t>
  </si>
  <si>
    <t>If applicable, enter the number of days that should be excluded from fault repair time calculations (under clause 1(b) of Schedule 1 to the Code).</t>
  </si>
  <si>
    <t>Only required if excluded days apply to the fault.</t>
  </si>
  <si>
    <t>K</t>
  </si>
  <si>
    <t>Reason(s) for exclusion</t>
  </si>
  <si>
    <t>If applicable, select the reason for reporting days to be excluded from Service Standard calculations (under clause 1(b) of Schedule 1 to the Code).</t>
  </si>
  <si>
    <t>Select one of the following options:
Non-Standard Luminaire,
Road Occupancy Licence/Authority,
Delays in undertaking repairs,
Access to private property,
Notice period to third party</t>
  </si>
  <si>
    <t>L</t>
  </si>
  <si>
    <r>
      <t xml:space="preserve">Number of business days taken to repair </t>
    </r>
    <r>
      <rPr>
        <sz val="9"/>
        <rFont val="Arial"/>
        <family val="2"/>
      </rPr>
      <t>fault</t>
    </r>
  </si>
  <si>
    <r>
      <t xml:space="preserve">The spreadsheet automatically calculates this value. Excluded days (entered in the 'Number of excluded days' field) will be excluded from the total repair time. </t>
    </r>
    <r>
      <rPr>
        <b/>
        <u/>
        <sz val="9"/>
        <rFont val="Arial"/>
        <family val="2"/>
      </rPr>
      <t>The Service Provider must not overwrite the formula</t>
    </r>
    <r>
      <rPr>
        <b/>
        <sz val="9"/>
        <rFont val="Arial"/>
        <family val="2"/>
      </rPr>
      <t xml:space="preserve">. 
</t>
    </r>
    <r>
      <rPr>
        <i/>
        <sz val="9"/>
        <rFont val="Arial"/>
        <family val="2"/>
      </rPr>
      <t xml:space="preserve">Note: If erroneous information has been entered (ie if the 'Date repaired' is prior to the 'Date reported', resulting in a negative repair time), the cell will be shaded red. </t>
    </r>
  </si>
  <si>
    <t>Calculated only if the fault has been repaired (ie if a date has been entered in the 'Date repaired' column).</t>
  </si>
  <si>
    <t xml:space="preserve">M  </t>
  </si>
  <si>
    <r>
      <t xml:space="preserve">Fault </t>
    </r>
    <r>
      <rPr>
        <sz val="9"/>
        <rFont val="Arial"/>
        <family val="2"/>
      </rPr>
      <t>Type</t>
    </r>
  </si>
  <si>
    <t>Select the Fault Type, as described in clause 1 of Schedule 1 to the Code.</t>
  </si>
  <si>
    <t>Select one of the following options:
General,
Specific</t>
  </si>
  <si>
    <t>N</t>
  </si>
  <si>
    <t>Priority Fault</t>
  </si>
  <si>
    <t>Select whether the fault is a Priority Fault (which is defined by clause 17 of the Code to mean 'a fault relating to lighting at pedestrian crossing or groups of three or more consecutive lights on 'Category V roads' (as defined by AS/NZS 1158).'</t>
  </si>
  <si>
    <t>Select one of the following options:
Yes,
No</t>
  </si>
  <si>
    <t>O</t>
  </si>
  <si>
    <t>If PRIORITY, reason why it is deemed priority</t>
  </si>
  <si>
    <t>If the Fault is a Priority Fault, select the reason for it being categorised as a Priority Fault.</t>
  </si>
  <si>
    <t>Select one of the following options:
Pedestrian crossing, 
Category V road</t>
  </si>
  <si>
    <t>Required when: 
'Priority Fault?' = Yes</t>
  </si>
  <si>
    <t>P</t>
  </si>
  <si>
    <t>If PRIORITY, date Roads Authority was notified</t>
  </si>
  <si>
    <t xml:space="preserve">If the Fault is a Priority Fault, enter the date on which Service Provider notified the Roads Authority of the Priority Fault, as required under clause 2 of Schedule 1 to the Code. </t>
  </si>
  <si>
    <t xml:space="preserve">Q </t>
  </si>
  <si>
    <t>If PRIORITY, date Roads Authority was informed of expected timeframe</t>
  </si>
  <si>
    <t xml:space="preserve">If the Fault is a Priority Fault, enter the date on which Service Provider notified the Roads Authority of the expected timeframe for repairs, as required under clause 2 of Schedule 1 to the Code. </t>
  </si>
  <si>
    <t>R</t>
  </si>
  <si>
    <t>If PRIORITY, date Roads Authority was informed of repair completion</t>
  </si>
  <si>
    <t xml:space="preserve">If the Fault is a Priority Fault, enter the date on which the Roads Authority was informed that the repair was complete, as required under clause 2 of Schedule 1 to the Code. </t>
  </si>
  <si>
    <t>S</t>
  </si>
  <si>
    <t>Outstanding repair</t>
  </si>
  <si>
    <r>
      <t xml:space="preserve">The spreadsheet automatically enters 'Yes' if no repair date has been entered (column H), and 'No' if a repaired date has been entered. </t>
    </r>
    <r>
      <rPr>
        <b/>
        <u/>
        <sz val="9"/>
        <rFont val="Arial"/>
        <family val="2"/>
      </rPr>
      <t>The Service Provider must not overwrite the formula</t>
    </r>
    <r>
      <rPr>
        <b/>
        <sz val="9"/>
        <rFont val="Arial"/>
        <family val="2"/>
      </rPr>
      <t>.</t>
    </r>
  </si>
  <si>
    <t>Select one of the following options:
Yes, 
No</t>
  </si>
  <si>
    <t>T</t>
  </si>
  <si>
    <t>Number of days since notice of fault was received</t>
  </si>
  <si>
    <r>
      <t xml:space="preserve">The spreadsheet automatically calculates the number of business days since the notice of fault was received if no repair date has been entered (column H). </t>
    </r>
    <r>
      <rPr>
        <b/>
        <u/>
        <sz val="9"/>
        <rFont val="Arial"/>
        <family val="2"/>
      </rPr>
      <t>The Service Provider must not overwrite the formula</t>
    </r>
    <r>
      <rPr>
        <b/>
        <sz val="9"/>
        <rFont val="Arial"/>
        <family val="2"/>
      </rPr>
      <t>.</t>
    </r>
  </si>
  <si>
    <t>Required when:
'Outstanding repair' = Yes</t>
  </si>
  <si>
    <t>Faults data</t>
  </si>
  <si>
    <t>Public Lighting Services provided by Service Provider</t>
  </si>
  <si>
    <t xml:space="preserve">NAME OF SERVICE PROVIDER: </t>
  </si>
  <si>
    <t>Essential Energy</t>
  </si>
  <si>
    <t>Total written requests during reporting period for Public Lighting Services (under clause 9(b) of the Code)</t>
  </si>
  <si>
    <t>REPORTING YEAR:</t>
  </si>
  <si>
    <t>2020-21</t>
  </si>
  <si>
    <t>Total jobs during reporting period performed outside 90-day timeframe from acceptance of quote by customers (see clause 9(b)(iii) of the Code)</t>
  </si>
  <si>
    <t>REPORTING PERIOD:</t>
  </si>
  <si>
    <t>Q3 - January to March</t>
  </si>
  <si>
    <t>Start date</t>
  </si>
  <si>
    <t>End date</t>
  </si>
  <si>
    <r>
      <t xml:space="preserve">Note: The template will calculate the average number of days and the number of </t>
    </r>
    <r>
      <rPr>
        <sz val="9"/>
        <rFont val="Arial"/>
        <family val="2"/>
      </rPr>
      <t>faults once data has been entered into the 'Faults data' worksheet</t>
    </r>
  </si>
  <si>
    <t>row</t>
  </si>
  <si>
    <t>Customer</t>
  </si>
  <si>
    <t>Location 
(GIS coordinates)</t>
  </si>
  <si>
    <t>Reason why Service
Standards do not apply</t>
  </si>
  <si>
    <t>Date 
reported</t>
  </si>
  <si>
    <t>Date 
repaired</t>
  </si>
  <si>
    <t>Reason(s) 
for exclusion</t>
  </si>
  <si>
    <t>Number of business days taken to repair fault (net of excluded days)</t>
  </si>
  <si>
    <t>Fault Type</t>
  </si>
  <si>
    <t xml:space="preserve">Priority 
fault </t>
  </si>
  <si>
    <t>If PRIORITY, the date the Roads Authority was notified</t>
  </si>
  <si>
    <t>If PRIORITY, the date the Roads Authority was informed of expected timeframe</t>
  </si>
  <si>
    <t>Number of business days since notice of fault was received</t>
  </si>
  <si>
    <t>Valid repair date (must be within reporting period)</t>
  </si>
  <si>
    <t>Member of Public</t>
  </si>
  <si>
    <t>General</t>
  </si>
  <si>
    <t>No</t>
  </si>
  <si>
    <t>Network Operator</t>
  </si>
  <si>
    <t>Specific</t>
  </si>
  <si>
    <t>Force Majeure Event - Other</t>
  </si>
  <si>
    <t>Road Occupancy Licence/Authority</t>
  </si>
  <si>
    <t>Pedestrian crossing</t>
  </si>
  <si>
    <t>Replacement of pole</t>
  </si>
  <si>
    <t>Access to private property</t>
  </si>
  <si>
    <t>Delays in undertaking repairs</t>
  </si>
  <si>
    <t>Non-Standard Luminaire</t>
  </si>
  <si>
    <t>Category V road</t>
  </si>
  <si>
    <t>–</t>
  </si>
  <si>
    <t xml:space="preserve">Customers and reporting </t>
  </si>
  <si>
    <t>DO NOT DELETE</t>
  </si>
  <si>
    <r>
      <rPr>
        <b/>
        <sz val="9"/>
        <rFont val="Arial"/>
        <family val="2"/>
      </rPr>
      <t>INSTRUCTIONS</t>
    </r>
    <r>
      <rPr>
        <sz val="9"/>
        <rFont val="Arial"/>
        <family val="2"/>
      </rPr>
      <t xml:space="preserve">
A Service Provider should list its customers in the blue input cells below</t>
    </r>
  </si>
  <si>
    <t>ANNUAL REPORTS</t>
  </si>
  <si>
    <t>QUARTERLY REPORTING</t>
  </si>
  <si>
    <t xml:space="preserve">                             Compliance with Service Standards</t>
  </si>
  <si>
    <t>Average number of business days taken to repair faults for repairs made during reporting period (excluding faults to which Service Standards do not apply under clause 10(i) of the Code)</t>
  </si>
  <si>
    <t>Repaired faults</t>
  </si>
  <si>
    <t>Repaired faults (overdue)</t>
  </si>
  <si>
    <r>
      <t xml:space="preserve">Faults must be repaired, on average, within </t>
    </r>
    <r>
      <rPr>
        <b/>
        <sz val="9"/>
        <rFont val="Arial"/>
        <family val="2"/>
      </rPr>
      <t>8 business days</t>
    </r>
  </si>
  <si>
    <r>
      <t xml:space="preserve">Reasonable steps must be taken to repair the fault more quickly than the Fault Service Standard for </t>
    </r>
    <r>
      <rPr>
        <b/>
        <sz val="9"/>
        <rFont val="Arial"/>
        <family val="2"/>
      </rPr>
      <t>General Faults</t>
    </r>
  </si>
  <si>
    <r>
      <t xml:space="preserve">Faults must be repaired, on average, within </t>
    </r>
    <r>
      <rPr>
        <b/>
        <sz val="9"/>
        <rFont val="Arial"/>
        <family val="2"/>
      </rPr>
      <t>20 business days</t>
    </r>
  </si>
  <si>
    <r>
      <t xml:space="preserve">Reasonable steps must be taken to repair the fault more quickly than the Fault Service Standard for </t>
    </r>
    <r>
      <rPr>
        <b/>
        <sz val="9"/>
        <rFont val="Arial"/>
        <family val="2"/>
      </rPr>
      <t xml:space="preserve">Specific Faults
</t>
    </r>
  </si>
  <si>
    <r>
      <rPr>
        <b/>
        <sz val="9"/>
        <rFont val="Arial"/>
        <family val="2"/>
      </rPr>
      <t>Number of faults repaired during reporting period</t>
    </r>
    <r>
      <rPr>
        <sz val="9"/>
        <rFont val="Arial"/>
        <family val="2"/>
      </rPr>
      <t xml:space="preserve">
excluding faults to which Service Standards do not apply under clause 10(i) of the Code</t>
    </r>
  </si>
  <si>
    <r>
      <t xml:space="preserve">General faults must be repaired within </t>
    </r>
    <r>
      <rPr>
        <b/>
        <sz val="9"/>
        <rFont val="Arial"/>
        <family val="2"/>
      </rPr>
      <t>10 business days</t>
    </r>
  </si>
  <si>
    <r>
      <t xml:space="preserve">Specific faults must be repaired within </t>
    </r>
    <r>
      <rPr>
        <b/>
        <sz val="9"/>
        <rFont val="Arial"/>
        <family val="2"/>
      </rPr>
      <t>20 business days</t>
    </r>
  </si>
  <si>
    <t>check = 0</t>
  </si>
  <si>
    <t xml:space="preserve">Number of faults not repaired within 10 business day target -
General </t>
  </si>
  <si>
    <t>Number of faults not repaired within 20 business day target -
Specific</t>
  </si>
  <si>
    <t>ALL CUSTOMERS</t>
  </si>
  <si>
    <t>Last row</t>
  </si>
  <si>
    <t>Check total = 0</t>
  </si>
  <si>
    <r>
      <t xml:space="preserve">TABLE 1 - SUMMARY OF FAULTS REPORTED AND REPAIRED </t>
    </r>
    <r>
      <rPr>
        <sz val="9"/>
        <rFont val="Arial"/>
        <family val="2"/>
      </rPr>
      <t>(excluding faults repaired beyond reporting period)</t>
    </r>
  </si>
  <si>
    <t xml:space="preserve">General Priority </t>
  </si>
  <si>
    <t xml:space="preserve">Specific Priority </t>
  </si>
  <si>
    <t>Total</t>
  </si>
  <si>
    <t>Total faults reported during reporting period</t>
  </si>
  <si>
    <t>Total faults repaired during reporting period, to which Service Standards apply</t>
  </si>
  <si>
    <t>Total faults repaired, to which Service Standards do not apply (under clause 10(i) of the Code)</t>
  </si>
  <si>
    <t>Total outstanding repairs (to which Service Standards apply)</t>
  </si>
  <si>
    <t>TABLE 2 - TOTAL NUMBER OF FAULTS REPORTED AND REPAIRED BY</t>
  </si>
  <si>
    <t>(excluding faults repaired beyond reporting period)</t>
  </si>
  <si>
    <t>Faults to which Service Standards apply</t>
  </si>
  <si>
    <t>Total faults reported during reporting period to which Service Standards apply</t>
  </si>
  <si>
    <t>Total faults repaired during reporting period to which Service Standards apply</t>
  </si>
  <si>
    <t>Faults to which Service Standards do not apply (under clause 10(i) of the Code)</t>
  </si>
  <si>
    <t>Total faults reported during reporting period to which Service Standards do not apply</t>
  </si>
  <si>
    <t>Total faults repaired during reporting period to which Service Standards do not apply</t>
  </si>
  <si>
    <t>Total outstanding repairs (to which Service Standards do not apply)</t>
  </si>
  <si>
    <t xml:space="preserve">Calculations </t>
  </si>
  <si>
    <t>Days for repairs not completed within timeframe</t>
  </si>
  <si>
    <t>Counts</t>
  </si>
  <si>
    <t>REPORTS (number of days)</t>
  </si>
  <si>
    <t>Repaired during reporting period?</t>
  </si>
  <si>
    <r>
      <rPr>
        <b/>
        <sz val="9"/>
        <rFont val="Arial"/>
        <family val="2"/>
      </rPr>
      <t xml:space="preserve">Valid no. business days </t>
    </r>
    <r>
      <rPr>
        <sz val="9"/>
        <rFont val="Arial"/>
        <family val="2"/>
      </rPr>
      <t>to repair fault where standards apply</t>
    </r>
  </si>
  <si>
    <t>(Coded
 0 = standards apply)</t>
  </si>
  <si>
    <t>Coded
 yes = 1, no = 0)</t>
  </si>
  <si>
    <t>(Coded
0 = outstanding)</t>
  </si>
  <si>
    <t>(where 0 = ".")</t>
  </si>
  <si>
    <t>Lists and dates</t>
  </si>
  <si>
    <t>LISTS FOR DROP-DOWN BOXES IN 'FAULTS DATA' WORKSHEET</t>
  </si>
  <si>
    <t xml:space="preserve">Reason why Service Standards do not apply </t>
  </si>
  <si>
    <t>Priority fault</t>
  </si>
  <si>
    <t>Column E</t>
  </si>
  <si>
    <t>Column F</t>
  </si>
  <si>
    <t>Column K</t>
  </si>
  <si>
    <t>Column M</t>
  </si>
  <si>
    <t>Column N</t>
  </si>
  <si>
    <t>Column O</t>
  </si>
  <si>
    <t>Force Majeure Event - Major Storm</t>
  </si>
  <si>
    <t>Category V road; Pedestrian crossing</t>
  </si>
  <si>
    <t>Force Majeure Event - Other; Replacement of pole</t>
  </si>
  <si>
    <t>Notice period to third party</t>
  </si>
  <si>
    <t>SERVICE PROVIDERS</t>
  </si>
  <si>
    <t>Ausgrid</t>
  </si>
  <si>
    <t>Endeavour Energy</t>
  </si>
  <si>
    <t>REPORTING YEAR</t>
  </si>
  <si>
    <t>FY beginning 1 July</t>
  </si>
  <si>
    <t>FY</t>
  </si>
  <si>
    <t>Selected year</t>
  </si>
  <si>
    <t>REPORTING PERIOD</t>
  </si>
  <si>
    <t>Quarter description</t>
  </si>
  <si>
    <t>Q1 - July to September</t>
  </si>
  <si>
    <t>Q2 - October to December</t>
  </si>
  <si>
    <t>Q4 - April to June</t>
  </si>
  <si>
    <t>Year to date</t>
  </si>
  <si>
    <t>Start day</t>
  </si>
  <si>
    <t>End day</t>
  </si>
  <si>
    <t>Start month</t>
  </si>
  <si>
    <t>End month</t>
  </si>
  <si>
    <t>Start year</t>
  </si>
  <si>
    <t>End year</t>
  </si>
  <si>
    <t>PUBLIC HOLIDAYS</t>
  </si>
  <si>
    <t>Note: Public holidays prior to the financial year are included for faults that are reported before the start of the reporting quarter</t>
  </si>
  <si>
    <t>Public holidays for selected year</t>
  </si>
  <si>
    <t>Tue</t>
  </si>
  <si>
    <t>New Year's Day</t>
  </si>
  <si>
    <t>Mon</t>
  </si>
  <si>
    <t>Australia Day Holiday</t>
  </si>
  <si>
    <t>Fri</t>
  </si>
  <si>
    <t>Good Friday</t>
  </si>
  <si>
    <t>Sat</t>
  </si>
  <si>
    <t>Day following Good Friday</t>
  </si>
  <si>
    <t>Sun</t>
  </si>
  <si>
    <t>Easter Sunday</t>
  </si>
  <si>
    <t>Easter Monday</t>
  </si>
  <si>
    <t>Thu</t>
  </si>
  <si>
    <t>Anzac Day</t>
  </si>
  <si>
    <t>Queen's Birthday</t>
  </si>
  <si>
    <t>Labour Day</t>
  </si>
  <si>
    <t>Wed</t>
  </si>
  <si>
    <t>Christmas Day</t>
  </si>
  <si>
    <t>Boxing Day</t>
  </si>
  <si>
    <t>Boxing Day Holiday</t>
  </si>
  <si>
    <t>Australia Day</t>
  </si>
  <si>
    <t>https://publicholidays.com.au/new-south-wales/2019-dates/</t>
  </si>
  <si>
    <t>https://publicholidays.com.au/new-south-wales/2020-dates/</t>
  </si>
  <si>
    <t>https://publicholidays.com.au/new-south-wales/2021-dates/</t>
  </si>
  <si>
    <t>CUSTOMER:</t>
  </si>
  <si>
    <t>General Faults</t>
  </si>
  <si>
    <t>SERVICE STANDARDS:</t>
  </si>
  <si>
    <t># LIGHTS:</t>
  </si>
  <si>
    <t>Repairs Outstanding at EOFY</t>
  </si>
  <si>
    <t>Faults Reported in FY</t>
  </si>
  <si>
    <t>Repairs Excluded from Code Requirements</t>
  </si>
  <si>
    <t>Repairs NOT Completed within Code Requirements</t>
  </si>
  <si>
    <t>Repairs Completed within FY</t>
  </si>
  <si>
    <t xml:space="preserve">General </t>
  </si>
  <si>
    <t>General Priority</t>
  </si>
  <si>
    <t>Complex</t>
  </si>
  <si>
    <t>Complex Priority</t>
  </si>
  <si>
    <t>General public lighting faults must be repaired within 8 business days on average and a penalty is payable if any individual fault is not repaired within 10 business days. (NSW PLC Schedule 1)</t>
  </si>
  <si>
    <t>Complex public lighting faults must be repaired within 25 business days on average and a penalty is payable if any individual fault is not repaired within 30 business days. (NSW PLC Schedule 1)</t>
  </si>
  <si>
    <t>REPORTING:</t>
  </si>
  <si>
    <t>INVENTORY:</t>
  </si>
  <si>
    <t>INVENTORY ACCURACY:</t>
  </si>
  <si>
    <t>PENALTIES:</t>
  </si>
  <si>
    <t>NIGHT PATROLS:</t>
  </si>
  <si>
    <t>All Customers</t>
  </si>
  <si>
    <t>WW</t>
  </si>
  <si>
    <t>$XXX</t>
  </si>
  <si>
    <t>$YY,YYY</t>
  </si>
  <si>
    <t>ZZZ</t>
  </si>
  <si>
    <t>Total value of individual penalty payments in FY</t>
  </si>
  <si>
    <t>Total number of individual penalty payments in FY</t>
  </si>
  <si>
    <t>$AA,AAA</t>
  </si>
  <si>
    <t>$BB,BBB</t>
  </si>
  <si>
    <t>Total value of average General Fault standard breach payments</t>
  </si>
  <si>
    <t>Total value of average Complex Fault standard breach payments</t>
  </si>
  <si>
    <t>(NSW PLC Section 8a (v))</t>
  </si>
  <si>
    <t>(NSW PLC Section 6e (i))</t>
  </si>
  <si>
    <t>(NSW PLC Section 8a (vi))</t>
  </si>
  <si>
    <t>(NSW PLC Section 8a)</t>
  </si>
  <si>
    <t>(NSW PLC Section 8c (ii))</t>
  </si>
  <si>
    <t>(NSW PLC Section 8c (iv))</t>
  </si>
  <si>
    <t>PUBLIC LIGHTING</t>
  </si>
  <si>
    <t>MANAGEMENT PLAN:</t>
  </si>
  <si>
    <t>WIDESPREAD</t>
  </si>
  <si>
    <t>NON-CONFORMITY:</t>
  </si>
  <si>
    <t>29 August 202X</t>
  </si>
  <si>
    <t>ISSUES OF</t>
  </si>
  <si>
    <t>(NSW PLC Section 8b (i-iii))</t>
  </si>
  <si>
    <t>[DNSP to insert commentary on any issues of widespread non-conformity including actions being taken</t>
  </si>
  <si>
    <t xml:space="preserve">Public lighting inventory accuracy meeting AEMO requirements has been confirmed by [DNSP to insert </t>
  </si>
  <si>
    <t>As at 30 Jun 202X</t>
  </si>
  <si>
    <t>MAINTENANCE</t>
  </si>
  <si>
    <t>PERFORMANCE:</t>
  </si>
  <si>
    <t>(As per customer submissions on PLC, NSW PLC 6e (vi)  and see Essential Energy PR23 Report - Council Streetlight Maintenance Performance)</t>
  </si>
  <si>
    <t>[DNSP to insert commentary on faults identified by luminaire type across the network and provide underlying</t>
  </si>
  <si>
    <t>(NSW PLC Section 8c (i) and 6e (i-vi))</t>
  </si>
  <si>
    <t>BULK MAINTENANCE:</t>
  </si>
  <si>
    <t>(NSW PLC Section 6e (ii-iii))</t>
  </si>
  <si>
    <t>TREE MANAGEMENT:</t>
  </si>
  <si>
    <t>[DNSP to insert link to its vegetation management policy and information about customer responsibilities</t>
  </si>
  <si>
    <t>(NSW PLC Section 6e (iv))</t>
  </si>
  <si>
    <t>POLE INSPECTION</t>
  </si>
  <si>
    <t>AND REPLACEMENT:</t>
  </si>
  <si>
    <t>(NSW PLC Section 6e (v))</t>
  </si>
  <si>
    <t xml:space="preserve">[DNSP to insert statement summarising the key aspects of its bulk maintenance cycle (e.g., frequency, </t>
  </si>
  <si>
    <t>lamp replacement/recycling (if applicable), PE replacement (if applicable), inspection tasks, cleaning &amp; inventory</t>
  </si>
  <si>
    <t>validation) and information about whether its bulk maintenance cycle occured in this customer's LGA in the past</t>
  </si>
  <si>
    <t>Annual reports must be provided by 31 August each year and this year's was provided on:</t>
  </si>
  <si>
    <t>A public lighting inventory current to XX MTH YY accompanies this Annual Performance Report.</t>
  </si>
  <si>
    <t>commentary on steps taken to audit inventory accuracy and findings of such audits].</t>
  </si>
  <si>
    <t>[DNSP to insert commentary on maintenance activities for the Customer as per 6e (i-vi) and not already covered</t>
  </si>
  <si>
    <t xml:space="preserve"> in above the items.]</t>
  </si>
  <si>
    <t>Items which are mostly in the NSW PLC but not yet covered in IPART template</t>
  </si>
  <si>
    <t>Items which appear to already be available or readily calculated from existing IPART template</t>
  </si>
  <si>
    <t>Essential Energy Annual Public Lighting Performance Report for 202X-XX</t>
  </si>
  <si>
    <r>
      <t xml:space="preserve">AVERAGE REPAIR TIMES FOR GENERAL FAULTS: 
</t>
    </r>
    <r>
      <rPr>
        <sz val="11"/>
        <rFont val="Arial"/>
        <family val="2"/>
      </rPr>
      <t>General Faults must be repaired within 8 business days on average and more quickly in the case of priority faults</t>
    </r>
  </si>
  <si>
    <r>
      <t xml:space="preserve">AVERAGE REPAIR TIMES FOR COMPLEX FAULTS: 
</t>
    </r>
    <r>
      <rPr>
        <sz val="11"/>
        <rFont val="Arial"/>
        <family val="2"/>
      </rPr>
      <t>Complex Faults must be repaired within 25 business days on average and more quickly in the case of priority faults</t>
    </r>
  </si>
  <si>
    <t xml:space="preserve">Location where information on which lights are patrolled and dates patrolled can be found </t>
  </si>
  <si>
    <t xml:space="preserve"> identified through night patrols can be found, if not in this Annual Report</t>
  </si>
  <si>
    <t>year (or the percentage and locations where it occurred) or when it is next expected.]</t>
  </si>
  <si>
    <t xml:space="preserve">[DNSP to insert information on pole/column inspection cycle and the number of dedicated street lighting pole/column </t>
  </si>
  <si>
    <t>the number of pole replacements made in LGA in the past year.]</t>
  </si>
  <si>
    <t xml:space="preserve">on the location of dedicated street lighting pole/columns inspected in the LGA and their condition rating as well as </t>
  </si>
  <si>
    <t xml:space="preserve">inspected in the LGA in the past year. A link to or guidance is to be provided on how the customer can obtain a report </t>
  </si>
  <si>
    <t>See inventory column X</t>
  </si>
  <si>
    <t>to manage vegetation to ensure effective lighting. Councils are also seeking information on the scheduling of vegetation management.]</t>
  </si>
  <si>
    <t>Average number of patrols of Category V (main road) lights per year undertaken in the LGA</t>
  </si>
  <si>
    <t>Number of faults identified through night patrols in FY and a link to the locations of faults</t>
  </si>
  <si>
    <t xml:space="preserve"> data as an attachment (including identification of fault types, repair/replacement quantities (and whether any</t>
  </si>
  <si>
    <t xml:space="preserve"> replacements were under warranty if this affects charges) and highlighting of any anomalies in the LGA and </t>
  </si>
  <si>
    <t xml:space="preserve"> and expected timeframe to address these.]</t>
  </si>
  <si>
    <t xml:space="preserve"> trends in the data (eg vandalism, type faults, increases in failure rates)).]</t>
  </si>
  <si>
    <t>[DNSP to insert commentary on whether it is acheiving service standards in the LGA and more widely across its network]</t>
  </si>
  <si>
    <t>CAPITAL WORKS:</t>
  </si>
  <si>
    <t>(NSW PLC Section 9)</t>
  </si>
  <si>
    <t>XXX Council</t>
  </si>
  <si>
    <t>X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</si>
</sst>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1" formatCode="_-* #,##0_-;\-* #,##0_-;_-* &quot;-&quot;_-;_-@_-"/>
    <numFmt numFmtId="43" formatCode="_-* #,##0.00_-;\-* #,##0.00_-;_-* &quot;-&quot;??_-;_-@_-"/>
    <numFmt numFmtId="164" formatCode="_(* #,##0.00_);_(* \(#,##0.00\);_(* &quot;-&quot;_);_(@_)"/>
    <numFmt numFmtId="165" formatCode="0.0%"/>
    <numFmt numFmtId="166" formatCode="#,##0.0"/>
    <numFmt numFmtId="167" formatCode="[$-C09]dd\-mmmm\-yyyy;@"/>
    <numFmt numFmtId="168" formatCode="d/m/yyyy;@"/>
  </numFmts>
  <fonts count="34" x14ac:knownFonts="1">
    <font>
      <sz val="9"/>
      <name val="Arial"/>
      <family val="2"/>
    </font>
    <font>
      <sz val="9"/>
      <name val="Arial"/>
      <family val="2"/>
    </font>
    <font>
      <sz val="9"/>
      <color indexed="10"/>
      <name val="Arial"/>
      <family val="2"/>
    </font>
    <font>
      <sz val="9"/>
      <color indexed="12"/>
      <name val="Arial"/>
      <family val="2"/>
    </font>
    <font>
      <b/>
      <sz val="9"/>
      <color indexed="9"/>
      <name val="Arial"/>
      <family val="2"/>
    </font>
    <font>
      <b/>
      <sz val="9"/>
      <color indexed="57"/>
      <name val="Arial"/>
      <family val="2"/>
    </font>
    <font>
      <b/>
      <sz val="9"/>
      <color rgb="FFFF0000"/>
      <name val="Arial"/>
      <family val="2"/>
    </font>
    <font>
      <sz val="10"/>
      <color indexed="9"/>
      <name val="Arial"/>
      <family val="2"/>
    </font>
    <font>
      <sz val="8"/>
      <color indexed="14"/>
      <name val="Arial"/>
      <family val="2"/>
    </font>
    <font>
      <b/>
      <sz val="9.5"/>
      <name val="Arial"/>
      <family val="2"/>
    </font>
    <font>
      <sz val="9.5"/>
      <name val="Arial"/>
      <family val="2"/>
    </font>
    <font>
      <b/>
      <sz val="12"/>
      <name val="Arial"/>
      <family val="2"/>
    </font>
    <font>
      <b/>
      <sz val="9"/>
      <name val="Arial"/>
      <family val="2"/>
    </font>
    <font>
      <sz val="9"/>
      <color theme="0" tint="-0.499984740745262"/>
      <name val="Arial"/>
      <family val="2"/>
    </font>
    <font>
      <sz val="8"/>
      <color theme="0" tint="-0.499984740745262"/>
      <name val="Arial"/>
      <family val="2"/>
    </font>
    <font>
      <sz val="8"/>
      <color theme="0" tint="-0.249977111117893"/>
      <name val="Arial"/>
      <family val="2"/>
    </font>
    <font>
      <sz val="9"/>
      <color theme="0" tint="-0.34998626667073579"/>
      <name val="Arial"/>
      <family val="2"/>
    </font>
    <font>
      <sz val="9"/>
      <color indexed="81"/>
      <name val="Tahoma"/>
      <family val="2"/>
    </font>
    <font>
      <b/>
      <sz val="9"/>
      <color indexed="81"/>
      <name val="Tahoma"/>
      <family val="2"/>
    </font>
    <font>
      <sz val="8"/>
      <name val="Arial"/>
      <family val="2"/>
    </font>
    <font>
      <u/>
      <sz val="9"/>
      <color theme="10"/>
      <name val="Arial"/>
      <family val="2"/>
    </font>
    <font>
      <i/>
      <sz val="9"/>
      <name val="Arial"/>
      <family val="2"/>
    </font>
    <font>
      <sz val="11"/>
      <name val="Arial"/>
      <family val="2"/>
    </font>
    <font>
      <sz val="9"/>
      <color theme="4" tint="0.39997558519241921"/>
      <name val="Arial"/>
      <family val="2"/>
    </font>
    <font>
      <b/>
      <u/>
      <sz val="9"/>
      <name val="Arial"/>
      <family val="2"/>
    </font>
    <font>
      <u/>
      <sz val="9"/>
      <name val="Arial"/>
      <family val="2"/>
    </font>
    <font>
      <sz val="8"/>
      <color rgb="FFFF0000"/>
      <name val="Arial"/>
      <family val="2"/>
    </font>
    <font>
      <b/>
      <sz val="14"/>
      <name val="Arial"/>
      <family val="2"/>
    </font>
    <font>
      <sz val="11"/>
      <color rgb="FF9C0006"/>
      <name val="Book Antiqua"/>
      <family val="2"/>
      <scheme val="minor"/>
    </font>
    <font>
      <b/>
      <sz val="11"/>
      <name val="Arial"/>
      <family val="2"/>
    </font>
    <font>
      <b/>
      <sz val="11"/>
      <color rgb="FF0070C0"/>
      <name val="Arial"/>
      <family val="2"/>
    </font>
    <font>
      <b/>
      <sz val="11"/>
      <color rgb="FFFF0000"/>
      <name val="Arial"/>
      <family val="2"/>
    </font>
    <font>
      <b/>
      <sz val="11"/>
      <color rgb="FF00B050"/>
      <name val="Arial"/>
      <family val="2"/>
    </font>
    <font>
      <b/>
      <sz val="20"/>
      <name val="Arial"/>
      <family val="2"/>
    </font>
  </fonts>
  <fills count="16">
    <fill>
      <patternFill patternType="none"/>
    </fill>
    <fill>
      <patternFill patternType="gray125"/>
    </fill>
    <fill>
      <patternFill patternType="lightGray">
        <fgColor indexed="13"/>
      </patternFill>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rgb="FFFFFF00"/>
        <bgColor indexed="64"/>
      </patternFill>
    </fill>
    <fill>
      <patternFill patternType="solid">
        <fgColor theme="0"/>
        <bgColor indexed="64"/>
      </patternFill>
    </fill>
    <fill>
      <patternFill patternType="solid">
        <fgColor theme="0"/>
        <bgColor rgb="FF00FFFF"/>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tint="0.79998168889431442"/>
        <bgColor rgb="FF00FFFF"/>
      </patternFill>
    </fill>
    <fill>
      <patternFill patternType="solid">
        <fgColor rgb="FFFFC7CE"/>
      </patternFill>
    </fill>
    <fill>
      <patternFill patternType="solid">
        <fgColor rgb="FFFF0000"/>
        <bgColor indexed="64"/>
      </patternFill>
    </fill>
    <fill>
      <patternFill patternType="solid">
        <fgColor theme="3" tint="0.79998168889431442"/>
        <bgColor indexed="64"/>
      </patternFill>
    </fill>
    <fill>
      <patternFill patternType="solid">
        <fgColor theme="4" tint="0.79998168889431442"/>
        <bgColor indexed="64"/>
      </patternFill>
    </fill>
  </fills>
  <borders count="90">
    <border>
      <left/>
      <right/>
      <top/>
      <bottom/>
      <diagonal/>
    </border>
    <border>
      <left/>
      <right/>
      <top/>
      <bottom style="thin">
        <color indexed="64"/>
      </bottom>
      <diagonal/>
    </border>
    <border>
      <left/>
      <right style="double">
        <color rgb="FFFF0000"/>
      </right>
      <top/>
      <bottom/>
      <diagonal/>
    </border>
    <border>
      <left/>
      <right/>
      <top style="thin">
        <color rgb="FF007BC4"/>
      </top>
      <bottom style="thin">
        <color rgb="FF007BC4"/>
      </bottom>
      <diagonal/>
    </border>
    <border>
      <left/>
      <right/>
      <top style="hair">
        <color rgb="FFCBD4D9"/>
      </top>
      <bottom style="hair">
        <color rgb="FFCBD4D9"/>
      </bottom>
      <diagonal/>
    </border>
    <border>
      <left/>
      <right/>
      <top style="hair">
        <color rgb="FFCBD4D9"/>
      </top>
      <bottom style="thin">
        <color rgb="FF007BC4"/>
      </bottom>
      <diagonal/>
    </border>
    <border>
      <left style="hair">
        <color rgb="FF007BC4"/>
      </left>
      <right style="hair">
        <color rgb="FF007BC4"/>
      </right>
      <top style="hair">
        <color rgb="FF007BC4"/>
      </top>
      <bottom style="hair">
        <color rgb="FF007BC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theme="4" tint="0.39994506668294322"/>
      </bottom>
      <diagonal/>
    </border>
    <border>
      <left/>
      <right/>
      <top style="hair">
        <color theme="4" tint="0.39994506668294322"/>
      </top>
      <bottom style="hair">
        <color theme="4" tint="0.39994506668294322"/>
      </bottom>
      <diagonal/>
    </border>
    <border>
      <left/>
      <right/>
      <top style="hair">
        <color theme="4" tint="0.39994506668294322"/>
      </top>
      <bottom/>
      <diagonal/>
    </border>
    <border>
      <left/>
      <right/>
      <top/>
      <bottom style="thin">
        <color theme="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rgb="FF007BC4"/>
      </left>
      <right style="hair">
        <color rgb="FF007BC4"/>
      </right>
      <top/>
      <bottom style="hair">
        <color rgb="FF007BC4"/>
      </bottom>
      <diagonal/>
    </border>
    <border>
      <left style="hair">
        <color rgb="FF007BC4"/>
      </left>
      <right style="hair">
        <color rgb="FF007BC4"/>
      </right>
      <top style="medium">
        <color rgb="FF007BC4"/>
      </top>
      <bottom style="medium">
        <color rgb="FF007BC4"/>
      </bottom>
      <diagonal/>
    </border>
    <border>
      <left/>
      <right/>
      <top style="medium">
        <color rgb="FF007BC4"/>
      </top>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theme="3"/>
      </left>
      <right/>
      <top/>
      <bottom style="thin">
        <color theme="3"/>
      </bottom>
      <diagonal/>
    </border>
    <border>
      <left/>
      <right style="medium">
        <color theme="3"/>
      </right>
      <top/>
      <bottom style="thin">
        <color theme="3"/>
      </bottom>
      <diagonal/>
    </border>
    <border>
      <left style="medium">
        <color theme="3"/>
      </left>
      <right style="medium">
        <color theme="3"/>
      </right>
      <top/>
      <bottom style="thin">
        <color theme="3"/>
      </bottom>
      <diagonal/>
    </border>
    <border>
      <left style="medium">
        <color theme="3"/>
      </left>
      <right style="medium">
        <color theme="3"/>
      </right>
      <top style="medium">
        <color theme="3"/>
      </top>
      <bottom/>
      <diagonal/>
    </border>
    <border>
      <left style="medium">
        <color theme="3"/>
      </left>
      <right style="medium">
        <color theme="3"/>
      </right>
      <top/>
      <bottom style="medium">
        <color theme="3"/>
      </bottom>
      <diagonal/>
    </border>
    <border>
      <left style="medium">
        <color theme="3"/>
      </left>
      <right style="medium">
        <color theme="3"/>
      </right>
      <top/>
      <bottom/>
      <diagonal/>
    </border>
    <border>
      <left style="medium">
        <color theme="3"/>
      </left>
      <right style="medium">
        <color theme="3"/>
      </right>
      <top style="thin">
        <color theme="3"/>
      </top>
      <bottom/>
      <diagonal/>
    </border>
    <border>
      <left style="medium">
        <color rgb="FF007BC4"/>
      </left>
      <right style="hair">
        <color rgb="FF007BC4"/>
      </right>
      <top style="medium">
        <color rgb="FF007BC4"/>
      </top>
      <bottom style="medium">
        <color rgb="FF007BC4"/>
      </bottom>
      <diagonal/>
    </border>
    <border>
      <left style="hair">
        <color rgb="FF007BC4"/>
      </left>
      <right style="medium">
        <color rgb="FF007BC4"/>
      </right>
      <top style="medium">
        <color rgb="FF007BC4"/>
      </top>
      <bottom style="medium">
        <color rgb="FF007BC4"/>
      </bottom>
      <diagonal/>
    </border>
    <border>
      <left style="medium">
        <color rgb="FF007BC4"/>
      </left>
      <right style="hair">
        <color rgb="FF007BC4"/>
      </right>
      <top/>
      <bottom style="hair">
        <color rgb="FF007BC4"/>
      </bottom>
      <diagonal/>
    </border>
    <border>
      <left style="hair">
        <color rgb="FF007BC4"/>
      </left>
      <right style="medium">
        <color rgb="FF007BC4"/>
      </right>
      <top/>
      <bottom style="hair">
        <color rgb="FF007BC4"/>
      </bottom>
      <diagonal/>
    </border>
    <border>
      <left style="medium">
        <color rgb="FF007BC4"/>
      </left>
      <right style="hair">
        <color rgb="FF007BC4"/>
      </right>
      <top style="hair">
        <color rgb="FF007BC4"/>
      </top>
      <bottom style="hair">
        <color rgb="FF007BC4"/>
      </bottom>
      <diagonal/>
    </border>
    <border>
      <left/>
      <right/>
      <top style="medium">
        <color theme="3"/>
      </top>
      <bottom style="medium">
        <color theme="3"/>
      </bottom>
      <diagonal/>
    </border>
    <border>
      <left/>
      <right/>
      <top style="medium">
        <color theme="4" tint="0.39991454817346722"/>
      </top>
      <bottom/>
      <diagonal/>
    </border>
    <border>
      <left/>
      <right/>
      <top style="medium">
        <color rgb="FF0070C0"/>
      </top>
      <bottom/>
      <diagonal/>
    </border>
    <border>
      <left/>
      <right/>
      <top/>
      <bottom style="medium">
        <color rgb="FF0070C0"/>
      </bottom>
      <diagonal/>
    </border>
    <border>
      <left style="thin">
        <color rgb="FF0070C0"/>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right/>
      <top style="thin">
        <color rgb="FF0070C0"/>
      </top>
      <bottom/>
      <diagonal/>
    </border>
    <border>
      <left/>
      <right/>
      <top/>
      <bottom style="thin">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rgb="FF007BC4"/>
      </bottom>
      <diagonal/>
    </border>
    <border>
      <left style="hair">
        <color rgb="FF007BC4"/>
      </left>
      <right/>
      <top style="medium">
        <color rgb="FF007BC4"/>
      </top>
      <bottom style="medium">
        <color rgb="FF007BC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3"/>
      </top>
      <bottom style="thin">
        <color theme="3"/>
      </bottom>
      <diagonal/>
    </border>
    <border>
      <left/>
      <right style="medium">
        <color theme="3"/>
      </right>
      <top style="thin">
        <color theme="3"/>
      </top>
      <bottom style="thin">
        <color theme="3"/>
      </bottom>
      <diagonal/>
    </border>
    <border>
      <left style="medium">
        <color theme="3"/>
      </left>
      <right/>
      <top style="thin">
        <color theme="3"/>
      </top>
      <bottom style="thin">
        <color theme="3"/>
      </bottom>
      <diagonal/>
    </border>
    <border>
      <left/>
      <right/>
      <top style="medium">
        <color rgb="FF007BC4"/>
      </top>
      <bottom style="medium">
        <color rgb="FF007BC4"/>
      </bottom>
      <diagonal/>
    </border>
    <border>
      <left/>
      <right/>
      <top/>
      <bottom style="medium">
        <color rgb="FF007BC4"/>
      </bottom>
      <diagonal/>
    </border>
    <border>
      <left/>
      <right/>
      <top style="thin">
        <color theme="0" tint="-0.34998626667073579"/>
      </top>
      <bottom style="thin">
        <color theme="0" tint="-0.34998626667073579"/>
      </bottom>
      <diagonal/>
    </border>
    <border>
      <left style="thin">
        <color rgb="FF007BC4"/>
      </left>
      <right/>
      <top style="thin">
        <color rgb="FF007BC4"/>
      </top>
      <bottom/>
      <diagonal/>
    </border>
    <border>
      <left/>
      <right/>
      <top style="thin">
        <color rgb="FF007BC4"/>
      </top>
      <bottom/>
      <diagonal/>
    </border>
    <border>
      <left/>
      <right style="thin">
        <color rgb="FF007BC4"/>
      </right>
      <top style="thin">
        <color rgb="FF007BC4"/>
      </top>
      <bottom/>
      <diagonal/>
    </border>
    <border>
      <left style="thin">
        <color rgb="FF007BC4"/>
      </left>
      <right/>
      <top/>
      <bottom style="thin">
        <color rgb="FF007BC4"/>
      </bottom>
      <diagonal/>
    </border>
    <border>
      <left/>
      <right/>
      <top/>
      <bottom style="thin">
        <color rgb="FF007BC4"/>
      </bottom>
      <diagonal/>
    </border>
    <border>
      <left/>
      <right style="thin">
        <color rgb="FF007BC4"/>
      </right>
      <top/>
      <bottom style="thin">
        <color rgb="FF007BC4"/>
      </bottom>
      <diagonal/>
    </border>
    <border>
      <left style="medium">
        <color theme="4" tint="0.39985351115451523"/>
      </left>
      <right style="medium">
        <color theme="4" tint="0.39982299264503923"/>
      </right>
      <top style="medium">
        <color theme="4" tint="0.39985351115451523"/>
      </top>
      <bottom style="medium">
        <color theme="4" tint="0.39985351115451523"/>
      </bottom>
      <diagonal/>
    </border>
    <border>
      <left style="medium">
        <color theme="4" tint="0.39991454817346722"/>
      </left>
      <right style="medium">
        <color theme="4" tint="0.39988402966399123"/>
      </right>
      <top style="medium">
        <color theme="4" tint="0.39991454817346722"/>
      </top>
      <bottom style="medium">
        <color theme="4" tint="0.39991454817346722"/>
      </bottom>
      <diagonal/>
    </border>
    <border>
      <left style="medium">
        <color theme="4" tint="0.39988402966399123"/>
      </left>
      <right style="medium">
        <color theme="4" tint="0.39985351115451523"/>
      </right>
      <top style="medium">
        <color theme="4" tint="0.39988402966399123"/>
      </top>
      <bottom style="thin">
        <color theme="4" tint="0.39991454817346722"/>
      </bottom>
      <diagonal/>
    </border>
    <border>
      <left style="medium">
        <color theme="4" tint="0.39988402966399123"/>
      </left>
      <right style="medium">
        <color theme="4" tint="0.39985351115451523"/>
      </right>
      <top style="thin">
        <color theme="4" tint="0.39991454817346722"/>
      </top>
      <bottom style="thin">
        <color theme="4" tint="0.39988402966399123"/>
      </bottom>
      <diagonal/>
    </border>
    <border>
      <left style="medium">
        <color theme="4" tint="0.39988402966399123"/>
      </left>
      <right style="medium">
        <color theme="4" tint="0.39985351115451523"/>
      </right>
      <top style="thin">
        <color theme="4" tint="0.39991454817346722"/>
      </top>
      <bottom style="medium">
        <color theme="4" tint="0.39988402966399123"/>
      </bottom>
      <diagonal/>
    </border>
    <border>
      <left style="medium">
        <color rgb="FF00B0F0"/>
      </left>
      <right style="medium">
        <color rgb="FF00B0F0"/>
      </right>
      <top style="medium">
        <color rgb="FF00B0F0"/>
      </top>
      <bottom style="medium">
        <color rgb="FF00B0F0"/>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diagonal/>
    </border>
    <border>
      <left style="medium">
        <color theme="0" tint="-0.34998626667073579"/>
      </left>
      <right style="medium">
        <color theme="0" tint="-0.34998626667073579"/>
      </right>
      <top style="medium">
        <color theme="0" tint="-0.34998626667073579"/>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5">
    <xf numFmtId="0" fontId="0" fillId="0" borderId="0"/>
    <xf numFmtId="43" fontId="1" fillId="0" borderId="0" applyFont="0" applyFill="0" applyBorder="0" applyAlignment="0" applyProtection="0"/>
    <xf numFmtId="41" fontId="1" fillId="0" borderId="0" applyFont="0" applyFill="0" applyBorder="0" applyAlignment="0" applyProtection="0"/>
    <xf numFmtId="0" fontId="1" fillId="0" borderId="2" applyNumberFormat="0" applyFont="0" applyFill="0" applyAlignment="0" applyProtection="0"/>
    <xf numFmtId="164" fontId="8" fillId="0" borderId="0" applyNumberFormat="0" applyFill="0" applyBorder="0" applyAlignment="0">
      <alignment horizontal="left"/>
    </xf>
    <xf numFmtId="0" fontId="2" fillId="0" borderId="0" applyNumberFormat="0" applyFill="0" applyBorder="0" applyAlignment="0"/>
    <xf numFmtId="4" fontId="1" fillId="4" borderId="0" applyBorder="0" applyAlignment="0">
      <alignment horizontal="right"/>
      <protection locked="0"/>
    </xf>
    <xf numFmtId="165" fontId="1" fillId="4" borderId="0" applyBorder="0" applyAlignment="0">
      <alignment horizontal="right"/>
      <protection locked="0"/>
    </xf>
    <xf numFmtId="3" fontId="3" fillId="0" borderId="0" applyNumberFormat="0" applyFill="0" applyBorder="0" applyAlignment="0">
      <protection locked="0"/>
    </xf>
    <xf numFmtId="41" fontId="4" fillId="5" borderId="0" applyNumberFormat="0" applyBorder="0" applyAlignment="0"/>
    <xf numFmtId="0" fontId="5" fillId="0" borderId="0" applyNumberFormat="0" applyFill="0" applyBorder="0" applyAlignment="0" applyProtection="0"/>
    <xf numFmtId="166" fontId="1" fillId="2" borderId="0" applyBorder="0" applyAlignment="0">
      <alignment horizontal="right"/>
      <protection locked="0"/>
    </xf>
    <xf numFmtId="165" fontId="1" fillId="3" borderId="0" applyBorder="0" applyAlignment="0">
      <protection locked="0"/>
    </xf>
    <xf numFmtId="0" fontId="6" fillId="6" borderId="0" applyNumberFormat="0" applyBorder="0" applyAlignment="0" applyProtection="0"/>
    <xf numFmtId="165" fontId="1" fillId="2" borderId="0" applyBorder="0" applyAlignment="0">
      <alignment horizontal="left"/>
      <protection locked="0"/>
    </xf>
    <xf numFmtId="166" fontId="1" fillId="3" borderId="1" applyBorder="0" applyAlignment="0">
      <alignment horizontal="right"/>
      <protection locked="0"/>
    </xf>
    <xf numFmtId="9" fontId="7" fillId="0" borderId="0" applyFont="0" applyBorder="0" applyAlignment="0" applyProtection="0"/>
    <xf numFmtId="9" fontId="7" fillId="0" borderId="0" applyFont="0" applyBorder="0" applyAlignment="0" applyProtection="0"/>
    <xf numFmtId="0" fontId="9" fillId="7" borderId="3" applyAlignment="0">
      <alignment horizontal="left" vertical="top"/>
    </xf>
    <xf numFmtId="0" fontId="10" fillId="0" borderId="4" applyAlignment="0">
      <alignment horizontal="left" vertical="center"/>
    </xf>
    <xf numFmtId="0" fontId="10" fillId="0" borderId="5" applyAlignment="0">
      <alignment horizontal="left" vertical="center"/>
    </xf>
    <xf numFmtId="43" fontId="1" fillId="0" borderId="0" applyFont="0" applyFill="0" applyBorder="0" applyAlignment="0" applyProtection="0"/>
    <xf numFmtId="41" fontId="1" fillId="0" borderId="0" applyFont="0" applyFill="0" applyBorder="0" applyAlignment="0" applyProtection="0"/>
    <xf numFmtId="41" fontId="4" fillId="5" borderId="0" applyNumberFormat="0" applyBorder="0" applyAlignment="0"/>
    <xf numFmtId="43" fontId="1" fillId="0" borderId="0" applyFont="0" applyFill="0" applyBorder="0" applyAlignment="0" applyProtection="0"/>
    <xf numFmtId="41" fontId="1" fillId="0" borderId="0" applyFont="0" applyFill="0" applyBorder="0" applyAlignment="0" applyProtection="0"/>
    <xf numFmtId="41" fontId="4" fillId="5" borderId="0" applyNumberFormat="0" applyBorder="0" applyAlignmen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4" fillId="5" borderId="0" applyNumberFormat="0" applyBorder="0" applyAlignment="0"/>
    <xf numFmtId="0" fontId="20" fillId="0" borderId="0" applyNumberFormat="0" applyFill="0" applyBorder="0" applyAlignment="0" applyProtection="0"/>
    <xf numFmtId="43" fontId="1" fillId="0" borderId="0" applyFont="0" applyFill="0" applyBorder="0" applyAlignment="0" applyProtection="0"/>
    <xf numFmtId="0" fontId="28" fillId="12" borderId="0" applyNumberFormat="0" applyBorder="0" applyAlignment="0" applyProtection="0"/>
  </cellStyleXfs>
  <cellXfs count="370">
    <xf numFmtId="0" fontId="0" fillId="0" borderId="0" xfId="0"/>
    <xf numFmtId="0" fontId="0" fillId="0" borderId="0" xfId="0" applyAlignment="1">
      <alignment horizontal="left"/>
    </xf>
    <xf numFmtId="0" fontId="12" fillId="0" borderId="0" xfId="0" applyFont="1"/>
    <xf numFmtId="0" fontId="12" fillId="7" borderId="0" xfId="0" applyFont="1" applyFill="1"/>
    <xf numFmtId="0" fontId="0" fillId="7" borderId="0" xfId="0" applyFill="1"/>
    <xf numFmtId="0" fontId="0" fillId="7" borderId="0" xfId="0" applyFill="1" applyAlignment="1">
      <alignment wrapText="1"/>
    </xf>
    <xf numFmtId="0" fontId="0" fillId="7" borderId="0" xfId="0" applyFont="1" applyFill="1"/>
    <xf numFmtId="0" fontId="0" fillId="0" borderId="0" xfId="0" applyFont="1"/>
    <xf numFmtId="0" fontId="0" fillId="7" borderId="0" xfId="0" applyFont="1" applyFill="1" applyAlignment="1">
      <alignment horizontal="left"/>
    </xf>
    <xf numFmtId="0" fontId="0" fillId="0" borderId="0" xfId="0" applyFont="1" applyAlignment="1">
      <alignment horizontal="left"/>
    </xf>
    <xf numFmtId="0" fontId="0" fillId="7" borderId="0" xfId="0" applyFont="1" applyFill="1" applyBorder="1"/>
    <xf numFmtId="0" fontId="0" fillId="7" borderId="0" xfId="0" applyFont="1" applyFill="1" applyBorder="1" applyAlignment="1">
      <alignment horizontal="left"/>
    </xf>
    <xf numFmtId="0" fontId="0" fillId="7" borderId="0" xfId="0" applyFill="1" applyAlignment="1">
      <alignment horizontal="right"/>
    </xf>
    <xf numFmtId="0" fontId="11" fillId="7" borderId="0" xfId="0" applyFont="1" applyFill="1"/>
    <xf numFmtId="0" fontId="0" fillId="7" borderId="9" xfId="0" applyFill="1" applyBorder="1"/>
    <xf numFmtId="0" fontId="0" fillId="7" borderId="0" xfId="0" applyFill="1" applyBorder="1"/>
    <xf numFmtId="0" fontId="0" fillId="7" borderId="11" xfId="0" applyFill="1" applyBorder="1"/>
    <xf numFmtId="0" fontId="0" fillId="7" borderId="10" xfId="0" applyFill="1" applyBorder="1"/>
    <xf numFmtId="0" fontId="0" fillId="7" borderId="12" xfId="0" applyFill="1" applyBorder="1"/>
    <xf numFmtId="0" fontId="0" fillId="7" borderId="0" xfId="0" applyFill="1" applyAlignment="1">
      <alignment vertical="top"/>
    </xf>
    <xf numFmtId="0" fontId="0" fillId="7" borderId="0" xfId="0" applyFill="1" applyAlignment="1">
      <alignment horizontal="left" vertical="top"/>
    </xf>
    <xf numFmtId="0" fontId="12" fillId="7" borderId="0" xfId="0" applyFont="1" applyFill="1" applyBorder="1"/>
    <xf numFmtId="0" fontId="0" fillId="7" borderId="0" xfId="0" applyFill="1" applyAlignment="1">
      <alignment horizontal="center"/>
    </xf>
    <xf numFmtId="0" fontId="0" fillId="7" borderId="7" xfId="0" applyFill="1" applyBorder="1"/>
    <xf numFmtId="0" fontId="0" fillId="7" borderId="0" xfId="0" applyFill="1" applyBorder="1" applyAlignment="1">
      <alignment horizontal="left"/>
    </xf>
    <xf numFmtId="0" fontId="0" fillId="7" borderId="0" xfId="0" applyNumberFormat="1" applyFill="1" applyBorder="1"/>
    <xf numFmtId="0" fontId="0" fillId="7" borderId="0" xfId="0" applyFont="1" applyFill="1" applyAlignment="1">
      <alignment horizontal="center"/>
    </xf>
    <xf numFmtId="1" fontId="0" fillId="7" borderId="0" xfId="0" applyNumberFormat="1" applyFill="1" applyAlignment="1">
      <alignment horizontal="right"/>
    </xf>
    <xf numFmtId="0" fontId="0" fillId="0" borderId="0" xfId="0" applyBorder="1"/>
    <xf numFmtId="0" fontId="0" fillId="7" borderId="0" xfId="0" applyFill="1" applyBorder="1" applyAlignment="1">
      <alignment horizontal="center"/>
    </xf>
    <xf numFmtId="0" fontId="14" fillId="7" borderId="0" xfId="8" applyNumberFormat="1" applyFont="1" applyFill="1" applyAlignment="1" applyProtection="1">
      <alignment horizontal="center"/>
    </xf>
    <xf numFmtId="0" fontId="0" fillId="0" borderId="0" xfId="0" applyBorder="1" applyAlignment="1">
      <alignment horizontal="left"/>
    </xf>
    <xf numFmtId="4" fontId="0" fillId="7" borderId="0" xfId="0" applyNumberFormat="1" applyFill="1" applyAlignment="1">
      <alignment horizontal="right"/>
    </xf>
    <xf numFmtId="3" fontId="8" fillId="7" borderId="0" xfId="4" applyNumberFormat="1" applyFill="1" applyAlignment="1">
      <alignment horizontal="right"/>
    </xf>
    <xf numFmtId="4" fontId="0" fillId="7" borderId="0" xfId="0" applyNumberFormat="1" applyFill="1" applyBorder="1" applyAlignment="1">
      <alignment horizontal="right"/>
    </xf>
    <xf numFmtId="3" fontId="0" fillId="7" borderId="0" xfId="0" applyNumberFormat="1" applyFill="1" applyBorder="1" applyAlignment="1">
      <alignment horizontal="right"/>
    </xf>
    <xf numFmtId="0" fontId="3" fillId="7" borderId="0" xfId="8" applyNumberFormat="1" applyFill="1" applyBorder="1" applyProtection="1"/>
    <xf numFmtId="0" fontId="12" fillId="7" borderId="0" xfId="0" applyFont="1" applyFill="1" applyAlignment="1">
      <alignment horizontal="left"/>
    </xf>
    <xf numFmtId="0" fontId="0" fillId="7" borderId="7" xfId="0" applyFill="1" applyBorder="1" applyAlignment="1">
      <alignment horizontal="left"/>
    </xf>
    <xf numFmtId="0" fontId="0" fillId="7" borderId="10" xfId="0" applyFill="1" applyBorder="1" applyAlignment="1">
      <alignment horizontal="left"/>
    </xf>
    <xf numFmtId="0" fontId="11" fillId="7" borderId="0" xfId="0" applyFont="1" applyFill="1" applyAlignment="1">
      <alignment horizontal="left"/>
    </xf>
    <xf numFmtId="4" fontId="0" fillId="8" borderId="0" xfId="0" applyNumberFormat="1" applyFill="1" applyBorder="1" applyAlignment="1">
      <alignment horizontal="right"/>
    </xf>
    <xf numFmtId="3" fontId="0" fillId="8" borderId="0" xfId="0" applyNumberFormat="1" applyFill="1" applyBorder="1" applyAlignment="1">
      <alignment horizontal="right"/>
    </xf>
    <xf numFmtId="14" fontId="0" fillId="7" borderId="0" xfId="0" applyNumberFormat="1" applyFill="1" applyBorder="1"/>
    <xf numFmtId="0" fontId="0" fillId="7" borderId="0" xfId="0" applyFill="1" applyAlignment="1"/>
    <xf numFmtId="0" fontId="0" fillId="7" borderId="0" xfId="0" applyFill="1" applyBorder="1" applyAlignment="1"/>
    <xf numFmtId="0" fontId="0" fillId="7" borderId="0" xfId="0" applyFont="1" applyFill="1" applyBorder="1" applyAlignment="1"/>
    <xf numFmtId="0" fontId="0" fillId="7" borderId="0" xfId="0" applyFont="1" applyFill="1" applyAlignment="1"/>
    <xf numFmtId="0" fontId="0" fillId="0" borderId="0" xfId="0" applyFont="1" applyAlignment="1"/>
    <xf numFmtId="0" fontId="0" fillId="7" borderId="0" xfId="0" applyNumberFormat="1" applyFill="1"/>
    <xf numFmtId="0" fontId="0" fillId="0" borderId="0" xfId="0" applyNumberFormat="1"/>
    <xf numFmtId="0" fontId="12" fillId="7" borderId="0" xfId="0" applyNumberFormat="1" applyFont="1" applyFill="1"/>
    <xf numFmtId="168" fontId="0" fillId="7" borderId="0" xfId="0" applyNumberFormat="1" applyFill="1" applyBorder="1" applyAlignment="1">
      <alignment horizontal="left"/>
    </xf>
    <xf numFmtId="0" fontId="3" fillId="7" borderId="0" xfId="8" applyNumberFormat="1" applyFill="1" applyBorder="1" applyAlignment="1" applyProtection="1">
      <alignment horizontal="left"/>
    </xf>
    <xf numFmtId="0" fontId="0" fillId="7" borderId="11" xfId="0" applyFill="1" applyBorder="1" applyAlignment="1">
      <alignment horizontal="left"/>
    </xf>
    <xf numFmtId="3" fontId="0" fillId="7" borderId="0" xfId="3" applyNumberFormat="1" applyFont="1" applyFill="1" applyBorder="1" applyAlignment="1">
      <alignment horizontal="left"/>
    </xf>
    <xf numFmtId="3" fontId="0" fillId="7" borderId="0" xfId="0" applyNumberFormat="1" applyFill="1" applyBorder="1" applyAlignment="1">
      <alignment horizontal="left"/>
    </xf>
    <xf numFmtId="3" fontId="0" fillId="7" borderId="11" xfId="0" applyNumberFormat="1" applyFill="1" applyBorder="1" applyAlignment="1">
      <alignment horizontal="left"/>
    </xf>
    <xf numFmtId="0" fontId="0" fillId="7" borderId="0" xfId="3" applyFont="1" applyFill="1" applyBorder="1" applyAlignment="1">
      <alignment horizontal="left"/>
    </xf>
    <xf numFmtId="0" fontId="0" fillId="7" borderId="2" xfId="0" applyFill="1" applyBorder="1" applyAlignment="1">
      <alignment horizontal="left"/>
    </xf>
    <xf numFmtId="0" fontId="0" fillId="7" borderId="0" xfId="0" applyNumberFormat="1" applyFill="1" applyBorder="1" applyAlignment="1">
      <alignment horizontal="left"/>
    </xf>
    <xf numFmtId="0" fontId="0" fillId="7" borderId="0" xfId="3" applyNumberFormat="1" applyFont="1" applyFill="1" applyBorder="1" applyAlignment="1">
      <alignment horizontal="left"/>
    </xf>
    <xf numFmtId="0" fontId="0" fillId="7" borderId="11" xfId="3" applyNumberFormat="1" applyFont="1" applyFill="1" applyBorder="1" applyAlignment="1">
      <alignment horizontal="left"/>
    </xf>
    <xf numFmtId="0" fontId="0" fillId="7" borderId="1" xfId="0" applyNumberFormat="1" applyFill="1" applyBorder="1" applyAlignment="1">
      <alignment horizontal="left"/>
    </xf>
    <xf numFmtId="0" fontId="0" fillId="7" borderId="13" xfId="0" applyNumberFormat="1" applyFill="1" applyBorder="1" applyAlignment="1">
      <alignment horizontal="left"/>
    </xf>
    <xf numFmtId="0" fontId="0" fillId="7" borderId="17" xfId="0" applyFill="1" applyBorder="1" applyAlignment="1">
      <alignment horizontal="right" wrapText="1"/>
    </xf>
    <xf numFmtId="0" fontId="3" fillId="7" borderId="8" xfId="8" applyNumberFormat="1" applyFill="1" applyBorder="1" applyAlignment="1" applyProtection="1">
      <alignment horizontal="left"/>
    </xf>
    <xf numFmtId="0" fontId="3" fillId="7" borderId="9" xfId="8" applyNumberFormat="1" applyFill="1" applyBorder="1" applyAlignment="1" applyProtection="1">
      <alignment horizontal="left"/>
    </xf>
    <xf numFmtId="0" fontId="0" fillId="7" borderId="8" xfId="0" applyFill="1" applyBorder="1" applyAlignment="1">
      <alignment horizontal="left"/>
    </xf>
    <xf numFmtId="0" fontId="3" fillId="7" borderId="10" xfId="8" applyNumberFormat="1" applyFill="1" applyBorder="1" applyAlignment="1" applyProtection="1">
      <alignment horizontal="left"/>
    </xf>
    <xf numFmtId="166" fontId="1" fillId="3" borderId="6" xfId="15" applyBorder="1" applyAlignment="1">
      <alignment horizontal="left" vertical="top"/>
      <protection locked="0"/>
    </xf>
    <xf numFmtId="166" fontId="1" fillId="3" borderId="6" xfId="15" applyBorder="1" applyAlignment="1">
      <alignment horizontal="left"/>
      <protection locked="0"/>
    </xf>
    <xf numFmtId="166" fontId="1" fillId="3" borderId="21" xfId="15" applyBorder="1" applyAlignment="1">
      <alignment horizontal="left"/>
      <protection locked="0"/>
    </xf>
    <xf numFmtId="0" fontId="0" fillId="7" borderId="23" xfId="0" applyFont="1" applyFill="1" applyBorder="1"/>
    <xf numFmtId="0" fontId="0" fillId="7" borderId="23" xfId="0" applyFont="1" applyFill="1" applyBorder="1" applyAlignment="1"/>
    <xf numFmtId="0" fontId="0" fillId="7" borderId="23" xfId="0" applyFont="1" applyFill="1" applyBorder="1" applyAlignment="1">
      <alignment horizontal="left"/>
    </xf>
    <xf numFmtId="0" fontId="12" fillId="7" borderId="27" xfId="0" applyFont="1" applyFill="1" applyBorder="1"/>
    <xf numFmtId="0" fontId="12" fillId="7" borderId="29" xfId="0" applyFont="1" applyFill="1" applyBorder="1"/>
    <xf numFmtId="0" fontId="12" fillId="7" borderId="30" xfId="0" applyFont="1" applyFill="1" applyBorder="1"/>
    <xf numFmtId="4" fontId="0" fillId="7" borderId="30" xfId="0" applyNumberFormat="1" applyFill="1" applyBorder="1" applyAlignment="1">
      <alignment horizontal="right"/>
    </xf>
    <xf numFmtId="4" fontId="0" fillId="7" borderId="27" xfId="0" applyNumberFormat="1" applyFill="1" applyBorder="1" applyAlignment="1">
      <alignment horizontal="right"/>
    </xf>
    <xf numFmtId="3" fontId="0" fillId="8" borderId="27" xfId="0" applyNumberFormat="1" applyFill="1" applyBorder="1" applyAlignment="1">
      <alignment horizontal="right"/>
    </xf>
    <xf numFmtId="3" fontId="0" fillId="8" borderId="28" xfId="0" applyNumberFormat="1" applyFill="1" applyBorder="1" applyAlignment="1">
      <alignment horizontal="right"/>
    </xf>
    <xf numFmtId="3" fontId="0" fillId="7" borderId="28" xfId="0" applyNumberFormat="1" applyFill="1" applyBorder="1" applyAlignment="1">
      <alignment horizontal="right"/>
    </xf>
    <xf numFmtId="0" fontId="0" fillId="7" borderId="34" xfId="0" applyFill="1" applyBorder="1" applyAlignment="1">
      <alignment wrapText="1"/>
    </xf>
    <xf numFmtId="2" fontId="12" fillId="7" borderId="34" xfId="0" applyNumberFormat="1" applyFont="1" applyFill="1" applyBorder="1" applyAlignment="1">
      <alignment wrapText="1"/>
    </xf>
    <xf numFmtId="166" fontId="1" fillId="3" borderId="37" xfId="15" applyBorder="1" applyAlignment="1">
      <protection locked="0"/>
    </xf>
    <xf numFmtId="166" fontId="0" fillId="3" borderId="36" xfId="15" applyFont="1" applyBorder="1" applyAlignment="1">
      <protection locked="0"/>
    </xf>
    <xf numFmtId="4" fontId="0" fillId="7" borderId="29" xfId="0" applyNumberFormat="1" applyFill="1" applyBorder="1" applyAlignment="1">
      <alignment horizontal="right"/>
    </xf>
    <xf numFmtId="0" fontId="12" fillId="7" borderId="40" xfId="0" applyFont="1" applyFill="1" applyBorder="1" applyAlignment="1">
      <alignment horizontal="left" wrapText="1"/>
    </xf>
    <xf numFmtId="0" fontId="19" fillId="7" borderId="0" xfId="0" applyFont="1" applyFill="1"/>
    <xf numFmtId="0" fontId="0" fillId="7" borderId="45" xfId="0" applyFill="1" applyBorder="1"/>
    <xf numFmtId="0" fontId="0" fillId="7" borderId="46" xfId="0" applyFill="1" applyBorder="1" applyAlignment="1">
      <alignment horizontal="left"/>
    </xf>
    <xf numFmtId="0" fontId="0" fillId="7" borderId="46" xfId="0" applyFill="1" applyBorder="1" applyAlignment="1">
      <alignment horizontal="center"/>
    </xf>
    <xf numFmtId="0" fontId="0" fillId="7" borderId="46" xfId="0" applyFont="1" applyFill="1" applyBorder="1" applyAlignment="1">
      <alignment horizontal="center"/>
    </xf>
    <xf numFmtId="1" fontId="0" fillId="7" borderId="46" xfId="0" applyNumberFormat="1" applyFill="1" applyBorder="1" applyAlignment="1">
      <alignment horizontal="right"/>
    </xf>
    <xf numFmtId="0" fontId="0" fillId="7" borderId="0" xfId="0" applyFont="1" applyFill="1" applyBorder="1" applyAlignment="1">
      <alignment horizontal="center"/>
    </xf>
    <xf numFmtId="1" fontId="0" fillId="7" borderId="0" xfId="0" applyNumberFormat="1" applyFill="1" applyBorder="1" applyAlignment="1">
      <alignment horizontal="right"/>
    </xf>
    <xf numFmtId="0" fontId="12" fillId="7" borderId="25" xfId="0" applyFont="1" applyFill="1" applyBorder="1" applyAlignment="1">
      <alignment wrapText="1"/>
    </xf>
    <xf numFmtId="0" fontId="0" fillId="7" borderId="29" xfId="0" applyFill="1" applyBorder="1" applyAlignment="1">
      <alignment horizontal="left"/>
    </xf>
    <xf numFmtId="0" fontId="16" fillId="7" borderId="49" xfId="0" applyFont="1" applyFill="1" applyBorder="1" applyAlignment="1">
      <alignment horizontal="left"/>
    </xf>
    <xf numFmtId="168" fontId="0" fillId="7" borderId="51" xfId="0" applyNumberFormat="1" applyFill="1" applyBorder="1" applyAlignment="1">
      <alignment horizontal="left"/>
    </xf>
    <xf numFmtId="168" fontId="0" fillId="7" borderId="53" xfId="0" applyNumberFormat="1" applyFill="1" applyBorder="1" applyAlignment="1">
      <alignment horizontal="left"/>
    </xf>
    <xf numFmtId="0" fontId="0" fillId="0" borderId="0" xfId="0"/>
    <xf numFmtId="0" fontId="15" fillId="7" borderId="0" xfId="0" applyFont="1" applyFill="1" applyAlignment="1"/>
    <xf numFmtId="0" fontId="0" fillId="0" borderId="0" xfId="0" applyAlignment="1"/>
    <xf numFmtId="0" fontId="3" fillId="7" borderId="18" xfId="8" applyNumberFormat="1" applyFill="1" applyBorder="1" applyAlignment="1">
      <alignment horizontal="left"/>
      <protection locked="0"/>
    </xf>
    <xf numFmtId="0" fontId="3" fillId="7" borderId="19" xfId="8" applyNumberFormat="1" applyFill="1" applyBorder="1" applyAlignment="1">
      <alignment horizontal="left"/>
      <protection locked="0"/>
    </xf>
    <xf numFmtId="0" fontId="3" fillId="7" borderId="20" xfId="8" applyNumberFormat="1" applyFill="1" applyBorder="1" applyAlignment="1">
      <alignment horizontal="left"/>
      <protection locked="0"/>
    </xf>
    <xf numFmtId="0" fontId="0" fillId="7" borderId="2" xfId="3" applyFont="1" applyFill="1" applyAlignment="1">
      <alignment horizontal="left"/>
    </xf>
    <xf numFmtId="0" fontId="13" fillId="7" borderId="31" xfId="0" applyFont="1" applyFill="1" applyBorder="1" applyAlignment="1">
      <alignment vertical="center" wrapText="1"/>
    </xf>
    <xf numFmtId="0" fontId="13" fillId="7" borderId="30" xfId="0" applyFont="1" applyFill="1" applyBorder="1" applyAlignment="1">
      <alignment horizontal="left" vertical="center" wrapText="1"/>
    </xf>
    <xf numFmtId="0" fontId="13" fillId="7" borderId="30" xfId="0" applyFont="1" applyFill="1" applyBorder="1" applyAlignment="1">
      <alignment vertical="center" wrapText="1"/>
    </xf>
    <xf numFmtId="0" fontId="13" fillId="7" borderId="0" xfId="0" applyFont="1" applyFill="1" applyAlignment="1">
      <alignment vertical="center"/>
    </xf>
    <xf numFmtId="0" fontId="13" fillId="7" borderId="29" xfId="0" applyFont="1" applyFill="1" applyBorder="1" applyAlignment="1">
      <alignment horizontal="right" vertical="center"/>
    </xf>
    <xf numFmtId="0" fontId="13" fillId="7" borderId="30" xfId="0" applyFont="1" applyFill="1" applyBorder="1" applyAlignment="1">
      <alignment horizontal="right" vertical="center"/>
    </xf>
    <xf numFmtId="0" fontId="0" fillId="7" borderId="0" xfId="0" applyNumberFormat="1" applyFill="1" applyAlignment="1">
      <alignment horizontal="center"/>
    </xf>
    <xf numFmtId="0" fontId="0" fillId="7" borderId="0" xfId="0" applyNumberFormat="1" applyFill="1" applyBorder="1" applyAlignment="1">
      <alignment horizontal="center"/>
    </xf>
    <xf numFmtId="0" fontId="13" fillId="7" borderId="30" xfId="0" applyFont="1" applyFill="1" applyBorder="1" applyAlignment="1">
      <alignment horizontal="center" vertical="center" wrapText="1"/>
    </xf>
    <xf numFmtId="0" fontId="0" fillId="0" borderId="0" xfId="0" applyAlignment="1">
      <alignment horizontal="center"/>
    </xf>
    <xf numFmtId="3" fontId="0" fillId="7" borderId="0" xfId="0" applyNumberFormat="1" applyFill="1"/>
    <xf numFmtId="0" fontId="0" fillId="7" borderId="32" xfId="0" applyFill="1" applyBorder="1" applyAlignment="1">
      <alignment horizontal="right" wrapText="1"/>
    </xf>
    <xf numFmtId="168" fontId="3" fillId="7" borderId="10" xfId="8" applyNumberFormat="1" applyFill="1" applyBorder="1" applyAlignment="1">
      <alignment horizontal="left"/>
      <protection locked="0"/>
    </xf>
    <xf numFmtId="0" fontId="3" fillId="7" borderId="0" xfId="8" applyNumberFormat="1" applyFill="1" applyBorder="1" applyAlignment="1">
      <alignment horizontal="left"/>
      <protection locked="0"/>
    </xf>
    <xf numFmtId="0" fontId="3" fillId="7" borderId="11" xfId="8" applyNumberFormat="1" applyFill="1" applyBorder="1" applyAlignment="1">
      <alignment horizontal="left"/>
      <protection locked="0"/>
    </xf>
    <xf numFmtId="168" fontId="3" fillId="7" borderId="12" xfId="8" applyNumberFormat="1" applyFill="1" applyBorder="1" applyAlignment="1">
      <alignment horizontal="left"/>
      <protection locked="0"/>
    </xf>
    <xf numFmtId="0" fontId="3" fillId="7" borderId="1" xfId="8" applyNumberFormat="1" applyFill="1" applyBorder="1" applyAlignment="1">
      <alignment horizontal="left"/>
      <protection locked="0"/>
    </xf>
    <xf numFmtId="0" fontId="3" fillId="7" borderId="13" xfId="8" applyNumberFormat="1" applyFill="1" applyBorder="1" applyAlignment="1">
      <alignment horizontal="left"/>
      <protection locked="0"/>
    </xf>
    <xf numFmtId="0" fontId="0" fillId="7" borderId="56" xfId="0" applyFill="1" applyBorder="1" applyAlignment="1">
      <alignment horizontal="left"/>
    </xf>
    <xf numFmtId="0" fontId="0" fillId="7" borderId="57" xfId="0" applyFill="1" applyBorder="1"/>
    <xf numFmtId="0" fontId="0" fillId="7" borderId="58" xfId="0" applyFill="1" applyBorder="1" applyAlignment="1">
      <alignment horizontal="left"/>
    </xf>
    <xf numFmtId="168" fontId="0" fillId="7" borderId="18" xfId="0" applyNumberFormat="1" applyFill="1" applyBorder="1" applyAlignment="1">
      <alignment horizontal="left"/>
    </xf>
    <xf numFmtId="168" fontId="0" fillId="7" borderId="19" xfId="0" applyNumberFormat="1" applyFill="1" applyBorder="1" applyAlignment="1">
      <alignment horizontal="left"/>
    </xf>
    <xf numFmtId="0" fontId="0" fillId="0" borderId="19" xfId="0" applyBorder="1" applyAlignment="1">
      <alignment horizontal="left"/>
    </xf>
    <xf numFmtId="0" fontId="0" fillId="7" borderId="20" xfId="0" applyFill="1" applyBorder="1" applyAlignment="1">
      <alignment horizontal="left"/>
    </xf>
    <xf numFmtId="0" fontId="12" fillId="7" borderId="7" xfId="0" applyFont="1" applyFill="1" applyBorder="1" applyAlignment="1">
      <alignment horizontal="left"/>
    </xf>
    <xf numFmtId="2" fontId="0" fillId="7" borderId="0" xfId="0" applyNumberFormat="1" applyFill="1"/>
    <xf numFmtId="0" fontId="8" fillId="7" borderId="47" xfId="4" applyNumberFormat="1" applyFill="1" applyBorder="1" applyAlignment="1"/>
    <xf numFmtId="166" fontId="0" fillId="3" borderId="46" xfId="15" applyFont="1" applyBorder="1" applyAlignment="1">
      <protection locked="0"/>
    </xf>
    <xf numFmtId="0" fontId="0" fillId="0" borderId="0" xfId="0" applyAlignment="1">
      <alignment horizontal="left"/>
    </xf>
    <xf numFmtId="0" fontId="0" fillId="7" borderId="0" xfId="0" applyFill="1"/>
    <xf numFmtId="0" fontId="0" fillId="7" borderId="0" xfId="0" applyFill="1" applyAlignment="1">
      <alignment horizontal="left"/>
    </xf>
    <xf numFmtId="0" fontId="15" fillId="7" borderId="0" xfId="0" applyFont="1" applyFill="1" applyAlignment="1">
      <alignment horizontal="center"/>
    </xf>
    <xf numFmtId="0" fontId="12" fillId="7" borderId="22" xfId="0" applyFont="1" applyFill="1" applyBorder="1" applyAlignment="1">
      <alignment horizontal="left" wrapText="1"/>
    </xf>
    <xf numFmtId="0" fontId="3" fillId="7" borderId="0" xfId="8" applyNumberFormat="1" applyFill="1" applyBorder="1">
      <protection locked="0"/>
    </xf>
    <xf numFmtId="0" fontId="20" fillId="7" borderId="0" xfId="32" applyFill="1" applyAlignment="1">
      <alignment horizontal="left"/>
    </xf>
    <xf numFmtId="168" fontId="0" fillId="7" borderId="0" xfId="0" applyNumberFormat="1" applyFill="1" applyAlignment="1">
      <alignment horizontal="left"/>
    </xf>
    <xf numFmtId="0" fontId="0" fillId="7" borderId="14" xfId="0" applyFont="1" applyFill="1" applyBorder="1" applyAlignment="1">
      <alignment horizontal="left" vertical="top" wrapText="1"/>
    </xf>
    <xf numFmtId="0" fontId="0" fillId="7" borderId="15" xfId="0" applyFont="1" applyFill="1" applyBorder="1" applyAlignment="1">
      <alignment horizontal="left" vertical="top" wrapText="1"/>
    </xf>
    <xf numFmtId="0" fontId="0" fillId="7" borderId="0" xfId="0" applyFill="1" applyAlignment="1">
      <alignment vertical="top" wrapText="1"/>
    </xf>
    <xf numFmtId="0" fontId="0" fillId="7" borderId="16" xfId="0" applyFont="1" applyFill="1" applyBorder="1" applyAlignment="1">
      <alignment horizontal="left" vertical="top" wrapText="1"/>
    </xf>
    <xf numFmtId="0" fontId="0" fillId="0" borderId="0" xfId="0" applyAlignment="1">
      <alignment vertical="top"/>
    </xf>
    <xf numFmtId="0" fontId="0" fillId="7" borderId="0" xfId="0" applyFont="1" applyFill="1" applyBorder="1" applyAlignment="1">
      <alignment horizontal="left" vertical="top" wrapText="1"/>
    </xf>
    <xf numFmtId="0" fontId="22" fillId="7" borderId="0" xfId="0" applyFont="1" applyFill="1"/>
    <xf numFmtId="0" fontId="0" fillId="7" borderId="17" xfId="0" applyFont="1" applyFill="1" applyBorder="1" applyAlignment="1">
      <alignment horizontal="center" wrapText="1"/>
    </xf>
    <xf numFmtId="0" fontId="0" fillId="7" borderId="33" xfId="0" applyFont="1" applyFill="1" applyBorder="1" applyAlignment="1">
      <alignment horizontal="center" wrapText="1"/>
    </xf>
    <xf numFmtId="0" fontId="0" fillId="7" borderId="0" xfId="0" applyFont="1" applyFill="1" applyBorder="1" applyAlignment="1">
      <alignment vertical="center"/>
    </xf>
    <xf numFmtId="0" fontId="0" fillId="7" borderId="48" xfId="0" applyFont="1" applyFill="1" applyBorder="1"/>
    <xf numFmtId="0" fontId="0" fillId="7" borderId="49" xfId="0" applyFont="1" applyFill="1" applyBorder="1"/>
    <xf numFmtId="0" fontId="0" fillId="7" borderId="30" xfId="0" applyFont="1" applyFill="1" applyBorder="1" applyAlignment="1">
      <alignment horizontal="right" vertical="center"/>
    </xf>
    <xf numFmtId="0" fontId="0" fillId="7" borderId="31" xfId="0" applyFont="1" applyFill="1" applyBorder="1" applyAlignment="1">
      <alignment horizontal="right" vertical="center"/>
    </xf>
    <xf numFmtId="0" fontId="12" fillId="7" borderId="8" xfId="0" applyFont="1" applyFill="1" applyBorder="1" applyAlignment="1">
      <alignment wrapText="1"/>
    </xf>
    <xf numFmtId="0" fontId="0" fillId="7" borderId="1" xfId="0" applyFont="1" applyFill="1" applyBorder="1" applyAlignment="1">
      <alignment wrapText="1"/>
    </xf>
    <xf numFmtId="0" fontId="0" fillId="7" borderId="1" xfId="0" applyFill="1" applyBorder="1" applyAlignment="1">
      <alignment horizontal="left"/>
    </xf>
    <xf numFmtId="0" fontId="0" fillId="7" borderId="27" xfId="0" quotePrefix="1" applyNumberFormat="1" applyFont="1" applyFill="1" applyBorder="1" applyAlignment="1">
      <alignment horizontal="center" vertical="top" wrapText="1"/>
    </xf>
    <xf numFmtId="4" fontId="0" fillId="7" borderId="37" xfId="0" applyNumberFormat="1" applyFill="1" applyBorder="1" applyAlignment="1">
      <alignment horizontal="right" vertical="top"/>
    </xf>
    <xf numFmtId="0" fontId="0" fillId="7" borderId="0" xfId="0" applyNumberFormat="1" applyFill="1" applyAlignment="1">
      <alignment horizontal="right" vertical="top"/>
    </xf>
    <xf numFmtId="0" fontId="0" fillId="7" borderId="0" xfId="0" quotePrefix="1" applyNumberFormat="1" applyFont="1" applyFill="1" applyBorder="1" applyAlignment="1">
      <alignment horizontal="center" vertical="top" wrapText="1"/>
    </xf>
    <xf numFmtId="0" fontId="12" fillId="7" borderId="59" xfId="0" applyFont="1" applyFill="1" applyBorder="1" applyAlignment="1">
      <alignment wrapText="1"/>
    </xf>
    <xf numFmtId="0" fontId="0" fillId="7" borderId="42" xfId="0" applyFill="1" applyBorder="1" applyAlignment="1">
      <alignment horizontal="left"/>
    </xf>
    <xf numFmtId="0" fontId="0" fillId="7" borderId="33" xfId="0" applyFill="1" applyBorder="1" applyAlignment="1">
      <alignment horizontal="right" wrapText="1"/>
    </xf>
    <xf numFmtId="4" fontId="0" fillId="8" borderId="28" xfId="0" applyNumberFormat="1" applyFill="1" applyBorder="1" applyAlignment="1">
      <alignment horizontal="right"/>
    </xf>
    <xf numFmtId="4" fontId="0" fillId="7" borderId="28" xfId="0" applyNumberFormat="1" applyFill="1" applyBorder="1" applyAlignment="1">
      <alignment horizontal="right"/>
    </xf>
    <xf numFmtId="4" fontId="0" fillId="7" borderId="31" xfId="0" applyNumberFormat="1" applyFill="1" applyBorder="1" applyAlignment="1">
      <alignment horizontal="right"/>
    </xf>
    <xf numFmtId="3" fontId="8" fillId="7" borderId="0" xfId="4" applyNumberFormat="1" applyFill="1" applyAlignment="1"/>
    <xf numFmtId="0" fontId="8" fillId="7" borderId="0" xfId="4" applyNumberFormat="1" applyFill="1" applyAlignment="1"/>
    <xf numFmtId="3" fontId="8" fillId="7" borderId="63" xfId="4" applyNumberFormat="1" applyFill="1" applyBorder="1" applyAlignment="1">
      <alignment horizontal="right"/>
    </xf>
    <xf numFmtId="3" fontId="8" fillId="7" borderId="64" xfId="4" applyNumberFormat="1" applyFill="1" applyBorder="1" applyAlignment="1">
      <alignment horizontal="right"/>
    </xf>
    <xf numFmtId="3" fontId="8" fillId="7" borderId="65" xfId="4" applyNumberFormat="1" applyFill="1" applyBorder="1" applyAlignment="1">
      <alignment horizontal="right"/>
    </xf>
    <xf numFmtId="0" fontId="8" fillId="7" borderId="0" xfId="4" applyNumberFormat="1" applyFill="1" applyBorder="1" applyAlignment="1">
      <alignment horizontal="right"/>
    </xf>
    <xf numFmtId="0" fontId="0" fillId="7" borderId="0" xfId="0" applyFill="1" applyBorder="1" applyAlignment="1">
      <alignment vertical="top"/>
    </xf>
    <xf numFmtId="0" fontId="8" fillId="7" borderId="60" xfId="4" applyNumberFormat="1" applyFill="1" applyBorder="1" applyAlignment="1">
      <alignment wrapText="1"/>
    </xf>
    <xf numFmtId="0" fontId="8" fillId="7" borderId="61" xfId="4" applyNumberFormat="1" applyFill="1" applyBorder="1" applyAlignment="1">
      <alignment wrapText="1"/>
    </xf>
    <xf numFmtId="0" fontId="0" fillId="7" borderId="62" xfId="0" applyFill="1" applyBorder="1"/>
    <xf numFmtId="1" fontId="3" fillId="7" borderId="52" xfId="8" applyNumberFormat="1" applyFill="1" applyBorder="1" applyAlignment="1">
      <alignment horizontal="center" vertical="top"/>
      <protection locked="0"/>
    </xf>
    <xf numFmtId="1" fontId="3" fillId="7" borderId="53" xfId="8" applyNumberFormat="1" applyFill="1" applyBorder="1" applyAlignment="1">
      <alignment horizontal="center" vertical="top"/>
      <protection locked="0"/>
    </xf>
    <xf numFmtId="0" fontId="23" fillId="7" borderId="0" xfId="0" applyFont="1" applyFill="1"/>
    <xf numFmtId="168" fontId="0" fillId="7" borderId="10" xfId="0" applyNumberFormat="1" applyFont="1" applyFill="1" applyBorder="1" applyAlignment="1">
      <alignment horizontal="left"/>
    </xf>
    <xf numFmtId="0" fontId="0" fillId="7" borderId="11" xfId="0" applyFont="1" applyFill="1" applyBorder="1"/>
    <xf numFmtId="0" fontId="20" fillId="0" borderId="0" xfId="32"/>
    <xf numFmtId="2" fontId="12" fillId="8" borderId="66" xfId="0" applyNumberFormat="1" applyFont="1" applyFill="1" applyBorder="1" applyAlignment="1">
      <alignment wrapText="1"/>
    </xf>
    <xf numFmtId="0" fontId="12" fillId="7" borderId="24" xfId="0" applyFont="1" applyFill="1" applyBorder="1"/>
    <xf numFmtId="0" fontId="12" fillId="7" borderId="25" xfId="0" applyFont="1" applyFill="1" applyBorder="1"/>
    <xf numFmtId="0" fontId="0" fillId="0" borderId="0" xfId="0" applyFont="1" applyAlignment="1">
      <alignment vertical="top" wrapText="1"/>
    </xf>
    <xf numFmtId="0" fontId="0" fillId="0" borderId="0" xfId="0" applyFont="1" applyAlignment="1">
      <alignment vertical="top"/>
    </xf>
    <xf numFmtId="0" fontId="0" fillId="7" borderId="25" xfId="0" applyFont="1" applyFill="1" applyBorder="1"/>
    <xf numFmtId="0" fontId="0" fillId="7" borderId="26" xfId="0" applyFont="1" applyFill="1" applyBorder="1"/>
    <xf numFmtId="0" fontId="12" fillId="7" borderId="0" xfId="0" applyFont="1" applyFill="1" applyBorder="1" applyAlignment="1">
      <alignment horizontal="center"/>
    </xf>
    <xf numFmtId="0" fontId="0" fillId="7" borderId="28" xfId="0" applyFont="1" applyFill="1" applyBorder="1"/>
    <xf numFmtId="0" fontId="0" fillId="7" borderId="28" xfId="0" quotePrefix="1" applyNumberFormat="1" applyFont="1" applyFill="1" applyBorder="1" applyAlignment="1">
      <alignment horizontal="center" vertical="top" wrapText="1"/>
    </xf>
    <xf numFmtId="0" fontId="0" fillId="7" borderId="0" xfId="0" applyNumberFormat="1" applyFont="1" applyFill="1" applyAlignment="1">
      <alignment horizontal="right" vertical="top"/>
    </xf>
    <xf numFmtId="4" fontId="0" fillId="0" borderId="27" xfId="0" applyNumberFormat="1" applyFill="1" applyBorder="1" applyAlignment="1">
      <alignment horizontal="right"/>
    </xf>
    <xf numFmtId="4" fontId="0" fillId="0" borderId="0" xfId="0" applyNumberFormat="1" applyFill="1" applyBorder="1" applyAlignment="1">
      <alignment horizontal="right"/>
    </xf>
    <xf numFmtId="3" fontId="0" fillId="0" borderId="28" xfId="0" applyNumberFormat="1" applyFill="1" applyBorder="1" applyAlignment="1">
      <alignment horizontal="right"/>
    </xf>
    <xf numFmtId="2" fontId="0" fillId="8" borderId="0" xfId="0" applyNumberFormat="1" applyFont="1" applyFill="1" applyBorder="1" applyAlignment="1">
      <alignment wrapText="1"/>
    </xf>
    <xf numFmtId="4" fontId="12" fillId="8" borderId="67" xfId="0" applyNumberFormat="1" applyFont="1" applyFill="1" applyBorder="1" applyAlignment="1">
      <alignment horizontal="right"/>
    </xf>
    <xf numFmtId="0" fontId="0" fillId="7" borderId="25" xfId="0" applyFill="1" applyBorder="1"/>
    <xf numFmtId="0" fontId="0" fillId="7" borderId="0" xfId="0" quotePrefix="1" applyFill="1"/>
    <xf numFmtId="2" fontId="12" fillId="8" borderId="68" xfId="0" applyNumberFormat="1" applyFont="1" applyFill="1" applyBorder="1" applyAlignment="1">
      <alignment wrapText="1"/>
    </xf>
    <xf numFmtId="0" fontId="0" fillId="8" borderId="0" xfId="0" applyFont="1" applyFill="1" applyAlignment="1">
      <alignment horizontal="left"/>
    </xf>
    <xf numFmtId="0" fontId="11" fillId="8" borderId="0" xfId="0" applyFont="1" applyFill="1" applyBorder="1" applyAlignment="1">
      <alignment horizontal="center"/>
    </xf>
    <xf numFmtId="0" fontId="0" fillId="8" borderId="48" xfId="0" applyFill="1" applyBorder="1" applyAlignment="1">
      <alignment horizontal="left"/>
    </xf>
    <xf numFmtId="0" fontId="0" fillId="8" borderId="54" xfId="0" applyFill="1" applyBorder="1"/>
    <xf numFmtId="0" fontId="0" fillId="8" borderId="50" xfId="0" applyFont="1" applyFill="1" applyBorder="1" applyAlignment="1">
      <alignment horizontal="center"/>
    </xf>
    <xf numFmtId="0" fontId="0" fillId="8" borderId="51" xfId="0" applyFont="1" applyFill="1" applyBorder="1" applyAlignment="1">
      <alignment horizontal="center"/>
    </xf>
    <xf numFmtId="0" fontId="0" fillId="8" borderId="50" xfId="0" applyFill="1" applyBorder="1" applyAlignment="1">
      <alignment horizontal="left"/>
    </xf>
    <xf numFmtId="168" fontId="0" fillId="8" borderId="0" xfId="0" applyNumberFormat="1" applyFill="1" applyBorder="1" applyAlignment="1">
      <alignment horizontal="left"/>
    </xf>
    <xf numFmtId="0" fontId="0" fillId="8" borderId="52" xfId="0" applyFill="1" applyBorder="1" applyAlignment="1">
      <alignment horizontal="left"/>
    </xf>
    <xf numFmtId="168" fontId="0" fillId="8" borderId="55" xfId="0" applyNumberFormat="1" applyFill="1" applyBorder="1" applyAlignment="1">
      <alignment horizontal="left"/>
    </xf>
    <xf numFmtId="0" fontId="12" fillId="8" borderId="24" xfId="0" applyFont="1" applyFill="1" applyBorder="1" applyAlignment="1">
      <alignment horizontal="left" wrapText="1"/>
    </xf>
    <xf numFmtId="0" fontId="12" fillId="8" borderId="25" xfId="0" applyFont="1" applyFill="1" applyBorder="1" applyAlignment="1">
      <alignment horizontal="left" wrapText="1"/>
    </xf>
    <xf numFmtId="0" fontId="12" fillId="8" borderId="25" xfId="0" applyFont="1" applyFill="1" applyBorder="1" applyAlignment="1">
      <alignment horizontal="center" wrapText="1"/>
    </xf>
    <xf numFmtId="0" fontId="12" fillId="8" borderId="25" xfId="0" applyFont="1" applyFill="1" applyBorder="1" applyAlignment="1">
      <alignment wrapText="1"/>
    </xf>
    <xf numFmtId="0" fontId="0" fillId="8" borderId="0" xfId="0" applyFill="1" applyBorder="1" applyAlignment="1">
      <alignment horizontal="left"/>
    </xf>
    <xf numFmtId="0" fontId="0" fillId="8" borderId="0" xfId="0" applyFill="1" applyBorder="1" applyAlignment="1">
      <alignment horizontal="center"/>
    </xf>
    <xf numFmtId="0" fontId="12" fillId="8" borderId="24" xfId="0" applyFont="1" applyFill="1" applyBorder="1" applyAlignment="1">
      <alignment horizontal="right" wrapText="1"/>
    </xf>
    <xf numFmtId="0" fontId="12" fillId="8" borderId="25" xfId="0" applyFont="1" applyFill="1" applyBorder="1" applyAlignment="1">
      <alignment horizontal="right" wrapText="1"/>
    </xf>
    <xf numFmtId="0" fontId="0" fillId="8" borderId="25" xfId="0" applyFont="1" applyFill="1" applyBorder="1" applyAlignment="1">
      <alignment horizontal="center" wrapText="1"/>
    </xf>
    <xf numFmtId="0" fontId="0" fillId="8" borderId="26" xfId="0" applyFont="1" applyFill="1" applyBorder="1" applyAlignment="1">
      <alignment horizontal="center" wrapText="1"/>
    </xf>
    <xf numFmtId="0" fontId="13" fillId="8" borderId="30" xfId="0" applyFont="1" applyFill="1" applyBorder="1" applyAlignment="1">
      <alignment horizontal="right" vertical="center"/>
    </xf>
    <xf numFmtId="1" fontId="0" fillId="8" borderId="27" xfId="0" applyNumberFormat="1" applyFill="1" applyBorder="1" applyAlignment="1">
      <alignment horizontal="right"/>
    </xf>
    <xf numFmtId="1" fontId="0" fillId="8" borderId="0" xfId="0" applyNumberFormat="1" applyFill="1" applyBorder="1" applyAlignment="1">
      <alignment horizontal="right"/>
    </xf>
    <xf numFmtId="0" fontId="0" fillId="8" borderId="0" xfId="0" applyFont="1" applyFill="1" applyBorder="1" applyAlignment="1">
      <alignment horizontal="right"/>
    </xf>
    <xf numFmtId="0" fontId="0" fillId="8" borderId="28" xfId="0" applyFont="1" applyFill="1" applyBorder="1" applyAlignment="1">
      <alignment horizontal="right"/>
    </xf>
    <xf numFmtId="0" fontId="15" fillId="8" borderId="0" xfId="0" applyFont="1" applyFill="1"/>
    <xf numFmtId="0" fontId="12" fillId="7" borderId="26" xfId="0" applyFont="1" applyFill="1" applyBorder="1" applyAlignment="1"/>
    <xf numFmtId="0" fontId="12" fillId="7" borderId="28" xfId="0" applyFont="1" applyFill="1" applyBorder="1" applyAlignment="1"/>
    <xf numFmtId="0" fontId="12" fillId="7" borderId="31" xfId="0" applyFont="1" applyFill="1" applyBorder="1" applyAlignment="1"/>
    <xf numFmtId="0" fontId="16" fillId="7" borderId="0" xfId="0" applyFont="1" applyFill="1" applyAlignment="1">
      <alignment horizontal="right"/>
    </xf>
    <xf numFmtId="0" fontId="0" fillId="7" borderId="26" xfId="0" applyFont="1" applyFill="1" applyBorder="1" applyAlignment="1">
      <alignment wrapText="1"/>
    </xf>
    <xf numFmtId="0" fontId="0" fillId="8" borderId="28" xfId="0" applyFont="1" applyFill="1" applyBorder="1" applyAlignment="1">
      <alignment horizontal="center"/>
    </xf>
    <xf numFmtId="1" fontId="0" fillId="7" borderId="0" xfId="0" applyNumberFormat="1" applyFill="1"/>
    <xf numFmtId="0" fontId="12" fillId="7" borderId="0" xfId="0" applyFont="1" applyFill="1" applyBorder="1" applyAlignment="1">
      <alignment horizontal="left" wrapText="1"/>
    </xf>
    <xf numFmtId="0" fontId="8" fillId="7" borderId="0" xfId="4" applyNumberFormat="1" applyFill="1" applyAlignment="1">
      <alignment wrapText="1"/>
    </xf>
    <xf numFmtId="0" fontId="0" fillId="10" borderId="0" xfId="0" applyFill="1"/>
    <xf numFmtId="0" fontId="15" fillId="11" borderId="0" xfId="0" applyFont="1" applyFill="1"/>
    <xf numFmtId="0" fontId="0" fillId="11" borderId="0" xfId="0" applyFill="1" applyBorder="1" applyAlignment="1">
      <alignment horizontal="left"/>
    </xf>
    <xf numFmtId="168" fontId="0" fillId="11" borderId="0" xfId="0" applyNumberFormat="1" applyFill="1" applyBorder="1" applyAlignment="1">
      <alignment horizontal="left"/>
    </xf>
    <xf numFmtId="0" fontId="0" fillId="11" borderId="0" xfId="0" applyFill="1" applyBorder="1" applyAlignment="1">
      <alignment horizontal="center"/>
    </xf>
    <xf numFmtId="0" fontId="0" fillId="11" borderId="28" xfId="0" applyFont="1" applyFill="1" applyBorder="1" applyAlignment="1">
      <alignment horizontal="center"/>
    </xf>
    <xf numFmtId="1" fontId="0" fillId="10" borderId="0" xfId="0" applyNumberFormat="1" applyFill="1"/>
    <xf numFmtId="1" fontId="0" fillId="11" borderId="27" xfId="0" applyNumberFormat="1" applyFill="1" applyBorder="1" applyAlignment="1">
      <alignment horizontal="right"/>
    </xf>
    <xf numFmtId="1" fontId="0" fillId="11" borderId="0" xfId="0" applyNumberFormat="1" applyFill="1" applyBorder="1" applyAlignment="1">
      <alignment horizontal="right"/>
    </xf>
    <xf numFmtId="0" fontId="0" fillId="11" borderId="0" xfId="0" applyFont="1" applyFill="1" applyBorder="1" applyAlignment="1">
      <alignment horizontal="right"/>
    </xf>
    <xf numFmtId="0" fontId="0" fillId="11" borderId="28" xfId="0" applyFont="1" applyFill="1" applyBorder="1" applyAlignment="1">
      <alignment horizontal="right"/>
    </xf>
    <xf numFmtId="0" fontId="0" fillId="7" borderId="69" xfId="0" applyFill="1" applyBorder="1"/>
    <xf numFmtId="0" fontId="12" fillId="7" borderId="69" xfId="0" applyFont="1" applyFill="1" applyBorder="1" applyAlignment="1">
      <alignment horizontal="right" vertical="top" wrapText="1"/>
    </xf>
    <xf numFmtId="0" fontId="0" fillId="7" borderId="0" xfId="0" applyFill="1" applyBorder="1" applyAlignment="1">
      <alignment wrapText="1"/>
    </xf>
    <xf numFmtId="3" fontId="0" fillId="7" borderId="0" xfId="0" applyNumberFormat="1" applyFill="1" applyBorder="1"/>
    <xf numFmtId="3" fontId="0" fillId="7" borderId="70" xfId="0" applyNumberFormat="1" applyFill="1" applyBorder="1"/>
    <xf numFmtId="3" fontId="8" fillId="7" borderId="0" xfId="4" applyNumberFormat="1" applyFill="1" applyBorder="1" applyAlignment="1"/>
    <xf numFmtId="3" fontId="19" fillId="7" borderId="0" xfId="0" applyNumberFormat="1" applyFont="1" applyFill="1" applyBorder="1"/>
    <xf numFmtId="3" fontId="12" fillId="7" borderId="70" xfId="0" applyNumberFormat="1" applyFont="1" applyFill="1" applyBorder="1"/>
    <xf numFmtId="0" fontId="12" fillId="7" borderId="70" xfId="0" applyFont="1" applyFill="1" applyBorder="1" applyAlignment="1">
      <alignment wrapText="1"/>
    </xf>
    <xf numFmtId="0" fontId="16" fillId="7" borderId="71" xfId="0" applyFont="1" applyFill="1" applyBorder="1" applyAlignment="1">
      <alignment horizontal="right"/>
    </xf>
    <xf numFmtId="166" fontId="1" fillId="3" borderId="21" xfId="15" applyBorder="1" applyAlignment="1">
      <alignment horizontal="left" vertical="top"/>
      <protection locked="0"/>
    </xf>
    <xf numFmtId="3" fontId="8" fillId="7" borderId="23" xfId="4" applyNumberFormat="1" applyFill="1" applyBorder="1" applyAlignment="1"/>
    <xf numFmtId="3" fontId="12" fillId="8" borderId="68" xfId="0" applyNumberFormat="1" applyFont="1" applyFill="1" applyBorder="1" applyAlignment="1">
      <alignment horizontal="right"/>
    </xf>
    <xf numFmtId="3" fontId="12" fillId="8" borderId="66" xfId="0" applyNumberFormat="1" applyFont="1" applyFill="1" applyBorder="1" applyAlignment="1">
      <alignment horizontal="right"/>
    </xf>
    <xf numFmtId="3" fontId="12" fillId="8" borderId="66" xfId="0" applyNumberFormat="1" applyFont="1" applyFill="1" applyBorder="1" applyAlignment="1">
      <alignment wrapText="1"/>
    </xf>
    <xf numFmtId="3" fontId="12" fillId="8" borderId="67" xfId="0" applyNumberFormat="1" applyFont="1" applyFill="1" applyBorder="1" applyAlignment="1">
      <alignment wrapText="1"/>
    </xf>
    <xf numFmtId="0" fontId="16" fillId="7" borderId="64" xfId="0" applyFont="1" applyFill="1" applyBorder="1" applyAlignment="1">
      <alignment horizontal="left"/>
    </xf>
    <xf numFmtId="0" fontId="0" fillId="7" borderId="72" xfId="0" applyNumberFormat="1" applyFont="1" applyFill="1" applyBorder="1"/>
    <xf numFmtId="0" fontId="0" fillId="7" borderId="73" xfId="0" applyFill="1" applyBorder="1"/>
    <xf numFmtId="0" fontId="0" fillId="7" borderId="73" xfId="0" applyFont="1" applyFill="1" applyBorder="1"/>
    <xf numFmtId="0" fontId="0" fillId="7" borderId="74" xfId="0" applyFont="1" applyFill="1" applyBorder="1"/>
    <xf numFmtId="166" fontId="12" fillId="3" borderId="79" xfId="15" applyFont="1" applyBorder="1" applyAlignment="1">
      <protection locked="0"/>
    </xf>
    <xf numFmtId="166" fontId="12" fillId="3" borderId="80" xfId="15" applyFont="1" applyBorder="1" applyAlignment="1">
      <protection locked="0"/>
    </xf>
    <xf numFmtId="167" fontId="0" fillId="7" borderId="81" xfId="0" applyNumberFormat="1" applyFill="1" applyBorder="1"/>
    <xf numFmtId="167" fontId="0" fillId="7" borderId="82" xfId="0" applyNumberFormat="1" applyFill="1" applyBorder="1"/>
    <xf numFmtId="0" fontId="0" fillId="7" borderId="0" xfId="0" applyFont="1" applyFill="1" applyBorder="1" applyAlignment="1">
      <alignment wrapText="1"/>
    </xf>
    <xf numFmtId="0" fontId="0" fillId="7" borderId="70" xfId="0" applyFont="1" applyFill="1" applyBorder="1" applyAlignment="1">
      <alignment wrapText="1"/>
    </xf>
    <xf numFmtId="0" fontId="13" fillId="8" borderId="30" xfId="0" applyFont="1" applyFill="1" applyBorder="1" applyAlignment="1">
      <alignment horizontal="center" vertical="center" wrapText="1"/>
    </xf>
    <xf numFmtId="3" fontId="0" fillId="8" borderId="75" xfId="0" applyNumberFormat="1" applyFill="1" applyBorder="1"/>
    <xf numFmtId="3" fontId="0" fillId="8" borderId="76" xfId="0" applyNumberFormat="1" applyFill="1" applyBorder="1"/>
    <xf numFmtId="3" fontId="0" fillId="8" borderId="77" xfId="0" applyNumberFormat="1" applyFill="1" applyBorder="1"/>
    <xf numFmtId="0" fontId="0" fillId="9" borderId="0" xfId="0" applyFont="1" applyFill="1" applyBorder="1" applyAlignment="1">
      <alignment wrapText="1"/>
    </xf>
    <xf numFmtId="3" fontId="0" fillId="9" borderId="0" xfId="0" applyNumberFormat="1" applyFont="1" applyFill="1" applyBorder="1"/>
    <xf numFmtId="0" fontId="12" fillId="7" borderId="23" xfId="0" applyFont="1" applyFill="1" applyBorder="1" applyAlignment="1">
      <alignment horizontal="right" vertical="top" wrapText="1"/>
    </xf>
    <xf numFmtId="0" fontId="12" fillId="7" borderId="23" xfId="0" applyFont="1" applyFill="1" applyBorder="1"/>
    <xf numFmtId="3" fontId="0" fillId="9" borderId="0" xfId="0" applyNumberFormat="1" applyFill="1" applyBorder="1"/>
    <xf numFmtId="0" fontId="12" fillId="9" borderId="0" xfId="0" applyFont="1" applyFill="1" applyBorder="1"/>
    <xf numFmtId="3" fontId="0" fillId="7" borderId="0" xfId="0" applyNumberFormat="1" applyFill="1" applyBorder="1" applyAlignment="1"/>
    <xf numFmtId="3" fontId="0" fillId="7" borderId="70" xfId="0" applyNumberFormat="1" applyFill="1" applyBorder="1" applyAlignment="1"/>
    <xf numFmtId="0" fontId="16" fillId="7" borderId="85" xfId="0" applyFont="1" applyFill="1" applyBorder="1" applyAlignment="1">
      <alignment horizontal="left" wrapText="1"/>
    </xf>
    <xf numFmtId="168" fontId="16" fillId="7" borderId="87" xfId="0" applyNumberFormat="1" applyFont="1" applyFill="1" applyBorder="1" applyAlignment="1">
      <alignment horizontal="left"/>
    </xf>
    <xf numFmtId="168" fontId="16" fillId="7" borderId="84" xfId="0" applyNumberFormat="1" applyFont="1" applyFill="1" applyBorder="1" applyAlignment="1">
      <alignment horizontal="left"/>
    </xf>
    <xf numFmtId="0" fontId="0" fillId="7" borderId="86" xfId="0" applyFont="1" applyFill="1" applyBorder="1" applyAlignment="1">
      <alignment horizontal="left"/>
    </xf>
    <xf numFmtId="0" fontId="12" fillId="7" borderId="39" xfId="0" applyFont="1" applyFill="1" applyBorder="1" applyAlignment="1">
      <alignment horizontal="left" wrapText="1"/>
    </xf>
    <xf numFmtId="166" fontId="12" fillId="3" borderId="78" xfId="15" applyFont="1" applyBorder="1" applyAlignment="1">
      <protection locked="0"/>
    </xf>
    <xf numFmtId="0" fontId="11" fillId="7" borderId="44" xfId="0" applyFont="1" applyFill="1" applyBorder="1"/>
    <xf numFmtId="0" fontId="27" fillId="7" borderId="0" xfId="0" applyFont="1" applyFill="1"/>
    <xf numFmtId="0" fontId="28" fillId="12" borderId="0" xfId="34"/>
    <xf numFmtId="3" fontId="28" fillId="12" borderId="83" xfId="34" applyNumberFormat="1" applyBorder="1" applyAlignment="1" applyProtection="1">
      <protection locked="0"/>
    </xf>
    <xf numFmtId="0" fontId="1" fillId="3" borderId="21" xfId="15" applyNumberFormat="1" applyBorder="1" applyAlignment="1">
      <alignment horizontal="left"/>
      <protection locked="0"/>
    </xf>
    <xf numFmtId="14" fontId="1" fillId="3" borderId="21" xfId="15" applyNumberFormat="1" applyBorder="1" applyAlignment="1">
      <alignment horizontal="left"/>
      <protection locked="0"/>
    </xf>
    <xf numFmtId="14" fontId="0" fillId="3" borderId="21" xfId="15" applyNumberFormat="1" applyFont="1" applyBorder="1" applyAlignment="1">
      <alignment horizontal="left"/>
      <protection locked="0"/>
    </xf>
    <xf numFmtId="2" fontId="0" fillId="7" borderId="0" xfId="0" applyNumberFormat="1" applyFill="1" applyAlignment="1"/>
    <xf numFmtId="0" fontId="1" fillId="3" borderId="21" xfId="15" applyNumberFormat="1" applyBorder="1" applyAlignment="1">
      <alignment horizontal="left" vertical="top"/>
      <protection locked="0"/>
    </xf>
    <xf numFmtId="0" fontId="1" fillId="3" borderId="6" xfId="15" applyNumberFormat="1" applyBorder="1" applyAlignment="1">
      <alignment horizontal="left" vertical="top"/>
      <protection locked="0"/>
    </xf>
    <xf numFmtId="1" fontId="1" fillId="3" borderId="21" xfId="15" applyNumberFormat="1" applyBorder="1" applyAlignment="1">
      <alignment horizontal="left"/>
      <protection locked="0"/>
    </xf>
    <xf numFmtId="1" fontId="1" fillId="3" borderId="6" xfId="15" applyNumberFormat="1" applyBorder="1" applyAlignment="1">
      <alignment horizontal="left"/>
      <protection locked="0"/>
    </xf>
    <xf numFmtId="1" fontId="0" fillId="3" borderId="6" xfId="15" applyNumberFormat="1" applyFont="1" applyBorder="1" applyAlignment="1">
      <alignment horizontal="left"/>
      <protection locked="0"/>
    </xf>
    <xf numFmtId="0" fontId="0" fillId="3" borderId="21" xfId="15" applyNumberFormat="1" applyFont="1" applyBorder="1" applyAlignment="1">
      <alignment horizontal="left"/>
      <protection locked="0"/>
    </xf>
    <xf numFmtId="0" fontId="1" fillId="3" borderId="6" xfId="15" applyNumberFormat="1" applyBorder="1" applyAlignment="1">
      <alignment horizontal="left"/>
      <protection locked="0"/>
    </xf>
    <xf numFmtId="49" fontId="1" fillId="3" borderId="38" xfId="15" applyNumberFormat="1" applyBorder="1" applyAlignment="1">
      <protection locked="0"/>
    </xf>
    <xf numFmtId="49" fontId="1" fillId="3" borderId="37" xfId="15" applyNumberFormat="1" applyBorder="1" applyAlignment="1">
      <protection locked="0"/>
    </xf>
    <xf numFmtId="49" fontId="1" fillId="3" borderId="41" xfId="15" applyNumberFormat="1" applyBorder="1" applyAlignment="1">
      <alignment horizontal="left"/>
      <protection locked="0"/>
    </xf>
    <xf numFmtId="49" fontId="1" fillId="3" borderId="43" xfId="15" applyNumberFormat="1" applyBorder="1" applyAlignment="1">
      <alignment horizontal="left"/>
      <protection locked="0"/>
    </xf>
    <xf numFmtId="14" fontId="1" fillId="13" borderId="21" xfId="15" applyNumberFormat="1" applyFill="1" applyBorder="1" applyAlignment="1">
      <alignment horizontal="left"/>
      <protection locked="0"/>
    </xf>
    <xf numFmtId="0" fontId="0" fillId="8" borderId="27" xfId="0" applyNumberFormat="1" applyFill="1" applyBorder="1" applyAlignment="1">
      <alignment horizontal="left"/>
    </xf>
    <xf numFmtId="0" fontId="0" fillId="11" borderId="27" xfId="0" applyNumberFormat="1" applyFill="1" applyBorder="1" applyAlignment="1">
      <alignment horizontal="left"/>
    </xf>
    <xf numFmtId="0" fontId="26" fillId="7" borderId="0" xfId="0" applyNumberFormat="1" applyFont="1" applyFill="1" applyAlignment="1">
      <alignment horizontal="left"/>
    </xf>
    <xf numFmtId="0" fontId="29" fillId="0" borderId="0" xfId="0" applyFont="1"/>
    <xf numFmtId="0" fontId="22" fillId="0" borderId="0" xfId="0" applyFont="1"/>
    <xf numFmtId="0" fontId="22" fillId="0" borderId="88" xfId="0" applyFont="1" applyBorder="1"/>
    <xf numFmtId="0" fontId="29" fillId="0" borderId="88" xfId="0" applyFont="1" applyBorder="1"/>
    <xf numFmtId="0" fontId="29" fillId="0" borderId="0" xfId="0" applyFont="1" applyFill="1"/>
    <xf numFmtId="0" fontId="29" fillId="0" borderId="56" xfId="0" applyFont="1" applyBorder="1" applyAlignment="1">
      <alignment wrapText="1"/>
    </xf>
    <xf numFmtId="0" fontId="30" fillId="14" borderId="88" xfId="0" applyFont="1" applyFill="1" applyBorder="1"/>
    <xf numFmtId="0" fontId="22" fillId="0" borderId="0" xfId="0" applyFont="1" applyBorder="1"/>
    <xf numFmtId="0" fontId="30" fillId="14" borderId="89" xfId="0" applyFont="1" applyFill="1" applyBorder="1"/>
    <xf numFmtId="0" fontId="22" fillId="0" borderId="0" xfId="0" applyFont="1" applyFill="1"/>
    <xf numFmtId="0" fontId="30" fillId="14" borderId="88" xfId="0" applyFont="1" applyFill="1" applyBorder="1" applyAlignment="1">
      <alignment horizontal="right"/>
    </xf>
    <xf numFmtId="0" fontId="31" fillId="14" borderId="88" xfId="0" applyFont="1" applyFill="1" applyBorder="1"/>
    <xf numFmtId="4" fontId="32" fillId="14" borderId="88" xfId="0" applyNumberFormat="1" applyFont="1" applyFill="1" applyBorder="1"/>
    <xf numFmtId="2" fontId="31" fillId="14" borderId="88" xfId="0" applyNumberFormat="1" applyFont="1" applyFill="1" applyBorder="1"/>
    <xf numFmtId="0" fontId="32" fillId="14" borderId="88" xfId="0" applyFont="1" applyFill="1" applyBorder="1" applyAlignment="1">
      <alignment horizontal="right"/>
    </xf>
    <xf numFmtId="0" fontId="30" fillId="14" borderId="89" xfId="0" applyFont="1" applyFill="1" applyBorder="1" applyAlignment="1">
      <alignment horizontal="right"/>
    </xf>
    <xf numFmtId="0" fontId="30" fillId="6" borderId="88" xfId="0" applyFont="1" applyFill="1" applyBorder="1" applyAlignment="1">
      <alignment horizontal="right"/>
    </xf>
    <xf numFmtId="0" fontId="30" fillId="6" borderId="0" xfId="0" applyFont="1" applyFill="1" applyBorder="1" applyAlignment="1">
      <alignment horizontal="right"/>
    </xf>
    <xf numFmtId="6" fontId="32" fillId="6" borderId="88" xfId="0" applyNumberFormat="1" applyFont="1" applyFill="1" applyBorder="1" applyAlignment="1">
      <alignment horizontal="right"/>
    </xf>
    <xf numFmtId="0" fontId="31" fillId="6" borderId="88" xfId="0" applyFont="1" applyFill="1" applyBorder="1" applyAlignment="1">
      <alignment horizontal="right"/>
    </xf>
    <xf numFmtId="0" fontId="22" fillId="6" borderId="0" xfId="0" applyFont="1" applyFill="1"/>
    <xf numFmtId="0" fontId="33" fillId="0" borderId="0" xfId="0" applyFont="1"/>
    <xf numFmtId="0" fontId="30" fillId="0" borderId="0" xfId="0" applyFont="1" applyFill="1" applyBorder="1" applyAlignment="1">
      <alignment horizontal="right"/>
    </xf>
    <xf numFmtId="0" fontId="22" fillId="15" borderId="0" xfId="0" applyFont="1" applyFill="1"/>
    <xf numFmtId="3" fontId="30" fillId="14" borderId="88" xfId="0" applyNumberFormat="1" applyFont="1" applyFill="1" applyBorder="1"/>
    <xf numFmtId="3" fontId="31" fillId="14" borderId="88" xfId="0" applyNumberFormat="1" applyFont="1" applyFill="1" applyBorder="1"/>
    <xf numFmtId="0" fontId="30" fillId="6" borderId="88" xfId="0" applyFont="1" applyFill="1" applyBorder="1" applyAlignment="1">
      <alignment horizontal="left"/>
    </xf>
    <xf numFmtId="0" fontId="29" fillId="0" borderId="56" xfId="0" applyFont="1" applyBorder="1" applyAlignment="1">
      <alignment horizontal="left" wrapText="1"/>
    </xf>
    <xf numFmtId="0" fontId="29" fillId="0" borderId="57" xfId="0" applyFont="1" applyBorder="1" applyAlignment="1">
      <alignment horizontal="left" wrapText="1"/>
    </xf>
    <xf numFmtId="0" fontId="29" fillId="0" borderId="0" xfId="0" applyFont="1" applyBorder="1" applyAlignment="1">
      <alignment horizontal="left" wrapText="1"/>
    </xf>
    <xf numFmtId="0" fontId="0" fillId="7" borderId="0" xfId="0" applyFont="1" applyFill="1" applyAlignment="1">
      <alignment horizontal="left" vertical="top" wrapText="1"/>
    </xf>
    <xf numFmtId="0" fontId="12" fillId="7" borderId="0" xfId="0" applyFont="1" applyFill="1" applyAlignment="1">
      <alignment horizontal="left" vertical="top" wrapText="1"/>
    </xf>
    <xf numFmtId="0" fontId="12" fillId="0" borderId="0" xfId="0" applyFont="1" applyAlignment="1">
      <alignment horizontal="left" vertical="top" wrapText="1"/>
    </xf>
    <xf numFmtId="0" fontId="0" fillId="7" borderId="24" xfId="0" quotePrefix="1" applyNumberFormat="1" applyFont="1" applyFill="1" applyBorder="1" applyAlignment="1">
      <alignment horizontal="center" vertical="top" wrapText="1"/>
    </xf>
    <xf numFmtId="0" fontId="0" fillId="7" borderId="25" xfId="0" quotePrefix="1" applyNumberFormat="1" applyFont="1" applyFill="1" applyBorder="1" applyAlignment="1">
      <alignment horizontal="center" vertical="top" wrapText="1"/>
    </xf>
    <xf numFmtId="0" fontId="12" fillId="7" borderId="30" xfId="0" applyFont="1" applyFill="1" applyBorder="1" applyAlignment="1">
      <alignment horizontal="center" vertical="top" wrapText="1"/>
    </xf>
    <xf numFmtId="0" fontId="12" fillId="7" borderId="31" xfId="0" applyFont="1" applyFill="1" applyBorder="1" applyAlignment="1">
      <alignment horizontal="center" vertical="top" wrapText="1"/>
    </xf>
    <xf numFmtId="0" fontId="12" fillId="7" borderId="29" xfId="0" applyFont="1" applyFill="1" applyBorder="1" applyAlignment="1">
      <alignment horizontal="center" vertical="top" wrapText="1"/>
    </xf>
    <xf numFmtId="0" fontId="0" fillId="7" borderId="29" xfId="0" applyFont="1" applyFill="1" applyBorder="1" applyAlignment="1">
      <alignment horizontal="center" vertical="top" wrapText="1"/>
    </xf>
    <xf numFmtId="0" fontId="0" fillId="7" borderId="30" xfId="0" applyFont="1" applyFill="1" applyBorder="1" applyAlignment="1">
      <alignment horizontal="center" vertical="top" wrapText="1"/>
    </xf>
    <xf numFmtId="0" fontId="0" fillId="7" borderId="31" xfId="0" applyFont="1" applyFill="1" applyBorder="1" applyAlignment="1">
      <alignment horizontal="center" vertical="top" wrapText="1"/>
    </xf>
    <xf numFmtId="0" fontId="0" fillId="7" borderId="35" xfId="0" applyFont="1" applyFill="1" applyBorder="1" applyAlignment="1">
      <alignment horizontal="left" vertical="top" wrapText="1"/>
    </xf>
    <xf numFmtId="0" fontId="0" fillId="7" borderId="37" xfId="0" applyFont="1" applyFill="1" applyBorder="1" applyAlignment="1">
      <alignment horizontal="left" vertical="top" wrapText="1"/>
    </xf>
    <xf numFmtId="0" fontId="0" fillId="7" borderId="36" xfId="0" applyFont="1" applyFill="1" applyBorder="1" applyAlignment="1">
      <alignment horizontal="left" vertical="top" wrapText="1"/>
    </xf>
    <xf numFmtId="0" fontId="12" fillId="7" borderId="27" xfId="0" applyFont="1" applyFill="1" applyBorder="1" applyAlignment="1">
      <alignment horizontal="center" vertical="center"/>
    </xf>
    <xf numFmtId="0" fontId="12" fillId="7" borderId="0" xfId="0" applyFont="1" applyFill="1" applyBorder="1" applyAlignment="1">
      <alignment horizontal="center" vertical="center"/>
    </xf>
    <xf numFmtId="0" fontId="12" fillId="7" borderId="28" xfId="0" applyFont="1" applyFill="1" applyBorder="1" applyAlignment="1">
      <alignment horizontal="center" vertical="center"/>
    </xf>
  </cellXfs>
  <cellStyles count="35">
    <cellStyle name="Bad" xfId="34" builtinId="27"/>
    <cellStyle name="Change in Formula" xfId="3" xr:uid="{00000000-0005-0000-0000-000000000000}"/>
    <cellStyle name="Comma" xfId="1" builtinId="3" customBuiltin="1"/>
    <cellStyle name="Comma [0]" xfId="2" builtinId="6" customBuiltin="1"/>
    <cellStyle name="Comma [0] 2" xfId="22" xr:uid="{00000000-0005-0000-0000-000003000000}"/>
    <cellStyle name="Comma [0] 2 2" xfId="30" xr:uid="{00000000-0005-0000-0000-000004000000}"/>
    <cellStyle name="Comma [0] 3" xfId="25" xr:uid="{00000000-0005-0000-0000-000005000000}"/>
    <cellStyle name="Comma 2" xfId="21" xr:uid="{00000000-0005-0000-0000-000006000000}"/>
    <cellStyle name="Comma 2 2" xfId="29" xr:uid="{00000000-0005-0000-0000-000007000000}"/>
    <cellStyle name="Comma 3" xfId="24" xr:uid="{00000000-0005-0000-0000-000008000000}"/>
    <cellStyle name="Comma 4" xfId="28" xr:uid="{00000000-0005-0000-0000-000009000000}"/>
    <cellStyle name="Comma 5" xfId="33" xr:uid="{00000000-0005-0000-0000-00000A000000}"/>
    <cellStyle name="Comma 6" xfId="27" xr:uid="{00000000-0005-0000-0000-00000B000000}"/>
    <cellStyle name="Error checks" xfId="4" xr:uid="{00000000-0005-0000-0000-00000C000000}"/>
    <cellStyle name="Error Warning" xfId="5" xr:uid="{00000000-0005-0000-0000-00000D000000}"/>
    <cellStyle name="Hyperlink" xfId="32" builtinId="8"/>
    <cellStyle name="Info/Default #" xfId="15" xr:uid="{00000000-0005-0000-0000-00000F000000}"/>
    <cellStyle name="Info/default %" xfId="12" xr:uid="{00000000-0005-0000-0000-000010000000}"/>
    <cellStyle name="Info/import #" xfId="11" xr:uid="{00000000-0005-0000-0000-000011000000}"/>
    <cellStyle name="Info/import %" xfId="14" xr:uid="{00000000-0005-0000-0000-000012000000}"/>
    <cellStyle name="Input #" xfId="6" xr:uid="{00000000-0005-0000-0000-000013000000}"/>
    <cellStyle name="Input %" xfId="7" xr:uid="{00000000-0005-0000-0000-000014000000}"/>
    <cellStyle name="Input2" xfId="8" xr:uid="{00000000-0005-0000-0000-000015000000}"/>
    <cellStyle name="Key Outputs" xfId="9" xr:uid="{00000000-0005-0000-0000-000016000000}"/>
    <cellStyle name="Key Outputs 2" xfId="23" xr:uid="{00000000-0005-0000-0000-000017000000}"/>
    <cellStyle name="Key Outputs 2 2" xfId="31" xr:uid="{00000000-0005-0000-0000-000018000000}"/>
    <cellStyle name="Key Outputs 3" xfId="26" xr:uid="{00000000-0005-0000-0000-000019000000}"/>
    <cellStyle name="Links from other files (green) style" xfId="10" xr:uid="{00000000-0005-0000-0000-00001A000000}"/>
    <cellStyle name="Normal" xfId="0" builtinId="0" customBuiltin="1"/>
    <cellStyle name="Percent 2" xfId="16" xr:uid="{00000000-0005-0000-0000-00001C000000}"/>
    <cellStyle name="Percent 2 2" xfId="17" xr:uid="{00000000-0005-0000-0000-00001D000000}"/>
    <cellStyle name="Public Lighting Contents" xfId="19" xr:uid="{00000000-0005-0000-0000-00001E000000}"/>
    <cellStyle name="Public Lighting End Row" xfId="20" xr:uid="{00000000-0005-0000-0000-00001F000000}"/>
    <cellStyle name="PublicLighting Header" xfId="18" xr:uid="{00000000-0005-0000-0000-000020000000}"/>
    <cellStyle name="QA" xfId="13" xr:uid="{00000000-0005-0000-0000-000021000000}"/>
  </cellStyles>
  <dxfs count="23">
    <dxf>
      <fill>
        <patternFill>
          <bgColor theme="7" tint="0.79998168889431442"/>
        </patternFill>
      </fill>
    </dxf>
    <dxf>
      <font>
        <color rgb="FF00B050"/>
      </font>
    </dxf>
    <dxf>
      <font>
        <color rgb="FFFF0000"/>
      </font>
    </dxf>
    <dxf>
      <font>
        <color rgb="FF00B050"/>
      </font>
    </dxf>
    <dxf>
      <font>
        <color rgb="FFFF0000"/>
      </font>
    </dxf>
    <dxf>
      <font>
        <color rgb="FF00B050"/>
      </font>
    </dxf>
    <dxf>
      <font>
        <color rgb="FFFF0000"/>
      </font>
    </dxf>
    <dxf>
      <fill>
        <patternFill>
          <bgColor theme="7" tint="0.79998168889431442"/>
        </patternFill>
      </fill>
    </dxf>
    <dxf>
      <fill>
        <patternFill>
          <bgColor theme="7" tint="0.79998168889431442"/>
        </patternFill>
      </fill>
    </dxf>
    <dxf>
      <fill>
        <patternFill>
          <bgColor theme="0"/>
        </patternFill>
      </fill>
    </dxf>
    <dxf>
      <fill>
        <patternFill>
          <bgColor rgb="FFFFFF00"/>
        </patternFill>
      </fill>
    </dxf>
    <dxf>
      <fill>
        <patternFill>
          <bgColor rgb="FFFFFF00"/>
        </patternFill>
      </fill>
    </dxf>
    <dxf>
      <fill>
        <patternFill>
          <bgColor theme="7" tint="0.79998168889431442"/>
        </patternFill>
      </fill>
    </dxf>
    <dxf>
      <font>
        <color rgb="FF00B050"/>
      </font>
    </dxf>
    <dxf>
      <font>
        <color rgb="FFFF0000"/>
      </font>
    </dxf>
    <dxf>
      <font>
        <color rgb="FF00B050"/>
      </font>
    </dxf>
    <dxf>
      <font>
        <color rgb="FFFF0000"/>
      </font>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theme="0"/>
      </font>
      <fill>
        <patternFill>
          <bgColor rgb="FFFF0000"/>
        </patternFill>
      </fill>
    </dxf>
  </dxfs>
  <tableStyles count="0" defaultTableStyle="TableStyleMedium2" defaultPivotStyle="PivotStyleLight16"/>
  <colors>
    <mruColors>
      <color rgb="FFCDF9FB"/>
      <color rgb="FFC0E7FF"/>
      <color rgb="FF007BC4"/>
      <color rgb="FFCBD4D9"/>
      <color rgb="FFFFFFCC"/>
      <color rgb="FF8FB8FB"/>
      <color rgb="FF6EA3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9</xdr:col>
      <xdr:colOff>725796</xdr:colOff>
      <xdr:row>1</xdr:row>
      <xdr:rowOff>99409</xdr:rowOff>
    </xdr:from>
    <xdr:ext cx="2954848" cy="706567"/>
    <xdr:sp macro="" textlink="">
      <xdr:nvSpPr>
        <xdr:cNvPr id="2" name="Rectangle 1">
          <a:extLst>
            <a:ext uri="{FF2B5EF4-FFF2-40B4-BE49-F238E27FC236}">
              <a16:creationId xmlns:a16="http://schemas.microsoft.com/office/drawing/2014/main" id="{C47DFDE9-1AAA-4552-BB57-38E12260237F}"/>
            </a:ext>
          </a:extLst>
        </xdr:cNvPr>
        <xdr:cNvSpPr/>
      </xdr:nvSpPr>
      <xdr:spPr>
        <a:xfrm rot="672364">
          <a:off x="9822171" y="280384"/>
          <a:ext cx="2954848" cy="706567"/>
        </a:xfrm>
        <a:prstGeom prst="rect">
          <a:avLst/>
        </a:prstGeom>
        <a:noFill/>
      </xdr:spPr>
      <xdr:txBody>
        <a:bodyPr wrap="none" lIns="91440" tIns="45720" rIns="91440" bIns="45720">
          <a:noAutofit/>
        </a:bodyPr>
        <a:lstStyle/>
        <a:p>
          <a:pPr algn="ctr"/>
          <a:r>
            <a:rPr lang="en-US" sz="5400" b="0" cap="none" spc="0">
              <a:ln w="0"/>
              <a:solidFill>
                <a:srgbClr val="FF0000"/>
              </a:solidFill>
              <a:effectLst>
                <a:outerShdw blurRad="38100" dist="19050" dir="2700000" algn="tl" rotWithShape="0">
                  <a:schemeClr val="dk1">
                    <a:alpha val="40000"/>
                  </a:schemeClr>
                </a:outerShdw>
              </a:effectLst>
              <a:latin typeface="Aharoni" panose="020B0604020202020204" pitchFamily="2" charset="-79"/>
              <a:cs typeface="Aharoni" panose="020B0604020202020204" pitchFamily="2" charset="-79"/>
            </a:rPr>
            <a:t>Mockup</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EA\1.%20DeskTopPublishing\DTP%20Work%20in%20Process%20List_R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sheetName val="2019"/>
      <sheetName val="Settings"/>
      <sheetName val="2019 - Q1"/>
      <sheetName val="2019 - Q2"/>
      <sheetName val="2019 - Q3"/>
      <sheetName val="2019 - Q4 (2)"/>
      <sheetName val="2020 - Q1"/>
    </sheetNames>
    <sheetDataSet>
      <sheetData sheetId="0"/>
      <sheetData sheetId="1" refreshError="1"/>
      <sheetData sheetId="2">
        <row r="1">
          <cell r="C1" t="str">
            <v>Team</v>
          </cell>
        </row>
        <row r="2">
          <cell r="C2" t="str">
            <v xml:space="preserve"> - </v>
          </cell>
        </row>
        <row r="3">
          <cell r="C3" t="str">
            <v>1. Water</v>
          </cell>
        </row>
        <row r="4">
          <cell r="C4" t="str">
            <v>2. ESS</v>
          </cell>
        </row>
        <row r="5">
          <cell r="C5" t="str">
            <v>3. IT</v>
          </cell>
        </row>
        <row r="6">
          <cell r="C6" t="str">
            <v>4. Licensing and Compliance</v>
          </cell>
        </row>
        <row r="7">
          <cell r="C7" t="str">
            <v>5. Energy and Transport</v>
          </cell>
        </row>
        <row r="8">
          <cell r="C8" t="str">
            <v>6. Finance</v>
          </cell>
        </row>
        <row r="9">
          <cell r="C9" t="str">
            <v>7. Economy</v>
          </cell>
        </row>
        <row r="10">
          <cell r="C10" t="str">
            <v>8. Legal</v>
          </cell>
        </row>
        <row r="11">
          <cell r="C11" t="str">
            <v>9. Internal / HR</v>
          </cell>
        </row>
        <row r="12">
          <cell r="C12" t="str">
            <v>10. Local Government</v>
          </cell>
        </row>
        <row r="13">
          <cell r="C13" t="str">
            <v>11. SEA</v>
          </cell>
        </row>
        <row r="14">
          <cell r="C14" t="str">
            <v>12. ENRU</v>
          </cell>
        </row>
        <row r="15">
          <cell r="C15" t="str">
            <v>13. Corporate</v>
          </cell>
        </row>
        <row r="16">
          <cell r="C16">
            <v>0</v>
          </cell>
        </row>
        <row r="17">
          <cell r="C17">
            <v>0</v>
          </cell>
        </row>
        <row r="18">
          <cell r="C18">
            <v>0</v>
          </cell>
        </row>
        <row r="19">
          <cell r="C19">
            <v>0</v>
          </cell>
        </row>
        <row r="20">
          <cell r="C20">
            <v>0</v>
          </cell>
        </row>
        <row r="21">
          <cell r="C21">
            <v>0</v>
          </cell>
        </row>
        <row r="22">
          <cell r="C22">
            <v>0</v>
          </cell>
        </row>
      </sheetData>
      <sheetData sheetId="3"/>
      <sheetData sheetId="4"/>
      <sheetData sheetId="5"/>
      <sheetData sheetId="6"/>
      <sheetData sheetId="7"/>
    </sheetDataSet>
  </externalBook>
</externalLink>
</file>

<file path=xl/theme/theme1.xml><?xml version="1.0" encoding="utf-8"?>
<a:theme xmlns:a="http://schemas.openxmlformats.org/drawingml/2006/main" name="iPart">
  <a:themeElements>
    <a:clrScheme name="iPart">
      <a:dk1>
        <a:srgbClr val="212122"/>
      </a:dk1>
      <a:lt1>
        <a:sysClr val="window" lastClr="FFFFFF"/>
      </a:lt1>
      <a:dk2>
        <a:srgbClr val="007BC4"/>
      </a:dk2>
      <a:lt2>
        <a:srgbClr val="A0A09A"/>
      </a:lt2>
      <a:accent1>
        <a:srgbClr val="194787"/>
      </a:accent1>
      <a:accent2>
        <a:srgbClr val="00AEEF"/>
      </a:accent2>
      <a:accent3>
        <a:srgbClr val="48B749"/>
      </a:accent3>
      <a:accent4>
        <a:srgbClr val="F78D1E"/>
      </a:accent4>
      <a:accent5>
        <a:srgbClr val="CC1F26"/>
      </a:accent5>
      <a:accent6>
        <a:srgbClr val="8E4399"/>
      </a:accent6>
      <a:hlink>
        <a:srgbClr val="0000FF"/>
      </a:hlink>
      <a:folHlink>
        <a:srgbClr val="800080"/>
      </a:folHlink>
    </a:clrScheme>
    <a:fontScheme name="iPart">
      <a:majorFont>
        <a:latin typeface="Book Antiqua"/>
        <a:ea typeface=""/>
        <a:cs typeface=""/>
      </a:majorFont>
      <a:minorFont>
        <a:latin typeface="Book Antiqu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iPart" id="{5B29015D-EA79-45B6-9D51-0920F8122064}" vid="{EB9EA9A6-3ABD-45FF-A322-72402604B089}"/>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publicholidays.com.au/new-south-wales/2019-dates/" TargetMode="External"/><Relationship Id="rId2" Type="http://schemas.openxmlformats.org/officeDocument/2006/relationships/hyperlink" Target="https://publicholidays.com.au/new-south-wales/2020-dates/" TargetMode="External"/><Relationship Id="rId1" Type="http://schemas.openxmlformats.org/officeDocument/2006/relationships/hyperlink" Target="https://publicholidays.com.au/new-south-wales/2019-dates/" TargetMode="External"/><Relationship Id="rId6" Type="http://schemas.openxmlformats.org/officeDocument/2006/relationships/printerSettings" Target="../printerSettings/printerSettings6.bin"/><Relationship Id="rId5" Type="http://schemas.openxmlformats.org/officeDocument/2006/relationships/hyperlink" Target="https://publicholidays.com.au/new-south-wales/2021-dates/" TargetMode="External"/><Relationship Id="rId4" Type="http://schemas.openxmlformats.org/officeDocument/2006/relationships/hyperlink" Target="https://publicholidays.com.au/new-south-wales/2020-d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D038-6063-4824-A6CE-7376D80DC06B}">
  <dimension ref="B3:W58"/>
  <sheetViews>
    <sheetView tabSelected="1" topLeftCell="A34" workbookViewId="0">
      <selection activeCell="D60" sqref="D60"/>
    </sheetView>
  </sheetViews>
  <sheetFormatPr defaultColWidth="8.85546875" defaultRowHeight="14.25" x14ac:dyDescent="0.2"/>
  <cols>
    <col min="1" max="1" width="3.140625" style="324" customWidth="1"/>
    <col min="2" max="2" width="25.5703125" style="324" customWidth="1"/>
    <col min="3" max="3" width="2" style="324" customWidth="1"/>
    <col min="4" max="14" width="18.7109375" style="324" customWidth="1"/>
    <col min="15" max="15" width="2.140625" style="324" customWidth="1"/>
    <col min="16" max="16384" width="8.85546875" style="324"/>
  </cols>
  <sheetData>
    <row r="3" spans="2:23" ht="26.25" x14ac:dyDescent="0.4">
      <c r="B3" s="344" t="s">
        <v>313</v>
      </c>
      <c r="N3" s="346" t="s">
        <v>312</v>
      </c>
      <c r="O3" s="346"/>
      <c r="P3" s="346"/>
      <c r="Q3" s="346"/>
      <c r="R3" s="346"/>
      <c r="S3" s="346"/>
      <c r="T3" s="346"/>
      <c r="U3" s="346"/>
      <c r="V3" s="346"/>
      <c r="W3" s="346"/>
    </row>
    <row r="4" spans="2:23" ht="15" thickBot="1" x14ac:dyDescent="0.25">
      <c r="N4" s="343" t="s">
        <v>311</v>
      </c>
      <c r="O4" s="343"/>
      <c r="P4" s="343"/>
      <c r="Q4" s="343"/>
      <c r="R4" s="343"/>
      <c r="S4" s="343"/>
      <c r="T4" s="343"/>
      <c r="U4" s="343"/>
      <c r="V4" s="343"/>
      <c r="W4" s="343"/>
    </row>
    <row r="5" spans="2:23" ht="15.75" thickBot="1" x14ac:dyDescent="0.3">
      <c r="B5" s="323" t="s">
        <v>243</v>
      </c>
      <c r="D5" s="338" t="s">
        <v>334</v>
      </c>
      <c r="E5" s="332"/>
      <c r="F5" s="327" t="s">
        <v>246</v>
      </c>
      <c r="G5" s="331"/>
      <c r="H5" s="324" t="s">
        <v>289</v>
      </c>
      <c r="I5" s="327"/>
      <c r="J5" s="327"/>
    </row>
    <row r="7" spans="2:23" ht="15" x14ac:dyDescent="0.25">
      <c r="B7" s="323" t="s">
        <v>245</v>
      </c>
      <c r="D7" s="324" t="s">
        <v>256</v>
      </c>
    </row>
    <row r="8" spans="2:23" x14ac:dyDescent="0.2">
      <c r="D8" s="324" t="s">
        <v>257</v>
      </c>
    </row>
    <row r="10" spans="2:23" ht="89.45" customHeight="1" x14ac:dyDescent="0.25">
      <c r="D10" s="325"/>
      <c r="E10" s="325"/>
      <c r="F10" s="328" t="s">
        <v>248</v>
      </c>
      <c r="G10" s="328" t="s">
        <v>251</v>
      </c>
      <c r="H10" s="328" t="s">
        <v>250</v>
      </c>
      <c r="I10" s="328" t="s">
        <v>249</v>
      </c>
      <c r="J10" s="328" t="s">
        <v>247</v>
      </c>
      <c r="K10" s="350" t="s">
        <v>314</v>
      </c>
      <c r="L10" s="351"/>
      <c r="M10" s="350" t="s">
        <v>315</v>
      </c>
      <c r="N10" s="351"/>
    </row>
    <row r="11" spans="2:23" ht="15" x14ac:dyDescent="0.25">
      <c r="D11" s="326" t="s">
        <v>244</v>
      </c>
      <c r="E11" s="326"/>
      <c r="F11" s="326"/>
      <c r="G11" s="326"/>
      <c r="H11" s="326"/>
      <c r="I11" s="326"/>
      <c r="J11" s="326"/>
      <c r="K11" s="326" t="s">
        <v>252</v>
      </c>
      <c r="L11" s="326" t="s">
        <v>253</v>
      </c>
      <c r="M11" s="326" t="s">
        <v>254</v>
      </c>
      <c r="N11" s="326" t="s">
        <v>255</v>
      </c>
    </row>
    <row r="12" spans="2:23" ht="15" x14ac:dyDescent="0.25">
      <c r="D12" s="325"/>
      <c r="E12" s="329" t="str">
        <f>D5</f>
        <v>XXX Council</v>
      </c>
      <c r="F12" s="329"/>
      <c r="G12" s="329"/>
      <c r="H12" s="334"/>
      <c r="I12" s="333"/>
      <c r="J12" s="329"/>
      <c r="K12" s="335"/>
      <c r="L12" s="337"/>
      <c r="M12" s="335"/>
      <c r="N12" s="337"/>
      <c r="S12" s="330"/>
      <c r="T12" s="330"/>
      <c r="U12" s="330"/>
      <c r="V12" s="330"/>
    </row>
    <row r="13" spans="2:23" ht="15" x14ac:dyDescent="0.25">
      <c r="D13" s="325"/>
      <c r="E13" s="329" t="s">
        <v>263</v>
      </c>
      <c r="F13" s="347"/>
      <c r="G13" s="347"/>
      <c r="H13" s="348"/>
      <c r="I13" s="329"/>
      <c r="J13" s="347">
        <f>F13-I13-G13</f>
        <v>0</v>
      </c>
      <c r="K13" s="336" t="str">
        <f>'Customers &amp; Averages'!D18</f>
        <v>.</v>
      </c>
      <c r="L13" s="336" t="str">
        <f>'Customers &amp; Averages'!E18</f>
        <v>.</v>
      </c>
      <c r="M13" s="336"/>
      <c r="N13" s="337"/>
      <c r="S13" s="330"/>
      <c r="T13" s="352"/>
      <c r="U13" s="352"/>
      <c r="V13" s="330"/>
    </row>
    <row r="14" spans="2:23" ht="15" thickBot="1" x14ac:dyDescent="0.25"/>
    <row r="15" spans="2:23" ht="15.75" thickBot="1" x14ac:dyDescent="0.3">
      <c r="B15" s="323" t="s">
        <v>261</v>
      </c>
      <c r="H15" s="338" t="str">
        <f>D5</f>
        <v>XXX Council</v>
      </c>
      <c r="I15" s="338" t="s">
        <v>263</v>
      </c>
    </row>
    <row r="16" spans="2:23" ht="15" x14ac:dyDescent="0.25">
      <c r="D16" s="324" t="s">
        <v>268</v>
      </c>
      <c r="H16" s="339" t="s">
        <v>265</v>
      </c>
      <c r="I16" s="339" t="s">
        <v>266</v>
      </c>
      <c r="J16" s="324" t="s">
        <v>274</v>
      </c>
    </row>
    <row r="17" spans="2:10" ht="15" x14ac:dyDescent="0.25">
      <c r="D17" s="324" t="s">
        <v>269</v>
      </c>
      <c r="H17" s="339" t="s">
        <v>264</v>
      </c>
      <c r="I17" s="339" t="s">
        <v>267</v>
      </c>
      <c r="J17" s="324" t="s">
        <v>274</v>
      </c>
    </row>
    <row r="18" spans="2:10" ht="15" x14ac:dyDescent="0.25">
      <c r="D18" s="324" t="s">
        <v>272</v>
      </c>
      <c r="H18" s="341">
        <v>0</v>
      </c>
      <c r="I18" s="342" t="s">
        <v>270</v>
      </c>
      <c r="J18" s="324" t="s">
        <v>274</v>
      </c>
    </row>
    <row r="19" spans="2:10" ht="15" x14ac:dyDescent="0.25">
      <c r="D19" s="324" t="s">
        <v>273</v>
      </c>
      <c r="H19" s="341">
        <v>0</v>
      </c>
      <c r="I19" s="342" t="s">
        <v>271</v>
      </c>
      <c r="J19" s="324" t="s">
        <v>274</v>
      </c>
    </row>
    <row r="21" spans="2:10" ht="15" x14ac:dyDescent="0.25">
      <c r="B21" s="323" t="s">
        <v>262</v>
      </c>
      <c r="D21" s="324" t="s">
        <v>325</v>
      </c>
      <c r="I21" s="339" t="s">
        <v>335</v>
      </c>
      <c r="J21" s="324" t="s">
        <v>275</v>
      </c>
    </row>
    <row r="22" spans="2:10" ht="15" x14ac:dyDescent="0.25">
      <c r="D22" s="324" t="s">
        <v>316</v>
      </c>
      <c r="I22" s="349" t="s">
        <v>323</v>
      </c>
      <c r="J22" s="324" t="s">
        <v>276</v>
      </c>
    </row>
    <row r="23" spans="2:10" ht="15" x14ac:dyDescent="0.25">
      <c r="D23" s="324" t="s">
        <v>326</v>
      </c>
      <c r="I23" s="333">
        <v>10</v>
      </c>
    </row>
    <row r="24" spans="2:10" ht="15" x14ac:dyDescent="0.25">
      <c r="D24" s="324" t="s">
        <v>317</v>
      </c>
      <c r="I24" s="345"/>
    </row>
    <row r="25" spans="2:10" ht="15" x14ac:dyDescent="0.25">
      <c r="I25" s="345"/>
    </row>
    <row r="26" spans="2:10" ht="15" x14ac:dyDescent="0.25">
      <c r="B26" s="323" t="s">
        <v>295</v>
      </c>
      <c r="D26" s="343" t="s">
        <v>303</v>
      </c>
      <c r="E26" s="343"/>
      <c r="F26" s="343"/>
      <c r="G26" s="343"/>
      <c r="H26" s="343"/>
      <c r="I26" s="340"/>
      <c r="J26" s="324" t="s">
        <v>296</v>
      </c>
    </row>
    <row r="27" spans="2:10" ht="15" x14ac:dyDescent="0.25">
      <c r="B27" s="323"/>
      <c r="D27" s="343" t="s">
        <v>304</v>
      </c>
      <c r="E27" s="343"/>
      <c r="F27" s="343"/>
      <c r="G27" s="343"/>
      <c r="H27" s="343"/>
      <c r="I27" s="340"/>
    </row>
    <row r="28" spans="2:10" ht="15" x14ac:dyDescent="0.25">
      <c r="D28" s="343" t="s">
        <v>305</v>
      </c>
      <c r="E28" s="343"/>
      <c r="F28" s="343"/>
      <c r="G28" s="343"/>
      <c r="H28" s="343"/>
      <c r="I28" s="340"/>
    </row>
    <row r="29" spans="2:10" ht="15" x14ac:dyDescent="0.25">
      <c r="D29" s="343" t="s">
        <v>318</v>
      </c>
      <c r="E29" s="343"/>
      <c r="F29" s="343"/>
      <c r="G29" s="343"/>
      <c r="H29" s="343"/>
      <c r="I29" s="340"/>
    </row>
    <row r="30" spans="2:10" ht="15" x14ac:dyDescent="0.25">
      <c r="I30" s="345"/>
    </row>
    <row r="31" spans="2:10" ht="15" x14ac:dyDescent="0.25">
      <c r="B31" s="323" t="s">
        <v>297</v>
      </c>
      <c r="D31" s="343" t="s">
        <v>298</v>
      </c>
      <c r="E31" s="343"/>
      <c r="F31" s="343"/>
      <c r="G31" s="343"/>
      <c r="H31" s="343"/>
      <c r="I31" s="340"/>
      <c r="J31" s="324" t="s">
        <v>299</v>
      </c>
    </row>
    <row r="32" spans="2:10" ht="15" x14ac:dyDescent="0.25">
      <c r="D32" s="343" t="s">
        <v>324</v>
      </c>
      <c r="E32" s="343"/>
      <c r="F32" s="343"/>
      <c r="G32" s="343"/>
      <c r="H32" s="343"/>
      <c r="I32" s="340"/>
    </row>
    <row r="33" spans="2:10" ht="15" x14ac:dyDescent="0.25">
      <c r="I33" s="345"/>
    </row>
    <row r="34" spans="2:10" ht="15" x14ac:dyDescent="0.25">
      <c r="B34" s="323" t="s">
        <v>300</v>
      </c>
      <c r="D34" s="343" t="s">
        <v>319</v>
      </c>
      <c r="E34" s="343"/>
      <c r="F34" s="343"/>
      <c r="G34" s="343"/>
      <c r="H34" s="343"/>
      <c r="I34" s="340"/>
      <c r="J34" s="324" t="s">
        <v>302</v>
      </c>
    </row>
    <row r="35" spans="2:10" ht="15" x14ac:dyDescent="0.25">
      <c r="B35" s="323" t="s">
        <v>301</v>
      </c>
      <c r="D35" s="343" t="s">
        <v>322</v>
      </c>
      <c r="E35" s="343"/>
      <c r="F35" s="343"/>
      <c r="G35" s="343"/>
      <c r="H35" s="343"/>
      <c r="I35" s="340"/>
    </row>
    <row r="36" spans="2:10" ht="15" x14ac:dyDescent="0.25">
      <c r="B36" s="323"/>
      <c r="D36" s="343" t="s">
        <v>321</v>
      </c>
      <c r="E36" s="343"/>
      <c r="F36" s="343"/>
      <c r="G36" s="343"/>
      <c r="H36" s="343"/>
      <c r="I36" s="340"/>
    </row>
    <row r="37" spans="2:10" ht="15" x14ac:dyDescent="0.25">
      <c r="B37" s="323"/>
      <c r="D37" s="343" t="s">
        <v>320</v>
      </c>
      <c r="E37" s="343"/>
      <c r="F37" s="343"/>
      <c r="G37" s="343"/>
      <c r="H37" s="343"/>
      <c r="I37" s="340"/>
    </row>
    <row r="38" spans="2:10" ht="15" x14ac:dyDescent="0.25">
      <c r="I38" s="345"/>
    </row>
    <row r="39" spans="2:10" s="332" customFormat="1" ht="15" x14ac:dyDescent="0.25">
      <c r="B39" s="327" t="s">
        <v>290</v>
      </c>
      <c r="D39" s="343" t="s">
        <v>293</v>
      </c>
      <c r="E39" s="343"/>
      <c r="F39" s="343"/>
      <c r="G39" s="343"/>
      <c r="H39" s="343"/>
      <c r="I39" s="343"/>
      <c r="J39" s="332" t="s">
        <v>292</v>
      </c>
    </row>
    <row r="40" spans="2:10" ht="15" x14ac:dyDescent="0.25">
      <c r="B40" s="323" t="s">
        <v>291</v>
      </c>
      <c r="D40" s="343" t="s">
        <v>327</v>
      </c>
      <c r="E40" s="343"/>
      <c r="F40" s="343"/>
      <c r="G40" s="343"/>
      <c r="H40" s="343"/>
      <c r="I40" s="343"/>
    </row>
    <row r="41" spans="2:10" ht="15" x14ac:dyDescent="0.25">
      <c r="B41" s="323"/>
      <c r="D41" s="343" t="s">
        <v>328</v>
      </c>
      <c r="E41" s="343"/>
      <c r="F41" s="343"/>
      <c r="G41" s="343"/>
      <c r="H41" s="343"/>
      <c r="I41" s="343"/>
    </row>
    <row r="42" spans="2:10" ht="15" x14ac:dyDescent="0.25">
      <c r="B42" s="323"/>
      <c r="D42" s="343" t="s">
        <v>330</v>
      </c>
      <c r="E42" s="343"/>
      <c r="F42" s="343"/>
      <c r="G42" s="343"/>
      <c r="H42" s="343"/>
      <c r="I42" s="343"/>
    </row>
    <row r="44" spans="2:10" ht="15" x14ac:dyDescent="0.25">
      <c r="B44" s="323" t="s">
        <v>258</v>
      </c>
      <c r="D44" s="324" t="s">
        <v>306</v>
      </c>
      <c r="I44" s="339" t="s">
        <v>284</v>
      </c>
      <c r="J44" s="324" t="s">
        <v>277</v>
      </c>
    </row>
    <row r="46" spans="2:10" ht="15" x14ac:dyDescent="0.25">
      <c r="B46" s="323" t="s">
        <v>259</v>
      </c>
      <c r="D46" s="324" t="s">
        <v>307</v>
      </c>
      <c r="J46" s="324" t="s">
        <v>278</v>
      </c>
    </row>
    <row r="48" spans="2:10" ht="15" x14ac:dyDescent="0.25">
      <c r="B48" s="323" t="s">
        <v>260</v>
      </c>
      <c r="D48" s="343" t="s">
        <v>288</v>
      </c>
      <c r="E48" s="343"/>
      <c r="F48" s="343"/>
      <c r="G48" s="343"/>
      <c r="H48" s="343"/>
      <c r="I48" s="343"/>
      <c r="J48" s="324" t="s">
        <v>279</v>
      </c>
    </row>
    <row r="49" spans="2:10" x14ac:dyDescent="0.2">
      <c r="D49" s="343" t="s">
        <v>308</v>
      </c>
      <c r="E49" s="343"/>
      <c r="F49" s="343"/>
      <c r="G49" s="343"/>
      <c r="H49" s="343"/>
      <c r="I49" s="343"/>
    </row>
    <row r="51" spans="2:10" ht="15" x14ac:dyDescent="0.25">
      <c r="B51" s="323" t="s">
        <v>280</v>
      </c>
      <c r="D51" s="343" t="s">
        <v>309</v>
      </c>
      <c r="E51" s="343"/>
      <c r="F51" s="343"/>
      <c r="G51" s="343"/>
      <c r="H51" s="343"/>
      <c r="I51" s="343"/>
      <c r="J51" s="324" t="s">
        <v>294</v>
      </c>
    </row>
    <row r="52" spans="2:10" ht="15" x14ac:dyDescent="0.25">
      <c r="B52" s="323" t="s">
        <v>281</v>
      </c>
      <c r="D52" s="343" t="s">
        <v>310</v>
      </c>
      <c r="E52" s="343"/>
      <c r="F52" s="343"/>
      <c r="G52" s="343"/>
      <c r="H52" s="343"/>
      <c r="I52" s="343"/>
    </row>
    <row r="53" spans="2:10" s="332" customFormat="1" ht="15" x14ac:dyDescent="0.25">
      <c r="B53" s="327"/>
    </row>
    <row r="54" spans="2:10" ht="15" x14ac:dyDescent="0.25">
      <c r="B54" s="323" t="s">
        <v>285</v>
      </c>
      <c r="D54" s="343" t="s">
        <v>287</v>
      </c>
      <c r="E54" s="343"/>
      <c r="F54" s="343"/>
      <c r="G54" s="343"/>
      <c r="H54" s="343"/>
      <c r="I54" s="343"/>
      <c r="J54" s="324" t="s">
        <v>286</v>
      </c>
    </row>
    <row r="55" spans="2:10" ht="15" x14ac:dyDescent="0.25">
      <c r="B55" s="323" t="s">
        <v>282</v>
      </c>
      <c r="D55" s="343" t="s">
        <v>329</v>
      </c>
      <c r="E55" s="343"/>
      <c r="F55" s="343"/>
      <c r="G55" s="343"/>
      <c r="H55" s="343"/>
      <c r="I55" s="343"/>
    </row>
    <row r="56" spans="2:10" ht="15" x14ac:dyDescent="0.25">
      <c r="B56" s="323" t="s">
        <v>283</v>
      </c>
    </row>
    <row r="58" spans="2:10" ht="15" x14ac:dyDescent="0.25">
      <c r="B58" s="323" t="s">
        <v>332</v>
      </c>
      <c r="D58" s="343" t="s">
        <v>331</v>
      </c>
      <c r="E58" s="343"/>
      <c r="F58" s="343"/>
      <c r="G58" s="343"/>
      <c r="H58" s="343"/>
      <c r="I58" s="343"/>
      <c r="J58" s="324" t="s">
        <v>333</v>
      </c>
    </row>
  </sheetData>
  <mergeCells count="3">
    <mergeCell ref="K10:L10"/>
    <mergeCell ref="M10:N10"/>
    <mergeCell ref="T13:U1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706"/>
  <sheetViews>
    <sheetView workbookViewId="0">
      <selection activeCell="C18" sqref="C18"/>
    </sheetView>
  </sheetViews>
  <sheetFormatPr defaultRowHeight="12" x14ac:dyDescent="0.2"/>
  <cols>
    <col min="1" max="1" width="1.28515625" customWidth="1"/>
    <col min="2" max="2" width="3.140625" customWidth="1"/>
    <col min="3" max="3" width="122.85546875" style="4" customWidth="1"/>
  </cols>
  <sheetData>
    <row r="1" spans="1:29"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row>
    <row r="2" spans="1:29" ht="18" x14ac:dyDescent="0.25">
      <c r="A2" s="140"/>
      <c r="B2" s="301" t="s">
        <v>0</v>
      </c>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row>
    <row r="3" spans="1:29" s="103" customFormat="1" ht="14.25" x14ac:dyDescent="0.2">
      <c r="A3" s="140"/>
      <c r="B3" s="153"/>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row>
    <row r="4" spans="1:29" s="103" customFormat="1" ht="15.75" x14ac:dyDescent="0.25">
      <c r="A4" s="140"/>
      <c r="B4" s="13" t="s">
        <v>1</v>
      </c>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row>
    <row r="5" spans="1:29" s="103" customFormat="1" ht="14.25" x14ac:dyDescent="0.2">
      <c r="A5" s="140"/>
      <c r="B5" s="153"/>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row>
    <row r="6" spans="1:29" ht="130.15" customHeight="1" x14ac:dyDescent="0.2">
      <c r="A6" s="140"/>
      <c r="B6" s="353" t="s">
        <v>2</v>
      </c>
      <c r="C6" s="353"/>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row>
    <row r="7" spans="1:29" x14ac:dyDescent="0.2">
      <c r="A7" s="140"/>
      <c r="B7" s="140"/>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row>
    <row r="8" spans="1:29" ht="15.75" x14ac:dyDescent="0.25">
      <c r="A8" s="140"/>
      <c r="B8" s="13" t="s">
        <v>3</v>
      </c>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row>
    <row r="9" spans="1:29" x14ac:dyDescent="0.2">
      <c r="A9" s="140"/>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row>
    <row r="10" spans="1:29" ht="84" x14ac:dyDescent="0.2">
      <c r="A10" s="140"/>
      <c r="B10" s="20">
        <v>1</v>
      </c>
      <c r="C10" s="5" t="s">
        <v>4</v>
      </c>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row>
    <row r="11" spans="1:29" s="103" customFormat="1" x14ac:dyDescent="0.2">
      <c r="A11" s="140"/>
      <c r="B11" s="20"/>
      <c r="C11" s="5"/>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row>
    <row r="12" spans="1:29" s="103" customFormat="1" ht="36" x14ac:dyDescent="0.2">
      <c r="A12" s="140"/>
      <c r="B12" s="20">
        <f>B10+1</f>
        <v>2</v>
      </c>
      <c r="C12" s="5" t="s">
        <v>5</v>
      </c>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row>
    <row r="13" spans="1:29" x14ac:dyDescent="0.2">
      <c r="A13" s="140"/>
      <c r="B13" s="20"/>
      <c r="C13" s="5"/>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row>
    <row r="14" spans="1:29" ht="48" x14ac:dyDescent="0.2">
      <c r="A14" s="140"/>
      <c r="B14" s="20">
        <f t="shared" ref="B14:B22" si="0">B12+1</f>
        <v>3</v>
      </c>
      <c r="C14" s="5" t="s">
        <v>6</v>
      </c>
      <c r="D14" s="140"/>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row>
    <row r="15" spans="1:29" x14ac:dyDescent="0.2">
      <c r="A15" s="140"/>
      <c r="B15" s="20"/>
      <c r="C15" s="5"/>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row>
    <row r="16" spans="1:29" ht="60" x14ac:dyDescent="0.2">
      <c r="A16" s="140"/>
      <c r="B16" s="20">
        <f t="shared" si="0"/>
        <v>4</v>
      </c>
      <c r="C16" s="5" t="s">
        <v>7</v>
      </c>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row>
    <row r="17" spans="1:29" x14ac:dyDescent="0.2">
      <c r="A17" s="140"/>
      <c r="B17" s="20"/>
      <c r="C17" s="5"/>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row>
    <row r="18" spans="1:29" ht="24" x14ac:dyDescent="0.2">
      <c r="A18" s="140"/>
      <c r="B18" s="20">
        <f t="shared" si="0"/>
        <v>5</v>
      </c>
      <c r="C18" s="5" t="s">
        <v>8</v>
      </c>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row>
    <row r="19" spans="1:29" ht="12.2" customHeight="1" x14ac:dyDescent="0.2">
      <c r="A19" s="140"/>
      <c r="B19" s="20"/>
      <c r="C19" s="5"/>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row>
    <row r="20" spans="1:29" ht="24" x14ac:dyDescent="0.2">
      <c r="A20" s="140"/>
      <c r="B20" s="20">
        <f t="shared" si="0"/>
        <v>6</v>
      </c>
      <c r="C20" s="5" t="s">
        <v>9</v>
      </c>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row>
    <row r="21" spans="1:29" s="103" customFormat="1" x14ac:dyDescent="0.2">
      <c r="A21" s="140"/>
      <c r="B21" s="20"/>
      <c r="C21" s="5"/>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row>
    <row r="22" spans="1:29" s="103" customFormat="1" ht="24" x14ac:dyDescent="0.2">
      <c r="A22" s="140"/>
      <c r="B22" s="20">
        <f t="shared" si="0"/>
        <v>7</v>
      </c>
      <c r="C22" s="5" t="s">
        <v>10</v>
      </c>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row>
    <row r="23" spans="1:29" x14ac:dyDescent="0.2">
      <c r="A23" s="140"/>
      <c r="B23" s="20"/>
      <c r="C23" s="5"/>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row>
    <row r="24" spans="1:29" ht="12.75" thickBot="1" x14ac:dyDescent="0.25">
      <c r="A24" s="140"/>
      <c r="B24" s="140"/>
      <c r="C24" s="3" t="s">
        <v>11</v>
      </c>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row>
    <row r="25" spans="1:29" x14ac:dyDescent="0.2">
      <c r="A25" s="140"/>
      <c r="B25" s="140"/>
      <c r="C25" s="138" t="s">
        <v>12</v>
      </c>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row>
    <row r="26" spans="1:29" x14ac:dyDescent="0.2">
      <c r="A26" s="140"/>
      <c r="B26" s="140"/>
      <c r="C26" s="144" t="s">
        <v>13</v>
      </c>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row>
    <row r="27" spans="1:29" ht="12.75" thickBot="1" x14ac:dyDescent="0.25">
      <c r="A27" s="140"/>
      <c r="B27" s="140"/>
      <c r="C27" s="137" t="s">
        <v>14</v>
      </c>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row>
    <row r="28" spans="1:29" x14ac:dyDescent="0.2">
      <c r="A28" s="140"/>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row>
    <row r="29" spans="1:29" x14ac:dyDescent="0.2">
      <c r="A29" s="140"/>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row>
    <row r="30" spans="1:29" x14ac:dyDescent="0.2">
      <c r="A30" s="140"/>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row>
    <row r="31" spans="1:29" x14ac:dyDescent="0.2">
      <c r="A31" s="140"/>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row>
    <row r="32" spans="1:29" x14ac:dyDescent="0.2">
      <c r="A32" s="140"/>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row>
    <row r="33" spans="1:29" x14ac:dyDescent="0.2">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row>
    <row r="34" spans="1:29" x14ac:dyDescent="0.2">
      <c r="A34" s="140"/>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row>
    <row r="35" spans="1:29" x14ac:dyDescent="0.2">
      <c r="A35" s="140"/>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row>
    <row r="36" spans="1:29" x14ac:dyDescent="0.2">
      <c r="A36" s="140"/>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row>
    <row r="37" spans="1:29" x14ac:dyDescent="0.2">
      <c r="A37" s="140"/>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row>
    <row r="38" spans="1:29" x14ac:dyDescent="0.2">
      <c r="A38" s="140"/>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row>
    <row r="39" spans="1:29" x14ac:dyDescent="0.2">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row>
    <row r="40" spans="1:29" x14ac:dyDescent="0.2">
      <c r="A40" s="140"/>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row>
    <row r="41" spans="1:29" x14ac:dyDescent="0.2">
      <c r="A41" s="140"/>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row>
    <row r="42" spans="1:29" x14ac:dyDescent="0.2">
      <c r="A42" s="140"/>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row>
    <row r="43" spans="1:29" x14ac:dyDescent="0.2">
      <c r="A43" s="140"/>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row>
    <row r="44" spans="1:29" x14ac:dyDescent="0.2">
      <c r="A44" s="140"/>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row>
    <row r="45" spans="1:29" x14ac:dyDescent="0.2">
      <c r="A45" s="140"/>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row>
    <row r="46" spans="1:29" x14ac:dyDescent="0.2">
      <c r="A46" s="140"/>
      <c r="B46" s="140"/>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row>
    <row r="47" spans="1:29" x14ac:dyDescent="0.2">
      <c r="A47" s="140"/>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row>
    <row r="48" spans="1:29" x14ac:dyDescent="0.2">
      <c r="A48" s="140"/>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row>
    <row r="49" spans="1:29" x14ac:dyDescent="0.2">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row>
    <row r="50" spans="1:29" x14ac:dyDescent="0.2">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row>
    <row r="51" spans="1:29" x14ac:dyDescent="0.2">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row>
    <row r="52" spans="1:29" x14ac:dyDescent="0.2">
      <c r="A52" s="140"/>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row>
    <row r="53" spans="1:29" x14ac:dyDescent="0.2">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row>
    <row r="54" spans="1:29" x14ac:dyDescent="0.2">
      <c r="A54" s="140"/>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row>
    <row r="55" spans="1:29" x14ac:dyDescent="0.2">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row>
    <row r="56" spans="1:29" x14ac:dyDescent="0.2">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row>
    <row r="57" spans="1:29" x14ac:dyDescent="0.2">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row>
    <row r="58" spans="1:29" x14ac:dyDescent="0.2">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row>
    <row r="59" spans="1:29" x14ac:dyDescent="0.2">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row>
    <row r="60" spans="1:29" x14ac:dyDescent="0.2">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row>
    <row r="61" spans="1:29" x14ac:dyDescent="0.2">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row>
    <row r="62" spans="1:29" x14ac:dyDescent="0.2">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row>
    <row r="63" spans="1:29" x14ac:dyDescent="0.2">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row>
    <row r="64" spans="1:29" x14ac:dyDescent="0.2">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row>
    <row r="65" spans="1:29" x14ac:dyDescent="0.2">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row>
    <row r="66" spans="1:29" x14ac:dyDescent="0.2">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row>
    <row r="67" spans="1:29" x14ac:dyDescent="0.2">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row>
    <row r="68" spans="1:29" x14ac:dyDescent="0.2">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row>
    <row r="69" spans="1:29" x14ac:dyDescent="0.2">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row>
    <row r="70" spans="1:29" x14ac:dyDescent="0.2">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row>
    <row r="71" spans="1:29" x14ac:dyDescent="0.2">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row>
    <row r="72" spans="1:29" x14ac:dyDescent="0.2">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row>
    <row r="73" spans="1:29" x14ac:dyDescent="0.2">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row>
    <row r="74" spans="1:29" x14ac:dyDescent="0.2">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row>
    <row r="75" spans="1:29" x14ac:dyDescent="0.2">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row>
    <row r="76" spans="1:29" x14ac:dyDescent="0.2">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row>
    <row r="77" spans="1:29" x14ac:dyDescent="0.2">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row>
    <row r="78" spans="1:29" x14ac:dyDescent="0.2">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row>
    <row r="79" spans="1:29" x14ac:dyDescent="0.2">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row>
    <row r="80" spans="1:29" x14ac:dyDescent="0.2">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row>
    <row r="81" spans="1:29" x14ac:dyDescent="0.2">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row>
    <row r="82" spans="1:29" x14ac:dyDescent="0.2">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row>
    <row r="83" spans="1:29" x14ac:dyDescent="0.2">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row>
    <row r="84" spans="1:29" x14ac:dyDescent="0.2">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row>
    <row r="85" spans="1:29" x14ac:dyDescent="0.2">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row>
    <row r="86" spans="1:29" x14ac:dyDescent="0.2">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row>
    <row r="87" spans="1:29" x14ac:dyDescent="0.2">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row>
    <row r="88" spans="1:29" x14ac:dyDescent="0.2">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row>
    <row r="89" spans="1:29" x14ac:dyDescent="0.2">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row>
    <row r="90" spans="1:29" x14ac:dyDescent="0.2">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row>
    <row r="91" spans="1:29" x14ac:dyDescent="0.2">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row>
    <row r="92" spans="1:29" x14ac:dyDescent="0.2">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row>
    <row r="93" spans="1:29" x14ac:dyDescent="0.2">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row>
    <row r="94" spans="1:29" x14ac:dyDescent="0.2">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row>
    <row r="95" spans="1:29" x14ac:dyDescent="0.2">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row>
    <row r="96" spans="1:29" x14ac:dyDescent="0.2">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row>
    <row r="97" spans="1:29" x14ac:dyDescent="0.2">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row>
    <row r="98" spans="1:29" x14ac:dyDescent="0.2">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row>
    <row r="99" spans="1:29" x14ac:dyDescent="0.2">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row>
    <row r="100" spans="1:29" x14ac:dyDescent="0.2">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row>
    <row r="101" spans="1:29" x14ac:dyDescent="0.2">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row>
    <row r="102" spans="1:29" x14ac:dyDescent="0.2">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row>
    <row r="103" spans="1:29"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row>
    <row r="104" spans="1:29"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row>
    <row r="105" spans="1:29"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row>
    <row r="106" spans="1:29"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row>
    <row r="107" spans="1:29"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row>
    <row r="108" spans="1:29"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row>
    <row r="109" spans="1:29"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row>
    <row r="110" spans="1:29"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row>
    <row r="111" spans="1:29"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row>
    <row r="112" spans="1:29"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row>
    <row r="113" spans="1:29"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row>
    <row r="114" spans="1:29"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row>
    <row r="115" spans="1:29"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row>
    <row r="116" spans="1:29"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row>
    <row r="117" spans="1:29"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row>
    <row r="118" spans="1:29"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row>
    <row r="119" spans="1:29"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row>
    <row r="120" spans="1:29"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row>
    <row r="121" spans="1:29"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row>
    <row r="122" spans="1:29"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row>
    <row r="123" spans="1:29"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row>
    <row r="124" spans="1:29"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row>
    <row r="125" spans="1:29"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row>
    <row r="126" spans="1:29" x14ac:dyDescent="0.2">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c r="AC126" s="140"/>
    </row>
    <row r="127" spans="1:29" x14ac:dyDescent="0.2">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c r="AC127" s="140"/>
    </row>
    <row r="128" spans="1:29" x14ac:dyDescent="0.2">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c r="AC128" s="140"/>
    </row>
    <row r="129" spans="1:29" x14ac:dyDescent="0.2">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c r="AC129" s="140"/>
    </row>
    <row r="130" spans="1:29" x14ac:dyDescent="0.2">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row>
    <row r="131" spans="1:29" x14ac:dyDescent="0.2">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row>
    <row r="132" spans="1:29" x14ac:dyDescent="0.2">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c r="AC132" s="140"/>
    </row>
    <row r="133" spans="1:29" x14ac:dyDescent="0.2">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row>
    <row r="134" spans="1:29" x14ac:dyDescent="0.2">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row>
    <row r="135" spans="1:29" x14ac:dyDescent="0.2">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c r="AC135" s="140"/>
    </row>
    <row r="136" spans="1:29" x14ac:dyDescent="0.2">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c r="AC136" s="140"/>
    </row>
    <row r="137" spans="1:29" x14ac:dyDescent="0.2">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c r="AC137" s="140"/>
    </row>
    <row r="138" spans="1:29" x14ac:dyDescent="0.2">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c r="AC138" s="140"/>
    </row>
    <row r="139" spans="1:29" x14ac:dyDescent="0.2">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row>
    <row r="140" spans="1:29" x14ac:dyDescent="0.2">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row>
    <row r="141" spans="1:29" x14ac:dyDescent="0.2">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row>
    <row r="142" spans="1:29" x14ac:dyDescent="0.2">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c r="AC142" s="140"/>
    </row>
    <row r="143" spans="1:29" x14ac:dyDescent="0.2">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row>
    <row r="144" spans="1:29" x14ac:dyDescent="0.2">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c r="AC144" s="140"/>
    </row>
    <row r="145" spans="1:29" x14ac:dyDescent="0.2">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c r="AC145" s="140"/>
    </row>
    <row r="146" spans="1:29" x14ac:dyDescent="0.2">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row>
    <row r="147" spans="1:29" x14ac:dyDescent="0.2">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c r="AC147" s="140"/>
    </row>
    <row r="148" spans="1:29" x14ac:dyDescent="0.2">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c r="AC148" s="140"/>
    </row>
    <row r="149" spans="1:29" x14ac:dyDescent="0.2">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row>
    <row r="150" spans="1:29" x14ac:dyDescent="0.2">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c r="AC150" s="140"/>
    </row>
    <row r="151" spans="1:29" x14ac:dyDescent="0.2">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c r="AC151" s="140"/>
    </row>
    <row r="152" spans="1:29" x14ac:dyDescent="0.2">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c r="AC152" s="140"/>
    </row>
    <row r="153" spans="1:29" x14ac:dyDescent="0.2">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c r="AC153" s="140"/>
    </row>
    <row r="154" spans="1:29" x14ac:dyDescent="0.2">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c r="AC154" s="140"/>
    </row>
    <row r="155" spans="1:29" x14ac:dyDescent="0.2">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c r="AC155" s="140"/>
    </row>
    <row r="156" spans="1:29" x14ac:dyDescent="0.2">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c r="AC156" s="140"/>
    </row>
    <row r="157" spans="1:29" x14ac:dyDescent="0.2">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c r="AC157" s="140"/>
    </row>
    <row r="158" spans="1:29" x14ac:dyDescent="0.2">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c r="AC158" s="140"/>
    </row>
    <row r="159" spans="1:29" x14ac:dyDescent="0.2">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c r="AC159" s="140"/>
    </row>
    <row r="160" spans="1:29" x14ac:dyDescent="0.2">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c r="AC160" s="140"/>
    </row>
    <row r="161" spans="1:29" x14ac:dyDescent="0.2">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c r="AC161" s="140"/>
    </row>
    <row r="162" spans="1:29" x14ac:dyDescent="0.2">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c r="AC162" s="140"/>
    </row>
    <row r="163" spans="1:29" x14ac:dyDescent="0.2">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c r="AC163" s="140"/>
    </row>
    <row r="164" spans="1:29" x14ac:dyDescent="0.2">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c r="AC164" s="140"/>
    </row>
    <row r="165" spans="1:29" x14ac:dyDescent="0.2">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c r="AC165" s="140"/>
    </row>
    <row r="166" spans="1:29" x14ac:dyDescent="0.2">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c r="AC166" s="140"/>
    </row>
    <row r="167" spans="1:29" x14ac:dyDescent="0.2">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c r="AC167" s="140"/>
    </row>
    <row r="168" spans="1:29" x14ac:dyDescent="0.2">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c r="AC168" s="140"/>
    </row>
    <row r="169" spans="1:29" x14ac:dyDescent="0.2">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c r="AC169" s="140"/>
    </row>
    <row r="170" spans="1:29" x14ac:dyDescent="0.2">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c r="AC170" s="140"/>
    </row>
    <row r="171" spans="1:29" x14ac:dyDescent="0.2">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c r="AC171" s="140"/>
    </row>
    <row r="172" spans="1:29" x14ac:dyDescent="0.2">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c r="AC172" s="140"/>
    </row>
    <row r="173" spans="1:29" x14ac:dyDescent="0.2">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c r="AC173" s="140"/>
    </row>
    <row r="174" spans="1:29" x14ac:dyDescent="0.2">
      <c r="A174" s="140"/>
      <c r="B174" s="140"/>
      <c r="C174" s="140"/>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c r="AA174" s="103"/>
      <c r="AB174" s="103"/>
      <c r="AC174" s="103"/>
    </row>
    <row r="175" spans="1:29" x14ac:dyDescent="0.2">
      <c r="A175" s="140"/>
      <c r="B175" s="140"/>
      <c r="C175" s="140"/>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row>
    <row r="176" spans="1:29" x14ac:dyDescent="0.2">
      <c r="A176" s="140"/>
      <c r="B176" s="140"/>
      <c r="C176" s="140"/>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c r="AC176" s="103"/>
    </row>
    <row r="177" spans="1:2" x14ac:dyDescent="0.2">
      <c r="A177" s="140"/>
      <c r="B177" s="140"/>
    </row>
    <row r="178" spans="1:2" x14ac:dyDescent="0.2">
      <c r="A178" s="140"/>
      <c r="B178" s="140"/>
    </row>
    <row r="179" spans="1:2" x14ac:dyDescent="0.2">
      <c r="A179" s="140"/>
      <c r="B179" s="140"/>
    </row>
    <row r="180" spans="1:2" x14ac:dyDescent="0.2">
      <c r="A180" s="140"/>
      <c r="B180" s="140"/>
    </row>
    <row r="181" spans="1:2" x14ac:dyDescent="0.2">
      <c r="A181" s="140"/>
      <c r="B181" s="140"/>
    </row>
    <row r="182" spans="1:2" x14ac:dyDescent="0.2">
      <c r="A182" s="140"/>
      <c r="B182" s="140"/>
    </row>
    <row r="183" spans="1:2" x14ac:dyDescent="0.2">
      <c r="A183" s="140"/>
      <c r="B183" s="140"/>
    </row>
    <row r="184" spans="1:2" x14ac:dyDescent="0.2">
      <c r="A184" s="140"/>
      <c r="B184" s="140"/>
    </row>
    <row r="185" spans="1:2" x14ac:dyDescent="0.2">
      <c r="A185" s="140"/>
      <c r="B185" s="140"/>
    </row>
    <row r="186" spans="1:2" x14ac:dyDescent="0.2">
      <c r="A186" s="140"/>
      <c r="B186" s="140"/>
    </row>
    <row r="187" spans="1:2" x14ac:dyDescent="0.2">
      <c r="A187" s="140"/>
      <c r="B187" s="140"/>
    </row>
    <row r="188" spans="1:2" x14ac:dyDescent="0.2">
      <c r="A188" s="140"/>
      <c r="B188" s="140"/>
    </row>
    <row r="189" spans="1:2" x14ac:dyDescent="0.2">
      <c r="A189" s="140"/>
      <c r="B189" s="140"/>
    </row>
    <row r="190" spans="1:2" x14ac:dyDescent="0.2">
      <c r="A190" s="140"/>
      <c r="B190" s="140"/>
    </row>
    <row r="191" spans="1:2" x14ac:dyDescent="0.2">
      <c r="A191" s="140"/>
      <c r="B191" s="140"/>
    </row>
    <row r="192" spans="1:2" x14ac:dyDescent="0.2">
      <c r="A192" s="140"/>
      <c r="B192" s="140"/>
    </row>
    <row r="193" spans="1:2" x14ac:dyDescent="0.2">
      <c r="A193" s="140"/>
      <c r="B193" s="140"/>
    </row>
    <row r="194" spans="1:2" x14ac:dyDescent="0.2">
      <c r="A194" s="140"/>
      <c r="B194" s="140"/>
    </row>
    <row r="195" spans="1:2" x14ac:dyDescent="0.2">
      <c r="A195" s="140"/>
      <c r="B195" s="140"/>
    </row>
    <row r="196" spans="1:2" x14ac:dyDescent="0.2">
      <c r="A196" s="140"/>
      <c r="B196" s="140"/>
    </row>
    <row r="197" spans="1:2" x14ac:dyDescent="0.2">
      <c r="A197" s="140"/>
      <c r="B197" s="140"/>
    </row>
    <row r="198" spans="1:2" x14ac:dyDescent="0.2">
      <c r="A198" s="140"/>
      <c r="B198" s="140"/>
    </row>
    <row r="199" spans="1:2" x14ac:dyDescent="0.2">
      <c r="A199" s="140"/>
      <c r="B199" s="140"/>
    </row>
    <row r="200" spans="1:2" x14ac:dyDescent="0.2">
      <c r="A200" s="140"/>
      <c r="B200" s="140"/>
    </row>
    <row r="201" spans="1:2" x14ac:dyDescent="0.2">
      <c r="A201" s="140"/>
      <c r="B201" s="140"/>
    </row>
    <row r="202" spans="1:2" x14ac:dyDescent="0.2">
      <c r="A202" s="140"/>
      <c r="B202" s="140"/>
    </row>
    <row r="203" spans="1:2" x14ac:dyDescent="0.2">
      <c r="A203" s="140"/>
      <c r="B203" s="140"/>
    </row>
    <row r="204" spans="1:2" x14ac:dyDescent="0.2">
      <c r="A204" s="140"/>
      <c r="B204" s="140"/>
    </row>
    <row r="205" spans="1:2" x14ac:dyDescent="0.2">
      <c r="A205" s="140"/>
      <c r="B205" s="140"/>
    </row>
    <row r="206" spans="1:2" x14ac:dyDescent="0.2">
      <c r="A206" s="140"/>
      <c r="B206" s="140"/>
    </row>
    <row r="207" spans="1:2" x14ac:dyDescent="0.2">
      <c r="A207" s="140"/>
      <c r="B207" s="140"/>
    </row>
    <row r="208" spans="1:2" x14ac:dyDescent="0.2">
      <c r="A208" s="140"/>
      <c r="B208" s="140"/>
    </row>
    <row r="209" spans="1:2" x14ac:dyDescent="0.2">
      <c r="A209" s="140"/>
      <c r="B209" s="140"/>
    </row>
    <row r="210" spans="1:2" x14ac:dyDescent="0.2">
      <c r="A210" s="140"/>
      <c r="B210" s="140"/>
    </row>
    <row r="211" spans="1:2" x14ac:dyDescent="0.2">
      <c r="A211" s="140"/>
      <c r="B211" s="140"/>
    </row>
    <row r="212" spans="1:2" x14ac:dyDescent="0.2">
      <c r="A212" s="140"/>
      <c r="B212" s="140"/>
    </row>
    <row r="213" spans="1:2" x14ac:dyDescent="0.2">
      <c r="A213" s="140"/>
      <c r="B213" s="140"/>
    </row>
    <row r="214" spans="1:2" x14ac:dyDescent="0.2">
      <c r="A214" s="140"/>
      <c r="B214" s="140"/>
    </row>
    <row r="215" spans="1:2" x14ac:dyDescent="0.2">
      <c r="A215" s="140"/>
      <c r="B215" s="140"/>
    </row>
    <row r="216" spans="1:2" x14ac:dyDescent="0.2">
      <c r="A216" s="140"/>
      <c r="B216" s="140"/>
    </row>
    <row r="217" spans="1:2" x14ac:dyDescent="0.2">
      <c r="A217" s="140"/>
      <c r="B217" s="140"/>
    </row>
    <row r="218" spans="1:2" x14ac:dyDescent="0.2">
      <c r="A218" s="140"/>
      <c r="B218" s="140"/>
    </row>
    <row r="219" spans="1:2" x14ac:dyDescent="0.2">
      <c r="A219" s="140"/>
      <c r="B219" s="140"/>
    </row>
    <row r="220" spans="1:2" x14ac:dyDescent="0.2">
      <c r="A220" s="140"/>
      <c r="B220" s="140"/>
    </row>
    <row r="221" spans="1:2" x14ac:dyDescent="0.2">
      <c r="A221" s="140"/>
      <c r="B221" s="140"/>
    </row>
    <row r="222" spans="1:2" x14ac:dyDescent="0.2">
      <c r="A222" s="140"/>
      <c r="B222" s="140"/>
    </row>
    <row r="223" spans="1:2" x14ac:dyDescent="0.2">
      <c r="A223" s="140"/>
      <c r="B223" s="140"/>
    </row>
    <row r="224" spans="1:2" x14ac:dyDescent="0.2">
      <c r="A224" s="140"/>
      <c r="B224" s="140"/>
    </row>
    <row r="225" spans="1:2" x14ac:dyDescent="0.2">
      <c r="A225" s="140"/>
      <c r="B225" s="140"/>
    </row>
    <row r="226" spans="1:2" x14ac:dyDescent="0.2">
      <c r="A226" s="140"/>
      <c r="B226" s="140"/>
    </row>
    <row r="227" spans="1:2" x14ac:dyDescent="0.2">
      <c r="A227" s="140"/>
      <c r="B227" s="140"/>
    </row>
    <row r="228" spans="1:2" x14ac:dyDescent="0.2">
      <c r="A228" s="140"/>
      <c r="B228" s="140"/>
    </row>
    <row r="229" spans="1:2" x14ac:dyDescent="0.2">
      <c r="A229" s="140"/>
      <c r="B229" s="140"/>
    </row>
    <row r="230" spans="1:2" x14ac:dyDescent="0.2">
      <c r="A230" s="140"/>
      <c r="B230" s="140"/>
    </row>
    <row r="231" spans="1:2" x14ac:dyDescent="0.2">
      <c r="A231" s="140"/>
      <c r="B231" s="140"/>
    </row>
    <row r="232" spans="1:2" x14ac:dyDescent="0.2">
      <c r="A232" s="140"/>
      <c r="B232" s="140"/>
    </row>
    <row r="233" spans="1:2" x14ac:dyDescent="0.2">
      <c r="A233" s="140"/>
      <c r="B233" s="140"/>
    </row>
    <row r="234" spans="1:2" x14ac:dyDescent="0.2">
      <c r="A234" s="140"/>
      <c r="B234" s="140"/>
    </row>
    <row r="235" spans="1:2" x14ac:dyDescent="0.2">
      <c r="A235" s="140"/>
      <c r="B235" s="140"/>
    </row>
    <row r="236" spans="1:2" x14ac:dyDescent="0.2">
      <c r="A236" s="140"/>
      <c r="B236" s="140"/>
    </row>
    <row r="237" spans="1:2" x14ac:dyDescent="0.2">
      <c r="A237" s="140"/>
      <c r="B237" s="140"/>
    </row>
    <row r="238" spans="1:2" x14ac:dyDescent="0.2">
      <c r="A238" s="140"/>
      <c r="B238" s="140"/>
    </row>
    <row r="239" spans="1:2" x14ac:dyDescent="0.2">
      <c r="A239" s="140"/>
      <c r="B239" s="140"/>
    </row>
    <row r="240" spans="1:2" x14ac:dyDescent="0.2">
      <c r="A240" s="140"/>
      <c r="B240" s="140"/>
    </row>
    <row r="241" spans="1:2" x14ac:dyDescent="0.2">
      <c r="A241" s="140"/>
      <c r="B241" s="140"/>
    </row>
    <row r="242" spans="1:2" x14ac:dyDescent="0.2">
      <c r="A242" s="140"/>
      <c r="B242" s="140"/>
    </row>
    <row r="243" spans="1:2" x14ac:dyDescent="0.2">
      <c r="A243" s="140"/>
      <c r="B243" s="140"/>
    </row>
    <row r="244" spans="1:2" x14ac:dyDescent="0.2">
      <c r="A244" s="140"/>
      <c r="B244" s="140"/>
    </row>
    <row r="245" spans="1:2" x14ac:dyDescent="0.2">
      <c r="A245" s="140"/>
      <c r="B245" s="140"/>
    </row>
    <row r="246" spans="1:2" x14ac:dyDescent="0.2">
      <c r="A246" s="140"/>
      <c r="B246" s="140"/>
    </row>
    <row r="247" spans="1:2" x14ac:dyDescent="0.2">
      <c r="A247" s="140"/>
      <c r="B247" s="140"/>
    </row>
    <row r="248" spans="1:2" x14ac:dyDescent="0.2">
      <c r="A248" s="140"/>
      <c r="B248" s="140"/>
    </row>
    <row r="249" spans="1:2" x14ac:dyDescent="0.2">
      <c r="A249" s="140"/>
      <c r="B249" s="140"/>
    </row>
    <row r="250" spans="1:2" x14ac:dyDescent="0.2">
      <c r="A250" s="140"/>
      <c r="B250" s="140"/>
    </row>
    <row r="251" spans="1:2" x14ac:dyDescent="0.2">
      <c r="A251" s="140"/>
      <c r="B251" s="140"/>
    </row>
    <row r="252" spans="1:2" x14ac:dyDescent="0.2">
      <c r="A252" s="140"/>
      <c r="B252" s="140"/>
    </row>
    <row r="253" spans="1:2" x14ac:dyDescent="0.2">
      <c r="A253" s="140"/>
      <c r="B253" s="140"/>
    </row>
    <row r="254" spans="1:2" x14ac:dyDescent="0.2">
      <c r="A254" s="140"/>
      <c r="B254" s="140"/>
    </row>
    <row r="255" spans="1:2" x14ac:dyDescent="0.2">
      <c r="A255" s="140"/>
      <c r="B255" s="140"/>
    </row>
    <row r="256" spans="1:2" x14ac:dyDescent="0.2">
      <c r="A256" s="140"/>
      <c r="B256" s="140"/>
    </row>
    <row r="257" spans="1:2" x14ac:dyDescent="0.2">
      <c r="A257" s="140"/>
      <c r="B257" s="140"/>
    </row>
    <row r="258" spans="1:2" x14ac:dyDescent="0.2">
      <c r="A258" s="140"/>
      <c r="B258" s="140"/>
    </row>
    <row r="259" spans="1:2" x14ac:dyDescent="0.2">
      <c r="A259" s="140"/>
      <c r="B259" s="140"/>
    </row>
    <row r="260" spans="1:2" x14ac:dyDescent="0.2">
      <c r="A260" s="140"/>
      <c r="B260" s="140"/>
    </row>
    <row r="261" spans="1:2" x14ac:dyDescent="0.2">
      <c r="A261" s="140"/>
      <c r="B261" s="140"/>
    </row>
    <row r="262" spans="1:2" x14ac:dyDescent="0.2">
      <c r="A262" s="140"/>
      <c r="B262" s="140"/>
    </row>
    <row r="263" spans="1:2" x14ac:dyDescent="0.2">
      <c r="A263" s="140"/>
      <c r="B263" s="140"/>
    </row>
    <row r="264" spans="1:2" x14ac:dyDescent="0.2">
      <c r="A264" s="140"/>
      <c r="B264" s="140"/>
    </row>
    <row r="265" spans="1:2" x14ac:dyDescent="0.2">
      <c r="A265" s="140"/>
      <c r="B265" s="140"/>
    </row>
    <row r="266" spans="1:2" x14ac:dyDescent="0.2">
      <c r="A266" s="140"/>
      <c r="B266" s="140"/>
    </row>
    <row r="267" spans="1:2" x14ac:dyDescent="0.2">
      <c r="A267" s="140"/>
      <c r="B267" s="140"/>
    </row>
    <row r="268" spans="1:2" x14ac:dyDescent="0.2">
      <c r="A268" s="140"/>
      <c r="B268" s="140"/>
    </row>
    <row r="269" spans="1:2" x14ac:dyDescent="0.2">
      <c r="A269" s="140"/>
      <c r="B269" s="140"/>
    </row>
    <row r="270" spans="1:2" x14ac:dyDescent="0.2">
      <c r="A270" s="140"/>
      <c r="B270" s="140"/>
    </row>
    <row r="271" spans="1:2" x14ac:dyDescent="0.2">
      <c r="A271" s="140"/>
      <c r="B271" s="140"/>
    </row>
    <row r="272" spans="1:2" x14ac:dyDescent="0.2">
      <c r="A272" s="140"/>
      <c r="B272" s="140"/>
    </row>
    <row r="273" spans="1:2" x14ac:dyDescent="0.2">
      <c r="A273" s="140"/>
      <c r="B273" s="140"/>
    </row>
    <row r="274" spans="1:2" x14ac:dyDescent="0.2">
      <c r="A274" s="140"/>
      <c r="B274" s="140"/>
    </row>
    <row r="275" spans="1:2" x14ac:dyDescent="0.2">
      <c r="A275" s="140"/>
      <c r="B275" s="140"/>
    </row>
    <row r="276" spans="1:2" x14ac:dyDescent="0.2">
      <c r="A276" s="140"/>
      <c r="B276" s="140"/>
    </row>
    <row r="277" spans="1:2" x14ac:dyDescent="0.2">
      <c r="A277" s="140"/>
      <c r="B277" s="140"/>
    </row>
    <row r="278" spans="1:2" x14ac:dyDescent="0.2">
      <c r="A278" s="140"/>
      <c r="B278" s="140"/>
    </row>
    <row r="279" spans="1:2" x14ac:dyDescent="0.2">
      <c r="A279" s="140"/>
      <c r="B279" s="140"/>
    </row>
    <row r="280" spans="1:2" x14ac:dyDescent="0.2">
      <c r="A280" s="140"/>
      <c r="B280" s="140"/>
    </row>
    <row r="281" spans="1:2" x14ac:dyDescent="0.2">
      <c r="A281" s="140"/>
      <c r="B281" s="140"/>
    </row>
    <row r="282" spans="1:2" x14ac:dyDescent="0.2">
      <c r="A282" s="140"/>
      <c r="B282" s="140"/>
    </row>
    <row r="283" spans="1:2" x14ac:dyDescent="0.2">
      <c r="A283" s="140"/>
      <c r="B283" s="140"/>
    </row>
    <row r="284" spans="1:2" x14ac:dyDescent="0.2">
      <c r="A284" s="140"/>
      <c r="B284" s="140"/>
    </row>
    <row r="285" spans="1:2" x14ac:dyDescent="0.2">
      <c r="A285" s="140"/>
      <c r="B285" s="140"/>
    </row>
    <row r="286" spans="1:2" x14ac:dyDescent="0.2">
      <c r="A286" s="140"/>
      <c r="B286" s="140"/>
    </row>
    <row r="287" spans="1:2" x14ac:dyDescent="0.2">
      <c r="A287" s="140"/>
      <c r="B287" s="140"/>
    </row>
    <row r="288" spans="1:2" x14ac:dyDescent="0.2">
      <c r="A288" s="140"/>
      <c r="B288" s="140"/>
    </row>
    <row r="289" spans="1:2" x14ac:dyDescent="0.2">
      <c r="A289" s="140"/>
      <c r="B289" s="140"/>
    </row>
    <row r="290" spans="1:2" x14ac:dyDescent="0.2">
      <c r="A290" s="140"/>
      <c r="B290" s="140"/>
    </row>
    <row r="291" spans="1:2" x14ac:dyDescent="0.2">
      <c r="A291" s="140"/>
      <c r="B291" s="140"/>
    </row>
    <row r="292" spans="1:2" x14ac:dyDescent="0.2">
      <c r="A292" s="140"/>
      <c r="B292" s="140"/>
    </row>
    <row r="293" spans="1:2" x14ac:dyDescent="0.2">
      <c r="A293" s="140"/>
      <c r="B293" s="140"/>
    </row>
    <row r="294" spans="1:2" x14ac:dyDescent="0.2">
      <c r="A294" s="140"/>
      <c r="B294" s="140"/>
    </row>
    <row r="295" spans="1:2" x14ac:dyDescent="0.2">
      <c r="A295" s="140"/>
      <c r="B295" s="140"/>
    </row>
    <row r="296" spans="1:2" x14ac:dyDescent="0.2">
      <c r="A296" s="140"/>
      <c r="B296" s="140"/>
    </row>
    <row r="297" spans="1:2" x14ac:dyDescent="0.2">
      <c r="A297" s="140"/>
      <c r="B297" s="140"/>
    </row>
    <row r="298" spans="1:2" x14ac:dyDescent="0.2">
      <c r="A298" s="140"/>
      <c r="B298" s="140"/>
    </row>
    <row r="299" spans="1:2" x14ac:dyDescent="0.2">
      <c r="A299" s="140"/>
      <c r="B299" s="140"/>
    </row>
    <row r="300" spans="1:2" x14ac:dyDescent="0.2">
      <c r="A300" s="140"/>
      <c r="B300" s="140"/>
    </row>
    <row r="301" spans="1:2" x14ac:dyDescent="0.2">
      <c r="A301" s="140"/>
      <c r="B301" s="140"/>
    </row>
    <row r="302" spans="1:2" x14ac:dyDescent="0.2">
      <c r="A302" s="140"/>
      <c r="B302" s="140"/>
    </row>
    <row r="303" spans="1:2" x14ac:dyDescent="0.2">
      <c r="A303" s="140"/>
      <c r="B303" s="140"/>
    </row>
    <row r="304" spans="1:2" x14ac:dyDescent="0.2">
      <c r="A304" s="140"/>
      <c r="B304" s="140"/>
    </row>
    <row r="305" spans="1:2" x14ac:dyDescent="0.2">
      <c r="A305" s="140"/>
      <c r="B305" s="140"/>
    </row>
    <row r="306" spans="1:2" x14ac:dyDescent="0.2">
      <c r="A306" s="140"/>
      <c r="B306" s="140"/>
    </row>
    <row r="307" spans="1:2" x14ac:dyDescent="0.2">
      <c r="A307" s="140"/>
      <c r="B307" s="140"/>
    </row>
    <row r="308" spans="1:2" x14ac:dyDescent="0.2">
      <c r="A308" s="140"/>
      <c r="B308" s="140"/>
    </row>
    <row r="309" spans="1:2" x14ac:dyDescent="0.2">
      <c r="A309" s="140"/>
      <c r="B309" s="140"/>
    </row>
    <row r="310" spans="1:2" x14ac:dyDescent="0.2">
      <c r="A310" s="140"/>
      <c r="B310" s="140"/>
    </row>
    <row r="311" spans="1:2" x14ac:dyDescent="0.2">
      <c r="A311" s="140"/>
      <c r="B311" s="140"/>
    </row>
    <row r="312" spans="1:2" x14ac:dyDescent="0.2">
      <c r="A312" s="140"/>
      <c r="B312" s="140"/>
    </row>
    <row r="313" spans="1:2" x14ac:dyDescent="0.2">
      <c r="A313" s="140"/>
      <c r="B313" s="140"/>
    </row>
    <row r="314" spans="1:2" x14ac:dyDescent="0.2">
      <c r="A314" s="140"/>
      <c r="B314" s="140"/>
    </row>
    <row r="315" spans="1:2" x14ac:dyDescent="0.2">
      <c r="A315" s="140"/>
      <c r="B315" s="140"/>
    </row>
    <row r="316" spans="1:2" x14ac:dyDescent="0.2">
      <c r="A316" s="140"/>
      <c r="B316" s="140"/>
    </row>
    <row r="317" spans="1:2" x14ac:dyDescent="0.2">
      <c r="A317" s="140"/>
      <c r="B317" s="140"/>
    </row>
    <row r="318" spans="1:2" x14ac:dyDescent="0.2">
      <c r="A318" s="140"/>
      <c r="B318" s="140"/>
    </row>
    <row r="319" spans="1:2" x14ac:dyDescent="0.2">
      <c r="A319" s="140"/>
      <c r="B319" s="140"/>
    </row>
    <row r="320" spans="1:2" x14ac:dyDescent="0.2">
      <c r="A320" s="140"/>
      <c r="B320" s="140"/>
    </row>
    <row r="321" spans="1:2" x14ac:dyDescent="0.2">
      <c r="A321" s="140"/>
      <c r="B321" s="140"/>
    </row>
    <row r="322" spans="1:2" x14ac:dyDescent="0.2">
      <c r="A322" s="140"/>
      <c r="B322" s="140"/>
    </row>
    <row r="323" spans="1:2" x14ac:dyDescent="0.2">
      <c r="A323" s="140"/>
      <c r="B323" s="140"/>
    </row>
    <row r="324" spans="1:2" x14ac:dyDescent="0.2">
      <c r="A324" s="140"/>
      <c r="B324" s="140"/>
    </row>
    <row r="325" spans="1:2" x14ac:dyDescent="0.2">
      <c r="A325" s="140"/>
      <c r="B325" s="140"/>
    </row>
    <row r="326" spans="1:2" x14ac:dyDescent="0.2">
      <c r="A326" s="140"/>
      <c r="B326" s="140"/>
    </row>
    <row r="327" spans="1:2" x14ac:dyDescent="0.2">
      <c r="A327" s="140"/>
      <c r="B327" s="140"/>
    </row>
    <row r="328" spans="1:2" x14ac:dyDescent="0.2">
      <c r="A328" s="140"/>
      <c r="B328" s="140"/>
    </row>
    <row r="329" spans="1:2" x14ac:dyDescent="0.2">
      <c r="A329" s="140"/>
      <c r="B329" s="140"/>
    </row>
    <row r="330" spans="1:2" x14ac:dyDescent="0.2">
      <c r="A330" s="140"/>
      <c r="B330" s="140"/>
    </row>
    <row r="331" spans="1:2" x14ac:dyDescent="0.2">
      <c r="A331" s="140"/>
      <c r="B331" s="140"/>
    </row>
    <row r="332" spans="1:2" x14ac:dyDescent="0.2">
      <c r="A332" s="140"/>
      <c r="B332" s="140"/>
    </row>
    <row r="333" spans="1:2" x14ac:dyDescent="0.2">
      <c r="A333" s="140"/>
      <c r="B333" s="140"/>
    </row>
    <row r="334" spans="1:2" x14ac:dyDescent="0.2">
      <c r="A334" s="140"/>
      <c r="B334" s="140"/>
    </row>
    <row r="335" spans="1:2" x14ac:dyDescent="0.2">
      <c r="A335" s="140"/>
      <c r="B335" s="140"/>
    </row>
    <row r="336" spans="1:2" x14ac:dyDescent="0.2">
      <c r="A336" s="140"/>
      <c r="B336" s="140"/>
    </row>
    <row r="337" spans="1:2" x14ac:dyDescent="0.2">
      <c r="A337" s="140"/>
      <c r="B337" s="140"/>
    </row>
    <row r="338" spans="1:2" x14ac:dyDescent="0.2">
      <c r="A338" s="140"/>
      <c r="B338" s="140"/>
    </row>
    <row r="339" spans="1:2" x14ac:dyDescent="0.2">
      <c r="A339" s="140"/>
      <c r="B339" s="140"/>
    </row>
    <row r="340" spans="1:2" x14ac:dyDescent="0.2">
      <c r="A340" s="140"/>
      <c r="B340" s="140"/>
    </row>
    <row r="341" spans="1:2" x14ac:dyDescent="0.2">
      <c r="A341" s="140"/>
      <c r="B341" s="140"/>
    </row>
    <row r="342" spans="1:2" x14ac:dyDescent="0.2">
      <c r="A342" s="140"/>
      <c r="B342" s="140"/>
    </row>
    <row r="343" spans="1:2" x14ac:dyDescent="0.2">
      <c r="A343" s="140"/>
      <c r="B343" s="140"/>
    </row>
    <row r="344" spans="1:2" x14ac:dyDescent="0.2">
      <c r="A344" s="140"/>
      <c r="B344" s="140"/>
    </row>
    <row r="345" spans="1:2" x14ac:dyDescent="0.2">
      <c r="A345" s="140"/>
      <c r="B345" s="140"/>
    </row>
    <row r="346" spans="1:2" x14ac:dyDescent="0.2">
      <c r="A346" s="140"/>
      <c r="B346" s="140"/>
    </row>
    <row r="347" spans="1:2" x14ac:dyDescent="0.2">
      <c r="A347" s="140"/>
      <c r="B347" s="140"/>
    </row>
    <row r="348" spans="1:2" x14ac:dyDescent="0.2">
      <c r="A348" s="140"/>
      <c r="B348" s="140"/>
    </row>
    <row r="349" spans="1:2" x14ac:dyDescent="0.2">
      <c r="A349" s="140"/>
      <c r="B349" s="140"/>
    </row>
    <row r="350" spans="1:2" x14ac:dyDescent="0.2">
      <c r="A350" s="140"/>
      <c r="B350" s="140"/>
    </row>
    <row r="351" spans="1:2" x14ac:dyDescent="0.2">
      <c r="A351" s="140"/>
      <c r="B351" s="140"/>
    </row>
    <row r="352" spans="1:2" x14ac:dyDescent="0.2">
      <c r="A352" s="140"/>
      <c r="B352" s="140"/>
    </row>
    <row r="353" spans="1:2" x14ac:dyDescent="0.2">
      <c r="A353" s="140"/>
      <c r="B353" s="140"/>
    </row>
    <row r="354" spans="1:2" x14ac:dyDescent="0.2">
      <c r="A354" s="140"/>
      <c r="B354" s="140"/>
    </row>
    <row r="355" spans="1:2" x14ac:dyDescent="0.2">
      <c r="A355" s="140"/>
      <c r="B355" s="140"/>
    </row>
    <row r="356" spans="1:2" x14ac:dyDescent="0.2">
      <c r="A356" s="140"/>
      <c r="B356" s="140"/>
    </row>
    <row r="357" spans="1:2" x14ac:dyDescent="0.2">
      <c r="A357" s="140"/>
      <c r="B357" s="140"/>
    </row>
    <row r="358" spans="1:2" x14ac:dyDescent="0.2">
      <c r="A358" s="140"/>
      <c r="B358" s="140"/>
    </row>
    <row r="359" spans="1:2" x14ac:dyDescent="0.2">
      <c r="A359" s="140"/>
      <c r="B359" s="140"/>
    </row>
    <row r="360" spans="1:2" x14ac:dyDescent="0.2">
      <c r="A360" s="140"/>
      <c r="B360" s="140"/>
    </row>
    <row r="361" spans="1:2" x14ac:dyDescent="0.2">
      <c r="A361" s="140"/>
      <c r="B361" s="140"/>
    </row>
    <row r="362" spans="1:2" x14ac:dyDescent="0.2">
      <c r="A362" s="140"/>
      <c r="B362" s="140"/>
    </row>
    <row r="363" spans="1:2" x14ac:dyDescent="0.2">
      <c r="A363" s="140"/>
      <c r="B363" s="140"/>
    </row>
    <row r="364" spans="1:2" x14ac:dyDescent="0.2">
      <c r="A364" s="140"/>
      <c r="B364" s="140"/>
    </row>
    <row r="365" spans="1:2" x14ac:dyDescent="0.2">
      <c r="A365" s="140"/>
      <c r="B365" s="140"/>
    </row>
    <row r="366" spans="1:2" x14ac:dyDescent="0.2">
      <c r="A366" s="140"/>
      <c r="B366" s="140"/>
    </row>
    <row r="367" spans="1:2" x14ac:dyDescent="0.2">
      <c r="A367" s="140"/>
      <c r="B367" s="140"/>
    </row>
    <row r="368" spans="1:2" x14ac:dyDescent="0.2">
      <c r="A368" s="140"/>
      <c r="B368" s="140"/>
    </row>
    <row r="369" spans="1:2" x14ac:dyDescent="0.2">
      <c r="A369" s="140"/>
      <c r="B369" s="140"/>
    </row>
    <row r="370" spans="1:2" x14ac:dyDescent="0.2">
      <c r="A370" s="140"/>
      <c r="B370" s="140"/>
    </row>
    <row r="371" spans="1:2" x14ac:dyDescent="0.2">
      <c r="A371" s="140"/>
      <c r="B371" s="140"/>
    </row>
    <row r="372" spans="1:2" x14ac:dyDescent="0.2">
      <c r="A372" s="140"/>
      <c r="B372" s="140"/>
    </row>
    <row r="373" spans="1:2" x14ac:dyDescent="0.2">
      <c r="A373" s="140"/>
      <c r="B373" s="140"/>
    </row>
    <row r="374" spans="1:2" x14ac:dyDescent="0.2">
      <c r="A374" s="140"/>
      <c r="B374" s="140"/>
    </row>
    <row r="375" spans="1:2" x14ac:dyDescent="0.2">
      <c r="A375" s="140"/>
      <c r="B375" s="140"/>
    </row>
    <row r="376" spans="1:2" x14ac:dyDescent="0.2">
      <c r="A376" s="140"/>
      <c r="B376" s="140"/>
    </row>
    <row r="377" spans="1:2" x14ac:dyDescent="0.2">
      <c r="A377" s="140"/>
      <c r="B377" s="140"/>
    </row>
    <row r="378" spans="1:2" x14ac:dyDescent="0.2">
      <c r="A378" s="140"/>
      <c r="B378" s="140"/>
    </row>
    <row r="379" spans="1:2" x14ac:dyDescent="0.2">
      <c r="A379" s="140"/>
      <c r="B379" s="140"/>
    </row>
    <row r="380" spans="1:2" x14ac:dyDescent="0.2">
      <c r="A380" s="140"/>
      <c r="B380" s="140"/>
    </row>
    <row r="381" spans="1:2" x14ac:dyDescent="0.2">
      <c r="A381" s="140"/>
      <c r="B381" s="140"/>
    </row>
    <row r="382" spans="1:2" x14ac:dyDescent="0.2">
      <c r="A382" s="140"/>
      <c r="B382" s="140"/>
    </row>
    <row r="383" spans="1:2" x14ac:dyDescent="0.2">
      <c r="A383" s="140"/>
      <c r="B383" s="140"/>
    </row>
    <row r="384" spans="1:2" x14ac:dyDescent="0.2">
      <c r="A384" s="140"/>
      <c r="B384" s="140"/>
    </row>
    <row r="385" spans="1:2" x14ac:dyDescent="0.2">
      <c r="A385" s="140"/>
      <c r="B385" s="140"/>
    </row>
    <row r="386" spans="1:2" x14ac:dyDescent="0.2">
      <c r="A386" s="140"/>
      <c r="B386" s="140"/>
    </row>
    <row r="387" spans="1:2" x14ac:dyDescent="0.2">
      <c r="A387" s="140"/>
      <c r="B387" s="140"/>
    </row>
    <row r="388" spans="1:2" x14ac:dyDescent="0.2">
      <c r="A388" s="140"/>
      <c r="B388" s="140"/>
    </row>
    <row r="389" spans="1:2" x14ac:dyDescent="0.2">
      <c r="A389" s="140"/>
      <c r="B389" s="140"/>
    </row>
    <row r="390" spans="1:2" x14ac:dyDescent="0.2">
      <c r="A390" s="140"/>
      <c r="B390" s="140"/>
    </row>
    <row r="391" spans="1:2" x14ac:dyDescent="0.2">
      <c r="A391" s="140"/>
      <c r="B391" s="140"/>
    </row>
    <row r="392" spans="1:2" x14ac:dyDescent="0.2">
      <c r="A392" s="140"/>
      <c r="B392" s="140"/>
    </row>
    <row r="393" spans="1:2" x14ac:dyDescent="0.2">
      <c r="A393" s="140"/>
      <c r="B393" s="140"/>
    </row>
    <row r="394" spans="1:2" x14ac:dyDescent="0.2">
      <c r="A394" s="140"/>
      <c r="B394" s="140"/>
    </row>
    <row r="395" spans="1:2" x14ac:dyDescent="0.2">
      <c r="A395" s="140"/>
      <c r="B395" s="140"/>
    </row>
    <row r="396" spans="1:2" x14ac:dyDescent="0.2">
      <c r="A396" s="140"/>
      <c r="B396" s="140"/>
    </row>
    <row r="397" spans="1:2" x14ac:dyDescent="0.2">
      <c r="A397" s="140"/>
      <c r="B397" s="140"/>
    </row>
    <row r="398" spans="1:2" x14ac:dyDescent="0.2">
      <c r="A398" s="140"/>
      <c r="B398" s="140"/>
    </row>
    <row r="399" spans="1:2" x14ac:dyDescent="0.2">
      <c r="A399" s="140"/>
      <c r="B399" s="140"/>
    </row>
    <row r="400" spans="1:2" x14ac:dyDescent="0.2">
      <c r="A400" s="140"/>
      <c r="B400" s="140"/>
    </row>
    <row r="401" spans="1:2" x14ac:dyDescent="0.2">
      <c r="A401" s="140"/>
      <c r="B401" s="140"/>
    </row>
    <row r="402" spans="1:2" x14ac:dyDescent="0.2">
      <c r="A402" s="140"/>
      <c r="B402" s="140"/>
    </row>
    <row r="403" spans="1:2" x14ac:dyDescent="0.2">
      <c r="A403" s="140"/>
      <c r="B403" s="140"/>
    </row>
    <row r="404" spans="1:2" x14ac:dyDescent="0.2">
      <c r="A404" s="140"/>
      <c r="B404" s="140"/>
    </row>
    <row r="405" spans="1:2" x14ac:dyDescent="0.2">
      <c r="A405" s="140"/>
      <c r="B405" s="140"/>
    </row>
    <row r="406" spans="1:2" x14ac:dyDescent="0.2">
      <c r="A406" s="140"/>
      <c r="B406" s="140"/>
    </row>
    <row r="407" spans="1:2" x14ac:dyDescent="0.2">
      <c r="A407" s="140"/>
      <c r="B407" s="140"/>
    </row>
    <row r="408" spans="1:2" x14ac:dyDescent="0.2">
      <c r="A408" s="140"/>
      <c r="B408" s="140"/>
    </row>
    <row r="409" spans="1:2" x14ac:dyDescent="0.2">
      <c r="A409" s="140"/>
      <c r="B409" s="140"/>
    </row>
    <row r="410" spans="1:2" x14ac:dyDescent="0.2">
      <c r="A410" s="140"/>
      <c r="B410" s="140"/>
    </row>
    <row r="411" spans="1:2" x14ac:dyDescent="0.2">
      <c r="A411" s="140"/>
      <c r="B411" s="140"/>
    </row>
    <row r="412" spans="1:2" x14ac:dyDescent="0.2">
      <c r="A412" s="140"/>
      <c r="B412" s="140"/>
    </row>
    <row r="413" spans="1:2" x14ac:dyDescent="0.2">
      <c r="A413" s="140"/>
      <c r="B413" s="140"/>
    </row>
    <row r="414" spans="1:2" x14ac:dyDescent="0.2">
      <c r="A414" s="140"/>
      <c r="B414" s="140"/>
    </row>
    <row r="415" spans="1:2" x14ac:dyDescent="0.2">
      <c r="A415" s="140"/>
      <c r="B415" s="140"/>
    </row>
    <row r="416" spans="1:2" x14ac:dyDescent="0.2">
      <c r="A416" s="140"/>
      <c r="B416" s="140"/>
    </row>
    <row r="417" spans="1:2" x14ac:dyDescent="0.2">
      <c r="A417" s="140"/>
      <c r="B417" s="140"/>
    </row>
    <row r="418" spans="1:2" x14ac:dyDescent="0.2">
      <c r="A418" s="140"/>
      <c r="B418" s="140"/>
    </row>
    <row r="419" spans="1:2" x14ac:dyDescent="0.2">
      <c r="A419" s="140"/>
      <c r="B419" s="140"/>
    </row>
    <row r="420" spans="1:2" x14ac:dyDescent="0.2">
      <c r="A420" s="140"/>
      <c r="B420" s="140"/>
    </row>
    <row r="421" spans="1:2" x14ac:dyDescent="0.2">
      <c r="A421" s="140"/>
      <c r="B421" s="140"/>
    </row>
    <row r="422" spans="1:2" x14ac:dyDescent="0.2">
      <c r="A422" s="140"/>
      <c r="B422" s="140"/>
    </row>
    <row r="423" spans="1:2" x14ac:dyDescent="0.2">
      <c r="A423" s="140"/>
      <c r="B423" s="140"/>
    </row>
    <row r="424" spans="1:2" x14ac:dyDescent="0.2">
      <c r="A424" s="140"/>
      <c r="B424" s="140"/>
    </row>
    <row r="425" spans="1:2" x14ac:dyDescent="0.2">
      <c r="A425" s="140"/>
      <c r="B425" s="140"/>
    </row>
    <row r="426" spans="1:2" x14ac:dyDescent="0.2">
      <c r="A426" s="140"/>
      <c r="B426" s="140"/>
    </row>
    <row r="427" spans="1:2" x14ac:dyDescent="0.2">
      <c r="A427" s="140"/>
      <c r="B427" s="140"/>
    </row>
    <row r="428" spans="1:2" x14ac:dyDescent="0.2">
      <c r="A428" s="140"/>
      <c r="B428" s="140"/>
    </row>
    <row r="429" spans="1:2" x14ac:dyDescent="0.2">
      <c r="A429" s="140"/>
      <c r="B429" s="140"/>
    </row>
    <row r="430" spans="1:2" x14ac:dyDescent="0.2">
      <c r="A430" s="140"/>
      <c r="B430" s="140"/>
    </row>
    <row r="431" spans="1:2" x14ac:dyDescent="0.2">
      <c r="A431" s="140"/>
      <c r="B431" s="140"/>
    </row>
    <row r="432" spans="1:2" x14ac:dyDescent="0.2">
      <c r="A432" s="140"/>
      <c r="B432" s="140"/>
    </row>
    <row r="433" spans="1:2" x14ac:dyDescent="0.2">
      <c r="A433" s="140"/>
      <c r="B433" s="140"/>
    </row>
    <row r="434" spans="1:2" x14ac:dyDescent="0.2">
      <c r="A434" s="140"/>
      <c r="B434" s="140"/>
    </row>
    <row r="435" spans="1:2" x14ac:dyDescent="0.2">
      <c r="A435" s="140"/>
      <c r="B435" s="140"/>
    </row>
    <row r="436" spans="1:2" x14ac:dyDescent="0.2">
      <c r="A436" s="140"/>
      <c r="B436" s="140"/>
    </row>
    <row r="437" spans="1:2" x14ac:dyDescent="0.2">
      <c r="A437" s="140"/>
      <c r="B437" s="140"/>
    </row>
    <row r="438" spans="1:2" x14ac:dyDescent="0.2">
      <c r="A438" s="140"/>
      <c r="B438" s="140"/>
    </row>
    <row r="439" spans="1:2" x14ac:dyDescent="0.2">
      <c r="A439" s="140"/>
      <c r="B439" s="140"/>
    </row>
    <row r="440" spans="1:2" x14ac:dyDescent="0.2">
      <c r="A440" s="140"/>
      <c r="B440" s="140"/>
    </row>
    <row r="441" spans="1:2" x14ac:dyDescent="0.2">
      <c r="A441" s="140"/>
      <c r="B441" s="140"/>
    </row>
    <row r="442" spans="1:2" x14ac:dyDescent="0.2">
      <c r="A442" s="140"/>
      <c r="B442" s="140"/>
    </row>
    <row r="443" spans="1:2" x14ac:dyDescent="0.2">
      <c r="A443" s="140"/>
      <c r="B443" s="140"/>
    </row>
    <row r="444" spans="1:2" x14ac:dyDescent="0.2">
      <c r="A444" s="140"/>
      <c r="B444" s="140"/>
    </row>
    <row r="445" spans="1:2" x14ac:dyDescent="0.2">
      <c r="A445" s="140"/>
      <c r="B445" s="140"/>
    </row>
    <row r="446" spans="1:2" x14ac:dyDescent="0.2">
      <c r="A446" s="140"/>
      <c r="B446" s="140"/>
    </row>
    <row r="447" spans="1:2" x14ac:dyDescent="0.2">
      <c r="A447" s="140"/>
      <c r="B447" s="140"/>
    </row>
    <row r="448" spans="1:2" x14ac:dyDescent="0.2">
      <c r="A448" s="140"/>
      <c r="B448" s="140"/>
    </row>
    <row r="449" spans="1:2" x14ac:dyDescent="0.2">
      <c r="A449" s="140"/>
      <c r="B449" s="140"/>
    </row>
    <row r="450" spans="1:2" x14ac:dyDescent="0.2">
      <c r="A450" s="140"/>
      <c r="B450" s="140"/>
    </row>
    <row r="451" spans="1:2" x14ac:dyDescent="0.2">
      <c r="A451" s="140"/>
      <c r="B451" s="140"/>
    </row>
    <row r="452" spans="1:2" x14ac:dyDescent="0.2">
      <c r="A452" s="140"/>
      <c r="B452" s="140"/>
    </row>
    <row r="453" spans="1:2" x14ac:dyDescent="0.2">
      <c r="A453" s="140"/>
      <c r="B453" s="140"/>
    </row>
    <row r="454" spans="1:2" x14ac:dyDescent="0.2">
      <c r="A454" s="140"/>
      <c r="B454" s="140"/>
    </row>
    <row r="455" spans="1:2" x14ac:dyDescent="0.2">
      <c r="A455" s="140"/>
      <c r="B455" s="140"/>
    </row>
    <row r="456" spans="1:2" x14ac:dyDescent="0.2">
      <c r="A456" s="140"/>
      <c r="B456" s="140"/>
    </row>
    <row r="457" spans="1:2" x14ac:dyDescent="0.2">
      <c r="A457" s="140"/>
      <c r="B457" s="140"/>
    </row>
    <row r="458" spans="1:2" x14ac:dyDescent="0.2">
      <c r="A458" s="140"/>
      <c r="B458" s="140"/>
    </row>
    <row r="459" spans="1:2" x14ac:dyDescent="0.2">
      <c r="A459" s="140"/>
      <c r="B459" s="140"/>
    </row>
    <row r="460" spans="1:2" x14ac:dyDescent="0.2">
      <c r="A460" s="140"/>
      <c r="B460" s="140"/>
    </row>
    <row r="461" spans="1:2" x14ac:dyDescent="0.2">
      <c r="A461" s="140"/>
      <c r="B461" s="140"/>
    </row>
    <row r="462" spans="1:2" x14ac:dyDescent="0.2">
      <c r="A462" s="140"/>
      <c r="B462" s="140"/>
    </row>
    <row r="463" spans="1:2" x14ac:dyDescent="0.2">
      <c r="A463" s="140"/>
      <c r="B463" s="140"/>
    </row>
    <row r="464" spans="1:2" x14ac:dyDescent="0.2">
      <c r="A464" s="140"/>
      <c r="B464" s="140"/>
    </row>
    <row r="465" spans="1:2" x14ac:dyDescent="0.2">
      <c r="A465" s="140"/>
      <c r="B465" s="140"/>
    </row>
    <row r="466" spans="1:2" x14ac:dyDescent="0.2">
      <c r="A466" s="140"/>
      <c r="B466" s="140"/>
    </row>
    <row r="467" spans="1:2" x14ac:dyDescent="0.2">
      <c r="A467" s="140"/>
      <c r="B467" s="140"/>
    </row>
    <row r="468" spans="1:2" x14ac:dyDescent="0.2">
      <c r="A468" s="140"/>
      <c r="B468" s="140"/>
    </row>
    <row r="469" spans="1:2" x14ac:dyDescent="0.2">
      <c r="A469" s="140"/>
      <c r="B469" s="140"/>
    </row>
    <row r="470" spans="1:2" x14ac:dyDescent="0.2">
      <c r="A470" s="140"/>
      <c r="B470" s="140"/>
    </row>
    <row r="471" spans="1:2" x14ac:dyDescent="0.2">
      <c r="A471" s="140"/>
      <c r="B471" s="140"/>
    </row>
    <row r="472" spans="1:2" x14ac:dyDescent="0.2">
      <c r="A472" s="140"/>
      <c r="B472" s="140"/>
    </row>
    <row r="473" spans="1:2" x14ac:dyDescent="0.2">
      <c r="A473" s="140"/>
      <c r="B473" s="140"/>
    </row>
    <row r="474" spans="1:2" x14ac:dyDescent="0.2">
      <c r="A474" s="140"/>
      <c r="B474" s="140"/>
    </row>
    <row r="475" spans="1:2" x14ac:dyDescent="0.2">
      <c r="A475" s="140"/>
      <c r="B475" s="140"/>
    </row>
    <row r="476" spans="1:2" x14ac:dyDescent="0.2">
      <c r="A476" s="140"/>
      <c r="B476" s="140"/>
    </row>
    <row r="477" spans="1:2" x14ac:dyDescent="0.2">
      <c r="A477" s="140"/>
      <c r="B477" s="140"/>
    </row>
    <row r="478" spans="1:2" x14ac:dyDescent="0.2">
      <c r="A478" s="140"/>
      <c r="B478" s="140"/>
    </row>
    <row r="479" spans="1:2" x14ac:dyDescent="0.2">
      <c r="A479" s="140"/>
      <c r="B479" s="140"/>
    </row>
    <row r="480" spans="1:2" x14ac:dyDescent="0.2">
      <c r="A480" s="140"/>
      <c r="B480" s="140"/>
    </row>
    <row r="481" spans="1:2" x14ac:dyDescent="0.2">
      <c r="A481" s="140"/>
      <c r="B481" s="140"/>
    </row>
    <row r="482" spans="1:2" x14ac:dyDescent="0.2">
      <c r="A482" s="140"/>
      <c r="B482" s="140"/>
    </row>
    <row r="483" spans="1:2" x14ac:dyDescent="0.2">
      <c r="A483" s="140"/>
      <c r="B483" s="140"/>
    </row>
    <row r="484" spans="1:2" x14ac:dyDescent="0.2">
      <c r="A484" s="140"/>
      <c r="B484" s="140"/>
    </row>
    <row r="485" spans="1:2" x14ac:dyDescent="0.2">
      <c r="A485" s="140"/>
      <c r="B485" s="140"/>
    </row>
    <row r="486" spans="1:2" x14ac:dyDescent="0.2">
      <c r="A486" s="140"/>
      <c r="B486" s="140"/>
    </row>
    <row r="487" spans="1:2" x14ac:dyDescent="0.2">
      <c r="A487" s="140"/>
      <c r="B487" s="140"/>
    </row>
    <row r="488" spans="1:2" x14ac:dyDescent="0.2">
      <c r="A488" s="140"/>
      <c r="B488" s="140"/>
    </row>
    <row r="489" spans="1:2" x14ac:dyDescent="0.2">
      <c r="A489" s="140"/>
      <c r="B489" s="140"/>
    </row>
    <row r="490" spans="1:2" x14ac:dyDescent="0.2">
      <c r="A490" s="140"/>
      <c r="B490" s="140"/>
    </row>
    <row r="491" spans="1:2" x14ac:dyDescent="0.2">
      <c r="A491" s="140"/>
      <c r="B491" s="140"/>
    </row>
    <row r="492" spans="1:2" x14ac:dyDescent="0.2">
      <c r="A492" s="140"/>
      <c r="B492" s="140"/>
    </row>
    <row r="493" spans="1:2" x14ac:dyDescent="0.2">
      <c r="A493" s="140"/>
      <c r="B493" s="140"/>
    </row>
    <row r="494" spans="1:2" x14ac:dyDescent="0.2">
      <c r="A494" s="140"/>
      <c r="B494" s="140"/>
    </row>
    <row r="495" spans="1:2" x14ac:dyDescent="0.2">
      <c r="A495" s="140"/>
      <c r="B495" s="140"/>
    </row>
    <row r="496" spans="1:2" x14ac:dyDescent="0.2">
      <c r="A496" s="140"/>
      <c r="B496" s="140"/>
    </row>
    <row r="497" spans="1:2" x14ac:dyDescent="0.2">
      <c r="A497" s="140"/>
      <c r="B497" s="140"/>
    </row>
    <row r="498" spans="1:2" x14ac:dyDescent="0.2">
      <c r="A498" s="140"/>
      <c r="B498" s="140"/>
    </row>
    <row r="499" spans="1:2" x14ac:dyDescent="0.2">
      <c r="A499" s="140"/>
      <c r="B499" s="140"/>
    </row>
    <row r="500" spans="1:2" x14ac:dyDescent="0.2">
      <c r="A500" s="140"/>
      <c r="B500" s="140"/>
    </row>
    <row r="501" spans="1:2" x14ac:dyDescent="0.2">
      <c r="A501" s="140"/>
      <c r="B501" s="140"/>
    </row>
    <row r="502" spans="1:2" x14ac:dyDescent="0.2">
      <c r="A502" s="140"/>
      <c r="B502" s="140"/>
    </row>
    <row r="503" spans="1:2" x14ac:dyDescent="0.2">
      <c r="A503" s="140"/>
      <c r="B503" s="140"/>
    </row>
    <row r="504" spans="1:2" x14ac:dyDescent="0.2">
      <c r="A504" s="140"/>
      <c r="B504" s="140"/>
    </row>
    <row r="505" spans="1:2" x14ac:dyDescent="0.2">
      <c r="A505" s="140"/>
      <c r="B505" s="140"/>
    </row>
    <row r="506" spans="1:2" x14ac:dyDescent="0.2">
      <c r="A506" s="140"/>
      <c r="B506" s="140"/>
    </row>
    <row r="507" spans="1:2" x14ac:dyDescent="0.2">
      <c r="A507" s="140"/>
      <c r="B507" s="140"/>
    </row>
    <row r="508" spans="1:2" x14ac:dyDescent="0.2">
      <c r="A508" s="140"/>
      <c r="B508" s="140"/>
    </row>
    <row r="509" spans="1:2" x14ac:dyDescent="0.2">
      <c r="A509" s="140"/>
      <c r="B509" s="140"/>
    </row>
    <row r="510" spans="1:2" x14ac:dyDescent="0.2">
      <c r="A510" s="140"/>
      <c r="B510" s="140"/>
    </row>
    <row r="511" spans="1:2" x14ac:dyDescent="0.2">
      <c r="A511" s="140"/>
      <c r="B511" s="140"/>
    </row>
    <row r="512" spans="1:2" x14ac:dyDescent="0.2">
      <c r="A512" s="140"/>
      <c r="B512" s="140"/>
    </row>
    <row r="513" spans="1:2" x14ac:dyDescent="0.2">
      <c r="A513" s="140"/>
      <c r="B513" s="140"/>
    </row>
    <row r="514" spans="1:2" x14ac:dyDescent="0.2">
      <c r="A514" s="140"/>
      <c r="B514" s="140"/>
    </row>
    <row r="515" spans="1:2" x14ac:dyDescent="0.2">
      <c r="A515" s="140"/>
      <c r="B515" s="140"/>
    </row>
    <row r="516" spans="1:2" x14ac:dyDescent="0.2">
      <c r="A516" s="140"/>
      <c r="B516" s="140"/>
    </row>
    <row r="517" spans="1:2" x14ac:dyDescent="0.2">
      <c r="A517" s="140"/>
      <c r="B517" s="140"/>
    </row>
    <row r="518" spans="1:2" x14ac:dyDescent="0.2">
      <c r="A518" s="140"/>
      <c r="B518" s="140"/>
    </row>
    <row r="519" spans="1:2" x14ac:dyDescent="0.2">
      <c r="A519" s="140"/>
      <c r="B519" s="140"/>
    </row>
    <row r="520" spans="1:2" x14ac:dyDescent="0.2">
      <c r="A520" s="140"/>
      <c r="B520" s="140"/>
    </row>
    <row r="521" spans="1:2" x14ac:dyDescent="0.2">
      <c r="A521" s="140"/>
      <c r="B521" s="140"/>
    </row>
    <row r="522" spans="1:2" x14ac:dyDescent="0.2">
      <c r="A522" s="140"/>
      <c r="B522" s="140"/>
    </row>
    <row r="523" spans="1:2" x14ac:dyDescent="0.2">
      <c r="A523" s="140"/>
      <c r="B523" s="140"/>
    </row>
    <row r="524" spans="1:2" x14ac:dyDescent="0.2">
      <c r="A524" s="140"/>
      <c r="B524" s="140"/>
    </row>
    <row r="525" spans="1:2" x14ac:dyDescent="0.2">
      <c r="A525" s="140"/>
      <c r="B525" s="140"/>
    </row>
    <row r="526" spans="1:2" x14ac:dyDescent="0.2">
      <c r="A526" s="140"/>
      <c r="B526" s="140"/>
    </row>
    <row r="527" spans="1:2" x14ac:dyDescent="0.2">
      <c r="A527" s="140"/>
      <c r="B527" s="140"/>
    </row>
    <row r="528" spans="1:2" x14ac:dyDescent="0.2">
      <c r="A528" s="140"/>
      <c r="B528" s="140"/>
    </row>
    <row r="529" spans="1:2" x14ac:dyDescent="0.2">
      <c r="A529" s="140"/>
      <c r="B529" s="140"/>
    </row>
    <row r="530" spans="1:2" x14ac:dyDescent="0.2">
      <c r="A530" s="140"/>
      <c r="B530" s="140"/>
    </row>
    <row r="531" spans="1:2" x14ac:dyDescent="0.2">
      <c r="A531" s="140"/>
      <c r="B531" s="140"/>
    </row>
    <row r="532" spans="1:2" x14ac:dyDescent="0.2">
      <c r="A532" s="140"/>
      <c r="B532" s="140"/>
    </row>
    <row r="533" spans="1:2" x14ac:dyDescent="0.2">
      <c r="A533" s="140"/>
      <c r="B533" s="140"/>
    </row>
    <row r="534" spans="1:2" x14ac:dyDescent="0.2">
      <c r="A534" s="140"/>
      <c r="B534" s="140"/>
    </row>
    <row r="535" spans="1:2" x14ac:dyDescent="0.2">
      <c r="A535" s="140"/>
      <c r="B535" s="140"/>
    </row>
    <row r="536" spans="1:2" x14ac:dyDescent="0.2">
      <c r="A536" s="140"/>
      <c r="B536" s="140"/>
    </row>
    <row r="537" spans="1:2" x14ac:dyDescent="0.2">
      <c r="A537" s="140"/>
      <c r="B537" s="140"/>
    </row>
    <row r="538" spans="1:2" x14ac:dyDescent="0.2">
      <c r="A538" s="140"/>
      <c r="B538" s="140"/>
    </row>
    <row r="539" spans="1:2" x14ac:dyDescent="0.2">
      <c r="A539" s="140"/>
      <c r="B539" s="140"/>
    </row>
    <row r="540" spans="1:2" x14ac:dyDescent="0.2">
      <c r="A540" s="140"/>
      <c r="B540" s="140"/>
    </row>
    <row r="541" spans="1:2" x14ac:dyDescent="0.2">
      <c r="A541" s="140"/>
      <c r="B541" s="140"/>
    </row>
    <row r="542" spans="1:2" x14ac:dyDescent="0.2">
      <c r="A542" s="140"/>
      <c r="B542" s="140"/>
    </row>
    <row r="543" spans="1:2" x14ac:dyDescent="0.2">
      <c r="A543" s="140"/>
      <c r="B543" s="140"/>
    </row>
    <row r="544" spans="1:2" x14ac:dyDescent="0.2">
      <c r="A544" s="140"/>
      <c r="B544" s="140"/>
    </row>
    <row r="545" spans="1:2" x14ac:dyDescent="0.2">
      <c r="A545" s="140"/>
      <c r="B545" s="140"/>
    </row>
    <row r="546" spans="1:2" x14ac:dyDescent="0.2">
      <c r="A546" s="140"/>
      <c r="B546" s="140"/>
    </row>
    <row r="547" spans="1:2" x14ac:dyDescent="0.2">
      <c r="A547" s="140"/>
      <c r="B547" s="140"/>
    </row>
    <row r="548" spans="1:2" x14ac:dyDescent="0.2">
      <c r="A548" s="140"/>
      <c r="B548" s="140"/>
    </row>
    <row r="549" spans="1:2" x14ac:dyDescent="0.2">
      <c r="A549" s="140"/>
      <c r="B549" s="140"/>
    </row>
    <row r="550" spans="1:2" x14ac:dyDescent="0.2">
      <c r="A550" s="140"/>
      <c r="B550" s="140"/>
    </row>
    <row r="551" spans="1:2" x14ac:dyDescent="0.2">
      <c r="A551" s="140"/>
      <c r="B551" s="140"/>
    </row>
    <row r="552" spans="1:2" x14ac:dyDescent="0.2">
      <c r="A552" s="140"/>
      <c r="B552" s="140"/>
    </row>
    <row r="553" spans="1:2" x14ac:dyDescent="0.2">
      <c r="A553" s="140"/>
      <c r="B553" s="140"/>
    </row>
    <row r="554" spans="1:2" x14ac:dyDescent="0.2">
      <c r="A554" s="140"/>
      <c r="B554" s="140"/>
    </row>
    <row r="555" spans="1:2" x14ac:dyDescent="0.2">
      <c r="A555" s="140"/>
      <c r="B555" s="140"/>
    </row>
    <row r="556" spans="1:2" x14ac:dyDescent="0.2">
      <c r="A556" s="140"/>
      <c r="B556" s="140"/>
    </row>
    <row r="557" spans="1:2" x14ac:dyDescent="0.2">
      <c r="A557" s="140"/>
      <c r="B557" s="140"/>
    </row>
    <row r="558" spans="1:2" x14ac:dyDescent="0.2">
      <c r="A558" s="140"/>
      <c r="B558" s="140"/>
    </row>
    <row r="559" spans="1:2" x14ac:dyDescent="0.2">
      <c r="A559" s="140"/>
      <c r="B559" s="140"/>
    </row>
    <row r="560" spans="1:2" x14ac:dyDescent="0.2">
      <c r="A560" s="140"/>
      <c r="B560" s="140"/>
    </row>
    <row r="561" spans="1:2" x14ac:dyDescent="0.2">
      <c r="A561" s="140"/>
      <c r="B561" s="140"/>
    </row>
    <row r="562" spans="1:2" x14ac:dyDescent="0.2">
      <c r="A562" s="140"/>
      <c r="B562" s="140"/>
    </row>
    <row r="563" spans="1:2" x14ac:dyDescent="0.2">
      <c r="A563" s="140"/>
      <c r="B563" s="140"/>
    </row>
    <row r="564" spans="1:2" x14ac:dyDescent="0.2">
      <c r="A564" s="140"/>
      <c r="B564" s="140"/>
    </row>
    <row r="565" spans="1:2" x14ac:dyDescent="0.2">
      <c r="A565" s="140"/>
      <c r="B565" s="140"/>
    </row>
    <row r="566" spans="1:2" x14ac:dyDescent="0.2">
      <c r="A566" s="140"/>
      <c r="B566" s="140"/>
    </row>
    <row r="567" spans="1:2" x14ac:dyDescent="0.2">
      <c r="A567" s="140"/>
      <c r="B567" s="140"/>
    </row>
    <row r="568" spans="1:2" x14ac:dyDescent="0.2">
      <c r="A568" s="140"/>
      <c r="B568" s="140"/>
    </row>
    <row r="569" spans="1:2" x14ac:dyDescent="0.2">
      <c r="A569" s="140"/>
      <c r="B569" s="140"/>
    </row>
    <row r="570" spans="1:2" x14ac:dyDescent="0.2">
      <c r="A570" s="140"/>
      <c r="B570" s="140"/>
    </row>
    <row r="571" spans="1:2" x14ac:dyDescent="0.2">
      <c r="A571" s="140"/>
      <c r="B571" s="140"/>
    </row>
    <row r="572" spans="1:2" x14ac:dyDescent="0.2">
      <c r="A572" s="140"/>
      <c r="B572" s="140"/>
    </row>
    <row r="573" spans="1:2" x14ac:dyDescent="0.2">
      <c r="A573" s="140"/>
      <c r="B573" s="140"/>
    </row>
    <row r="574" spans="1:2" x14ac:dyDescent="0.2">
      <c r="A574" s="140"/>
      <c r="B574" s="140"/>
    </row>
    <row r="575" spans="1:2" x14ac:dyDescent="0.2">
      <c r="A575" s="140"/>
      <c r="B575" s="140"/>
    </row>
    <row r="576" spans="1:2" x14ac:dyDescent="0.2">
      <c r="A576" s="140"/>
      <c r="B576" s="140"/>
    </row>
    <row r="577" spans="1:2" x14ac:dyDescent="0.2">
      <c r="A577" s="140"/>
      <c r="B577" s="140"/>
    </row>
    <row r="578" spans="1:2" x14ac:dyDescent="0.2">
      <c r="A578" s="140"/>
      <c r="B578" s="140"/>
    </row>
    <row r="579" spans="1:2" x14ac:dyDescent="0.2">
      <c r="A579" s="140"/>
      <c r="B579" s="140"/>
    </row>
    <row r="580" spans="1:2" x14ac:dyDescent="0.2">
      <c r="A580" s="140"/>
      <c r="B580" s="140"/>
    </row>
    <row r="581" spans="1:2" x14ac:dyDescent="0.2">
      <c r="A581" s="140"/>
      <c r="B581" s="140"/>
    </row>
    <row r="582" spans="1:2" x14ac:dyDescent="0.2">
      <c r="A582" s="140"/>
      <c r="B582" s="140"/>
    </row>
    <row r="583" spans="1:2" x14ac:dyDescent="0.2">
      <c r="A583" s="140"/>
      <c r="B583" s="140"/>
    </row>
    <row r="584" spans="1:2" x14ac:dyDescent="0.2">
      <c r="A584" s="140"/>
      <c r="B584" s="140"/>
    </row>
    <row r="585" spans="1:2" x14ac:dyDescent="0.2">
      <c r="A585" s="140"/>
      <c r="B585" s="140"/>
    </row>
    <row r="586" spans="1:2" x14ac:dyDescent="0.2">
      <c r="A586" s="140"/>
      <c r="B586" s="140"/>
    </row>
    <row r="587" spans="1:2" x14ac:dyDescent="0.2">
      <c r="A587" s="140"/>
      <c r="B587" s="140"/>
    </row>
    <row r="588" spans="1:2" x14ac:dyDescent="0.2">
      <c r="A588" s="140"/>
      <c r="B588" s="140"/>
    </row>
    <row r="589" spans="1:2" x14ac:dyDescent="0.2">
      <c r="A589" s="140"/>
      <c r="B589" s="140"/>
    </row>
    <row r="590" spans="1:2" x14ac:dyDescent="0.2">
      <c r="A590" s="140"/>
      <c r="B590" s="140"/>
    </row>
    <row r="591" spans="1:2" x14ac:dyDescent="0.2">
      <c r="A591" s="140"/>
      <c r="B591" s="140"/>
    </row>
    <row r="592" spans="1:2" x14ac:dyDescent="0.2">
      <c r="A592" s="140"/>
      <c r="B592" s="140"/>
    </row>
    <row r="593" spans="1:2" x14ac:dyDescent="0.2">
      <c r="A593" s="140"/>
      <c r="B593" s="140"/>
    </row>
    <row r="594" spans="1:2" x14ac:dyDescent="0.2">
      <c r="A594" s="140"/>
      <c r="B594" s="140"/>
    </row>
    <row r="595" spans="1:2" x14ac:dyDescent="0.2">
      <c r="A595" s="140"/>
      <c r="B595" s="140"/>
    </row>
    <row r="596" spans="1:2" x14ac:dyDescent="0.2">
      <c r="A596" s="140"/>
      <c r="B596" s="140"/>
    </row>
    <row r="597" spans="1:2" x14ac:dyDescent="0.2">
      <c r="A597" s="140"/>
      <c r="B597" s="140"/>
    </row>
    <row r="598" spans="1:2" x14ac:dyDescent="0.2">
      <c r="A598" s="140"/>
      <c r="B598" s="140"/>
    </row>
    <row r="599" spans="1:2" x14ac:dyDescent="0.2">
      <c r="A599" s="140"/>
      <c r="B599" s="140"/>
    </row>
    <row r="600" spans="1:2" x14ac:dyDescent="0.2">
      <c r="A600" s="140"/>
      <c r="B600" s="140"/>
    </row>
    <row r="601" spans="1:2" x14ac:dyDescent="0.2">
      <c r="A601" s="140"/>
      <c r="B601" s="140"/>
    </row>
    <row r="602" spans="1:2" x14ac:dyDescent="0.2">
      <c r="A602" s="140"/>
      <c r="B602" s="140"/>
    </row>
    <row r="603" spans="1:2" x14ac:dyDescent="0.2">
      <c r="A603" s="140"/>
      <c r="B603" s="140"/>
    </row>
    <row r="604" spans="1:2" x14ac:dyDescent="0.2">
      <c r="A604" s="140"/>
      <c r="B604" s="140"/>
    </row>
    <row r="605" spans="1:2" x14ac:dyDescent="0.2">
      <c r="A605" s="140"/>
      <c r="B605" s="140"/>
    </row>
    <row r="606" spans="1:2" x14ac:dyDescent="0.2">
      <c r="A606" s="140"/>
      <c r="B606" s="140"/>
    </row>
    <row r="607" spans="1:2" x14ac:dyDescent="0.2">
      <c r="A607" s="140"/>
      <c r="B607" s="140"/>
    </row>
    <row r="608" spans="1:2" x14ac:dyDescent="0.2">
      <c r="A608" s="140"/>
      <c r="B608" s="140"/>
    </row>
    <row r="609" spans="1:2" x14ac:dyDescent="0.2">
      <c r="A609" s="140"/>
      <c r="B609" s="140"/>
    </row>
    <row r="610" spans="1:2" x14ac:dyDescent="0.2">
      <c r="A610" s="140"/>
      <c r="B610" s="140"/>
    </row>
    <row r="611" spans="1:2" x14ac:dyDescent="0.2">
      <c r="A611" s="140"/>
      <c r="B611" s="140"/>
    </row>
    <row r="612" spans="1:2" x14ac:dyDescent="0.2">
      <c r="A612" s="140"/>
      <c r="B612" s="140"/>
    </row>
    <row r="613" spans="1:2" x14ac:dyDescent="0.2">
      <c r="A613" s="140"/>
      <c r="B613" s="140"/>
    </row>
    <row r="614" spans="1:2" x14ac:dyDescent="0.2">
      <c r="A614" s="140"/>
      <c r="B614" s="140"/>
    </row>
    <row r="615" spans="1:2" x14ac:dyDescent="0.2">
      <c r="A615" s="140"/>
      <c r="B615" s="140"/>
    </row>
    <row r="616" spans="1:2" x14ac:dyDescent="0.2">
      <c r="A616" s="140"/>
      <c r="B616" s="140"/>
    </row>
    <row r="617" spans="1:2" x14ac:dyDescent="0.2">
      <c r="A617" s="140"/>
      <c r="B617" s="140"/>
    </row>
    <row r="618" spans="1:2" x14ac:dyDescent="0.2">
      <c r="A618" s="140"/>
      <c r="B618" s="140"/>
    </row>
    <row r="619" spans="1:2" x14ac:dyDescent="0.2">
      <c r="A619" s="140"/>
      <c r="B619" s="140"/>
    </row>
    <row r="620" spans="1:2" x14ac:dyDescent="0.2">
      <c r="A620" s="140"/>
      <c r="B620" s="140"/>
    </row>
    <row r="621" spans="1:2" x14ac:dyDescent="0.2">
      <c r="A621" s="140"/>
      <c r="B621" s="140"/>
    </row>
    <row r="622" spans="1:2" x14ac:dyDescent="0.2">
      <c r="A622" s="140"/>
      <c r="B622" s="140"/>
    </row>
    <row r="623" spans="1:2" x14ac:dyDescent="0.2">
      <c r="A623" s="140"/>
      <c r="B623" s="140"/>
    </row>
    <row r="624" spans="1:2" x14ac:dyDescent="0.2">
      <c r="A624" s="140"/>
      <c r="B624" s="140"/>
    </row>
    <row r="625" spans="1:2" x14ac:dyDescent="0.2">
      <c r="A625" s="140"/>
      <c r="B625" s="140"/>
    </row>
    <row r="626" spans="1:2" x14ac:dyDescent="0.2">
      <c r="A626" s="140"/>
      <c r="B626" s="140"/>
    </row>
    <row r="627" spans="1:2" x14ac:dyDescent="0.2">
      <c r="A627" s="140"/>
      <c r="B627" s="140"/>
    </row>
    <row r="628" spans="1:2" x14ac:dyDescent="0.2">
      <c r="A628" s="140"/>
      <c r="B628" s="140"/>
    </row>
    <row r="629" spans="1:2" x14ac:dyDescent="0.2">
      <c r="A629" s="140"/>
      <c r="B629" s="140"/>
    </row>
    <row r="630" spans="1:2" x14ac:dyDescent="0.2">
      <c r="A630" s="140"/>
      <c r="B630" s="140"/>
    </row>
    <row r="631" spans="1:2" x14ac:dyDescent="0.2">
      <c r="A631" s="140"/>
      <c r="B631" s="140"/>
    </row>
    <row r="632" spans="1:2" x14ac:dyDescent="0.2">
      <c r="A632" s="140"/>
      <c r="B632" s="140"/>
    </row>
    <row r="633" spans="1:2" x14ac:dyDescent="0.2">
      <c r="A633" s="140"/>
      <c r="B633" s="140"/>
    </row>
    <row r="634" spans="1:2" x14ac:dyDescent="0.2">
      <c r="A634" s="140"/>
      <c r="B634" s="140"/>
    </row>
    <row r="635" spans="1:2" x14ac:dyDescent="0.2">
      <c r="A635" s="140"/>
      <c r="B635" s="140"/>
    </row>
    <row r="636" spans="1:2" x14ac:dyDescent="0.2">
      <c r="A636" s="140"/>
      <c r="B636" s="140"/>
    </row>
    <row r="637" spans="1:2" x14ac:dyDescent="0.2">
      <c r="A637" s="140"/>
      <c r="B637" s="140"/>
    </row>
    <row r="638" spans="1:2" x14ac:dyDescent="0.2">
      <c r="A638" s="140"/>
      <c r="B638" s="140"/>
    </row>
    <row r="639" spans="1:2" x14ac:dyDescent="0.2">
      <c r="A639" s="140"/>
      <c r="B639" s="140"/>
    </row>
    <row r="640" spans="1:2" x14ac:dyDescent="0.2">
      <c r="A640" s="140"/>
      <c r="B640" s="140"/>
    </row>
    <row r="641" spans="1:2" x14ac:dyDescent="0.2">
      <c r="A641" s="140"/>
      <c r="B641" s="140"/>
    </row>
    <row r="642" spans="1:2" x14ac:dyDescent="0.2">
      <c r="A642" s="140"/>
      <c r="B642" s="140"/>
    </row>
    <row r="643" spans="1:2" x14ac:dyDescent="0.2">
      <c r="A643" s="140"/>
      <c r="B643" s="140"/>
    </row>
    <row r="644" spans="1:2" x14ac:dyDescent="0.2">
      <c r="A644" s="140"/>
      <c r="B644" s="140"/>
    </row>
    <row r="645" spans="1:2" x14ac:dyDescent="0.2">
      <c r="A645" s="140"/>
      <c r="B645" s="140"/>
    </row>
    <row r="646" spans="1:2" x14ac:dyDescent="0.2">
      <c r="A646" s="140"/>
      <c r="B646" s="140"/>
    </row>
    <row r="647" spans="1:2" x14ac:dyDescent="0.2">
      <c r="A647" s="140"/>
      <c r="B647" s="140"/>
    </row>
    <row r="648" spans="1:2" x14ac:dyDescent="0.2">
      <c r="A648" s="140"/>
      <c r="B648" s="140"/>
    </row>
    <row r="649" spans="1:2" x14ac:dyDescent="0.2">
      <c r="A649" s="140"/>
      <c r="B649" s="140"/>
    </row>
    <row r="650" spans="1:2" x14ac:dyDescent="0.2">
      <c r="A650" s="140"/>
      <c r="B650" s="140"/>
    </row>
    <row r="651" spans="1:2" x14ac:dyDescent="0.2">
      <c r="A651" s="140"/>
      <c r="B651" s="140"/>
    </row>
    <row r="652" spans="1:2" x14ac:dyDescent="0.2">
      <c r="A652" s="140"/>
      <c r="B652" s="140"/>
    </row>
    <row r="653" spans="1:2" x14ac:dyDescent="0.2">
      <c r="A653" s="140"/>
      <c r="B653" s="140"/>
    </row>
    <row r="654" spans="1:2" x14ac:dyDescent="0.2">
      <c r="A654" s="140"/>
      <c r="B654" s="140"/>
    </row>
    <row r="655" spans="1:2" x14ac:dyDescent="0.2">
      <c r="A655" s="140"/>
      <c r="B655" s="140"/>
    </row>
    <row r="656" spans="1:2" x14ac:dyDescent="0.2">
      <c r="A656" s="140"/>
      <c r="B656" s="140"/>
    </row>
    <row r="657" spans="1:2" x14ac:dyDescent="0.2">
      <c r="A657" s="140"/>
      <c r="B657" s="140"/>
    </row>
    <row r="658" spans="1:2" x14ac:dyDescent="0.2">
      <c r="A658" s="140"/>
      <c r="B658" s="140"/>
    </row>
    <row r="659" spans="1:2" x14ac:dyDescent="0.2">
      <c r="A659" s="140"/>
      <c r="B659" s="140"/>
    </row>
    <row r="660" spans="1:2" x14ac:dyDescent="0.2">
      <c r="A660" s="140"/>
      <c r="B660" s="140"/>
    </row>
    <row r="661" spans="1:2" x14ac:dyDescent="0.2">
      <c r="A661" s="140"/>
      <c r="B661" s="140"/>
    </row>
    <row r="662" spans="1:2" x14ac:dyDescent="0.2">
      <c r="A662" s="140"/>
      <c r="B662" s="140"/>
    </row>
    <row r="663" spans="1:2" x14ac:dyDescent="0.2">
      <c r="A663" s="140"/>
      <c r="B663" s="140"/>
    </row>
    <row r="664" spans="1:2" x14ac:dyDescent="0.2">
      <c r="A664" s="140"/>
      <c r="B664" s="140"/>
    </row>
    <row r="665" spans="1:2" x14ac:dyDescent="0.2">
      <c r="A665" s="140"/>
      <c r="B665" s="140"/>
    </row>
    <row r="666" spans="1:2" x14ac:dyDescent="0.2">
      <c r="A666" s="140"/>
      <c r="B666" s="140"/>
    </row>
    <row r="667" spans="1:2" x14ac:dyDescent="0.2">
      <c r="A667" s="140"/>
      <c r="B667" s="140"/>
    </row>
    <row r="668" spans="1:2" x14ac:dyDescent="0.2">
      <c r="A668" s="140"/>
      <c r="B668" s="140"/>
    </row>
    <row r="669" spans="1:2" x14ac:dyDescent="0.2">
      <c r="A669" s="140"/>
      <c r="B669" s="140"/>
    </row>
    <row r="670" spans="1:2" x14ac:dyDescent="0.2">
      <c r="A670" s="140"/>
      <c r="B670" s="140"/>
    </row>
    <row r="671" spans="1:2" x14ac:dyDescent="0.2">
      <c r="A671" s="140"/>
      <c r="B671" s="140"/>
    </row>
    <row r="672" spans="1:2" x14ac:dyDescent="0.2">
      <c r="A672" s="140"/>
      <c r="B672" s="140"/>
    </row>
    <row r="673" spans="1:2" x14ac:dyDescent="0.2">
      <c r="A673" s="140"/>
      <c r="B673" s="140"/>
    </row>
    <row r="674" spans="1:2" x14ac:dyDescent="0.2">
      <c r="A674" s="140"/>
      <c r="B674" s="140"/>
    </row>
    <row r="675" spans="1:2" x14ac:dyDescent="0.2">
      <c r="A675" s="140"/>
      <c r="B675" s="140"/>
    </row>
    <row r="676" spans="1:2" x14ac:dyDescent="0.2">
      <c r="A676" s="140"/>
      <c r="B676" s="140"/>
    </row>
    <row r="677" spans="1:2" x14ac:dyDescent="0.2">
      <c r="A677" s="140"/>
      <c r="B677" s="140"/>
    </row>
    <row r="678" spans="1:2" x14ac:dyDescent="0.2">
      <c r="A678" s="140"/>
      <c r="B678" s="140"/>
    </row>
    <row r="679" spans="1:2" x14ac:dyDescent="0.2">
      <c r="A679" s="140"/>
      <c r="B679" s="140"/>
    </row>
    <row r="680" spans="1:2" x14ac:dyDescent="0.2">
      <c r="A680" s="140"/>
      <c r="B680" s="140"/>
    </row>
    <row r="681" spans="1:2" x14ac:dyDescent="0.2">
      <c r="A681" s="140"/>
      <c r="B681" s="140"/>
    </row>
    <row r="682" spans="1:2" x14ac:dyDescent="0.2">
      <c r="A682" s="140"/>
      <c r="B682" s="140"/>
    </row>
    <row r="683" spans="1:2" x14ac:dyDescent="0.2">
      <c r="A683" s="140"/>
      <c r="B683" s="140"/>
    </row>
    <row r="684" spans="1:2" x14ac:dyDescent="0.2">
      <c r="A684" s="140"/>
      <c r="B684" s="140"/>
    </row>
    <row r="685" spans="1:2" x14ac:dyDescent="0.2">
      <c r="A685" s="140"/>
      <c r="B685" s="140"/>
    </row>
    <row r="686" spans="1:2" x14ac:dyDescent="0.2">
      <c r="A686" s="140"/>
      <c r="B686" s="140"/>
    </row>
    <row r="687" spans="1:2" x14ac:dyDescent="0.2">
      <c r="A687" s="140"/>
      <c r="B687" s="140"/>
    </row>
    <row r="688" spans="1:2" x14ac:dyDescent="0.2">
      <c r="A688" s="140"/>
      <c r="B688" s="140"/>
    </row>
    <row r="689" spans="1:2" x14ac:dyDescent="0.2">
      <c r="A689" s="140"/>
      <c r="B689" s="140"/>
    </row>
    <row r="690" spans="1:2" x14ac:dyDescent="0.2">
      <c r="A690" s="140"/>
      <c r="B690" s="140"/>
    </row>
    <row r="691" spans="1:2" x14ac:dyDescent="0.2">
      <c r="A691" s="140"/>
      <c r="B691" s="140"/>
    </row>
    <row r="692" spans="1:2" x14ac:dyDescent="0.2">
      <c r="A692" s="140"/>
      <c r="B692" s="140"/>
    </row>
    <row r="693" spans="1:2" x14ac:dyDescent="0.2">
      <c r="A693" s="140"/>
      <c r="B693" s="140"/>
    </row>
    <row r="694" spans="1:2" x14ac:dyDescent="0.2">
      <c r="A694" s="140"/>
      <c r="B694" s="140"/>
    </row>
    <row r="695" spans="1:2" x14ac:dyDescent="0.2">
      <c r="A695" s="140"/>
      <c r="B695" s="140"/>
    </row>
    <row r="696" spans="1:2" x14ac:dyDescent="0.2">
      <c r="A696" s="140"/>
      <c r="B696" s="140"/>
    </row>
    <row r="697" spans="1:2" x14ac:dyDescent="0.2">
      <c r="A697" s="140"/>
      <c r="B697" s="140"/>
    </row>
    <row r="698" spans="1:2" x14ac:dyDescent="0.2">
      <c r="A698" s="140"/>
      <c r="B698" s="140"/>
    </row>
    <row r="699" spans="1:2" x14ac:dyDescent="0.2">
      <c r="A699" s="140"/>
      <c r="B699" s="140"/>
    </row>
    <row r="700" spans="1:2" x14ac:dyDescent="0.2">
      <c r="A700" s="140"/>
      <c r="B700" s="140"/>
    </row>
    <row r="701" spans="1:2" x14ac:dyDescent="0.2">
      <c r="A701" s="140"/>
      <c r="B701" s="140"/>
    </row>
    <row r="702" spans="1:2" x14ac:dyDescent="0.2">
      <c r="A702" s="140"/>
      <c r="B702" s="140"/>
    </row>
    <row r="703" spans="1:2" x14ac:dyDescent="0.2">
      <c r="A703" s="140"/>
      <c r="B703" s="140"/>
    </row>
    <row r="704" spans="1:2" x14ac:dyDescent="0.2">
      <c r="A704" s="140"/>
      <c r="B704" s="140"/>
    </row>
    <row r="705" spans="1:2" x14ac:dyDescent="0.2">
      <c r="A705" s="140"/>
      <c r="B705" s="140"/>
    </row>
    <row r="706" spans="1:2" x14ac:dyDescent="0.2">
      <c r="A706" s="140"/>
      <c r="B706" s="140"/>
    </row>
  </sheetData>
  <mergeCells count="1">
    <mergeCell ref="B6:C6"/>
  </mergeCells>
  <pageMargins left="0.7" right="0.7" top="0.75" bottom="0.75" header="0.3" footer="0.3"/>
  <pageSetup paperSize="9"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G200"/>
  <sheetViews>
    <sheetView topLeftCell="B1" workbookViewId="0">
      <selection activeCell="D17" sqref="D17"/>
    </sheetView>
  </sheetViews>
  <sheetFormatPr defaultRowHeight="12" x14ac:dyDescent="0.2"/>
  <cols>
    <col min="1" max="1" width="3.42578125" customWidth="1"/>
    <col min="2" max="2" width="2.85546875" customWidth="1"/>
    <col min="3" max="3" width="37.28515625" style="103" customWidth="1"/>
    <col min="4" max="4" width="91.7109375" customWidth="1"/>
    <col min="5" max="5" width="31.7109375" customWidth="1"/>
    <col min="6" max="6" width="21.5703125" customWidth="1"/>
  </cols>
  <sheetData>
    <row r="1" spans="1:33"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row>
    <row r="2" spans="1:33" x14ac:dyDescent="0.2">
      <c r="A2" s="140"/>
      <c r="B2" s="140" t="str">
        <f>Guidelines!B2</f>
        <v>IPART Public Lighting Code Report Template</v>
      </c>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row>
    <row r="3" spans="1:33" x14ac:dyDescent="0.2">
      <c r="A3" s="140"/>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row>
    <row r="4" spans="1:33" ht="18" x14ac:dyDescent="0.25">
      <c r="A4" s="140"/>
      <c r="B4" s="301" t="s">
        <v>15</v>
      </c>
      <c r="C4" s="13"/>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row>
    <row r="5" spans="1:33" ht="12.75" thickBot="1" x14ac:dyDescent="0.25">
      <c r="A5" s="140"/>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row>
    <row r="6" spans="1:33" s="2" customFormat="1" ht="16.5" thickBot="1" x14ac:dyDescent="0.3">
      <c r="A6" s="3"/>
      <c r="B6" s="300" t="s">
        <v>16</v>
      </c>
      <c r="C6" s="300"/>
      <c r="D6" s="300" t="s">
        <v>17</v>
      </c>
      <c r="E6" s="300" t="s">
        <v>18</v>
      </c>
      <c r="F6" s="300" t="s">
        <v>19</v>
      </c>
      <c r="G6" s="3"/>
      <c r="H6" s="3"/>
      <c r="I6" s="3"/>
      <c r="J6" s="3"/>
      <c r="K6" s="3"/>
      <c r="L6" s="3"/>
      <c r="M6" s="3"/>
      <c r="N6" s="3"/>
      <c r="O6" s="3"/>
      <c r="P6" s="3"/>
      <c r="Q6" s="3"/>
      <c r="R6" s="3"/>
      <c r="S6" s="3"/>
      <c r="T6" s="3"/>
      <c r="U6" s="3"/>
      <c r="V6" s="3"/>
      <c r="W6" s="3"/>
      <c r="X6" s="3"/>
      <c r="Y6" s="3"/>
      <c r="Z6" s="3"/>
      <c r="AA6" s="3"/>
      <c r="AB6" s="3"/>
      <c r="AC6" s="3"/>
      <c r="AD6" s="3"/>
      <c r="AE6" s="3"/>
      <c r="AF6" s="3"/>
      <c r="AG6" s="3"/>
    </row>
    <row r="7" spans="1:33" ht="24" x14ac:dyDescent="0.2">
      <c r="A7" s="19"/>
      <c r="B7" s="147" t="s">
        <v>20</v>
      </c>
      <c r="C7" s="147" t="s">
        <v>21</v>
      </c>
      <c r="D7" s="147" t="s">
        <v>22</v>
      </c>
      <c r="E7" s="147" t="s">
        <v>23</v>
      </c>
      <c r="F7" s="147" t="s">
        <v>24</v>
      </c>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row>
    <row r="8" spans="1:33" x14ac:dyDescent="0.2">
      <c r="A8" s="19"/>
      <c r="B8" s="148" t="s">
        <v>25</v>
      </c>
      <c r="C8" s="148" t="s">
        <v>26</v>
      </c>
      <c r="D8" s="148" t="s">
        <v>27</v>
      </c>
      <c r="E8" s="193" t="s">
        <v>23</v>
      </c>
      <c r="F8" s="148" t="s">
        <v>24</v>
      </c>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row>
    <row r="9" spans="1:33" x14ac:dyDescent="0.2">
      <c r="A9" s="19"/>
      <c r="B9" s="148" t="s">
        <v>28</v>
      </c>
      <c r="C9" s="148" t="s">
        <v>29</v>
      </c>
      <c r="D9" s="148" t="s">
        <v>30</v>
      </c>
      <c r="E9" s="193" t="s">
        <v>23</v>
      </c>
      <c r="F9" s="148" t="s">
        <v>24</v>
      </c>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row>
    <row r="10" spans="1:33" ht="48" x14ac:dyDescent="0.2">
      <c r="A10" s="19"/>
      <c r="B10" s="148" t="s">
        <v>31</v>
      </c>
      <c r="C10" s="148" t="s">
        <v>32</v>
      </c>
      <c r="D10" s="148" t="s">
        <v>33</v>
      </c>
      <c r="E10" s="193" t="s">
        <v>34</v>
      </c>
      <c r="F10" s="148" t="s">
        <v>24</v>
      </c>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row>
    <row r="11" spans="1:33" ht="48" x14ac:dyDescent="0.2">
      <c r="A11" s="19"/>
      <c r="B11" s="148" t="s">
        <v>35</v>
      </c>
      <c r="C11" s="148" t="s">
        <v>36</v>
      </c>
      <c r="D11" s="148" t="s">
        <v>37</v>
      </c>
      <c r="E11" s="193" t="s">
        <v>38</v>
      </c>
      <c r="F11" s="193" t="s">
        <v>39</v>
      </c>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row>
    <row r="12" spans="1:33" s="103" customFormat="1" ht="36" x14ac:dyDescent="0.2">
      <c r="A12" s="19"/>
      <c r="B12" s="148" t="s">
        <v>40</v>
      </c>
      <c r="C12" s="148" t="s">
        <v>41</v>
      </c>
      <c r="D12" s="148" t="s">
        <v>42</v>
      </c>
      <c r="E12" s="193" t="s">
        <v>43</v>
      </c>
      <c r="F12" s="193" t="s">
        <v>39</v>
      </c>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row>
    <row r="13" spans="1:33" x14ac:dyDescent="0.2">
      <c r="A13" s="19"/>
      <c r="B13" s="148" t="s">
        <v>44</v>
      </c>
      <c r="C13" s="148" t="s">
        <v>45</v>
      </c>
      <c r="D13" s="148" t="s">
        <v>46</v>
      </c>
      <c r="E13" s="193" t="s">
        <v>47</v>
      </c>
      <c r="F13" s="194" t="s">
        <v>24</v>
      </c>
      <c r="G13" s="8"/>
      <c r="H13" s="8"/>
      <c r="I13" s="8"/>
      <c r="J13" s="8"/>
      <c r="K13" s="8"/>
      <c r="L13" s="8"/>
      <c r="M13" s="8"/>
      <c r="N13" s="8"/>
      <c r="O13" s="8"/>
      <c r="P13" s="8"/>
      <c r="Q13" s="8"/>
      <c r="R13" s="8"/>
      <c r="S13" s="8"/>
      <c r="T13" s="8"/>
      <c r="U13" s="8"/>
      <c r="V13" s="8"/>
      <c r="W13" s="8"/>
      <c r="X13" s="8"/>
      <c r="Y13" s="8"/>
      <c r="Z13" s="8"/>
      <c r="AA13" s="8"/>
      <c r="AB13" s="8"/>
      <c r="AC13" s="8"/>
      <c r="AD13" s="8"/>
      <c r="AE13" s="8"/>
      <c r="AF13" s="8"/>
      <c r="AG13" s="8"/>
    </row>
    <row r="14" spans="1:33" ht="24" x14ac:dyDescent="0.2">
      <c r="A14" s="19"/>
      <c r="B14" s="148" t="s">
        <v>48</v>
      </c>
      <c r="C14" s="148" t="s">
        <v>49</v>
      </c>
      <c r="D14" s="148" t="s">
        <v>50</v>
      </c>
      <c r="E14" s="193" t="s">
        <v>47</v>
      </c>
      <c r="F14" s="193" t="s">
        <v>51</v>
      </c>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3" ht="24" x14ac:dyDescent="0.2">
      <c r="A15" s="19"/>
      <c r="B15" s="148" t="s">
        <v>52</v>
      </c>
      <c r="C15" s="148" t="s">
        <v>53</v>
      </c>
      <c r="D15" s="148" t="s">
        <v>54</v>
      </c>
      <c r="E15" s="193" t="s">
        <v>43</v>
      </c>
      <c r="F15" s="193" t="s">
        <v>55</v>
      </c>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row>
    <row r="16" spans="1:33" ht="72" x14ac:dyDescent="0.2">
      <c r="A16" s="19"/>
      <c r="B16" s="148" t="s">
        <v>56</v>
      </c>
      <c r="C16" s="148" t="s">
        <v>57</v>
      </c>
      <c r="D16" s="148" t="s">
        <v>58</v>
      </c>
      <c r="E16" s="193" t="s">
        <v>59</v>
      </c>
      <c r="F16" s="193" t="s">
        <v>55</v>
      </c>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row>
    <row r="17" spans="1:33" ht="60" x14ac:dyDescent="0.2">
      <c r="A17" s="19"/>
      <c r="B17" s="148" t="s">
        <v>60</v>
      </c>
      <c r="C17" s="148" t="s">
        <v>61</v>
      </c>
      <c r="D17" s="148" t="s">
        <v>62</v>
      </c>
      <c r="E17" s="193" t="s">
        <v>43</v>
      </c>
      <c r="F17" s="193" t="s">
        <v>63</v>
      </c>
      <c r="G17" s="140"/>
      <c r="H17" s="140"/>
      <c r="I17" s="186"/>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row>
    <row r="18" spans="1:33" ht="36" x14ac:dyDescent="0.2">
      <c r="A18" s="19"/>
      <c r="B18" s="148" t="s">
        <v>64</v>
      </c>
      <c r="C18" s="148" t="s">
        <v>65</v>
      </c>
      <c r="D18" s="148" t="s">
        <v>66</v>
      </c>
      <c r="E18" s="193" t="s">
        <v>67</v>
      </c>
      <c r="F18" s="194" t="s">
        <v>24</v>
      </c>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row>
    <row r="19" spans="1:33" s="103" customFormat="1" ht="36" x14ac:dyDescent="0.2">
      <c r="A19" s="19"/>
      <c r="B19" s="148" t="s">
        <v>68</v>
      </c>
      <c r="C19" s="148" t="s">
        <v>69</v>
      </c>
      <c r="D19" s="152" t="s">
        <v>70</v>
      </c>
      <c r="E19" s="193" t="s">
        <v>71</v>
      </c>
      <c r="F19" s="194" t="s">
        <v>24</v>
      </c>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row>
    <row r="20" spans="1:33" ht="36" x14ac:dyDescent="0.2">
      <c r="A20" s="19"/>
      <c r="B20" s="148" t="s">
        <v>72</v>
      </c>
      <c r="C20" s="148" t="s">
        <v>73</v>
      </c>
      <c r="D20" s="148" t="s">
        <v>74</v>
      </c>
      <c r="E20" s="193" t="s">
        <v>75</v>
      </c>
      <c r="F20" s="193" t="s">
        <v>76</v>
      </c>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row>
    <row r="21" spans="1:33" ht="24" x14ac:dyDescent="0.2">
      <c r="A21" s="19"/>
      <c r="B21" s="148" t="s">
        <v>77</v>
      </c>
      <c r="C21" s="148" t="s">
        <v>78</v>
      </c>
      <c r="D21" s="148" t="s">
        <v>79</v>
      </c>
      <c r="E21" s="193" t="s">
        <v>47</v>
      </c>
      <c r="F21" s="193" t="s">
        <v>76</v>
      </c>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row>
    <row r="22" spans="1:33" ht="24" x14ac:dyDescent="0.2">
      <c r="A22" s="149"/>
      <c r="B22" s="148" t="s">
        <v>80</v>
      </c>
      <c r="C22" s="148" t="s">
        <v>81</v>
      </c>
      <c r="D22" s="148" t="s">
        <v>82</v>
      </c>
      <c r="E22" s="193" t="s">
        <v>47</v>
      </c>
      <c r="F22" s="193" t="s">
        <v>76</v>
      </c>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row>
    <row r="23" spans="1:33" ht="24" x14ac:dyDescent="0.2">
      <c r="A23" s="149"/>
      <c r="B23" s="148" t="s">
        <v>83</v>
      </c>
      <c r="C23" s="148" t="s">
        <v>84</v>
      </c>
      <c r="D23" s="148" t="s">
        <v>85</v>
      </c>
      <c r="E23" s="193" t="s">
        <v>47</v>
      </c>
      <c r="F23" s="193" t="s">
        <v>76</v>
      </c>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ht="36" x14ac:dyDescent="0.2">
      <c r="A24" s="19"/>
      <c r="B24" s="150" t="s">
        <v>86</v>
      </c>
      <c r="C24" s="148" t="s">
        <v>87</v>
      </c>
      <c r="D24" s="148" t="s">
        <v>88</v>
      </c>
      <c r="E24" s="193" t="s">
        <v>89</v>
      </c>
      <c r="F24" s="194" t="s">
        <v>24</v>
      </c>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row>
    <row r="25" spans="1:33" ht="24.75" thickBot="1" x14ac:dyDescent="0.25">
      <c r="A25" s="19"/>
      <c r="B25" s="152" t="s">
        <v>90</v>
      </c>
      <c r="C25" s="150" t="s">
        <v>91</v>
      </c>
      <c r="D25" s="148" t="s">
        <v>92</v>
      </c>
      <c r="E25" s="193" t="s">
        <v>43</v>
      </c>
      <c r="F25" s="193" t="s">
        <v>93</v>
      </c>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x14ac:dyDescent="0.2">
      <c r="A26" s="140"/>
      <c r="B26" s="91"/>
      <c r="C26" s="91"/>
      <c r="D26" s="91"/>
      <c r="E26" s="91"/>
      <c r="F26" s="91"/>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row>
    <row r="27" spans="1:33" x14ac:dyDescent="0.2">
      <c r="A27" s="140"/>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row>
    <row r="28" spans="1:33" x14ac:dyDescent="0.2">
      <c r="A28" s="140"/>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row>
    <row r="29" spans="1:33" x14ac:dyDescent="0.2">
      <c r="A29" s="140"/>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row>
    <row r="30" spans="1:33" x14ac:dyDescent="0.2">
      <c r="A30" s="140"/>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row>
    <row r="31" spans="1:33" x14ac:dyDescent="0.2">
      <c r="A31" s="140"/>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row>
    <row r="32" spans="1:33" x14ac:dyDescent="0.2">
      <c r="A32" s="140"/>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row>
    <row r="33" spans="1:33" x14ac:dyDescent="0.2">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row>
    <row r="34" spans="1:33" x14ac:dyDescent="0.2">
      <c r="A34" s="140"/>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x14ac:dyDescent="0.2">
      <c r="A35" s="140"/>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row>
    <row r="36" spans="1:33" x14ac:dyDescent="0.2">
      <c r="A36" s="140"/>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x14ac:dyDescent="0.2">
      <c r="A37" s="140"/>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row>
    <row r="38" spans="1:33" x14ac:dyDescent="0.2">
      <c r="A38" s="140"/>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x14ac:dyDescent="0.2">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x14ac:dyDescent="0.2">
      <c r="A40" s="140"/>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row>
    <row r="41" spans="1:33" x14ac:dyDescent="0.2">
      <c r="A41" s="140"/>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row>
    <row r="42" spans="1:33" x14ac:dyDescent="0.2">
      <c r="A42" s="140"/>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row>
    <row r="43" spans="1:33" x14ac:dyDescent="0.2">
      <c r="A43" s="140"/>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row>
    <row r="44" spans="1:33" x14ac:dyDescent="0.2">
      <c r="A44" s="140"/>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x14ac:dyDescent="0.2">
      <c r="A45" s="140"/>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row>
    <row r="46" spans="1:33" x14ac:dyDescent="0.2">
      <c r="A46" s="140"/>
      <c r="B46" s="140"/>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x14ac:dyDescent="0.2">
      <c r="A47" s="140"/>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row>
    <row r="48" spans="1:33" x14ac:dyDescent="0.2">
      <c r="A48" s="140"/>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row>
    <row r="49" spans="1:33" x14ac:dyDescent="0.2">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row>
    <row r="50" spans="1:33" x14ac:dyDescent="0.2">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row>
    <row r="51" spans="1:33" x14ac:dyDescent="0.2">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row>
    <row r="52" spans="1:33" x14ac:dyDescent="0.2">
      <c r="A52" s="140"/>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c r="AD52" s="140"/>
      <c r="AE52" s="140"/>
      <c r="AF52" s="140"/>
      <c r="AG52" s="140"/>
    </row>
    <row r="53" spans="1:33" x14ac:dyDescent="0.2">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row>
    <row r="54" spans="1:33" x14ac:dyDescent="0.2">
      <c r="A54" s="140"/>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row>
    <row r="55" spans="1:33" x14ac:dyDescent="0.2">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row>
    <row r="56" spans="1:33" x14ac:dyDescent="0.2">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row>
    <row r="57" spans="1:33" x14ac:dyDescent="0.2">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row>
    <row r="58" spans="1:33" x14ac:dyDescent="0.2">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row>
    <row r="59" spans="1:33" x14ac:dyDescent="0.2">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row>
    <row r="60" spans="1:33" x14ac:dyDescent="0.2">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row>
    <row r="61" spans="1:33" x14ac:dyDescent="0.2">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row>
    <row r="62" spans="1:33" x14ac:dyDescent="0.2">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row>
    <row r="63" spans="1:33" x14ac:dyDescent="0.2">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c r="AD63" s="140"/>
      <c r="AE63" s="140"/>
      <c r="AF63" s="140"/>
      <c r="AG63" s="140"/>
    </row>
    <row r="64" spans="1:33" x14ac:dyDescent="0.2">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row>
    <row r="65" spans="1:33" x14ac:dyDescent="0.2">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row>
    <row r="66" spans="1:33" x14ac:dyDescent="0.2">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row>
    <row r="67" spans="1:33" x14ac:dyDescent="0.2">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row>
    <row r="68" spans="1:33" x14ac:dyDescent="0.2">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row>
    <row r="69" spans="1:33" x14ac:dyDescent="0.2">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row>
    <row r="70" spans="1:33" x14ac:dyDescent="0.2">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row>
    <row r="71" spans="1:33" x14ac:dyDescent="0.2">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row>
    <row r="72" spans="1:33" x14ac:dyDescent="0.2">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row>
    <row r="73" spans="1:33" x14ac:dyDescent="0.2">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row>
    <row r="74" spans="1:33" x14ac:dyDescent="0.2">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140"/>
      <c r="AG74" s="140"/>
    </row>
    <row r="75" spans="1:33" x14ac:dyDescent="0.2">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row>
    <row r="76" spans="1:33" x14ac:dyDescent="0.2">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row>
    <row r="77" spans="1:33" x14ac:dyDescent="0.2">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row>
    <row r="78" spans="1:33" x14ac:dyDescent="0.2">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c r="AD78" s="140"/>
      <c r="AE78" s="140"/>
      <c r="AF78" s="140"/>
      <c r="AG78" s="140"/>
    </row>
    <row r="79" spans="1:33" x14ac:dyDescent="0.2">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row>
    <row r="80" spans="1:33" x14ac:dyDescent="0.2">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row>
    <row r="81" spans="1:33" x14ac:dyDescent="0.2">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40"/>
      <c r="AF81" s="140"/>
      <c r="AG81" s="140"/>
    </row>
    <row r="82" spans="1:33" x14ac:dyDescent="0.2">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40"/>
      <c r="AF82" s="140"/>
      <c r="AG82" s="140"/>
    </row>
    <row r="83" spans="1:33" x14ac:dyDescent="0.2">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row>
    <row r="84" spans="1:33" x14ac:dyDescent="0.2">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row>
    <row r="85" spans="1:33" x14ac:dyDescent="0.2">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c r="AF85" s="140"/>
      <c r="AG85" s="140"/>
    </row>
    <row r="86" spans="1:33" x14ac:dyDescent="0.2">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row>
    <row r="87" spans="1:33" x14ac:dyDescent="0.2">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c r="AF87" s="140"/>
      <c r="AG87" s="140"/>
    </row>
    <row r="88" spans="1:33" x14ac:dyDescent="0.2">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c r="AE88" s="140"/>
      <c r="AF88" s="140"/>
      <c r="AG88" s="140"/>
    </row>
    <row r="89" spans="1:33" x14ac:dyDescent="0.2">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c r="AF89" s="140"/>
      <c r="AG89" s="140"/>
    </row>
    <row r="90" spans="1:33" x14ac:dyDescent="0.2">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row>
    <row r="91" spans="1:33" x14ac:dyDescent="0.2">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row>
    <row r="92" spans="1:33" x14ac:dyDescent="0.2">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row>
    <row r="93" spans="1:33" x14ac:dyDescent="0.2">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row>
    <row r="94" spans="1:33" x14ac:dyDescent="0.2">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c r="AE94" s="140"/>
      <c r="AF94" s="140"/>
      <c r="AG94" s="140"/>
    </row>
    <row r="95" spans="1:33" x14ac:dyDescent="0.2">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c r="AE95" s="140"/>
      <c r="AF95" s="140"/>
      <c r="AG95" s="140"/>
    </row>
    <row r="96" spans="1:33" x14ac:dyDescent="0.2">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row>
    <row r="97" spans="1:33" x14ac:dyDescent="0.2">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c r="AE97" s="140"/>
      <c r="AF97" s="140"/>
      <c r="AG97" s="140"/>
    </row>
    <row r="98" spans="1:33" x14ac:dyDescent="0.2">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c r="AF98" s="140"/>
      <c r="AG98" s="140"/>
    </row>
    <row r="99" spans="1:33" x14ac:dyDescent="0.2">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c r="AE99" s="140"/>
      <c r="AF99" s="140"/>
      <c r="AG99" s="140"/>
    </row>
    <row r="100" spans="1:33" x14ac:dyDescent="0.2">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row>
    <row r="101" spans="1:33" x14ac:dyDescent="0.2">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row>
    <row r="102" spans="1:33" x14ac:dyDescent="0.2">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c r="AF102" s="140"/>
      <c r="AG102" s="140"/>
    </row>
    <row r="103" spans="1:33"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c r="AE103" s="140"/>
      <c r="AF103" s="140"/>
      <c r="AG103" s="140"/>
    </row>
    <row r="104" spans="1:33"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40"/>
      <c r="AG104" s="140"/>
    </row>
    <row r="105" spans="1:33"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c r="AE105" s="140"/>
      <c r="AF105" s="140"/>
      <c r="AG105" s="140"/>
    </row>
    <row r="106" spans="1:33"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c r="AE106" s="140"/>
      <c r="AF106" s="140"/>
      <c r="AG106" s="140"/>
    </row>
    <row r="107" spans="1:33"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c r="AE107" s="140"/>
      <c r="AF107" s="140"/>
      <c r="AG107" s="140"/>
    </row>
    <row r="108" spans="1:33"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row>
    <row r="109" spans="1:33"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c r="AE109" s="140"/>
      <c r="AF109" s="140"/>
      <c r="AG109" s="140"/>
    </row>
    <row r="110" spans="1:33"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row>
    <row r="111" spans="1:33"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c r="AE111" s="140"/>
      <c r="AF111" s="140"/>
      <c r="AG111" s="140"/>
    </row>
    <row r="112" spans="1:33"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row>
    <row r="113" spans="1:33"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row>
    <row r="114" spans="1:33"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c r="AE114" s="140"/>
      <c r="AF114" s="140"/>
      <c r="AG114" s="140"/>
    </row>
    <row r="115" spans="1:33"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c r="AE115" s="140"/>
      <c r="AF115" s="140"/>
      <c r="AG115" s="140"/>
    </row>
    <row r="116" spans="1:33"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c r="AE116" s="140"/>
      <c r="AF116" s="140"/>
      <c r="AG116" s="140"/>
    </row>
    <row r="117" spans="1:33"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c r="AE117" s="140"/>
      <c r="AF117" s="140"/>
      <c r="AG117" s="140"/>
    </row>
    <row r="118" spans="1:33"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row>
    <row r="119" spans="1:33"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c r="AE119" s="140"/>
      <c r="AF119" s="140"/>
      <c r="AG119" s="140"/>
    </row>
    <row r="120" spans="1:33"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row>
    <row r="121" spans="1:33"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row>
    <row r="122" spans="1:33"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row>
    <row r="123" spans="1:33"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c r="AE123" s="140"/>
      <c r="AF123" s="140"/>
      <c r="AG123" s="140"/>
    </row>
    <row r="124" spans="1:33"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row>
    <row r="125" spans="1:33"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c r="AE125" s="140"/>
      <c r="AF125" s="140"/>
      <c r="AG125" s="140"/>
    </row>
    <row r="126" spans="1:33" x14ac:dyDescent="0.2">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c r="AC126" s="140"/>
      <c r="AD126" s="140"/>
      <c r="AE126" s="140"/>
      <c r="AF126" s="140"/>
      <c r="AG126" s="140"/>
    </row>
    <row r="127" spans="1:33" x14ac:dyDescent="0.2">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c r="AC127" s="140"/>
      <c r="AD127" s="140"/>
      <c r="AE127" s="140"/>
      <c r="AF127" s="140"/>
      <c r="AG127" s="140"/>
    </row>
    <row r="128" spans="1:33" x14ac:dyDescent="0.2">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c r="AC128" s="140"/>
      <c r="AD128" s="140"/>
      <c r="AE128" s="140"/>
      <c r="AF128" s="140"/>
      <c r="AG128" s="140"/>
    </row>
    <row r="129" spans="1:33" x14ac:dyDescent="0.2">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c r="AC129" s="140"/>
      <c r="AD129" s="140"/>
      <c r="AE129" s="140"/>
      <c r="AF129" s="140"/>
      <c r="AG129" s="140"/>
    </row>
    <row r="130" spans="1:33" x14ac:dyDescent="0.2">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c r="AE130" s="140"/>
      <c r="AF130" s="140"/>
      <c r="AG130" s="140"/>
    </row>
    <row r="131" spans="1:33" x14ac:dyDescent="0.2">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c r="AD131" s="140"/>
      <c r="AE131" s="140"/>
      <c r="AF131" s="140"/>
      <c r="AG131" s="140"/>
    </row>
    <row r="132" spans="1:33" x14ac:dyDescent="0.2">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c r="AC132" s="140"/>
      <c r="AD132" s="140"/>
      <c r="AE132" s="140"/>
      <c r="AF132" s="140"/>
      <c r="AG132" s="140"/>
    </row>
    <row r="133" spans="1:33" x14ac:dyDescent="0.2">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c r="AD133" s="140"/>
      <c r="AE133" s="140"/>
      <c r="AF133" s="140"/>
      <c r="AG133" s="140"/>
    </row>
    <row r="134" spans="1:33" x14ac:dyDescent="0.2">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c r="AE134" s="140"/>
      <c r="AF134" s="140"/>
      <c r="AG134" s="140"/>
    </row>
    <row r="135" spans="1:33" x14ac:dyDescent="0.2">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c r="AC135" s="140"/>
      <c r="AD135" s="140"/>
      <c r="AE135" s="140"/>
      <c r="AF135" s="140"/>
      <c r="AG135" s="140"/>
    </row>
    <row r="136" spans="1:33" x14ac:dyDescent="0.2">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c r="AC136" s="140"/>
      <c r="AD136" s="140"/>
      <c r="AE136" s="140"/>
      <c r="AF136" s="140"/>
      <c r="AG136" s="140"/>
    </row>
    <row r="137" spans="1:33" x14ac:dyDescent="0.2">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c r="AC137" s="140"/>
      <c r="AD137" s="140"/>
      <c r="AE137" s="140"/>
      <c r="AF137" s="140"/>
      <c r="AG137" s="140"/>
    </row>
    <row r="138" spans="1:33" x14ac:dyDescent="0.2">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c r="AC138" s="140"/>
      <c r="AD138" s="140"/>
      <c r="AE138" s="140"/>
      <c r="AF138" s="140"/>
      <c r="AG138" s="140"/>
    </row>
    <row r="139" spans="1:33" x14ac:dyDescent="0.2">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c r="AD139" s="140"/>
      <c r="AE139" s="140"/>
      <c r="AF139" s="140"/>
      <c r="AG139" s="140"/>
    </row>
    <row r="140" spans="1:33" x14ac:dyDescent="0.2">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row>
    <row r="141" spans="1:33" x14ac:dyDescent="0.2">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c r="AE141" s="140"/>
      <c r="AF141" s="140"/>
      <c r="AG141" s="140"/>
    </row>
    <row r="142" spans="1:33" x14ac:dyDescent="0.2">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c r="AC142" s="140"/>
      <c r="AD142" s="140"/>
      <c r="AE142" s="140"/>
      <c r="AF142" s="140"/>
      <c r="AG142" s="140"/>
    </row>
    <row r="143" spans="1:33" x14ac:dyDescent="0.2">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row>
    <row r="144" spans="1:33" x14ac:dyDescent="0.2">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c r="AC144" s="140"/>
      <c r="AD144" s="140"/>
      <c r="AE144" s="140"/>
      <c r="AF144" s="140"/>
      <c r="AG144" s="140"/>
    </row>
    <row r="145" spans="1:33" x14ac:dyDescent="0.2">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c r="AC145" s="140"/>
      <c r="AD145" s="140"/>
      <c r="AE145" s="140"/>
      <c r="AF145" s="140"/>
      <c r="AG145" s="140"/>
    </row>
    <row r="146" spans="1:33" x14ac:dyDescent="0.2">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c r="AD146" s="140"/>
      <c r="AE146" s="140"/>
      <c r="AF146" s="140"/>
      <c r="AG146" s="140"/>
    </row>
    <row r="147" spans="1:33" x14ac:dyDescent="0.2">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c r="AC147" s="140"/>
      <c r="AD147" s="140"/>
      <c r="AE147" s="140"/>
      <c r="AF147" s="140"/>
      <c r="AG147" s="140"/>
    </row>
    <row r="148" spans="1:33" x14ac:dyDescent="0.2">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c r="AC148" s="140"/>
      <c r="AD148" s="140"/>
      <c r="AE148" s="140"/>
      <c r="AF148" s="140"/>
      <c r="AG148" s="140"/>
    </row>
    <row r="149" spans="1:33" x14ac:dyDescent="0.2">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row>
    <row r="150" spans="1:33" x14ac:dyDescent="0.2">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c r="AC150" s="140"/>
      <c r="AD150" s="140"/>
      <c r="AE150" s="140"/>
      <c r="AF150" s="140"/>
      <c r="AG150" s="140"/>
    </row>
    <row r="151" spans="1:33" x14ac:dyDescent="0.2">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c r="AC151" s="140"/>
      <c r="AD151" s="140"/>
      <c r="AE151" s="140"/>
      <c r="AF151" s="140"/>
      <c r="AG151" s="140"/>
    </row>
    <row r="152" spans="1:33" x14ac:dyDescent="0.2">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c r="AC152" s="140"/>
      <c r="AD152" s="140"/>
      <c r="AE152" s="140"/>
      <c r="AF152" s="140"/>
      <c r="AG152" s="140"/>
    </row>
    <row r="153" spans="1:33" x14ac:dyDescent="0.2">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c r="AC153" s="140"/>
      <c r="AD153" s="140"/>
      <c r="AE153" s="140"/>
      <c r="AF153" s="140"/>
      <c r="AG153" s="140"/>
    </row>
    <row r="154" spans="1:33" x14ac:dyDescent="0.2">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c r="AC154" s="140"/>
      <c r="AD154" s="140"/>
      <c r="AE154" s="140"/>
      <c r="AF154" s="140"/>
      <c r="AG154" s="140"/>
    </row>
    <row r="155" spans="1:33" x14ac:dyDescent="0.2">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c r="AC155" s="140"/>
      <c r="AD155" s="140"/>
      <c r="AE155" s="140"/>
      <c r="AF155" s="140"/>
      <c r="AG155" s="140"/>
    </row>
    <row r="156" spans="1:33" x14ac:dyDescent="0.2">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c r="AC156" s="140"/>
      <c r="AD156" s="140"/>
      <c r="AE156" s="140"/>
      <c r="AF156" s="140"/>
      <c r="AG156" s="140"/>
    </row>
    <row r="157" spans="1:33" x14ac:dyDescent="0.2">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c r="AC157" s="140"/>
      <c r="AD157" s="140"/>
      <c r="AE157" s="140"/>
      <c r="AF157" s="140"/>
      <c r="AG157" s="140"/>
    </row>
    <row r="158" spans="1:33" x14ac:dyDescent="0.2">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c r="AC158" s="140"/>
      <c r="AD158" s="140"/>
      <c r="AE158" s="140"/>
      <c r="AF158" s="140"/>
      <c r="AG158" s="140"/>
    </row>
    <row r="159" spans="1:33" x14ac:dyDescent="0.2">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c r="AC159" s="140"/>
      <c r="AD159" s="140"/>
      <c r="AE159" s="140"/>
      <c r="AF159" s="140"/>
      <c r="AG159" s="140"/>
    </row>
    <row r="160" spans="1:33" x14ac:dyDescent="0.2">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c r="AC160" s="140"/>
      <c r="AD160" s="140"/>
      <c r="AE160" s="140"/>
      <c r="AF160" s="140"/>
      <c r="AG160" s="140"/>
    </row>
    <row r="161" spans="1:33" x14ac:dyDescent="0.2">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c r="AC161" s="140"/>
      <c r="AD161" s="140"/>
      <c r="AE161" s="140"/>
      <c r="AF161" s="140"/>
      <c r="AG161" s="140"/>
    </row>
    <row r="162" spans="1:33" x14ac:dyDescent="0.2">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c r="AC162" s="140"/>
      <c r="AD162" s="140"/>
      <c r="AE162" s="140"/>
      <c r="AF162" s="140"/>
      <c r="AG162" s="140"/>
    </row>
    <row r="163" spans="1:33" x14ac:dyDescent="0.2">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c r="AC163" s="140"/>
      <c r="AD163" s="140"/>
      <c r="AE163" s="140"/>
      <c r="AF163" s="140"/>
      <c r="AG163" s="140"/>
    </row>
    <row r="164" spans="1:33" x14ac:dyDescent="0.2">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c r="AC164" s="140"/>
      <c r="AD164" s="140"/>
      <c r="AE164" s="140"/>
      <c r="AF164" s="140"/>
      <c r="AG164" s="140"/>
    </row>
    <row r="165" spans="1:33" x14ac:dyDescent="0.2">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c r="AC165" s="140"/>
      <c r="AD165" s="140"/>
      <c r="AE165" s="140"/>
      <c r="AF165" s="140"/>
      <c r="AG165" s="140"/>
    </row>
    <row r="166" spans="1:33" x14ac:dyDescent="0.2">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c r="AC166" s="140"/>
      <c r="AD166" s="140"/>
      <c r="AE166" s="140"/>
      <c r="AF166" s="140"/>
      <c r="AG166" s="140"/>
    </row>
    <row r="167" spans="1:33" x14ac:dyDescent="0.2">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c r="AC167" s="140"/>
      <c r="AD167" s="140"/>
      <c r="AE167" s="140"/>
      <c r="AF167" s="140"/>
      <c r="AG167" s="140"/>
    </row>
    <row r="168" spans="1:33" x14ac:dyDescent="0.2">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c r="AC168" s="140"/>
      <c r="AD168" s="140"/>
      <c r="AE168" s="140"/>
      <c r="AF168" s="140"/>
      <c r="AG168" s="140"/>
    </row>
    <row r="169" spans="1:33" x14ac:dyDescent="0.2">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c r="AC169" s="140"/>
      <c r="AD169" s="140"/>
      <c r="AE169" s="140"/>
      <c r="AF169" s="140"/>
      <c r="AG169" s="140"/>
    </row>
    <row r="170" spans="1:33" x14ac:dyDescent="0.2">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c r="AC170" s="140"/>
      <c r="AD170" s="140"/>
      <c r="AE170" s="140"/>
      <c r="AF170" s="140"/>
      <c r="AG170" s="140"/>
    </row>
    <row r="171" spans="1:33" x14ac:dyDescent="0.2">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c r="AC171" s="140"/>
      <c r="AD171" s="140"/>
      <c r="AE171" s="140"/>
      <c r="AF171" s="140"/>
      <c r="AG171" s="140"/>
    </row>
    <row r="172" spans="1:33" x14ac:dyDescent="0.2">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c r="AC172" s="140"/>
      <c r="AD172" s="140"/>
      <c r="AE172" s="140"/>
      <c r="AF172" s="140"/>
      <c r="AG172" s="140"/>
    </row>
    <row r="173" spans="1:33" x14ac:dyDescent="0.2">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c r="AC173" s="140"/>
      <c r="AD173" s="140"/>
      <c r="AE173" s="140"/>
      <c r="AF173" s="140"/>
      <c r="AG173" s="140"/>
    </row>
    <row r="174" spans="1:33" x14ac:dyDescent="0.2">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row>
    <row r="175" spans="1:33" x14ac:dyDescent="0.2">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c r="AC175" s="140"/>
      <c r="AD175" s="140"/>
      <c r="AE175" s="140"/>
      <c r="AF175" s="140"/>
      <c r="AG175" s="140"/>
    </row>
    <row r="176" spans="1:33" x14ac:dyDescent="0.2">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c r="AE176" s="140"/>
      <c r="AF176" s="140"/>
      <c r="AG176" s="140"/>
    </row>
    <row r="177" spans="1:33" x14ac:dyDescent="0.2">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c r="AC177" s="140"/>
      <c r="AD177" s="140"/>
      <c r="AE177" s="140"/>
      <c r="AF177" s="140"/>
      <c r="AG177" s="140"/>
    </row>
    <row r="178" spans="1:33" x14ac:dyDescent="0.2">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c r="AC178" s="140"/>
      <c r="AD178" s="140"/>
      <c r="AE178" s="140"/>
      <c r="AF178" s="140"/>
      <c r="AG178" s="140"/>
    </row>
    <row r="179" spans="1:33" x14ac:dyDescent="0.2">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c r="AC179" s="140"/>
      <c r="AD179" s="140"/>
      <c r="AE179" s="140"/>
      <c r="AF179" s="140"/>
      <c r="AG179" s="140"/>
    </row>
    <row r="180" spans="1:33" x14ac:dyDescent="0.2">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c r="AC180" s="140"/>
      <c r="AD180" s="140"/>
      <c r="AE180" s="140"/>
      <c r="AF180" s="140"/>
      <c r="AG180" s="140"/>
    </row>
    <row r="181" spans="1:33" x14ac:dyDescent="0.2">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c r="AC181" s="140"/>
      <c r="AD181" s="140"/>
      <c r="AE181" s="140"/>
      <c r="AF181" s="140"/>
      <c r="AG181" s="140"/>
    </row>
    <row r="182" spans="1:33" x14ac:dyDescent="0.2">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c r="AC182" s="140"/>
      <c r="AD182" s="140"/>
      <c r="AE182" s="140"/>
      <c r="AF182" s="140"/>
      <c r="AG182" s="140"/>
    </row>
    <row r="183" spans="1:33" x14ac:dyDescent="0.2">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c r="AC183" s="140"/>
      <c r="AD183" s="140"/>
      <c r="AE183" s="140"/>
      <c r="AF183" s="140"/>
      <c r="AG183" s="140"/>
    </row>
    <row r="184" spans="1:33" x14ac:dyDescent="0.2">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c r="AC184" s="140"/>
      <c r="AD184" s="140"/>
      <c r="AE184" s="140"/>
      <c r="AF184" s="140"/>
      <c r="AG184" s="140"/>
    </row>
    <row r="185" spans="1:33" x14ac:dyDescent="0.2">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c r="AC185" s="140"/>
      <c r="AD185" s="140"/>
      <c r="AE185" s="140"/>
      <c r="AF185" s="140"/>
      <c r="AG185" s="140"/>
    </row>
    <row r="186" spans="1:33" x14ac:dyDescent="0.2">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c r="AD186" s="140"/>
      <c r="AE186" s="140"/>
      <c r="AF186" s="140"/>
      <c r="AG186" s="140"/>
    </row>
    <row r="187" spans="1:33" x14ac:dyDescent="0.2">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row>
    <row r="188" spans="1:33" x14ac:dyDescent="0.2">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c r="AC188" s="140"/>
      <c r="AD188" s="140"/>
      <c r="AE188" s="140"/>
      <c r="AF188" s="140"/>
      <c r="AG188" s="140"/>
    </row>
    <row r="189" spans="1:33" x14ac:dyDescent="0.2">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c r="AC189" s="140"/>
      <c r="AD189" s="140"/>
      <c r="AE189" s="140"/>
      <c r="AF189" s="140"/>
      <c r="AG189" s="140"/>
    </row>
    <row r="190" spans="1:33" x14ac:dyDescent="0.2">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c r="AC190" s="140"/>
      <c r="AD190" s="140"/>
      <c r="AE190" s="140"/>
      <c r="AF190" s="140"/>
      <c r="AG190" s="140"/>
    </row>
    <row r="191" spans="1:33" x14ac:dyDescent="0.2">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c r="AC191" s="140"/>
      <c r="AD191" s="140"/>
      <c r="AE191" s="140"/>
      <c r="AF191" s="140"/>
      <c r="AG191" s="140"/>
    </row>
    <row r="192" spans="1:33" x14ac:dyDescent="0.2">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c r="AC192" s="140"/>
      <c r="AD192" s="140"/>
      <c r="AE192" s="140"/>
      <c r="AF192" s="140"/>
      <c r="AG192" s="140"/>
    </row>
    <row r="193" spans="1:33" x14ac:dyDescent="0.2">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c r="AC193" s="140"/>
      <c r="AD193" s="140"/>
      <c r="AE193" s="140"/>
      <c r="AF193" s="140"/>
      <c r="AG193" s="140"/>
    </row>
    <row r="194" spans="1:33" x14ac:dyDescent="0.2">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c r="AC194" s="140"/>
      <c r="AD194" s="140"/>
      <c r="AE194" s="140"/>
      <c r="AF194" s="140"/>
      <c r="AG194" s="140"/>
    </row>
    <row r="195" spans="1:33" x14ac:dyDescent="0.2">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row>
    <row r="196" spans="1:33" x14ac:dyDescent="0.2">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row>
    <row r="197" spans="1:33" x14ac:dyDescent="0.2">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c r="AC197" s="140"/>
      <c r="AD197" s="140"/>
      <c r="AE197" s="140"/>
      <c r="AF197" s="140"/>
      <c r="AG197" s="140"/>
    </row>
    <row r="198" spans="1:33" x14ac:dyDescent="0.2">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c r="AC198" s="140"/>
      <c r="AD198" s="140"/>
      <c r="AE198" s="140"/>
      <c r="AF198" s="140"/>
      <c r="AG198" s="140"/>
    </row>
    <row r="199" spans="1:33" x14ac:dyDescent="0.2">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c r="AC199" s="140"/>
      <c r="AD199" s="140"/>
      <c r="AE199" s="140"/>
      <c r="AF199" s="140"/>
      <c r="AG199" s="140"/>
    </row>
    <row r="200" spans="1:33" x14ac:dyDescent="0.2">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c r="AC200" s="140"/>
      <c r="AD200" s="140"/>
      <c r="AE200" s="140"/>
      <c r="AF200" s="140"/>
      <c r="AG200" s="140"/>
    </row>
  </sheetData>
  <pageMargins left="0.7" right="0.7" top="0.75" bottom="0.75" header="0.3" footer="0.3"/>
  <pageSetup paperSize="8"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DF9FB"/>
  </sheetPr>
  <dimension ref="A1:AI2777"/>
  <sheetViews>
    <sheetView zoomScaleNormal="100" workbookViewId="0">
      <selection activeCell="J6" sqref="J6"/>
    </sheetView>
  </sheetViews>
  <sheetFormatPr defaultRowHeight="12" outlineLevelRow="1" x14ac:dyDescent="0.2"/>
  <cols>
    <col min="1" max="1" width="4.7109375" customWidth="1"/>
    <col min="2" max="2" width="20.85546875" customWidth="1"/>
    <col min="3" max="3" width="17.85546875" customWidth="1"/>
    <col min="4" max="4" width="25.5703125" customWidth="1"/>
    <col min="5" max="5" width="15.28515625" customWidth="1"/>
    <col min="6" max="6" width="25.5703125" customWidth="1"/>
    <col min="7" max="7" width="16.42578125" customWidth="1"/>
    <col min="8" max="8" width="10.42578125" customWidth="1"/>
    <col min="9" max="9" width="12" customWidth="1"/>
    <col min="10" max="10" width="12.5703125" customWidth="1"/>
    <col min="11" max="11" width="32.7109375" bestFit="1" customWidth="1"/>
    <col min="12" max="12" width="13.140625" customWidth="1"/>
    <col min="15" max="15" width="17.85546875" customWidth="1"/>
    <col min="16" max="16" width="14" customWidth="1"/>
    <col min="17" max="17" width="15.28515625" customWidth="1"/>
    <col min="18" max="18" width="11.85546875" customWidth="1"/>
    <col min="19" max="19" width="12.28515625" customWidth="1"/>
    <col min="20" max="20" width="10.5703125" customWidth="1"/>
    <col min="22" max="22" width="10.85546875" style="139" customWidth="1"/>
  </cols>
  <sheetData>
    <row r="1" spans="1:35" x14ac:dyDescent="0.2">
      <c r="A1" s="140"/>
      <c r="B1" s="140"/>
      <c r="C1" s="140"/>
      <c r="D1" s="140"/>
      <c r="E1" s="140"/>
      <c r="F1" s="44"/>
      <c r="G1" s="44"/>
      <c r="H1" s="140"/>
      <c r="I1" s="140"/>
      <c r="J1" s="140"/>
      <c r="K1" s="140"/>
      <c r="L1" s="140"/>
      <c r="M1" s="140"/>
      <c r="N1" s="140"/>
      <c r="O1" s="140"/>
      <c r="P1" s="140"/>
      <c r="Q1" s="140"/>
      <c r="R1" s="140"/>
      <c r="S1" s="140"/>
      <c r="T1" s="141"/>
      <c r="U1" s="141"/>
      <c r="V1" s="141"/>
      <c r="W1" s="140"/>
      <c r="X1" s="140"/>
      <c r="Y1" s="140"/>
      <c r="Z1" s="140"/>
      <c r="AA1" s="140"/>
      <c r="AB1" s="140"/>
      <c r="AC1" s="140"/>
      <c r="AD1" s="140"/>
      <c r="AE1" s="140"/>
      <c r="AF1" s="140"/>
      <c r="AG1" s="140"/>
      <c r="AH1" s="103"/>
      <c r="AI1" s="103"/>
    </row>
    <row r="2" spans="1:35" x14ac:dyDescent="0.2">
      <c r="A2" s="140"/>
      <c r="B2" s="7" t="str">
        <f>Guidelines!B2</f>
        <v>IPART Public Lighting Code Report Template</v>
      </c>
      <c r="C2" s="140"/>
      <c r="D2" s="140"/>
      <c r="E2" s="140"/>
      <c r="F2" s="44"/>
      <c r="G2" s="44"/>
      <c r="H2" s="140"/>
      <c r="I2" s="140"/>
      <c r="J2" s="140"/>
      <c r="K2" s="140"/>
      <c r="L2" s="140"/>
      <c r="M2" s="140"/>
      <c r="N2" s="140"/>
      <c r="O2" s="140"/>
      <c r="P2" s="140"/>
      <c r="Q2" s="140"/>
      <c r="R2" s="140"/>
      <c r="S2" s="140"/>
      <c r="T2" s="141"/>
      <c r="U2" s="141"/>
      <c r="V2" s="141"/>
      <c r="W2" s="140"/>
      <c r="X2" s="140"/>
      <c r="Y2" s="140"/>
      <c r="Z2" s="140"/>
      <c r="AA2" s="140"/>
      <c r="AB2" s="140"/>
      <c r="AC2" s="140"/>
      <c r="AD2" s="140"/>
      <c r="AE2" s="140"/>
      <c r="AF2" s="140"/>
      <c r="AG2" s="140"/>
      <c r="AH2" s="103"/>
      <c r="AI2" s="103"/>
    </row>
    <row r="3" spans="1:35" x14ac:dyDescent="0.2">
      <c r="A3" s="140"/>
      <c r="B3" s="140"/>
      <c r="C3" s="140"/>
      <c r="D3" s="140"/>
      <c r="E3" s="140"/>
      <c r="F3" s="44"/>
      <c r="G3" s="44"/>
      <c r="H3" s="140"/>
      <c r="I3" s="140"/>
      <c r="J3" s="140"/>
      <c r="K3" s="140"/>
      <c r="L3" s="140"/>
      <c r="M3" s="140"/>
      <c r="N3" s="140"/>
      <c r="O3" s="140"/>
      <c r="P3" s="140"/>
      <c r="Q3" s="140"/>
      <c r="R3" s="140"/>
      <c r="S3" s="140"/>
      <c r="T3" s="141"/>
      <c r="U3" s="141"/>
      <c r="V3" s="141"/>
      <c r="W3" s="140"/>
      <c r="X3" s="140"/>
      <c r="Y3" s="140"/>
      <c r="Z3" s="140"/>
      <c r="AA3" s="140"/>
      <c r="AB3" s="140"/>
      <c r="AC3" s="140"/>
      <c r="AD3" s="140"/>
      <c r="AE3" s="140"/>
      <c r="AF3" s="140"/>
      <c r="AG3" s="140"/>
      <c r="AH3" s="103"/>
      <c r="AI3" s="103"/>
    </row>
    <row r="4" spans="1:35" s="103" customFormat="1" ht="15.75" x14ac:dyDescent="0.25">
      <c r="A4" s="140"/>
      <c r="B4" s="13" t="s">
        <v>94</v>
      </c>
      <c r="C4" s="140"/>
      <c r="D4" s="140"/>
      <c r="E4" s="140"/>
      <c r="F4" s="44"/>
      <c r="G4" s="13" t="s">
        <v>95</v>
      </c>
      <c r="H4" s="140"/>
      <c r="I4" s="140"/>
      <c r="J4" s="140"/>
      <c r="K4" s="140"/>
      <c r="L4" s="140"/>
      <c r="M4" s="140"/>
      <c r="N4" s="140"/>
      <c r="O4" s="140"/>
      <c r="P4" s="140"/>
      <c r="Q4" s="140"/>
      <c r="R4" s="140"/>
      <c r="S4" s="140"/>
      <c r="T4" s="141"/>
      <c r="U4" s="141"/>
      <c r="V4" s="141"/>
      <c r="W4" s="140"/>
      <c r="X4" s="140"/>
      <c r="Y4" s="140"/>
      <c r="Z4" s="140"/>
      <c r="AA4" s="140"/>
      <c r="AB4" s="140"/>
      <c r="AC4" s="140"/>
      <c r="AD4" s="140"/>
      <c r="AE4" s="140"/>
      <c r="AF4" s="140"/>
      <c r="AG4" s="140"/>
    </row>
    <row r="5" spans="1:35" s="103" customFormat="1" ht="17.25" thickBot="1" x14ac:dyDescent="0.35">
      <c r="A5" s="140"/>
      <c r="B5" s="140"/>
      <c r="C5" s="140"/>
      <c r="D5" s="140"/>
      <c r="E5" s="140"/>
      <c r="F5" s="44"/>
      <c r="G5" s="140"/>
      <c r="H5" s="140"/>
      <c r="I5" s="140"/>
      <c r="J5" s="302"/>
      <c r="K5" s="140"/>
      <c r="L5" s="140"/>
      <c r="M5" s="140"/>
      <c r="N5" s="140"/>
      <c r="O5" s="140"/>
      <c r="P5" s="140"/>
      <c r="Q5" s="140"/>
      <c r="R5" s="140"/>
      <c r="S5" s="140"/>
      <c r="T5" s="141"/>
      <c r="U5" s="141"/>
      <c r="V5" s="141"/>
      <c r="W5" s="140"/>
      <c r="X5" s="140"/>
      <c r="Y5" s="140"/>
      <c r="Z5" s="140"/>
      <c r="AA5" s="140"/>
      <c r="AB5" s="140"/>
      <c r="AC5" s="140"/>
      <c r="AD5" s="140"/>
      <c r="AE5" s="140"/>
      <c r="AF5" s="140"/>
      <c r="AG5" s="140"/>
    </row>
    <row r="6" spans="1:35" ht="17.25" thickBot="1" x14ac:dyDescent="0.35">
      <c r="A6" s="140"/>
      <c r="B6" s="3" t="s">
        <v>96</v>
      </c>
      <c r="C6" s="140"/>
      <c r="D6" s="299" t="s">
        <v>97</v>
      </c>
      <c r="E6" s="140"/>
      <c r="F6" s="140"/>
      <c r="G6" s="354" t="s">
        <v>98</v>
      </c>
      <c r="H6" s="355"/>
      <c r="I6" s="355"/>
      <c r="J6" s="303">
        <v>2</v>
      </c>
      <c r="K6" s="140"/>
      <c r="L6" s="140"/>
      <c r="M6" s="140"/>
      <c r="N6" s="140"/>
      <c r="O6" s="140"/>
      <c r="P6" s="140"/>
      <c r="Q6" s="140"/>
      <c r="R6" s="140"/>
      <c r="S6" s="140"/>
      <c r="T6" s="141"/>
      <c r="U6" s="141"/>
      <c r="V6" s="141"/>
      <c r="W6" s="140"/>
      <c r="X6" s="140"/>
      <c r="Y6" s="140"/>
      <c r="Z6" s="140"/>
      <c r="AA6" s="140"/>
      <c r="AB6" s="140"/>
      <c r="AC6" s="140"/>
      <c r="AD6" s="140"/>
      <c r="AE6" s="140"/>
      <c r="AF6" s="140"/>
      <c r="AG6" s="140"/>
      <c r="AH6" s="140"/>
      <c r="AI6" s="140"/>
    </row>
    <row r="7" spans="1:35" ht="12.2" customHeight="1" thickBot="1" x14ac:dyDescent="0.35">
      <c r="A7" s="140"/>
      <c r="B7" s="140"/>
      <c r="C7" s="140"/>
      <c r="D7" s="140"/>
      <c r="E7" s="140"/>
      <c r="F7" s="140"/>
      <c r="G7" s="355"/>
      <c r="H7" s="355"/>
      <c r="I7" s="355"/>
      <c r="J7" s="302"/>
      <c r="K7" s="140"/>
      <c r="L7" s="140"/>
      <c r="M7" s="140"/>
      <c r="N7" s="140"/>
      <c r="O7" s="140"/>
      <c r="P7" s="140"/>
      <c r="Q7" s="140"/>
      <c r="R7" s="140"/>
      <c r="S7" s="140"/>
      <c r="T7" s="140"/>
      <c r="U7" s="140"/>
      <c r="V7" s="141"/>
      <c r="W7" s="140"/>
      <c r="X7" s="140"/>
      <c r="Y7" s="140"/>
      <c r="Z7" s="140"/>
      <c r="AA7" s="140"/>
      <c r="AB7" s="140"/>
      <c r="AC7" s="140"/>
      <c r="AD7" s="140"/>
      <c r="AE7" s="140"/>
      <c r="AF7" s="140"/>
      <c r="AG7" s="140"/>
      <c r="AH7" s="140"/>
      <c r="AI7" s="140"/>
    </row>
    <row r="8" spans="1:35" ht="17.25" thickBot="1" x14ac:dyDescent="0.35">
      <c r="A8" s="140"/>
      <c r="B8" s="3" t="s">
        <v>99</v>
      </c>
      <c r="C8" s="140"/>
      <c r="D8" s="276" t="s">
        <v>100</v>
      </c>
      <c r="E8" s="140"/>
      <c r="F8" s="140"/>
      <c r="G8" s="355"/>
      <c r="H8" s="355"/>
      <c r="I8" s="355"/>
      <c r="J8" s="302"/>
      <c r="K8" s="140"/>
      <c r="L8" s="140"/>
      <c r="M8" s="140"/>
      <c r="N8" s="140"/>
      <c r="O8" s="140"/>
      <c r="P8" s="140"/>
      <c r="Q8" s="140"/>
      <c r="R8" s="140"/>
      <c r="S8" s="140"/>
      <c r="T8" s="140"/>
      <c r="U8" s="140"/>
      <c r="V8" s="141"/>
      <c r="W8" s="140"/>
      <c r="X8" s="140"/>
      <c r="Y8" s="140"/>
      <c r="Z8" s="140"/>
      <c r="AA8" s="140"/>
      <c r="AB8" s="140"/>
      <c r="AC8" s="140"/>
      <c r="AD8" s="140"/>
      <c r="AE8" s="140"/>
      <c r="AF8" s="140"/>
      <c r="AG8" s="140"/>
      <c r="AH8" s="140"/>
      <c r="AI8" s="140"/>
    </row>
    <row r="9" spans="1:35" ht="12.6" customHeight="1" thickBot="1" x14ac:dyDescent="0.35">
      <c r="A9" s="140"/>
      <c r="B9" s="3"/>
      <c r="C9" s="140"/>
      <c r="D9" s="3"/>
      <c r="E9" s="140"/>
      <c r="F9" s="140"/>
      <c r="G9" s="354" t="s">
        <v>101</v>
      </c>
      <c r="H9" s="354"/>
      <c r="I9" s="354"/>
      <c r="J9" s="303">
        <v>2</v>
      </c>
      <c r="K9" s="140"/>
      <c r="L9" s="140"/>
      <c r="M9" s="140"/>
      <c r="N9" s="140"/>
      <c r="O9" s="140"/>
      <c r="P9" s="140"/>
      <c r="Q9" s="140"/>
      <c r="R9" s="140"/>
      <c r="S9" s="140"/>
      <c r="T9" s="140"/>
      <c r="U9" s="140"/>
      <c r="V9" s="141"/>
      <c r="W9" s="140"/>
      <c r="X9" s="140"/>
      <c r="Y9" s="140"/>
      <c r="Z9" s="140"/>
      <c r="AA9" s="140"/>
      <c r="AB9" s="140"/>
      <c r="AC9" s="140"/>
      <c r="AD9" s="140"/>
      <c r="AE9" s="140"/>
      <c r="AF9" s="140"/>
      <c r="AG9" s="140"/>
      <c r="AH9" s="140"/>
      <c r="AI9" s="140"/>
    </row>
    <row r="10" spans="1:35" ht="16.5" x14ac:dyDescent="0.3">
      <c r="A10" s="140"/>
      <c r="B10" s="3" t="s">
        <v>102</v>
      </c>
      <c r="C10" s="140"/>
      <c r="D10" s="277" t="s">
        <v>209</v>
      </c>
      <c r="E10" s="140"/>
      <c r="F10" s="140"/>
      <c r="G10" s="354"/>
      <c r="H10" s="354"/>
      <c r="I10" s="354"/>
      <c r="J10" s="302"/>
      <c r="K10" s="140"/>
      <c r="L10" s="140"/>
      <c r="M10" s="140"/>
      <c r="N10" s="140"/>
      <c r="O10" s="140"/>
      <c r="P10" s="140"/>
      <c r="Q10" s="140"/>
      <c r="R10" s="140"/>
      <c r="S10" s="140"/>
      <c r="T10" s="140"/>
      <c r="U10" s="140"/>
      <c r="V10" s="141"/>
      <c r="W10" s="140"/>
      <c r="X10" s="140"/>
      <c r="Y10" s="140"/>
      <c r="Z10" s="140"/>
      <c r="AA10" s="140"/>
      <c r="AB10" s="140"/>
      <c r="AC10" s="140"/>
      <c r="AD10" s="140"/>
      <c r="AE10" s="140"/>
      <c r="AF10" s="140"/>
      <c r="AG10" s="140"/>
      <c r="AH10" s="140"/>
      <c r="AI10" s="140"/>
    </row>
    <row r="11" spans="1:35" ht="11.45" customHeight="1" x14ac:dyDescent="0.2">
      <c r="A11" s="140"/>
      <c r="B11" s="140" t="s">
        <v>104</v>
      </c>
      <c r="C11" s="140"/>
      <c r="D11" s="278">
        <v>44287</v>
      </c>
      <c r="E11" s="140"/>
      <c r="F11" s="140"/>
      <c r="G11" s="354"/>
      <c r="H11" s="354"/>
      <c r="I11" s="354"/>
      <c r="J11" s="140"/>
      <c r="K11" s="140"/>
      <c r="L11" s="140"/>
      <c r="M11" s="140"/>
      <c r="N11" s="140"/>
      <c r="O11" s="140"/>
      <c r="P11" s="140"/>
      <c r="Q11" s="140"/>
      <c r="R11" s="140"/>
      <c r="S11" s="140"/>
      <c r="T11" s="140"/>
      <c r="U11" s="140"/>
      <c r="V11" s="141"/>
      <c r="W11" s="140"/>
      <c r="X11" s="140"/>
      <c r="Y11" s="140"/>
      <c r="Z11" s="140"/>
      <c r="AA11" s="140"/>
      <c r="AB11" s="140"/>
      <c r="AC11" s="140"/>
      <c r="AD11" s="140"/>
      <c r="AE11" s="140"/>
      <c r="AF11" s="140"/>
      <c r="AG11" s="140"/>
      <c r="AH11" s="140"/>
      <c r="AI11" s="140"/>
    </row>
    <row r="12" spans="1:35" ht="12.2" customHeight="1" thickBot="1" x14ac:dyDescent="0.25">
      <c r="A12" s="140"/>
      <c r="B12" s="140" t="s">
        <v>105</v>
      </c>
      <c r="C12" s="140"/>
      <c r="D12" s="279">
        <v>44377</v>
      </c>
      <c r="E12" s="140"/>
      <c r="F12" s="140"/>
      <c r="G12" s="354"/>
      <c r="H12" s="354"/>
      <c r="I12" s="354"/>
      <c r="J12" s="7"/>
      <c r="K12" s="140"/>
      <c r="L12" s="140"/>
      <c r="M12" s="140"/>
      <c r="N12" s="140"/>
      <c r="O12" s="140"/>
      <c r="P12" s="140"/>
      <c r="Q12" s="140"/>
      <c r="R12" s="140"/>
      <c r="S12" s="140"/>
      <c r="T12" s="140"/>
      <c r="U12" s="140"/>
      <c r="V12" s="141"/>
      <c r="W12" s="140"/>
      <c r="X12" s="140"/>
      <c r="Y12" s="140"/>
      <c r="Z12" s="140"/>
      <c r="AA12" s="140"/>
      <c r="AB12" s="140"/>
      <c r="AC12" s="140"/>
      <c r="AD12" s="140"/>
      <c r="AE12" s="140"/>
      <c r="AF12" s="140"/>
      <c r="AG12" s="140"/>
      <c r="AH12" s="140"/>
      <c r="AI12" s="140"/>
    </row>
    <row r="13" spans="1:35" x14ac:dyDescent="0.2">
      <c r="A13" s="140"/>
      <c r="B13" s="140"/>
      <c r="C13" s="140"/>
      <c r="D13" s="140"/>
      <c r="E13" s="140"/>
      <c r="F13" s="140"/>
      <c r="G13" s="140"/>
      <c r="H13" s="140"/>
      <c r="I13" s="140"/>
      <c r="J13" s="140"/>
      <c r="K13" s="140"/>
      <c r="L13" s="140"/>
      <c r="M13" s="140"/>
      <c r="N13" s="140"/>
      <c r="O13" s="140"/>
      <c r="P13" s="140"/>
      <c r="Q13" s="140"/>
      <c r="R13" s="140"/>
      <c r="S13" s="140"/>
      <c r="T13" s="140"/>
      <c r="U13" s="140"/>
      <c r="V13" s="141"/>
      <c r="W13" s="140"/>
      <c r="X13" s="140"/>
      <c r="Y13" s="140"/>
      <c r="Z13" s="140"/>
      <c r="AA13" s="140"/>
      <c r="AB13" s="140"/>
      <c r="AC13" s="140"/>
      <c r="AD13" s="140"/>
      <c r="AE13" s="140"/>
      <c r="AF13" s="140"/>
      <c r="AG13" s="140"/>
      <c r="AH13" s="140"/>
      <c r="AI13" s="140"/>
    </row>
    <row r="14" spans="1:35" s="103" customFormat="1" x14ac:dyDescent="0.2">
      <c r="A14" s="140"/>
      <c r="B14" s="156" t="s">
        <v>106</v>
      </c>
      <c r="C14" s="140"/>
      <c r="D14" s="140"/>
      <c r="E14" s="140"/>
      <c r="F14" s="140"/>
      <c r="G14" s="140"/>
      <c r="H14" s="140"/>
      <c r="I14" s="140"/>
      <c r="J14" s="140"/>
      <c r="K14" s="140"/>
      <c r="L14" s="207"/>
      <c r="M14" s="140"/>
      <c r="N14" s="140"/>
      <c r="O14" s="140"/>
      <c r="P14" s="140"/>
      <c r="Q14" s="140"/>
      <c r="R14" s="140"/>
      <c r="S14" s="140"/>
      <c r="T14" s="140"/>
      <c r="U14" s="140"/>
      <c r="V14" s="141"/>
      <c r="W14" s="140"/>
      <c r="X14" s="140"/>
      <c r="Y14" s="140"/>
      <c r="Z14" s="140"/>
      <c r="AA14" s="140"/>
      <c r="AB14" s="140"/>
      <c r="AC14" s="140"/>
      <c r="AD14" s="140"/>
      <c r="AE14" s="140"/>
      <c r="AF14" s="140"/>
      <c r="AG14" s="140"/>
      <c r="AH14" s="140"/>
      <c r="AI14" s="140"/>
    </row>
    <row r="15" spans="1:35" x14ac:dyDescent="0.2">
      <c r="A15" s="140"/>
      <c r="B15" s="21"/>
      <c r="C15" s="10"/>
      <c r="D15" s="10"/>
      <c r="E15" s="21"/>
      <c r="F15" s="45"/>
      <c r="G15" s="45"/>
      <c r="H15" s="15"/>
      <c r="I15" s="140"/>
      <c r="J15" s="140"/>
      <c r="K15" s="140"/>
      <c r="L15" s="141"/>
      <c r="M15" s="140"/>
      <c r="N15" s="140"/>
      <c r="O15" s="140"/>
      <c r="P15" s="140"/>
      <c r="Q15" s="140"/>
      <c r="R15" s="140"/>
      <c r="S15" s="140"/>
      <c r="T15" s="141"/>
      <c r="U15" s="141"/>
      <c r="V15" s="141"/>
      <c r="W15" s="140"/>
      <c r="X15" s="140"/>
      <c r="Y15" s="140"/>
      <c r="Z15" s="140"/>
      <c r="AA15" s="140"/>
      <c r="AB15" s="140"/>
      <c r="AC15" s="140"/>
      <c r="AD15" s="140"/>
      <c r="AE15" s="140"/>
      <c r="AF15" s="140"/>
      <c r="AG15" s="140"/>
      <c r="AH15" s="103"/>
      <c r="AI15" s="103"/>
    </row>
    <row r="16" spans="1:35" ht="12.2" customHeight="1" thickBot="1" x14ac:dyDescent="0.25">
      <c r="A16" s="90"/>
      <c r="B16" s="140"/>
      <c r="C16" s="140"/>
      <c r="D16" s="140"/>
      <c r="E16" s="140"/>
      <c r="F16" s="44"/>
      <c r="G16" s="44"/>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03"/>
      <c r="AI16" s="103"/>
    </row>
    <row r="17" spans="1:33" s="105" customFormat="1" ht="90" customHeight="1" thickBot="1" x14ac:dyDescent="0.25">
      <c r="A17" s="104" t="s">
        <v>107</v>
      </c>
      <c r="B17" s="298" t="s">
        <v>108</v>
      </c>
      <c r="C17" s="143" t="s">
        <v>109</v>
      </c>
      <c r="D17" s="143" t="s">
        <v>29</v>
      </c>
      <c r="E17" s="143" t="s">
        <v>32</v>
      </c>
      <c r="F17" s="143" t="s">
        <v>110</v>
      </c>
      <c r="G17" s="143" t="s">
        <v>41</v>
      </c>
      <c r="H17" s="143" t="s">
        <v>111</v>
      </c>
      <c r="I17" s="143" t="s">
        <v>112</v>
      </c>
      <c r="J17" s="143" t="s">
        <v>53</v>
      </c>
      <c r="K17" s="143" t="s">
        <v>113</v>
      </c>
      <c r="L17" s="143" t="s">
        <v>114</v>
      </c>
      <c r="M17" s="143" t="s">
        <v>115</v>
      </c>
      <c r="N17" s="143" t="s">
        <v>116</v>
      </c>
      <c r="O17" s="143" t="s">
        <v>73</v>
      </c>
      <c r="P17" s="143" t="s">
        <v>117</v>
      </c>
      <c r="Q17" s="143" t="s">
        <v>118</v>
      </c>
      <c r="R17" s="143" t="s">
        <v>84</v>
      </c>
      <c r="S17" s="168" t="s">
        <v>87</v>
      </c>
      <c r="T17" s="89" t="s">
        <v>119</v>
      </c>
      <c r="U17" s="242"/>
      <c r="V17" s="294" t="s">
        <v>120</v>
      </c>
      <c r="W17" s="44"/>
      <c r="X17" s="44"/>
      <c r="Y17" s="44"/>
      <c r="Z17" s="44"/>
      <c r="AA17" s="44"/>
      <c r="AB17" s="44"/>
      <c r="AC17" s="44"/>
      <c r="AD17" s="44"/>
      <c r="AE17" s="44"/>
      <c r="AF17" s="44"/>
      <c r="AG17" s="44"/>
    </row>
    <row r="18" spans="1:33" s="105" customFormat="1" ht="11.45" customHeight="1" x14ac:dyDescent="0.2">
      <c r="A18" s="142">
        <v>1</v>
      </c>
      <c r="B18" s="317"/>
      <c r="C18" s="72"/>
      <c r="D18" s="304"/>
      <c r="E18" s="265"/>
      <c r="F18" s="308"/>
      <c r="G18" s="308"/>
      <c r="H18" s="305"/>
      <c r="I18" s="305"/>
      <c r="J18" s="310"/>
      <c r="K18" s="305"/>
      <c r="L18" s="130" t="str">
        <f>IF(I18&lt;H18,"Check dates",IF(AND(H18="",I18&gt;0),"Check dates",IF(I18="",".",IFERROR(MAX(0,NETWORKDAYS(H18,I18,Lists!$F$45:$F$65)-IF(ISNUMBER(J18),J18,0)-1,0),"."))))</f>
        <v>.</v>
      </c>
      <c r="M18" s="308"/>
      <c r="N18" s="308"/>
      <c r="O18" s="304"/>
      <c r="P18" s="304"/>
      <c r="Q18" s="304"/>
      <c r="R18" s="304"/>
      <c r="S18" s="130" t="str">
        <f t="shared" ref="S18:S81" si="0">IF(ISBLANK(B18),".",IF(V18=".","Yes","No"))</f>
        <v>.</v>
      </c>
      <c r="T18" s="169" t="str">
        <f>IF(S18="Yes",(NETWORKDAYS(H18,$D$12,Lists!$F$45:$F$65)-IF(ISNUMBER(J18),J18,0)-1),".")</f>
        <v>.</v>
      </c>
      <c r="U18" s="24"/>
      <c r="V18" s="295" t="str">
        <f t="shared" ref="V18:V81" si="1">IF(I18="",".",IF(VALUE(I18)&lt;=VALUE($D$12),VALUE(I18),"."))</f>
        <v>.</v>
      </c>
      <c r="W18" s="44"/>
      <c r="X18" s="307"/>
      <c r="Y18" s="44"/>
      <c r="Z18" s="44"/>
      <c r="AA18" s="44"/>
      <c r="AB18" s="44"/>
      <c r="AC18" s="44"/>
      <c r="AD18" s="44"/>
      <c r="AE18" s="44"/>
      <c r="AF18" s="44"/>
      <c r="AG18" s="44"/>
    </row>
    <row r="19" spans="1:33" s="105" customFormat="1" ht="11.45" customHeight="1" x14ac:dyDescent="0.2">
      <c r="A19" s="142">
        <f t="shared" ref="A19:A49" si="2">A18+1</f>
        <v>2</v>
      </c>
      <c r="B19" s="318"/>
      <c r="C19" s="71"/>
      <c r="D19" s="314"/>
      <c r="E19" s="70"/>
      <c r="F19" s="70"/>
      <c r="G19" s="265"/>
      <c r="H19" s="305"/>
      <c r="I19" s="305"/>
      <c r="J19" s="310"/>
      <c r="K19" s="305"/>
      <c r="L19" s="130" t="str">
        <f>IF(I19&lt;H19,"Check dates",IF(AND(H19="",I19&gt;0),"Check dates",IF(I19="",".",IFERROR(MAX(0,NETWORKDAYS(H19,I19,Lists!$F$45:$F$65)-IF(ISNUMBER(J19),J19,0)-1,0),"."))))</f>
        <v>.</v>
      </c>
      <c r="M19" s="308"/>
      <c r="N19" s="308"/>
      <c r="O19" s="304"/>
      <c r="P19" s="304"/>
      <c r="Q19" s="304"/>
      <c r="R19" s="304"/>
      <c r="S19" s="130" t="str">
        <f t="shared" si="0"/>
        <v>.</v>
      </c>
      <c r="T19" s="169" t="str">
        <f>IF(S19="Yes",(NETWORKDAYS(H19,$D$12,Lists!$F$45:$F$65)-IF(ISNUMBER(J19),J19,0)-1),".")</f>
        <v>.</v>
      </c>
      <c r="U19" s="24"/>
      <c r="V19" s="296" t="str">
        <f t="shared" si="1"/>
        <v>.</v>
      </c>
      <c r="W19" s="44"/>
      <c r="X19" s="307"/>
      <c r="Y19" s="44"/>
      <c r="Z19" s="44"/>
      <c r="AA19" s="44"/>
      <c r="AB19" s="44"/>
      <c r="AC19" s="44"/>
      <c r="AD19" s="44"/>
      <c r="AE19" s="44"/>
      <c r="AF19" s="44"/>
      <c r="AG19" s="44"/>
    </row>
    <row r="20" spans="1:33" s="105" customFormat="1" ht="11.45" customHeight="1" x14ac:dyDescent="0.2">
      <c r="A20" s="142">
        <f t="shared" si="2"/>
        <v>3</v>
      </c>
      <c r="B20" s="318"/>
      <c r="C20" s="71"/>
      <c r="D20" s="314"/>
      <c r="E20" s="70"/>
      <c r="F20" s="309"/>
      <c r="G20" s="308"/>
      <c r="H20" s="305"/>
      <c r="I20" s="305"/>
      <c r="J20" s="310"/>
      <c r="K20" s="305"/>
      <c r="L20" s="130" t="str">
        <f>IF(I20&lt;H20,"Check dates",IF(AND(H20="",I20&gt;0),"Check dates",IF(I20="",".",IFERROR(MAX(0,NETWORKDAYS(H20,I20,Lists!$F$45:$F$65)-IF(ISNUMBER(J20),J20,0)-1,0),"."))))</f>
        <v>.</v>
      </c>
      <c r="M20" s="308"/>
      <c r="N20" s="308"/>
      <c r="O20" s="304"/>
      <c r="P20" s="304"/>
      <c r="Q20" s="304"/>
      <c r="R20" s="304"/>
      <c r="S20" s="130" t="str">
        <f t="shared" si="0"/>
        <v>.</v>
      </c>
      <c r="T20" s="169" t="str">
        <f>IF(S20="Yes",(NETWORKDAYS(H20,$D$12,Lists!$F$45:$F$65)-IF(ISNUMBER(J20),J20,0)-1),".")</f>
        <v>.</v>
      </c>
      <c r="U20" s="24"/>
      <c r="V20" s="296" t="str">
        <f t="shared" si="1"/>
        <v>.</v>
      </c>
      <c r="W20" s="44"/>
      <c r="X20" s="307"/>
      <c r="Y20" s="44"/>
      <c r="Z20" s="44"/>
      <c r="AA20" s="44"/>
      <c r="AB20" s="44"/>
      <c r="AC20" s="44"/>
      <c r="AD20" s="44"/>
      <c r="AE20" s="44"/>
      <c r="AF20" s="44"/>
      <c r="AG20" s="44"/>
    </row>
    <row r="21" spans="1:33" s="105" customFormat="1" ht="11.45" customHeight="1" x14ac:dyDescent="0.2">
      <c r="A21" s="142">
        <f t="shared" si="2"/>
        <v>4</v>
      </c>
      <c r="B21" s="318"/>
      <c r="C21" s="71"/>
      <c r="D21" s="314"/>
      <c r="E21" s="70"/>
      <c r="F21" s="309"/>
      <c r="G21" s="308"/>
      <c r="H21" s="305"/>
      <c r="I21" s="305"/>
      <c r="J21" s="310"/>
      <c r="K21" s="305"/>
      <c r="L21" s="130" t="str">
        <f>IF(I21&lt;H21,"Check dates",IF(AND(H21="",I21&gt;0),"Check dates",IF(I21="",".",IFERROR(MAX(0,NETWORKDAYS(H21,I21,Lists!$F$45:$F$65)-IF(ISNUMBER(J21),J21,0)-1,0),"."))))</f>
        <v>.</v>
      </c>
      <c r="M21" s="308"/>
      <c r="N21" s="308"/>
      <c r="O21" s="304"/>
      <c r="P21" s="304"/>
      <c r="Q21" s="304"/>
      <c r="R21" s="304"/>
      <c r="S21" s="130" t="str">
        <f t="shared" si="0"/>
        <v>.</v>
      </c>
      <c r="T21" s="169" t="str">
        <f>IF(S21="Yes",(NETWORKDAYS(H21,$D$12,Lists!$F$45:$F$65)-IF(ISNUMBER(J21),J21,0)-1),".")</f>
        <v>.</v>
      </c>
      <c r="U21" s="24"/>
      <c r="V21" s="296" t="str">
        <f t="shared" si="1"/>
        <v>.</v>
      </c>
      <c r="W21" s="44"/>
      <c r="X21" s="307"/>
      <c r="Y21" s="44"/>
      <c r="Z21" s="44"/>
      <c r="AA21" s="44"/>
      <c r="AB21" s="44"/>
      <c r="AC21" s="44"/>
      <c r="AD21" s="44"/>
      <c r="AE21" s="44"/>
      <c r="AF21" s="44"/>
      <c r="AG21" s="44"/>
    </row>
    <row r="22" spans="1:33" s="105" customFormat="1" ht="11.45" customHeight="1" x14ac:dyDescent="0.2">
      <c r="A22" s="142">
        <f t="shared" si="2"/>
        <v>5</v>
      </c>
      <c r="B22" s="318"/>
      <c r="C22" s="71"/>
      <c r="D22" s="314"/>
      <c r="E22" s="70"/>
      <c r="F22" s="70"/>
      <c r="G22" s="265"/>
      <c r="H22" s="305"/>
      <c r="I22" s="305"/>
      <c r="J22" s="310"/>
      <c r="K22" s="305"/>
      <c r="L22" s="130" t="str">
        <f>IF(I22&lt;H22,"Check dates",IF(AND(H22="",I22&gt;0),"Check dates",IF(I22="",".",IFERROR(MAX(0,NETWORKDAYS(H22,I22,Lists!$F$45:$F$65)-IF(ISNUMBER(J22),J22,0)-1,0),"."))))</f>
        <v>.</v>
      </c>
      <c r="M22" s="308"/>
      <c r="N22" s="308"/>
      <c r="O22" s="304"/>
      <c r="P22" s="304"/>
      <c r="Q22" s="304"/>
      <c r="R22" s="304"/>
      <c r="S22" s="130" t="str">
        <f t="shared" si="0"/>
        <v>.</v>
      </c>
      <c r="T22" s="169" t="str">
        <f>IF(S22="Yes",(NETWORKDAYS(H22,$D$12,Lists!$F$45:$F$65)-IF(ISNUMBER(J22),J22,0)-1),".")</f>
        <v>.</v>
      </c>
      <c r="U22" s="24"/>
      <c r="V22" s="296" t="str">
        <f t="shared" si="1"/>
        <v>.</v>
      </c>
      <c r="W22" s="44"/>
      <c r="X22" s="307"/>
      <c r="Y22" s="44"/>
      <c r="Z22" s="44"/>
      <c r="AA22" s="44"/>
      <c r="AB22" s="44"/>
      <c r="AC22" s="44"/>
      <c r="AD22" s="44"/>
      <c r="AE22" s="44"/>
      <c r="AF22" s="44"/>
      <c r="AG22" s="44"/>
    </row>
    <row r="23" spans="1:33" s="105" customFormat="1" ht="11.45" customHeight="1" x14ac:dyDescent="0.2">
      <c r="A23" s="142">
        <f t="shared" si="2"/>
        <v>6</v>
      </c>
      <c r="B23" s="318"/>
      <c r="C23" s="71"/>
      <c r="D23" s="314"/>
      <c r="E23" s="70"/>
      <c r="F23" s="309"/>
      <c r="G23" s="308"/>
      <c r="H23" s="305"/>
      <c r="I23" s="305"/>
      <c r="J23" s="310"/>
      <c r="K23" s="305"/>
      <c r="L23" s="130" t="str">
        <f>IF(I23&lt;H23,"Check dates",IF(AND(H23="",I23&gt;0),"Check dates",IF(I23="",".",IFERROR(MAX(0,NETWORKDAYS(H23,I23,Lists!$F$45:$F$65)-IF(ISNUMBER(J23),J23,0)-1,0),"."))))</f>
        <v>.</v>
      </c>
      <c r="M23" s="308"/>
      <c r="N23" s="308"/>
      <c r="O23" s="304"/>
      <c r="P23" s="304"/>
      <c r="Q23" s="304"/>
      <c r="R23" s="304"/>
      <c r="S23" s="130" t="str">
        <f t="shared" si="0"/>
        <v>.</v>
      </c>
      <c r="T23" s="169" t="str">
        <f>IF(S23="Yes",(NETWORKDAYS(H23,$D$12,Lists!$F$45:$F$65)-IF(ISNUMBER(J23),J23,0)-1),".")</f>
        <v>.</v>
      </c>
      <c r="U23" s="24"/>
      <c r="V23" s="296" t="str">
        <f t="shared" si="1"/>
        <v>.</v>
      </c>
      <c r="W23" s="44"/>
      <c r="X23" s="307"/>
      <c r="Y23" s="44"/>
      <c r="Z23" s="44"/>
      <c r="AA23" s="44"/>
      <c r="AB23" s="44"/>
      <c r="AC23" s="44"/>
      <c r="AD23" s="44"/>
      <c r="AE23" s="44"/>
      <c r="AF23" s="44"/>
      <c r="AG23" s="44"/>
    </row>
    <row r="24" spans="1:33" s="105" customFormat="1" ht="11.45" customHeight="1" x14ac:dyDescent="0.2">
      <c r="A24" s="142">
        <f t="shared" si="2"/>
        <v>7</v>
      </c>
      <c r="B24" s="318"/>
      <c r="C24" s="71"/>
      <c r="D24" s="314"/>
      <c r="E24" s="70"/>
      <c r="F24" s="309"/>
      <c r="G24" s="308"/>
      <c r="H24" s="305"/>
      <c r="I24" s="305"/>
      <c r="J24" s="310"/>
      <c r="K24" s="305"/>
      <c r="L24" s="130" t="str">
        <f>IF(I24&lt;H24,"Check dates",IF(AND(H24="",I24&gt;0),"Check dates",IF(I24="",".",IFERROR(MAX(0,NETWORKDAYS(H24,I24,Lists!$F$45:$F$65)-IF(ISNUMBER(J24),J24,0)-1,0),"."))))</f>
        <v>.</v>
      </c>
      <c r="M24" s="308"/>
      <c r="N24" s="308"/>
      <c r="O24" s="304"/>
      <c r="P24" s="304"/>
      <c r="Q24" s="304"/>
      <c r="R24" s="304"/>
      <c r="S24" s="130" t="str">
        <f t="shared" si="0"/>
        <v>.</v>
      </c>
      <c r="T24" s="169" t="str">
        <f>IF(S24="Yes",(NETWORKDAYS(H24,$D$12,Lists!$F$45:$F$65)-IF(ISNUMBER(J24),J24,0)-1),".")</f>
        <v>.</v>
      </c>
      <c r="U24" s="24"/>
      <c r="V24" s="296" t="str">
        <f t="shared" si="1"/>
        <v>.</v>
      </c>
      <c r="W24" s="44"/>
      <c r="X24" s="307"/>
      <c r="Y24" s="44"/>
      <c r="Z24" s="44"/>
      <c r="AA24" s="44"/>
      <c r="AB24" s="44"/>
      <c r="AC24" s="44"/>
      <c r="AD24" s="44"/>
      <c r="AE24" s="44"/>
      <c r="AF24" s="44"/>
      <c r="AG24" s="44"/>
    </row>
    <row r="25" spans="1:33" s="105" customFormat="1" ht="11.45" customHeight="1" x14ac:dyDescent="0.2">
      <c r="A25" s="142">
        <f t="shared" si="2"/>
        <v>8</v>
      </c>
      <c r="B25" s="318"/>
      <c r="C25" s="71"/>
      <c r="D25" s="314"/>
      <c r="E25" s="70"/>
      <c r="F25" s="309"/>
      <c r="G25" s="308"/>
      <c r="H25" s="305"/>
      <c r="I25" s="305"/>
      <c r="J25" s="310"/>
      <c r="K25" s="305"/>
      <c r="L25" s="130" t="str">
        <f>IF(I25&lt;H25,"Check dates",IF(AND(H25="",I25&gt;0),"Check dates",IF(I25="",".",IFERROR(MAX(0,NETWORKDAYS(H25,I25,Lists!$F$45:$F$65)-IF(ISNUMBER(J25),J25,0)-1,0),"."))))</f>
        <v>.</v>
      </c>
      <c r="M25" s="308"/>
      <c r="N25" s="308"/>
      <c r="O25" s="304"/>
      <c r="P25" s="304"/>
      <c r="Q25" s="304"/>
      <c r="R25" s="304"/>
      <c r="S25" s="130" t="str">
        <f t="shared" si="0"/>
        <v>.</v>
      </c>
      <c r="T25" s="169" t="str">
        <f>IF(S25="Yes",(NETWORKDAYS(H25,$D$12,Lists!$F$45:$F$65)-IF(ISNUMBER(J25),J25,0)-1),".")</f>
        <v>.</v>
      </c>
      <c r="U25" s="24"/>
      <c r="V25" s="296" t="str">
        <f t="shared" si="1"/>
        <v>.</v>
      </c>
      <c r="W25" s="44"/>
      <c r="X25" s="307"/>
      <c r="Y25" s="44"/>
      <c r="Z25" s="44"/>
      <c r="AA25" s="44"/>
      <c r="AB25" s="44"/>
      <c r="AC25" s="44"/>
      <c r="AD25" s="44"/>
      <c r="AE25" s="44"/>
      <c r="AF25" s="44"/>
      <c r="AG25" s="44"/>
    </row>
    <row r="26" spans="1:33" s="105" customFormat="1" ht="11.45" customHeight="1" x14ac:dyDescent="0.2">
      <c r="A26" s="142">
        <f t="shared" si="2"/>
        <v>9</v>
      </c>
      <c r="B26" s="318"/>
      <c r="C26" s="71"/>
      <c r="D26" s="314"/>
      <c r="E26" s="70"/>
      <c r="F26" s="309"/>
      <c r="G26" s="308"/>
      <c r="H26" s="305"/>
      <c r="I26" s="305"/>
      <c r="J26" s="310"/>
      <c r="K26" s="305"/>
      <c r="L26" s="130" t="str">
        <f>IF(I26&lt;H26,"Check dates",IF(AND(H26="",I26&gt;0),"Check dates",IF(I26="",".",IFERROR(MAX(0,NETWORKDAYS(H26,I26,Lists!$F$45:$F$65)-IF(ISNUMBER(J26),J26,0)-1,0),"."))))</f>
        <v>.</v>
      </c>
      <c r="M26" s="308"/>
      <c r="N26" s="308"/>
      <c r="O26" s="304"/>
      <c r="P26" s="304"/>
      <c r="Q26" s="304"/>
      <c r="R26" s="304"/>
      <c r="S26" s="130" t="str">
        <f t="shared" si="0"/>
        <v>.</v>
      </c>
      <c r="T26" s="169" t="str">
        <f>IF(S26="Yes",(NETWORKDAYS(H26,$D$12,Lists!$F$45:$F$65)-IF(ISNUMBER(J26),J26,0)-1),".")</f>
        <v>.</v>
      </c>
      <c r="U26" s="24"/>
      <c r="V26" s="296" t="str">
        <f t="shared" si="1"/>
        <v>.</v>
      </c>
      <c r="W26" s="44"/>
      <c r="X26" s="307"/>
      <c r="Y26" s="44"/>
      <c r="Z26" s="44"/>
      <c r="AA26" s="44"/>
      <c r="AB26" s="44"/>
      <c r="AC26" s="44"/>
      <c r="AD26" s="44"/>
      <c r="AE26" s="44"/>
      <c r="AF26" s="44"/>
      <c r="AG26" s="44"/>
    </row>
    <row r="27" spans="1:33" s="105" customFormat="1" ht="11.45" customHeight="1" x14ac:dyDescent="0.2">
      <c r="A27" s="142">
        <f t="shared" si="2"/>
        <v>10</v>
      </c>
      <c r="B27" s="318"/>
      <c r="C27" s="71"/>
      <c r="D27" s="314"/>
      <c r="E27" s="70"/>
      <c r="F27" s="309"/>
      <c r="G27" s="308"/>
      <c r="H27" s="305"/>
      <c r="I27" s="305"/>
      <c r="J27" s="310"/>
      <c r="K27" s="305"/>
      <c r="L27" s="130" t="str">
        <f>IF(I27&lt;H27,"Check dates",IF(AND(H27="",I27&gt;0),"Check dates",IF(I27="",".",IFERROR(MAX(0,NETWORKDAYS(H27,I27,Lists!$F$45:$F$65)-IF(ISNUMBER(J27),J27,0)-1,0),"."))))</f>
        <v>.</v>
      </c>
      <c r="M27" s="308"/>
      <c r="N27" s="308"/>
      <c r="O27" s="304"/>
      <c r="P27" s="304"/>
      <c r="Q27" s="304"/>
      <c r="R27" s="304"/>
      <c r="S27" s="130" t="str">
        <f t="shared" si="0"/>
        <v>.</v>
      </c>
      <c r="T27" s="169" t="str">
        <f>IF(S27="Yes",(NETWORKDAYS(H27,$D$12,Lists!$F$45:$F$65)-IF(ISNUMBER(J27),J27,0)-1),".")</f>
        <v>.</v>
      </c>
      <c r="U27" s="24"/>
      <c r="V27" s="296" t="str">
        <f t="shared" si="1"/>
        <v>.</v>
      </c>
      <c r="W27" s="44"/>
      <c r="X27" s="307"/>
      <c r="Y27" s="44"/>
      <c r="Z27" s="44"/>
      <c r="AA27" s="44"/>
      <c r="AB27" s="44"/>
      <c r="AC27" s="44"/>
      <c r="AD27" s="44"/>
      <c r="AE27" s="44"/>
      <c r="AF27" s="44"/>
      <c r="AG27" s="44"/>
    </row>
    <row r="28" spans="1:33" s="105" customFormat="1" ht="11.45" customHeight="1" x14ac:dyDescent="0.2">
      <c r="A28" s="142">
        <f t="shared" si="2"/>
        <v>11</v>
      </c>
      <c r="B28" s="318"/>
      <c r="C28" s="71"/>
      <c r="D28" s="314"/>
      <c r="E28" s="70"/>
      <c r="F28" s="309"/>
      <c r="G28" s="308"/>
      <c r="H28" s="305"/>
      <c r="I28" s="305"/>
      <c r="J28" s="310"/>
      <c r="K28" s="305"/>
      <c r="L28" s="130" t="str">
        <f>IF(I28&lt;H28,"Check dates",IF(AND(H28="",I28&gt;0),"Check dates",IF(I28="",".",IFERROR(MAX(0,NETWORKDAYS(H28,I28,Lists!$F$45:$F$65)-IF(ISNUMBER(J28),J28,0)-1,0),"."))))</f>
        <v>.</v>
      </c>
      <c r="M28" s="308"/>
      <c r="N28" s="308"/>
      <c r="O28" s="304"/>
      <c r="P28" s="304"/>
      <c r="Q28" s="304"/>
      <c r="R28" s="304"/>
      <c r="S28" s="130" t="str">
        <f t="shared" si="0"/>
        <v>.</v>
      </c>
      <c r="T28" s="169" t="str">
        <f>IF(S28="Yes",(NETWORKDAYS(H28,$D$12,Lists!$F$45:$F$65)-IF(ISNUMBER(J28),J28,0)-1),".")</f>
        <v>.</v>
      </c>
      <c r="U28" s="24"/>
      <c r="V28" s="296" t="str">
        <f t="shared" si="1"/>
        <v>.</v>
      </c>
      <c r="W28" s="44"/>
      <c r="X28" s="307"/>
      <c r="Y28" s="44"/>
      <c r="Z28" s="44"/>
      <c r="AA28" s="44"/>
      <c r="AB28" s="44"/>
      <c r="AC28" s="44"/>
      <c r="AD28" s="44"/>
      <c r="AE28" s="44"/>
      <c r="AF28" s="44"/>
      <c r="AG28" s="44"/>
    </row>
    <row r="29" spans="1:33" s="105" customFormat="1" ht="11.45" customHeight="1" x14ac:dyDescent="0.2">
      <c r="A29" s="142">
        <f t="shared" si="2"/>
        <v>12</v>
      </c>
      <c r="B29" s="318"/>
      <c r="C29" s="71"/>
      <c r="D29" s="314"/>
      <c r="E29" s="70"/>
      <c r="F29" s="309"/>
      <c r="G29" s="308"/>
      <c r="H29" s="305"/>
      <c r="I29" s="305"/>
      <c r="J29" s="310"/>
      <c r="K29" s="305"/>
      <c r="L29" s="130" t="str">
        <f>IF(I29&lt;H29,"Check dates",IF(AND(H29="",I29&gt;0),"Check dates",IF(I29="",".",IFERROR(MAX(0,NETWORKDAYS(H29,I29,Lists!$F$45:$F$65)-IF(ISNUMBER(J29),J29,0)-1,0),"."))))</f>
        <v>.</v>
      </c>
      <c r="M29" s="308"/>
      <c r="N29" s="308"/>
      <c r="O29" s="304"/>
      <c r="P29" s="304"/>
      <c r="Q29" s="304"/>
      <c r="R29" s="304"/>
      <c r="S29" s="130" t="str">
        <f t="shared" si="0"/>
        <v>.</v>
      </c>
      <c r="T29" s="169" t="str">
        <f>IF(S29="Yes",(NETWORKDAYS(H29,$D$12,Lists!$F$45:$F$65)-IF(ISNUMBER(J29),J29,0)-1),".")</f>
        <v>.</v>
      </c>
      <c r="U29" s="24"/>
      <c r="V29" s="296" t="str">
        <f t="shared" si="1"/>
        <v>.</v>
      </c>
      <c r="W29" s="44"/>
      <c r="X29" s="307"/>
      <c r="Y29" s="44"/>
      <c r="Z29" s="44"/>
      <c r="AA29" s="44"/>
      <c r="AB29" s="44"/>
      <c r="AC29" s="44"/>
      <c r="AD29" s="44"/>
      <c r="AE29" s="44"/>
      <c r="AF29" s="44"/>
      <c r="AG29" s="44"/>
    </row>
    <row r="30" spans="1:33" s="105" customFormat="1" ht="11.45" customHeight="1" x14ac:dyDescent="0.2">
      <c r="A30" s="142">
        <f t="shared" si="2"/>
        <v>13</v>
      </c>
      <c r="B30" s="318"/>
      <c r="C30" s="71"/>
      <c r="D30" s="314"/>
      <c r="E30" s="70"/>
      <c r="F30" s="309"/>
      <c r="G30" s="308"/>
      <c r="H30" s="305"/>
      <c r="I30" s="305"/>
      <c r="J30" s="310"/>
      <c r="K30" s="305"/>
      <c r="L30" s="130" t="str">
        <f>IF(I30&lt;H30,"Check dates",IF(AND(H30="",I30&gt;0),"Check dates",IF(I30="",".",IFERROR(MAX(0,NETWORKDAYS(H30,I30,Lists!$F$45:$F$65)-IF(ISNUMBER(J30),J30,0)-1,0),"."))))</f>
        <v>.</v>
      </c>
      <c r="M30" s="308"/>
      <c r="N30" s="308"/>
      <c r="O30" s="304"/>
      <c r="P30" s="304"/>
      <c r="Q30" s="304"/>
      <c r="R30" s="304"/>
      <c r="S30" s="130" t="str">
        <f t="shared" si="0"/>
        <v>.</v>
      </c>
      <c r="T30" s="169" t="str">
        <f>IF(S30="Yes",(NETWORKDAYS(H30,$D$12,Lists!$F$45:$F$65)-IF(ISNUMBER(J30),J30,0)-1),".")</f>
        <v>.</v>
      </c>
      <c r="U30" s="24"/>
      <c r="V30" s="296" t="str">
        <f t="shared" si="1"/>
        <v>.</v>
      </c>
      <c r="W30" s="44"/>
      <c r="X30" s="307"/>
      <c r="Y30" s="44"/>
      <c r="Z30" s="44"/>
      <c r="AA30" s="44"/>
      <c r="AB30" s="44"/>
      <c r="AC30" s="44"/>
      <c r="AD30" s="44"/>
      <c r="AE30" s="44"/>
      <c r="AF30" s="44"/>
      <c r="AG30" s="44"/>
    </row>
    <row r="31" spans="1:33" s="105" customFormat="1" ht="11.45" customHeight="1" x14ac:dyDescent="0.2">
      <c r="A31" s="142">
        <f t="shared" si="2"/>
        <v>14</v>
      </c>
      <c r="B31" s="318"/>
      <c r="C31" s="71"/>
      <c r="D31" s="314"/>
      <c r="E31" s="70"/>
      <c r="F31" s="309"/>
      <c r="G31" s="308"/>
      <c r="H31" s="305"/>
      <c r="I31" s="305"/>
      <c r="J31" s="311"/>
      <c r="K31" s="305"/>
      <c r="L31" s="130" t="str">
        <f>IF(I31&lt;H31,"Check dates",IF(AND(H31="",I31&gt;0),"Check dates",IF(I31="",".",IFERROR(MAX(0,NETWORKDAYS(H31,I31,Lists!$F$45:$F$65)-IF(ISNUMBER(J31),J31,0)-1,0),"."))))</f>
        <v>.</v>
      </c>
      <c r="M31" s="308"/>
      <c r="N31" s="308"/>
      <c r="O31" s="304"/>
      <c r="P31" s="304"/>
      <c r="Q31" s="304"/>
      <c r="R31" s="304"/>
      <c r="S31" s="130" t="str">
        <f t="shared" si="0"/>
        <v>.</v>
      </c>
      <c r="T31" s="169" t="str">
        <f>IF(S31="Yes",(NETWORKDAYS(H31,$D$12,Lists!$F$45:$F$65)-IF(ISNUMBER(J31),J31,0)-1),".")</f>
        <v>.</v>
      </c>
      <c r="U31" s="24"/>
      <c r="V31" s="296" t="str">
        <f t="shared" si="1"/>
        <v>.</v>
      </c>
      <c r="W31" s="44"/>
      <c r="X31" s="307"/>
      <c r="Y31" s="44"/>
      <c r="Z31" s="44"/>
      <c r="AA31" s="44"/>
      <c r="AB31" s="44"/>
      <c r="AC31" s="44"/>
      <c r="AD31" s="44"/>
      <c r="AE31" s="44"/>
      <c r="AF31" s="44"/>
      <c r="AG31" s="44"/>
    </row>
    <row r="32" spans="1:33" s="105" customFormat="1" ht="11.45" customHeight="1" x14ac:dyDescent="0.2">
      <c r="A32" s="142">
        <f t="shared" si="2"/>
        <v>15</v>
      </c>
      <c r="B32" s="318"/>
      <c r="C32" s="71"/>
      <c r="D32" s="314"/>
      <c r="E32" s="70"/>
      <c r="F32" s="70"/>
      <c r="G32" s="265"/>
      <c r="H32" s="305"/>
      <c r="I32" s="305"/>
      <c r="J32" s="311"/>
      <c r="K32" s="305"/>
      <c r="L32" s="130" t="str">
        <f>IF(I32&lt;H32,"Check dates",IF(AND(H32="",I32&gt;0),"Check dates",IF(I32="",".",IFERROR(MAX(0,NETWORKDAYS(H32,I32,Lists!$F$45:$F$65)-IF(ISNUMBER(J32),J32,0)-1,0),"."))))</f>
        <v>.</v>
      </c>
      <c r="M32" s="308"/>
      <c r="N32" s="308"/>
      <c r="O32" s="304"/>
      <c r="P32" s="304"/>
      <c r="Q32" s="304"/>
      <c r="R32" s="304"/>
      <c r="S32" s="130" t="str">
        <f t="shared" si="0"/>
        <v>.</v>
      </c>
      <c r="T32" s="169" t="str">
        <f>IF(S32="Yes",(NETWORKDAYS(H32,$D$12,Lists!$F$45:$F$65)-IF(ISNUMBER(J32),J32,0)-1),".")</f>
        <v>.</v>
      </c>
      <c r="U32" s="24"/>
      <c r="V32" s="296" t="str">
        <f t="shared" si="1"/>
        <v>.</v>
      </c>
      <c r="W32" s="44"/>
      <c r="X32" s="307"/>
      <c r="Y32" s="44"/>
      <c r="Z32" s="44"/>
      <c r="AA32" s="44"/>
      <c r="AB32" s="44"/>
      <c r="AC32" s="44"/>
      <c r="AD32" s="44"/>
      <c r="AE32" s="44"/>
      <c r="AF32" s="44"/>
      <c r="AG32" s="44"/>
    </row>
    <row r="33" spans="1:33" s="105" customFormat="1" ht="11.45" customHeight="1" outlineLevel="1" x14ac:dyDescent="0.2">
      <c r="A33" s="142">
        <f t="shared" si="2"/>
        <v>16</v>
      </c>
      <c r="B33" s="318"/>
      <c r="C33" s="71"/>
      <c r="D33" s="314"/>
      <c r="E33" s="70"/>
      <c r="F33" s="309"/>
      <c r="G33" s="308"/>
      <c r="H33" s="305"/>
      <c r="I33" s="319"/>
      <c r="J33" s="311"/>
      <c r="K33" s="305"/>
      <c r="L33" s="130" t="str">
        <f>IF(I33&lt;H33,"Check dates",IF(AND(H33="",I33&gt;0),"Check dates",IF(I33="",".",IFERROR(MAX(0,NETWORKDAYS(H33,I33,Lists!$F$45:$F$65)-IF(ISNUMBER(J33),J33,0)-1,0),"."))))</f>
        <v>.</v>
      </c>
      <c r="M33" s="308"/>
      <c r="N33" s="308"/>
      <c r="O33" s="304"/>
      <c r="P33" s="305"/>
      <c r="Q33" s="305"/>
      <c r="R33" s="304"/>
      <c r="S33" s="130" t="str">
        <f t="shared" si="0"/>
        <v>.</v>
      </c>
      <c r="T33" s="169" t="str">
        <f>IF(S33="Yes",(NETWORKDAYS(H33,$D$12,Lists!$F$45:$F$65)-IF(ISNUMBER(J33),J33,0)-1),".")</f>
        <v>.</v>
      </c>
      <c r="U33" s="24"/>
      <c r="V33" s="296" t="str">
        <f t="shared" si="1"/>
        <v>.</v>
      </c>
      <c r="W33" s="44"/>
      <c r="X33" s="307"/>
      <c r="Y33" s="44"/>
      <c r="Z33" s="44"/>
      <c r="AA33" s="44"/>
      <c r="AB33" s="44"/>
      <c r="AC33" s="44"/>
      <c r="AD33" s="44"/>
      <c r="AE33" s="44"/>
      <c r="AF33" s="44"/>
      <c r="AG33" s="44"/>
    </row>
    <row r="34" spans="1:33" s="105" customFormat="1" ht="11.45" customHeight="1" outlineLevel="1" x14ac:dyDescent="0.2">
      <c r="A34" s="142">
        <f t="shared" si="2"/>
        <v>17</v>
      </c>
      <c r="B34" s="318"/>
      <c r="C34" s="71"/>
      <c r="D34" s="314"/>
      <c r="E34" s="70"/>
      <c r="F34" s="309"/>
      <c r="G34" s="308"/>
      <c r="H34" s="305"/>
      <c r="I34" s="319"/>
      <c r="J34" s="311"/>
      <c r="K34" s="305"/>
      <c r="L34" s="130" t="str">
        <f>IF(I34&lt;H34,"Check dates",IF(AND(H34="",I34&gt;0),"Check dates",IF(I34="",".",IFERROR(MAX(0,NETWORKDAYS(H34,I34,Lists!$F$45:$F$65)-IF(ISNUMBER(J34),J34,0)-1,0),"."))))</f>
        <v>.</v>
      </c>
      <c r="M34" s="308"/>
      <c r="N34" s="308"/>
      <c r="O34" s="304"/>
      <c r="P34" s="305"/>
      <c r="Q34" s="305"/>
      <c r="R34" s="304"/>
      <c r="S34" s="130" t="str">
        <f t="shared" si="0"/>
        <v>.</v>
      </c>
      <c r="T34" s="169" t="str">
        <f>IF(S34="Yes",(NETWORKDAYS(H34,$D$12,Lists!$F$45:$F$65)-IF(ISNUMBER(J34),J34,0)-1),".")</f>
        <v>.</v>
      </c>
      <c r="U34" s="24"/>
      <c r="V34" s="296" t="str">
        <f t="shared" si="1"/>
        <v>.</v>
      </c>
      <c r="W34" s="44"/>
      <c r="X34" s="307"/>
      <c r="Y34" s="44"/>
      <c r="Z34" s="44"/>
      <c r="AA34" s="44"/>
      <c r="AB34" s="44"/>
      <c r="AC34" s="44"/>
      <c r="AD34" s="44"/>
      <c r="AE34" s="44"/>
      <c r="AF34" s="44"/>
      <c r="AG34" s="44"/>
    </row>
    <row r="35" spans="1:33" s="105" customFormat="1" ht="11.45" customHeight="1" outlineLevel="1" x14ac:dyDescent="0.2">
      <c r="A35" s="142">
        <f t="shared" si="2"/>
        <v>18</v>
      </c>
      <c r="B35" s="318"/>
      <c r="C35" s="71"/>
      <c r="D35" s="314"/>
      <c r="E35" s="70"/>
      <c r="F35" s="309"/>
      <c r="G35" s="308"/>
      <c r="H35" s="305"/>
      <c r="I35" s="319"/>
      <c r="J35" s="311"/>
      <c r="K35" s="305"/>
      <c r="L35" s="130" t="str">
        <f>IF(I35&lt;H35,"Check dates",IF(AND(H35="",I35&gt;0),"Check dates",IF(I35="",".",IFERROR(MAX(0,NETWORKDAYS(H35,I35,Lists!$F$45:$F$65)-IF(ISNUMBER(J35),J35,0)-1,0),"."))))</f>
        <v>.</v>
      </c>
      <c r="M35" s="308"/>
      <c r="N35" s="308"/>
      <c r="O35" s="304"/>
      <c r="P35" s="305"/>
      <c r="Q35" s="305"/>
      <c r="R35" s="304"/>
      <c r="S35" s="130" t="str">
        <f t="shared" si="0"/>
        <v>.</v>
      </c>
      <c r="T35" s="169" t="str">
        <f>IF(S35="Yes",(NETWORKDAYS(H35,$D$12,Lists!$F$45:$F$65)-IF(ISNUMBER(J35),J35,0)-1),".")</f>
        <v>.</v>
      </c>
      <c r="U35" s="24"/>
      <c r="V35" s="296" t="str">
        <f t="shared" si="1"/>
        <v>.</v>
      </c>
      <c r="W35" s="44"/>
      <c r="X35" s="307"/>
      <c r="Y35" s="44"/>
      <c r="Z35" s="44"/>
      <c r="AA35" s="44"/>
      <c r="AB35" s="44"/>
      <c r="AC35" s="44"/>
      <c r="AD35" s="44"/>
      <c r="AE35" s="44"/>
      <c r="AF35" s="44"/>
      <c r="AG35" s="44"/>
    </row>
    <row r="36" spans="1:33" s="105" customFormat="1" ht="11.45" customHeight="1" outlineLevel="1" x14ac:dyDescent="0.2">
      <c r="A36" s="142">
        <f t="shared" si="2"/>
        <v>19</v>
      </c>
      <c r="B36" s="318"/>
      <c r="C36" s="71"/>
      <c r="D36" s="314"/>
      <c r="E36" s="70"/>
      <c r="F36" s="309"/>
      <c r="G36" s="308"/>
      <c r="H36" s="305"/>
      <c r="I36" s="305"/>
      <c r="J36" s="311"/>
      <c r="K36" s="305"/>
      <c r="L36" s="130" t="str">
        <f>IF(I36&lt;H36,"Check dates",IF(AND(H36="",I36&gt;0),"Check dates",IF(I36="",".",IFERROR(MAX(0,NETWORKDAYS(H36,I36,Lists!$F$45:$F$65)-IF(ISNUMBER(J36),J36,0)-1,0),"."))))</f>
        <v>.</v>
      </c>
      <c r="M36" s="308"/>
      <c r="N36" s="308"/>
      <c r="O36" s="304"/>
      <c r="P36" s="305"/>
      <c r="Q36" s="305"/>
      <c r="R36" s="305"/>
      <c r="S36" s="130" t="str">
        <f t="shared" si="0"/>
        <v>.</v>
      </c>
      <c r="T36" s="169" t="str">
        <f>IF(S36="Yes",(NETWORKDAYS(H36,$D$12,Lists!$F$45:$F$65)-IF(ISNUMBER(J36),J36,0)-1),".")</f>
        <v>.</v>
      </c>
      <c r="U36" s="24"/>
      <c r="V36" s="296" t="str">
        <f t="shared" si="1"/>
        <v>.</v>
      </c>
      <c r="W36" s="44"/>
      <c r="X36" s="307"/>
      <c r="Y36" s="44"/>
      <c r="Z36" s="44"/>
      <c r="AA36" s="44"/>
      <c r="AB36" s="44"/>
      <c r="AC36" s="44"/>
      <c r="AD36" s="44"/>
      <c r="AE36" s="44"/>
      <c r="AF36" s="44"/>
      <c r="AG36" s="44"/>
    </row>
    <row r="37" spans="1:33" s="105" customFormat="1" ht="11.45" customHeight="1" outlineLevel="1" x14ac:dyDescent="0.2">
      <c r="A37" s="142">
        <f t="shared" si="2"/>
        <v>20</v>
      </c>
      <c r="B37" s="318"/>
      <c r="C37" s="71"/>
      <c r="D37" s="314"/>
      <c r="E37" s="70"/>
      <c r="F37" s="309"/>
      <c r="G37" s="308"/>
      <c r="H37" s="305"/>
      <c r="I37" s="305"/>
      <c r="J37" s="311"/>
      <c r="K37" s="305"/>
      <c r="L37" s="130" t="str">
        <f>IF(I37&lt;H37,"Check dates",IF(AND(H37="",I37&gt;0),"Check dates",IF(I37="",".",IFERROR(MAX(0,NETWORKDAYS(H37,I37,Lists!$F$45:$F$65)-IF(ISNUMBER(J37),J37,0)-1,0),"."))))</f>
        <v>.</v>
      </c>
      <c r="M37" s="308"/>
      <c r="N37" s="308"/>
      <c r="O37" s="304"/>
      <c r="P37" s="305"/>
      <c r="Q37" s="305"/>
      <c r="R37" s="305"/>
      <c r="S37" s="130" t="str">
        <f t="shared" si="0"/>
        <v>.</v>
      </c>
      <c r="T37" s="169" t="str">
        <f>IF(S37="Yes",(NETWORKDAYS(H37,$D$12,Lists!$F$45:$F$65)-IF(ISNUMBER(J37),J37,0)-1),".")</f>
        <v>.</v>
      </c>
      <c r="U37" s="24"/>
      <c r="V37" s="296" t="str">
        <f t="shared" si="1"/>
        <v>.</v>
      </c>
      <c r="W37" s="44"/>
      <c r="X37" s="307"/>
      <c r="Y37" s="44"/>
      <c r="Z37" s="44"/>
      <c r="AA37" s="44"/>
      <c r="AB37" s="44"/>
      <c r="AC37" s="44"/>
      <c r="AD37" s="44"/>
      <c r="AE37" s="44"/>
      <c r="AF37" s="44"/>
      <c r="AG37" s="44"/>
    </row>
    <row r="38" spans="1:33" s="105" customFormat="1" ht="11.45" customHeight="1" outlineLevel="1" x14ac:dyDescent="0.2">
      <c r="A38" s="142">
        <f t="shared" si="2"/>
        <v>21</v>
      </c>
      <c r="B38" s="318"/>
      <c r="C38" s="71"/>
      <c r="D38" s="314"/>
      <c r="E38" s="70"/>
      <c r="F38" s="309"/>
      <c r="G38" s="308"/>
      <c r="H38" s="305"/>
      <c r="I38" s="305"/>
      <c r="J38" s="311"/>
      <c r="K38" s="305"/>
      <c r="L38" s="130" t="str">
        <f>IF(I38&lt;H38,"Check dates",IF(AND(H38="",I38&gt;0),"Check dates",IF(I38="",".",IFERROR(MAX(0,NETWORKDAYS(H38,I38,Lists!$F$45:$F$65)-IF(ISNUMBER(J38),J38,0)-1,0),"."))))</f>
        <v>.</v>
      </c>
      <c r="M38" s="308"/>
      <c r="N38" s="308"/>
      <c r="O38" s="304"/>
      <c r="P38" s="305"/>
      <c r="Q38" s="305"/>
      <c r="R38" s="305"/>
      <c r="S38" s="130" t="str">
        <f t="shared" si="0"/>
        <v>.</v>
      </c>
      <c r="T38" s="169" t="str">
        <f>IF(S38="Yes",(NETWORKDAYS(H38,$D$12,Lists!$F$45:$F$65)-IF(ISNUMBER(J38),J38,0)-1),".")</f>
        <v>.</v>
      </c>
      <c r="U38" s="24"/>
      <c r="V38" s="296" t="str">
        <f t="shared" si="1"/>
        <v>.</v>
      </c>
      <c r="W38" s="44"/>
      <c r="X38" s="307"/>
      <c r="Y38" s="44"/>
      <c r="Z38" s="44"/>
      <c r="AA38" s="44"/>
      <c r="AB38" s="44"/>
      <c r="AC38" s="44"/>
      <c r="AD38" s="44"/>
      <c r="AE38" s="44"/>
      <c r="AF38" s="44"/>
      <c r="AG38" s="44"/>
    </row>
    <row r="39" spans="1:33" s="105" customFormat="1" ht="11.45" customHeight="1" outlineLevel="1" x14ac:dyDescent="0.2">
      <c r="A39" s="142">
        <f t="shared" si="2"/>
        <v>22</v>
      </c>
      <c r="B39" s="318"/>
      <c r="C39" s="71"/>
      <c r="D39" s="314"/>
      <c r="E39" s="70"/>
      <c r="F39" s="309"/>
      <c r="G39" s="308"/>
      <c r="H39" s="305"/>
      <c r="I39" s="305"/>
      <c r="J39" s="311"/>
      <c r="K39" s="305"/>
      <c r="L39" s="130" t="str">
        <f>IF(I39&lt;H39,"Check dates",IF(AND(H39="",I39&gt;0),"Check dates",IF(I39="",".",IFERROR(MAX(0,NETWORKDAYS(H39,I39,Lists!$F$45:$F$65)-IF(ISNUMBER(J39),J39,0)-1,0),"."))))</f>
        <v>.</v>
      </c>
      <c r="M39" s="308"/>
      <c r="N39" s="308"/>
      <c r="O39" s="304"/>
      <c r="P39" s="305"/>
      <c r="Q39" s="305"/>
      <c r="R39" s="305"/>
      <c r="S39" s="130" t="str">
        <f t="shared" si="0"/>
        <v>.</v>
      </c>
      <c r="T39" s="169" t="str">
        <f>IF(S39="Yes",(NETWORKDAYS(H39,$D$12,Lists!$F$45:$F$65)-IF(ISNUMBER(J39),J39,0)-1),".")</f>
        <v>.</v>
      </c>
      <c r="U39" s="24"/>
      <c r="V39" s="296" t="str">
        <f t="shared" si="1"/>
        <v>.</v>
      </c>
      <c r="W39" s="44"/>
      <c r="X39" s="307"/>
      <c r="Y39" s="44"/>
      <c r="Z39" s="44"/>
      <c r="AA39" s="44"/>
      <c r="AB39" s="44"/>
      <c r="AC39" s="44"/>
      <c r="AD39" s="44"/>
      <c r="AE39" s="44"/>
      <c r="AF39" s="44"/>
      <c r="AG39" s="44"/>
    </row>
    <row r="40" spans="1:33" s="105" customFormat="1" ht="11.45" customHeight="1" outlineLevel="1" x14ac:dyDescent="0.2">
      <c r="A40" s="142">
        <f t="shared" si="2"/>
        <v>23</v>
      </c>
      <c r="B40" s="318"/>
      <c r="C40" s="71"/>
      <c r="D40" s="314"/>
      <c r="E40" s="70"/>
      <c r="F40" s="70"/>
      <c r="G40" s="265"/>
      <c r="H40" s="305"/>
      <c r="I40" s="305"/>
      <c r="J40" s="311"/>
      <c r="K40" s="305"/>
      <c r="L40" s="130" t="str">
        <f>IF(I40&lt;H40,"Check dates",IF(AND(H40="",I40&gt;0),"Check dates",IF(I40="",".",IFERROR(MAX(0,NETWORKDAYS(H40,I40,Lists!$F$45:$F$65)-IF(ISNUMBER(J40),J40,0)-1,0),"."))))</f>
        <v>.</v>
      </c>
      <c r="M40" s="308"/>
      <c r="N40" s="308"/>
      <c r="O40" s="304"/>
      <c r="P40" s="305"/>
      <c r="Q40" s="305"/>
      <c r="R40" s="305"/>
      <c r="S40" s="130" t="str">
        <f t="shared" si="0"/>
        <v>.</v>
      </c>
      <c r="T40" s="169" t="str">
        <f>IF(S40="Yes",(NETWORKDAYS(H40,$D$12,Lists!$F$45:$F$65)-IF(ISNUMBER(J40),J40,0)-1),".")</f>
        <v>.</v>
      </c>
      <c r="U40" s="24"/>
      <c r="V40" s="296" t="str">
        <f t="shared" si="1"/>
        <v>.</v>
      </c>
      <c r="W40" s="44"/>
      <c r="X40" s="307"/>
      <c r="Y40" s="44"/>
      <c r="Z40" s="44"/>
      <c r="AA40" s="44"/>
      <c r="AB40" s="44"/>
      <c r="AC40" s="44"/>
      <c r="AD40" s="44"/>
      <c r="AE40" s="44"/>
      <c r="AF40" s="44"/>
      <c r="AG40" s="44"/>
    </row>
    <row r="41" spans="1:33" s="105" customFormat="1" ht="11.45" customHeight="1" outlineLevel="1" x14ac:dyDescent="0.2">
      <c r="A41" s="142">
        <f t="shared" si="2"/>
        <v>24</v>
      </c>
      <c r="B41" s="318"/>
      <c r="C41" s="71"/>
      <c r="D41" s="314"/>
      <c r="E41" s="70"/>
      <c r="F41" s="309"/>
      <c r="G41" s="308"/>
      <c r="H41" s="305"/>
      <c r="I41" s="305"/>
      <c r="J41" s="311"/>
      <c r="K41" s="305"/>
      <c r="L41" s="130" t="str">
        <f>IF(I41&lt;H41,"Check dates",IF(AND(H41="",I41&gt;0),"Check dates",IF(I41="",".",IFERROR(MAX(0,NETWORKDAYS(H41,I41,Lists!$F$45:$F$65)-IF(ISNUMBER(J41),J41,0)-1,0),"."))))</f>
        <v>.</v>
      </c>
      <c r="M41" s="308"/>
      <c r="N41" s="308"/>
      <c r="O41" s="304"/>
      <c r="P41" s="305"/>
      <c r="Q41" s="305"/>
      <c r="R41" s="305"/>
      <c r="S41" s="130" t="str">
        <f t="shared" si="0"/>
        <v>.</v>
      </c>
      <c r="T41" s="169" t="str">
        <f>IF(S41="Yes",(NETWORKDAYS(H41,$D$12,Lists!$F$45:$F$65)-IF(ISNUMBER(J41),J41,0)-1),".")</f>
        <v>.</v>
      </c>
      <c r="U41" s="24"/>
      <c r="V41" s="296" t="str">
        <f t="shared" si="1"/>
        <v>.</v>
      </c>
      <c r="W41" s="44"/>
      <c r="X41" s="307"/>
      <c r="Y41" s="44"/>
      <c r="Z41" s="44"/>
      <c r="AA41" s="44"/>
      <c r="AB41" s="44"/>
      <c r="AC41" s="44"/>
      <c r="AD41" s="44"/>
      <c r="AE41" s="44"/>
      <c r="AF41" s="44"/>
      <c r="AG41" s="44"/>
    </row>
    <row r="42" spans="1:33" s="105" customFormat="1" ht="11.45" customHeight="1" outlineLevel="1" x14ac:dyDescent="0.2">
      <c r="A42" s="142">
        <f t="shared" si="2"/>
        <v>25</v>
      </c>
      <c r="B42" s="318"/>
      <c r="C42" s="71"/>
      <c r="D42" s="314"/>
      <c r="E42" s="70"/>
      <c r="F42" s="309"/>
      <c r="G42" s="308"/>
      <c r="H42" s="305"/>
      <c r="I42" s="305"/>
      <c r="J42" s="311"/>
      <c r="K42" s="305"/>
      <c r="L42" s="130" t="str">
        <f>IF(I42&lt;H42,"Check dates",IF(AND(H42="",I42&gt;0),"Check dates",IF(I42="",".",IFERROR(MAX(0,NETWORKDAYS(H42,I42,Lists!$F$45:$F$65)-IF(ISNUMBER(J42),J42,0)-1,0),"."))))</f>
        <v>.</v>
      </c>
      <c r="M42" s="308"/>
      <c r="N42" s="308"/>
      <c r="O42" s="304"/>
      <c r="P42" s="305"/>
      <c r="Q42" s="305"/>
      <c r="R42" s="305"/>
      <c r="S42" s="130" t="str">
        <f t="shared" si="0"/>
        <v>.</v>
      </c>
      <c r="T42" s="169" t="str">
        <f>IF(S42="Yes",(NETWORKDAYS(H42,$D$12,Lists!$F$45:$F$65)-IF(ISNUMBER(J42),J42,0)-1),".")</f>
        <v>.</v>
      </c>
      <c r="U42" s="24"/>
      <c r="V42" s="296" t="str">
        <f t="shared" si="1"/>
        <v>.</v>
      </c>
      <c r="W42" s="44"/>
      <c r="X42" s="307"/>
      <c r="Y42" s="44"/>
      <c r="Z42" s="44"/>
      <c r="AA42" s="44"/>
      <c r="AB42" s="44"/>
      <c r="AC42" s="44"/>
      <c r="AD42" s="44"/>
      <c r="AE42" s="44"/>
      <c r="AF42" s="44"/>
      <c r="AG42" s="44"/>
    </row>
    <row r="43" spans="1:33" s="105" customFormat="1" ht="11.45" customHeight="1" outlineLevel="1" x14ac:dyDescent="0.2">
      <c r="A43" s="142">
        <f t="shared" si="2"/>
        <v>26</v>
      </c>
      <c r="B43" s="318"/>
      <c r="C43" s="71"/>
      <c r="D43" s="314"/>
      <c r="E43" s="70"/>
      <c r="F43" s="70"/>
      <c r="G43" s="265"/>
      <c r="H43" s="305"/>
      <c r="I43" s="305"/>
      <c r="J43" s="311"/>
      <c r="K43" s="305"/>
      <c r="L43" s="130" t="str">
        <f>IF(I43&lt;H43,"Check dates",IF(AND(H43="",I43&gt;0),"Check dates",IF(I43="",".",IFERROR(MAX(0,NETWORKDAYS(H43,I43,Lists!$F$45:$F$65)-IF(ISNUMBER(J43),J43,0)-1,0),"."))))</f>
        <v>.</v>
      </c>
      <c r="M43" s="308"/>
      <c r="N43" s="308"/>
      <c r="O43" s="304"/>
      <c r="P43" s="305"/>
      <c r="Q43" s="305"/>
      <c r="R43" s="305"/>
      <c r="S43" s="130" t="str">
        <f t="shared" si="0"/>
        <v>.</v>
      </c>
      <c r="T43" s="169" t="str">
        <f>IF(S43="Yes",(NETWORKDAYS(H43,$D$12,Lists!$F$45:$F$65)-IF(ISNUMBER(J43),J43,0)-1),".")</f>
        <v>.</v>
      </c>
      <c r="U43" s="24"/>
      <c r="V43" s="296" t="str">
        <f t="shared" si="1"/>
        <v>.</v>
      </c>
      <c r="W43" s="44"/>
      <c r="X43" s="307"/>
      <c r="Y43" s="44"/>
      <c r="Z43" s="44"/>
      <c r="AA43" s="44"/>
      <c r="AB43" s="44"/>
      <c r="AC43" s="44"/>
      <c r="AD43" s="44"/>
      <c r="AE43" s="44"/>
      <c r="AF43" s="44"/>
      <c r="AG43" s="44"/>
    </row>
    <row r="44" spans="1:33" s="105" customFormat="1" ht="11.45" customHeight="1" outlineLevel="1" x14ac:dyDescent="0.2">
      <c r="A44" s="142">
        <f t="shared" si="2"/>
        <v>27</v>
      </c>
      <c r="B44" s="318"/>
      <c r="C44" s="71"/>
      <c r="D44" s="314"/>
      <c r="E44" s="70"/>
      <c r="F44" s="70"/>
      <c r="G44" s="265"/>
      <c r="H44" s="305"/>
      <c r="I44" s="305"/>
      <c r="J44" s="311"/>
      <c r="K44" s="305"/>
      <c r="L44" s="130" t="str">
        <f>IF(I44&lt;H44,"Check dates",IF(AND(H44="",I44&gt;0),"Check dates",IF(I44="",".",IFERROR(MAX(0,NETWORKDAYS(H44,I44,Lists!$F$45:$F$65)-IF(ISNUMBER(J44),J44,0)-1,0),"."))))</f>
        <v>.</v>
      </c>
      <c r="M44" s="308"/>
      <c r="N44" s="308"/>
      <c r="O44" s="304"/>
      <c r="P44" s="305"/>
      <c r="Q44" s="305"/>
      <c r="R44" s="305"/>
      <c r="S44" s="130" t="str">
        <f t="shared" si="0"/>
        <v>.</v>
      </c>
      <c r="T44" s="169" t="str">
        <f>IF(S44="Yes",(NETWORKDAYS(H44,$D$12,Lists!$F$45:$F$65)-IF(ISNUMBER(J44),J44,0)-1),".")</f>
        <v>.</v>
      </c>
      <c r="U44" s="24"/>
      <c r="V44" s="296" t="str">
        <f t="shared" si="1"/>
        <v>.</v>
      </c>
      <c r="W44" s="44"/>
      <c r="X44" s="307"/>
      <c r="Y44" s="44"/>
      <c r="Z44" s="44"/>
      <c r="AA44" s="44"/>
      <c r="AB44" s="44"/>
      <c r="AC44" s="44"/>
      <c r="AD44" s="44"/>
      <c r="AE44" s="44"/>
      <c r="AF44" s="44"/>
      <c r="AG44" s="44"/>
    </row>
    <row r="45" spans="1:33" s="105" customFormat="1" ht="11.45" customHeight="1" outlineLevel="1" x14ac:dyDescent="0.2">
      <c r="A45" s="142">
        <f t="shared" si="2"/>
        <v>28</v>
      </c>
      <c r="B45" s="318"/>
      <c r="C45" s="71"/>
      <c r="D45" s="314"/>
      <c r="E45" s="70"/>
      <c r="F45" s="309"/>
      <c r="G45" s="308"/>
      <c r="H45" s="305"/>
      <c r="I45" s="305"/>
      <c r="J45" s="311"/>
      <c r="K45" s="305"/>
      <c r="L45" s="130" t="str">
        <f>IF(I45&lt;H45,"Check dates",IF(AND(H45="",I45&gt;0),"Check dates",IF(I45="",".",IFERROR(MAX(0,NETWORKDAYS(H45,I45,Lists!$F$45:$F$65)-IF(ISNUMBER(J45),J45,0)-1,0),"."))))</f>
        <v>.</v>
      </c>
      <c r="M45" s="308"/>
      <c r="N45" s="308"/>
      <c r="O45" s="304"/>
      <c r="P45" s="305"/>
      <c r="Q45" s="305"/>
      <c r="R45" s="305"/>
      <c r="S45" s="130" t="str">
        <f t="shared" si="0"/>
        <v>.</v>
      </c>
      <c r="T45" s="169" t="str">
        <f>IF(S45="Yes",(NETWORKDAYS(H45,$D$12,Lists!$F$45:$F$65)-IF(ISNUMBER(J45),J45,0)-1),".")</f>
        <v>.</v>
      </c>
      <c r="U45" s="24"/>
      <c r="V45" s="296" t="str">
        <f t="shared" si="1"/>
        <v>.</v>
      </c>
      <c r="W45" s="44"/>
      <c r="X45" s="307"/>
      <c r="Y45" s="44"/>
      <c r="Z45" s="44"/>
      <c r="AA45" s="44"/>
      <c r="AB45" s="44"/>
      <c r="AC45" s="44"/>
      <c r="AD45" s="44"/>
      <c r="AE45" s="44"/>
      <c r="AF45" s="44"/>
      <c r="AG45" s="44"/>
    </row>
    <row r="46" spans="1:33" s="105" customFormat="1" ht="11.45" customHeight="1" outlineLevel="1" x14ac:dyDescent="0.2">
      <c r="A46" s="142">
        <f t="shared" si="2"/>
        <v>29</v>
      </c>
      <c r="B46" s="318"/>
      <c r="C46" s="71"/>
      <c r="D46" s="314"/>
      <c r="E46" s="70"/>
      <c r="F46" s="309"/>
      <c r="G46" s="308"/>
      <c r="H46" s="305"/>
      <c r="I46" s="305"/>
      <c r="J46" s="311"/>
      <c r="K46" s="305"/>
      <c r="L46" s="130" t="str">
        <f>IF(I46&lt;H46,"Check dates",IF(AND(H46="",I46&gt;0),"Check dates",IF(I46="",".",IFERROR(MAX(0,NETWORKDAYS(H46,I46,Lists!$F$45:$F$65)-IF(ISNUMBER(J46),J46,0)-1,0),"."))))</f>
        <v>.</v>
      </c>
      <c r="M46" s="308"/>
      <c r="N46" s="308"/>
      <c r="O46" s="304"/>
      <c r="P46" s="305"/>
      <c r="Q46" s="305"/>
      <c r="R46" s="305"/>
      <c r="S46" s="130" t="str">
        <f t="shared" si="0"/>
        <v>.</v>
      </c>
      <c r="T46" s="169" t="str">
        <f>IF(S46="Yes",(NETWORKDAYS(H46,$D$12,Lists!$F$45:$F$65)-IF(ISNUMBER(J46),J46,0)-1),".")</f>
        <v>.</v>
      </c>
      <c r="U46" s="24"/>
      <c r="V46" s="296" t="str">
        <f t="shared" si="1"/>
        <v>.</v>
      </c>
      <c r="W46" s="44"/>
      <c r="X46" s="307"/>
      <c r="Y46" s="44"/>
      <c r="Z46" s="44"/>
      <c r="AA46" s="44"/>
      <c r="AB46" s="44"/>
      <c r="AC46" s="44"/>
      <c r="AD46" s="44"/>
      <c r="AE46" s="44"/>
      <c r="AF46" s="44"/>
      <c r="AG46" s="44"/>
    </row>
    <row r="47" spans="1:33" s="105" customFormat="1" ht="11.45" customHeight="1" outlineLevel="1" x14ac:dyDescent="0.2">
      <c r="A47" s="142">
        <f t="shared" si="2"/>
        <v>30</v>
      </c>
      <c r="B47" s="318"/>
      <c r="C47" s="71"/>
      <c r="D47" s="314"/>
      <c r="E47" s="70"/>
      <c r="F47" s="309"/>
      <c r="G47" s="308"/>
      <c r="H47" s="305"/>
      <c r="I47" s="319"/>
      <c r="J47" s="311"/>
      <c r="K47" s="305"/>
      <c r="L47" s="130" t="str">
        <f>IF(I47&lt;H47,"Check dates",IF(AND(H47="",I47&gt;0),"Check dates",IF(I47="",".",IFERROR(MAX(0,NETWORKDAYS(H47,I47,Lists!$F$45:$F$65)-IF(ISNUMBER(J47),J47,0)-1,0),"."))))</f>
        <v>.</v>
      </c>
      <c r="M47" s="308"/>
      <c r="N47" s="308"/>
      <c r="O47" s="304"/>
      <c r="P47" s="305"/>
      <c r="Q47" s="305"/>
      <c r="R47" s="304"/>
      <c r="S47" s="130" t="str">
        <f t="shared" si="0"/>
        <v>.</v>
      </c>
      <c r="T47" s="169" t="str">
        <f>IF(S47="Yes",(NETWORKDAYS(H47,$D$12,Lists!$F$45:$F$65)-IF(ISNUMBER(J47),J47,0)-1),".")</f>
        <v>.</v>
      </c>
      <c r="U47" s="24"/>
      <c r="V47" s="296" t="str">
        <f t="shared" si="1"/>
        <v>.</v>
      </c>
      <c r="W47" s="44"/>
      <c r="X47" s="307"/>
      <c r="Y47" s="44"/>
      <c r="Z47" s="44"/>
      <c r="AA47" s="44"/>
      <c r="AB47" s="44"/>
      <c r="AC47" s="44"/>
      <c r="AD47" s="44"/>
      <c r="AE47" s="44"/>
      <c r="AF47" s="44"/>
      <c r="AG47" s="44"/>
    </row>
    <row r="48" spans="1:33" s="105" customFormat="1" ht="11.45" customHeight="1" outlineLevel="1" x14ac:dyDescent="0.2">
      <c r="A48" s="142">
        <f t="shared" si="2"/>
        <v>31</v>
      </c>
      <c r="B48" s="318"/>
      <c r="C48" s="71"/>
      <c r="D48" s="314"/>
      <c r="E48" s="70"/>
      <c r="F48" s="309"/>
      <c r="G48" s="308"/>
      <c r="H48" s="305"/>
      <c r="I48" s="305"/>
      <c r="J48" s="311"/>
      <c r="K48" s="305"/>
      <c r="L48" s="130" t="str">
        <f>IF(I48&lt;H48,"Check dates",IF(AND(H48="",I48&gt;0),"Check dates",IF(I48="",".",IFERROR(MAX(0,NETWORKDAYS(H48,I48,Lists!$F$45:$F$65)-IF(ISNUMBER(J48),J48,0)-1,0),"."))))</f>
        <v>.</v>
      </c>
      <c r="M48" s="308"/>
      <c r="N48" s="308"/>
      <c r="O48" s="304"/>
      <c r="P48" s="305"/>
      <c r="Q48" s="305"/>
      <c r="R48" s="305"/>
      <c r="S48" s="130" t="str">
        <f t="shared" si="0"/>
        <v>.</v>
      </c>
      <c r="T48" s="169" t="str">
        <f>IF(S48="Yes",(NETWORKDAYS(H48,$D$12,Lists!$F$45:$F$65)-IF(ISNUMBER(J48),J48,0)-1),".")</f>
        <v>.</v>
      </c>
      <c r="U48" s="24"/>
      <c r="V48" s="296" t="str">
        <f t="shared" si="1"/>
        <v>.</v>
      </c>
      <c r="W48" s="44"/>
      <c r="X48" s="307"/>
      <c r="Y48" s="44"/>
      <c r="Z48" s="44"/>
      <c r="AA48" s="44"/>
      <c r="AB48" s="44"/>
      <c r="AC48" s="44"/>
      <c r="AD48" s="44"/>
      <c r="AE48" s="44"/>
      <c r="AF48" s="44"/>
      <c r="AG48" s="44"/>
    </row>
    <row r="49" spans="1:33" s="105" customFormat="1" ht="11.45" customHeight="1" outlineLevel="1" x14ac:dyDescent="0.2">
      <c r="A49" s="142">
        <f t="shared" si="2"/>
        <v>32</v>
      </c>
      <c r="B49" s="318"/>
      <c r="C49" s="71"/>
      <c r="D49" s="314"/>
      <c r="E49" s="70"/>
      <c r="F49" s="309"/>
      <c r="G49" s="308"/>
      <c r="H49" s="305"/>
      <c r="I49" s="305"/>
      <c r="J49" s="311"/>
      <c r="K49" s="305"/>
      <c r="L49" s="130" t="str">
        <f>IF(I49&lt;H49,"Check dates",IF(AND(H49="",I49&gt;0),"Check dates",IF(I49="",".",IFERROR(MAX(0,NETWORKDAYS(H49,I49,Lists!$F$45:$F$65)-IF(ISNUMBER(J49),J49,0)-1,0),"."))))</f>
        <v>.</v>
      </c>
      <c r="M49" s="308"/>
      <c r="N49" s="308"/>
      <c r="O49" s="304"/>
      <c r="P49" s="305"/>
      <c r="Q49" s="305"/>
      <c r="R49" s="305"/>
      <c r="S49" s="130" t="str">
        <f t="shared" si="0"/>
        <v>.</v>
      </c>
      <c r="T49" s="169" t="str">
        <f>IF(S49="Yes",(NETWORKDAYS(H49,$D$12,Lists!$F$45:$F$65)-IF(ISNUMBER(J49),J49,0)-1),".")</f>
        <v>.</v>
      </c>
      <c r="U49" s="24"/>
      <c r="V49" s="296" t="str">
        <f t="shared" si="1"/>
        <v>.</v>
      </c>
      <c r="W49" s="44"/>
      <c r="X49" s="307"/>
      <c r="Y49" s="44"/>
      <c r="Z49" s="44"/>
      <c r="AA49" s="44"/>
      <c r="AB49" s="44"/>
      <c r="AC49" s="44"/>
      <c r="AD49" s="44"/>
      <c r="AE49" s="44"/>
      <c r="AF49" s="44"/>
      <c r="AG49" s="44"/>
    </row>
    <row r="50" spans="1:33" s="105" customFormat="1" ht="11.45" customHeight="1" outlineLevel="1" x14ac:dyDescent="0.2">
      <c r="A50" s="142">
        <f t="shared" ref="A50:A84" si="3">A49+1</f>
        <v>33</v>
      </c>
      <c r="B50" s="318"/>
      <c r="C50" s="71"/>
      <c r="D50" s="314"/>
      <c r="E50" s="70"/>
      <c r="F50" s="309"/>
      <c r="G50" s="308"/>
      <c r="H50" s="305"/>
      <c r="I50" s="305"/>
      <c r="J50" s="311"/>
      <c r="K50" s="305"/>
      <c r="L50" s="130" t="str">
        <f>IF(I50&lt;H50,"Check dates",IF(AND(H50="",I50&gt;0),"Check dates",IF(I50="",".",IFERROR(MAX(0,NETWORKDAYS(H50,I50,Lists!$F$45:$F$65)-IF(ISNUMBER(J50),J50,0)-1,0),"."))))</f>
        <v>.</v>
      </c>
      <c r="M50" s="308"/>
      <c r="N50" s="308"/>
      <c r="O50" s="304"/>
      <c r="P50" s="305"/>
      <c r="Q50" s="305"/>
      <c r="R50" s="305"/>
      <c r="S50" s="130" t="str">
        <f t="shared" si="0"/>
        <v>.</v>
      </c>
      <c r="T50" s="169" t="str">
        <f>IF(S50="Yes",(NETWORKDAYS(H50,$D$12,Lists!$F$45:$F$65)-IF(ISNUMBER(J50),J50,0)-1),".")</f>
        <v>.</v>
      </c>
      <c r="U50" s="24"/>
      <c r="V50" s="296" t="str">
        <f t="shared" si="1"/>
        <v>.</v>
      </c>
      <c r="W50" s="44"/>
      <c r="X50" s="307"/>
      <c r="Y50" s="44"/>
      <c r="Z50" s="44"/>
      <c r="AA50" s="44"/>
      <c r="AB50" s="44"/>
      <c r="AC50" s="44"/>
      <c r="AD50" s="44"/>
      <c r="AE50" s="44"/>
      <c r="AF50" s="44"/>
      <c r="AG50" s="44"/>
    </row>
    <row r="51" spans="1:33" s="105" customFormat="1" ht="11.45" customHeight="1" outlineLevel="1" x14ac:dyDescent="0.2">
      <c r="A51" s="142">
        <f t="shared" si="3"/>
        <v>34</v>
      </c>
      <c r="B51" s="318"/>
      <c r="C51" s="71"/>
      <c r="D51" s="314"/>
      <c r="E51" s="70"/>
      <c r="F51" s="309"/>
      <c r="G51" s="308"/>
      <c r="H51" s="305"/>
      <c r="I51" s="305"/>
      <c r="J51" s="311"/>
      <c r="K51" s="305"/>
      <c r="L51" s="130" t="str">
        <f>IF(I51&lt;H51,"Check dates",IF(AND(H51="",I51&gt;0),"Check dates",IF(I51="",".",IFERROR(MAX(0,NETWORKDAYS(H51,I51,Lists!$F$45:$F$65)-IF(ISNUMBER(J51),J51,0)-1,0),"."))))</f>
        <v>.</v>
      </c>
      <c r="M51" s="308"/>
      <c r="N51" s="308"/>
      <c r="O51" s="304"/>
      <c r="P51" s="305"/>
      <c r="Q51" s="305"/>
      <c r="R51" s="305"/>
      <c r="S51" s="130" t="str">
        <f t="shared" si="0"/>
        <v>.</v>
      </c>
      <c r="T51" s="169" t="str">
        <f>IF(S51="Yes",(NETWORKDAYS(H51,$D$12,Lists!$F$45:$F$65)-IF(ISNUMBER(J51),J51,0)-1),".")</f>
        <v>.</v>
      </c>
      <c r="U51" s="24"/>
      <c r="V51" s="296" t="str">
        <f t="shared" si="1"/>
        <v>.</v>
      </c>
      <c r="W51" s="44"/>
      <c r="X51" s="307"/>
      <c r="Y51" s="44"/>
      <c r="Z51" s="44"/>
      <c r="AA51" s="44"/>
      <c r="AB51" s="44"/>
      <c r="AC51" s="44"/>
      <c r="AD51" s="44"/>
      <c r="AE51" s="44"/>
      <c r="AF51" s="44"/>
      <c r="AG51" s="44"/>
    </row>
    <row r="52" spans="1:33" s="105" customFormat="1" ht="11.45" customHeight="1" outlineLevel="1" x14ac:dyDescent="0.2">
      <c r="A52" s="142">
        <f t="shared" si="3"/>
        <v>35</v>
      </c>
      <c r="B52" s="318"/>
      <c r="C52" s="71"/>
      <c r="D52" s="314"/>
      <c r="E52" s="70"/>
      <c r="F52" s="309"/>
      <c r="G52" s="308"/>
      <c r="H52" s="305"/>
      <c r="I52" s="305"/>
      <c r="J52" s="311"/>
      <c r="K52" s="305"/>
      <c r="L52" s="130" t="str">
        <f>IF(I52&lt;H52,"Check dates",IF(AND(H52="",I52&gt;0),"Check dates",IF(I52="",".",IFERROR(MAX(0,NETWORKDAYS(H52,I52,Lists!$F$45:$F$65)-IF(ISNUMBER(J52),J52,0)-1,0),"."))))</f>
        <v>.</v>
      </c>
      <c r="M52" s="308"/>
      <c r="N52" s="308"/>
      <c r="O52" s="304"/>
      <c r="P52" s="305"/>
      <c r="Q52" s="305"/>
      <c r="R52" s="305"/>
      <c r="S52" s="130" t="str">
        <f t="shared" si="0"/>
        <v>.</v>
      </c>
      <c r="T52" s="169" t="str">
        <f>IF(S52="Yes",(NETWORKDAYS(H52,$D$12,Lists!$F$45:$F$65)-IF(ISNUMBER(J52),J52,0)-1),".")</f>
        <v>.</v>
      </c>
      <c r="U52" s="24"/>
      <c r="V52" s="296" t="str">
        <f t="shared" si="1"/>
        <v>.</v>
      </c>
      <c r="W52" s="44"/>
      <c r="X52" s="307"/>
      <c r="Y52" s="44"/>
      <c r="Z52" s="44"/>
      <c r="AA52" s="44"/>
      <c r="AB52" s="44"/>
      <c r="AC52" s="44"/>
      <c r="AD52" s="44"/>
      <c r="AE52" s="44"/>
      <c r="AF52" s="44"/>
      <c r="AG52" s="44"/>
    </row>
    <row r="53" spans="1:33" s="105" customFormat="1" ht="11.45" customHeight="1" outlineLevel="1" x14ac:dyDescent="0.2">
      <c r="A53" s="142">
        <f t="shared" si="3"/>
        <v>36</v>
      </c>
      <c r="B53" s="318"/>
      <c r="C53" s="71"/>
      <c r="D53" s="314"/>
      <c r="E53" s="70"/>
      <c r="F53" s="309"/>
      <c r="G53" s="308"/>
      <c r="H53" s="305"/>
      <c r="I53" s="319"/>
      <c r="J53" s="311"/>
      <c r="K53" s="305"/>
      <c r="L53" s="130" t="str">
        <f>IF(I53&lt;H53,"Check dates",IF(AND(H53="",I53&gt;0),"Check dates",IF(I53="",".",IFERROR(MAX(0,NETWORKDAYS(H53,I53,Lists!$F$45:$F$65)-IF(ISNUMBER(J53),J53,0)-1,0),"."))))</f>
        <v>.</v>
      </c>
      <c r="M53" s="308"/>
      <c r="N53" s="308"/>
      <c r="O53" s="304"/>
      <c r="P53" s="305"/>
      <c r="Q53" s="305"/>
      <c r="R53" s="304"/>
      <c r="S53" s="130" t="str">
        <f t="shared" si="0"/>
        <v>.</v>
      </c>
      <c r="T53" s="169" t="str">
        <f>IF(S53="Yes",(NETWORKDAYS(H53,$D$12,Lists!$F$45:$F$65)-IF(ISNUMBER(J53),J53,0)-1),".")</f>
        <v>.</v>
      </c>
      <c r="U53" s="24"/>
      <c r="V53" s="296" t="str">
        <f t="shared" si="1"/>
        <v>.</v>
      </c>
      <c r="W53" s="44"/>
      <c r="X53" s="307"/>
      <c r="Y53" s="44"/>
      <c r="Z53" s="44"/>
      <c r="AA53" s="44"/>
      <c r="AB53" s="44"/>
      <c r="AC53" s="44"/>
      <c r="AD53" s="44"/>
      <c r="AE53" s="44"/>
      <c r="AF53" s="44"/>
      <c r="AG53" s="44"/>
    </row>
    <row r="54" spans="1:33" s="105" customFormat="1" ht="11.45" customHeight="1" outlineLevel="1" x14ac:dyDescent="0.2">
      <c r="A54" s="142">
        <f t="shared" si="3"/>
        <v>37</v>
      </c>
      <c r="B54" s="318"/>
      <c r="C54" s="71"/>
      <c r="D54" s="314"/>
      <c r="E54" s="70"/>
      <c r="F54" s="309"/>
      <c r="G54" s="308"/>
      <c r="H54" s="305"/>
      <c r="I54" s="319"/>
      <c r="J54" s="311"/>
      <c r="K54" s="305"/>
      <c r="L54" s="130" t="str">
        <f>IF(I54&lt;H54,"Check dates",IF(AND(H54="",I54&gt;0),"Check dates",IF(I54="",".",IFERROR(MAX(0,NETWORKDAYS(H54,I54,Lists!$F$45:$F$65)-IF(ISNUMBER(J54),J54,0)-1,0),"."))))</f>
        <v>.</v>
      </c>
      <c r="M54" s="308"/>
      <c r="N54" s="308"/>
      <c r="O54" s="304"/>
      <c r="P54" s="305"/>
      <c r="Q54" s="305"/>
      <c r="R54" s="304"/>
      <c r="S54" s="130" t="str">
        <f t="shared" si="0"/>
        <v>.</v>
      </c>
      <c r="T54" s="169" t="str">
        <f>IF(S54="Yes",(NETWORKDAYS(H54,$D$12,Lists!$F$45:$F$65)-IF(ISNUMBER(J54),J54,0)-1),".")</f>
        <v>.</v>
      </c>
      <c r="U54" s="24"/>
      <c r="V54" s="296" t="str">
        <f t="shared" si="1"/>
        <v>.</v>
      </c>
      <c r="W54" s="44"/>
      <c r="X54" s="307"/>
      <c r="Y54" s="44"/>
      <c r="Z54" s="44"/>
      <c r="AA54" s="44"/>
      <c r="AB54" s="44"/>
      <c r="AC54" s="44"/>
      <c r="AD54" s="44"/>
      <c r="AE54" s="44"/>
      <c r="AF54" s="44"/>
      <c r="AG54" s="44"/>
    </row>
    <row r="55" spans="1:33" s="105" customFormat="1" ht="11.45" customHeight="1" outlineLevel="1" x14ac:dyDescent="0.2">
      <c r="A55" s="142">
        <f t="shared" si="3"/>
        <v>38</v>
      </c>
      <c r="B55" s="318"/>
      <c r="C55" s="71"/>
      <c r="D55" s="314"/>
      <c r="E55" s="70"/>
      <c r="F55" s="309"/>
      <c r="G55" s="308"/>
      <c r="H55" s="305"/>
      <c r="I55" s="305"/>
      <c r="J55" s="311"/>
      <c r="K55" s="305"/>
      <c r="L55" s="130" t="str">
        <f>IF(I55&lt;H55,"Check dates",IF(AND(H55="",I55&gt;0),"Check dates",IF(I55="",".",IFERROR(MAX(0,NETWORKDAYS(H55,I55,Lists!$F$45:$F$65)-IF(ISNUMBER(J55),J55,0)-1,0),"."))))</f>
        <v>.</v>
      </c>
      <c r="M55" s="308"/>
      <c r="N55" s="308"/>
      <c r="O55" s="304"/>
      <c r="P55" s="305"/>
      <c r="Q55" s="305"/>
      <c r="R55" s="305"/>
      <c r="S55" s="130" t="str">
        <f t="shared" si="0"/>
        <v>.</v>
      </c>
      <c r="T55" s="169" t="str">
        <f>IF(S55="Yes",(NETWORKDAYS(H55,$D$12,Lists!$F$45:$F$65)-IF(ISNUMBER(J55),J55,0)-1),".")</f>
        <v>.</v>
      </c>
      <c r="U55" s="24"/>
      <c r="V55" s="296" t="str">
        <f t="shared" si="1"/>
        <v>.</v>
      </c>
      <c r="W55" s="44"/>
      <c r="X55" s="307"/>
      <c r="Y55" s="44"/>
      <c r="Z55" s="44"/>
      <c r="AA55" s="44"/>
      <c r="AB55" s="44"/>
      <c r="AC55" s="44"/>
      <c r="AD55" s="44"/>
      <c r="AE55" s="44"/>
      <c r="AF55" s="44"/>
      <c r="AG55" s="44"/>
    </row>
    <row r="56" spans="1:33" s="105" customFormat="1" ht="11.45" customHeight="1" outlineLevel="1" x14ac:dyDescent="0.2">
      <c r="A56" s="142">
        <f t="shared" si="3"/>
        <v>39</v>
      </c>
      <c r="B56" s="318"/>
      <c r="C56" s="71"/>
      <c r="D56" s="314"/>
      <c r="E56" s="70"/>
      <c r="F56" s="309"/>
      <c r="G56" s="308"/>
      <c r="H56" s="305"/>
      <c r="I56" s="305"/>
      <c r="J56" s="311"/>
      <c r="K56" s="305"/>
      <c r="L56" s="130" t="str">
        <f>IF(I56&lt;H56,"Check dates",IF(AND(H56="",I56&gt;0),"Check dates",IF(I56="",".",IFERROR(MAX(0,NETWORKDAYS(H56,I56,Lists!$F$45:$F$65)-IF(ISNUMBER(J56),J56,0)-1,0),"."))))</f>
        <v>.</v>
      </c>
      <c r="M56" s="308"/>
      <c r="N56" s="308"/>
      <c r="O56" s="304"/>
      <c r="P56" s="305"/>
      <c r="Q56" s="305"/>
      <c r="R56" s="305"/>
      <c r="S56" s="130" t="str">
        <f t="shared" si="0"/>
        <v>.</v>
      </c>
      <c r="T56" s="169" t="str">
        <f>IF(S56="Yes",(NETWORKDAYS(H56,$D$12,Lists!$F$45:$F$65)-IF(ISNUMBER(J56),J56,0)-1),".")</f>
        <v>.</v>
      </c>
      <c r="U56" s="24"/>
      <c r="V56" s="296" t="str">
        <f t="shared" si="1"/>
        <v>.</v>
      </c>
      <c r="W56" s="44"/>
      <c r="X56" s="307"/>
      <c r="Y56" s="44"/>
      <c r="Z56" s="44"/>
      <c r="AA56" s="44"/>
      <c r="AB56" s="44"/>
      <c r="AC56" s="44"/>
      <c r="AD56" s="44"/>
      <c r="AE56" s="44"/>
      <c r="AF56" s="44"/>
      <c r="AG56" s="44"/>
    </row>
    <row r="57" spans="1:33" s="105" customFormat="1" ht="11.45" customHeight="1" outlineLevel="1" x14ac:dyDescent="0.2">
      <c r="A57" s="142">
        <f t="shared" si="3"/>
        <v>40</v>
      </c>
      <c r="B57" s="318"/>
      <c r="C57" s="71"/>
      <c r="D57" s="314"/>
      <c r="E57" s="70"/>
      <c r="F57" s="309"/>
      <c r="G57" s="308"/>
      <c r="H57" s="305"/>
      <c r="I57" s="305"/>
      <c r="J57" s="311"/>
      <c r="K57" s="305"/>
      <c r="L57" s="130" t="str">
        <f>IF(I57&lt;H57,"Check dates",IF(AND(H57="",I57&gt;0),"Check dates",IF(I57="",".",IFERROR(MAX(0,NETWORKDAYS(H57,I57,Lists!$F$45:$F$65)-IF(ISNUMBER(J57),J57,0)-1,0),"."))))</f>
        <v>.</v>
      </c>
      <c r="M57" s="308"/>
      <c r="N57" s="308"/>
      <c r="O57" s="304"/>
      <c r="P57" s="305"/>
      <c r="Q57" s="305"/>
      <c r="R57" s="305"/>
      <c r="S57" s="130" t="str">
        <f t="shared" si="0"/>
        <v>.</v>
      </c>
      <c r="T57" s="169" t="str">
        <f>IF(S57="Yes",(NETWORKDAYS(H57,$D$12,Lists!$F$45:$F$65)-IF(ISNUMBER(J57),J57,0)-1),".")</f>
        <v>.</v>
      </c>
      <c r="U57" s="24"/>
      <c r="V57" s="296" t="str">
        <f t="shared" si="1"/>
        <v>.</v>
      </c>
      <c r="W57" s="44"/>
      <c r="X57" s="307"/>
      <c r="Y57" s="44"/>
      <c r="Z57" s="44"/>
      <c r="AA57" s="44"/>
      <c r="AB57" s="44"/>
      <c r="AC57" s="44"/>
      <c r="AD57" s="44"/>
      <c r="AE57" s="44"/>
      <c r="AF57" s="44"/>
      <c r="AG57" s="44"/>
    </row>
    <row r="58" spans="1:33" s="105" customFormat="1" ht="11.45" customHeight="1" outlineLevel="1" x14ac:dyDescent="0.2">
      <c r="A58" s="142">
        <f t="shared" si="3"/>
        <v>41</v>
      </c>
      <c r="B58" s="318"/>
      <c r="C58" s="71"/>
      <c r="D58" s="314"/>
      <c r="E58" s="70"/>
      <c r="F58" s="309"/>
      <c r="G58" s="308"/>
      <c r="H58" s="305"/>
      <c r="I58" s="319"/>
      <c r="J58" s="311"/>
      <c r="K58" s="305"/>
      <c r="L58" s="130" t="str">
        <f>IF(I58&lt;H58,"Check dates",IF(AND(H58="",I58&gt;0),"Check dates",IF(I58="",".",IFERROR(MAX(0,NETWORKDAYS(H58,I58,Lists!$F$45:$F$65)-IF(ISNUMBER(J58),J58,0)-1,0),"."))))</f>
        <v>.</v>
      </c>
      <c r="M58" s="308"/>
      <c r="N58" s="308"/>
      <c r="O58" s="304"/>
      <c r="P58" s="305"/>
      <c r="Q58" s="305"/>
      <c r="R58" s="304"/>
      <c r="S58" s="130" t="str">
        <f t="shared" si="0"/>
        <v>.</v>
      </c>
      <c r="T58" s="169" t="str">
        <f>IF(S58="Yes",(NETWORKDAYS(H58,$D$12,Lists!$F$45:$F$65)-IF(ISNUMBER(J58),J58,0)-1),".")</f>
        <v>.</v>
      </c>
      <c r="U58" s="24"/>
      <c r="V58" s="296" t="str">
        <f>IF(I58="",".",IF(VALUE(I58)&lt;=VALUE($D$12),VALUE(I58),"."))</f>
        <v>.</v>
      </c>
      <c r="W58" s="44"/>
      <c r="X58" s="307"/>
      <c r="Y58" s="44"/>
      <c r="Z58" s="44"/>
      <c r="AA58" s="44"/>
      <c r="AB58" s="44"/>
      <c r="AC58" s="44"/>
      <c r="AD58" s="44"/>
      <c r="AE58" s="44"/>
      <c r="AF58" s="44"/>
      <c r="AG58" s="44"/>
    </row>
    <row r="59" spans="1:33" s="105" customFormat="1" ht="11.45" customHeight="1" outlineLevel="1" x14ac:dyDescent="0.2">
      <c r="A59" s="142">
        <f t="shared" si="3"/>
        <v>42</v>
      </c>
      <c r="B59" s="318"/>
      <c r="C59" s="71"/>
      <c r="D59" s="314"/>
      <c r="E59" s="70"/>
      <c r="F59" s="309"/>
      <c r="G59" s="308"/>
      <c r="H59" s="305"/>
      <c r="I59" s="305"/>
      <c r="J59" s="311"/>
      <c r="K59" s="305"/>
      <c r="L59" s="130" t="str">
        <f>IF(I59&lt;H59,"Check dates",IF(AND(H59="",I59&gt;0),"Check dates",IF(I59="",".",IFERROR(MAX(0,NETWORKDAYS(H59,I59,Lists!$F$45:$F$65)-IF(ISNUMBER(J59),J59,0)-1,0),"."))))</f>
        <v>.</v>
      </c>
      <c r="M59" s="308"/>
      <c r="N59" s="308"/>
      <c r="O59" s="304"/>
      <c r="P59" s="305"/>
      <c r="Q59" s="305"/>
      <c r="R59" s="305"/>
      <c r="S59" s="130" t="str">
        <f t="shared" si="0"/>
        <v>.</v>
      </c>
      <c r="T59" s="169" t="str">
        <f>IF(S59="Yes",(NETWORKDAYS(H59,$D$12,Lists!$F$45:$F$65)-IF(ISNUMBER(J59),J59,0)-1),".")</f>
        <v>.</v>
      </c>
      <c r="U59" s="24"/>
      <c r="V59" s="296" t="str">
        <f t="shared" si="1"/>
        <v>.</v>
      </c>
      <c r="W59" s="44"/>
      <c r="X59" s="307"/>
      <c r="Y59" s="44"/>
      <c r="Z59" s="44"/>
      <c r="AA59" s="44"/>
      <c r="AB59" s="44"/>
      <c r="AC59" s="44"/>
      <c r="AD59" s="44"/>
      <c r="AE59" s="44"/>
      <c r="AF59" s="44"/>
      <c r="AG59" s="44"/>
    </row>
    <row r="60" spans="1:33" s="105" customFormat="1" ht="11.45" customHeight="1" outlineLevel="1" x14ac:dyDescent="0.2">
      <c r="A60" s="142">
        <f t="shared" si="3"/>
        <v>43</v>
      </c>
      <c r="B60" s="318"/>
      <c r="C60" s="71"/>
      <c r="D60" s="314"/>
      <c r="E60" s="70"/>
      <c r="F60" s="309"/>
      <c r="G60" s="308"/>
      <c r="H60" s="305"/>
      <c r="I60" s="305"/>
      <c r="J60" s="311"/>
      <c r="K60" s="305"/>
      <c r="L60" s="130" t="str">
        <f>IF(I60&lt;H60,"Check dates",IF(AND(H60="",I60&gt;0),"Check dates",IF(I60="",".",IFERROR(MAX(0,NETWORKDAYS(H60,I60,Lists!$F$45:$F$65)-IF(ISNUMBER(J60),J60,0)-1,0),"."))))</f>
        <v>.</v>
      </c>
      <c r="M60" s="308"/>
      <c r="N60" s="308"/>
      <c r="O60" s="304"/>
      <c r="P60" s="305"/>
      <c r="Q60" s="305"/>
      <c r="R60" s="305"/>
      <c r="S60" s="130" t="str">
        <f t="shared" si="0"/>
        <v>.</v>
      </c>
      <c r="T60" s="169" t="str">
        <f>IF(S60="Yes",(NETWORKDAYS(H60,$D$12,Lists!$F$45:$F$65)-IF(ISNUMBER(J60),J60,0)-1),".")</f>
        <v>.</v>
      </c>
      <c r="U60" s="24"/>
      <c r="V60" s="296" t="str">
        <f t="shared" si="1"/>
        <v>.</v>
      </c>
      <c r="W60" s="44"/>
      <c r="X60" s="307"/>
      <c r="Y60" s="44"/>
      <c r="Z60" s="44"/>
      <c r="AA60" s="44"/>
      <c r="AB60" s="44"/>
      <c r="AC60" s="44"/>
      <c r="AD60" s="44"/>
      <c r="AE60" s="44"/>
      <c r="AF60" s="44"/>
      <c r="AG60" s="44"/>
    </row>
    <row r="61" spans="1:33" s="105" customFormat="1" ht="11.45" customHeight="1" outlineLevel="1" x14ac:dyDescent="0.2">
      <c r="A61" s="142">
        <f t="shared" si="3"/>
        <v>44</v>
      </c>
      <c r="B61" s="318"/>
      <c r="C61" s="71"/>
      <c r="D61" s="314"/>
      <c r="E61" s="70"/>
      <c r="F61" s="309"/>
      <c r="G61" s="308"/>
      <c r="H61" s="305"/>
      <c r="I61" s="305"/>
      <c r="J61" s="311"/>
      <c r="K61" s="305"/>
      <c r="L61" s="130" t="str">
        <f>IF(I61&lt;H61,"Check dates",IF(AND(H61="",I61&gt;0),"Check dates",IF(I61="",".",IFERROR(MAX(0,NETWORKDAYS(H61,I61,Lists!$F$45:$F$65)-IF(ISNUMBER(J61),J61,0)-1,0),"."))))</f>
        <v>.</v>
      </c>
      <c r="M61" s="308"/>
      <c r="N61" s="308"/>
      <c r="O61" s="304"/>
      <c r="P61" s="305"/>
      <c r="Q61" s="305"/>
      <c r="R61" s="305"/>
      <c r="S61" s="130" t="str">
        <f t="shared" si="0"/>
        <v>.</v>
      </c>
      <c r="T61" s="169" t="str">
        <f>IF(S61="Yes",(NETWORKDAYS(H61,$D$12,Lists!$F$45:$F$65)-IF(ISNUMBER(J61),J61,0)-1),".")</f>
        <v>.</v>
      </c>
      <c r="U61" s="24"/>
      <c r="V61" s="296" t="str">
        <f t="shared" si="1"/>
        <v>.</v>
      </c>
      <c r="W61" s="44"/>
      <c r="X61" s="307"/>
      <c r="Y61" s="44"/>
      <c r="Z61" s="44"/>
      <c r="AA61" s="44"/>
      <c r="AB61" s="44"/>
      <c r="AC61" s="44"/>
      <c r="AD61" s="44"/>
      <c r="AE61" s="44"/>
      <c r="AF61" s="44"/>
      <c r="AG61" s="44"/>
    </row>
    <row r="62" spans="1:33" s="105" customFormat="1" ht="11.45" customHeight="1" outlineLevel="1" x14ac:dyDescent="0.2">
      <c r="A62" s="142">
        <f t="shared" si="3"/>
        <v>45</v>
      </c>
      <c r="B62" s="318"/>
      <c r="C62" s="71"/>
      <c r="D62" s="314"/>
      <c r="E62" s="70"/>
      <c r="F62" s="309"/>
      <c r="G62" s="308"/>
      <c r="H62" s="305"/>
      <c r="I62" s="305"/>
      <c r="J62" s="311"/>
      <c r="K62" s="305"/>
      <c r="L62" s="130" t="str">
        <f>IF(I62&lt;H62,"Check dates",IF(AND(H62="",I62&gt;0),"Check dates",IF(I62="",".",IFERROR(MAX(0,NETWORKDAYS(H62,I62,Lists!$F$45:$F$65)-IF(ISNUMBER(J62),J62,0)-1,0),"."))))</f>
        <v>.</v>
      </c>
      <c r="M62" s="308"/>
      <c r="N62" s="308"/>
      <c r="O62" s="304"/>
      <c r="P62" s="305"/>
      <c r="Q62" s="305"/>
      <c r="R62" s="305"/>
      <c r="S62" s="130" t="str">
        <f t="shared" si="0"/>
        <v>.</v>
      </c>
      <c r="T62" s="169" t="str">
        <f>IF(S62="Yes",(NETWORKDAYS(H62,$D$12,Lists!$F$45:$F$65)-IF(ISNUMBER(J62),J62,0)-1),".")</f>
        <v>.</v>
      </c>
      <c r="U62" s="24"/>
      <c r="V62" s="296" t="str">
        <f t="shared" si="1"/>
        <v>.</v>
      </c>
      <c r="W62" s="44"/>
      <c r="X62" s="307"/>
      <c r="Y62" s="44"/>
      <c r="Z62" s="44"/>
      <c r="AA62" s="44"/>
      <c r="AB62" s="44"/>
      <c r="AC62" s="44"/>
      <c r="AD62" s="44"/>
      <c r="AE62" s="44"/>
      <c r="AF62" s="44"/>
      <c r="AG62" s="44"/>
    </row>
    <row r="63" spans="1:33" s="105" customFormat="1" ht="11.45" customHeight="1" outlineLevel="1" x14ac:dyDescent="0.2">
      <c r="A63" s="142">
        <f t="shared" si="3"/>
        <v>46</v>
      </c>
      <c r="B63" s="318"/>
      <c r="C63" s="71"/>
      <c r="D63" s="314"/>
      <c r="E63" s="70"/>
      <c r="F63" s="70"/>
      <c r="G63" s="265"/>
      <c r="H63" s="305"/>
      <c r="I63" s="305"/>
      <c r="J63" s="311"/>
      <c r="K63" s="305"/>
      <c r="L63" s="130" t="str">
        <f>IF(I63&lt;H63,"Check dates",IF(AND(H63="",I63&gt;0),"Check dates",IF(I63="",".",IFERROR(MAX(0,NETWORKDAYS(H63,I63,Lists!$F$45:$F$65)-IF(ISNUMBER(J63),J63,0)-1,0),"."))))</f>
        <v>.</v>
      </c>
      <c r="M63" s="308"/>
      <c r="N63" s="308"/>
      <c r="O63" s="304"/>
      <c r="P63" s="305"/>
      <c r="Q63" s="305"/>
      <c r="R63" s="305"/>
      <c r="S63" s="130" t="str">
        <f t="shared" si="0"/>
        <v>.</v>
      </c>
      <c r="T63" s="169" t="str">
        <f>IF(S63="Yes",(NETWORKDAYS(H63,$D$12,Lists!$F$45:$F$65)-IF(ISNUMBER(J63),J63,0)-1),".")</f>
        <v>.</v>
      </c>
      <c r="U63" s="24"/>
      <c r="V63" s="296" t="str">
        <f t="shared" si="1"/>
        <v>.</v>
      </c>
      <c r="W63" s="44"/>
      <c r="X63" s="307"/>
      <c r="Y63" s="44"/>
      <c r="Z63" s="44"/>
      <c r="AA63" s="44"/>
      <c r="AB63" s="44"/>
      <c r="AC63" s="44"/>
      <c r="AD63" s="44"/>
      <c r="AE63" s="44"/>
      <c r="AF63" s="44"/>
      <c r="AG63" s="44"/>
    </row>
    <row r="64" spans="1:33" s="105" customFormat="1" ht="11.45" customHeight="1" outlineLevel="1" x14ac:dyDescent="0.2">
      <c r="A64" s="142">
        <f t="shared" si="3"/>
        <v>47</v>
      </c>
      <c r="B64" s="318"/>
      <c r="C64" s="71"/>
      <c r="D64" s="314"/>
      <c r="E64" s="70"/>
      <c r="F64" s="309"/>
      <c r="G64" s="308"/>
      <c r="H64" s="305"/>
      <c r="I64" s="305"/>
      <c r="J64" s="311"/>
      <c r="K64" s="305"/>
      <c r="L64" s="130" t="str">
        <f>IF(I64&lt;H64,"Check dates",IF(AND(H64="",I64&gt;0),"Check dates",IF(I64="",".",IFERROR(MAX(0,NETWORKDAYS(H64,I64,Lists!$F$45:$F$65)-IF(ISNUMBER(J64),J64,0)-1,0),"."))))</f>
        <v>.</v>
      </c>
      <c r="M64" s="308"/>
      <c r="N64" s="308"/>
      <c r="O64" s="304"/>
      <c r="P64" s="305"/>
      <c r="Q64" s="305"/>
      <c r="R64" s="305"/>
      <c r="S64" s="130" t="str">
        <f t="shared" si="0"/>
        <v>.</v>
      </c>
      <c r="T64" s="169" t="str">
        <f>IF(S64="Yes",(NETWORKDAYS(H64,$D$12,Lists!$F$45:$F$65)-IF(ISNUMBER(J64),J64,0)-1),".")</f>
        <v>.</v>
      </c>
      <c r="U64" s="24"/>
      <c r="V64" s="296" t="str">
        <f t="shared" si="1"/>
        <v>.</v>
      </c>
      <c r="W64" s="44"/>
      <c r="X64" s="307"/>
      <c r="Y64" s="44"/>
      <c r="Z64" s="44"/>
      <c r="AA64" s="44"/>
      <c r="AB64" s="44"/>
      <c r="AC64" s="44"/>
      <c r="AD64" s="44"/>
      <c r="AE64" s="44"/>
      <c r="AF64" s="44"/>
      <c r="AG64" s="44"/>
    </row>
    <row r="65" spans="1:33" s="105" customFormat="1" ht="11.45" customHeight="1" outlineLevel="1" x14ac:dyDescent="0.2">
      <c r="A65" s="142">
        <f t="shared" si="3"/>
        <v>48</v>
      </c>
      <c r="B65" s="318"/>
      <c r="C65" s="71"/>
      <c r="D65" s="314"/>
      <c r="E65" s="70"/>
      <c r="F65" s="309"/>
      <c r="G65" s="308"/>
      <c r="H65" s="305"/>
      <c r="I65" s="319"/>
      <c r="J65" s="311"/>
      <c r="K65" s="305"/>
      <c r="L65" s="130" t="str">
        <f>IF(I65&lt;H65,"Check dates",IF(AND(H65="",I65&gt;0),"Check dates",IF(I65="",".",IFERROR(MAX(0,NETWORKDAYS(H65,I65,Lists!$F$45:$F$65)-IF(ISNUMBER(J65),J65,0)-1,0),"."))))</f>
        <v>.</v>
      </c>
      <c r="M65" s="308"/>
      <c r="N65" s="308"/>
      <c r="O65" s="304"/>
      <c r="P65" s="305"/>
      <c r="Q65" s="305"/>
      <c r="R65" s="304"/>
      <c r="S65" s="130" t="str">
        <f t="shared" si="0"/>
        <v>.</v>
      </c>
      <c r="T65" s="169" t="str">
        <f>IF(S65="Yes",(NETWORKDAYS(H65,$D$12,Lists!$F$45:$F$65)-IF(ISNUMBER(J65),J65,0)-1),".")</f>
        <v>.</v>
      </c>
      <c r="U65" s="24"/>
      <c r="V65" s="296" t="str">
        <f t="shared" si="1"/>
        <v>.</v>
      </c>
      <c r="W65" s="44"/>
      <c r="X65" s="307"/>
      <c r="Y65" s="44"/>
      <c r="Z65" s="44"/>
      <c r="AA65" s="44"/>
      <c r="AB65" s="44"/>
      <c r="AC65" s="44"/>
      <c r="AD65" s="44"/>
      <c r="AE65" s="44"/>
      <c r="AF65" s="44"/>
      <c r="AG65" s="44"/>
    </row>
    <row r="66" spans="1:33" s="105" customFormat="1" ht="11.45" customHeight="1" outlineLevel="1" x14ac:dyDescent="0.2">
      <c r="A66" s="142">
        <f t="shared" si="3"/>
        <v>49</v>
      </c>
      <c r="B66" s="318"/>
      <c r="C66" s="71"/>
      <c r="D66" s="314"/>
      <c r="E66" s="70"/>
      <c r="F66" s="309"/>
      <c r="G66" s="308"/>
      <c r="H66" s="305"/>
      <c r="I66" s="305"/>
      <c r="J66" s="311"/>
      <c r="K66" s="305"/>
      <c r="L66" s="130" t="str">
        <f>IF(I66&lt;H66,"Check dates",IF(AND(H66="",I66&gt;0),"Check dates",IF(I66="",".",IFERROR(MAX(0,NETWORKDAYS(H66,I66,Lists!$F$45:$F$65)-IF(ISNUMBER(J66),J66,0)-1,0),"."))))</f>
        <v>.</v>
      </c>
      <c r="M66" s="308"/>
      <c r="N66" s="308"/>
      <c r="O66" s="304"/>
      <c r="P66" s="305"/>
      <c r="Q66" s="305"/>
      <c r="R66" s="305"/>
      <c r="S66" s="130" t="str">
        <f t="shared" si="0"/>
        <v>.</v>
      </c>
      <c r="T66" s="169" t="str">
        <f>IF(S66="Yes",(NETWORKDAYS(H66,$D$12,Lists!$F$45:$F$65)-IF(ISNUMBER(J66),J66,0)-1),".")</f>
        <v>.</v>
      </c>
      <c r="U66" s="24"/>
      <c r="V66" s="296" t="str">
        <f t="shared" si="1"/>
        <v>.</v>
      </c>
      <c r="W66" s="44"/>
      <c r="X66" s="307"/>
      <c r="Y66" s="44"/>
      <c r="Z66" s="44"/>
      <c r="AA66" s="44"/>
      <c r="AB66" s="44"/>
      <c r="AC66" s="44"/>
      <c r="AD66" s="44"/>
      <c r="AE66" s="44"/>
      <c r="AF66" s="44"/>
      <c r="AG66" s="44"/>
    </row>
    <row r="67" spans="1:33" s="105" customFormat="1" ht="11.45" customHeight="1" outlineLevel="1" x14ac:dyDescent="0.2">
      <c r="A67" s="142">
        <f t="shared" si="3"/>
        <v>50</v>
      </c>
      <c r="B67" s="318"/>
      <c r="C67" s="71"/>
      <c r="D67" s="314"/>
      <c r="E67" s="70"/>
      <c r="F67" s="309"/>
      <c r="G67" s="308"/>
      <c r="H67" s="305"/>
      <c r="I67" s="319"/>
      <c r="J67" s="311"/>
      <c r="K67" s="305"/>
      <c r="L67" s="130" t="str">
        <f>IF(I67&lt;H67,"Check dates",IF(AND(H67="",I67&gt;0),"Check dates",IF(I67="",".",IFERROR(MAX(0,NETWORKDAYS(H67,I67,Lists!$F$45:$F$65)-IF(ISNUMBER(J67),J67,0)-1,0),"."))))</f>
        <v>.</v>
      </c>
      <c r="M67" s="308"/>
      <c r="N67" s="308"/>
      <c r="O67" s="304"/>
      <c r="P67" s="304"/>
      <c r="Q67" s="304"/>
      <c r="R67" s="304"/>
      <c r="S67" s="130" t="str">
        <f t="shared" si="0"/>
        <v>.</v>
      </c>
      <c r="T67" s="169" t="str">
        <f>IF(S67="Yes",(NETWORKDAYS(H67,$D$12,Lists!$F$45:$F$65)-IF(ISNUMBER(J67),J67,0)-1),".")</f>
        <v>.</v>
      </c>
      <c r="U67" s="24"/>
      <c r="V67" s="296" t="str">
        <f t="shared" si="1"/>
        <v>.</v>
      </c>
      <c r="W67" s="44"/>
      <c r="X67" s="307"/>
      <c r="Y67" s="44"/>
      <c r="Z67" s="44"/>
      <c r="AA67" s="44"/>
      <c r="AB67" s="44"/>
      <c r="AC67" s="44"/>
      <c r="AD67" s="44"/>
      <c r="AE67" s="44"/>
      <c r="AF67" s="44"/>
      <c r="AG67" s="44"/>
    </row>
    <row r="68" spans="1:33" s="105" customFormat="1" ht="11.45" customHeight="1" outlineLevel="1" x14ac:dyDescent="0.2">
      <c r="A68" s="142">
        <f t="shared" si="3"/>
        <v>51</v>
      </c>
      <c r="B68" s="318"/>
      <c r="C68" s="71"/>
      <c r="D68" s="314"/>
      <c r="E68" s="70"/>
      <c r="F68" s="309"/>
      <c r="G68" s="308"/>
      <c r="H68" s="305"/>
      <c r="I68" s="319"/>
      <c r="J68" s="311"/>
      <c r="K68" s="305"/>
      <c r="L68" s="130" t="str">
        <f>IF(I68&lt;H68,"Check dates",IF(AND(H68="",I68&gt;0),"Check dates",IF(I68="",".",IFERROR(MAX(0,NETWORKDAYS(H68,I68,Lists!$F$45:$F$65)-IF(ISNUMBER(J68),J68,0)-1,0),"."))))</f>
        <v>.</v>
      </c>
      <c r="M68" s="308"/>
      <c r="N68" s="308"/>
      <c r="O68" s="304"/>
      <c r="P68" s="304"/>
      <c r="Q68" s="304"/>
      <c r="R68" s="304"/>
      <c r="S68" s="130" t="str">
        <f t="shared" si="0"/>
        <v>.</v>
      </c>
      <c r="T68" s="169" t="str">
        <f>IF(S68="Yes",(NETWORKDAYS(H68,$D$12,Lists!$F$45:$F$65)-IF(ISNUMBER(J68),J68,0)-1),".")</f>
        <v>.</v>
      </c>
      <c r="U68" s="24"/>
      <c r="V68" s="296" t="str">
        <f t="shared" si="1"/>
        <v>.</v>
      </c>
      <c r="W68" s="44"/>
      <c r="X68" s="307"/>
      <c r="Y68" s="44"/>
      <c r="Z68" s="44"/>
      <c r="AA68" s="44"/>
      <c r="AB68" s="44"/>
      <c r="AC68" s="44"/>
      <c r="AD68" s="44"/>
      <c r="AE68" s="44"/>
      <c r="AF68" s="44"/>
      <c r="AG68" s="44"/>
    </row>
    <row r="69" spans="1:33" s="105" customFormat="1" ht="11.45" customHeight="1" outlineLevel="1" x14ac:dyDescent="0.2">
      <c r="A69" s="142">
        <f t="shared" si="3"/>
        <v>52</v>
      </c>
      <c r="B69" s="318"/>
      <c r="C69" s="71"/>
      <c r="D69" s="314"/>
      <c r="E69" s="70"/>
      <c r="F69" s="309"/>
      <c r="G69" s="308"/>
      <c r="H69" s="305"/>
      <c r="I69" s="305"/>
      <c r="J69" s="311"/>
      <c r="K69" s="305"/>
      <c r="L69" s="130" t="str">
        <f>IF(I69&lt;H69,"Check dates",IF(AND(H69="",I69&gt;0),"Check dates",IF(I69="",".",IFERROR(MAX(0,NETWORKDAYS(H69,I69,Lists!$F$45:$F$65)-IF(ISNUMBER(J69),J69,0)-1,0),"."))))</f>
        <v>.</v>
      </c>
      <c r="M69" s="308"/>
      <c r="N69" s="308"/>
      <c r="O69" s="304"/>
      <c r="P69" s="304"/>
      <c r="Q69" s="304"/>
      <c r="R69" s="304"/>
      <c r="S69" s="130" t="str">
        <f t="shared" si="0"/>
        <v>.</v>
      </c>
      <c r="T69" s="169" t="str">
        <f>IF(S69="Yes",(NETWORKDAYS(H69,$D$12,Lists!$F$45:$F$65)-IF(ISNUMBER(J69),J69,0)-1),".")</f>
        <v>.</v>
      </c>
      <c r="U69" s="24"/>
      <c r="V69" s="296" t="str">
        <f t="shared" si="1"/>
        <v>.</v>
      </c>
      <c r="W69" s="44"/>
      <c r="X69" s="307"/>
      <c r="Y69" s="44"/>
      <c r="Z69" s="44"/>
      <c r="AA69" s="44"/>
      <c r="AB69" s="44"/>
      <c r="AC69" s="44"/>
      <c r="AD69" s="44"/>
      <c r="AE69" s="44"/>
      <c r="AF69" s="44"/>
      <c r="AG69" s="44"/>
    </row>
    <row r="70" spans="1:33" s="105" customFormat="1" ht="11.45" customHeight="1" outlineLevel="1" x14ac:dyDescent="0.2">
      <c r="A70" s="142">
        <f t="shared" si="3"/>
        <v>53</v>
      </c>
      <c r="B70" s="318"/>
      <c r="C70" s="71"/>
      <c r="D70" s="314"/>
      <c r="E70" s="70"/>
      <c r="F70" s="309"/>
      <c r="G70" s="308"/>
      <c r="H70" s="305"/>
      <c r="I70" s="305"/>
      <c r="J70" s="311"/>
      <c r="K70" s="305"/>
      <c r="L70" s="130" t="str">
        <f>IF(I70&lt;H70,"Check dates",IF(AND(H70="",I70&gt;0),"Check dates",IF(I70="",".",IFERROR(MAX(0,NETWORKDAYS(H70,I70,Lists!$F$45:$F$65)-IF(ISNUMBER(J70),J70,0)-1,0),"."))))</f>
        <v>.</v>
      </c>
      <c r="M70" s="308"/>
      <c r="N70" s="308"/>
      <c r="O70" s="304"/>
      <c r="P70" s="304"/>
      <c r="Q70" s="304"/>
      <c r="R70" s="304"/>
      <c r="S70" s="130" t="str">
        <f t="shared" si="0"/>
        <v>.</v>
      </c>
      <c r="T70" s="169" t="str">
        <f>IF(S70="Yes",(NETWORKDAYS(H70,$D$12,Lists!$F$45:$F$65)-IF(ISNUMBER(J70),J70,0)-1),".")</f>
        <v>.</v>
      </c>
      <c r="U70" s="24"/>
      <c r="V70" s="296" t="str">
        <f t="shared" si="1"/>
        <v>.</v>
      </c>
      <c r="W70" s="44"/>
      <c r="X70" s="307"/>
      <c r="Y70" s="44"/>
      <c r="Z70" s="44"/>
      <c r="AA70" s="44"/>
      <c r="AB70" s="44"/>
      <c r="AC70" s="44"/>
      <c r="AD70" s="44"/>
      <c r="AE70" s="44"/>
      <c r="AF70" s="44"/>
      <c r="AG70" s="44"/>
    </row>
    <row r="71" spans="1:33" s="105" customFormat="1" ht="11.45" customHeight="1" outlineLevel="1" x14ac:dyDescent="0.2">
      <c r="A71" s="142">
        <f t="shared" si="3"/>
        <v>54</v>
      </c>
      <c r="B71" s="318"/>
      <c r="C71" s="71"/>
      <c r="D71" s="314"/>
      <c r="E71" s="70"/>
      <c r="F71" s="309"/>
      <c r="G71" s="308"/>
      <c r="H71" s="305"/>
      <c r="I71" s="305"/>
      <c r="J71" s="311"/>
      <c r="K71" s="305"/>
      <c r="L71" s="130" t="str">
        <f>IF(I71&lt;H71,"Check dates",IF(AND(H71="",I71&gt;0),"Check dates",IF(I71="",".",IFERROR(MAX(0,NETWORKDAYS(H71,I71,Lists!$F$45:$F$65)-IF(ISNUMBER(J71),J71,0)-1,0),"."))))</f>
        <v>.</v>
      </c>
      <c r="M71" s="308"/>
      <c r="N71" s="308"/>
      <c r="O71" s="304"/>
      <c r="P71" s="304"/>
      <c r="Q71" s="304"/>
      <c r="R71" s="304"/>
      <c r="S71" s="130" t="str">
        <f t="shared" si="0"/>
        <v>.</v>
      </c>
      <c r="T71" s="169" t="str">
        <f>IF(S71="Yes",(NETWORKDAYS(H71,$D$12,Lists!$F$45:$F$65)-IF(ISNUMBER(J71),J71,0)-1),".")</f>
        <v>.</v>
      </c>
      <c r="U71" s="24"/>
      <c r="V71" s="296" t="str">
        <f t="shared" si="1"/>
        <v>.</v>
      </c>
      <c r="W71" s="44"/>
      <c r="X71" s="307"/>
      <c r="Y71" s="44"/>
      <c r="Z71" s="44"/>
      <c r="AA71" s="44"/>
      <c r="AB71" s="44"/>
      <c r="AC71" s="44"/>
      <c r="AD71" s="44"/>
      <c r="AE71" s="44"/>
      <c r="AF71" s="44"/>
      <c r="AG71" s="44"/>
    </row>
    <row r="72" spans="1:33" s="105" customFormat="1" ht="11.45" customHeight="1" outlineLevel="1" x14ac:dyDescent="0.2">
      <c r="A72" s="142">
        <f t="shared" si="3"/>
        <v>55</v>
      </c>
      <c r="B72" s="318"/>
      <c r="C72" s="71"/>
      <c r="D72" s="314"/>
      <c r="E72" s="70"/>
      <c r="F72" s="70"/>
      <c r="G72" s="265"/>
      <c r="H72" s="305"/>
      <c r="I72" s="305"/>
      <c r="J72" s="311"/>
      <c r="K72" s="305"/>
      <c r="L72" s="130" t="str">
        <f>IF(I72&lt;H72,"Check dates",IF(AND(H72="",I72&gt;0),"Check dates",IF(I72="",".",IFERROR(MAX(0,NETWORKDAYS(H72,I72,Lists!$F$45:$F$65)-IF(ISNUMBER(J72),J72,0)-1,0),"."))))</f>
        <v>.</v>
      </c>
      <c r="M72" s="308"/>
      <c r="N72" s="308"/>
      <c r="O72" s="304"/>
      <c r="P72" s="304"/>
      <c r="Q72" s="304"/>
      <c r="R72" s="304"/>
      <c r="S72" s="130" t="str">
        <f t="shared" si="0"/>
        <v>.</v>
      </c>
      <c r="T72" s="169" t="str">
        <f>IF(S72="Yes",(NETWORKDAYS(H72,$D$12,Lists!$F$45:$F$65)-IF(ISNUMBER(J72),J72,0)-1),".")</f>
        <v>.</v>
      </c>
      <c r="U72" s="24"/>
      <c r="V72" s="296" t="str">
        <f t="shared" si="1"/>
        <v>.</v>
      </c>
      <c r="W72" s="44"/>
      <c r="X72" s="307"/>
      <c r="Y72" s="44"/>
      <c r="Z72" s="44"/>
      <c r="AA72" s="44"/>
      <c r="AB72" s="44"/>
      <c r="AC72" s="44"/>
      <c r="AD72" s="44"/>
      <c r="AE72" s="44"/>
      <c r="AF72" s="44"/>
      <c r="AG72" s="44"/>
    </row>
    <row r="73" spans="1:33" s="105" customFormat="1" ht="11.45" customHeight="1" outlineLevel="1" x14ac:dyDescent="0.2">
      <c r="A73" s="142">
        <f t="shared" si="3"/>
        <v>56</v>
      </c>
      <c r="B73" s="318"/>
      <c r="C73" s="71"/>
      <c r="D73" s="314"/>
      <c r="E73" s="70"/>
      <c r="F73" s="309"/>
      <c r="G73" s="308"/>
      <c r="H73" s="305"/>
      <c r="I73" s="305"/>
      <c r="J73" s="311"/>
      <c r="K73" s="305"/>
      <c r="L73" s="130" t="str">
        <f>IF(I73&lt;H73,"Check dates",IF(AND(H73="",I73&gt;0),"Check dates",IF(I73="",".",IFERROR(MAX(0,NETWORKDAYS(H73,I73,Lists!$F$45:$F$65)-IF(ISNUMBER(J73),J73,0)-1,0),"."))))</f>
        <v>.</v>
      </c>
      <c r="M73" s="308"/>
      <c r="N73" s="308"/>
      <c r="O73" s="304"/>
      <c r="P73" s="304"/>
      <c r="Q73" s="304"/>
      <c r="R73" s="304"/>
      <c r="S73" s="130" t="str">
        <f t="shared" si="0"/>
        <v>.</v>
      </c>
      <c r="T73" s="169" t="str">
        <f>IF(S73="Yes",(NETWORKDAYS(H73,$D$12,Lists!$F$45:$F$65)-IF(ISNUMBER(J73),J73,0)-1),".")</f>
        <v>.</v>
      </c>
      <c r="U73" s="24"/>
      <c r="V73" s="296" t="str">
        <f t="shared" si="1"/>
        <v>.</v>
      </c>
      <c r="W73" s="44"/>
      <c r="X73" s="307"/>
      <c r="Y73" s="44"/>
      <c r="Z73" s="44"/>
      <c r="AA73" s="44"/>
      <c r="AB73" s="44"/>
      <c r="AC73" s="44"/>
      <c r="AD73" s="44"/>
      <c r="AE73" s="44"/>
      <c r="AF73" s="44"/>
      <c r="AG73" s="44"/>
    </row>
    <row r="74" spans="1:33" s="105" customFormat="1" ht="11.45" customHeight="1" outlineLevel="1" x14ac:dyDescent="0.2">
      <c r="A74" s="142">
        <f t="shared" si="3"/>
        <v>57</v>
      </c>
      <c r="B74" s="318"/>
      <c r="C74" s="71"/>
      <c r="D74" s="314"/>
      <c r="E74" s="70"/>
      <c r="F74" s="309"/>
      <c r="G74" s="308"/>
      <c r="H74" s="305"/>
      <c r="I74" s="305"/>
      <c r="J74" s="311"/>
      <c r="K74" s="305"/>
      <c r="L74" s="130" t="str">
        <f>IF(I74&lt;H74,"Check dates",IF(AND(H74="",I74&gt;0),"Check dates",IF(I74="",".",IFERROR(MAX(0,NETWORKDAYS(H74,I74,Lists!$F$45:$F$65)-IF(ISNUMBER(J74),J74,0)-1,0),"."))))</f>
        <v>.</v>
      </c>
      <c r="M74" s="308"/>
      <c r="N74" s="308"/>
      <c r="O74" s="304"/>
      <c r="P74" s="304"/>
      <c r="Q74" s="304"/>
      <c r="R74" s="304"/>
      <c r="S74" s="130" t="str">
        <f t="shared" si="0"/>
        <v>.</v>
      </c>
      <c r="T74" s="169" t="str">
        <f>IF(S74="Yes",(NETWORKDAYS(H74,$D$12,Lists!$F$45:$F$65)-IF(ISNUMBER(J74),J74,0)-1),".")</f>
        <v>.</v>
      </c>
      <c r="U74" s="24"/>
      <c r="V74" s="296" t="str">
        <f t="shared" si="1"/>
        <v>.</v>
      </c>
      <c r="W74" s="44"/>
      <c r="X74" s="307"/>
      <c r="Y74" s="44"/>
      <c r="Z74" s="44"/>
      <c r="AA74" s="44"/>
      <c r="AB74" s="44"/>
      <c r="AC74" s="44"/>
      <c r="AD74" s="44"/>
      <c r="AE74" s="44"/>
      <c r="AF74" s="44"/>
      <c r="AG74" s="44"/>
    </row>
    <row r="75" spans="1:33" s="105" customFormat="1" ht="11.45" customHeight="1" outlineLevel="1" x14ac:dyDescent="0.2">
      <c r="A75" s="142">
        <f t="shared" si="3"/>
        <v>58</v>
      </c>
      <c r="B75" s="318"/>
      <c r="C75" s="71"/>
      <c r="D75" s="314"/>
      <c r="E75" s="70"/>
      <c r="F75" s="70"/>
      <c r="G75" s="265"/>
      <c r="H75" s="305"/>
      <c r="I75" s="305"/>
      <c r="J75" s="311"/>
      <c r="K75" s="305"/>
      <c r="L75" s="130" t="str">
        <f>IF(I75&lt;H75,"Check dates",IF(AND(H75="",I75&gt;0),"Check dates",IF(I75="",".",IFERROR(MAX(0,NETWORKDAYS(H75,I75,Lists!$F$45:$F$65)-IF(ISNUMBER(J75),J75,0)-1,0),"."))))</f>
        <v>.</v>
      </c>
      <c r="M75" s="308"/>
      <c r="N75" s="308"/>
      <c r="O75" s="304"/>
      <c r="P75" s="304"/>
      <c r="Q75" s="304"/>
      <c r="R75" s="304"/>
      <c r="S75" s="130" t="str">
        <f t="shared" si="0"/>
        <v>.</v>
      </c>
      <c r="T75" s="169" t="str">
        <f>IF(S75="Yes",(NETWORKDAYS(H75,$D$12,Lists!$F$45:$F$65)-IF(ISNUMBER(J75),J75,0)-1),".")</f>
        <v>.</v>
      </c>
      <c r="U75" s="24"/>
      <c r="V75" s="296" t="str">
        <f t="shared" si="1"/>
        <v>.</v>
      </c>
      <c r="W75" s="44"/>
      <c r="X75" s="307"/>
      <c r="Y75" s="44"/>
      <c r="Z75" s="44"/>
      <c r="AA75" s="44"/>
      <c r="AB75" s="44"/>
      <c r="AC75" s="44"/>
      <c r="AD75" s="44"/>
      <c r="AE75" s="44"/>
      <c r="AF75" s="44"/>
      <c r="AG75" s="44"/>
    </row>
    <row r="76" spans="1:33" s="105" customFormat="1" ht="11.45" customHeight="1" outlineLevel="1" x14ac:dyDescent="0.2">
      <c r="A76" s="142">
        <f t="shared" si="3"/>
        <v>59</v>
      </c>
      <c r="B76" s="318"/>
      <c r="C76" s="71"/>
      <c r="D76" s="314"/>
      <c r="E76" s="70"/>
      <c r="F76" s="309"/>
      <c r="G76" s="308"/>
      <c r="H76" s="305"/>
      <c r="I76" s="305"/>
      <c r="J76" s="311"/>
      <c r="K76" s="305"/>
      <c r="L76" s="130" t="str">
        <f>IF(I76&lt;H76,"Check dates",IF(AND(H76="",I76&gt;0),"Check dates",IF(I76="",".",IFERROR(MAX(0,NETWORKDAYS(H76,I76,Lists!$F$45:$F$65)-IF(ISNUMBER(J76),J76,0)-1,0),"."))))</f>
        <v>.</v>
      </c>
      <c r="M76" s="308"/>
      <c r="N76" s="308"/>
      <c r="O76" s="304"/>
      <c r="P76" s="304"/>
      <c r="Q76" s="304"/>
      <c r="R76" s="304"/>
      <c r="S76" s="130" t="str">
        <f t="shared" si="0"/>
        <v>.</v>
      </c>
      <c r="T76" s="169" t="str">
        <f>IF(S76="Yes",(NETWORKDAYS(H76,$D$12,Lists!$F$45:$F$65)-IF(ISNUMBER(J76),J76,0)-1),".")</f>
        <v>.</v>
      </c>
      <c r="U76" s="24"/>
      <c r="V76" s="296" t="str">
        <f t="shared" si="1"/>
        <v>.</v>
      </c>
      <c r="W76" s="44"/>
      <c r="X76" s="307"/>
      <c r="Y76" s="44"/>
      <c r="Z76" s="44"/>
      <c r="AA76" s="44"/>
      <c r="AB76" s="44"/>
      <c r="AC76" s="44"/>
      <c r="AD76" s="44"/>
      <c r="AE76" s="44"/>
      <c r="AF76" s="44"/>
      <c r="AG76" s="44"/>
    </row>
    <row r="77" spans="1:33" s="105" customFormat="1" ht="11.45" customHeight="1" outlineLevel="1" x14ac:dyDescent="0.2">
      <c r="A77" s="142">
        <f t="shared" si="3"/>
        <v>60</v>
      </c>
      <c r="B77" s="318"/>
      <c r="C77" s="71"/>
      <c r="D77" s="314"/>
      <c r="E77" s="70"/>
      <c r="F77" s="309"/>
      <c r="G77" s="308"/>
      <c r="H77" s="305"/>
      <c r="I77" s="305"/>
      <c r="J77" s="311"/>
      <c r="K77" s="305"/>
      <c r="L77" s="130" t="str">
        <f>IF(I77&lt;H77,"Check dates",IF(AND(H77="",I77&gt;0),"Check dates",IF(I77="",".",IFERROR(MAX(0,NETWORKDAYS(H77,I77,Lists!$F$45:$F$65)-IF(ISNUMBER(J77),J77,0)-1,0),"."))))</f>
        <v>.</v>
      </c>
      <c r="M77" s="308"/>
      <c r="N77" s="308"/>
      <c r="O77" s="304"/>
      <c r="P77" s="304"/>
      <c r="Q77" s="304"/>
      <c r="R77" s="304"/>
      <c r="S77" s="130" t="str">
        <f t="shared" si="0"/>
        <v>.</v>
      </c>
      <c r="T77" s="169" t="str">
        <f>IF(S77="Yes",(NETWORKDAYS(H77,$D$12,Lists!$F$45:$F$65)-IF(ISNUMBER(J77),J77,0)-1),".")</f>
        <v>.</v>
      </c>
      <c r="U77" s="24"/>
      <c r="V77" s="296" t="str">
        <f t="shared" si="1"/>
        <v>.</v>
      </c>
      <c r="W77" s="44"/>
      <c r="X77" s="307"/>
      <c r="Y77" s="44"/>
      <c r="Z77" s="44"/>
      <c r="AA77" s="44"/>
      <c r="AB77" s="44"/>
      <c r="AC77" s="44"/>
      <c r="AD77" s="44"/>
      <c r="AE77" s="44"/>
      <c r="AF77" s="44"/>
      <c r="AG77" s="44"/>
    </row>
    <row r="78" spans="1:33" s="105" customFormat="1" ht="11.45" customHeight="1" outlineLevel="1" x14ac:dyDescent="0.2">
      <c r="A78" s="142">
        <f t="shared" si="3"/>
        <v>61</v>
      </c>
      <c r="B78" s="318"/>
      <c r="C78" s="71"/>
      <c r="D78" s="314"/>
      <c r="E78" s="70"/>
      <c r="F78" s="309"/>
      <c r="G78" s="308"/>
      <c r="H78" s="305"/>
      <c r="I78" s="305"/>
      <c r="J78" s="311"/>
      <c r="K78" s="305"/>
      <c r="L78" s="130" t="str">
        <f>IF(I78&lt;H78,"Check dates",IF(AND(H78="",I78&gt;0),"Check dates",IF(I78="",".",IFERROR(MAX(0,NETWORKDAYS(H78,I78,Lists!$F$45:$F$65)-IF(ISNUMBER(J78),J78,0)-1,0),"."))))</f>
        <v>.</v>
      </c>
      <c r="M78" s="308"/>
      <c r="N78" s="308"/>
      <c r="O78" s="304"/>
      <c r="P78" s="304"/>
      <c r="Q78" s="304"/>
      <c r="R78" s="304"/>
      <c r="S78" s="130" t="str">
        <f t="shared" si="0"/>
        <v>.</v>
      </c>
      <c r="T78" s="169" t="str">
        <f>IF(S78="Yes",(NETWORKDAYS(H78,$D$12,Lists!$F$45:$F$65)-IF(ISNUMBER(J78),J78,0)-1),".")</f>
        <v>.</v>
      </c>
      <c r="U78" s="24"/>
      <c r="V78" s="296" t="str">
        <f t="shared" si="1"/>
        <v>.</v>
      </c>
      <c r="W78" s="44"/>
      <c r="X78" s="307"/>
      <c r="Y78" s="44"/>
      <c r="Z78" s="44"/>
      <c r="AA78" s="44"/>
      <c r="AB78" s="44"/>
      <c r="AC78" s="44"/>
      <c r="AD78" s="44"/>
      <c r="AE78" s="44"/>
      <c r="AF78" s="44"/>
      <c r="AG78" s="44"/>
    </row>
    <row r="79" spans="1:33" s="105" customFormat="1" ht="11.45" customHeight="1" outlineLevel="1" x14ac:dyDescent="0.2">
      <c r="A79" s="142">
        <f t="shared" si="3"/>
        <v>62</v>
      </c>
      <c r="B79" s="318"/>
      <c r="C79" s="71"/>
      <c r="D79" s="314"/>
      <c r="E79" s="70"/>
      <c r="F79" s="309"/>
      <c r="G79" s="308"/>
      <c r="H79" s="305"/>
      <c r="I79" s="305"/>
      <c r="J79" s="311"/>
      <c r="K79" s="305"/>
      <c r="L79" s="130" t="str">
        <f>IF(I79&lt;H79,"Check dates",IF(AND(H79="",I79&gt;0),"Check dates",IF(I79="",".",IFERROR(MAX(0,NETWORKDAYS(H79,I79,Lists!$F$45:$F$65)-IF(ISNUMBER(J79),J79,0)-1,0),"."))))</f>
        <v>.</v>
      </c>
      <c r="M79" s="308"/>
      <c r="N79" s="308"/>
      <c r="O79" s="304"/>
      <c r="P79" s="304"/>
      <c r="Q79" s="304"/>
      <c r="R79" s="304"/>
      <c r="S79" s="130" t="str">
        <f t="shared" si="0"/>
        <v>.</v>
      </c>
      <c r="T79" s="169" t="str">
        <f>IF(S79="Yes",(NETWORKDAYS(H79,$D$12,Lists!$F$45:$F$65)-IF(ISNUMBER(J79),J79,0)-1),".")</f>
        <v>.</v>
      </c>
      <c r="U79" s="24"/>
      <c r="V79" s="296" t="str">
        <f t="shared" si="1"/>
        <v>.</v>
      </c>
      <c r="W79" s="44"/>
      <c r="X79" s="307"/>
      <c r="Y79" s="44"/>
      <c r="Z79" s="44"/>
      <c r="AA79" s="44"/>
      <c r="AB79" s="44"/>
      <c r="AC79" s="44"/>
      <c r="AD79" s="44"/>
      <c r="AE79" s="44"/>
      <c r="AF79" s="44"/>
      <c r="AG79" s="44"/>
    </row>
    <row r="80" spans="1:33" s="105" customFormat="1" ht="11.45" customHeight="1" outlineLevel="1" x14ac:dyDescent="0.2">
      <c r="A80" s="142">
        <f t="shared" si="3"/>
        <v>63</v>
      </c>
      <c r="B80" s="318"/>
      <c r="C80" s="71"/>
      <c r="D80" s="314"/>
      <c r="E80" s="70"/>
      <c r="F80" s="70"/>
      <c r="G80" s="265"/>
      <c r="H80" s="305"/>
      <c r="I80" s="305"/>
      <c r="J80" s="311"/>
      <c r="K80" s="305"/>
      <c r="L80" s="130" t="str">
        <f>IF(I80&lt;H80,"Check dates",IF(AND(H80="",I80&gt;0),"Check dates",IF(I80="",".",IFERROR(MAX(0,NETWORKDAYS(H80,I80,Lists!$F$45:$F$65)-IF(ISNUMBER(J80),J80,0)-1,0),"."))))</f>
        <v>.</v>
      </c>
      <c r="M80" s="308"/>
      <c r="N80" s="308"/>
      <c r="O80" s="304"/>
      <c r="P80" s="304"/>
      <c r="Q80" s="304"/>
      <c r="R80" s="304"/>
      <c r="S80" s="130" t="str">
        <f t="shared" si="0"/>
        <v>.</v>
      </c>
      <c r="T80" s="169" t="str">
        <f>IF(S80="Yes",(NETWORKDAYS(H80,$D$12,Lists!$F$45:$F$65)-IF(ISNUMBER(J80),J80,0)-1),".")</f>
        <v>.</v>
      </c>
      <c r="U80" s="24"/>
      <c r="V80" s="296" t="str">
        <f t="shared" si="1"/>
        <v>.</v>
      </c>
      <c r="W80" s="44"/>
      <c r="X80" s="307"/>
      <c r="Y80" s="44"/>
      <c r="Z80" s="44"/>
      <c r="AA80" s="44"/>
      <c r="AB80" s="44"/>
      <c r="AC80" s="44"/>
      <c r="AD80" s="44"/>
      <c r="AE80" s="44"/>
      <c r="AF80" s="44"/>
      <c r="AG80" s="44"/>
    </row>
    <row r="81" spans="1:33" s="105" customFormat="1" ht="11.45" customHeight="1" outlineLevel="1" x14ac:dyDescent="0.2">
      <c r="A81" s="142">
        <f t="shared" si="3"/>
        <v>64</v>
      </c>
      <c r="B81" s="318"/>
      <c r="C81" s="71"/>
      <c r="D81" s="314"/>
      <c r="E81" s="70"/>
      <c r="F81" s="309"/>
      <c r="G81" s="308"/>
      <c r="H81" s="305"/>
      <c r="I81" s="305"/>
      <c r="J81" s="311"/>
      <c r="K81" s="305"/>
      <c r="L81" s="130" t="str">
        <f>IF(I81&lt;H81,"Check dates",IF(AND(H81="",I81&gt;0),"Check dates",IF(I81="",".",IFERROR(MAX(0,NETWORKDAYS(H81,I81,Lists!$F$45:$F$65)-IF(ISNUMBER(J81),J81,0)-1,0),"."))))</f>
        <v>.</v>
      </c>
      <c r="M81" s="308"/>
      <c r="N81" s="308"/>
      <c r="O81" s="304"/>
      <c r="P81" s="304"/>
      <c r="Q81" s="304"/>
      <c r="R81" s="304"/>
      <c r="S81" s="130" t="str">
        <f t="shared" si="0"/>
        <v>.</v>
      </c>
      <c r="T81" s="169" t="str">
        <f>IF(S81="Yes",(NETWORKDAYS(H81,$D$12,Lists!$F$45:$F$65)-IF(ISNUMBER(J81),J81,0)-1),".")</f>
        <v>.</v>
      </c>
      <c r="U81" s="24"/>
      <c r="V81" s="296" t="str">
        <f t="shared" si="1"/>
        <v>.</v>
      </c>
      <c r="W81" s="44"/>
      <c r="X81" s="307"/>
      <c r="Y81" s="44"/>
      <c r="Z81" s="44"/>
      <c r="AA81" s="44"/>
      <c r="AB81" s="44"/>
      <c r="AC81" s="44"/>
      <c r="AD81" s="44"/>
      <c r="AE81" s="44"/>
      <c r="AF81" s="44"/>
      <c r="AG81" s="44"/>
    </row>
    <row r="82" spans="1:33" s="105" customFormat="1" ht="11.45" customHeight="1" outlineLevel="1" x14ac:dyDescent="0.2">
      <c r="A82" s="142">
        <f t="shared" si="3"/>
        <v>65</v>
      </c>
      <c r="B82" s="318"/>
      <c r="C82" s="71"/>
      <c r="D82" s="314"/>
      <c r="E82" s="70"/>
      <c r="F82" s="309"/>
      <c r="G82" s="308"/>
      <c r="H82" s="305"/>
      <c r="I82" s="305"/>
      <c r="J82" s="311"/>
      <c r="K82" s="305"/>
      <c r="L82" s="130" t="str">
        <f>IF(I82&lt;H82,"Check dates",IF(AND(H82="",I82&gt;0),"Check dates",IF(I82="",".",IFERROR(MAX(0,NETWORKDAYS(H82,I82,Lists!$F$45:$F$65)-IF(ISNUMBER(J82),J82,0)-1,0),"."))))</f>
        <v>.</v>
      </c>
      <c r="M82" s="308"/>
      <c r="N82" s="308"/>
      <c r="O82" s="304"/>
      <c r="P82" s="304"/>
      <c r="Q82" s="304"/>
      <c r="R82" s="304"/>
      <c r="S82" s="130" t="str">
        <f t="shared" ref="S82:S145" si="4">IF(ISBLANK(B82),".",IF(V82=".","Yes","No"))</f>
        <v>.</v>
      </c>
      <c r="T82" s="169" t="str">
        <f>IF(S82="Yes",(NETWORKDAYS(H82,$D$12,Lists!$F$45:$F$65)-IF(ISNUMBER(J82),J82,0)-1),".")</f>
        <v>.</v>
      </c>
      <c r="U82" s="24"/>
      <c r="V82" s="296" t="str">
        <f t="shared" ref="V82:V145" si="5">IF(I82="",".",IF(VALUE(I82)&lt;=VALUE($D$12),VALUE(I82),"."))</f>
        <v>.</v>
      </c>
      <c r="W82" s="44"/>
      <c r="X82" s="307"/>
      <c r="Y82" s="44"/>
      <c r="Z82" s="44"/>
      <c r="AA82" s="44"/>
      <c r="AB82" s="44"/>
      <c r="AC82" s="44"/>
      <c r="AD82" s="44"/>
      <c r="AE82" s="44"/>
      <c r="AF82" s="44"/>
      <c r="AG82" s="44"/>
    </row>
    <row r="83" spans="1:33" s="105" customFormat="1" ht="11.45" customHeight="1" outlineLevel="1" x14ac:dyDescent="0.2">
      <c r="A83" s="142">
        <f t="shared" si="3"/>
        <v>66</v>
      </c>
      <c r="B83" s="318"/>
      <c r="C83" s="71"/>
      <c r="D83" s="314"/>
      <c r="E83" s="70"/>
      <c r="F83" s="309"/>
      <c r="G83" s="308"/>
      <c r="H83" s="305"/>
      <c r="I83" s="319"/>
      <c r="J83" s="311"/>
      <c r="K83" s="305"/>
      <c r="L83" s="130" t="str">
        <f>IF(I83&lt;H83,"Check dates",IF(AND(H83="",I83&gt;0),"Check dates",IF(I83="",".",IFERROR(MAX(0,NETWORKDAYS(H83,I83,Lists!$F$45:$F$65)-IF(ISNUMBER(J83),J83,0)-1,0),"."))))</f>
        <v>.</v>
      </c>
      <c r="M83" s="308"/>
      <c r="N83" s="308"/>
      <c r="O83" s="304"/>
      <c r="P83" s="304"/>
      <c r="Q83" s="304"/>
      <c r="R83" s="304"/>
      <c r="S83" s="130" t="str">
        <f t="shared" si="4"/>
        <v>.</v>
      </c>
      <c r="T83" s="169" t="str">
        <f>IF(S83="Yes",(NETWORKDAYS(H83,$D$12,Lists!$F$45:$F$65)-IF(ISNUMBER(J83),J83,0)-1),".")</f>
        <v>.</v>
      </c>
      <c r="U83" s="24"/>
      <c r="V83" s="296" t="str">
        <f t="shared" si="5"/>
        <v>.</v>
      </c>
      <c r="W83" s="44"/>
      <c r="X83" s="307"/>
      <c r="Y83" s="44"/>
      <c r="Z83" s="44"/>
      <c r="AA83" s="44"/>
      <c r="AB83" s="44"/>
      <c r="AC83" s="44"/>
      <c r="AD83" s="44"/>
      <c r="AE83" s="44"/>
      <c r="AF83" s="44"/>
      <c r="AG83" s="44"/>
    </row>
    <row r="84" spans="1:33" s="105" customFormat="1" ht="11.45" customHeight="1" outlineLevel="1" x14ac:dyDescent="0.2">
      <c r="A84" s="142">
        <f t="shared" si="3"/>
        <v>67</v>
      </c>
      <c r="B84" s="318"/>
      <c r="C84" s="71"/>
      <c r="D84" s="314"/>
      <c r="E84" s="70"/>
      <c r="F84" s="309"/>
      <c r="G84" s="308"/>
      <c r="H84" s="305"/>
      <c r="I84" s="305"/>
      <c r="J84" s="311"/>
      <c r="K84" s="305"/>
      <c r="L84" s="130" t="str">
        <f>IF(I84&lt;H84,"Check dates",IF(AND(H84="",I84&gt;0),"Check dates",IF(I84="",".",IFERROR(MAX(0,NETWORKDAYS(H84,I84,Lists!$F$45:$F$65)-IF(ISNUMBER(J84),J84,0)-1,0),"."))))</f>
        <v>.</v>
      </c>
      <c r="M84" s="308"/>
      <c r="N84" s="308"/>
      <c r="O84" s="304"/>
      <c r="P84" s="304"/>
      <c r="Q84" s="304"/>
      <c r="R84" s="304"/>
      <c r="S84" s="130" t="str">
        <f t="shared" si="4"/>
        <v>.</v>
      </c>
      <c r="T84" s="169" t="str">
        <f>IF(S84="Yes",(NETWORKDAYS(H84,$D$12,Lists!$F$45:$F$65)-IF(ISNUMBER(J84),J84,0)-1),".")</f>
        <v>.</v>
      </c>
      <c r="U84" s="24"/>
      <c r="V84" s="296" t="str">
        <f t="shared" si="5"/>
        <v>.</v>
      </c>
      <c r="W84" s="44"/>
      <c r="X84" s="307"/>
      <c r="Y84" s="44"/>
      <c r="Z84" s="44"/>
      <c r="AA84" s="44"/>
      <c r="AB84" s="44"/>
      <c r="AC84" s="44"/>
      <c r="AD84" s="44"/>
      <c r="AE84" s="44"/>
      <c r="AF84" s="44"/>
      <c r="AG84" s="44"/>
    </row>
    <row r="85" spans="1:33" s="105" customFormat="1" ht="11.45" customHeight="1" outlineLevel="1" x14ac:dyDescent="0.2">
      <c r="A85" s="142">
        <f>A84+1</f>
        <v>68</v>
      </c>
      <c r="B85" s="318"/>
      <c r="C85" s="71"/>
      <c r="D85" s="314"/>
      <c r="E85" s="70"/>
      <c r="F85" s="309"/>
      <c r="G85" s="308"/>
      <c r="H85" s="305"/>
      <c r="I85" s="305"/>
      <c r="J85" s="311"/>
      <c r="K85" s="305"/>
      <c r="L85" s="130" t="str">
        <f>IF(I85&lt;H85,"Check dates",IF(AND(H85="",I85&gt;0),"Check dates",IF(I85="",".",IFERROR(MAX(0,NETWORKDAYS(H85,I85,Lists!$F$45:$F$65)-IF(ISNUMBER(J85),J85,0)-1,0),"."))))</f>
        <v>.</v>
      </c>
      <c r="M85" s="308"/>
      <c r="N85" s="308"/>
      <c r="O85" s="304"/>
      <c r="P85" s="304"/>
      <c r="Q85" s="304"/>
      <c r="R85" s="304"/>
      <c r="S85" s="130" t="str">
        <f t="shared" si="4"/>
        <v>.</v>
      </c>
      <c r="T85" s="169" t="str">
        <f>IF(S85="Yes",(NETWORKDAYS(H85,$D$12,Lists!$F$45:$F$65)-IF(ISNUMBER(J85),J85,0)-1),".")</f>
        <v>.</v>
      </c>
      <c r="U85" s="24"/>
      <c r="V85" s="296" t="str">
        <f t="shared" si="5"/>
        <v>.</v>
      </c>
      <c r="W85" s="44"/>
      <c r="X85" s="307"/>
      <c r="Y85" s="44"/>
      <c r="Z85" s="44"/>
      <c r="AA85" s="44"/>
      <c r="AB85" s="44"/>
      <c r="AC85" s="44"/>
      <c r="AD85" s="44"/>
      <c r="AE85" s="44"/>
      <c r="AF85" s="44"/>
      <c r="AG85" s="44"/>
    </row>
    <row r="86" spans="1:33" s="105" customFormat="1" ht="11.45" customHeight="1" outlineLevel="1" x14ac:dyDescent="0.2">
      <c r="A86" s="142">
        <f t="shared" ref="A86:A149" si="6">A85+1</f>
        <v>69</v>
      </c>
      <c r="B86" s="318"/>
      <c r="C86" s="71"/>
      <c r="D86" s="314"/>
      <c r="E86" s="70"/>
      <c r="F86" s="309"/>
      <c r="G86" s="308"/>
      <c r="H86" s="305"/>
      <c r="I86" s="305"/>
      <c r="J86" s="311"/>
      <c r="K86" s="305"/>
      <c r="L86" s="130" t="str">
        <f>IF(I86&lt;H86,"Check dates",IF(AND(H86="",I86&gt;0),"Check dates",IF(I86="",".",IFERROR(MAX(0,NETWORKDAYS(H86,I86,Lists!$F$45:$F$65)-IF(ISNUMBER(J86),J86,0)-1,0),"."))))</f>
        <v>.</v>
      </c>
      <c r="M86" s="308"/>
      <c r="N86" s="308"/>
      <c r="O86" s="304"/>
      <c r="P86" s="304"/>
      <c r="Q86" s="304"/>
      <c r="R86" s="304"/>
      <c r="S86" s="130" t="str">
        <f t="shared" si="4"/>
        <v>.</v>
      </c>
      <c r="T86" s="169" t="str">
        <f>IF(S86="Yes",(NETWORKDAYS(H86,$D$12,Lists!$F$45:$F$65)-IF(ISNUMBER(J86),J86,0)-1),".")</f>
        <v>.</v>
      </c>
      <c r="U86" s="24"/>
      <c r="V86" s="296" t="str">
        <f t="shared" si="5"/>
        <v>.</v>
      </c>
      <c r="W86" s="44"/>
      <c r="X86" s="307"/>
      <c r="Y86" s="44"/>
      <c r="Z86" s="44"/>
      <c r="AA86" s="44"/>
      <c r="AB86" s="44"/>
      <c r="AC86" s="44"/>
      <c r="AD86" s="44"/>
      <c r="AE86" s="44"/>
      <c r="AF86" s="44"/>
      <c r="AG86" s="44"/>
    </row>
    <row r="87" spans="1:33" s="105" customFormat="1" ht="11.45" customHeight="1" outlineLevel="1" x14ac:dyDescent="0.2">
      <c r="A87" s="142">
        <f t="shared" si="6"/>
        <v>70</v>
      </c>
      <c r="B87" s="318"/>
      <c r="C87" s="71"/>
      <c r="D87" s="314"/>
      <c r="E87" s="70"/>
      <c r="F87" s="309"/>
      <c r="G87" s="308"/>
      <c r="H87" s="305"/>
      <c r="I87" s="305"/>
      <c r="J87" s="311"/>
      <c r="K87" s="305"/>
      <c r="L87" s="130" t="str">
        <f>IF(I87&lt;H87,"Check dates",IF(AND(H87="",I87&gt;0),"Check dates",IF(I87="",".",IFERROR(MAX(0,NETWORKDAYS(H87,I87,Lists!$F$45:$F$65)-IF(ISNUMBER(J87),J87,0)-1,0),"."))))</f>
        <v>.</v>
      </c>
      <c r="M87" s="308"/>
      <c r="N87" s="308"/>
      <c r="O87" s="304"/>
      <c r="P87" s="304"/>
      <c r="Q87" s="304"/>
      <c r="R87" s="304"/>
      <c r="S87" s="130" t="str">
        <f t="shared" si="4"/>
        <v>.</v>
      </c>
      <c r="T87" s="169" t="str">
        <f>IF(S87="Yes",(NETWORKDAYS(H87,$D$12,Lists!$F$45:$F$65)-IF(ISNUMBER(J87),J87,0)-1),".")</f>
        <v>.</v>
      </c>
      <c r="U87" s="24"/>
      <c r="V87" s="296" t="str">
        <f t="shared" si="5"/>
        <v>.</v>
      </c>
      <c r="W87" s="44"/>
      <c r="X87" s="307"/>
      <c r="Y87" s="44"/>
      <c r="Z87" s="44"/>
      <c r="AA87" s="44"/>
      <c r="AB87" s="44"/>
      <c r="AC87" s="44"/>
      <c r="AD87" s="44"/>
      <c r="AE87" s="44"/>
      <c r="AF87" s="44"/>
      <c r="AG87" s="44"/>
    </row>
    <row r="88" spans="1:33" s="105" customFormat="1" ht="11.45" customHeight="1" outlineLevel="1" x14ac:dyDescent="0.2">
      <c r="A88" s="142">
        <f t="shared" si="6"/>
        <v>71</v>
      </c>
      <c r="B88" s="318"/>
      <c r="C88" s="71"/>
      <c r="D88" s="314"/>
      <c r="E88" s="70"/>
      <c r="F88" s="309"/>
      <c r="G88" s="308"/>
      <c r="H88" s="305"/>
      <c r="I88" s="319"/>
      <c r="J88" s="311"/>
      <c r="K88" s="305"/>
      <c r="L88" s="130" t="str">
        <f>IF(I88&lt;H88,"Check dates",IF(AND(H88="",I88&gt;0),"Check dates",IF(I88="",".",IFERROR(MAX(0,NETWORKDAYS(H88,I88,Lists!$F$45:$F$65)-IF(ISNUMBER(J88),J88,0)-1,0),"."))))</f>
        <v>.</v>
      </c>
      <c r="M88" s="308"/>
      <c r="N88" s="308"/>
      <c r="O88" s="304"/>
      <c r="P88" s="304"/>
      <c r="Q88" s="304"/>
      <c r="R88" s="304"/>
      <c r="S88" s="130" t="str">
        <f t="shared" si="4"/>
        <v>.</v>
      </c>
      <c r="T88" s="169" t="str">
        <f>IF(S88="Yes",(NETWORKDAYS(H88,$D$12,Lists!$F$45:$F$65)-IF(ISNUMBER(J88),J88,0)-1),".")</f>
        <v>.</v>
      </c>
      <c r="U88" s="24"/>
      <c r="V88" s="296" t="str">
        <f t="shared" si="5"/>
        <v>.</v>
      </c>
      <c r="W88" s="44"/>
      <c r="X88" s="307"/>
      <c r="Y88" s="44"/>
      <c r="Z88" s="44"/>
      <c r="AA88" s="44"/>
      <c r="AB88" s="44"/>
      <c r="AC88" s="44"/>
      <c r="AD88" s="44"/>
      <c r="AE88" s="44"/>
      <c r="AF88" s="44"/>
      <c r="AG88" s="44"/>
    </row>
    <row r="89" spans="1:33" s="105" customFormat="1" ht="11.45" customHeight="1" outlineLevel="1" x14ac:dyDescent="0.2">
      <c r="A89" s="142">
        <f t="shared" si="6"/>
        <v>72</v>
      </c>
      <c r="B89" s="318"/>
      <c r="C89" s="71"/>
      <c r="D89" s="314"/>
      <c r="E89" s="70"/>
      <c r="F89" s="309"/>
      <c r="G89" s="308"/>
      <c r="H89" s="305"/>
      <c r="I89" s="319"/>
      <c r="J89" s="311"/>
      <c r="K89" s="305"/>
      <c r="L89" s="130" t="str">
        <f>IF(I89&lt;H89,"Check dates",IF(AND(H89="",I89&gt;0),"Check dates",IF(I89="",".",IFERROR(MAX(0,NETWORKDAYS(H89,I89,Lists!$F$45:$F$65)-IF(ISNUMBER(J89),J89,0)-1,0),"."))))</f>
        <v>.</v>
      </c>
      <c r="M89" s="308"/>
      <c r="N89" s="308"/>
      <c r="O89" s="304"/>
      <c r="P89" s="304"/>
      <c r="Q89" s="304"/>
      <c r="R89" s="304"/>
      <c r="S89" s="130" t="str">
        <f t="shared" si="4"/>
        <v>.</v>
      </c>
      <c r="T89" s="169" t="str">
        <f>IF(S89="Yes",(NETWORKDAYS(H89,$D$12,Lists!$F$45:$F$65)-IF(ISNUMBER(J89),J89,0)-1),".")</f>
        <v>.</v>
      </c>
      <c r="U89" s="24"/>
      <c r="V89" s="296" t="str">
        <f t="shared" si="5"/>
        <v>.</v>
      </c>
      <c r="W89" s="44"/>
      <c r="X89" s="307"/>
      <c r="Y89" s="44"/>
      <c r="Z89" s="44"/>
      <c r="AA89" s="44"/>
      <c r="AB89" s="44"/>
      <c r="AC89" s="44"/>
      <c r="AD89" s="44"/>
      <c r="AE89" s="44"/>
      <c r="AF89" s="44"/>
      <c r="AG89" s="44"/>
    </row>
    <row r="90" spans="1:33" s="105" customFormat="1" ht="11.45" customHeight="1" outlineLevel="1" x14ac:dyDescent="0.2">
      <c r="A90" s="142">
        <f t="shared" si="6"/>
        <v>73</v>
      </c>
      <c r="B90" s="318"/>
      <c r="C90" s="71"/>
      <c r="D90" s="314"/>
      <c r="E90" s="70"/>
      <c r="F90" s="309"/>
      <c r="G90" s="308"/>
      <c r="H90" s="305"/>
      <c r="I90" s="319"/>
      <c r="J90" s="311"/>
      <c r="K90" s="305"/>
      <c r="L90" s="130" t="str">
        <f>IF(I90&lt;H90,"Check dates",IF(AND(H90="",I90&gt;0),"Check dates",IF(I90="",".",IFERROR(MAX(0,NETWORKDAYS(H90,I90,Lists!$F$45:$F$65)-IF(ISNUMBER(J90),J90,0)-1,0),"."))))</f>
        <v>.</v>
      </c>
      <c r="M90" s="308"/>
      <c r="N90" s="308"/>
      <c r="O90" s="304"/>
      <c r="P90" s="304"/>
      <c r="Q90" s="304"/>
      <c r="R90" s="304"/>
      <c r="S90" s="130" t="str">
        <f t="shared" si="4"/>
        <v>.</v>
      </c>
      <c r="T90" s="169" t="str">
        <f>IF(S90="Yes",(NETWORKDAYS(H90,$D$12,Lists!$F$45:$F$65)-IF(ISNUMBER(J90),J90,0)-1),".")</f>
        <v>.</v>
      </c>
      <c r="U90" s="24"/>
      <c r="V90" s="296" t="str">
        <f t="shared" si="5"/>
        <v>.</v>
      </c>
      <c r="W90" s="44"/>
      <c r="X90" s="307"/>
      <c r="Y90" s="44"/>
      <c r="Z90" s="44"/>
      <c r="AA90" s="44"/>
      <c r="AB90" s="44"/>
      <c r="AC90" s="44"/>
      <c r="AD90" s="44"/>
      <c r="AE90" s="44"/>
      <c r="AF90" s="44"/>
      <c r="AG90" s="44"/>
    </row>
    <row r="91" spans="1:33" s="105" customFormat="1" ht="11.45" customHeight="1" outlineLevel="1" x14ac:dyDescent="0.2">
      <c r="A91" s="142">
        <f t="shared" si="6"/>
        <v>74</v>
      </c>
      <c r="B91" s="318"/>
      <c r="C91" s="71"/>
      <c r="D91" s="314"/>
      <c r="E91" s="70"/>
      <c r="F91" s="309"/>
      <c r="G91" s="308"/>
      <c r="H91" s="305"/>
      <c r="I91" s="319"/>
      <c r="J91" s="311"/>
      <c r="K91" s="305"/>
      <c r="L91" s="130" t="str">
        <f>IF(I91&lt;H91,"Check dates",IF(AND(H91="",I91&gt;0),"Check dates",IF(I91="",".",IFERROR(MAX(0,NETWORKDAYS(H91,I91,Lists!$F$45:$F$65)-IF(ISNUMBER(J91),J91,0)-1,0),"."))))</f>
        <v>.</v>
      </c>
      <c r="M91" s="308"/>
      <c r="N91" s="308"/>
      <c r="O91" s="304"/>
      <c r="P91" s="304"/>
      <c r="Q91" s="304"/>
      <c r="R91" s="304"/>
      <c r="S91" s="130" t="str">
        <f t="shared" si="4"/>
        <v>.</v>
      </c>
      <c r="T91" s="169" t="str">
        <f>IF(S91="Yes",(NETWORKDAYS(H91,$D$12,Lists!$F$45:$F$65)-IF(ISNUMBER(J91),J91,0)-1),".")</f>
        <v>.</v>
      </c>
      <c r="U91" s="24"/>
      <c r="V91" s="296" t="str">
        <f t="shared" si="5"/>
        <v>.</v>
      </c>
      <c r="W91" s="44"/>
      <c r="X91" s="307"/>
      <c r="Y91" s="44"/>
      <c r="Z91" s="44"/>
      <c r="AA91" s="44"/>
      <c r="AB91" s="44"/>
      <c r="AC91" s="44"/>
      <c r="AD91" s="44"/>
      <c r="AE91" s="44"/>
      <c r="AF91" s="44"/>
      <c r="AG91" s="44"/>
    </row>
    <row r="92" spans="1:33" s="105" customFormat="1" ht="11.45" customHeight="1" outlineLevel="1" x14ac:dyDescent="0.2">
      <c r="A92" s="142">
        <f t="shared" si="6"/>
        <v>75</v>
      </c>
      <c r="B92" s="318"/>
      <c r="C92" s="71"/>
      <c r="D92" s="314"/>
      <c r="E92" s="70"/>
      <c r="F92" s="70"/>
      <c r="G92" s="265"/>
      <c r="H92" s="305"/>
      <c r="I92" s="319"/>
      <c r="J92" s="311"/>
      <c r="K92" s="305"/>
      <c r="L92" s="130" t="str">
        <f>IF(I92&lt;H92,"Check dates",IF(AND(H92="",I92&gt;0),"Check dates",IF(I92="",".",IFERROR(MAX(0,NETWORKDAYS(H92,I92,Lists!$F$45:$F$65)-IF(ISNUMBER(J92),J92,0)-1,0),"."))))</f>
        <v>.</v>
      </c>
      <c r="M92" s="308"/>
      <c r="N92" s="308"/>
      <c r="O92" s="304"/>
      <c r="P92" s="304"/>
      <c r="Q92" s="304"/>
      <c r="R92" s="304"/>
      <c r="S92" s="130" t="str">
        <f t="shared" si="4"/>
        <v>.</v>
      </c>
      <c r="T92" s="169" t="str">
        <f>IF(S92="Yes",(NETWORKDAYS(H92,$D$12,Lists!$F$45:$F$65)-IF(ISNUMBER(J92),J92,0)-1),".")</f>
        <v>.</v>
      </c>
      <c r="U92" s="24"/>
      <c r="V92" s="296" t="str">
        <f t="shared" si="5"/>
        <v>.</v>
      </c>
      <c r="W92" s="44"/>
      <c r="X92" s="307"/>
      <c r="Y92" s="44"/>
      <c r="Z92" s="44"/>
      <c r="AA92" s="44"/>
      <c r="AB92" s="44"/>
      <c r="AC92" s="44"/>
      <c r="AD92" s="44"/>
      <c r="AE92" s="44"/>
      <c r="AF92" s="44"/>
      <c r="AG92" s="44"/>
    </row>
    <row r="93" spans="1:33" s="105" customFormat="1" ht="11.45" customHeight="1" outlineLevel="1" x14ac:dyDescent="0.2">
      <c r="A93" s="142">
        <f t="shared" si="6"/>
        <v>76</v>
      </c>
      <c r="B93" s="318"/>
      <c r="C93" s="71"/>
      <c r="D93" s="314"/>
      <c r="E93" s="70"/>
      <c r="F93" s="309"/>
      <c r="G93" s="308"/>
      <c r="H93" s="305"/>
      <c r="I93" s="305"/>
      <c r="J93" s="311"/>
      <c r="K93" s="305"/>
      <c r="L93" s="130" t="str">
        <f>IF(I93&lt;H93,"Check dates",IF(AND(H93="",I93&gt;0),"Check dates",IF(I93="",".",IFERROR(MAX(0,NETWORKDAYS(H93,I93,Lists!$F$45:$F$65)-IF(ISNUMBER(J93),J93,0)-1,0),"."))))</f>
        <v>.</v>
      </c>
      <c r="M93" s="308"/>
      <c r="N93" s="308"/>
      <c r="O93" s="304"/>
      <c r="P93" s="304"/>
      <c r="Q93" s="304"/>
      <c r="R93" s="304"/>
      <c r="S93" s="130" t="str">
        <f t="shared" si="4"/>
        <v>.</v>
      </c>
      <c r="T93" s="169" t="str">
        <f>IF(S93="Yes",(NETWORKDAYS(H93,$D$12,Lists!$F$45:$F$65)-IF(ISNUMBER(J93),J93,0)-1),".")</f>
        <v>.</v>
      </c>
      <c r="U93" s="24"/>
      <c r="V93" s="296" t="str">
        <f t="shared" si="5"/>
        <v>.</v>
      </c>
      <c r="W93" s="44"/>
      <c r="X93" s="307"/>
      <c r="Y93" s="44"/>
      <c r="Z93" s="44"/>
      <c r="AA93" s="44"/>
      <c r="AB93" s="44"/>
      <c r="AC93" s="44"/>
      <c r="AD93" s="44"/>
      <c r="AE93" s="44"/>
      <c r="AF93" s="44"/>
      <c r="AG93" s="44"/>
    </row>
    <row r="94" spans="1:33" s="105" customFormat="1" ht="11.45" customHeight="1" outlineLevel="1" x14ac:dyDescent="0.2">
      <c r="A94" s="142">
        <f t="shared" si="6"/>
        <v>77</v>
      </c>
      <c r="B94" s="318"/>
      <c r="C94" s="71"/>
      <c r="D94" s="314"/>
      <c r="E94" s="70"/>
      <c r="F94" s="309"/>
      <c r="G94" s="308"/>
      <c r="H94" s="305"/>
      <c r="I94" s="319"/>
      <c r="J94" s="311"/>
      <c r="K94" s="305"/>
      <c r="L94" s="130" t="str">
        <f>IF(I94&lt;H94,"Check dates",IF(AND(H94="",I94&gt;0),"Check dates",IF(I94="",".",IFERROR(MAX(0,NETWORKDAYS(H94,I94,Lists!$F$45:$F$65)-IF(ISNUMBER(J94),J94,0)-1,0),"."))))</f>
        <v>.</v>
      </c>
      <c r="M94" s="308"/>
      <c r="N94" s="308"/>
      <c r="O94" s="304"/>
      <c r="P94" s="304"/>
      <c r="Q94" s="304"/>
      <c r="R94" s="304"/>
      <c r="S94" s="130" t="str">
        <f t="shared" si="4"/>
        <v>.</v>
      </c>
      <c r="T94" s="169" t="str">
        <f>IF(S94="Yes",(NETWORKDAYS(H94,$D$12,Lists!$F$45:$F$65)-IF(ISNUMBER(J94),J94,0)-1),".")</f>
        <v>.</v>
      </c>
      <c r="U94" s="24"/>
      <c r="V94" s="296" t="str">
        <f t="shared" si="5"/>
        <v>.</v>
      </c>
      <c r="W94" s="44"/>
      <c r="X94" s="307"/>
      <c r="Y94" s="44"/>
      <c r="Z94" s="44"/>
      <c r="AA94" s="44"/>
      <c r="AB94" s="44"/>
      <c r="AC94" s="44"/>
      <c r="AD94" s="44"/>
      <c r="AE94" s="44"/>
      <c r="AF94" s="44"/>
      <c r="AG94" s="44"/>
    </row>
    <row r="95" spans="1:33" s="105" customFormat="1" ht="11.45" customHeight="1" outlineLevel="1" x14ac:dyDescent="0.2">
      <c r="A95" s="142">
        <f t="shared" si="6"/>
        <v>78</v>
      </c>
      <c r="B95" s="318"/>
      <c r="C95" s="71"/>
      <c r="D95" s="314"/>
      <c r="E95" s="70"/>
      <c r="F95" s="70"/>
      <c r="G95" s="265"/>
      <c r="H95" s="305"/>
      <c r="I95" s="319"/>
      <c r="J95" s="311"/>
      <c r="K95" s="305"/>
      <c r="L95" s="130" t="str">
        <f>IF(I95&lt;H95,"Check dates",IF(AND(H95="",I95&gt;0),"Check dates",IF(I95="",".",IFERROR(MAX(0,NETWORKDAYS(H95,I95,Lists!$F$45:$F$65)-IF(ISNUMBER(J95),J95,0)-1,0),"."))))</f>
        <v>.</v>
      </c>
      <c r="M95" s="308"/>
      <c r="N95" s="308"/>
      <c r="O95" s="304"/>
      <c r="P95" s="304"/>
      <c r="Q95" s="304"/>
      <c r="R95" s="304"/>
      <c r="S95" s="130" t="str">
        <f t="shared" si="4"/>
        <v>.</v>
      </c>
      <c r="T95" s="169" t="str">
        <f>IF(S95="Yes",(NETWORKDAYS(H95,$D$12,Lists!$F$45:$F$65)-IF(ISNUMBER(J95),J95,0)-1),".")</f>
        <v>.</v>
      </c>
      <c r="U95" s="24"/>
      <c r="V95" s="296" t="str">
        <f t="shared" si="5"/>
        <v>.</v>
      </c>
      <c r="W95" s="44"/>
      <c r="X95" s="307"/>
      <c r="Y95" s="44"/>
      <c r="Z95" s="44"/>
      <c r="AA95" s="44"/>
      <c r="AB95" s="44"/>
      <c r="AC95" s="44"/>
      <c r="AD95" s="44"/>
      <c r="AE95" s="44"/>
      <c r="AF95" s="44"/>
      <c r="AG95" s="44"/>
    </row>
    <row r="96" spans="1:33" s="105" customFormat="1" ht="11.45" customHeight="1" outlineLevel="1" x14ac:dyDescent="0.2">
      <c r="A96" s="142">
        <f t="shared" si="6"/>
        <v>79</v>
      </c>
      <c r="B96" s="318"/>
      <c r="C96" s="71"/>
      <c r="D96" s="314"/>
      <c r="E96" s="70"/>
      <c r="F96" s="70"/>
      <c r="G96" s="265"/>
      <c r="H96" s="305"/>
      <c r="I96" s="319"/>
      <c r="J96" s="311"/>
      <c r="K96" s="305"/>
      <c r="L96" s="130" t="str">
        <f>IF(I96&lt;H96,"Check dates",IF(AND(H96="",I96&gt;0),"Check dates",IF(I96="",".",IFERROR(MAX(0,NETWORKDAYS(H96,I96,Lists!$F$45:$F$65)-IF(ISNUMBER(J96),J96,0)-1,0),"."))))</f>
        <v>.</v>
      </c>
      <c r="M96" s="308"/>
      <c r="N96" s="308"/>
      <c r="O96" s="304"/>
      <c r="P96" s="304"/>
      <c r="Q96" s="304"/>
      <c r="R96" s="304"/>
      <c r="S96" s="130" t="str">
        <f t="shared" si="4"/>
        <v>.</v>
      </c>
      <c r="T96" s="169" t="str">
        <f>IF(S96="Yes",(NETWORKDAYS(H96,$D$12,Lists!$F$45:$F$65)-IF(ISNUMBER(J96),J96,0)-1),".")</f>
        <v>.</v>
      </c>
      <c r="U96" s="24"/>
      <c r="V96" s="296" t="str">
        <f t="shared" si="5"/>
        <v>.</v>
      </c>
      <c r="W96" s="44"/>
      <c r="X96" s="307"/>
      <c r="Y96" s="44"/>
      <c r="Z96" s="44"/>
      <c r="AA96" s="44"/>
      <c r="AB96" s="44"/>
      <c r="AC96" s="44"/>
      <c r="AD96" s="44"/>
      <c r="AE96" s="44"/>
      <c r="AF96" s="44"/>
      <c r="AG96" s="44"/>
    </row>
    <row r="97" spans="1:33" s="105" customFormat="1" ht="11.45" customHeight="1" outlineLevel="1" x14ac:dyDescent="0.2">
      <c r="A97" s="142">
        <f t="shared" si="6"/>
        <v>80</v>
      </c>
      <c r="B97" s="318"/>
      <c r="C97" s="71"/>
      <c r="D97" s="314"/>
      <c r="E97" s="70"/>
      <c r="F97" s="70"/>
      <c r="G97" s="265"/>
      <c r="H97" s="305"/>
      <c r="I97" s="319"/>
      <c r="J97" s="311"/>
      <c r="K97" s="305"/>
      <c r="L97" s="130" t="str">
        <f>IF(I97&lt;H97,"Check dates",IF(AND(H97="",I97&gt;0),"Check dates",IF(I97="",".",IFERROR(MAX(0,NETWORKDAYS(H97,I97,Lists!$F$45:$F$65)-IF(ISNUMBER(J97),J97,0)-1,0),"."))))</f>
        <v>.</v>
      </c>
      <c r="M97" s="308"/>
      <c r="N97" s="308"/>
      <c r="O97" s="304"/>
      <c r="P97" s="304"/>
      <c r="Q97" s="304"/>
      <c r="R97" s="304"/>
      <c r="S97" s="130" t="str">
        <f t="shared" si="4"/>
        <v>.</v>
      </c>
      <c r="T97" s="169" t="str">
        <f>IF(S97="Yes",(NETWORKDAYS(H97,$D$12,Lists!$F$45:$F$65)-IF(ISNUMBER(J97),J97,0)-1),".")</f>
        <v>.</v>
      </c>
      <c r="U97" s="24"/>
      <c r="V97" s="296" t="str">
        <f t="shared" si="5"/>
        <v>.</v>
      </c>
      <c r="W97" s="44"/>
      <c r="X97" s="307"/>
      <c r="Y97" s="44"/>
      <c r="Z97" s="44"/>
      <c r="AA97" s="44"/>
      <c r="AB97" s="44"/>
      <c r="AC97" s="44"/>
      <c r="AD97" s="44"/>
      <c r="AE97" s="44"/>
      <c r="AF97" s="44"/>
      <c r="AG97" s="44"/>
    </row>
    <row r="98" spans="1:33" s="105" customFormat="1" ht="11.45" customHeight="1" outlineLevel="1" x14ac:dyDescent="0.2">
      <c r="A98" s="142">
        <f t="shared" si="6"/>
        <v>81</v>
      </c>
      <c r="B98" s="318"/>
      <c r="C98" s="71"/>
      <c r="D98" s="314"/>
      <c r="E98" s="70"/>
      <c r="F98" s="309"/>
      <c r="G98" s="308"/>
      <c r="H98" s="305"/>
      <c r="I98" s="319"/>
      <c r="J98" s="311"/>
      <c r="K98" s="305"/>
      <c r="L98" s="130" t="str">
        <f>IF(I98&lt;H98,"Check dates",IF(AND(H98="",I98&gt;0),"Check dates",IF(I98="",".",IFERROR(MAX(0,NETWORKDAYS(H98,I98,Lists!$F$45:$F$65)-IF(ISNUMBER(J98),J98,0)-1,0),"."))))</f>
        <v>.</v>
      </c>
      <c r="M98" s="308"/>
      <c r="N98" s="308"/>
      <c r="O98" s="304"/>
      <c r="P98" s="304"/>
      <c r="Q98" s="304"/>
      <c r="R98" s="304"/>
      <c r="S98" s="130" t="str">
        <f t="shared" si="4"/>
        <v>.</v>
      </c>
      <c r="T98" s="169" t="str">
        <f>IF(S98="Yes",(NETWORKDAYS(H98,$D$12,Lists!$F$45:$F$65)-IF(ISNUMBER(J98),J98,0)-1),".")</f>
        <v>.</v>
      </c>
      <c r="U98" s="24"/>
      <c r="V98" s="296" t="str">
        <f t="shared" si="5"/>
        <v>.</v>
      </c>
      <c r="W98" s="44"/>
      <c r="X98" s="307"/>
      <c r="Y98" s="44"/>
      <c r="Z98" s="44"/>
      <c r="AA98" s="44"/>
      <c r="AB98" s="44"/>
      <c r="AC98" s="44"/>
      <c r="AD98" s="44"/>
      <c r="AE98" s="44"/>
      <c r="AF98" s="44"/>
      <c r="AG98" s="44"/>
    </row>
    <row r="99" spans="1:33" s="105" customFormat="1" ht="11.45" customHeight="1" outlineLevel="1" x14ac:dyDescent="0.2">
      <c r="A99" s="142">
        <f t="shared" si="6"/>
        <v>82</v>
      </c>
      <c r="B99" s="318"/>
      <c r="C99" s="71"/>
      <c r="D99" s="314"/>
      <c r="E99" s="70"/>
      <c r="F99" s="70"/>
      <c r="G99" s="265"/>
      <c r="H99" s="305"/>
      <c r="I99" s="319"/>
      <c r="J99" s="311"/>
      <c r="K99" s="305"/>
      <c r="L99" s="130" t="str">
        <f>IF(I99&lt;H99,"Check dates",IF(AND(H99="",I99&gt;0),"Check dates",IF(I99="",".",IFERROR(MAX(0,NETWORKDAYS(H99,I99,Lists!$F$45:$F$65)-IF(ISNUMBER(J99),J99,0)-1,0),"."))))</f>
        <v>.</v>
      </c>
      <c r="M99" s="308"/>
      <c r="N99" s="308"/>
      <c r="O99" s="304"/>
      <c r="P99" s="304"/>
      <c r="Q99" s="304"/>
      <c r="R99" s="304"/>
      <c r="S99" s="130" t="str">
        <f t="shared" si="4"/>
        <v>.</v>
      </c>
      <c r="T99" s="169" t="str">
        <f>IF(S99="Yes",(NETWORKDAYS(H99,$D$12,Lists!$F$45:$F$65)-IF(ISNUMBER(J99),J99,0)-1),".")</f>
        <v>.</v>
      </c>
      <c r="U99" s="24"/>
      <c r="V99" s="296" t="str">
        <f t="shared" si="5"/>
        <v>.</v>
      </c>
      <c r="W99" s="44"/>
      <c r="X99" s="307"/>
      <c r="Y99" s="44"/>
      <c r="Z99" s="44"/>
      <c r="AA99" s="44"/>
      <c r="AB99" s="44"/>
      <c r="AC99" s="44"/>
      <c r="AD99" s="44"/>
      <c r="AE99" s="44"/>
      <c r="AF99" s="44"/>
      <c r="AG99" s="44"/>
    </row>
    <row r="100" spans="1:33" s="105" customFormat="1" ht="11.45" customHeight="1" outlineLevel="1" x14ac:dyDescent="0.2">
      <c r="A100" s="142">
        <f t="shared" si="6"/>
        <v>83</v>
      </c>
      <c r="B100" s="318"/>
      <c r="C100" s="71"/>
      <c r="D100" s="314"/>
      <c r="E100" s="70"/>
      <c r="F100" s="70"/>
      <c r="G100" s="265"/>
      <c r="H100" s="305"/>
      <c r="I100" s="319"/>
      <c r="J100" s="311"/>
      <c r="K100" s="305"/>
      <c r="L100" s="130" t="str">
        <f>IF(I100&lt;H100,"Check dates",IF(AND(H100="",I100&gt;0),"Check dates",IF(I100="",".",IFERROR(MAX(0,NETWORKDAYS(H100,I100,Lists!$F$45:$F$65)-IF(ISNUMBER(J100),J100,0)-1,0),"."))))</f>
        <v>.</v>
      </c>
      <c r="M100" s="308"/>
      <c r="N100" s="308"/>
      <c r="O100" s="304"/>
      <c r="P100" s="304"/>
      <c r="Q100" s="304"/>
      <c r="R100" s="304"/>
      <c r="S100" s="130" t="str">
        <f t="shared" si="4"/>
        <v>.</v>
      </c>
      <c r="T100" s="169" t="str">
        <f>IF(S100="Yes",(NETWORKDAYS(H100,$D$12,Lists!$F$45:$F$65)-IF(ISNUMBER(J100),J100,0)-1),".")</f>
        <v>.</v>
      </c>
      <c r="U100" s="24"/>
      <c r="V100" s="296" t="str">
        <f t="shared" si="5"/>
        <v>.</v>
      </c>
      <c r="W100" s="44"/>
      <c r="X100" s="307"/>
      <c r="Y100" s="44"/>
      <c r="Z100" s="44"/>
      <c r="AA100" s="44"/>
      <c r="AB100" s="44"/>
      <c r="AC100" s="44"/>
      <c r="AD100" s="44"/>
      <c r="AE100" s="44"/>
      <c r="AF100" s="44"/>
      <c r="AG100" s="44"/>
    </row>
    <row r="101" spans="1:33" s="105" customFormat="1" ht="11.45" customHeight="1" outlineLevel="1" x14ac:dyDescent="0.2">
      <c r="A101" s="142">
        <f t="shared" si="6"/>
        <v>84</v>
      </c>
      <c r="B101" s="318"/>
      <c r="C101" s="71"/>
      <c r="D101" s="314"/>
      <c r="E101" s="70"/>
      <c r="F101" s="70"/>
      <c r="G101" s="265"/>
      <c r="H101" s="305"/>
      <c r="I101" s="319"/>
      <c r="J101" s="311"/>
      <c r="K101" s="305"/>
      <c r="L101" s="130" t="str">
        <f>IF(I101&lt;H101,"Check dates",IF(AND(H101="",I101&gt;0),"Check dates",IF(I101="",".",IFERROR(MAX(0,NETWORKDAYS(H101,I101,Lists!$F$45:$F$65)-IF(ISNUMBER(J101),J101,0)-1,0),"."))))</f>
        <v>.</v>
      </c>
      <c r="M101" s="308"/>
      <c r="N101" s="308"/>
      <c r="O101" s="304"/>
      <c r="P101" s="304"/>
      <c r="Q101" s="304"/>
      <c r="R101" s="304"/>
      <c r="S101" s="130" t="str">
        <f t="shared" si="4"/>
        <v>.</v>
      </c>
      <c r="T101" s="169" t="str">
        <f>IF(S101="Yes",(NETWORKDAYS(H101,$D$12,Lists!$F$45:$F$65)-IF(ISNUMBER(J101),J101,0)-1),".")</f>
        <v>.</v>
      </c>
      <c r="U101" s="24"/>
      <c r="V101" s="296" t="str">
        <f t="shared" si="5"/>
        <v>.</v>
      </c>
      <c r="W101" s="44"/>
      <c r="X101" s="307"/>
      <c r="Y101" s="44"/>
      <c r="Z101" s="44"/>
      <c r="AA101" s="44"/>
      <c r="AB101" s="44"/>
      <c r="AC101" s="44"/>
      <c r="AD101" s="44"/>
      <c r="AE101" s="44"/>
      <c r="AF101" s="44"/>
      <c r="AG101" s="44"/>
    </row>
    <row r="102" spans="1:33" s="105" customFormat="1" ht="11.45" customHeight="1" outlineLevel="1" x14ac:dyDescent="0.2">
      <c r="A102" s="142">
        <f t="shared" si="6"/>
        <v>85</v>
      </c>
      <c r="B102" s="318"/>
      <c r="C102" s="71"/>
      <c r="D102" s="314"/>
      <c r="E102" s="70"/>
      <c r="F102" s="70"/>
      <c r="G102" s="265"/>
      <c r="H102" s="305"/>
      <c r="I102" s="319"/>
      <c r="J102" s="311"/>
      <c r="K102" s="305"/>
      <c r="L102" s="130" t="str">
        <f>IF(I102&lt;H102,"Check dates",IF(AND(H102="",I102&gt;0),"Check dates",IF(I102="",".",IFERROR(MAX(0,NETWORKDAYS(H102,I102,Lists!$F$45:$F$65)-IF(ISNUMBER(J102),J102,0)-1,0),"."))))</f>
        <v>.</v>
      </c>
      <c r="M102" s="308"/>
      <c r="N102" s="308"/>
      <c r="O102" s="304"/>
      <c r="P102" s="304"/>
      <c r="Q102" s="304"/>
      <c r="R102" s="304"/>
      <c r="S102" s="130" t="str">
        <f t="shared" si="4"/>
        <v>.</v>
      </c>
      <c r="T102" s="169" t="str">
        <f>IF(S102="Yes",(NETWORKDAYS(H102,$D$12,Lists!$F$45:$F$65)-IF(ISNUMBER(J102),J102,0)-1),".")</f>
        <v>.</v>
      </c>
      <c r="U102" s="24"/>
      <c r="V102" s="296" t="str">
        <f t="shared" si="5"/>
        <v>.</v>
      </c>
      <c r="W102" s="44"/>
      <c r="X102" s="307"/>
      <c r="Y102" s="44"/>
      <c r="Z102" s="44"/>
      <c r="AA102" s="44"/>
      <c r="AB102" s="44"/>
      <c r="AC102" s="44"/>
      <c r="AD102" s="44"/>
      <c r="AE102" s="44"/>
      <c r="AF102" s="44"/>
      <c r="AG102" s="44"/>
    </row>
    <row r="103" spans="1:33" s="105" customFormat="1" ht="11.45" customHeight="1" outlineLevel="1" x14ac:dyDescent="0.2">
      <c r="A103" s="142">
        <f t="shared" si="6"/>
        <v>86</v>
      </c>
      <c r="B103" s="318"/>
      <c r="C103" s="71"/>
      <c r="D103" s="314"/>
      <c r="E103" s="70"/>
      <c r="F103" s="309"/>
      <c r="G103" s="308"/>
      <c r="H103" s="305"/>
      <c r="I103" s="319"/>
      <c r="J103" s="311"/>
      <c r="K103" s="305"/>
      <c r="L103" s="130" t="str">
        <f>IF(I103&lt;H103,"Check dates",IF(AND(H103="",I103&gt;0),"Check dates",IF(I103="",".",IFERROR(MAX(0,NETWORKDAYS(H103,I103,Lists!$F$45:$F$65)-IF(ISNUMBER(J103),J103,0)-1,0),"."))))</f>
        <v>.</v>
      </c>
      <c r="M103" s="308"/>
      <c r="N103" s="308"/>
      <c r="O103" s="304"/>
      <c r="P103" s="304"/>
      <c r="Q103" s="304"/>
      <c r="R103" s="304"/>
      <c r="S103" s="130" t="str">
        <f t="shared" si="4"/>
        <v>.</v>
      </c>
      <c r="T103" s="169" t="str">
        <f>IF(S103="Yes",(NETWORKDAYS(H103,$D$12,Lists!$F$45:$F$65)-IF(ISNUMBER(J103),J103,0)-1),".")</f>
        <v>.</v>
      </c>
      <c r="U103" s="24"/>
      <c r="V103" s="296" t="str">
        <f t="shared" si="5"/>
        <v>.</v>
      </c>
      <c r="W103" s="44"/>
      <c r="X103" s="307"/>
      <c r="Y103" s="44"/>
      <c r="Z103" s="44"/>
      <c r="AA103" s="44"/>
      <c r="AB103" s="44"/>
      <c r="AC103" s="44"/>
      <c r="AD103" s="44"/>
      <c r="AE103" s="44"/>
      <c r="AF103" s="44"/>
      <c r="AG103" s="44"/>
    </row>
    <row r="104" spans="1:33" s="105" customFormat="1" ht="11.45" customHeight="1" outlineLevel="1" x14ac:dyDescent="0.2">
      <c r="A104" s="142">
        <f t="shared" si="6"/>
        <v>87</v>
      </c>
      <c r="B104" s="318"/>
      <c r="C104" s="71"/>
      <c r="D104" s="314"/>
      <c r="E104" s="70"/>
      <c r="F104" s="70"/>
      <c r="G104" s="265"/>
      <c r="H104" s="305"/>
      <c r="I104" s="319"/>
      <c r="J104" s="311"/>
      <c r="K104" s="305"/>
      <c r="L104" s="130" t="str">
        <f>IF(I104&lt;H104,"Check dates",IF(AND(H104="",I104&gt;0),"Check dates",IF(I104="",".",IFERROR(MAX(0,NETWORKDAYS(H104,I104,Lists!$F$45:$F$65)-IF(ISNUMBER(J104),J104,0)-1,0),"."))))</f>
        <v>.</v>
      </c>
      <c r="M104" s="308"/>
      <c r="N104" s="308"/>
      <c r="O104" s="304"/>
      <c r="P104" s="304"/>
      <c r="Q104" s="304"/>
      <c r="R104" s="304"/>
      <c r="S104" s="130" t="str">
        <f t="shared" si="4"/>
        <v>.</v>
      </c>
      <c r="T104" s="169" t="str">
        <f>IF(S104="Yes",(NETWORKDAYS(H104,$D$12,Lists!$F$45:$F$65)-IF(ISNUMBER(J104),J104,0)-1),".")</f>
        <v>.</v>
      </c>
      <c r="U104" s="24"/>
      <c r="V104" s="296" t="str">
        <f t="shared" si="5"/>
        <v>.</v>
      </c>
      <c r="W104" s="44"/>
      <c r="X104" s="307"/>
      <c r="Y104" s="44"/>
      <c r="Z104" s="44"/>
      <c r="AA104" s="44"/>
      <c r="AB104" s="44"/>
      <c r="AC104" s="44"/>
      <c r="AD104" s="44"/>
      <c r="AE104" s="44"/>
      <c r="AF104" s="44"/>
      <c r="AG104" s="44"/>
    </row>
    <row r="105" spans="1:33" s="105" customFormat="1" ht="11.45" customHeight="1" outlineLevel="1" x14ac:dyDescent="0.2">
      <c r="A105" s="142">
        <f t="shared" si="6"/>
        <v>88</v>
      </c>
      <c r="B105" s="318"/>
      <c r="C105" s="71"/>
      <c r="D105" s="314"/>
      <c r="E105" s="70"/>
      <c r="F105" s="70"/>
      <c r="G105" s="265"/>
      <c r="H105" s="305"/>
      <c r="I105" s="319"/>
      <c r="J105" s="311"/>
      <c r="K105" s="305"/>
      <c r="L105" s="130" t="str">
        <f>IF(I105&lt;H105,"Check dates",IF(AND(H105="",I105&gt;0),"Check dates",IF(I105="",".",IFERROR(MAX(0,NETWORKDAYS(H105,I105,Lists!$F$45:$F$65)-IF(ISNUMBER(J105),J105,0)-1,0),"."))))</f>
        <v>.</v>
      </c>
      <c r="M105" s="308"/>
      <c r="N105" s="308"/>
      <c r="O105" s="304"/>
      <c r="P105" s="304"/>
      <c r="Q105" s="304"/>
      <c r="R105" s="304"/>
      <c r="S105" s="130" t="str">
        <f t="shared" si="4"/>
        <v>.</v>
      </c>
      <c r="T105" s="169" t="str">
        <f>IF(S105="Yes",(NETWORKDAYS(H105,$D$12,Lists!$F$45:$F$65)-IF(ISNUMBER(J105),J105,0)-1),".")</f>
        <v>.</v>
      </c>
      <c r="U105" s="24"/>
      <c r="V105" s="296" t="str">
        <f t="shared" si="5"/>
        <v>.</v>
      </c>
      <c r="W105" s="44"/>
      <c r="X105" s="307"/>
      <c r="Y105" s="44"/>
      <c r="Z105" s="44"/>
      <c r="AA105" s="44"/>
      <c r="AB105" s="44"/>
      <c r="AC105" s="44"/>
      <c r="AD105" s="44"/>
      <c r="AE105" s="44"/>
      <c r="AF105" s="44"/>
      <c r="AG105" s="44"/>
    </row>
    <row r="106" spans="1:33" s="105" customFormat="1" ht="11.45" customHeight="1" outlineLevel="1" x14ac:dyDescent="0.2">
      <c r="A106" s="142">
        <f t="shared" si="6"/>
        <v>89</v>
      </c>
      <c r="B106" s="318"/>
      <c r="C106" s="71"/>
      <c r="D106" s="314"/>
      <c r="E106" s="70"/>
      <c r="F106" s="309"/>
      <c r="G106" s="308"/>
      <c r="H106" s="305"/>
      <c r="I106" s="319"/>
      <c r="J106" s="311"/>
      <c r="K106" s="305"/>
      <c r="L106" s="130" t="str">
        <f>IF(I106&lt;H106,"Check dates",IF(AND(H106="",I106&gt;0),"Check dates",IF(I106="",".",IFERROR(MAX(0,NETWORKDAYS(H106,I106,Lists!$F$45:$F$65)-IF(ISNUMBER(J106),J106,0)-1,0),"."))))</f>
        <v>.</v>
      </c>
      <c r="M106" s="308"/>
      <c r="N106" s="308"/>
      <c r="O106" s="304"/>
      <c r="P106" s="304"/>
      <c r="Q106" s="304"/>
      <c r="R106" s="304"/>
      <c r="S106" s="130" t="str">
        <f t="shared" si="4"/>
        <v>.</v>
      </c>
      <c r="T106" s="169" t="str">
        <f>IF(S106="Yes",(NETWORKDAYS(H106,$D$12,Lists!$F$45:$F$65)-IF(ISNUMBER(J106),J106,0)-1),".")</f>
        <v>.</v>
      </c>
      <c r="U106" s="24"/>
      <c r="V106" s="296" t="str">
        <f t="shared" si="5"/>
        <v>.</v>
      </c>
      <c r="W106" s="44"/>
      <c r="X106" s="307"/>
      <c r="Y106" s="44"/>
      <c r="Z106" s="44"/>
      <c r="AA106" s="44"/>
      <c r="AB106" s="44"/>
      <c r="AC106" s="44"/>
      <c r="AD106" s="44"/>
      <c r="AE106" s="44"/>
      <c r="AF106" s="44"/>
      <c r="AG106" s="44"/>
    </row>
    <row r="107" spans="1:33" s="105" customFormat="1" ht="11.45" customHeight="1" outlineLevel="1" x14ac:dyDescent="0.2">
      <c r="A107" s="142">
        <f t="shared" si="6"/>
        <v>90</v>
      </c>
      <c r="B107" s="318"/>
      <c r="C107" s="71"/>
      <c r="D107" s="314"/>
      <c r="E107" s="70"/>
      <c r="F107" s="309"/>
      <c r="G107" s="308"/>
      <c r="H107" s="305"/>
      <c r="I107" s="319"/>
      <c r="J107" s="311"/>
      <c r="K107" s="305"/>
      <c r="L107" s="130" t="str">
        <f>IF(I107&lt;H107,"Check dates",IF(AND(H107="",I107&gt;0),"Check dates",IF(I107="",".",IFERROR(MAX(0,NETWORKDAYS(H107,I107,Lists!$F$45:$F$65)-IF(ISNUMBER(J107),J107,0)-1,0),"."))))</f>
        <v>.</v>
      </c>
      <c r="M107" s="308"/>
      <c r="N107" s="308"/>
      <c r="O107" s="304"/>
      <c r="P107" s="304"/>
      <c r="Q107" s="304"/>
      <c r="R107" s="304"/>
      <c r="S107" s="130" t="str">
        <f t="shared" si="4"/>
        <v>.</v>
      </c>
      <c r="T107" s="169" t="str">
        <f>IF(S107="Yes",(NETWORKDAYS(H107,$D$12,Lists!$F$45:$F$65)-IF(ISNUMBER(J107),J107,0)-1),".")</f>
        <v>.</v>
      </c>
      <c r="U107" s="24"/>
      <c r="V107" s="296" t="str">
        <f t="shared" si="5"/>
        <v>.</v>
      </c>
      <c r="W107" s="44"/>
      <c r="X107" s="307"/>
      <c r="Y107" s="44"/>
      <c r="Z107" s="44"/>
      <c r="AA107" s="44"/>
      <c r="AB107" s="44"/>
      <c r="AC107" s="44"/>
      <c r="AD107" s="44"/>
      <c r="AE107" s="44"/>
      <c r="AF107" s="44"/>
      <c r="AG107" s="44"/>
    </row>
    <row r="108" spans="1:33" s="105" customFormat="1" ht="11.45" customHeight="1" outlineLevel="1" x14ac:dyDescent="0.2">
      <c r="A108" s="142">
        <f t="shared" si="6"/>
        <v>91</v>
      </c>
      <c r="B108" s="318"/>
      <c r="C108" s="71"/>
      <c r="D108" s="314"/>
      <c r="E108" s="70"/>
      <c r="F108" s="309"/>
      <c r="G108" s="308"/>
      <c r="H108" s="305"/>
      <c r="I108" s="319"/>
      <c r="J108" s="311"/>
      <c r="K108" s="305"/>
      <c r="L108" s="130" t="str">
        <f>IF(I108&lt;H108,"Check dates",IF(AND(H108="",I108&gt;0),"Check dates",IF(I108="",".",IFERROR(MAX(0,NETWORKDAYS(H108,I108,Lists!$F$45:$F$65)-IF(ISNUMBER(J108),J108,0)-1,0),"."))))</f>
        <v>.</v>
      </c>
      <c r="M108" s="308"/>
      <c r="N108" s="308"/>
      <c r="O108" s="304"/>
      <c r="P108" s="304"/>
      <c r="Q108" s="304"/>
      <c r="R108" s="304"/>
      <c r="S108" s="130" t="str">
        <f t="shared" si="4"/>
        <v>.</v>
      </c>
      <c r="T108" s="169" t="str">
        <f>IF(S108="Yes",(NETWORKDAYS(H108,$D$12,Lists!$F$45:$F$65)-IF(ISNUMBER(J108),J108,0)-1),".")</f>
        <v>.</v>
      </c>
      <c r="U108" s="24"/>
      <c r="V108" s="296" t="str">
        <f t="shared" si="5"/>
        <v>.</v>
      </c>
      <c r="W108" s="44"/>
      <c r="X108" s="307"/>
      <c r="Y108" s="44"/>
      <c r="Z108" s="44"/>
      <c r="AA108" s="44"/>
      <c r="AB108" s="44"/>
      <c r="AC108" s="44"/>
      <c r="AD108" s="44"/>
      <c r="AE108" s="44"/>
      <c r="AF108" s="44"/>
      <c r="AG108" s="44"/>
    </row>
    <row r="109" spans="1:33" s="105" customFormat="1" ht="11.45" customHeight="1" outlineLevel="1" x14ac:dyDescent="0.2">
      <c r="A109" s="142">
        <f t="shared" si="6"/>
        <v>92</v>
      </c>
      <c r="B109" s="318"/>
      <c r="C109" s="71"/>
      <c r="D109" s="314"/>
      <c r="E109" s="70"/>
      <c r="F109" s="309"/>
      <c r="G109" s="308"/>
      <c r="H109" s="305"/>
      <c r="I109" s="319"/>
      <c r="J109" s="311"/>
      <c r="K109" s="305"/>
      <c r="L109" s="130" t="str">
        <f>IF(I109&lt;H109,"Check dates",IF(AND(H109="",I109&gt;0),"Check dates",IF(I109="",".",IFERROR(MAX(0,NETWORKDAYS(H109,I109,Lists!$F$45:$F$65)-IF(ISNUMBER(J109),J109,0)-1,0),"."))))</f>
        <v>.</v>
      </c>
      <c r="M109" s="308"/>
      <c r="N109" s="308"/>
      <c r="O109" s="304"/>
      <c r="P109" s="304"/>
      <c r="Q109" s="304"/>
      <c r="R109" s="304"/>
      <c r="S109" s="130" t="str">
        <f t="shared" si="4"/>
        <v>.</v>
      </c>
      <c r="T109" s="169" t="str">
        <f>IF(S109="Yes",(NETWORKDAYS(H109,$D$12,Lists!$F$45:$F$65)-IF(ISNUMBER(J109),J109,0)-1),".")</f>
        <v>.</v>
      </c>
      <c r="U109" s="24"/>
      <c r="V109" s="296" t="str">
        <f t="shared" si="5"/>
        <v>.</v>
      </c>
      <c r="W109" s="44"/>
      <c r="X109" s="307"/>
      <c r="Y109" s="44"/>
      <c r="Z109" s="44"/>
      <c r="AA109" s="44"/>
      <c r="AB109" s="44"/>
      <c r="AC109" s="44"/>
      <c r="AD109" s="44"/>
      <c r="AE109" s="44"/>
      <c r="AF109" s="44"/>
      <c r="AG109" s="44"/>
    </row>
    <row r="110" spans="1:33" s="105" customFormat="1" ht="11.45" customHeight="1" outlineLevel="1" x14ac:dyDescent="0.2">
      <c r="A110" s="142">
        <f t="shared" si="6"/>
        <v>93</v>
      </c>
      <c r="B110" s="318"/>
      <c r="C110" s="71"/>
      <c r="D110" s="314"/>
      <c r="E110" s="70"/>
      <c r="F110" s="309"/>
      <c r="G110" s="308"/>
      <c r="H110" s="305"/>
      <c r="I110" s="319"/>
      <c r="J110" s="311"/>
      <c r="K110" s="305"/>
      <c r="L110" s="130" t="str">
        <f>IF(I110&lt;H110,"Check dates",IF(AND(H110="",I110&gt;0),"Check dates",IF(I110="",".",IFERROR(MAX(0,NETWORKDAYS(H110,I110,Lists!$F$45:$F$65)-IF(ISNUMBER(J110),J110,0)-1,0),"."))))</f>
        <v>.</v>
      </c>
      <c r="M110" s="308"/>
      <c r="N110" s="308"/>
      <c r="O110" s="304"/>
      <c r="P110" s="304"/>
      <c r="Q110" s="304"/>
      <c r="R110" s="304"/>
      <c r="S110" s="130" t="str">
        <f t="shared" si="4"/>
        <v>.</v>
      </c>
      <c r="T110" s="169" t="str">
        <f>IF(S110="Yes",(NETWORKDAYS(H110,$D$12,Lists!$F$45:$F$65)-IF(ISNUMBER(J110),J110,0)-1),".")</f>
        <v>.</v>
      </c>
      <c r="U110" s="24"/>
      <c r="V110" s="296" t="str">
        <f t="shared" si="5"/>
        <v>.</v>
      </c>
      <c r="W110" s="44"/>
      <c r="X110" s="307"/>
      <c r="Y110" s="44"/>
      <c r="Z110" s="44"/>
      <c r="AA110" s="44"/>
      <c r="AB110" s="44"/>
      <c r="AC110" s="44"/>
      <c r="AD110" s="44"/>
      <c r="AE110" s="44"/>
      <c r="AF110" s="44"/>
      <c r="AG110" s="44"/>
    </row>
    <row r="111" spans="1:33" s="105" customFormat="1" ht="11.45" customHeight="1" outlineLevel="1" x14ac:dyDescent="0.2">
      <c r="A111" s="142">
        <f t="shared" si="6"/>
        <v>94</v>
      </c>
      <c r="B111" s="318"/>
      <c r="C111" s="71"/>
      <c r="D111" s="314"/>
      <c r="E111" s="70"/>
      <c r="F111" s="309"/>
      <c r="G111" s="308"/>
      <c r="H111" s="305"/>
      <c r="I111" s="319"/>
      <c r="J111" s="311"/>
      <c r="K111" s="305"/>
      <c r="L111" s="130" t="str">
        <f>IF(I111&lt;H111,"Check dates",IF(AND(H111="",I111&gt;0),"Check dates",IF(I111="",".",IFERROR(MAX(0,NETWORKDAYS(H111,I111,Lists!$F$45:$F$65)-IF(ISNUMBER(J111),J111,0)-1,0),"."))))</f>
        <v>.</v>
      </c>
      <c r="M111" s="308"/>
      <c r="N111" s="308"/>
      <c r="O111" s="304"/>
      <c r="P111" s="304"/>
      <c r="Q111" s="304"/>
      <c r="R111" s="304"/>
      <c r="S111" s="130" t="str">
        <f t="shared" si="4"/>
        <v>.</v>
      </c>
      <c r="T111" s="169" t="str">
        <f>IF(S111="Yes",(NETWORKDAYS(H111,$D$12,Lists!$F$45:$F$65)-IF(ISNUMBER(J111),J111,0)-1),".")</f>
        <v>.</v>
      </c>
      <c r="U111" s="24"/>
      <c r="V111" s="296" t="str">
        <f t="shared" si="5"/>
        <v>.</v>
      </c>
      <c r="W111" s="44"/>
      <c r="X111" s="307"/>
      <c r="Y111" s="44"/>
      <c r="Z111" s="44"/>
      <c r="AA111" s="44"/>
      <c r="AB111" s="44"/>
      <c r="AC111" s="44"/>
      <c r="AD111" s="44"/>
      <c r="AE111" s="44"/>
      <c r="AF111" s="44"/>
      <c r="AG111" s="44"/>
    </row>
    <row r="112" spans="1:33" s="105" customFormat="1" ht="11.45" customHeight="1" outlineLevel="1" x14ac:dyDescent="0.2">
      <c r="A112" s="142">
        <f t="shared" si="6"/>
        <v>95</v>
      </c>
      <c r="B112" s="318"/>
      <c r="C112" s="71"/>
      <c r="D112" s="314"/>
      <c r="E112" s="70"/>
      <c r="F112" s="309"/>
      <c r="G112" s="308"/>
      <c r="H112" s="305"/>
      <c r="I112" s="319"/>
      <c r="J112" s="311"/>
      <c r="K112" s="305"/>
      <c r="L112" s="130" t="str">
        <f>IF(I112&lt;H112,"Check dates",IF(AND(H112="",I112&gt;0),"Check dates",IF(I112="",".",IFERROR(MAX(0,NETWORKDAYS(H112,I112,Lists!$F$45:$F$65)-IF(ISNUMBER(J112),J112,0)-1,0),"."))))</f>
        <v>.</v>
      </c>
      <c r="M112" s="308"/>
      <c r="N112" s="308"/>
      <c r="O112" s="304"/>
      <c r="P112" s="304"/>
      <c r="Q112" s="304"/>
      <c r="R112" s="304"/>
      <c r="S112" s="130" t="str">
        <f t="shared" si="4"/>
        <v>.</v>
      </c>
      <c r="T112" s="169" t="str">
        <f>IF(S112="Yes",(NETWORKDAYS(H112,$D$12,Lists!$F$45:$F$65)-IF(ISNUMBER(J112),J112,0)-1),".")</f>
        <v>.</v>
      </c>
      <c r="U112" s="24"/>
      <c r="V112" s="296" t="str">
        <f t="shared" si="5"/>
        <v>.</v>
      </c>
      <c r="W112" s="44"/>
      <c r="X112" s="307"/>
      <c r="Y112" s="44"/>
      <c r="Z112" s="44"/>
      <c r="AA112" s="44"/>
      <c r="AB112" s="44"/>
      <c r="AC112" s="44"/>
      <c r="AD112" s="44"/>
      <c r="AE112" s="44"/>
      <c r="AF112" s="44"/>
      <c r="AG112" s="44"/>
    </row>
    <row r="113" spans="1:33" s="105" customFormat="1" ht="11.45" customHeight="1" outlineLevel="1" x14ac:dyDescent="0.2">
      <c r="A113" s="142">
        <f t="shared" si="6"/>
        <v>96</v>
      </c>
      <c r="B113" s="318"/>
      <c r="C113" s="71"/>
      <c r="D113" s="314"/>
      <c r="E113" s="70"/>
      <c r="F113" s="309"/>
      <c r="G113" s="308"/>
      <c r="H113" s="305"/>
      <c r="I113" s="319"/>
      <c r="J113" s="311"/>
      <c r="K113" s="305"/>
      <c r="L113" s="130" t="str">
        <f>IF(I113&lt;H113,"Check dates",IF(AND(H113="",I113&gt;0),"Check dates",IF(I113="",".",IFERROR(MAX(0,NETWORKDAYS(H113,I113,Lists!$F$45:$F$65)-IF(ISNUMBER(J113),J113,0)-1,0),"."))))</f>
        <v>.</v>
      </c>
      <c r="M113" s="308"/>
      <c r="N113" s="308"/>
      <c r="O113" s="304"/>
      <c r="P113" s="304"/>
      <c r="Q113" s="304"/>
      <c r="R113" s="304"/>
      <c r="S113" s="130" t="str">
        <f t="shared" si="4"/>
        <v>.</v>
      </c>
      <c r="T113" s="169" t="str">
        <f>IF(S113="Yes",(NETWORKDAYS(H113,$D$12,Lists!$F$45:$F$65)-IF(ISNUMBER(J113),J113,0)-1),".")</f>
        <v>.</v>
      </c>
      <c r="U113" s="24"/>
      <c r="V113" s="296" t="str">
        <f t="shared" si="5"/>
        <v>.</v>
      </c>
      <c r="W113" s="44"/>
      <c r="X113" s="307"/>
      <c r="Y113" s="44"/>
      <c r="Z113" s="44"/>
      <c r="AA113" s="44"/>
      <c r="AB113" s="44"/>
      <c r="AC113" s="44"/>
      <c r="AD113" s="44"/>
      <c r="AE113" s="44"/>
      <c r="AF113" s="44"/>
      <c r="AG113" s="44"/>
    </row>
    <row r="114" spans="1:33" s="105" customFormat="1" ht="11.45" customHeight="1" outlineLevel="1" x14ac:dyDescent="0.2">
      <c r="A114" s="142">
        <f t="shared" si="6"/>
        <v>97</v>
      </c>
      <c r="B114" s="318"/>
      <c r="C114" s="71"/>
      <c r="D114" s="314"/>
      <c r="E114" s="70"/>
      <c r="F114" s="309"/>
      <c r="G114" s="308"/>
      <c r="H114" s="305"/>
      <c r="I114" s="319"/>
      <c r="J114" s="311"/>
      <c r="K114" s="305"/>
      <c r="L114" s="130" t="str">
        <f>IF(I114&lt;H114,"Check dates",IF(AND(H114="",I114&gt;0),"Check dates",IF(I114="",".",IFERROR(MAX(0,NETWORKDAYS(H114,I114,Lists!$F$45:$F$65)-IF(ISNUMBER(J114),J114,0)-1,0),"."))))</f>
        <v>.</v>
      </c>
      <c r="M114" s="308"/>
      <c r="N114" s="308"/>
      <c r="O114" s="304"/>
      <c r="P114" s="304"/>
      <c r="Q114" s="304"/>
      <c r="R114" s="304"/>
      <c r="S114" s="130" t="str">
        <f t="shared" si="4"/>
        <v>.</v>
      </c>
      <c r="T114" s="169" t="str">
        <f>IF(S114="Yes",(NETWORKDAYS(H114,$D$12,Lists!$F$45:$F$65)-IF(ISNUMBER(J114),J114,0)-1),".")</f>
        <v>.</v>
      </c>
      <c r="U114" s="24"/>
      <c r="V114" s="296" t="str">
        <f t="shared" si="5"/>
        <v>.</v>
      </c>
      <c r="W114" s="44"/>
      <c r="X114" s="307"/>
      <c r="Y114" s="44"/>
      <c r="Z114" s="44"/>
      <c r="AA114" s="44"/>
      <c r="AB114" s="44"/>
      <c r="AC114" s="44"/>
      <c r="AD114" s="44"/>
      <c r="AE114" s="44"/>
      <c r="AF114" s="44"/>
      <c r="AG114" s="44"/>
    </row>
    <row r="115" spans="1:33" s="105" customFormat="1" ht="11.45" customHeight="1" outlineLevel="1" x14ac:dyDescent="0.2">
      <c r="A115" s="142">
        <f t="shared" si="6"/>
        <v>98</v>
      </c>
      <c r="B115" s="318"/>
      <c r="C115" s="71"/>
      <c r="D115" s="314"/>
      <c r="E115" s="70"/>
      <c r="F115" s="309"/>
      <c r="G115" s="308"/>
      <c r="H115" s="305"/>
      <c r="I115" s="319"/>
      <c r="J115" s="311"/>
      <c r="K115" s="305"/>
      <c r="L115" s="130" t="str">
        <f>IF(I115&lt;H115,"Check dates",IF(AND(H115="",I115&gt;0),"Check dates",IF(I115="",".",IFERROR(MAX(0,NETWORKDAYS(H115,I115,Lists!$F$45:$F$65)-IF(ISNUMBER(J115),J115,0)-1,0),"."))))</f>
        <v>.</v>
      </c>
      <c r="M115" s="308"/>
      <c r="N115" s="308"/>
      <c r="O115" s="304"/>
      <c r="P115" s="304"/>
      <c r="Q115" s="304"/>
      <c r="R115" s="304"/>
      <c r="S115" s="130" t="str">
        <f t="shared" si="4"/>
        <v>.</v>
      </c>
      <c r="T115" s="169" t="str">
        <f>IF(S115="Yes",(NETWORKDAYS(H115,$D$12,Lists!$F$45:$F$65)-IF(ISNUMBER(J115),J115,0)-1),".")</f>
        <v>.</v>
      </c>
      <c r="U115" s="24"/>
      <c r="V115" s="296" t="str">
        <f t="shared" si="5"/>
        <v>.</v>
      </c>
      <c r="W115" s="44"/>
      <c r="X115" s="307"/>
      <c r="Y115" s="44"/>
      <c r="Z115" s="44"/>
      <c r="AA115" s="44"/>
      <c r="AB115" s="44"/>
      <c r="AC115" s="44"/>
      <c r="AD115" s="44"/>
      <c r="AE115" s="44"/>
      <c r="AF115" s="44"/>
      <c r="AG115" s="44"/>
    </row>
    <row r="116" spans="1:33" s="105" customFormat="1" ht="11.45" customHeight="1" outlineLevel="1" x14ac:dyDescent="0.2">
      <c r="A116" s="142">
        <f t="shared" si="6"/>
        <v>99</v>
      </c>
      <c r="B116" s="318"/>
      <c r="C116" s="71"/>
      <c r="D116" s="314"/>
      <c r="E116" s="70"/>
      <c r="F116" s="309"/>
      <c r="G116" s="308"/>
      <c r="H116" s="305"/>
      <c r="I116" s="319"/>
      <c r="J116" s="311"/>
      <c r="K116" s="305"/>
      <c r="L116" s="130" t="str">
        <f>IF(I116&lt;H116,"Check dates",IF(AND(H116="",I116&gt;0),"Check dates",IF(I116="",".",IFERROR(MAX(0,NETWORKDAYS(H116,I116,Lists!$F$45:$F$65)-IF(ISNUMBER(J116),J116,0)-1,0),"."))))</f>
        <v>.</v>
      </c>
      <c r="M116" s="308"/>
      <c r="N116" s="308"/>
      <c r="O116" s="304"/>
      <c r="P116" s="304"/>
      <c r="Q116" s="304"/>
      <c r="R116" s="304"/>
      <c r="S116" s="130" t="str">
        <f t="shared" si="4"/>
        <v>.</v>
      </c>
      <c r="T116" s="169" t="str">
        <f>IF(S116="Yes",(NETWORKDAYS(H116,$D$12,Lists!$F$45:$F$65)-IF(ISNUMBER(J116),J116,0)-1),".")</f>
        <v>.</v>
      </c>
      <c r="U116" s="24"/>
      <c r="V116" s="296" t="str">
        <f t="shared" si="5"/>
        <v>.</v>
      </c>
      <c r="W116" s="44"/>
      <c r="X116" s="307"/>
      <c r="Y116" s="44"/>
      <c r="Z116" s="44"/>
      <c r="AA116" s="44"/>
      <c r="AB116" s="44"/>
      <c r="AC116" s="44"/>
      <c r="AD116" s="44"/>
      <c r="AE116" s="44"/>
      <c r="AF116" s="44"/>
      <c r="AG116" s="44"/>
    </row>
    <row r="117" spans="1:33" s="105" customFormat="1" ht="11.45" customHeight="1" outlineLevel="1" x14ac:dyDescent="0.2">
      <c r="A117" s="142">
        <f t="shared" si="6"/>
        <v>100</v>
      </c>
      <c r="B117" s="318"/>
      <c r="C117" s="71"/>
      <c r="D117" s="314"/>
      <c r="E117" s="70"/>
      <c r="F117" s="309"/>
      <c r="G117" s="308"/>
      <c r="H117" s="305"/>
      <c r="I117" s="319"/>
      <c r="J117" s="311"/>
      <c r="K117" s="305"/>
      <c r="L117" s="130" t="str">
        <f>IF(I117&lt;H117,"Check dates",IF(AND(H117="",I117&gt;0),"Check dates",IF(I117="",".",IFERROR(MAX(0,NETWORKDAYS(H117,I117,Lists!$F$45:$F$65)-IF(ISNUMBER(J117),J117,0)-1,0),"."))))</f>
        <v>.</v>
      </c>
      <c r="M117" s="308"/>
      <c r="N117" s="308"/>
      <c r="O117" s="304"/>
      <c r="P117" s="304"/>
      <c r="Q117" s="304"/>
      <c r="R117" s="304"/>
      <c r="S117" s="130" t="str">
        <f t="shared" si="4"/>
        <v>.</v>
      </c>
      <c r="T117" s="169" t="str">
        <f>IF(S117="Yes",(NETWORKDAYS(H117,$D$12,Lists!$F$45:$F$65)-IF(ISNUMBER(J117),J117,0)-1),".")</f>
        <v>.</v>
      </c>
      <c r="U117" s="24"/>
      <c r="V117" s="296" t="str">
        <f t="shared" si="5"/>
        <v>.</v>
      </c>
      <c r="W117" s="44"/>
      <c r="X117" s="307"/>
      <c r="Y117" s="44"/>
      <c r="Z117" s="44"/>
      <c r="AA117" s="44"/>
      <c r="AB117" s="44"/>
      <c r="AC117" s="44"/>
      <c r="AD117" s="44"/>
      <c r="AE117" s="44"/>
      <c r="AF117" s="44"/>
      <c r="AG117" s="44"/>
    </row>
    <row r="118" spans="1:33" s="105" customFormat="1" ht="11.45" customHeight="1" outlineLevel="1" x14ac:dyDescent="0.2">
      <c r="A118" s="142">
        <f t="shared" si="6"/>
        <v>101</v>
      </c>
      <c r="B118" s="318"/>
      <c r="C118" s="71"/>
      <c r="D118" s="314"/>
      <c r="E118" s="70"/>
      <c r="F118" s="70"/>
      <c r="G118" s="265"/>
      <c r="H118" s="305"/>
      <c r="I118" s="319"/>
      <c r="J118" s="311"/>
      <c r="K118" s="305"/>
      <c r="L118" s="130" t="str">
        <f>IF(I118&lt;H118,"Check dates",IF(AND(H118="",I118&gt;0),"Check dates",IF(I118="",".",IFERROR(MAX(0,NETWORKDAYS(H118,I118,Lists!$F$45:$F$65)-IF(ISNUMBER(J118),J118,0)-1,0),"."))))</f>
        <v>.</v>
      </c>
      <c r="M118" s="308"/>
      <c r="N118" s="308"/>
      <c r="O118" s="304"/>
      <c r="P118" s="304"/>
      <c r="Q118" s="304"/>
      <c r="R118" s="304"/>
      <c r="S118" s="130" t="str">
        <f t="shared" si="4"/>
        <v>.</v>
      </c>
      <c r="T118" s="169" t="str">
        <f>IF(S118="Yes",(NETWORKDAYS(H118,$D$12,Lists!$F$45:$F$65)-IF(ISNUMBER(J118),J118,0)-1),".")</f>
        <v>.</v>
      </c>
      <c r="U118" s="24"/>
      <c r="V118" s="296" t="str">
        <f t="shared" si="5"/>
        <v>.</v>
      </c>
      <c r="W118" s="44"/>
      <c r="X118" s="307"/>
      <c r="Y118" s="44"/>
      <c r="Z118" s="44"/>
      <c r="AA118" s="44"/>
      <c r="AB118" s="44"/>
      <c r="AC118" s="44"/>
      <c r="AD118" s="44"/>
      <c r="AE118" s="44"/>
      <c r="AF118" s="44"/>
      <c r="AG118" s="44"/>
    </row>
    <row r="119" spans="1:33" s="105" customFormat="1" ht="11.45" customHeight="1" outlineLevel="1" x14ac:dyDescent="0.2">
      <c r="A119" s="142">
        <f t="shared" si="6"/>
        <v>102</v>
      </c>
      <c r="B119" s="318"/>
      <c r="C119" s="71"/>
      <c r="D119" s="314"/>
      <c r="E119" s="70"/>
      <c r="F119" s="70"/>
      <c r="G119" s="265"/>
      <c r="H119" s="305"/>
      <c r="I119" s="319"/>
      <c r="J119" s="311"/>
      <c r="K119" s="305"/>
      <c r="L119" s="130" t="str">
        <f>IF(I119&lt;H119,"Check dates",IF(AND(H119="",I119&gt;0),"Check dates",IF(I119="",".",IFERROR(MAX(0,NETWORKDAYS(H119,I119,Lists!$F$45:$F$65)-IF(ISNUMBER(J119),J119,0)-1,0),"."))))</f>
        <v>.</v>
      </c>
      <c r="M119" s="308"/>
      <c r="N119" s="308"/>
      <c r="O119" s="304"/>
      <c r="P119" s="304"/>
      <c r="Q119" s="304"/>
      <c r="R119" s="304"/>
      <c r="S119" s="130" t="str">
        <f t="shared" si="4"/>
        <v>.</v>
      </c>
      <c r="T119" s="169" t="str">
        <f>IF(S119="Yes",(NETWORKDAYS(H119,$D$12,Lists!$F$45:$F$65)-IF(ISNUMBER(J119),J119,0)-1),".")</f>
        <v>.</v>
      </c>
      <c r="U119" s="24"/>
      <c r="V119" s="296" t="str">
        <f t="shared" si="5"/>
        <v>.</v>
      </c>
      <c r="W119" s="44"/>
      <c r="X119" s="307"/>
      <c r="Y119" s="44"/>
      <c r="Z119" s="44"/>
      <c r="AA119" s="44"/>
      <c r="AB119" s="44"/>
      <c r="AC119" s="44"/>
      <c r="AD119" s="44"/>
      <c r="AE119" s="44"/>
      <c r="AF119" s="44"/>
      <c r="AG119" s="44"/>
    </row>
    <row r="120" spans="1:33" s="105" customFormat="1" ht="11.45" customHeight="1" outlineLevel="1" x14ac:dyDescent="0.2">
      <c r="A120" s="142">
        <f t="shared" si="6"/>
        <v>103</v>
      </c>
      <c r="B120" s="318"/>
      <c r="C120" s="71"/>
      <c r="D120" s="314"/>
      <c r="E120" s="70"/>
      <c r="F120" s="70"/>
      <c r="G120" s="265"/>
      <c r="H120" s="305"/>
      <c r="I120" s="319"/>
      <c r="J120" s="311"/>
      <c r="K120" s="305"/>
      <c r="L120" s="130" t="str">
        <f>IF(I120&lt;H120,"Check dates",IF(AND(H120="",I120&gt;0),"Check dates",IF(I120="",".",IFERROR(MAX(0,NETWORKDAYS(H120,I120,Lists!$F$45:$F$65)-IF(ISNUMBER(J120),J120,0)-1,0),"."))))</f>
        <v>.</v>
      </c>
      <c r="M120" s="308"/>
      <c r="N120" s="308"/>
      <c r="O120" s="304"/>
      <c r="P120" s="304"/>
      <c r="Q120" s="304"/>
      <c r="R120" s="304"/>
      <c r="S120" s="130" t="str">
        <f t="shared" si="4"/>
        <v>.</v>
      </c>
      <c r="T120" s="169" t="str">
        <f>IF(S120="Yes",(NETWORKDAYS(H120,$D$12,Lists!$F$45:$F$65)-IF(ISNUMBER(J120),J120,0)-1),".")</f>
        <v>.</v>
      </c>
      <c r="U120" s="24"/>
      <c r="V120" s="296" t="str">
        <f t="shared" si="5"/>
        <v>.</v>
      </c>
      <c r="W120" s="44"/>
      <c r="X120" s="307"/>
      <c r="Y120" s="44"/>
      <c r="Z120" s="44"/>
      <c r="AA120" s="44"/>
      <c r="AB120" s="44"/>
      <c r="AC120" s="44"/>
      <c r="AD120" s="44"/>
      <c r="AE120" s="44"/>
      <c r="AF120" s="44"/>
      <c r="AG120" s="44"/>
    </row>
    <row r="121" spans="1:33" s="105" customFormat="1" ht="11.45" customHeight="1" outlineLevel="1" x14ac:dyDescent="0.2">
      <c r="A121" s="142">
        <f t="shared" si="6"/>
        <v>104</v>
      </c>
      <c r="B121" s="318"/>
      <c r="C121" s="71"/>
      <c r="D121" s="314"/>
      <c r="E121" s="70"/>
      <c r="F121" s="70"/>
      <c r="G121" s="265"/>
      <c r="H121" s="305"/>
      <c r="I121" s="319"/>
      <c r="J121" s="311"/>
      <c r="K121" s="305"/>
      <c r="L121" s="130" t="str">
        <f>IF(I121&lt;H121,"Check dates",IF(AND(H121="",I121&gt;0),"Check dates",IF(I121="",".",IFERROR(MAX(0,NETWORKDAYS(H121,I121,Lists!$F$45:$F$65)-IF(ISNUMBER(J121),J121,0)-1,0),"."))))</f>
        <v>.</v>
      </c>
      <c r="M121" s="308"/>
      <c r="N121" s="308"/>
      <c r="O121" s="304"/>
      <c r="P121" s="304"/>
      <c r="Q121" s="304"/>
      <c r="R121" s="304"/>
      <c r="S121" s="130" t="str">
        <f t="shared" si="4"/>
        <v>.</v>
      </c>
      <c r="T121" s="169" t="str">
        <f>IF(S121="Yes",(NETWORKDAYS(H121,$D$12,Lists!$F$45:$F$65)-IF(ISNUMBER(J121),J121,0)-1),".")</f>
        <v>.</v>
      </c>
      <c r="U121" s="24"/>
      <c r="V121" s="296" t="str">
        <f t="shared" si="5"/>
        <v>.</v>
      </c>
      <c r="W121" s="44"/>
      <c r="X121" s="307"/>
      <c r="Y121" s="44"/>
      <c r="Z121" s="44"/>
      <c r="AA121" s="44"/>
      <c r="AB121" s="44"/>
      <c r="AC121" s="44"/>
      <c r="AD121" s="44"/>
      <c r="AE121" s="44"/>
      <c r="AF121" s="44"/>
      <c r="AG121" s="44"/>
    </row>
    <row r="122" spans="1:33" s="105" customFormat="1" ht="11.45" customHeight="1" outlineLevel="1" x14ac:dyDescent="0.2">
      <c r="A122" s="142">
        <f t="shared" si="6"/>
        <v>105</v>
      </c>
      <c r="B122" s="318"/>
      <c r="C122" s="71"/>
      <c r="D122" s="314"/>
      <c r="E122" s="70"/>
      <c r="F122" s="70"/>
      <c r="G122" s="265"/>
      <c r="H122" s="305"/>
      <c r="I122" s="319"/>
      <c r="J122" s="311"/>
      <c r="K122" s="305"/>
      <c r="L122" s="130" t="str">
        <f>IF(I122&lt;H122,"Check dates",IF(AND(H122="",I122&gt;0),"Check dates",IF(I122="",".",IFERROR(MAX(0,NETWORKDAYS(H122,I122,Lists!$F$45:$F$65)-IF(ISNUMBER(J122),J122,0)-1,0),"."))))</f>
        <v>.</v>
      </c>
      <c r="M122" s="308"/>
      <c r="N122" s="308"/>
      <c r="O122" s="304"/>
      <c r="P122" s="304"/>
      <c r="Q122" s="304"/>
      <c r="R122" s="304"/>
      <c r="S122" s="130" t="str">
        <f t="shared" si="4"/>
        <v>.</v>
      </c>
      <c r="T122" s="169" t="str">
        <f>IF(S122="Yes",(NETWORKDAYS(H122,$D$12,Lists!$F$45:$F$65)-IF(ISNUMBER(J122),J122,0)-1),".")</f>
        <v>.</v>
      </c>
      <c r="U122" s="24"/>
      <c r="V122" s="296" t="str">
        <f t="shared" si="5"/>
        <v>.</v>
      </c>
      <c r="W122" s="44"/>
      <c r="X122" s="307"/>
      <c r="Y122" s="44"/>
      <c r="Z122" s="44"/>
      <c r="AA122" s="44"/>
      <c r="AB122" s="44"/>
      <c r="AC122" s="44"/>
      <c r="AD122" s="44"/>
      <c r="AE122" s="44"/>
      <c r="AF122" s="44"/>
      <c r="AG122" s="44"/>
    </row>
    <row r="123" spans="1:33" s="105" customFormat="1" ht="11.45" customHeight="1" outlineLevel="1" x14ac:dyDescent="0.2">
      <c r="A123" s="142">
        <f t="shared" si="6"/>
        <v>106</v>
      </c>
      <c r="B123" s="318"/>
      <c r="C123" s="71"/>
      <c r="D123" s="314"/>
      <c r="E123" s="70"/>
      <c r="F123" s="70"/>
      <c r="G123" s="265"/>
      <c r="H123" s="305"/>
      <c r="I123" s="319"/>
      <c r="J123" s="311"/>
      <c r="K123" s="305"/>
      <c r="L123" s="130" t="str">
        <f>IF(I123&lt;H123,"Check dates",IF(AND(H123="",I123&gt;0),"Check dates",IF(I123="",".",IFERROR(MAX(0,NETWORKDAYS(H123,I123,Lists!$F$45:$F$65)-IF(ISNUMBER(J123),J123,0)-1,0),"."))))</f>
        <v>.</v>
      </c>
      <c r="M123" s="308"/>
      <c r="N123" s="308"/>
      <c r="O123" s="304"/>
      <c r="P123" s="304"/>
      <c r="Q123" s="304"/>
      <c r="R123" s="304"/>
      <c r="S123" s="130" t="str">
        <f t="shared" si="4"/>
        <v>.</v>
      </c>
      <c r="T123" s="169" t="str">
        <f>IF(S123="Yes",(NETWORKDAYS(H123,$D$12,Lists!$F$45:$F$65)-IF(ISNUMBER(J123),J123,0)-1),".")</f>
        <v>.</v>
      </c>
      <c r="U123" s="24"/>
      <c r="V123" s="296" t="str">
        <f t="shared" si="5"/>
        <v>.</v>
      </c>
      <c r="W123" s="44"/>
      <c r="X123" s="307"/>
      <c r="Y123" s="44"/>
      <c r="Z123" s="44"/>
      <c r="AA123" s="44"/>
      <c r="AB123" s="44"/>
      <c r="AC123" s="44"/>
      <c r="AD123" s="44"/>
      <c r="AE123" s="44"/>
      <c r="AF123" s="44"/>
      <c r="AG123" s="44"/>
    </row>
    <row r="124" spans="1:33" s="105" customFormat="1" ht="11.45" customHeight="1" outlineLevel="1" x14ac:dyDescent="0.2">
      <c r="A124" s="142">
        <f t="shared" si="6"/>
        <v>107</v>
      </c>
      <c r="B124" s="318"/>
      <c r="C124" s="71"/>
      <c r="D124" s="314"/>
      <c r="E124" s="70"/>
      <c r="F124" s="70"/>
      <c r="G124" s="265"/>
      <c r="H124" s="305"/>
      <c r="I124" s="319"/>
      <c r="J124" s="311"/>
      <c r="K124" s="305"/>
      <c r="L124" s="130" t="str">
        <f>IF(I124&lt;H124,"Check dates",IF(AND(H124="",I124&gt;0),"Check dates",IF(I124="",".",IFERROR(MAX(0,NETWORKDAYS(H124,I124,Lists!$F$45:$F$65)-IF(ISNUMBER(J124),J124,0)-1,0),"."))))</f>
        <v>.</v>
      </c>
      <c r="M124" s="308"/>
      <c r="N124" s="308"/>
      <c r="O124" s="304"/>
      <c r="P124" s="304"/>
      <c r="Q124" s="304"/>
      <c r="R124" s="304"/>
      <c r="S124" s="130" t="str">
        <f t="shared" si="4"/>
        <v>.</v>
      </c>
      <c r="T124" s="169" t="str">
        <f>IF(S124="Yes",(NETWORKDAYS(H124,$D$12,Lists!$F$45:$F$65)-IF(ISNUMBER(J124),J124,0)-1),".")</f>
        <v>.</v>
      </c>
      <c r="U124" s="24"/>
      <c r="V124" s="296" t="str">
        <f t="shared" si="5"/>
        <v>.</v>
      </c>
      <c r="W124" s="44"/>
      <c r="X124" s="307"/>
      <c r="Y124" s="44"/>
      <c r="Z124" s="44"/>
      <c r="AA124" s="44"/>
      <c r="AB124" s="44"/>
      <c r="AC124" s="44"/>
      <c r="AD124" s="44"/>
      <c r="AE124" s="44"/>
      <c r="AF124" s="44"/>
      <c r="AG124" s="44"/>
    </row>
    <row r="125" spans="1:33" s="105" customFormat="1" ht="11.45" customHeight="1" outlineLevel="1" x14ac:dyDescent="0.2">
      <c r="A125" s="142">
        <f t="shared" si="6"/>
        <v>108</v>
      </c>
      <c r="B125" s="318"/>
      <c r="C125" s="71"/>
      <c r="D125" s="314"/>
      <c r="E125" s="70"/>
      <c r="F125" s="70"/>
      <c r="G125" s="265"/>
      <c r="H125" s="305"/>
      <c r="I125" s="319"/>
      <c r="J125" s="311"/>
      <c r="K125" s="305"/>
      <c r="L125" s="130" t="str">
        <f>IF(I125&lt;H125,"Check dates",IF(AND(H125="",I125&gt;0),"Check dates",IF(I125="",".",IFERROR(MAX(0,NETWORKDAYS(H125,I125,Lists!$F$45:$F$65)-IF(ISNUMBER(J125),J125,0)-1,0),"."))))</f>
        <v>.</v>
      </c>
      <c r="M125" s="308"/>
      <c r="N125" s="308"/>
      <c r="O125" s="304"/>
      <c r="P125" s="304"/>
      <c r="Q125" s="304"/>
      <c r="R125" s="304"/>
      <c r="S125" s="130" t="str">
        <f t="shared" si="4"/>
        <v>.</v>
      </c>
      <c r="T125" s="169" t="str">
        <f>IF(S125="Yes",(NETWORKDAYS(H125,$D$12,Lists!$F$45:$F$65)-IF(ISNUMBER(J125),J125,0)-1),".")</f>
        <v>.</v>
      </c>
      <c r="U125" s="24"/>
      <c r="V125" s="296" t="str">
        <f t="shared" si="5"/>
        <v>.</v>
      </c>
      <c r="W125" s="44"/>
      <c r="X125" s="307"/>
      <c r="Y125" s="44"/>
      <c r="Z125" s="44"/>
      <c r="AA125" s="44"/>
      <c r="AB125" s="44"/>
      <c r="AC125" s="44"/>
      <c r="AD125" s="44"/>
      <c r="AE125" s="44"/>
      <c r="AF125" s="44"/>
      <c r="AG125" s="44"/>
    </row>
    <row r="126" spans="1:33" s="105" customFormat="1" ht="11.45" customHeight="1" outlineLevel="1" x14ac:dyDescent="0.2">
      <c r="A126" s="142">
        <f t="shared" si="6"/>
        <v>109</v>
      </c>
      <c r="B126" s="318"/>
      <c r="C126" s="71"/>
      <c r="D126" s="314"/>
      <c r="E126" s="70"/>
      <c r="F126" s="309"/>
      <c r="G126" s="308"/>
      <c r="H126" s="305"/>
      <c r="I126" s="319"/>
      <c r="J126" s="311"/>
      <c r="K126" s="305"/>
      <c r="L126" s="130" t="str">
        <f>IF(I126&lt;H126,"Check dates",IF(AND(H126="",I126&gt;0),"Check dates",IF(I126="",".",IFERROR(MAX(0,NETWORKDAYS(H126,I126,Lists!$F$45:$F$65)-IF(ISNUMBER(J126),J126,0)-1,0),"."))))</f>
        <v>.</v>
      </c>
      <c r="M126" s="308"/>
      <c r="N126" s="308"/>
      <c r="O126" s="304"/>
      <c r="P126" s="304"/>
      <c r="Q126" s="304"/>
      <c r="R126" s="304"/>
      <c r="S126" s="130" t="str">
        <f t="shared" si="4"/>
        <v>.</v>
      </c>
      <c r="T126" s="169" t="str">
        <f>IF(S126="Yes",(NETWORKDAYS(H126,$D$12,Lists!$F$45:$F$65)-IF(ISNUMBER(J126),J126,0)-1),".")</f>
        <v>.</v>
      </c>
      <c r="U126" s="24"/>
      <c r="V126" s="296" t="str">
        <f t="shared" si="5"/>
        <v>.</v>
      </c>
      <c r="W126" s="44"/>
      <c r="X126" s="307"/>
      <c r="Y126" s="44"/>
      <c r="Z126" s="44"/>
      <c r="AA126" s="44"/>
      <c r="AB126" s="44"/>
      <c r="AC126" s="44"/>
      <c r="AD126" s="44"/>
      <c r="AE126" s="44"/>
      <c r="AF126" s="44"/>
      <c r="AG126" s="44"/>
    </row>
    <row r="127" spans="1:33" s="105" customFormat="1" ht="11.45" customHeight="1" outlineLevel="1" x14ac:dyDescent="0.2">
      <c r="A127" s="142">
        <f t="shared" si="6"/>
        <v>110</v>
      </c>
      <c r="B127" s="318"/>
      <c r="C127" s="71"/>
      <c r="D127" s="314"/>
      <c r="E127" s="70"/>
      <c r="F127" s="309"/>
      <c r="G127" s="308"/>
      <c r="H127" s="305"/>
      <c r="I127" s="319"/>
      <c r="J127" s="312"/>
      <c r="K127" s="305"/>
      <c r="L127" s="130" t="str">
        <f>IF(I127&lt;H127,"Check dates",IF(AND(H127="",I127&gt;0),"Check dates",IF(I127="",".",IFERROR(MAX(0,NETWORKDAYS(H127,I127,Lists!$F$45:$F$65)-IF(ISNUMBER(J127),J127,0)-1,0),"."))))</f>
        <v>.</v>
      </c>
      <c r="M127" s="308"/>
      <c r="N127" s="308"/>
      <c r="O127" s="313"/>
      <c r="P127" s="304"/>
      <c r="Q127" s="304"/>
      <c r="R127" s="304"/>
      <c r="S127" s="130" t="str">
        <f t="shared" si="4"/>
        <v>.</v>
      </c>
      <c r="T127" s="169" t="str">
        <f>IF(S127="Yes",(NETWORKDAYS(H127,$D$12,Lists!$F$45:$F$65)-IF(ISNUMBER(J127),J127,0)-1),".")</f>
        <v>.</v>
      </c>
      <c r="U127" s="24"/>
      <c r="V127" s="296" t="str">
        <f t="shared" si="5"/>
        <v>.</v>
      </c>
      <c r="W127" s="44"/>
      <c r="X127" s="307"/>
      <c r="Y127" s="44"/>
      <c r="Z127" s="44"/>
      <c r="AA127" s="44"/>
      <c r="AB127" s="44"/>
      <c r="AC127" s="44"/>
      <c r="AD127" s="44"/>
      <c r="AE127" s="44"/>
      <c r="AF127" s="44"/>
      <c r="AG127" s="44"/>
    </row>
    <row r="128" spans="1:33" s="105" customFormat="1" ht="11.45" customHeight="1" outlineLevel="1" x14ac:dyDescent="0.2">
      <c r="A128" s="142">
        <f t="shared" si="6"/>
        <v>111</v>
      </c>
      <c r="B128" s="318"/>
      <c r="C128" s="71"/>
      <c r="D128" s="314"/>
      <c r="E128" s="70"/>
      <c r="F128" s="309"/>
      <c r="G128" s="308"/>
      <c r="H128" s="305"/>
      <c r="I128" s="319"/>
      <c r="J128" s="311"/>
      <c r="K128" s="305"/>
      <c r="L128" s="130" t="str">
        <f>IF(I128&lt;H128,"Check dates",IF(AND(H128="",I128&gt;0),"Check dates",IF(I128="",".",IFERROR(MAX(0,NETWORKDAYS(H128,I128,Lists!$F$45:$F$65)-IF(ISNUMBER(J128),J128,0)-1,0),"."))))</f>
        <v>.</v>
      </c>
      <c r="M128" s="308"/>
      <c r="N128" s="308"/>
      <c r="O128" s="304"/>
      <c r="P128" s="304"/>
      <c r="Q128" s="304"/>
      <c r="R128" s="304"/>
      <c r="S128" s="130" t="str">
        <f t="shared" si="4"/>
        <v>.</v>
      </c>
      <c r="T128" s="169" t="str">
        <f>IF(S128="Yes",(NETWORKDAYS(H128,$D$12,Lists!$F$45:$F$65)-IF(ISNUMBER(J128),J128,0)-1),".")</f>
        <v>.</v>
      </c>
      <c r="U128" s="24"/>
      <c r="V128" s="296" t="str">
        <f t="shared" si="5"/>
        <v>.</v>
      </c>
      <c r="W128" s="44"/>
      <c r="X128" s="307"/>
      <c r="Y128" s="44"/>
      <c r="Z128" s="44"/>
      <c r="AA128" s="44"/>
      <c r="AB128" s="44"/>
      <c r="AC128" s="44"/>
      <c r="AD128" s="44"/>
      <c r="AE128" s="44"/>
      <c r="AF128" s="44"/>
      <c r="AG128" s="44"/>
    </row>
    <row r="129" spans="1:33" s="105" customFormat="1" ht="11.45" customHeight="1" outlineLevel="1" x14ac:dyDescent="0.2">
      <c r="A129" s="142">
        <f t="shared" si="6"/>
        <v>112</v>
      </c>
      <c r="B129" s="318"/>
      <c r="C129" s="71"/>
      <c r="D129" s="314"/>
      <c r="E129" s="70"/>
      <c r="F129" s="309"/>
      <c r="G129" s="308"/>
      <c r="H129" s="305"/>
      <c r="I129" s="319"/>
      <c r="J129" s="311"/>
      <c r="K129" s="305"/>
      <c r="L129" s="130" t="str">
        <f>IF(I129&lt;H129,"Check dates",IF(AND(H129="",I129&gt;0),"Check dates",IF(I129="",".",IFERROR(MAX(0,NETWORKDAYS(H129,I129,Lists!$F$45:$F$65)-IF(ISNUMBER(J129),J129,0)-1,0),"."))))</f>
        <v>.</v>
      </c>
      <c r="M129" s="308"/>
      <c r="N129" s="308"/>
      <c r="O129" s="304"/>
      <c r="P129" s="304"/>
      <c r="Q129" s="304"/>
      <c r="R129" s="304"/>
      <c r="S129" s="130" t="str">
        <f t="shared" si="4"/>
        <v>.</v>
      </c>
      <c r="T129" s="169" t="str">
        <f>IF(S129="Yes",(NETWORKDAYS(H129,$D$12,Lists!$F$45:$F$65)-IF(ISNUMBER(J129),J129,0)-1),".")</f>
        <v>.</v>
      </c>
      <c r="U129" s="24"/>
      <c r="V129" s="296" t="str">
        <f t="shared" si="5"/>
        <v>.</v>
      </c>
      <c r="W129" s="44"/>
      <c r="X129" s="307"/>
      <c r="Y129" s="44"/>
      <c r="Z129" s="44"/>
      <c r="AA129" s="44"/>
      <c r="AB129" s="44"/>
      <c r="AC129" s="44"/>
      <c r="AD129" s="44"/>
      <c r="AE129" s="44"/>
      <c r="AF129" s="44"/>
      <c r="AG129" s="44"/>
    </row>
    <row r="130" spans="1:33" s="105" customFormat="1" ht="11.45" customHeight="1" outlineLevel="1" x14ac:dyDescent="0.2">
      <c r="A130" s="142">
        <f t="shared" si="6"/>
        <v>113</v>
      </c>
      <c r="B130" s="318"/>
      <c r="C130" s="71"/>
      <c r="D130" s="314"/>
      <c r="E130" s="70"/>
      <c r="F130" s="309"/>
      <c r="G130" s="308"/>
      <c r="H130" s="305"/>
      <c r="I130" s="319"/>
      <c r="J130" s="311"/>
      <c r="K130" s="305"/>
      <c r="L130" s="130" t="str">
        <f>IF(I130&lt;H130,"Check dates",IF(AND(H130="",I130&gt;0),"Check dates",IF(I130="",".",IFERROR(MAX(0,NETWORKDAYS(H130,I130,Lists!$F$45:$F$65)-IF(ISNUMBER(J130),J130,0)-1,0),"."))))</f>
        <v>.</v>
      </c>
      <c r="M130" s="308"/>
      <c r="N130" s="308"/>
      <c r="O130" s="304"/>
      <c r="P130" s="304"/>
      <c r="Q130" s="304"/>
      <c r="R130" s="304"/>
      <c r="S130" s="130" t="str">
        <f t="shared" si="4"/>
        <v>.</v>
      </c>
      <c r="T130" s="169" t="str">
        <f>IF(S130="Yes",(NETWORKDAYS(H130,$D$12,Lists!$F$45:$F$65)-IF(ISNUMBER(J130),J130,0)-1),".")</f>
        <v>.</v>
      </c>
      <c r="U130" s="24"/>
      <c r="V130" s="296" t="str">
        <f t="shared" si="5"/>
        <v>.</v>
      </c>
      <c r="W130" s="44"/>
      <c r="X130" s="307"/>
      <c r="Y130" s="44"/>
      <c r="Z130" s="44"/>
      <c r="AA130" s="44"/>
      <c r="AB130" s="44"/>
      <c r="AC130" s="44"/>
      <c r="AD130" s="44"/>
      <c r="AE130" s="44"/>
      <c r="AF130" s="44"/>
      <c r="AG130" s="44"/>
    </row>
    <row r="131" spans="1:33" s="105" customFormat="1" ht="11.45" customHeight="1" outlineLevel="1" x14ac:dyDescent="0.2">
      <c r="A131" s="142">
        <f t="shared" si="6"/>
        <v>114</v>
      </c>
      <c r="B131" s="318"/>
      <c r="C131" s="71"/>
      <c r="D131" s="314"/>
      <c r="E131" s="70"/>
      <c r="F131" s="309"/>
      <c r="G131" s="308"/>
      <c r="H131" s="305"/>
      <c r="I131" s="319"/>
      <c r="J131" s="311"/>
      <c r="K131" s="305"/>
      <c r="L131" s="130" t="str">
        <f>IF(I131&lt;H131,"Check dates",IF(AND(H131="",I131&gt;0),"Check dates",IF(I131="",".",IFERROR(MAX(0,NETWORKDAYS(H131,I131,Lists!$F$45:$F$65)-IF(ISNUMBER(J131),J131,0)-1,0),"."))))</f>
        <v>.</v>
      </c>
      <c r="M131" s="308"/>
      <c r="N131" s="308"/>
      <c r="O131" s="304"/>
      <c r="P131" s="304"/>
      <c r="Q131" s="304"/>
      <c r="R131" s="304"/>
      <c r="S131" s="130" t="str">
        <f t="shared" si="4"/>
        <v>.</v>
      </c>
      <c r="T131" s="169" t="str">
        <f>IF(S131="Yes",(NETWORKDAYS(H131,$D$12,Lists!$F$45:$F$65)-IF(ISNUMBER(J131),J131,0)-1),".")</f>
        <v>.</v>
      </c>
      <c r="U131" s="24"/>
      <c r="V131" s="296" t="str">
        <f t="shared" si="5"/>
        <v>.</v>
      </c>
      <c r="W131" s="44"/>
      <c r="X131" s="307"/>
      <c r="Y131" s="44"/>
      <c r="Z131" s="44"/>
      <c r="AA131" s="44"/>
      <c r="AB131" s="44"/>
      <c r="AC131" s="44"/>
      <c r="AD131" s="44"/>
      <c r="AE131" s="44"/>
      <c r="AF131" s="44"/>
      <c r="AG131" s="44"/>
    </row>
    <row r="132" spans="1:33" s="105" customFormat="1" ht="11.45" customHeight="1" outlineLevel="1" x14ac:dyDescent="0.2">
      <c r="A132" s="142">
        <f t="shared" si="6"/>
        <v>115</v>
      </c>
      <c r="B132" s="318"/>
      <c r="C132" s="71"/>
      <c r="D132" s="314"/>
      <c r="E132" s="70"/>
      <c r="F132" s="309"/>
      <c r="G132" s="308"/>
      <c r="H132" s="305"/>
      <c r="I132" s="319"/>
      <c r="J132" s="311"/>
      <c r="K132" s="305"/>
      <c r="L132" s="130" t="str">
        <f>IF(I132&lt;H132,"Check dates",IF(AND(H132="",I132&gt;0),"Check dates",IF(I132="",".",IFERROR(MAX(0,NETWORKDAYS(H132,I132,Lists!$F$45:$F$65)-IF(ISNUMBER(J132),J132,0)-1,0),"."))))</f>
        <v>.</v>
      </c>
      <c r="M132" s="308"/>
      <c r="N132" s="308"/>
      <c r="O132" s="304"/>
      <c r="P132" s="304"/>
      <c r="Q132" s="304"/>
      <c r="R132" s="304"/>
      <c r="S132" s="130" t="str">
        <f t="shared" si="4"/>
        <v>.</v>
      </c>
      <c r="T132" s="169" t="str">
        <f>IF(S132="Yes",(NETWORKDAYS(H132,$D$12,Lists!$F$45:$F$65)-IF(ISNUMBER(J132),J132,0)-1),".")</f>
        <v>.</v>
      </c>
      <c r="U132" s="24"/>
      <c r="V132" s="296" t="str">
        <f t="shared" si="5"/>
        <v>.</v>
      </c>
      <c r="W132" s="44"/>
      <c r="X132" s="307"/>
      <c r="Y132" s="44"/>
      <c r="Z132" s="44"/>
      <c r="AA132" s="44"/>
      <c r="AB132" s="44"/>
      <c r="AC132" s="44"/>
      <c r="AD132" s="44"/>
      <c r="AE132" s="44"/>
      <c r="AF132" s="44"/>
      <c r="AG132" s="44"/>
    </row>
    <row r="133" spans="1:33" s="105" customFormat="1" ht="11.45" customHeight="1" outlineLevel="1" x14ac:dyDescent="0.2">
      <c r="A133" s="142">
        <f t="shared" si="6"/>
        <v>116</v>
      </c>
      <c r="B133" s="318"/>
      <c r="C133" s="71"/>
      <c r="D133" s="314"/>
      <c r="E133" s="70"/>
      <c r="F133" s="309"/>
      <c r="G133" s="308"/>
      <c r="H133" s="305"/>
      <c r="I133" s="305"/>
      <c r="J133" s="311"/>
      <c r="K133" s="305"/>
      <c r="L133" s="130" t="str">
        <f>IF(I133&lt;H133,"Check dates",IF(AND(H133="",I133&gt;0),"Check dates",IF(I133="",".",IFERROR(MAX(0,NETWORKDAYS(H133,I133,Lists!$F$45:$F$65)-IF(ISNUMBER(J133),J133,0)-1,0),"."))))</f>
        <v>.</v>
      </c>
      <c r="M133" s="308"/>
      <c r="N133" s="308"/>
      <c r="O133" s="304"/>
      <c r="P133" s="304"/>
      <c r="Q133" s="304"/>
      <c r="R133" s="304"/>
      <c r="S133" s="130" t="str">
        <f t="shared" si="4"/>
        <v>.</v>
      </c>
      <c r="T133" s="169" t="str">
        <f>IF(S133="Yes",(NETWORKDAYS(H133,$D$12,Lists!$F$45:$F$65)-IF(ISNUMBER(J133),J133,0)-1),".")</f>
        <v>.</v>
      </c>
      <c r="U133" s="24"/>
      <c r="V133" s="296" t="str">
        <f t="shared" si="5"/>
        <v>.</v>
      </c>
      <c r="W133" s="44"/>
      <c r="X133" s="307"/>
      <c r="Y133" s="44"/>
      <c r="Z133" s="44"/>
      <c r="AA133" s="44"/>
      <c r="AB133" s="44"/>
      <c r="AC133" s="44"/>
      <c r="AD133" s="44"/>
      <c r="AE133" s="44"/>
      <c r="AF133" s="44"/>
      <c r="AG133" s="44"/>
    </row>
    <row r="134" spans="1:33" s="105" customFormat="1" ht="11.45" customHeight="1" outlineLevel="1" x14ac:dyDescent="0.2">
      <c r="A134" s="142">
        <f t="shared" si="6"/>
        <v>117</v>
      </c>
      <c r="B134" s="318"/>
      <c r="C134" s="71"/>
      <c r="D134" s="314"/>
      <c r="E134" s="70"/>
      <c r="F134" s="309"/>
      <c r="G134" s="308"/>
      <c r="H134" s="305"/>
      <c r="I134" s="305"/>
      <c r="J134" s="311"/>
      <c r="K134" s="305"/>
      <c r="L134" s="130" t="str">
        <f>IF(I134&lt;H134,"Check dates",IF(AND(H134="",I134&gt;0),"Check dates",IF(I134="",".",IFERROR(MAX(0,NETWORKDAYS(H134,I134,Lists!$F$45:$F$65)-IF(ISNUMBER(J134),J134,0)-1,0),"."))))</f>
        <v>.</v>
      </c>
      <c r="M134" s="308"/>
      <c r="N134" s="308"/>
      <c r="O134" s="304"/>
      <c r="P134" s="304"/>
      <c r="Q134" s="304"/>
      <c r="R134" s="304"/>
      <c r="S134" s="130" t="str">
        <f t="shared" si="4"/>
        <v>.</v>
      </c>
      <c r="T134" s="169" t="str">
        <f>IF(S134="Yes",(NETWORKDAYS(H134,$D$12,Lists!$F$45:$F$65)-IF(ISNUMBER(J134),J134,0)-1),".")</f>
        <v>.</v>
      </c>
      <c r="U134" s="24"/>
      <c r="V134" s="296" t="str">
        <f t="shared" si="5"/>
        <v>.</v>
      </c>
      <c r="W134" s="44"/>
      <c r="X134" s="307"/>
      <c r="Y134" s="44"/>
      <c r="Z134" s="44"/>
      <c r="AA134" s="44"/>
      <c r="AB134" s="44"/>
      <c r="AC134" s="44"/>
      <c r="AD134" s="44"/>
      <c r="AE134" s="44"/>
      <c r="AF134" s="44"/>
      <c r="AG134" s="44"/>
    </row>
    <row r="135" spans="1:33" s="105" customFormat="1" ht="11.45" customHeight="1" outlineLevel="1" x14ac:dyDescent="0.2">
      <c r="A135" s="142">
        <f t="shared" si="6"/>
        <v>118</v>
      </c>
      <c r="B135" s="318"/>
      <c r="C135" s="71"/>
      <c r="D135" s="314"/>
      <c r="E135" s="70"/>
      <c r="F135" s="309"/>
      <c r="G135" s="308"/>
      <c r="H135" s="305"/>
      <c r="I135" s="319"/>
      <c r="J135" s="311"/>
      <c r="K135" s="305"/>
      <c r="L135" s="130" t="str">
        <f>IF(I135&lt;H135,"Check dates",IF(AND(H135="",I135&gt;0),"Check dates",IF(I135="",".",IFERROR(MAX(0,NETWORKDAYS(H135,I135,Lists!$F$45:$F$65)-IF(ISNUMBER(J135),J135,0)-1,0),"."))))</f>
        <v>.</v>
      </c>
      <c r="M135" s="308"/>
      <c r="N135" s="308"/>
      <c r="O135" s="304"/>
      <c r="P135" s="304"/>
      <c r="Q135" s="304"/>
      <c r="R135" s="304"/>
      <c r="S135" s="130" t="str">
        <f t="shared" si="4"/>
        <v>.</v>
      </c>
      <c r="T135" s="169" t="str">
        <f>IF(S135="Yes",(NETWORKDAYS(H135,$D$12,Lists!$F$45:$F$65)-IF(ISNUMBER(J135),J135,0)-1),".")</f>
        <v>.</v>
      </c>
      <c r="U135" s="24"/>
      <c r="V135" s="296" t="str">
        <f t="shared" si="5"/>
        <v>.</v>
      </c>
      <c r="W135" s="44"/>
      <c r="X135" s="307"/>
      <c r="Y135" s="44"/>
      <c r="Z135" s="44"/>
      <c r="AA135" s="44"/>
      <c r="AB135" s="44"/>
      <c r="AC135" s="44"/>
      <c r="AD135" s="44"/>
      <c r="AE135" s="44"/>
      <c r="AF135" s="44"/>
      <c r="AG135" s="44"/>
    </row>
    <row r="136" spans="1:33" s="105" customFormat="1" ht="11.45" customHeight="1" outlineLevel="1" x14ac:dyDescent="0.2">
      <c r="A136" s="142">
        <f t="shared" si="6"/>
        <v>119</v>
      </c>
      <c r="B136" s="318"/>
      <c r="C136" s="71"/>
      <c r="D136" s="314"/>
      <c r="E136" s="70"/>
      <c r="F136" s="309"/>
      <c r="G136" s="308"/>
      <c r="H136" s="305"/>
      <c r="I136" s="319"/>
      <c r="J136" s="311"/>
      <c r="K136" s="305"/>
      <c r="L136" s="130" t="str">
        <f>IF(I136&lt;H136,"Check dates",IF(AND(H136="",I136&gt;0),"Check dates",IF(I136="",".",IFERROR(MAX(0,NETWORKDAYS(H136,I136,Lists!$F$45:$F$65)-IF(ISNUMBER(J136),J136,0)-1,0),"."))))</f>
        <v>.</v>
      </c>
      <c r="M136" s="308"/>
      <c r="N136" s="308"/>
      <c r="O136" s="304"/>
      <c r="P136" s="304"/>
      <c r="Q136" s="304"/>
      <c r="R136" s="304"/>
      <c r="S136" s="130" t="str">
        <f t="shared" si="4"/>
        <v>.</v>
      </c>
      <c r="T136" s="169" t="str">
        <f>IF(S136="Yes",(NETWORKDAYS(H136,$D$12,Lists!$F$45:$F$65)-IF(ISNUMBER(J136),J136,0)-1),".")</f>
        <v>.</v>
      </c>
      <c r="U136" s="24"/>
      <c r="V136" s="296" t="str">
        <f t="shared" si="5"/>
        <v>.</v>
      </c>
      <c r="W136" s="44"/>
      <c r="X136" s="307"/>
      <c r="Y136" s="44"/>
      <c r="Z136" s="44"/>
      <c r="AA136" s="44"/>
      <c r="AB136" s="44"/>
      <c r="AC136" s="44"/>
      <c r="AD136" s="44"/>
      <c r="AE136" s="44"/>
      <c r="AF136" s="44"/>
      <c r="AG136" s="44"/>
    </row>
    <row r="137" spans="1:33" s="105" customFormat="1" ht="11.45" customHeight="1" outlineLevel="1" x14ac:dyDescent="0.2">
      <c r="A137" s="142">
        <f t="shared" si="6"/>
        <v>120</v>
      </c>
      <c r="B137" s="318"/>
      <c r="C137" s="71"/>
      <c r="D137" s="314"/>
      <c r="E137" s="70"/>
      <c r="F137" s="309"/>
      <c r="G137" s="308"/>
      <c r="H137" s="305"/>
      <c r="I137" s="319"/>
      <c r="J137" s="311"/>
      <c r="K137" s="305"/>
      <c r="L137" s="130" t="str">
        <f>IF(I137&lt;H137,"Check dates",IF(AND(H137="",I137&gt;0),"Check dates",IF(I137="",".",IFERROR(MAX(0,NETWORKDAYS(H137,I137,Lists!$F$45:$F$65)-IF(ISNUMBER(J137),J137,0)-1,0),"."))))</f>
        <v>.</v>
      </c>
      <c r="M137" s="308"/>
      <c r="N137" s="308"/>
      <c r="O137" s="304"/>
      <c r="P137" s="304"/>
      <c r="Q137" s="304"/>
      <c r="R137" s="304"/>
      <c r="S137" s="130" t="str">
        <f t="shared" si="4"/>
        <v>.</v>
      </c>
      <c r="T137" s="169" t="str">
        <f>IF(S137="Yes",(NETWORKDAYS(H137,$D$12,Lists!$F$45:$F$65)-IF(ISNUMBER(J137),J137,0)-1),".")</f>
        <v>.</v>
      </c>
      <c r="U137" s="24"/>
      <c r="V137" s="296" t="str">
        <f t="shared" si="5"/>
        <v>.</v>
      </c>
      <c r="W137" s="44"/>
      <c r="X137" s="307"/>
      <c r="Y137" s="44"/>
      <c r="Z137" s="44"/>
      <c r="AA137" s="44"/>
      <c r="AB137" s="44"/>
      <c r="AC137" s="44"/>
      <c r="AD137" s="44"/>
      <c r="AE137" s="44"/>
      <c r="AF137" s="44"/>
      <c r="AG137" s="44"/>
    </row>
    <row r="138" spans="1:33" s="105" customFormat="1" ht="11.45" customHeight="1" outlineLevel="1" x14ac:dyDescent="0.2">
      <c r="A138" s="142">
        <f t="shared" si="6"/>
        <v>121</v>
      </c>
      <c r="B138" s="318"/>
      <c r="C138" s="71"/>
      <c r="D138" s="314"/>
      <c r="E138" s="70"/>
      <c r="F138" s="309"/>
      <c r="G138" s="308"/>
      <c r="H138" s="305"/>
      <c r="I138" s="319"/>
      <c r="J138" s="311"/>
      <c r="K138" s="305"/>
      <c r="L138" s="130" t="str">
        <f>IF(I138&lt;H138,"Check dates",IF(AND(H138="",I138&gt;0),"Check dates",IF(I138="",".",IFERROR(MAX(0,NETWORKDAYS(H138,I138,Lists!$F$45:$F$65)-IF(ISNUMBER(J138),J138,0)-1,0),"."))))</f>
        <v>.</v>
      </c>
      <c r="M138" s="308"/>
      <c r="N138" s="308"/>
      <c r="O138" s="304"/>
      <c r="P138" s="304"/>
      <c r="Q138" s="304"/>
      <c r="R138" s="304"/>
      <c r="S138" s="130" t="str">
        <f t="shared" si="4"/>
        <v>.</v>
      </c>
      <c r="T138" s="169" t="str">
        <f>IF(S138="Yes",(NETWORKDAYS(H138,$D$12,Lists!$F$45:$F$65)-IF(ISNUMBER(J138),J138,0)-1),".")</f>
        <v>.</v>
      </c>
      <c r="U138" s="24"/>
      <c r="V138" s="296" t="str">
        <f t="shared" si="5"/>
        <v>.</v>
      </c>
      <c r="W138" s="44"/>
      <c r="X138" s="307"/>
      <c r="Y138" s="44"/>
      <c r="Z138" s="44"/>
      <c r="AA138" s="44"/>
      <c r="AB138" s="44"/>
      <c r="AC138" s="44"/>
      <c r="AD138" s="44"/>
      <c r="AE138" s="44"/>
      <c r="AF138" s="44"/>
      <c r="AG138" s="44"/>
    </row>
    <row r="139" spans="1:33" s="105" customFormat="1" ht="11.45" customHeight="1" outlineLevel="1" x14ac:dyDescent="0.2">
      <c r="A139" s="142">
        <f t="shared" si="6"/>
        <v>122</v>
      </c>
      <c r="B139" s="318"/>
      <c r="C139" s="71"/>
      <c r="D139" s="314"/>
      <c r="E139" s="70"/>
      <c r="F139" s="309"/>
      <c r="G139" s="308"/>
      <c r="H139" s="305"/>
      <c r="I139" s="319"/>
      <c r="J139" s="311"/>
      <c r="K139" s="305"/>
      <c r="L139" s="130" t="str">
        <f>IF(I139&lt;H139,"Check dates",IF(AND(H139="",I139&gt;0),"Check dates",IF(I139="",".",IFERROR(MAX(0,NETWORKDAYS(H139,I139,Lists!$F$45:$F$65)-IF(ISNUMBER(J139),J139,0)-1,0),"."))))</f>
        <v>.</v>
      </c>
      <c r="M139" s="308"/>
      <c r="N139" s="308"/>
      <c r="O139" s="304"/>
      <c r="P139" s="304"/>
      <c r="Q139" s="304"/>
      <c r="R139" s="304"/>
      <c r="S139" s="130" t="str">
        <f t="shared" si="4"/>
        <v>.</v>
      </c>
      <c r="T139" s="169" t="str">
        <f>IF(S139="Yes",(NETWORKDAYS(H139,$D$12,Lists!$F$45:$F$65)-IF(ISNUMBER(J139),J139,0)-1),".")</f>
        <v>.</v>
      </c>
      <c r="U139" s="24"/>
      <c r="V139" s="296" t="str">
        <f t="shared" si="5"/>
        <v>.</v>
      </c>
      <c r="W139" s="44"/>
      <c r="X139" s="307"/>
      <c r="Y139" s="44"/>
      <c r="Z139" s="44"/>
      <c r="AA139" s="44"/>
      <c r="AB139" s="44"/>
      <c r="AC139" s="44"/>
      <c r="AD139" s="44"/>
      <c r="AE139" s="44"/>
      <c r="AF139" s="44"/>
      <c r="AG139" s="44"/>
    </row>
    <row r="140" spans="1:33" s="105" customFormat="1" ht="11.45" customHeight="1" outlineLevel="1" x14ac:dyDescent="0.2">
      <c r="A140" s="142">
        <f t="shared" si="6"/>
        <v>123</v>
      </c>
      <c r="B140" s="318"/>
      <c r="C140" s="71"/>
      <c r="D140" s="314"/>
      <c r="E140" s="70"/>
      <c r="F140" s="309"/>
      <c r="G140" s="308"/>
      <c r="H140" s="305"/>
      <c r="I140" s="319"/>
      <c r="J140" s="311"/>
      <c r="K140" s="305"/>
      <c r="L140" s="130" t="str">
        <f>IF(I140&lt;H140,"Check dates",IF(AND(H140="",I140&gt;0),"Check dates",IF(I140="",".",IFERROR(MAX(0,NETWORKDAYS(H140,I140,Lists!$F$45:$F$65)-IF(ISNUMBER(J140),J140,0)-1,0),"."))))</f>
        <v>.</v>
      </c>
      <c r="M140" s="308"/>
      <c r="N140" s="308"/>
      <c r="O140" s="304"/>
      <c r="P140" s="304"/>
      <c r="Q140" s="304"/>
      <c r="R140" s="304"/>
      <c r="S140" s="130" t="str">
        <f t="shared" si="4"/>
        <v>.</v>
      </c>
      <c r="T140" s="169" t="str">
        <f>IF(S140="Yes",(NETWORKDAYS(H140,$D$12,Lists!$F$45:$F$65)-IF(ISNUMBER(J140),J140,0)-1),".")</f>
        <v>.</v>
      </c>
      <c r="U140" s="24"/>
      <c r="V140" s="296" t="str">
        <f t="shared" si="5"/>
        <v>.</v>
      </c>
      <c r="W140" s="44"/>
      <c r="X140" s="307"/>
      <c r="Y140" s="44"/>
      <c r="Z140" s="44"/>
      <c r="AA140" s="44"/>
      <c r="AB140" s="44"/>
      <c r="AC140" s="44"/>
      <c r="AD140" s="44"/>
      <c r="AE140" s="44"/>
      <c r="AF140" s="44"/>
      <c r="AG140" s="44"/>
    </row>
    <row r="141" spans="1:33" s="105" customFormat="1" ht="11.45" customHeight="1" outlineLevel="1" x14ac:dyDescent="0.2">
      <c r="A141" s="142">
        <f t="shared" si="6"/>
        <v>124</v>
      </c>
      <c r="B141" s="318"/>
      <c r="C141" s="71"/>
      <c r="D141" s="314"/>
      <c r="E141" s="70"/>
      <c r="F141" s="309"/>
      <c r="G141" s="308"/>
      <c r="H141" s="305"/>
      <c r="I141" s="319"/>
      <c r="J141" s="311"/>
      <c r="K141" s="305"/>
      <c r="L141" s="130" t="str">
        <f>IF(I141&lt;H141,"Check dates",IF(AND(H141="",I141&gt;0),"Check dates",IF(I141="",".",IFERROR(MAX(0,NETWORKDAYS(H141,I141,Lists!$F$45:$F$65)-IF(ISNUMBER(J141),J141,0)-1,0),"."))))</f>
        <v>.</v>
      </c>
      <c r="M141" s="308"/>
      <c r="N141" s="308"/>
      <c r="O141" s="304"/>
      <c r="P141" s="304"/>
      <c r="Q141" s="304"/>
      <c r="R141" s="304"/>
      <c r="S141" s="130" t="str">
        <f t="shared" si="4"/>
        <v>.</v>
      </c>
      <c r="T141" s="169" t="str">
        <f>IF(S141="Yes",(NETWORKDAYS(H141,$D$12,Lists!$F$45:$F$65)-IF(ISNUMBER(J141),J141,0)-1),".")</f>
        <v>.</v>
      </c>
      <c r="U141" s="24"/>
      <c r="V141" s="296" t="str">
        <f t="shared" si="5"/>
        <v>.</v>
      </c>
      <c r="W141" s="44"/>
      <c r="X141" s="307"/>
      <c r="Y141" s="44"/>
      <c r="Z141" s="44"/>
      <c r="AA141" s="44"/>
      <c r="AB141" s="44"/>
      <c r="AC141" s="44"/>
      <c r="AD141" s="44"/>
      <c r="AE141" s="44"/>
      <c r="AF141" s="44"/>
      <c r="AG141" s="44"/>
    </row>
    <row r="142" spans="1:33" s="105" customFormat="1" ht="11.45" customHeight="1" outlineLevel="1" x14ac:dyDescent="0.2">
      <c r="A142" s="142">
        <f t="shared" si="6"/>
        <v>125</v>
      </c>
      <c r="B142" s="318"/>
      <c r="C142" s="71"/>
      <c r="D142" s="314"/>
      <c r="E142" s="70"/>
      <c r="F142" s="309"/>
      <c r="G142" s="308"/>
      <c r="H142" s="305"/>
      <c r="I142" s="305"/>
      <c r="J142" s="311"/>
      <c r="K142" s="305"/>
      <c r="L142" s="130" t="str">
        <f>IF(I142&lt;H142,"Check dates",IF(AND(H142="",I142&gt;0),"Check dates",IF(I142="",".",IFERROR(MAX(0,NETWORKDAYS(H142,I142,Lists!$F$45:$F$65)-IF(ISNUMBER(J142),J142,0)-1,0),"."))))</f>
        <v>.</v>
      </c>
      <c r="M142" s="308"/>
      <c r="N142" s="308"/>
      <c r="O142" s="304"/>
      <c r="P142" s="304"/>
      <c r="Q142" s="304"/>
      <c r="R142" s="304"/>
      <c r="S142" s="130" t="str">
        <f t="shared" si="4"/>
        <v>.</v>
      </c>
      <c r="T142" s="169" t="str">
        <f>IF(S142="Yes",(NETWORKDAYS(H142,$D$12,Lists!$F$45:$F$65)-IF(ISNUMBER(J142),J142,0)-1),".")</f>
        <v>.</v>
      </c>
      <c r="U142" s="24"/>
      <c r="V142" s="296" t="str">
        <f t="shared" si="5"/>
        <v>.</v>
      </c>
      <c r="W142" s="44"/>
      <c r="X142" s="307"/>
      <c r="Y142" s="44"/>
      <c r="Z142" s="44"/>
      <c r="AA142" s="44"/>
      <c r="AB142" s="44"/>
      <c r="AC142" s="44"/>
      <c r="AD142" s="44"/>
      <c r="AE142" s="44"/>
      <c r="AF142" s="44"/>
      <c r="AG142" s="44"/>
    </row>
    <row r="143" spans="1:33" s="105" customFormat="1" ht="11.45" customHeight="1" outlineLevel="1" x14ac:dyDescent="0.2">
      <c r="A143" s="142">
        <f t="shared" si="6"/>
        <v>126</v>
      </c>
      <c r="B143" s="318"/>
      <c r="C143" s="71"/>
      <c r="D143" s="314"/>
      <c r="E143" s="70"/>
      <c r="F143" s="309"/>
      <c r="G143" s="308"/>
      <c r="H143" s="305"/>
      <c r="I143" s="319"/>
      <c r="J143" s="311"/>
      <c r="K143" s="305"/>
      <c r="L143" s="130" t="str">
        <f>IF(I143&lt;H143,"Check dates",IF(AND(H143="",I143&gt;0),"Check dates",IF(I143="",".",IFERROR(MAX(0,NETWORKDAYS(H143,I143,Lists!$F$45:$F$65)-IF(ISNUMBER(J143),J143,0)-1,0),"."))))</f>
        <v>.</v>
      </c>
      <c r="M143" s="308"/>
      <c r="N143" s="308"/>
      <c r="O143" s="304"/>
      <c r="P143" s="304"/>
      <c r="Q143" s="304"/>
      <c r="R143" s="304"/>
      <c r="S143" s="130" t="str">
        <f t="shared" si="4"/>
        <v>.</v>
      </c>
      <c r="T143" s="169" t="str">
        <f>IF(S143="Yes",(NETWORKDAYS(H143,$D$12,Lists!$F$45:$F$65)-IF(ISNUMBER(J143),J143,0)-1),".")</f>
        <v>.</v>
      </c>
      <c r="U143" s="24"/>
      <c r="V143" s="296" t="str">
        <f t="shared" si="5"/>
        <v>.</v>
      </c>
      <c r="W143" s="44"/>
      <c r="X143" s="307"/>
      <c r="Y143" s="44"/>
      <c r="Z143" s="44"/>
      <c r="AA143" s="44"/>
      <c r="AB143" s="44"/>
      <c r="AC143" s="44"/>
      <c r="AD143" s="44"/>
      <c r="AE143" s="44"/>
      <c r="AF143" s="44"/>
      <c r="AG143" s="44"/>
    </row>
    <row r="144" spans="1:33" s="105" customFormat="1" ht="11.45" customHeight="1" outlineLevel="1" x14ac:dyDescent="0.2">
      <c r="A144" s="142">
        <f t="shared" si="6"/>
        <v>127</v>
      </c>
      <c r="B144" s="318"/>
      <c r="C144" s="71"/>
      <c r="D144" s="314"/>
      <c r="E144" s="70"/>
      <c r="F144" s="309"/>
      <c r="G144" s="308"/>
      <c r="H144" s="305"/>
      <c r="I144" s="305"/>
      <c r="J144" s="311"/>
      <c r="K144" s="305"/>
      <c r="L144" s="130" t="str">
        <f>IF(I144&lt;H144,"Check dates",IF(AND(H144="",I144&gt;0),"Check dates",IF(I144="",".",IFERROR(MAX(0,NETWORKDAYS(H144,I144,Lists!$F$45:$F$65)-IF(ISNUMBER(J144),J144,0)-1,0),"."))))</f>
        <v>.</v>
      </c>
      <c r="M144" s="308"/>
      <c r="N144" s="308"/>
      <c r="O144" s="304"/>
      <c r="P144" s="304"/>
      <c r="Q144" s="304"/>
      <c r="R144" s="304"/>
      <c r="S144" s="130" t="str">
        <f t="shared" si="4"/>
        <v>.</v>
      </c>
      <c r="T144" s="169" t="str">
        <f>IF(S144="Yes",(NETWORKDAYS(H144,$D$12,Lists!$F$45:$F$65)-IF(ISNUMBER(J144),J144,0)-1),".")</f>
        <v>.</v>
      </c>
      <c r="U144" s="24"/>
      <c r="V144" s="296" t="str">
        <f t="shared" si="5"/>
        <v>.</v>
      </c>
      <c r="W144" s="44"/>
      <c r="X144" s="307"/>
      <c r="Y144" s="44"/>
      <c r="Z144" s="44"/>
      <c r="AA144" s="44"/>
      <c r="AB144" s="44"/>
      <c r="AC144" s="44"/>
      <c r="AD144" s="44"/>
      <c r="AE144" s="44"/>
      <c r="AF144" s="44"/>
      <c r="AG144" s="44"/>
    </row>
    <row r="145" spans="1:33" s="105" customFormat="1" ht="11.45" customHeight="1" outlineLevel="1" x14ac:dyDescent="0.2">
      <c r="A145" s="142">
        <f t="shared" si="6"/>
        <v>128</v>
      </c>
      <c r="B145" s="318"/>
      <c r="C145" s="71"/>
      <c r="D145" s="314"/>
      <c r="E145" s="70"/>
      <c r="F145" s="309"/>
      <c r="G145" s="308"/>
      <c r="H145" s="305"/>
      <c r="I145" s="305"/>
      <c r="J145" s="311"/>
      <c r="K145" s="305"/>
      <c r="L145" s="130" t="str">
        <f>IF(I145&lt;H145,"Check dates",IF(AND(H145="",I145&gt;0),"Check dates",IF(I145="",".",IFERROR(MAX(0,NETWORKDAYS(H145,I145,Lists!$F$45:$F$65)-IF(ISNUMBER(J145),J145,0)-1,0),"."))))</f>
        <v>.</v>
      </c>
      <c r="M145" s="308"/>
      <c r="N145" s="308"/>
      <c r="O145" s="304"/>
      <c r="P145" s="304"/>
      <c r="Q145" s="304"/>
      <c r="R145" s="304"/>
      <c r="S145" s="130" t="str">
        <f t="shared" si="4"/>
        <v>.</v>
      </c>
      <c r="T145" s="169" t="str">
        <f>IF(S145="Yes",(NETWORKDAYS(H145,$D$12,Lists!$F$45:$F$65)-IF(ISNUMBER(J145),J145,0)-1),".")</f>
        <v>.</v>
      </c>
      <c r="U145" s="24"/>
      <c r="V145" s="296" t="str">
        <f t="shared" si="5"/>
        <v>.</v>
      </c>
      <c r="W145" s="44"/>
      <c r="X145" s="307"/>
      <c r="Y145" s="44"/>
      <c r="Z145" s="44"/>
      <c r="AA145" s="44"/>
      <c r="AB145" s="44"/>
      <c r="AC145" s="44"/>
      <c r="AD145" s="44"/>
      <c r="AE145" s="44"/>
      <c r="AF145" s="44"/>
      <c r="AG145" s="44"/>
    </row>
    <row r="146" spans="1:33" s="105" customFormat="1" ht="11.45" customHeight="1" outlineLevel="1" x14ac:dyDescent="0.2">
      <c r="A146" s="142">
        <f t="shared" si="6"/>
        <v>129</v>
      </c>
      <c r="B146" s="318"/>
      <c r="C146" s="71"/>
      <c r="D146" s="314"/>
      <c r="E146" s="70"/>
      <c r="F146" s="309"/>
      <c r="G146" s="308"/>
      <c r="H146" s="305"/>
      <c r="I146" s="305"/>
      <c r="J146" s="311"/>
      <c r="K146" s="305"/>
      <c r="L146" s="130" t="str">
        <f>IF(I146&lt;H146,"Check dates",IF(AND(H146="",I146&gt;0),"Check dates",IF(I146="",".",IFERROR(MAX(0,NETWORKDAYS(H146,I146,Lists!$F$45:$F$65)-IF(ISNUMBER(J146),J146,0)-1,0),"."))))</f>
        <v>.</v>
      </c>
      <c r="M146" s="308"/>
      <c r="N146" s="308"/>
      <c r="O146" s="304"/>
      <c r="P146" s="304"/>
      <c r="Q146" s="304"/>
      <c r="R146" s="304"/>
      <c r="S146" s="130" t="str">
        <f t="shared" ref="S146:S209" si="7">IF(ISBLANK(B146),".",IF(V146=".","Yes","No"))</f>
        <v>.</v>
      </c>
      <c r="T146" s="169" t="str">
        <f>IF(S146="Yes",(NETWORKDAYS(H146,$D$12,Lists!$F$45:$F$65)-IF(ISNUMBER(J146),J146,0)-1),".")</f>
        <v>.</v>
      </c>
      <c r="U146" s="24"/>
      <c r="V146" s="296" t="str">
        <f t="shared" ref="V146:V209" si="8">IF(I146="",".",IF(VALUE(I146)&lt;=VALUE($D$12),VALUE(I146),"."))</f>
        <v>.</v>
      </c>
      <c r="W146" s="44"/>
      <c r="X146" s="307"/>
      <c r="Y146" s="44"/>
      <c r="Z146" s="44"/>
      <c r="AA146" s="44"/>
      <c r="AB146" s="44"/>
      <c r="AC146" s="44"/>
      <c r="AD146" s="44"/>
      <c r="AE146" s="44"/>
      <c r="AF146" s="44"/>
      <c r="AG146" s="44"/>
    </row>
    <row r="147" spans="1:33" s="105" customFormat="1" ht="11.45" customHeight="1" outlineLevel="1" x14ac:dyDescent="0.2">
      <c r="A147" s="142">
        <f t="shared" si="6"/>
        <v>130</v>
      </c>
      <c r="B147" s="318"/>
      <c r="C147" s="71"/>
      <c r="D147" s="314"/>
      <c r="E147" s="70"/>
      <c r="F147" s="309"/>
      <c r="G147" s="308"/>
      <c r="H147" s="305"/>
      <c r="I147" s="319"/>
      <c r="J147" s="311"/>
      <c r="K147" s="305"/>
      <c r="L147" s="130" t="str">
        <f>IF(I147&lt;H147,"Check dates",IF(AND(H147="",I147&gt;0),"Check dates",IF(I147="",".",IFERROR(MAX(0,NETWORKDAYS(H147,I147,Lists!$F$45:$F$65)-IF(ISNUMBER(J147),J147,0)-1,0),"."))))</f>
        <v>.</v>
      </c>
      <c r="M147" s="308"/>
      <c r="N147" s="308"/>
      <c r="O147" s="304"/>
      <c r="P147" s="304"/>
      <c r="Q147" s="304"/>
      <c r="R147" s="304"/>
      <c r="S147" s="130" t="str">
        <f t="shared" si="7"/>
        <v>.</v>
      </c>
      <c r="T147" s="169" t="str">
        <f>IF(S147="Yes",(NETWORKDAYS(H147,$D$12,Lists!$F$45:$F$65)-IF(ISNUMBER(J147),J147,0)-1),".")</f>
        <v>.</v>
      </c>
      <c r="U147" s="24"/>
      <c r="V147" s="296" t="str">
        <f t="shared" si="8"/>
        <v>.</v>
      </c>
      <c r="W147" s="44"/>
      <c r="X147" s="307"/>
      <c r="Y147" s="44"/>
      <c r="Z147" s="44"/>
      <c r="AA147" s="44"/>
      <c r="AB147" s="44"/>
      <c r="AC147" s="44"/>
      <c r="AD147" s="44"/>
      <c r="AE147" s="44"/>
      <c r="AF147" s="44"/>
      <c r="AG147" s="44"/>
    </row>
    <row r="148" spans="1:33" s="105" customFormat="1" ht="11.45" customHeight="1" outlineLevel="1" x14ac:dyDescent="0.2">
      <c r="A148" s="142">
        <f t="shared" si="6"/>
        <v>131</v>
      </c>
      <c r="B148" s="318"/>
      <c r="C148" s="71"/>
      <c r="D148" s="314"/>
      <c r="E148" s="70"/>
      <c r="F148" s="309"/>
      <c r="G148" s="308"/>
      <c r="H148" s="305"/>
      <c r="I148" s="305"/>
      <c r="J148" s="311"/>
      <c r="K148" s="305"/>
      <c r="L148" s="130" t="str">
        <f>IF(I148&lt;H148,"Check dates",IF(AND(H148="",I148&gt;0),"Check dates",IF(I148="",".",IFERROR(MAX(0,NETWORKDAYS(H148,I148,Lists!$F$45:$F$65)-IF(ISNUMBER(J148),J148,0)-1,0),"."))))</f>
        <v>.</v>
      </c>
      <c r="M148" s="308"/>
      <c r="N148" s="308"/>
      <c r="O148" s="304"/>
      <c r="P148" s="304"/>
      <c r="Q148" s="304"/>
      <c r="R148" s="304"/>
      <c r="S148" s="130" t="str">
        <f t="shared" si="7"/>
        <v>.</v>
      </c>
      <c r="T148" s="169" t="str">
        <f>IF(S148="Yes",(NETWORKDAYS(H148,$D$12,Lists!$F$45:$F$65)-IF(ISNUMBER(J148),J148,0)-1),".")</f>
        <v>.</v>
      </c>
      <c r="U148" s="24"/>
      <c r="V148" s="296" t="str">
        <f t="shared" si="8"/>
        <v>.</v>
      </c>
      <c r="W148" s="44"/>
      <c r="X148" s="307"/>
      <c r="Y148" s="44"/>
      <c r="Z148" s="44"/>
      <c r="AA148" s="44"/>
      <c r="AB148" s="44"/>
      <c r="AC148" s="44"/>
      <c r="AD148" s="44"/>
      <c r="AE148" s="44"/>
      <c r="AF148" s="44"/>
      <c r="AG148" s="44"/>
    </row>
    <row r="149" spans="1:33" s="105" customFormat="1" outlineLevel="1" x14ac:dyDescent="0.2">
      <c r="A149" s="142">
        <f t="shared" si="6"/>
        <v>132</v>
      </c>
      <c r="B149" s="318"/>
      <c r="C149" s="71"/>
      <c r="D149" s="314"/>
      <c r="E149" s="70"/>
      <c r="F149" s="309"/>
      <c r="G149" s="308"/>
      <c r="H149" s="305"/>
      <c r="I149" s="305"/>
      <c r="J149" s="311"/>
      <c r="K149" s="305"/>
      <c r="L149" s="130" t="str">
        <f>IF(I149&lt;H149,"Check dates",IF(AND(H149="",I149&gt;0),"Check dates",IF(I149="",".",IFERROR(MAX(0,NETWORKDAYS(H149,I149,Lists!$F$45:$F$65)-IF(ISNUMBER(J149),J149,0)-1,0),"."))))</f>
        <v>.</v>
      </c>
      <c r="M149" s="308"/>
      <c r="N149" s="308"/>
      <c r="O149" s="304"/>
      <c r="P149" s="304"/>
      <c r="Q149" s="304"/>
      <c r="R149" s="304"/>
      <c r="S149" s="130" t="str">
        <f t="shared" si="7"/>
        <v>.</v>
      </c>
      <c r="T149" s="169" t="str">
        <f>IF(S149="Yes",(NETWORKDAYS(H149,$D$12,Lists!$F$45:$F$65)-IF(ISNUMBER(J149),J149,0)-1),".")</f>
        <v>.</v>
      </c>
      <c r="U149" s="24"/>
      <c r="V149" s="296" t="str">
        <f t="shared" si="8"/>
        <v>.</v>
      </c>
      <c r="W149" s="44"/>
      <c r="X149" s="307"/>
      <c r="Y149" s="44"/>
      <c r="Z149" s="44"/>
      <c r="AA149" s="44"/>
      <c r="AB149" s="44"/>
      <c r="AC149" s="44"/>
      <c r="AD149" s="44"/>
      <c r="AE149" s="44"/>
      <c r="AF149" s="44"/>
      <c r="AG149" s="44"/>
    </row>
    <row r="150" spans="1:33" s="105" customFormat="1" ht="11.45" customHeight="1" outlineLevel="1" x14ac:dyDescent="0.2">
      <c r="A150" s="142">
        <f t="shared" ref="A150:A213" si="9">A149+1</f>
        <v>133</v>
      </c>
      <c r="B150" s="318"/>
      <c r="C150" s="71"/>
      <c r="D150" s="314"/>
      <c r="E150" s="70"/>
      <c r="F150" s="309"/>
      <c r="G150" s="308"/>
      <c r="H150" s="305"/>
      <c r="I150" s="305"/>
      <c r="J150" s="311"/>
      <c r="K150" s="305"/>
      <c r="L150" s="130" t="str">
        <f>IF(I150&lt;H150,"Check dates",IF(AND(H150="",I150&gt;0),"Check dates",IF(I150="",".",IFERROR(MAX(0,NETWORKDAYS(H150,I150,Lists!$F$45:$F$65)-IF(ISNUMBER(J150),J150,0)-1,0),"."))))</f>
        <v>.</v>
      </c>
      <c r="M150" s="308"/>
      <c r="N150" s="308"/>
      <c r="O150" s="304"/>
      <c r="P150" s="304"/>
      <c r="Q150" s="304"/>
      <c r="R150" s="304"/>
      <c r="S150" s="130" t="str">
        <f t="shared" si="7"/>
        <v>.</v>
      </c>
      <c r="T150" s="169" t="str">
        <f>IF(S150="Yes",(NETWORKDAYS(H150,$D$12,Lists!$F$45:$F$65)-IF(ISNUMBER(J150),J150,0)-1),".")</f>
        <v>.</v>
      </c>
      <c r="U150" s="24"/>
      <c r="V150" s="296" t="str">
        <f t="shared" si="8"/>
        <v>.</v>
      </c>
      <c r="W150" s="44"/>
      <c r="X150" s="307"/>
      <c r="Y150" s="44"/>
      <c r="Z150" s="44"/>
      <c r="AA150" s="44"/>
      <c r="AB150" s="44"/>
      <c r="AC150" s="44"/>
      <c r="AD150" s="44"/>
      <c r="AE150" s="44"/>
      <c r="AF150" s="44"/>
      <c r="AG150" s="44"/>
    </row>
    <row r="151" spans="1:33" s="105" customFormat="1" ht="11.45" customHeight="1" outlineLevel="1" x14ac:dyDescent="0.2">
      <c r="A151" s="142">
        <f t="shared" si="9"/>
        <v>134</v>
      </c>
      <c r="B151" s="318"/>
      <c r="C151" s="71"/>
      <c r="D151" s="314"/>
      <c r="E151" s="70"/>
      <c r="F151" s="309"/>
      <c r="G151" s="308"/>
      <c r="H151" s="305"/>
      <c r="I151" s="319"/>
      <c r="J151" s="311"/>
      <c r="K151" s="305"/>
      <c r="L151" s="130" t="str">
        <f>IF(I151&lt;H151,"Check dates",IF(AND(H151="",I151&gt;0),"Check dates",IF(I151="",".",IFERROR(MAX(0,NETWORKDAYS(H151,I151,Lists!$F$45:$F$65)-IF(ISNUMBER(J151),J151,0)-1,0),"."))))</f>
        <v>.</v>
      </c>
      <c r="M151" s="308"/>
      <c r="N151" s="308"/>
      <c r="O151" s="304"/>
      <c r="P151" s="304"/>
      <c r="Q151" s="304"/>
      <c r="R151" s="304"/>
      <c r="S151" s="130" t="str">
        <f t="shared" si="7"/>
        <v>.</v>
      </c>
      <c r="T151" s="169" t="str">
        <f>IF(S151="Yes",(NETWORKDAYS(H151,$D$12,Lists!$F$45:$F$65)-IF(ISNUMBER(J151),J151,0)-1),".")</f>
        <v>.</v>
      </c>
      <c r="U151" s="24"/>
      <c r="V151" s="296" t="str">
        <f t="shared" si="8"/>
        <v>.</v>
      </c>
      <c r="W151" s="44"/>
      <c r="X151" s="307"/>
      <c r="Y151" s="44"/>
      <c r="Z151" s="44"/>
      <c r="AA151" s="44"/>
      <c r="AB151" s="44"/>
      <c r="AC151" s="44"/>
      <c r="AD151" s="44"/>
      <c r="AE151" s="44"/>
      <c r="AF151" s="44"/>
      <c r="AG151" s="44"/>
    </row>
    <row r="152" spans="1:33" s="105" customFormat="1" ht="11.45" customHeight="1" outlineLevel="1" x14ac:dyDescent="0.2">
      <c r="A152" s="142">
        <f t="shared" si="9"/>
        <v>135</v>
      </c>
      <c r="B152" s="318"/>
      <c r="C152" s="71"/>
      <c r="D152" s="314"/>
      <c r="E152" s="70"/>
      <c r="F152" s="309"/>
      <c r="G152" s="308"/>
      <c r="H152" s="305"/>
      <c r="I152" s="305"/>
      <c r="J152" s="311"/>
      <c r="K152" s="305"/>
      <c r="L152" s="130" t="str">
        <f>IF(I152&lt;H152,"Check dates",IF(AND(H152="",I152&gt;0),"Check dates",IF(I152="",".",IFERROR(MAX(0,NETWORKDAYS(H152,I152,Lists!$F$45:$F$65)-IF(ISNUMBER(J152),J152,0)-1,0),"."))))</f>
        <v>.</v>
      </c>
      <c r="M152" s="308"/>
      <c r="N152" s="308"/>
      <c r="O152" s="304"/>
      <c r="P152" s="304"/>
      <c r="Q152" s="304"/>
      <c r="R152" s="304"/>
      <c r="S152" s="130" t="str">
        <f t="shared" si="7"/>
        <v>.</v>
      </c>
      <c r="T152" s="169" t="str">
        <f>IF(S152="Yes",(NETWORKDAYS(H152,$D$12,Lists!$F$45:$F$65)-IF(ISNUMBER(J152),J152,0)-1),".")</f>
        <v>.</v>
      </c>
      <c r="U152" s="24"/>
      <c r="V152" s="296" t="str">
        <f t="shared" si="8"/>
        <v>.</v>
      </c>
      <c r="W152" s="44"/>
      <c r="X152" s="307"/>
      <c r="Y152" s="44"/>
      <c r="Z152" s="44"/>
      <c r="AA152" s="44"/>
      <c r="AB152" s="44"/>
      <c r="AC152" s="44"/>
      <c r="AD152" s="44"/>
      <c r="AE152" s="44"/>
      <c r="AF152" s="44"/>
      <c r="AG152" s="44"/>
    </row>
    <row r="153" spans="1:33" s="105" customFormat="1" ht="11.45" customHeight="1" outlineLevel="1" x14ac:dyDescent="0.2">
      <c r="A153" s="142">
        <f t="shared" si="9"/>
        <v>136</v>
      </c>
      <c r="B153" s="318"/>
      <c r="C153" s="71"/>
      <c r="D153" s="314"/>
      <c r="E153" s="70"/>
      <c r="F153" s="309"/>
      <c r="G153" s="308"/>
      <c r="H153" s="305"/>
      <c r="I153" s="319"/>
      <c r="J153" s="311"/>
      <c r="K153" s="305"/>
      <c r="L153" s="130" t="str">
        <f>IF(I153&lt;H153,"Check dates",IF(AND(H153="",I153&gt;0),"Check dates",IF(I153="",".",IFERROR(MAX(0,NETWORKDAYS(H153,I153,Lists!$F$45:$F$65)-IF(ISNUMBER(J153),J153,0)-1,0),"."))))</f>
        <v>.</v>
      </c>
      <c r="M153" s="308"/>
      <c r="N153" s="308"/>
      <c r="O153" s="304"/>
      <c r="P153" s="304"/>
      <c r="Q153" s="304"/>
      <c r="R153" s="304"/>
      <c r="S153" s="130" t="str">
        <f t="shared" si="7"/>
        <v>.</v>
      </c>
      <c r="T153" s="169" t="str">
        <f>IF(S153="Yes",(NETWORKDAYS(H153,$D$12,Lists!$F$45:$F$65)-IF(ISNUMBER(J153),J153,0)-1),".")</f>
        <v>.</v>
      </c>
      <c r="U153" s="24"/>
      <c r="V153" s="296" t="str">
        <f t="shared" si="8"/>
        <v>.</v>
      </c>
      <c r="W153" s="44"/>
      <c r="X153" s="307"/>
      <c r="Y153" s="44"/>
      <c r="Z153" s="44"/>
      <c r="AA153" s="44"/>
      <c r="AB153" s="44"/>
      <c r="AC153" s="44"/>
      <c r="AD153" s="44"/>
      <c r="AE153" s="44"/>
      <c r="AF153" s="44"/>
      <c r="AG153" s="44"/>
    </row>
    <row r="154" spans="1:33" s="105" customFormat="1" ht="11.45" customHeight="1" outlineLevel="1" x14ac:dyDescent="0.2">
      <c r="A154" s="142">
        <f t="shared" si="9"/>
        <v>137</v>
      </c>
      <c r="B154" s="318"/>
      <c r="C154" s="71"/>
      <c r="D154" s="314"/>
      <c r="E154" s="70"/>
      <c r="F154" s="309"/>
      <c r="G154" s="308"/>
      <c r="H154" s="305"/>
      <c r="I154" s="319"/>
      <c r="J154" s="311"/>
      <c r="K154" s="305"/>
      <c r="L154" s="130" t="str">
        <f>IF(I154&lt;H154,"Check dates",IF(AND(H154="",I154&gt;0),"Check dates",IF(I154="",".",IFERROR(MAX(0,NETWORKDAYS(H154,I154,Lists!$F$45:$F$65)-IF(ISNUMBER(J154),J154,0)-1,0),"."))))</f>
        <v>.</v>
      </c>
      <c r="M154" s="308"/>
      <c r="N154" s="308"/>
      <c r="O154" s="304"/>
      <c r="P154" s="304"/>
      <c r="Q154" s="304"/>
      <c r="R154" s="304"/>
      <c r="S154" s="130" t="str">
        <f t="shared" si="7"/>
        <v>.</v>
      </c>
      <c r="T154" s="169" t="str">
        <f>IF(S154="Yes",(NETWORKDAYS(H154,$D$12,Lists!$F$45:$F$65)-IF(ISNUMBER(J154),J154,0)-1),".")</f>
        <v>.</v>
      </c>
      <c r="U154" s="24"/>
      <c r="V154" s="296" t="str">
        <f t="shared" si="8"/>
        <v>.</v>
      </c>
      <c r="W154" s="44"/>
      <c r="X154" s="307"/>
      <c r="Y154" s="44"/>
      <c r="Z154" s="44"/>
      <c r="AA154" s="44"/>
      <c r="AB154" s="44"/>
      <c r="AC154" s="44"/>
      <c r="AD154" s="44"/>
      <c r="AE154" s="44"/>
      <c r="AF154" s="44"/>
      <c r="AG154" s="44"/>
    </row>
    <row r="155" spans="1:33" s="105" customFormat="1" ht="11.45" customHeight="1" outlineLevel="1" x14ac:dyDescent="0.2">
      <c r="A155" s="142">
        <f t="shared" si="9"/>
        <v>138</v>
      </c>
      <c r="B155" s="318"/>
      <c r="C155" s="71"/>
      <c r="D155" s="314"/>
      <c r="E155" s="70"/>
      <c r="F155" s="309"/>
      <c r="G155" s="308"/>
      <c r="H155" s="305"/>
      <c r="I155" s="319"/>
      <c r="J155" s="311"/>
      <c r="K155" s="305"/>
      <c r="L155" s="130" t="str">
        <f>IF(I155&lt;H155,"Check dates",IF(AND(H155="",I155&gt;0),"Check dates",IF(I155="",".",IFERROR(MAX(0,NETWORKDAYS(H155,I155,Lists!$F$45:$F$65)-IF(ISNUMBER(J155),J155,0)-1,0),"."))))</f>
        <v>.</v>
      </c>
      <c r="M155" s="308"/>
      <c r="N155" s="308"/>
      <c r="O155" s="304"/>
      <c r="P155" s="304"/>
      <c r="Q155" s="304"/>
      <c r="R155" s="304"/>
      <c r="S155" s="130" t="str">
        <f t="shared" si="7"/>
        <v>.</v>
      </c>
      <c r="T155" s="169" t="str">
        <f>IF(S155="Yes",(NETWORKDAYS(H155,$D$12,Lists!$F$45:$F$65)-IF(ISNUMBER(J155),J155,0)-1),".")</f>
        <v>.</v>
      </c>
      <c r="U155" s="24"/>
      <c r="V155" s="296" t="str">
        <f t="shared" si="8"/>
        <v>.</v>
      </c>
      <c r="W155" s="44"/>
      <c r="X155" s="307"/>
      <c r="Y155" s="44"/>
      <c r="Z155" s="44"/>
      <c r="AA155" s="44"/>
      <c r="AB155" s="44"/>
      <c r="AC155" s="44"/>
      <c r="AD155" s="44"/>
      <c r="AE155" s="44"/>
      <c r="AF155" s="44"/>
      <c r="AG155" s="44"/>
    </row>
    <row r="156" spans="1:33" s="105" customFormat="1" ht="11.45" customHeight="1" outlineLevel="1" x14ac:dyDescent="0.2">
      <c r="A156" s="142">
        <f t="shared" si="9"/>
        <v>139</v>
      </c>
      <c r="B156" s="318"/>
      <c r="C156" s="71"/>
      <c r="D156" s="314"/>
      <c r="E156" s="70"/>
      <c r="F156" s="309"/>
      <c r="G156" s="308"/>
      <c r="H156" s="305"/>
      <c r="I156" s="319"/>
      <c r="J156" s="311"/>
      <c r="K156" s="305"/>
      <c r="L156" s="130" t="str">
        <f>IF(I156&lt;H156,"Check dates",IF(AND(H156="",I156&gt;0),"Check dates",IF(I156="",".",IFERROR(MAX(0,NETWORKDAYS(H156,I156,Lists!$F$45:$F$65)-IF(ISNUMBER(J156),J156,0)-1,0),"."))))</f>
        <v>.</v>
      </c>
      <c r="M156" s="308"/>
      <c r="N156" s="308"/>
      <c r="O156" s="304"/>
      <c r="P156" s="304"/>
      <c r="Q156" s="304"/>
      <c r="R156" s="304"/>
      <c r="S156" s="130" t="str">
        <f t="shared" si="7"/>
        <v>.</v>
      </c>
      <c r="T156" s="169" t="str">
        <f>IF(S156="Yes",(NETWORKDAYS(H156,$D$12,Lists!$F$45:$F$65)-IF(ISNUMBER(J156),J156,0)-1),".")</f>
        <v>.</v>
      </c>
      <c r="U156" s="24"/>
      <c r="V156" s="296" t="str">
        <f t="shared" si="8"/>
        <v>.</v>
      </c>
      <c r="W156" s="44"/>
      <c r="X156" s="307"/>
      <c r="Y156" s="44"/>
      <c r="Z156" s="44"/>
      <c r="AA156" s="44"/>
      <c r="AB156" s="44"/>
      <c r="AC156" s="44"/>
      <c r="AD156" s="44"/>
      <c r="AE156" s="44"/>
      <c r="AF156" s="44"/>
      <c r="AG156" s="44"/>
    </row>
    <row r="157" spans="1:33" s="105" customFormat="1" ht="11.45" customHeight="1" outlineLevel="1" x14ac:dyDescent="0.2">
      <c r="A157" s="142">
        <f t="shared" si="9"/>
        <v>140</v>
      </c>
      <c r="B157" s="318"/>
      <c r="C157" s="71"/>
      <c r="D157" s="314"/>
      <c r="E157" s="70"/>
      <c r="F157" s="309"/>
      <c r="G157" s="308"/>
      <c r="H157" s="305"/>
      <c r="I157" s="319"/>
      <c r="J157" s="311"/>
      <c r="K157" s="305"/>
      <c r="L157" s="130" t="str">
        <f>IF(I157&lt;H157,"Check dates",IF(AND(H157="",I157&gt;0),"Check dates",IF(I157="",".",IFERROR(MAX(0,NETWORKDAYS(H157,I157,Lists!$F$45:$F$65)-IF(ISNUMBER(J157),J157,0)-1,0),"."))))</f>
        <v>.</v>
      </c>
      <c r="M157" s="308"/>
      <c r="N157" s="308"/>
      <c r="O157" s="304"/>
      <c r="P157" s="304"/>
      <c r="Q157" s="304"/>
      <c r="R157" s="304"/>
      <c r="S157" s="130" t="str">
        <f t="shared" si="7"/>
        <v>.</v>
      </c>
      <c r="T157" s="169" t="str">
        <f>IF(S157="Yes",(NETWORKDAYS(H157,$D$12,Lists!$F$45:$F$65)-IF(ISNUMBER(J157),J157,0)-1),".")</f>
        <v>.</v>
      </c>
      <c r="U157" s="24"/>
      <c r="V157" s="296" t="str">
        <f t="shared" si="8"/>
        <v>.</v>
      </c>
      <c r="W157" s="44"/>
      <c r="X157" s="307"/>
      <c r="Y157" s="44"/>
      <c r="Z157" s="44"/>
      <c r="AA157" s="44"/>
      <c r="AB157" s="44"/>
      <c r="AC157" s="44"/>
      <c r="AD157" s="44"/>
      <c r="AE157" s="44"/>
      <c r="AF157" s="44"/>
      <c r="AG157" s="44"/>
    </row>
    <row r="158" spans="1:33" s="105" customFormat="1" ht="11.45" customHeight="1" outlineLevel="1" x14ac:dyDescent="0.2">
      <c r="A158" s="142">
        <f t="shared" si="9"/>
        <v>141</v>
      </c>
      <c r="B158" s="318"/>
      <c r="C158" s="71"/>
      <c r="D158" s="314"/>
      <c r="E158" s="70"/>
      <c r="F158" s="309"/>
      <c r="G158" s="308"/>
      <c r="H158" s="305"/>
      <c r="I158" s="319"/>
      <c r="J158" s="311"/>
      <c r="K158" s="305"/>
      <c r="L158" s="130" t="str">
        <f>IF(I158&lt;H158,"Check dates",IF(AND(H158="",I158&gt;0),"Check dates",IF(I158="",".",IFERROR(MAX(0,NETWORKDAYS(H158,I158,Lists!$F$45:$F$65)-IF(ISNUMBER(J158),J158,0)-1,0),"."))))</f>
        <v>.</v>
      </c>
      <c r="M158" s="308"/>
      <c r="N158" s="308"/>
      <c r="O158" s="304"/>
      <c r="P158" s="304"/>
      <c r="Q158" s="304"/>
      <c r="R158" s="304"/>
      <c r="S158" s="130" t="str">
        <f t="shared" si="7"/>
        <v>.</v>
      </c>
      <c r="T158" s="169" t="str">
        <f>IF(S158="Yes",(NETWORKDAYS(H158,$D$12,Lists!$F$45:$F$65)-IF(ISNUMBER(J158),J158,0)-1),".")</f>
        <v>.</v>
      </c>
      <c r="U158" s="24"/>
      <c r="V158" s="296" t="str">
        <f t="shared" si="8"/>
        <v>.</v>
      </c>
      <c r="W158" s="44"/>
      <c r="X158" s="307"/>
      <c r="Y158" s="44"/>
      <c r="Z158" s="44"/>
      <c r="AA158" s="44"/>
      <c r="AB158" s="44"/>
      <c r="AC158" s="44"/>
      <c r="AD158" s="44"/>
      <c r="AE158" s="44"/>
      <c r="AF158" s="44"/>
      <c r="AG158" s="44"/>
    </row>
    <row r="159" spans="1:33" s="105" customFormat="1" ht="11.45" customHeight="1" outlineLevel="1" x14ac:dyDescent="0.2">
      <c r="A159" s="142">
        <f t="shared" si="9"/>
        <v>142</v>
      </c>
      <c r="B159" s="318"/>
      <c r="C159" s="71"/>
      <c r="D159" s="314"/>
      <c r="E159" s="70"/>
      <c r="F159" s="309"/>
      <c r="G159" s="308"/>
      <c r="H159" s="305"/>
      <c r="I159" s="319"/>
      <c r="J159" s="311"/>
      <c r="K159" s="305"/>
      <c r="L159" s="130" t="str">
        <f>IF(I159&lt;H159,"Check dates",IF(AND(H159="",I159&gt;0),"Check dates",IF(I159="",".",IFERROR(MAX(0,NETWORKDAYS(H159,I159,Lists!$F$45:$F$65)-IF(ISNUMBER(J159),J159,0)-1,0),"."))))</f>
        <v>.</v>
      </c>
      <c r="M159" s="308"/>
      <c r="N159" s="308"/>
      <c r="O159" s="304"/>
      <c r="P159" s="304"/>
      <c r="Q159" s="304"/>
      <c r="R159" s="304"/>
      <c r="S159" s="130" t="str">
        <f t="shared" si="7"/>
        <v>.</v>
      </c>
      <c r="T159" s="169" t="str">
        <f>IF(S159="Yes",(NETWORKDAYS(H159,$D$12,Lists!$F$45:$F$65)-IF(ISNUMBER(J159),J159,0)-1),".")</f>
        <v>.</v>
      </c>
      <c r="U159" s="24"/>
      <c r="V159" s="296" t="str">
        <f t="shared" si="8"/>
        <v>.</v>
      </c>
      <c r="W159" s="44"/>
      <c r="X159" s="307"/>
      <c r="Y159" s="44"/>
      <c r="Z159" s="44"/>
      <c r="AA159" s="44"/>
      <c r="AB159" s="44"/>
      <c r="AC159" s="44"/>
      <c r="AD159" s="44"/>
      <c r="AE159" s="44"/>
      <c r="AF159" s="44"/>
      <c r="AG159" s="44"/>
    </row>
    <row r="160" spans="1:33" s="105" customFormat="1" ht="11.45" customHeight="1" outlineLevel="1" x14ac:dyDescent="0.2">
      <c r="A160" s="142">
        <f t="shared" si="9"/>
        <v>143</v>
      </c>
      <c r="B160" s="318"/>
      <c r="C160" s="71"/>
      <c r="D160" s="314"/>
      <c r="E160" s="70"/>
      <c r="F160" s="309"/>
      <c r="G160" s="308"/>
      <c r="H160" s="305"/>
      <c r="I160" s="305"/>
      <c r="J160" s="311"/>
      <c r="K160" s="305"/>
      <c r="L160" s="130" t="str">
        <f>IF(I160&lt;H160,"Check dates",IF(AND(H160="",I160&gt;0),"Check dates",IF(I160="",".",IFERROR(MAX(0,NETWORKDAYS(H160,I160,Lists!$F$45:$F$65)-IF(ISNUMBER(J160),J160,0)-1,0),"."))))</f>
        <v>.</v>
      </c>
      <c r="M160" s="308"/>
      <c r="N160" s="308"/>
      <c r="O160" s="304"/>
      <c r="P160" s="304"/>
      <c r="Q160" s="304"/>
      <c r="R160" s="304"/>
      <c r="S160" s="130" t="str">
        <f t="shared" si="7"/>
        <v>.</v>
      </c>
      <c r="T160" s="169" t="str">
        <f>IF(S160="Yes",(NETWORKDAYS(H160,$D$12,Lists!$F$45:$F$65)-IF(ISNUMBER(J160),J160,0)-1),".")</f>
        <v>.</v>
      </c>
      <c r="U160" s="24"/>
      <c r="V160" s="296" t="str">
        <f t="shared" si="8"/>
        <v>.</v>
      </c>
      <c r="W160" s="44"/>
      <c r="X160" s="307"/>
      <c r="Y160" s="44"/>
      <c r="Z160" s="44"/>
      <c r="AA160" s="44"/>
      <c r="AB160" s="44"/>
      <c r="AC160" s="44"/>
      <c r="AD160" s="44"/>
      <c r="AE160" s="44"/>
      <c r="AF160" s="44"/>
      <c r="AG160" s="44"/>
    </row>
    <row r="161" spans="1:33" s="105" customFormat="1" ht="11.45" customHeight="1" outlineLevel="1" x14ac:dyDescent="0.2">
      <c r="A161" s="142">
        <f t="shared" si="9"/>
        <v>144</v>
      </c>
      <c r="B161" s="318"/>
      <c r="C161" s="71"/>
      <c r="D161" s="314"/>
      <c r="E161" s="70"/>
      <c r="F161" s="309"/>
      <c r="G161" s="308"/>
      <c r="H161" s="305"/>
      <c r="I161" s="305"/>
      <c r="J161" s="311"/>
      <c r="K161" s="305"/>
      <c r="L161" s="130" t="str">
        <f>IF(I161&lt;H161,"Check dates",IF(AND(H161="",I161&gt;0),"Check dates",IF(I161="",".",IFERROR(MAX(0,NETWORKDAYS(H161,I161,Lists!$F$45:$F$65)-IF(ISNUMBER(J161),J161,0)-1,0),"."))))</f>
        <v>.</v>
      </c>
      <c r="M161" s="308"/>
      <c r="N161" s="308"/>
      <c r="O161" s="304"/>
      <c r="P161" s="304"/>
      <c r="Q161" s="304"/>
      <c r="R161" s="304"/>
      <c r="S161" s="130" t="str">
        <f t="shared" si="7"/>
        <v>.</v>
      </c>
      <c r="T161" s="169" t="str">
        <f>IF(S161="Yes",(NETWORKDAYS(H161,$D$12,Lists!$F$45:$F$65)-IF(ISNUMBER(J161),J161,0)-1),".")</f>
        <v>.</v>
      </c>
      <c r="U161" s="24"/>
      <c r="V161" s="296" t="str">
        <f t="shared" si="8"/>
        <v>.</v>
      </c>
      <c r="W161" s="44"/>
      <c r="X161" s="307"/>
      <c r="Y161" s="44"/>
      <c r="Z161" s="44"/>
      <c r="AA161" s="44"/>
      <c r="AB161" s="44"/>
      <c r="AC161" s="44"/>
      <c r="AD161" s="44"/>
      <c r="AE161" s="44"/>
      <c r="AF161" s="44"/>
      <c r="AG161" s="44"/>
    </row>
    <row r="162" spans="1:33" s="105" customFormat="1" ht="11.45" customHeight="1" outlineLevel="1" x14ac:dyDescent="0.2">
      <c r="A162" s="142">
        <f t="shared" si="9"/>
        <v>145</v>
      </c>
      <c r="B162" s="318"/>
      <c r="C162" s="71"/>
      <c r="D162" s="314"/>
      <c r="E162" s="70"/>
      <c r="F162" s="309"/>
      <c r="G162" s="308"/>
      <c r="H162" s="305"/>
      <c r="I162" s="305"/>
      <c r="J162" s="311"/>
      <c r="K162" s="305"/>
      <c r="L162" s="130" t="str">
        <f>IF(I162&lt;H162,"Check dates",IF(AND(H162="",I162&gt;0),"Check dates",IF(I162="",".",IFERROR(MAX(0,NETWORKDAYS(H162,I162,Lists!$F$45:$F$65)-IF(ISNUMBER(J162),J162,0)-1,0),"."))))</f>
        <v>.</v>
      </c>
      <c r="M162" s="308"/>
      <c r="N162" s="308"/>
      <c r="O162" s="304"/>
      <c r="P162" s="304"/>
      <c r="Q162" s="304"/>
      <c r="R162" s="304"/>
      <c r="S162" s="130" t="str">
        <f t="shared" si="7"/>
        <v>.</v>
      </c>
      <c r="T162" s="169" t="str">
        <f>IF(S162="Yes",(NETWORKDAYS(H162,$D$12,Lists!$F$45:$F$65)-IF(ISNUMBER(J162),J162,0)-1),".")</f>
        <v>.</v>
      </c>
      <c r="U162" s="24"/>
      <c r="V162" s="296" t="str">
        <f t="shared" si="8"/>
        <v>.</v>
      </c>
      <c r="W162" s="44"/>
      <c r="X162" s="307"/>
      <c r="Y162" s="44"/>
      <c r="Z162" s="44"/>
      <c r="AA162" s="44"/>
      <c r="AB162" s="44"/>
      <c r="AC162" s="44"/>
      <c r="AD162" s="44"/>
      <c r="AE162" s="44"/>
      <c r="AF162" s="44"/>
      <c r="AG162" s="44"/>
    </row>
    <row r="163" spans="1:33" s="105" customFormat="1" ht="11.45" customHeight="1" outlineLevel="1" x14ac:dyDescent="0.2">
      <c r="A163" s="142">
        <f t="shared" si="9"/>
        <v>146</v>
      </c>
      <c r="B163" s="318"/>
      <c r="C163" s="71"/>
      <c r="D163" s="314"/>
      <c r="E163" s="70"/>
      <c r="F163" s="309"/>
      <c r="G163" s="308"/>
      <c r="H163" s="305"/>
      <c r="I163" s="305"/>
      <c r="J163" s="311"/>
      <c r="K163" s="305"/>
      <c r="L163" s="130" t="str">
        <f>IF(I163&lt;H163,"Check dates",IF(AND(H163="",I163&gt;0),"Check dates",IF(I163="",".",IFERROR(MAX(0,NETWORKDAYS(H163,I163,Lists!$F$45:$F$65)-IF(ISNUMBER(J163),J163,0)-1,0),"."))))</f>
        <v>.</v>
      </c>
      <c r="M163" s="308"/>
      <c r="N163" s="308"/>
      <c r="O163" s="304"/>
      <c r="P163" s="304"/>
      <c r="Q163" s="304"/>
      <c r="R163" s="304"/>
      <c r="S163" s="130" t="str">
        <f t="shared" si="7"/>
        <v>.</v>
      </c>
      <c r="T163" s="169" t="str">
        <f>IF(S163="Yes",(NETWORKDAYS(H163,$D$12,Lists!$F$45:$F$65)-IF(ISNUMBER(J163),J163,0)-1),".")</f>
        <v>.</v>
      </c>
      <c r="U163" s="24"/>
      <c r="V163" s="296" t="str">
        <f t="shared" si="8"/>
        <v>.</v>
      </c>
      <c r="W163" s="44"/>
      <c r="X163" s="307"/>
      <c r="Y163" s="44"/>
      <c r="Z163" s="44"/>
      <c r="AA163" s="44"/>
      <c r="AB163" s="44"/>
      <c r="AC163" s="44"/>
      <c r="AD163" s="44"/>
      <c r="AE163" s="44"/>
      <c r="AF163" s="44"/>
      <c r="AG163" s="44"/>
    </row>
    <row r="164" spans="1:33" s="105" customFormat="1" ht="11.45" customHeight="1" outlineLevel="1" x14ac:dyDescent="0.2">
      <c r="A164" s="142">
        <f t="shared" si="9"/>
        <v>147</v>
      </c>
      <c r="B164" s="318"/>
      <c r="C164" s="71"/>
      <c r="D164" s="314"/>
      <c r="E164" s="70"/>
      <c r="F164" s="309"/>
      <c r="G164" s="308"/>
      <c r="H164" s="305"/>
      <c r="I164" s="305"/>
      <c r="J164" s="311"/>
      <c r="K164" s="305"/>
      <c r="L164" s="130" t="str">
        <f>IF(I164&lt;H164,"Check dates",IF(AND(H164="",I164&gt;0),"Check dates",IF(I164="",".",IFERROR(MAX(0,NETWORKDAYS(H164,I164,Lists!$F$45:$F$65)-IF(ISNUMBER(J164),J164,0)-1,0),"."))))</f>
        <v>.</v>
      </c>
      <c r="M164" s="308"/>
      <c r="N164" s="308"/>
      <c r="O164" s="304"/>
      <c r="P164" s="304"/>
      <c r="Q164" s="304"/>
      <c r="R164" s="304"/>
      <c r="S164" s="130" t="str">
        <f t="shared" si="7"/>
        <v>.</v>
      </c>
      <c r="T164" s="169" t="str">
        <f>IF(S164="Yes",(NETWORKDAYS(H164,$D$12,Lists!$F$45:$F$65)-IF(ISNUMBER(J164),J164,0)-1),".")</f>
        <v>.</v>
      </c>
      <c r="U164" s="24"/>
      <c r="V164" s="296" t="str">
        <f t="shared" si="8"/>
        <v>.</v>
      </c>
      <c r="W164" s="44"/>
      <c r="X164" s="307"/>
      <c r="Y164" s="44"/>
      <c r="Z164" s="44"/>
      <c r="AA164" s="44"/>
      <c r="AB164" s="44"/>
      <c r="AC164" s="44"/>
      <c r="AD164" s="44"/>
      <c r="AE164" s="44"/>
      <c r="AF164" s="44"/>
      <c r="AG164" s="44"/>
    </row>
    <row r="165" spans="1:33" s="105" customFormat="1" ht="11.45" customHeight="1" outlineLevel="1" x14ac:dyDescent="0.2">
      <c r="A165" s="142">
        <f t="shared" si="9"/>
        <v>148</v>
      </c>
      <c r="B165" s="318"/>
      <c r="C165" s="71"/>
      <c r="D165" s="314"/>
      <c r="E165" s="70"/>
      <c r="F165" s="309"/>
      <c r="G165" s="308"/>
      <c r="H165" s="305"/>
      <c r="I165" s="305"/>
      <c r="J165" s="311"/>
      <c r="K165" s="305"/>
      <c r="L165" s="130" t="str">
        <f>IF(I165&lt;H165,"Check dates",IF(AND(H165="",I165&gt;0),"Check dates",IF(I165="",".",IFERROR(MAX(0,NETWORKDAYS(H165,I165,Lists!$F$45:$F$65)-IF(ISNUMBER(J165),J165,0)-1,0),"."))))</f>
        <v>.</v>
      </c>
      <c r="M165" s="308"/>
      <c r="N165" s="308"/>
      <c r="O165" s="304"/>
      <c r="P165" s="304"/>
      <c r="Q165" s="304"/>
      <c r="R165" s="304"/>
      <c r="S165" s="130" t="str">
        <f t="shared" si="7"/>
        <v>.</v>
      </c>
      <c r="T165" s="169" t="str">
        <f>IF(S165="Yes",(NETWORKDAYS(H165,$D$12,Lists!$F$45:$F$65)-IF(ISNUMBER(J165),J165,0)-1),".")</f>
        <v>.</v>
      </c>
      <c r="U165" s="24"/>
      <c r="V165" s="296" t="str">
        <f t="shared" si="8"/>
        <v>.</v>
      </c>
      <c r="W165" s="44"/>
      <c r="X165" s="307"/>
      <c r="Y165" s="44"/>
      <c r="Z165" s="44"/>
      <c r="AA165" s="44"/>
      <c r="AB165" s="44"/>
      <c r="AC165" s="44"/>
      <c r="AD165" s="44"/>
      <c r="AE165" s="44"/>
      <c r="AF165" s="44"/>
      <c r="AG165" s="44"/>
    </row>
    <row r="166" spans="1:33" s="105" customFormat="1" outlineLevel="1" x14ac:dyDescent="0.2">
      <c r="A166" s="142">
        <f t="shared" si="9"/>
        <v>149</v>
      </c>
      <c r="B166" s="318"/>
      <c r="C166" s="71"/>
      <c r="D166" s="314"/>
      <c r="E166" s="70"/>
      <c r="F166" s="309"/>
      <c r="G166" s="308"/>
      <c r="H166" s="305"/>
      <c r="I166" s="319"/>
      <c r="J166" s="311"/>
      <c r="K166" s="305"/>
      <c r="L166" s="130" t="str">
        <f>IF(I166&lt;H166,"Check dates",IF(AND(H166="",I166&gt;0),"Check dates",IF(I166="",".",IFERROR(MAX(0,NETWORKDAYS(H166,I166,Lists!$F$45:$F$65)-IF(ISNUMBER(J166),J166,0)-1,0),"."))))</f>
        <v>.</v>
      </c>
      <c r="M166" s="308"/>
      <c r="N166" s="308"/>
      <c r="O166" s="304"/>
      <c r="P166" s="304"/>
      <c r="Q166" s="304"/>
      <c r="R166" s="304"/>
      <c r="S166" s="130" t="str">
        <f t="shared" si="7"/>
        <v>.</v>
      </c>
      <c r="T166" s="169" t="str">
        <f>IF(S166="Yes",(NETWORKDAYS(H166,$D$12,Lists!$F$45:$F$65)-IF(ISNUMBER(J166),J166,0)-1),".")</f>
        <v>.</v>
      </c>
      <c r="U166" s="24"/>
      <c r="V166" s="296" t="str">
        <f t="shared" si="8"/>
        <v>.</v>
      </c>
      <c r="W166" s="44"/>
      <c r="X166" s="307"/>
      <c r="Y166" s="44"/>
      <c r="Z166" s="44"/>
      <c r="AA166" s="44"/>
      <c r="AB166" s="44"/>
      <c r="AC166" s="44"/>
      <c r="AD166" s="44"/>
      <c r="AE166" s="44"/>
      <c r="AF166" s="44"/>
      <c r="AG166" s="44"/>
    </row>
    <row r="167" spans="1:33" s="105" customFormat="1" ht="11.45" customHeight="1" outlineLevel="1" x14ac:dyDescent="0.2">
      <c r="A167" s="142">
        <f t="shared" si="9"/>
        <v>150</v>
      </c>
      <c r="B167" s="318"/>
      <c r="C167" s="71"/>
      <c r="D167" s="314"/>
      <c r="E167" s="70"/>
      <c r="F167" s="309"/>
      <c r="G167" s="308"/>
      <c r="H167" s="305"/>
      <c r="I167" s="319"/>
      <c r="J167" s="311"/>
      <c r="K167" s="305"/>
      <c r="L167" s="130" t="str">
        <f>IF(I167&lt;H167,"Check dates",IF(AND(H167="",I167&gt;0),"Check dates",IF(I167="",".",IFERROR(MAX(0,NETWORKDAYS(H167,I167,Lists!$F$45:$F$65)-IF(ISNUMBER(J167),J167,0)-1,0),"."))))</f>
        <v>.</v>
      </c>
      <c r="M167" s="308"/>
      <c r="N167" s="308"/>
      <c r="O167" s="304"/>
      <c r="P167" s="304"/>
      <c r="Q167" s="304"/>
      <c r="R167" s="304"/>
      <c r="S167" s="130" t="str">
        <f t="shared" si="7"/>
        <v>.</v>
      </c>
      <c r="T167" s="169" t="str">
        <f>IF(S167="Yes",(NETWORKDAYS(H167,$D$12,Lists!$F$45:$F$65)-IF(ISNUMBER(J167),J167,0)-1),".")</f>
        <v>.</v>
      </c>
      <c r="U167" s="24"/>
      <c r="V167" s="296" t="str">
        <f t="shared" si="8"/>
        <v>.</v>
      </c>
      <c r="W167" s="44"/>
      <c r="X167" s="307"/>
      <c r="Y167" s="44"/>
      <c r="Z167" s="44"/>
      <c r="AA167" s="44"/>
      <c r="AB167" s="44"/>
      <c r="AC167" s="44"/>
      <c r="AD167" s="44"/>
      <c r="AE167" s="44"/>
      <c r="AF167" s="44"/>
      <c r="AG167" s="44"/>
    </row>
    <row r="168" spans="1:33" s="105" customFormat="1" ht="11.45" customHeight="1" outlineLevel="1" x14ac:dyDescent="0.2">
      <c r="A168" s="142">
        <f t="shared" si="9"/>
        <v>151</v>
      </c>
      <c r="B168" s="318"/>
      <c r="C168" s="71"/>
      <c r="D168" s="314"/>
      <c r="E168" s="70"/>
      <c r="F168" s="309"/>
      <c r="G168" s="308"/>
      <c r="H168" s="305"/>
      <c r="I168" s="319"/>
      <c r="J168" s="311"/>
      <c r="K168" s="305"/>
      <c r="L168" s="130" t="str">
        <f>IF(I168&lt;H168,"Check dates",IF(AND(H168="",I168&gt;0),"Check dates",IF(I168="",".",IFERROR(MAX(0,NETWORKDAYS(H168,I168,Lists!$F$45:$F$65)-IF(ISNUMBER(J168),J168,0)-1,0),"."))))</f>
        <v>.</v>
      </c>
      <c r="M168" s="308"/>
      <c r="N168" s="308"/>
      <c r="O168" s="304"/>
      <c r="P168" s="304"/>
      <c r="Q168" s="304"/>
      <c r="R168" s="304"/>
      <c r="S168" s="130" t="str">
        <f t="shared" si="7"/>
        <v>.</v>
      </c>
      <c r="T168" s="169" t="str">
        <f>IF(S168="Yes",(NETWORKDAYS(H168,$D$12,Lists!$F$45:$F$65)-IF(ISNUMBER(J168),J168,0)-1),".")</f>
        <v>.</v>
      </c>
      <c r="U168" s="24"/>
      <c r="V168" s="296" t="str">
        <f t="shared" si="8"/>
        <v>.</v>
      </c>
      <c r="W168" s="44"/>
      <c r="X168" s="307"/>
      <c r="Y168" s="44"/>
      <c r="Z168" s="44"/>
      <c r="AA168" s="44"/>
      <c r="AB168" s="44"/>
      <c r="AC168" s="44"/>
      <c r="AD168" s="44"/>
      <c r="AE168" s="44"/>
      <c r="AF168" s="44"/>
      <c r="AG168" s="44"/>
    </row>
    <row r="169" spans="1:33" s="105" customFormat="1" ht="11.45" customHeight="1" outlineLevel="1" x14ac:dyDescent="0.2">
      <c r="A169" s="142">
        <f t="shared" si="9"/>
        <v>152</v>
      </c>
      <c r="B169" s="318"/>
      <c r="C169" s="71"/>
      <c r="D169" s="314"/>
      <c r="E169" s="70"/>
      <c r="F169" s="309"/>
      <c r="G169" s="308"/>
      <c r="H169" s="305"/>
      <c r="I169" s="305"/>
      <c r="J169" s="311"/>
      <c r="K169" s="305"/>
      <c r="L169" s="130" t="str">
        <f>IF(I169&lt;H169,"Check dates",IF(AND(H169="",I169&gt;0),"Check dates",IF(I169="",".",IFERROR(MAX(0,NETWORKDAYS(H169,I169,Lists!$F$45:$F$65)-IF(ISNUMBER(J169),J169,0)-1,0),"."))))</f>
        <v>.</v>
      </c>
      <c r="M169" s="308"/>
      <c r="N169" s="308"/>
      <c r="O169" s="304"/>
      <c r="P169" s="304"/>
      <c r="Q169" s="304"/>
      <c r="R169" s="304"/>
      <c r="S169" s="130" t="str">
        <f t="shared" si="7"/>
        <v>.</v>
      </c>
      <c r="T169" s="169" t="str">
        <f>IF(S169="Yes",(NETWORKDAYS(H169,$D$12,Lists!$F$45:$F$65)-IF(ISNUMBER(J169),J169,0)-1),".")</f>
        <v>.</v>
      </c>
      <c r="U169" s="24"/>
      <c r="V169" s="296" t="str">
        <f t="shared" si="8"/>
        <v>.</v>
      </c>
      <c r="W169" s="44"/>
      <c r="X169" s="307"/>
      <c r="Y169" s="44"/>
      <c r="Z169" s="44"/>
      <c r="AA169" s="44"/>
      <c r="AB169" s="44"/>
      <c r="AC169" s="44"/>
      <c r="AD169" s="44"/>
      <c r="AE169" s="44"/>
      <c r="AF169" s="44"/>
      <c r="AG169" s="44"/>
    </row>
    <row r="170" spans="1:33" s="105" customFormat="1" ht="11.45" customHeight="1" outlineLevel="1" x14ac:dyDescent="0.2">
      <c r="A170" s="142">
        <f t="shared" si="9"/>
        <v>153</v>
      </c>
      <c r="B170" s="318"/>
      <c r="C170" s="71"/>
      <c r="D170" s="314"/>
      <c r="E170" s="70"/>
      <c r="F170" s="309"/>
      <c r="G170" s="308"/>
      <c r="H170" s="305"/>
      <c r="I170" s="305"/>
      <c r="J170" s="311"/>
      <c r="K170" s="305"/>
      <c r="L170" s="130" t="str">
        <f>IF(I170&lt;H170,"Check dates",IF(AND(H170="",I170&gt;0),"Check dates",IF(I170="",".",IFERROR(MAX(0,NETWORKDAYS(H170,I170,Lists!$F$45:$F$65)-IF(ISNUMBER(J170),J170,0)-1,0),"."))))</f>
        <v>.</v>
      </c>
      <c r="M170" s="308"/>
      <c r="N170" s="308"/>
      <c r="O170" s="304"/>
      <c r="P170" s="304"/>
      <c r="Q170" s="304"/>
      <c r="R170" s="304"/>
      <c r="S170" s="130" t="str">
        <f t="shared" si="7"/>
        <v>.</v>
      </c>
      <c r="T170" s="169" t="str">
        <f>IF(S170="Yes",(NETWORKDAYS(H170,$D$12,Lists!$F$45:$F$65)-IF(ISNUMBER(J170),J170,0)-1),".")</f>
        <v>.</v>
      </c>
      <c r="U170" s="24"/>
      <c r="V170" s="296" t="str">
        <f t="shared" si="8"/>
        <v>.</v>
      </c>
      <c r="W170" s="44"/>
      <c r="X170" s="307"/>
      <c r="Y170" s="44"/>
      <c r="Z170" s="44"/>
      <c r="AA170" s="44"/>
      <c r="AB170" s="44"/>
      <c r="AC170" s="44"/>
      <c r="AD170" s="44"/>
      <c r="AE170" s="44"/>
      <c r="AF170" s="44"/>
      <c r="AG170" s="44"/>
    </row>
    <row r="171" spans="1:33" s="105" customFormat="1" ht="11.45" customHeight="1" outlineLevel="1" x14ac:dyDescent="0.2">
      <c r="A171" s="142">
        <f t="shared" si="9"/>
        <v>154</v>
      </c>
      <c r="B171" s="318"/>
      <c r="C171" s="71"/>
      <c r="D171" s="314"/>
      <c r="E171" s="70"/>
      <c r="F171" s="309"/>
      <c r="G171" s="308"/>
      <c r="H171" s="305"/>
      <c r="I171" s="319"/>
      <c r="J171" s="311"/>
      <c r="K171" s="305"/>
      <c r="L171" s="130" t="str">
        <f>IF(I171&lt;H171,"Check dates",IF(AND(H171="",I171&gt;0),"Check dates",IF(I171="",".",IFERROR(MAX(0,NETWORKDAYS(H171,I171,Lists!$F$45:$F$65)-IF(ISNUMBER(J171),J171,0)-1,0),"."))))</f>
        <v>.</v>
      </c>
      <c r="M171" s="308"/>
      <c r="N171" s="308"/>
      <c r="O171" s="304"/>
      <c r="P171" s="304"/>
      <c r="Q171" s="304"/>
      <c r="R171" s="304"/>
      <c r="S171" s="130" t="str">
        <f t="shared" si="7"/>
        <v>.</v>
      </c>
      <c r="T171" s="169" t="str">
        <f>IF(S171="Yes",(NETWORKDAYS(H171,$D$12,Lists!$F$45:$F$65)-IF(ISNUMBER(J171),J171,0)-1),".")</f>
        <v>.</v>
      </c>
      <c r="U171" s="24"/>
      <c r="V171" s="296" t="str">
        <f t="shared" si="8"/>
        <v>.</v>
      </c>
      <c r="W171" s="44"/>
      <c r="X171" s="307"/>
      <c r="Y171" s="44"/>
      <c r="Z171" s="44"/>
      <c r="AA171" s="44"/>
      <c r="AB171" s="44"/>
      <c r="AC171" s="44"/>
      <c r="AD171" s="44"/>
      <c r="AE171" s="44"/>
      <c r="AF171" s="44"/>
      <c r="AG171" s="44"/>
    </row>
    <row r="172" spans="1:33" s="105" customFormat="1" ht="11.45" customHeight="1" outlineLevel="1" x14ac:dyDescent="0.2">
      <c r="A172" s="142">
        <f t="shared" si="9"/>
        <v>155</v>
      </c>
      <c r="B172" s="318"/>
      <c r="C172" s="71"/>
      <c r="D172" s="314"/>
      <c r="E172" s="70"/>
      <c r="F172" s="309"/>
      <c r="G172" s="308"/>
      <c r="H172" s="305"/>
      <c r="I172" s="319"/>
      <c r="J172" s="311"/>
      <c r="K172" s="305"/>
      <c r="L172" s="130" t="str">
        <f>IF(I172&lt;H172,"Check dates",IF(AND(H172="",I172&gt;0),"Check dates",IF(I172="",".",IFERROR(MAX(0,NETWORKDAYS(H172,I172,Lists!$F$45:$F$65)-IF(ISNUMBER(J172),J172,0)-1,0),"."))))</f>
        <v>.</v>
      </c>
      <c r="M172" s="308"/>
      <c r="N172" s="308"/>
      <c r="O172" s="304"/>
      <c r="P172" s="304"/>
      <c r="Q172" s="304"/>
      <c r="R172" s="304"/>
      <c r="S172" s="130" t="str">
        <f t="shared" si="7"/>
        <v>.</v>
      </c>
      <c r="T172" s="169" t="str">
        <f>IF(S172="Yes",(NETWORKDAYS(H172,$D$12,Lists!$F$45:$F$65)-IF(ISNUMBER(J172),J172,0)-1),".")</f>
        <v>.</v>
      </c>
      <c r="U172" s="24"/>
      <c r="V172" s="296" t="str">
        <f t="shared" si="8"/>
        <v>.</v>
      </c>
      <c r="W172" s="44"/>
      <c r="X172" s="307"/>
      <c r="Y172" s="44"/>
      <c r="Z172" s="44"/>
      <c r="AA172" s="44"/>
      <c r="AB172" s="44"/>
      <c r="AC172" s="44"/>
      <c r="AD172" s="44"/>
      <c r="AE172" s="44"/>
      <c r="AF172" s="44"/>
      <c r="AG172" s="44"/>
    </row>
    <row r="173" spans="1:33" s="105" customFormat="1" ht="11.45" customHeight="1" outlineLevel="1" x14ac:dyDescent="0.2">
      <c r="A173" s="142">
        <f t="shared" si="9"/>
        <v>156</v>
      </c>
      <c r="B173" s="318"/>
      <c r="C173" s="71"/>
      <c r="D173" s="314"/>
      <c r="E173" s="70"/>
      <c r="F173" s="309"/>
      <c r="G173" s="308"/>
      <c r="H173" s="305"/>
      <c r="I173" s="319"/>
      <c r="J173" s="311"/>
      <c r="K173" s="305"/>
      <c r="L173" s="130" t="str">
        <f>IF(I173&lt;H173,"Check dates",IF(AND(H173="",I173&gt;0),"Check dates",IF(I173="",".",IFERROR(MAX(0,NETWORKDAYS(H173,I173,Lists!$F$45:$F$65)-IF(ISNUMBER(J173),J173,0)-1,0),"."))))</f>
        <v>.</v>
      </c>
      <c r="M173" s="308"/>
      <c r="N173" s="308"/>
      <c r="O173" s="304"/>
      <c r="P173" s="304"/>
      <c r="Q173" s="304"/>
      <c r="R173" s="304"/>
      <c r="S173" s="130" t="str">
        <f t="shared" si="7"/>
        <v>.</v>
      </c>
      <c r="T173" s="169" t="str">
        <f>IF(S173="Yes",(NETWORKDAYS(H173,$D$12,Lists!$F$45:$F$65)-IF(ISNUMBER(J173),J173,0)-1),".")</f>
        <v>.</v>
      </c>
      <c r="U173" s="24"/>
      <c r="V173" s="296" t="str">
        <f t="shared" si="8"/>
        <v>.</v>
      </c>
      <c r="W173" s="44"/>
      <c r="X173" s="307"/>
      <c r="Y173" s="44"/>
      <c r="Z173" s="44"/>
      <c r="AA173" s="44"/>
      <c r="AB173" s="44"/>
      <c r="AC173" s="44"/>
      <c r="AD173" s="44"/>
      <c r="AE173" s="44"/>
      <c r="AF173" s="44"/>
      <c r="AG173" s="44"/>
    </row>
    <row r="174" spans="1:33" s="105" customFormat="1" ht="11.45" customHeight="1" outlineLevel="1" x14ac:dyDescent="0.2">
      <c r="A174" s="142">
        <f t="shared" si="9"/>
        <v>157</v>
      </c>
      <c r="B174" s="318"/>
      <c r="C174" s="71"/>
      <c r="D174" s="314"/>
      <c r="E174" s="70"/>
      <c r="F174" s="309"/>
      <c r="G174" s="308"/>
      <c r="H174" s="305"/>
      <c r="I174" s="319"/>
      <c r="J174" s="311"/>
      <c r="K174" s="305"/>
      <c r="L174" s="130" t="str">
        <f>IF(I174&lt;H174,"Check dates",IF(AND(H174="",I174&gt;0),"Check dates",IF(I174="",".",IFERROR(MAX(0,NETWORKDAYS(H174,I174,Lists!$F$45:$F$65)-IF(ISNUMBER(J174),J174,0)-1,0),"."))))</f>
        <v>.</v>
      </c>
      <c r="M174" s="308"/>
      <c r="N174" s="308"/>
      <c r="O174" s="304"/>
      <c r="P174" s="304"/>
      <c r="Q174" s="304"/>
      <c r="R174" s="304"/>
      <c r="S174" s="130" t="str">
        <f t="shared" si="7"/>
        <v>.</v>
      </c>
      <c r="T174" s="169" t="str">
        <f>IF(S174="Yes",(NETWORKDAYS(H174,$D$12,Lists!$F$45:$F$65)-IF(ISNUMBER(J174),J174,0)-1),".")</f>
        <v>.</v>
      </c>
      <c r="U174" s="24"/>
      <c r="V174" s="296" t="str">
        <f t="shared" si="8"/>
        <v>.</v>
      </c>
      <c r="W174" s="44"/>
      <c r="X174" s="307"/>
      <c r="Y174" s="44"/>
      <c r="Z174" s="44"/>
      <c r="AA174" s="44"/>
      <c r="AB174" s="44"/>
      <c r="AC174" s="44"/>
      <c r="AD174" s="44"/>
      <c r="AE174" s="44"/>
      <c r="AF174" s="44"/>
      <c r="AG174" s="44"/>
    </row>
    <row r="175" spans="1:33" s="105" customFormat="1" ht="11.45" customHeight="1" outlineLevel="1" x14ac:dyDescent="0.2">
      <c r="A175" s="142">
        <f t="shared" si="9"/>
        <v>158</v>
      </c>
      <c r="B175" s="318"/>
      <c r="C175" s="71"/>
      <c r="D175" s="314"/>
      <c r="E175" s="70"/>
      <c r="F175" s="309"/>
      <c r="G175" s="308"/>
      <c r="H175" s="305"/>
      <c r="I175" s="319"/>
      <c r="J175" s="311"/>
      <c r="K175" s="305"/>
      <c r="L175" s="130" t="str">
        <f>IF(I175&lt;H175,"Check dates",IF(AND(H175="",I175&gt;0),"Check dates",IF(I175="",".",IFERROR(MAX(0,NETWORKDAYS(H175,I175,Lists!$F$45:$F$65)-IF(ISNUMBER(J175),J175,0)-1,0),"."))))</f>
        <v>.</v>
      </c>
      <c r="M175" s="308"/>
      <c r="N175" s="308"/>
      <c r="O175" s="304"/>
      <c r="P175" s="304"/>
      <c r="Q175" s="304"/>
      <c r="R175" s="304"/>
      <c r="S175" s="130" t="str">
        <f t="shared" si="7"/>
        <v>.</v>
      </c>
      <c r="T175" s="169" t="str">
        <f>IF(S175="Yes",(NETWORKDAYS(H175,$D$12,Lists!$F$45:$F$65)-IF(ISNUMBER(J175),J175,0)-1),".")</f>
        <v>.</v>
      </c>
      <c r="U175" s="24"/>
      <c r="V175" s="296" t="str">
        <f t="shared" si="8"/>
        <v>.</v>
      </c>
      <c r="W175" s="44"/>
      <c r="X175" s="307"/>
      <c r="Y175" s="44"/>
      <c r="Z175" s="44"/>
      <c r="AA175" s="44"/>
      <c r="AB175" s="44"/>
      <c r="AC175" s="44"/>
      <c r="AD175" s="44"/>
      <c r="AE175" s="44"/>
      <c r="AF175" s="44"/>
      <c r="AG175" s="44"/>
    </row>
    <row r="176" spans="1:33" s="105" customFormat="1" ht="11.45" customHeight="1" outlineLevel="1" x14ac:dyDescent="0.2">
      <c r="A176" s="142">
        <f t="shared" si="9"/>
        <v>159</v>
      </c>
      <c r="B176" s="318"/>
      <c r="C176" s="71"/>
      <c r="D176" s="314"/>
      <c r="E176" s="70"/>
      <c r="F176" s="309"/>
      <c r="G176" s="308"/>
      <c r="H176" s="305"/>
      <c r="I176" s="319"/>
      <c r="J176" s="311"/>
      <c r="K176" s="305"/>
      <c r="L176" s="130" t="str">
        <f>IF(I176&lt;H176,"Check dates",IF(AND(H176="",I176&gt;0),"Check dates",IF(I176="",".",IFERROR(MAX(0,NETWORKDAYS(H176,I176,Lists!$F$45:$F$65)-IF(ISNUMBER(J176),J176,0)-1,0),"."))))</f>
        <v>.</v>
      </c>
      <c r="M176" s="308"/>
      <c r="N176" s="308"/>
      <c r="O176" s="304"/>
      <c r="P176" s="304"/>
      <c r="Q176" s="304"/>
      <c r="R176" s="304"/>
      <c r="S176" s="130" t="str">
        <f t="shared" si="7"/>
        <v>.</v>
      </c>
      <c r="T176" s="169" t="str">
        <f>IF(S176="Yes",(NETWORKDAYS(H176,$D$12,Lists!$F$45:$F$65)-IF(ISNUMBER(J176),J176,0)-1),".")</f>
        <v>.</v>
      </c>
      <c r="U176" s="24"/>
      <c r="V176" s="296" t="str">
        <f t="shared" si="8"/>
        <v>.</v>
      </c>
      <c r="W176" s="44"/>
      <c r="X176" s="307"/>
      <c r="Y176" s="44"/>
      <c r="Z176" s="44"/>
      <c r="AA176" s="44"/>
      <c r="AB176" s="44"/>
      <c r="AC176" s="44"/>
      <c r="AD176" s="44"/>
      <c r="AE176" s="44"/>
      <c r="AF176" s="44"/>
      <c r="AG176" s="44"/>
    </row>
    <row r="177" spans="1:33" s="105" customFormat="1" ht="11.45" customHeight="1" outlineLevel="1" x14ac:dyDescent="0.2">
      <c r="A177" s="142">
        <f t="shared" si="9"/>
        <v>160</v>
      </c>
      <c r="B177" s="318"/>
      <c r="C177" s="71"/>
      <c r="D177" s="314"/>
      <c r="E177" s="70"/>
      <c r="F177" s="309"/>
      <c r="G177" s="308"/>
      <c r="H177" s="305"/>
      <c r="I177" s="305"/>
      <c r="J177" s="311"/>
      <c r="K177" s="305"/>
      <c r="L177" s="130" t="str">
        <f>IF(I177&lt;H177,"Check dates",IF(AND(H177="",I177&gt;0),"Check dates",IF(I177="",".",IFERROR(MAX(0,NETWORKDAYS(H177,I177,Lists!$F$45:$F$65)-IF(ISNUMBER(J177),J177,0)-1,0),"."))))</f>
        <v>.</v>
      </c>
      <c r="M177" s="308"/>
      <c r="N177" s="308"/>
      <c r="O177" s="304"/>
      <c r="P177" s="304"/>
      <c r="Q177" s="304"/>
      <c r="R177" s="304"/>
      <c r="S177" s="130" t="str">
        <f t="shared" si="7"/>
        <v>.</v>
      </c>
      <c r="T177" s="169" t="str">
        <f>IF(S177="Yes",(NETWORKDAYS(H177,$D$12,Lists!$F$45:$F$65)-IF(ISNUMBER(J177),J177,0)-1),".")</f>
        <v>.</v>
      </c>
      <c r="U177" s="24"/>
      <c r="V177" s="296" t="str">
        <f t="shared" si="8"/>
        <v>.</v>
      </c>
      <c r="W177" s="44"/>
      <c r="X177" s="307"/>
      <c r="Y177" s="44"/>
      <c r="Z177" s="44"/>
      <c r="AA177" s="44"/>
      <c r="AB177" s="44"/>
      <c r="AC177" s="44"/>
      <c r="AD177" s="44"/>
      <c r="AE177" s="44"/>
      <c r="AF177" s="44"/>
      <c r="AG177" s="44"/>
    </row>
    <row r="178" spans="1:33" s="105" customFormat="1" ht="11.45" customHeight="1" outlineLevel="1" x14ac:dyDescent="0.2">
      <c r="A178" s="142">
        <f t="shared" si="9"/>
        <v>161</v>
      </c>
      <c r="B178" s="318"/>
      <c r="C178" s="71"/>
      <c r="D178" s="314"/>
      <c r="E178" s="70"/>
      <c r="F178" s="309"/>
      <c r="G178" s="308"/>
      <c r="H178" s="305"/>
      <c r="I178" s="319"/>
      <c r="J178" s="311"/>
      <c r="K178" s="305"/>
      <c r="L178" s="130" t="str">
        <f>IF(I178&lt;H178,"Check dates",IF(AND(H178="",I178&gt;0),"Check dates",IF(I178="",".",IFERROR(MAX(0,NETWORKDAYS(H178,I178,Lists!$F$45:$F$65)-IF(ISNUMBER(J178),J178,0)-1,0),"."))))</f>
        <v>.</v>
      </c>
      <c r="M178" s="308"/>
      <c r="N178" s="308"/>
      <c r="O178" s="304"/>
      <c r="P178" s="304"/>
      <c r="Q178" s="304"/>
      <c r="R178" s="304"/>
      <c r="S178" s="130" t="str">
        <f t="shared" si="7"/>
        <v>.</v>
      </c>
      <c r="T178" s="169" t="str">
        <f>IF(S178="Yes",(NETWORKDAYS(H178,$D$12,Lists!$F$45:$F$65)-IF(ISNUMBER(J178),J178,0)-1),".")</f>
        <v>.</v>
      </c>
      <c r="U178" s="24"/>
      <c r="V178" s="296" t="str">
        <f t="shared" si="8"/>
        <v>.</v>
      </c>
      <c r="W178" s="44"/>
      <c r="X178" s="307"/>
      <c r="Y178" s="44"/>
      <c r="Z178" s="44"/>
      <c r="AA178" s="44"/>
      <c r="AB178" s="44"/>
      <c r="AC178" s="44"/>
      <c r="AD178" s="44"/>
      <c r="AE178" s="44"/>
      <c r="AF178" s="44"/>
      <c r="AG178" s="44"/>
    </row>
    <row r="179" spans="1:33" s="105" customFormat="1" ht="11.45" customHeight="1" outlineLevel="1" x14ac:dyDescent="0.2">
      <c r="A179" s="142">
        <f t="shared" si="9"/>
        <v>162</v>
      </c>
      <c r="B179" s="318"/>
      <c r="C179" s="71"/>
      <c r="D179" s="314"/>
      <c r="E179" s="70"/>
      <c r="F179" s="309"/>
      <c r="G179" s="308"/>
      <c r="H179" s="305"/>
      <c r="I179" s="305"/>
      <c r="J179" s="311"/>
      <c r="K179" s="305"/>
      <c r="L179" s="130" t="str">
        <f>IF(I179&lt;H179,"Check dates",IF(AND(H179="",I179&gt;0),"Check dates",IF(I179="",".",IFERROR(MAX(0,NETWORKDAYS(H179,I179,Lists!$F$45:$F$65)-IF(ISNUMBER(J179),J179,0)-1,0),"."))))</f>
        <v>.</v>
      </c>
      <c r="M179" s="308"/>
      <c r="N179" s="308"/>
      <c r="O179" s="304"/>
      <c r="P179" s="304"/>
      <c r="Q179" s="304"/>
      <c r="R179" s="304"/>
      <c r="S179" s="130" t="str">
        <f t="shared" si="7"/>
        <v>.</v>
      </c>
      <c r="T179" s="169" t="str">
        <f>IF(S179="Yes",(NETWORKDAYS(H179,$D$12,Lists!$F$45:$F$65)-IF(ISNUMBER(J179),J179,0)-1),".")</f>
        <v>.</v>
      </c>
      <c r="U179" s="24"/>
      <c r="V179" s="296" t="str">
        <f t="shared" si="8"/>
        <v>.</v>
      </c>
      <c r="W179" s="44"/>
      <c r="X179" s="307"/>
      <c r="Y179" s="44"/>
      <c r="Z179" s="44"/>
      <c r="AA179" s="44"/>
      <c r="AB179" s="44"/>
      <c r="AC179" s="44"/>
      <c r="AD179" s="44"/>
      <c r="AE179" s="44"/>
      <c r="AF179" s="44"/>
      <c r="AG179" s="44"/>
    </row>
    <row r="180" spans="1:33" s="105" customFormat="1" ht="11.45" customHeight="1" outlineLevel="1" x14ac:dyDescent="0.2">
      <c r="A180" s="142">
        <f t="shared" si="9"/>
        <v>163</v>
      </c>
      <c r="B180" s="318"/>
      <c r="C180" s="71"/>
      <c r="D180" s="314"/>
      <c r="E180" s="70"/>
      <c r="F180" s="309"/>
      <c r="G180" s="308"/>
      <c r="H180" s="305"/>
      <c r="I180" s="305"/>
      <c r="J180" s="311"/>
      <c r="K180" s="305"/>
      <c r="L180" s="130" t="str">
        <f>IF(I180&lt;H180,"Check dates",IF(AND(H180="",I180&gt;0),"Check dates",IF(I180="",".",IFERROR(MAX(0,NETWORKDAYS(H180,I180,Lists!$F$45:$F$65)-IF(ISNUMBER(J180),J180,0)-1,0),"."))))</f>
        <v>.</v>
      </c>
      <c r="M180" s="308"/>
      <c r="N180" s="308"/>
      <c r="O180" s="304"/>
      <c r="P180" s="304"/>
      <c r="Q180" s="304"/>
      <c r="R180" s="304"/>
      <c r="S180" s="130" t="str">
        <f t="shared" si="7"/>
        <v>.</v>
      </c>
      <c r="T180" s="169" t="str">
        <f>IF(S180="Yes",(NETWORKDAYS(H180,$D$12,Lists!$F$45:$F$65)-IF(ISNUMBER(J180),J180,0)-1),".")</f>
        <v>.</v>
      </c>
      <c r="U180" s="24"/>
      <c r="V180" s="296" t="str">
        <f t="shared" si="8"/>
        <v>.</v>
      </c>
      <c r="W180" s="44"/>
      <c r="X180" s="307"/>
      <c r="Y180" s="44"/>
      <c r="Z180" s="44"/>
      <c r="AA180" s="44"/>
      <c r="AB180" s="44"/>
      <c r="AC180" s="44"/>
      <c r="AD180" s="44"/>
      <c r="AE180" s="44"/>
      <c r="AF180" s="44"/>
      <c r="AG180" s="44"/>
    </row>
    <row r="181" spans="1:33" s="105" customFormat="1" ht="11.45" customHeight="1" outlineLevel="1" x14ac:dyDescent="0.2">
      <c r="A181" s="142">
        <f t="shared" si="9"/>
        <v>164</v>
      </c>
      <c r="B181" s="318"/>
      <c r="C181" s="71"/>
      <c r="D181" s="314"/>
      <c r="E181" s="70"/>
      <c r="F181" s="309"/>
      <c r="G181" s="308"/>
      <c r="H181" s="305"/>
      <c r="I181" s="319"/>
      <c r="J181" s="311"/>
      <c r="K181" s="305"/>
      <c r="L181" s="130" t="str">
        <f>IF(I181&lt;H181,"Check dates",IF(AND(H181="",I181&gt;0),"Check dates",IF(I181="",".",IFERROR(MAX(0,NETWORKDAYS(H181,I181,Lists!$F$45:$F$65)-IF(ISNUMBER(J181),J181,0)-1,0),"."))))</f>
        <v>.</v>
      </c>
      <c r="M181" s="308"/>
      <c r="N181" s="308"/>
      <c r="O181" s="304"/>
      <c r="P181" s="304"/>
      <c r="Q181" s="304"/>
      <c r="R181" s="304"/>
      <c r="S181" s="130" t="str">
        <f t="shared" si="7"/>
        <v>.</v>
      </c>
      <c r="T181" s="169" t="str">
        <f>IF(S181="Yes",(NETWORKDAYS(H181,$D$12,Lists!$F$45:$F$65)-IF(ISNUMBER(J181),J181,0)-1),".")</f>
        <v>.</v>
      </c>
      <c r="U181" s="24"/>
      <c r="V181" s="296" t="str">
        <f t="shared" si="8"/>
        <v>.</v>
      </c>
      <c r="W181" s="44"/>
      <c r="X181" s="307"/>
      <c r="Y181" s="44"/>
      <c r="Z181" s="44"/>
      <c r="AA181" s="44"/>
      <c r="AB181" s="44"/>
      <c r="AC181" s="44"/>
      <c r="AD181" s="44"/>
      <c r="AE181" s="44"/>
      <c r="AF181" s="44"/>
      <c r="AG181" s="44"/>
    </row>
    <row r="182" spans="1:33" s="105" customFormat="1" ht="11.45" customHeight="1" outlineLevel="1" x14ac:dyDescent="0.2">
      <c r="A182" s="142">
        <f t="shared" si="9"/>
        <v>165</v>
      </c>
      <c r="B182" s="318"/>
      <c r="C182" s="71"/>
      <c r="D182" s="314"/>
      <c r="E182" s="70"/>
      <c r="F182" s="309"/>
      <c r="G182" s="308"/>
      <c r="H182" s="305"/>
      <c r="I182" s="319"/>
      <c r="J182" s="311"/>
      <c r="K182" s="305"/>
      <c r="L182" s="130" t="str">
        <f>IF(I182&lt;H182,"Check dates",IF(AND(H182="",I182&gt;0),"Check dates",IF(I182="",".",IFERROR(MAX(0,NETWORKDAYS(H182,I182,Lists!$F$45:$F$65)-IF(ISNUMBER(J182),J182,0)-1,0),"."))))</f>
        <v>.</v>
      </c>
      <c r="M182" s="308"/>
      <c r="N182" s="308"/>
      <c r="O182" s="304"/>
      <c r="P182" s="304"/>
      <c r="Q182" s="304"/>
      <c r="R182" s="304"/>
      <c r="S182" s="130" t="str">
        <f t="shared" si="7"/>
        <v>.</v>
      </c>
      <c r="T182" s="169" t="str">
        <f>IF(S182="Yes",(NETWORKDAYS(H182,$D$12,Lists!$F$45:$F$65)-IF(ISNUMBER(J182),J182,0)-1),".")</f>
        <v>.</v>
      </c>
      <c r="U182" s="24"/>
      <c r="V182" s="296" t="str">
        <f t="shared" si="8"/>
        <v>.</v>
      </c>
      <c r="W182" s="44"/>
      <c r="X182" s="307"/>
      <c r="Y182" s="44"/>
      <c r="Z182" s="44"/>
      <c r="AA182" s="44"/>
      <c r="AB182" s="44"/>
      <c r="AC182" s="44"/>
      <c r="AD182" s="44"/>
      <c r="AE182" s="44"/>
      <c r="AF182" s="44"/>
      <c r="AG182" s="44"/>
    </row>
    <row r="183" spans="1:33" s="105" customFormat="1" ht="11.45" customHeight="1" outlineLevel="1" x14ac:dyDescent="0.2">
      <c r="A183" s="142">
        <f t="shared" si="9"/>
        <v>166</v>
      </c>
      <c r="B183" s="318"/>
      <c r="C183" s="71"/>
      <c r="D183" s="314"/>
      <c r="E183" s="70"/>
      <c r="F183" s="309"/>
      <c r="G183" s="308"/>
      <c r="H183" s="305"/>
      <c r="I183" s="305"/>
      <c r="J183" s="311"/>
      <c r="K183" s="305"/>
      <c r="L183" s="130" t="str">
        <f>IF(I183&lt;H183,"Check dates",IF(AND(H183="",I183&gt;0),"Check dates",IF(I183="",".",IFERROR(MAX(0,NETWORKDAYS(H183,I183,Lists!$F$45:$F$65)-IF(ISNUMBER(J183),J183,0)-1,0),"."))))</f>
        <v>.</v>
      </c>
      <c r="M183" s="308"/>
      <c r="N183" s="308"/>
      <c r="O183" s="304"/>
      <c r="P183" s="304"/>
      <c r="Q183" s="304"/>
      <c r="R183" s="304"/>
      <c r="S183" s="130" t="str">
        <f t="shared" si="7"/>
        <v>.</v>
      </c>
      <c r="T183" s="169" t="str">
        <f>IF(S183="Yes",(NETWORKDAYS(H183,$D$12,Lists!$F$45:$F$65)-IF(ISNUMBER(J183),J183,0)-1),".")</f>
        <v>.</v>
      </c>
      <c r="U183" s="24"/>
      <c r="V183" s="296" t="str">
        <f t="shared" si="8"/>
        <v>.</v>
      </c>
      <c r="W183" s="44"/>
      <c r="X183" s="307"/>
      <c r="Y183" s="44"/>
      <c r="Z183" s="44"/>
      <c r="AA183" s="44"/>
      <c r="AB183" s="44"/>
      <c r="AC183" s="44"/>
      <c r="AD183" s="44"/>
      <c r="AE183" s="44"/>
      <c r="AF183" s="44"/>
      <c r="AG183" s="44"/>
    </row>
    <row r="184" spans="1:33" s="105" customFormat="1" ht="11.45" customHeight="1" outlineLevel="1" x14ac:dyDescent="0.2">
      <c r="A184" s="142">
        <f t="shared" si="9"/>
        <v>167</v>
      </c>
      <c r="B184" s="318"/>
      <c r="C184" s="71"/>
      <c r="D184" s="314"/>
      <c r="E184" s="70"/>
      <c r="F184" s="309"/>
      <c r="G184" s="308"/>
      <c r="H184" s="305"/>
      <c r="I184" s="305"/>
      <c r="J184" s="311"/>
      <c r="K184" s="305"/>
      <c r="L184" s="130" t="str">
        <f>IF(I184&lt;H184,"Check dates",IF(AND(H184="",I184&gt;0),"Check dates",IF(I184="",".",IFERROR(MAX(0,NETWORKDAYS(H184,I184,Lists!$F$45:$F$65)-IF(ISNUMBER(J184),J184,0)-1,0),"."))))</f>
        <v>.</v>
      </c>
      <c r="M184" s="308"/>
      <c r="N184" s="308"/>
      <c r="O184" s="304"/>
      <c r="P184" s="304"/>
      <c r="Q184" s="304"/>
      <c r="R184" s="304"/>
      <c r="S184" s="130" t="str">
        <f t="shared" si="7"/>
        <v>.</v>
      </c>
      <c r="T184" s="169" t="str">
        <f>IF(S184="Yes",(NETWORKDAYS(H184,$D$12,Lists!$F$45:$F$65)-IF(ISNUMBER(J184),J184,0)-1),".")</f>
        <v>.</v>
      </c>
      <c r="U184" s="24"/>
      <c r="V184" s="296" t="str">
        <f t="shared" si="8"/>
        <v>.</v>
      </c>
      <c r="W184" s="44"/>
      <c r="X184" s="307"/>
      <c r="Y184" s="44"/>
      <c r="Z184" s="44"/>
      <c r="AA184" s="44"/>
      <c r="AB184" s="44"/>
      <c r="AC184" s="44"/>
      <c r="AD184" s="44"/>
      <c r="AE184" s="44"/>
      <c r="AF184" s="44"/>
      <c r="AG184" s="44"/>
    </row>
    <row r="185" spans="1:33" s="105" customFormat="1" ht="11.45" customHeight="1" outlineLevel="1" x14ac:dyDescent="0.2">
      <c r="A185" s="142">
        <f t="shared" si="9"/>
        <v>168</v>
      </c>
      <c r="B185" s="318"/>
      <c r="C185" s="71"/>
      <c r="D185" s="314"/>
      <c r="E185" s="70"/>
      <c r="F185" s="309"/>
      <c r="G185" s="308"/>
      <c r="H185" s="305"/>
      <c r="I185" s="305"/>
      <c r="J185" s="311"/>
      <c r="K185" s="305"/>
      <c r="L185" s="130" t="str">
        <f>IF(I185&lt;H185,"Check dates",IF(AND(H185="",I185&gt;0),"Check dates",IF(I185="",".",IFERROR(MAX(0,NETWORKDAYS(H185,I185,Lists!$F$45:$F$65)-IF(ISNUMBER(J185),J185,0)-1,0),"."))))</f>
        <v>.</v>
      </c>
      <c r="M185" s="308"/>
      <c r="N185" s="308"/>
      <c r="O185" s="304"/>
      <c r="P185" s="304"/>
      <c r="Q185" s="304"/>
      <c r="R185" s="304"/>
      <c r="S185" s="130" t="str">
        <f t="shared" si="7"/>
        <v>.</v>
      </c>
      <c r="T185" s="169" t="str">
        <f>IF(S185="Yes",(NETWORKDAYS(H185,$D$12,Lists!$F$45:$F$65)-IF(ISNUMBER(J185),J185,0)-1),".")</f>
        <v>.</v>
      </c>
      <c r="U185" s="24"/>
      <c r="V185" s="296" t="str">
        <f t="shared" si="8"/>
        <v>.</v>
      </c>
      <c r="W185" s="44"/>
      <c r="X185" s="307"/>
      <c r="Y185" s="44"/>
      <c r="Z185" s="44"/>
      <c r="AA185" s="44"/>
      <c r="AB185" s="44"/>
      <c r="AC185" s="44"/>
      <c r="AD185" s="44"/>
      <c r="AE185" s="44"/>
      <c r="AF185" s="44"/>
      <c r="AG185" s="44"/>
    </row>
    <row r="186" spans="1:33" s="105" customFormat="1" ht="11.45" customHeight="1" outlineLevel="1" x14ac:dyDescent="0.2">
      <c r="A186" s="142">
        <f t="shared" si="9"/>
        <v>169</v>
      </c>
      <c r="B186" s="318"/>
      <c r="C186" s="71"/>
      <c r="D186" s="314"/>
      <c r="E186" s="70"/>
      <c r="F186" s="309"/>
      <c r="G186" s="308"/>
      <c r="H186" s="305"/>
      <c r="I186" s="305"/>
      <c r="J186" s="311"/>
      <c r="K186" s="305"/>
      <c r="L186" s="130" t="str">
        <f>IF(I186&lt;H186,"Check dates",IF(AND(H186="",I186&gt;0),"Check dates",IF(I186="",".",IFERROR(MAX(0,NETWORKDAYS(H186,I186,Lists!$F$45:$F$65)-IF(ISNUMBER(J186),J186,0)-1,0),"."))))</f>
        <v>.</v>
      </c>
      <c r="M186" s="308"/>
      <c r="N186" s="308"/>
      <c r="O186" s="304"/>
      <c r="P186" s="304"/>
      <c r="Q186" s="304"/>
      <c r="R186" s="304"/>
      <c r="S186" s="130" t="str">
        <f t="shared" si="7"/>
        <v>.</v>
      </c>
      <c r="T186" s="169" t="str">
        <f>IF(S186="Yes",(NETWORKDAYS(H186,$D$12,Lists!$F$45:$F$65)-IF(ISNUMBER(J186),J186,0)-1),".")</f>
        <v>.</v>
      </c>
      <c r="U186" s="24"/>
      <c r="V186" s="296" t="str">
        <f t="shared" si="8"/>
        <v>.</v>
      </c>
      <c r="W186" s="44"/>
      <c r="X186" s="307"/>
      <c r="Y186" s="44"/>
      <c r="Z186" s="44"/>
      <c r="AA186" s="44"/>
      <c r="AB186" s="44"/>
      <c r="AC186" s="44"/>
      <c r="AD186" s="44"/>
      <c r="AE186" s="44"/>
      <c r="AF186" s="44"/>
      <c r="AG186" s="44"/>
    </row>
    <row r="187" spans="1:33" s="105" customFormat="1" ht="11.45" customHeight="1" outlineLevel="1" x14ac:dyDescent="0.2">
      <c r="A187" s="142">
        <f t="shared" si="9"/>
        <v>170</v>
      </c>
      <c r="B187" s="318"/>
      <c r="C187" s="71"/>
      <c r="D187" s="314"/>
      <c r="E187" s="70"/>
      <c r="F187" s="309"/>
      <c r="G187" s="308"/>
      <c r="H187" s="305"/>
      <c r="I187" s="305"/>
      <c r="J187" s="311"/>
      <c r="K187" s="305"/>
      <c r="L187" s="130" t="str">
        <f>IF(I187&lt;H187,"Check dates",IF(AND(H187="",I187&gt;0),"Check dates",IF(I187="",".",IFERROR(MAX(0,NETWORKDAYS(H187,I187,Lists!$F$45:$F$65)-IF(ISNUMBER(J187),J187,0)-1,0),"."))))</f>
        <v>.</v>
      </c>
      <c r="M187" s="308"/>
      <c r="N187" s="308"/>
      <c r="O187" s="304"/>
      <c r="P187" s="304"/>
      <c r="Q187" s="304"/>
      <c r="R187" s="304"/>
      <c r="S187" s="130" t="str">
        <f t="shared" si="7"/>
        <v>.</v>
      </c>
      <c r="T187" s="169" t="str">
        <f>IF(S187="Yes",(NETWORKDAYS(H187,$D$12,Lists!$F$45:$F$65)-IF(ISNUMBER(J187),J187,0)-1),".")</f>
        <v>.</v>
      </c>
      <c r="U187" s="24"/>
      <c r="V187" s="296" t="str">
        <f t="shared" si="8"/>
        <v>.</v>
      </c>
      <c r="W187" s="44"/>
      <c r="X187" s="307"/>
      <c r="Y187" s="44"/>
      <c r="Z187" s="44"/>
      <c r="AA187" s="44"/>
      <c r="AB187" s="44"/>
      <c r="AC187" s="44"/>
      <c r="AD187" s="44"/>
      <c r="AE187" s="44"/>
      <c r="AF187" s="44"/>
      <c r="AG187" s="44"/>
    </row>
    <row r="188" spans="1:33" s="105" customFormat="1" ht="11.45" customHeight="1" outlineLevel="1" x14ac:dyDescent="0.2">
      <c r="A188" s="142">
        <f t="shared" si="9"/>
        <v>171</v>
      </c>
      <c r="B188" s="318"/>
      <c r="C188" s="71"/>
      <c r="D188" s="314"/>
      <c r="E188" s="70"/>
      <c r="F188" s="309"/>
      <c r="G188" s="308"/>
      <c r="H188" s="305"/>
      <c r="I188" s="305"/>
      <c r="J188" s="311"/>
      <c r="K188" s="305"/>
      <c r="L188" s="130" t="str">
        <f>IF(I188&lt;H188,"Check dates",IF(AND(H188="",I188&gt;0),"Check dates",IF(I188="",".",IFERROR(MAX(0,NETWORKDAYS(H188,I188,Lists!$F$45:$F$65)-IF(ISNUMBER(J188),J188,0)-1,0),"."))))</f>
        <v>.</v>
      </c>
      <c r="M188" s="308"/>
      <c r="N188" s="308"/>
      <c r="O188" s="304"/>
      <c r="P188" s="304"/>
      <c r="Q188" s="304"/>
      <c r="R188" s="304"/>
      <c r="S188" s="130" t="str">
        <f t="shared" si="7"/>
        <v>.</v>
      </c>
      <c r="T188" s="169" t="str">
        <f>IF(S188="Yes",(NETWORKDAYS(H188,$D$12,Lists!$F$45:$F$65)-IF(ISNUMBER(J188),J188,0)-1),".")</f>
        <v>.</v>
      </c>
      <c r="U188" s="24"/>
      <c r="V188" s="296" t="str">
        <f t="shared" si="8"/>
        <v>.</v>
      </c>
      <c r="W188" s="44"/>
      <c r="X188" s="307"/>
      <c r="Y188" s="44"/>
      <c r="Z188" s="44"/>
      <c r="AA188" s="44"/>
      <c r="AB188" s="44"/>
      <c r="AC188" s="44"/>
      <c r="AD188" s="44"/>
      <c r="AE188" s="44"/>
      <c r="AF188" s="44"/>
      <c r="AG188" s="44"/>
    </row>
    <row r="189" spans="1:33" s="105" customFormat="1" ht="11.45" customHeight="1" outlineLevel="1" x14ac:dyDescent="0.2">
      <c r="A189" s="142">
        <f t="shared" si="9"/>
        <v>172</v>
      </c>
      <c r="B189" s="318"/>
      <c r="C189" s="71"/>
      <c r="D189" s="314"/>
      <c r="E189" s="70"/>
      <c r="F189" s="309"/>
      <c r="G189" s="308"/>
      <c r="H189" s="305"/>
      <c r="I189" s="319"/>
      <c r="J189" s="311"/>
      <c r="K189" s="305"/>
      <c r="L189" s="130" t="str">
        <f>IF(I189&lt;H189,"Check dates",IF(AND(H189="",I189&gt;0),"Check dates",IF(I189="",".",IFERROR(MAX(0,NETWORKDAYS(H189,I189,Lists!$F$45:$F$65)-IF(ISNUMBER(J189),J189,0)-1,0),"."))))</f>
        <v>.</v>
      </c>
      <c r="M189" s="308"/>
      <c r="N189" s="308"/>
      <c r="O189" s="304"/>
      <c r="P189" s="304"/>
      <c r="Q189" s="304"/>
      <c r="R189" s="304"/>
      <c r="S189" s="130" t="str">
        <f t="shared" si="7"/>
        <v>.</v>
      </c>
      <c r="T189" s="169" t="str">
        <f>IF(S189="Yes",(NETWORKDAYS(H189,$D$12,Lists!$F$45:$F$65)-IF(ISNUMBER(J189),J189,0)-1),".")</f>
        <v>.</v>
      </c>
      <c r="U189" s="24"/>
      <c r="V189" s="296" t="str">
        <f t="shared" si="8"/>
        <v>.</v>
      </c>
      <c r="W189" s="44"/>
      <c r="X189" s="307"/>
      <c r="Y189" s="44"/>
      <c r="Z189" s="44"/>
      <c r="AA189" s="44"/>
      <c r="AB189" s="44"/>
      <c r="AC189" s="44"/>
      <c r="AD189" s="44"/>
      <c r="AE189" s="44"/>
      <c r="AF189" s="44"/>
      <c r="AG189" s="44"/>
    </row>
    <row r="190" spans="1:33" s="105" customFormat="1" ht="11.45" customHeight="1" outlineLevel="1" x14ac:dyDescent="0.2">
      <c r="A190" s="142">
        <f t="shared" si="9"/>
        <v>173</v>
      </c>
      <c r="B190" s="318"/>
      <c r="C190" s="71"/>
      <c r="D190" s="314"/>
      <c r="E190" s="70"/>
      <c r="F190" s="309"/>
      <c r="G190" s="308"/>
      <c r="H190" s="305"/>
      <c r="I190" s="305"/>
      <c r="J190" s="311"/>
      <c r="K190" s="305"/>
      <c r="L190" s="130" t="str">
        <f>IF(I190&lt;H190,"Check dates",IF(AND(H190="",I190&gt;0),"Check dates",IF(I190="",".",IFERROR(MAX(0,NETWORKDAYS(H190,I190,Lists!$F$45:$F$65)-IF(ISNUMBER(J190),J190,0)-1,0),"."))))</f>
        <v>.</v>
      </c>
      <c r="M190" s="308"/>
      <c r="N190" s="308"/>
      <c r="O190" s="304"/>
      <c r="P190" s="304"/>
      <c r="Q190" s="304"/>
      <c r="R190" s="304"/>
      <c r="S190" s="130" t="str">
        <f t="shared" si="7"/>
        <v>.</v>
      </c>
      <c r="T190" s="169" t="str">
        <f>IF(S190="Yes",(NETWORKDAYS(H190,$D$12,Lists!$F$45:$F$65)-IF(ISNUMBER(J190),J190,0)-1),".")</f>
        <v>.</v>
      </c>
      <c r="U190" s="24"/>
      <c r="V190" s="296" t="str">
        <f t="shared" si="8"/>
        <v>.</v>
      </c>
      <c r="W190" s="44"/>
      <c r="X190" s="307"/>
      <c r="Y190" s="44"/>
      <c r="Z190" s="44"/>
      <c r="AA190" s="44"/>
      <c r="AB190" s="44"/>
      <c r="AC190" s="44"/>
      <c r="AD190" s="44"/>
      <c r="AE190" s="44"/>
      <c r="AF190" s="44"/>
      <c r="AG190" s="44"/>
    </row>
    <row r="191" spans="1:33" s="105" customFormat="1" ht="11.45" customHeight="1" outlineLevel="1" x14ac:dyDescent="0.2">
      <c r="A191" s="142">
        <f t="shared" si="9"/>
        <v>174</v>
      </c>
      <c r="B191" s="318"/>
      <c r="C191" s="71"/>
      <c r="D191" s="314"/>
      <c r="E191" s="70"/>
      <c r="F191" s="309"/>
      <c r="G191" s="308"/>
      <c r="H191" s="305"/>
      <c r="I191" s="319"/>
      <c r="J191" s="311"/>
      <c r="K191" s="305"/>
      <c r="L191" s="130" t="str">
        <f>IF(I191&lt;H191,"Check dates",IF(AND(H191="",I191&gt;0),"Check dates",IF(I191="",".",IFERROR(MAX(0,NETWORKDAYS(H191,I191,Lists!$F$45:$F$65)-IF(ISNUMBER(J191),J191,0)-1,0),"."))))</f>
        <v>.</v>
      </c>
      <c r="M191" s="308"/>
      <c r="N191" s="308"/>
      <c r="O191" s="304"/>
      <c r="P191" s="304"/>
      <c r="Q191" s="304"/>
      <c r="R191" s="304"/>
      <c r="S191" s="130" t="str">
        <f t="shared" si="7"/>
        <v>.</v>
      </c>
      <c r="T191" s="169" t="str">
        <f>IF(S191="Yes",(NETWORKDAYS(H191,$D$12,Lists!$F$45:$F$65)-IF(ISNUMBER(J191),J191,0)-1),".")</f>
        <v>.</v>
      </c>
      <c r="U191" s="24"/>
      <c r="V191" s="296" t="str">
        <f t="shared" si="8"/>
        <v>.</v>
      </c>
      <c r="W191" s="44"/>
      <c r="X191" s="307"/>
      <c r="Y191" s="44"/>
      <c r="Z191" s="44"/>
      <c r="AA191" s="44"/>
      <c r="AB191" s="44"/>
      <c r="AC191" s="44"/>
      <c r="AD191" s="44"/>
      <c r="AE191" s="44"/>
      <c r="AF191" s="44"/>
      <c r="AG191" s="44"/>
    </row>
    <row r="192" spans="1:33" s="105" customFormat="1" ht="11.45" customHeight="1" outlineLevel="1" x14ac:dyDescent="0.2">
      <c r="A192" s="142">
        <f t="shared" si="9"/>
        <v>175</v>
      </c>
      <c r="B192" s="318"/>
      <c r="C192" s="71"/>
      <c r="D192" s="314"/>
      <c r="E192" s="70"/>
      <c r="F192" s="309"/>
      <c r="G192" s="308"/>
      <c r="H192" s="305"/>
      <c r="I192" s="319"/>
      <c r="J192" s="311"/>
      <c r="K192" s="305"/>
      <c r="L192" s="130" t="str">
        <f>IF(I192&lt;H192,"Check dates",IF(AND(H192="",I192&gt;0),"Check dates",IF(I192="",".",IFERROR(MAX(0,NETWORKDAYS(H192,I192,Lists!$F$45:$F$65)-IF(ISNUMBER(J192),J192,0)-1,0),"."))))</f>
        <v>.</v>
      </c>
      <c r="M192" s="308"/>
      <c r="N192" s="308"/>
      <c r="O192" s="304"/>
      <c r="P192" s="304"/>
      <c r="Q192" s="304"/>
      <c r="R192" s="304"/>
      <c r="S192" s="130" t="str">
        <f t="shared" si="7"/>
        <v>.</v>
      </c>
      <c r="T192" s="169" t="str">
        <f>IF(S192="Yes",(NETWORKDAYS(H192,$D$12,Lists!$F$45:$F$65)-IF(ISNUMBER(J192),J192,0)-1),".")</f>
        <v>.</v>
      </c>
      <c r="U192" s="24"/>
      <c r="V192" s="296" t="str">
        <f t="shared" si="8"/>
        <v>.</v>
      </c>
      <c r="W192" s="44"/>
      <c r="X192" s="307"/>
      <c r="Y192" s="44"/>
      <c r="Z192" s="44"/>
      <c r="AA192" s="44"/>
      <c r="AB192" s="44"/>
      <c r="AC192" s="44"/>
      <c r="AD192" s="44"/>
      <c r="AE192" s="44"/>
      <c r="AF192" s="44"/>
      <c r="AG192" s="44"/>
    </row>
    <row r="193" spans="1:33" s="105" customFormat="1" ht="11.45" customHeight="1" outlineLevel="1" x14ac:dyDescent="0.2">
      <c r="A193" s="142">
        <f t="shared" si="9"/>
        <v>176</v>
      </c>
      <c r="B193" s="318"/>
      <c r="C193" s="71"/>
      <c r="D193" s="314"/>
      <c r="E193" s="70"/>
      <c r="F193" s="309"/>
      <c r="G193" s="308"/>
      <c r="H193" s="305"/>
      <c r="I193" s="305"/>
      <c r="J193" s="311"/>
      <c r="K193" s="305"/>
      <c r="L193" s="130" t="str">
        <f>IF(I193&lt;H193,"Check dates",IF(AND(H193="",I193&gt;0),"Check dates",IF(I193="",".",IFERROR(MAX(0,NETWORKDAYS(H193,I193,Lists!$F$45:$F$65)-IF(ISNUMBER(J193),J193,0)-1,0),"."))))</f>
        <v>.</v>
      </c>
      <c r="M193" s="308"/>
      <c r="N193" s="308"/>
      <c r="O193" s="304"/>
      <c r="P193" s="304"/>
      <c r="Q193" s="304"/>
      <c r="R193" s="304"/>
      <c r="S193" s="130" t="str">
        <f t="shared" si="7"/>
        <v>.</v>
      </c>
      <c r="T193" s="169" t="str">
        <f>IF(S193="Yes",(NETWORKDAYS(H193,$D$12,Lists!$F$45:$F$65)-IF(ISNUMBER(J193),J193,0)-1),".")</f>
        <v>.</v>
      </c>
      <c r="U193" s="24"/>
      <c r="V193" s="296" t="str">
        <f t="shared" si="8"/>
        <v>.</v>
      </c>
      <c r="W193" s="44"/>
      <c r="X193" s="307"/>
      <c r="Y193" s="44"/>
      <c r="Z193" s="44"/>
      <c r="AA193" s="44"/>
      <c r="AB193" s="44"/>
      <c r="AC193" s="44"/>
      <c r="AD193" s="44"/>
      <c r="AE193" s="44"/>
      <c r="AF193" s="44"/>
      <c r="AG193" s="44"/>
    </row>
    <row r="194" spans="1:33" s="105" customFormat="1" ht="11.45" customHeight="1" outlineLevel="1" x14ac:dyDescent="0.2">
      <c r="A194" s="142">
        <f t="shared" si="9"/>
        <v>177</v>
      </c>
      <c r="B194" s="318"/>
      <c r="C194" s="71"/>
      <c r="D194" s="314"/>
      <c r="E194" s="70"/>
      <c r="F194" s="309"/>
      <c r="G194" s="308"/>
      <c r="H194" s="305"/>
      <c r="I194" s="305"/>
      <c r="J194" s="311"/>
      <c r="K194" s="305"/>
      <c r="L194" s="130" t="str">
        <f>IF(I194&lt;H194,"Check dates",IF(AND(H194="",I194&gt;0),"Check dates",IF(I194="",".",IFERROR(MAX(0,NETWORKDAYS(H194,I194,Lists!$F$45:$F$65)-IF(ISNUMBER(J194),J194,0)-1,0),"."))))</f>
        <v>.</v>
      </c>
      <c r="M194" s="308"/>
      <c r="N194" s="308"/>
      <c r="O194" s="304"/>
      <c r="P194" s="304"/>
      <c r="Q194" s="304"/>
      <c r="R194" s="304"/>
      <c r="S194" s="130" t="str">
        <f t="shared" si="7"/>
        <v>.</v>
      </c>
      <c r="T194" s="169" t="str">
        <f>IF(S194="Yes",(NETWORKDAYS(H194,$D$12,Lists!$F$45:$F$65)-IF(ISNUMBER(J194),J194,0)-1),".")</f>
        <v>.</v>
      </c>
      <c r="U194" s="24"/>
      <c r="V194" s="296" t="str">
        <f t="shared" si="8"/>
        <v>.</v>
      </c>
      <c r="W194" s="44"/>
      <c r="X194" s="307"/>
      <c r="Y194" s="44"/>
      <c r="Z194" s="44"/>
      <c r="AA194" s="44"/>
      <c r="AB194" s="44"/>
      <c r="AC194" s="44"/>
      <c r="AD194" s="44"/>
      <c r="AE194" s="44"/>
      <c r="AF194" s="44"/>
      <c r="AG194" s="44"/>
    </row>
    <row r="195" spans="1:33" s="105" customFormat="1" ht="11.45" customHeight="1" outlineLevel="1" x14ac:dyDescent="0.2">
      <c r="A195" s="142">
        <f t="shared" si="9"/>
        <v>178</v>
      </c>
      <c r="B195" s="318"/>
      <c r="C195" s="71"/>
      <c r="D195" s="314"/>
      <c r="E195" s="70"/>
      <c r="F195" s="309"/>
      <c r="G195" s="308"/>
      <c r="H195" s="305"/>
      <c r="I195" s="305"/>
      <c r="J195" s="311"/>
      <c r="K195" s="305"/>
      <c r="L195" s="130" t="str">
        <f>IF(I195&lt;H195,"Check dates",IF(AND(H195="",I195&gt;0),"Check dates",IF(I195="",".",IFERROR(MAX(0,NETWORKDAYS(H195,I195,Lists!$F$45:$F$65)-IF(ISNUMBER(J195),J195,0)-1,0),"."))))</f>
        <v>.</v>
      </c>
      <c r="M195" s="308"/>
      <c r="N195" s="308"/>
      <c r="O195" s="304"/>
      <c r="P195" s="304"/>
      <c r="Q195" s="304"/>
      <c r="R195" s="304"/>
      <c r="S195" s="130" t="str">
        <f t="shared" si="7"/>
        <v>.</v>
      </c>
      <c r="T195" s="169" t="str">
        <f>IF(S195="Yes",(NETWORKDAYS(H195,$D$12,Lists!$F$45:$F$65)-IF(ISNUMBER(J195),J195,0)-1),".")</f>
        <v>.</v>
      </c>
      <c r="U195" s="24"/>
      <c r="V195" s="296" t="str">
        <f t="shared" si="8"/>
        <v>.</v>
      </c>
      <c r="W195" s="44"/>
      <c r="X195" s="307"/>
      <c r="Y195" s="44"/>
      <c r="Z195" s="44"/>
      <c r="AA195" s="44"/>
      <c r="AB195" s="44"/>
      <c r="AC195" s="44"/>
      <c r="AD195" s="44"/>
      <c r="AE195" s="44"/>
      <c r="AF195" s="44"/>
      <c r="AG195" s="44"/>
    </row>
    <row r="196" spans="1:33" s="105" customFormat="1" ht="11.45" customHeight="1" outlineLevel="1" x14ac:dyDescent="0.2">
      <c r="A196" s="142">
        <f t="shared" si="9"/>
        <v>179</v>
      </c>
      <c r="B196" s="318"/>
      <c r="C196" s="71"/>
      <c r="D196" s="314"/>
      <c r="E196" s="70"/>
      <c r="F196" s="309"/>
      <c r="G196" s="308"/>
      <c r="H196" s="305"/>
      <c r="I196" s="305"/>
      <c r="J196" s="311"/>
      <c r="K196" s="305"/>
      <c r="L196" s="130" t="str">
        <f>IF(I196&lt;H196,"Check dates",IF(AND(H196="",I196&gt;0),"Check dates",IF(I196="",".",IFERROR(MAX(0,NETWORKDAYS(H196,I196,Lists!$F$45:$F$65)-IF(ISNUMBER(J196),J196,0)-1,0),"."))))</f>
        <v>.</v>
      </c>
      <c r="M196" s="308"/>
      <c r="N196" s="308"/>
      <c r="O196" s="304"/>
      <c r="P196" s="304"/>
      <c r="Q196" s="304"/>
      <c r="R196" s="304"/>
      <c r="S196" s="130" t="str">
        <f t="shared" si="7"/>
        <v>.</v>
      </c>
      <c r="T196" s="169" t="str">
        <f>IF(S196="Yes",(NETWORKDAYS(H196,$D$12,Lists!$F$45:$F$65)-IF(ISNUMBER(J196),J196,0)-1),".")</f>
        <v>.</v>
      </c>
      <c r="U196" s="24"/>
      <c r="V196" s="296" t="str">
        <f t="shared" si="8"/>
        <v>.</v>
      </c>
      <c r="W196" s="44"/>
      <c r="X196" s="307"/>
      <c r="Y196" s="44"/>
      <c r="Z196" s="44"/>
      <c r="AA196" s="44"/>
      <c r="AB196" s="44"/>
      <c r="AC196" s="44"/>
      <c r="AD196" s="44"/>
      <c r="AE196" s="44"/>
      <c r="AF196" s="44"/>
      <c r="AG196" s="44"/>
    </row>
    <row r="197" spans="1:33" s="105" customFormat="1" ht="11.45" customHeight="1" outlineLevel="1" x14ac:dyDescent="0.2">
      <c r="A197" s="142">
        <f t="shared" si="9"/>
        <v>180</v>
      </c>
      <c r="B197" s="318"/>
      <c r="C197" s="71"/>
      <c r="D197" s="314"/>
      <c r="E197" s="70"/>
      <c r="F197" s="309"/>
      <c r="G197" s="308"/>
      <c r="H197" s="305"/>
      <c r="I197" s="319"/>
      <c r="J197" s="311"/>
      <c r="K197" s="305"/>
      <c r="L197" s="130" t="str">
        <f>IF(I197&lt;H197,"Check dates",IF(AND(H197="",I197&gt;0),"Check dates",IF(I197="",".",IFERROR(MAX(0,NETWORKDAYS(H197,I197,Lists!$F$45:$F$65)-IF(ISNUMBER(J197),J197,0)-1,0),"."))))</f>
        <v>.</v>
      </c>
      <c r="M197" s="308"/>
      <c r="N197" s="308"/>
      <c r="O197" s="304"/>
      <c r="P197" s="304"/>
      <c r="Q197" s="304"/>
      <c r="R197" s="304"/>
      <c r="S197" s="130" t="str">
        <f t="shared" si="7"/>
        <v>.</v>
      </c>
      <c r="T197" s="169" t="str">
        <f>IF(S197="Yes",(NETWORKDAYS(H197,$D$12,Lists!$F$45:$F$65)-IF(ISNUMBER(J197),J197,0)-1),".")</f>
        <v>.</v>
      </c>
      <c r="U197" s="24"/>
      <c r="V197" s="296" t="str">
        <f t="shared" si="8"/>
        <v>.</v>
      </c>
      <c r="W197" s="44"/>
      <c r="X197" s="307"/>
      <c r="Y197" s="44"/>
      <c r="Z197" s="44"/>
      <c r="AA197" s="44"/>
      <c r="AB197" s="44"/>
      <c r="AC197" s="44"/>
      <c r="AD197" s="44"/>
      <c r="AE197" s="44"/>
      <c r="AF197" s="44"/>
      <c r="AG197" s="44"/>
    </row>
    <row r="198" spans="1:33" s="105" customFormat="1" ht="11.45" customHeight="1" outlineLevel="1" x14ac:dyDescent="0.2">
      <c r="A198" s="142">
        <f t="shared" si="9"/>
        <v>181</v>
      </c>
      <c r="B198" s="318"/>
      <c r="C198" s="71"/>
      <c r="D198" s="314"/>
      <c r="E198" s="70"/>
      <c r="F198" s="309"/>
      <c r="G198" s="308"/>
      <c r="H198" s="305"/>
      <c r="I198" s="305"/>
      <c r="J198" s="311"/>
      <c r="K198" s="305"/>
      <c r="L198" s="130" t="str">
        <f>IF(I198&lt;H198,"Check dates",IF(AND(H198="",I198&gt;0),"Check dates",IF(I198="",".",IFERROR(MAX(0,NETWORKDAYS(H198,I198,Lists!$F$45:$F$65)-IF(ISNUMBER(J198),J198,0)-1,0),"."))))</f>
        <v>.</v>
      </c>
      <c r="M198" s="308"/>
      <c r="N198" s="308"/>
      <c r="O198" s="304"/>
      <c r="P198" s="304"/>
      <c r="Q198" s="304"/>
      <c r="R198" s="304"/>
      <c r="S198" s="130" t="str">
        <f t="shared" si="7"/>
        <v>.</v>
      </c>
      <c r="T198" s="169" t="str">
        <f>IF(S198="Yes",(NETWORKDAYS(H198,$D$12,Lists!$F$45:$F$65)-IF(ISNUMBER(J198),J198,0)-1),".")</f>
        <v>.</v>
      </c>
      <c r="U198" s="24"/>
      <c r="V198" s="296" t="str">
        <f t="shared" si="8"/>
        <v>.</v>
      </c>
      <c r="W198" s="44"/>
      <c r="X198" s="307"/>
      <c r="Y198" s="44"/>
      <c r="Z198" s="44"/>
      <c r="AA198" s="44"/>
      <c r="AB198" s="44"/>
      <c r="AC198" s="44"/>
      <c r="AD198" s="44"/>
      <c r="AE198" s="44"/>
      <c r="AF198" s="44"/>
      <c r="AG198" s="44"/>
    </row>
    <row r="199" spans="1:33" s="105" customFormat="1" ht="11.45" customHeight="1" outlineLevel="1" x14ac:dyDescent="0.2">
      <c r="A199" s="142">
        <f t="shared" si="9"/>
        <v>182</v>
      </c>
      <c r="B199" s="318"/>
      <c r="C199" s="71"/>
      <c r="D199" s="314"/>
      <c r="E199" s="70"/>
      <c r="F199" s="309"/>
      <c r="G199" s="308"/>
      <c r="H199" s="305"/>
      <c r="I199" s="319"/>
      <c r="J199" s="311"/>
      <c r="K199" s="305"/>
      <c r="L199" s="130" t="str">
        <f>IF(I199&lt;H199,"Check dates",IF(AND(H199="",I199&gt;0),"Check dates",IF(I199="",".",IFERROR(MAX(0,NETWORKDAYS(H199,I199,Lists!$F$45:$F$65)-IF(ISNUMBER(J199),J199,0)-1,0),"."))))</f>
        <v>.</v>
      </c>
      <c r="M199" s="308"/>
      <c r="N199" s="308"/>
      <c r="O199" s="304"/>
      <c r="P199" s="304"/>
      <c r="Q199" s="304"/>
      <c r="R199" s="304"/>
      <c r="S199" s="130" t="str">
        <f t="shared" si="7"/>
        <v>.</v>
      </c>
      <c r="T199" s="169" t="str">
        <f>IF(S199="Yes",(NETWORKDAYS(H199,$D$12,Lists!$F$45:$F$65)-IF(ISNUMBER(J199),J199,0)-1),".")</f>
        <v>.</v>
      </c>
      <c r="U199" s="24"/>
      <c r="V199" s="296" t="str">
        <f t="shared" si="8"/>
        <v>.</v>
      </c>
      <c r="W199" s="44"/>
      <c r="X199" s="307"/>
      <c r="Y199" s="44"/>
      <c r="Z199" s="44"/>
      <c r="AA199" s="44"/>
      <c r="AB199" s="44"/>
      <c r="AC199" s="44"/>
      <c r="AD199" s="44"/>
      <c r="AE199" s="44"/>
      <c r="AF199" s="44"/>
      <c r="AG199" s="44"/>
    </row>
    <row r="200" spans="1:33" s="105" customFormat="1" ht="11.45" customHeight="1" outlineLevel="1" x14ac:dyDescent="0.2">
      <c r="A200" s="142">
        <f t="shared" si="9"/>
        <v>183</v>
      </c>
      <c r="B200" s="318"/>
      <c r="C200" s="71"/>
      <c r="D200" s="314"/>
      <c r="E200" s="70"/>
      <c r="F200" s="309"/>
      <c r="G200" s="308"/>
      <c r="H200" s="305"/>
      <c r="I200" s="305"/>
      <c r="J200" s="311"/>
      <c r="K200" s="305"/>
      <c r="L200" s="130" t="str">
        <f>IF(I200&lt;H200,"Check dates",IF(AND(H200="",I200&gt;0),"Check dates",IF(I200="",".",IFERROR(MAX(0,NETWORKDAYS(H200,I200,Lists!$F$45:$F$65)-IF(ISNUMBER(J200),J200,0)-1,0),"."))))</f>
        <v>.</v>
      </c>
      <c r="M200" s="308"/>
      <c r="N200" s="308"/>
      <c r="O200" s="304"/>
      <c r="P200" s="304"/>
      <c r="Q200" s="304"/>
      <c r="R200" s="304"/>
      <c r="S200" s="130" t="str">
        <f t="shared" si="7"/>
        <v>.</v>
      </c>
      <c r="T200" s="169" t="str">
        <f>IF(S200="Yes",(NETWORKDAYS(H200,$D$12,Lists!$F$45:$F$65)-IF(ISNUMBER(J200),J200,0)-1),".")</f>
        <v>.</v>
      </c>
      <c r="U200" s="24"/>
      <c r="V200" s="296" t="str">
        <f t="shared" si="8"/>
        <v>.</v>
      </c>
      <c r="W200" s="44"/>
      <c r="X200" s="307"/>
      <c r="Y200" s="44"/>
      <c r="Z200" s="44"/>
      <c r="AA200" s="44"/>
      <c r="AB200" s="44"/>
      <c r="AC200" s="44"/>
      <c r="AD200" s="44"/>
      <c r="AE200" s="44"/>
      <c r="AF200" s="44"/>
      <c r="AG200" s="44"/>
    </row>
    <row r="201" spans="1:33" s="105" customFormat="1" ht="11.45" customHeight="1" outlineLevel="1" x14ac:dyDescent="0.2">
      <c r="A201" s="142">
        <f t="shared" si="9"/>
        <v>184</v>
      </c>
      <c r="B201" s="318"/>
      <c r="C201" s="71"/>
      <c r="D201" s="314"/>
      <c r="E201" s="70"/>
      <c r="F201" s="309"/>
      <c r="G201" s="308"/>
      <c r="H201" s="305"/>
      <c r="I201" s="319"/>
      <c r="J201" s="311"/>
      <c r="K201" s="305"/>
      <c r="L201" s="130" t="str">
        <f>IF(I201&lt;H201,"Check dates",IF(AND(H201="",I201&gt;0),"Check dates",IF(I201="",".",IFERROR(MAX(0,NETWORKDAYS(H201,I201,Lists!$F$45:$F$65)-IF(ISNUMBER(J201),J201,0)-1,0),"."))))</f>
        <v>.</v>
      </c>
      <c r="M201" s="308"/>
      <c r="N201" s="308"/>
      <c r="O201" s="304"/>
      <c r="P201" s="304"/>
      <c r="Q201" s="304"/>
      <c r="R201" s="304"/>
      <c r="S201" s="130" t="str">
        <f t="shared" si="7"/>
        <v>.</v>
      </c>
      <c r="T201" s="169" t="str">
        <f>IF(S201="Yes",(NETWORKDAYS(H201,$D$12,Lists!$F$45:$F$65)-IF(ISNUMBER(J201),J201,0)-1),".")</f>
        <v>.</v>
      </c>
      <c r="U201" s="24"/>
      <c r="V201" s="296" t="str">
        <f t="shared" si="8"/>
        <v>.</v>
      </c>
      <c r="W201" s="44"/>
      <c r="X201" s="307"/>
      <c r="Y201" s="44"/>
      <c r="Z201" s="44"/>
      <c r="AA201" s="44"/>
      <c r="AB201" s="44"/>
      <c r="AC201" s="44"/>
      <c r="AD201" s="44"/>
      <c r="AE201" s="44"/>
      <c r="AF201" s="44"/>
      <c r="AG201" s="44"/>
    </row>
    <row r="202" spans="1:33" s="105" customFormat="1" ht="11.45" customHeight="1" outlineLevel="1" x14ac:dyDescent="0.2">
      <c r="A202" s="142">
        <f t="shared" si="9"/>
        <v>185</v>
      </c>
      <c r="B202" s="318"/>
      <c r="C202" s="71"/>
      <c r="D202" s="314"/>
      <c r="E202" s="70"/>
      <c r="F202" s="70"/>
      <c r="G202" s="265"/>
      <c r="H202" s="305"/>
      <c r="I202" s="305"/>
      <c r="J202" s="311"/>
      <c r="K202" s="305"/>
      <c r="L202" s="130" t="str">
        <f>IF(I202&lt;H202,"Check dates",IF(AND(H202="",I202&gt;0),"Check dates",IF(I202="",".",IFERROR(MAX(0,NETWORKDAYS(H202,I202,Lists!$F$45:$F$65)-IF(ISNUMBER(J202),J202,0)-1,0),"."))))</f>
        <v>.</v>
      </c>
      <c r="M202" s="308"/>
      <c r="N202" s="308"/>
      <c r="O202" s="304"/>
      <c r="P202" s="304"/>
      <c r="Q202" s="304"/>
      <c r="R202" s="304"/>
      <c r="S202" s="130" t="str">
        <f t="shared" si="7"/>
        <v>.</v>
      </c>
      <c r="T202" s="169" t="str">
        <f>IF(S202="Yes",(NETWORKDAYS(H202,$D$12,Lists!$F$45:$F$65)-IF(ISNUMBER(J202),J202,0)-1),".")</f>
        <v>.</v>
      </c>
      <c r="U202" s="24"/>
      <c r="V202" s="296" t="str">
        <f t="shared" si="8"/>
        <v>.</v>
      </c>
      <c r="W202" s="44"/>
      <c r="X202" s="307"/>
      <c r="Y202" s="44"/>
      <c r="Z202" s="44"/>
      <c r="AA202" s="44"/>
      <c r="AB202" s="44"/>
      <c r="AC202" s="44"/>
      <c r="AD202" s="44"/>
      <c r="AE202" s="44"/>
      <c r="AF202" s="44"/>
      <c r="AG202" s="44"/>
    </row>
    <row r="203" spans="1:33" s="105" customFormat="1" ht="11.45" customHeight="1" outlineLevel="1" x14ac:dyDescent="0.2">
      <c r="A203" s="142">
        <f t="shared" si="9"/>
        <v>186</v>
      </c>
      <c r="B203" s="318"/>
      <c r="C203" s="71"/>
      <c r="D203" s="314"/>
      <c r="E203" s="70"/>
      <c r="F203" s="70"/>
      <c r="G203" s="265"/>
      <c r="H203" s="305"/>
      <c r="I203" s="319"/>
      <c r="J203" s="311"/>
      <c r="K203" s="305"/>
      <c r="L203" s="130" t="str">
        <f>IF(I203&lt;H203,"Check dates",IF(AND(H203="",I203&gt;0),"Check dates",IF(I203="",".",IFERROR(MAX(0,NETWORKDAYS(H203,I203,Lists!$F$45:$F$65)-IF(ISNUMBER(J203),J203,0)-1,0),"."))))</f>
        <v>.</v>
      </c>
      <c r="M203" s="308"/>
      <c r="N203" s="308"/>
      <c r="O203" s="304"/>
      <c r="P203" s="304"/>
      <c r="Q203" s="304"/>
      <c r="R203" s="304"/>
      <c r="S203" s="130" t="str">
        <f t="shared" si="7"/>
        <v>.</v>
      </c>
      <c r="T203" s="169" t="str">
        <f>IF(S203="Yes",(NETWORKDAYS(H203,$D$12,Lists!$F$45:$F$65)-IF(ISNUMBER(J203),J203,0)-1),".")</f>
        <v>.</v>
      </c>
      <c r="U203" s="24"/>
      <c r="V203" s="296" t="str">
        <f t="shared" si="8"/>
        <v>.</v>
      </c>
      <c r="W203" s="44"/>
      <c r="X203" s="307"/>
      <c r="Y203" s="44"/>
      <c r="Z203" s="44"/>
      <c r="AA203" s="44"/>
      <c r="AB203" s="44"/>
      <c r="AC203" s="44"/>
      <c r="AD203" s="44"/>
      <c r="AE203" s="44"/>
      <c r="AF203" s="44"/>
      <c r="AG203" s="44"/>
    </row>
    <row r="204" spans="1:33" s="105" customFormat="1" ht="11.45" customHeight="1" outlineLevel="1" x14ac:dyDescent="0.2">
      <c r="A204" s="142">
        <f t="shared" si="9"/>
        <v>187</v>
      </c>
      <c r="B204" s="318"/>
      <c r="C204" s="71"/>
      <c r="D204" s="314"/>
      <c r="E204" s="70"/>
      <c r="F204" s="70"/>
      <c r="G204" s="265"/>
      <c r="H204" s="305"/>
      <c r="I204" s="319"/>
      <c r="J204" s="311"/>
      <c r="K204" s="305"/>
      <c r="L204" s="130" t="str">
        <f>IF(I204&lt;H204,"Check dates",IF(AND(H204="",I204&gt;0),"Check dates",IF(I204="",".",IFERROR(MAX(0,NETWORKDAYS(H204,I204,Lists!$F$45:$F$65)-IF(ISNUMBER(J204),J204,0)-1,0),"."))))</f>
        <v>.</v>
      </c>
      <c r="M204" s="308"/>
      <c r="N204" s="308"/>
      <c r="O204" s="304"/>
      <c r="P204" s="304"/>
      <c r="Q204" s="304"/>
      <c r="R204" s="304"/>
      <c r="S204" s="130" t="str">
        <f t="shared" si="7"/>
        <v>.</v>
      </c>
      <c r="T204" s="169" t="str">
        <f>IF(S204="Yes",(NETWORKDAYS(H204,$D$12,Lists!$F$45:$F$65)-IF(ISNUMBER(J204),J204,0)-1),".")</f>
        <v>.</v>
      </c>
      <c r="U204" s="24"/>
      <c r="V204" s="296" t="str">
        <f t="shared" si="8"/>
        <v>.</v>
      </c>
      <c r="W204" s="44"/>
      <c r="X204" s="307"/>
      <c r="Y204" s="44"/>
      <c r="Z204" s="44"/>
      <c r="AA204" s="44"/>
      <c r="AB204" s="44"/>
      <c r="AC204" s="44"/>
      <c r="AD204" s="44"/>
      <c r="AE204" s="44"/>
      <c r="AF204" s="44"/>
      <c r="AG204" s="44"/>
    </row>
    <row r="205" spans="1:33" s="105" customFormat="1" ht="11.45" customHeight="1" outlineLevel="1" x14ac:dyDescent="0.2">
      <c r="A205" s="142">
        <f t="shared" si="9"/>
        <v>188</v>
      </c>
      <c r="B205" s="318"/>
      <c r="C205" s="71"/>
      <c r="D205" s="314"/>
      <c r="E205" s="70"/>
      <c r="F205" s="70"/>
      <c r="G205" s="265"/>
      <c r="H205" s="305"/>
      <c r="I205" s="319"/>
      <c r="J205" s="311"/>
      <c r="K205" s="305"/>
      <c r="L205" s="130" t="str">
        <f>IF(I205&lt;H205,"Check dates",IF(AND(H205="",I205&gt;0),"Check dates",IF(I205="",".",IFERROR(MAX(0,NETWORKDAYS(H205,I205,Lists!$F$45:$F$65)-IF(ISNUMBER(J205),J205,0)-1,0),"."))))</f>
        <v>.</v>
      </c>
      <c r="M205" s="308"/>
      <c r="N205" s="308"/>
      <c r="O205" s="304"/>
      <c r="P205" s="304"/>
      <c r="Q205" s="304"/>
      <c r="R205" s="304"/>
      <c r="S205" s="130" t="str">
        <f t="shared" si="7"/>
        <v>.</v>
      </c>
      <c r="T205" s="169" t="str">
        <f>IF(S205="Yes",(NETWORKDAYS(H205,$D$12,Lists!$F$45:$F$65)-IF(ISNUMBER(J205),J205,0)-1),".")</f>
        <v>.</v>
      </c>
      <c r="U205" s="24"/>
      <c r="V205" s="296" t="str">
        <f t="shared" si="8"/>
        <v>.</v>
      </c>
      <c r="W205" s="44"/>
      <c r="X205" s="307"/>
      <c r="Y205" s="44"/>
      <c r="Z205" s="44"/>
      <c r="AA205" s="44"/>
      <c r="AB205" s="44"/>
      <c r="AC205" s="44"/>
      <c r="AD205" s="44"/>
      <c r="AE205" s="44"/>
      <c r="AF205" s="44"/>
      <c r="AG205" s="44"/>
    </row>
    <row r="206" spans="1:33" s="105" customFormat="1" ht="11.45" customHeight="1" outlineLevel="1" x14ac:dyDescent="0.2">
      <c r="A206" s="142">
        <f t="shared" si="9"/>
        <v>189</v>
      </c>
      <c r="B206" s="318"/>
      <c r="C206" s="71"/>
      <c r="D206" s="314"/>
      <c r="E206" s="70"/>
      <c r="F206" s="70"/>
      <c r="G206" s="265"/>
      <c r="H206" s="305"/>
      <c r="I206" s="319"/>
      <c r="J206" s="311"/>
      <c r="K206" s="305"/>
      <c r="L206" s="130" t="str">
        <f>IF(I206&lt;H206,"Check dates",IF(AND(H206="",I206&gt;0),"Check dates",IF(I206="",".",IFERROR(MAX(0,NETWORKDAYS(H206,I206,Lists!$F$45:$F$65)-IF(ISNUMBER(J206),J206,0)-1,0),"."))))</f>
        <v>.</v>
      </c>
      <c r="M206" s="308"/>
      <c r="N206" s="308"/>
      <c r="O206" s="304"/>
      <c r="P206" s="304"/>
      <c r="Q206" s="304"/>
      <c r="R206" s="304"/>
      <c r="S206" s="130" t="str">
        <f t="shared" si="7"/>
        <v>.</v>
      </c>
      <c r="T206" s="169" t="str">
        <f>IF(S206="Yes",(NETWORKDAYS(H206,$D$12,Lists!$F$45:$F$65)-IF(ISNUMBER(J206),J206,0)-1),".")</f>
        <v>.</v>
      </c>
      <c r="U206" s="24"/>
      <c r="V206" s="296" t="str">
        <f t="shared" si="8"/>
        <v>.</v>
      </c>
      <c r="W206" s="44"/>
      <c r="X206" s="307"/>
      <c r="Y206" s="44"/>
      <c r="Z206" s="44"/>
      <c r="AA206" s="44"/>
      <c r="AB206" s="44"/>
      <c r="AC206" s="44"/>
      <c r="AD206" s="44"/>
      <c r="AE206" s="44"/>
      <c r="AF206" s="44"/>
      <c r="AG206" s="44"/>
    </row>
    <row r="207" spans="1:33" s="105" customFormat="1" ht="11.45" customHeight="1" outlineLevel="1" x14ac:dyDescent="0.2">
      <c r="A207" s="142">
        <f t="shared" si="9"/>
        <v>190</v>
      </c>
      <c r="B207" s="318"/>
      <c r="C207" s="71"/>
      <c r="D207" s="314"/>
      <c r="E207" s="70"/>
      <c r="F207" s="70"/>
      <c r="G207" s="265"/>
      <c r="H207" s="305"/>
      <c r="I207" s="319"/>
      <c r="J207" s="311"/>
      <c r="K207" s="305"/>
      <c r="L207" s="130" t="str">
        <f>IF(I207&lt;H207,"Check dates",IF(AND(H207="",I207&gt;0),"Check dates",IF(I207="",".",IFERROR(MAX(0,NETWORKDAYS(H207,I207,Lists!$F$45:$F$65)-IF(ISNUMBER(J207),J207,0)-1,0),"."))))</f>
        <v>.</v>
      </c>
      <c r="M207" s="308"/>
      <c r="N207" s="308"/>
      <c r="O207" s="304"/>
      <c r="P207" s="304"/>
      <c r="Q207" s="304"/>
      <c r="R207" s="304"/>
      <c r="S207" s="130" t="str">
        <f t="shared" si="7"/>
        <v>.</v>
      </c>
      <c r="T207" s="169" t="str">
        <f>IF(S207="Yes",(NETWORKDAYS(H207,$D$12,Lists!$F$45:$F$65)-IF(ISNUMBER(J207),J207,0)-1),".")</f>
        <v>.</v>
      </c>
      <c r="U207" s="24"/>
      <c r="V207" s="296" t="str">
        <f t="shared" si="8"/>
        <v>.</v>
      </c>
      <c r="W207" s="44"/>
      <c r="X207" s="307"/>
      <c r="Y207" s="44"/>
      <c r="Z207" s="44"/>
      <c r="AA207" s="44"/>
      <c r="AB207" s="44"/>
      <c r="AC207" s="44"/>
      <c r="AD207" s="44"/>
      <c r="AE207" s="44"/>
      <c r="AF207" s="44"/>
      <c r="AG207" s="44"/>
    </row>
    <row r="208" spans="1:33" s="105" customFormat="1" ht="11.45" customHeight="1" outlineLevel="1" x14ac:dyDescent="0.2">
      <c r="A208" s="142">
        <f t="shared" si="9"/>
        <v>191</v>
      </c>
      <c r="B208" s="318"/>
      <c r="C208" s="71"/>
      <c r="D208" s="314"/>
      <c r="E208" s="70"/>
      <c r="F208" s="70"/>
      <c r="G208" s="265"/>
      <c r="H208" s="305"/>
      <c r="I208" s="319"/>
      <c r="J208" s="311"/>
      <c r="K208" s="305"/>
      <c r="L208" s="130" t="str">
        <f>IF(I208&lt;H208,"Check dates",IF(AND(H208="",I208&gt;0),"Check dates",IF(I208="",".",IFERROR(MAX(0,NETWORKDAYS(H208,I208,Lists!$F$45:$F$65)-IF(ISNUMBER(J208),J208,0)-1,0),"."))))</f>
        <v>.</v>
      </c>
      <c r="M208" s="308"/>
      <c r="N208" s="308"/>
      <c r="O208" s="304"/>
      <c r="P208" s="304"/>
      <c r="Q208" s="304"/>
      <c r="R208" s="304"/>
      <c r="S208" s="130" t="str">
        <f t="shared" si="7"/>
        <v>.</v>
      </c>
      <c r="T208" s="169" t="str">
        <f>IF(S208="Yes",(NETWORKDAYS(H208,$D$12,Lists!$F$45:$F$65)-IF(ISNUMBER(J208),J208,0)-1),".")</f>
        <v>.</v>
      </c>
      <c r="U208" s="24"/>
      <c r="V208" s="296" t="str">
        <f t="shared" si="8"/>
        <v>.</v>
      </c>
      <c r="W208" s="44"/>
      <c r="X208" s="307"/>
      <c r="Y208" s="44"/>
      <c r="Z208" s="44"/>
      <c r="AA208" s="44"/>
      <c r="AB208" s="44"/>
      <c r="AC208" s="44"/>
      <c r="AD208" s="44"/>
      <c r="AE208" s="44"/>
      <c r="AF208" s="44"/>
      <c r="AG208" s="44"/>
    </row>
    <row r="209" spans="1:33" s="105" customFormat="1" ht="11.45" customHeight="1" outlineLevel="1" x14ac:dyDescent="0.2">
      <c r="A209" s="142">
        <f t="shared" si="9"/>
        <v>192</v>
      </c>
      <c r="B209" s="318"/>
      <c r="C209" s="71"/>
      <c r="D209" s="314"/>
      <c r="E209" s="70"/>
      <c r="F209" s="70"/>
      <c r="G209" s="265"/>
      <c r="H209" s="305"/>
      <c r="I209" s="305"/>
      <c r="J209" s="311"/>
      <c r="K209" s="305"/>
      <c r="L209" s="130" t="str">
        <f>IF(I209&lt;H209,"Check dates",IF(AND(H209="",I209&gt;0),"Check dates",IF(I209="",".",IFERROR(MAX(0,NETWORKDAYS(H209,I209,Lists!$F$45:$F$65)-IF(ISNUMBER(J209),J209,0)-1,0),"."))))</f>
        <v>.</v>
      </c>
      <c r="M209" s="308"/>
      <c r="N209" s="308"/>
      <c r="O209" s="304"/>
      <c r="P209" s="304"/>
      <c r="Q209" s="304"/>
      <c r="R209" s="304"/>
      <c r="S209" s="130" t="str">
        <f t="shared" si="7"/>
        <v>.</v>
      </c>
      <c r="T209" s="169" t="str">
        <f>IF(S209="Yes",(NETWORKDAYS(H209,$D$12,Lists!$F$45:$F$65)-IF(ISNUMBER(J209),J209,0)-1),".")</f>
        <v>.</v>
      </c>
      <c r="U209" s="24"/>
      <c r="V209" s="296" t="str">
        <f t="shared" si="8"/>
        <v>.</v>
      </c>
      <c r="W209" s="44"/>
      <c r="X209" s="307"/>
      <c r="Y209" s="44"/>
      <c r="Z209" s="44"/>
      <c r="AA209" s="44"/>
      <c r="AB209" s="44"/>
      <c r="AC209" s="44"/>
      <c r="AD209" s="44"/>
      <c r="AE209" s="44"/>
      <c r="AF209" s="44"/>
      <c r="AG209" s="44"/>
    </row>
    <row r="210" spans="1:33" s="105" customFormat="1" ht="11.45" customHeight="1" outlineLevel="1" x14ac:dyDescent="0.2">
      <c r="A210" s="142">
        <f t="shared" si="9"/>
        <v>193</v>
      </c>
      <c r="B210" s="318"/>
      <c r="C210" s="71"/>
      <c r="D210" s="314"/>
      <c r="E210" s="70"/>
      <c r="F210" s="309"/>
      <c r="G210" s="308"/>
      <c r="H210" s="305"/>
      <c r="I210" s="319"/>
      <c r="J210" s="311"/>
      <c r="K210" s="305"/>
      <c r="L210" s="130" t="str">
        <f>IF(I210&lt;H210,"Check dates",IF(AND(H210="",I210&gt;0),"Check dates",IF(I210="",".",IFERROR(MAX(0,NETWORKDAYS(H210,I210,Lists!$F$45:$F$65)-IF(ISNUMBER(J210),J210,0)-1,0),"."))))</f>
        <v>.</v>
      </c>
      <c r="M210" s="308"/>
      <c r="N210" s="308"/>
      <c r="O210" s="304"/>
      <c r="P210" s="304"/>
      <c r="Q210" s="304"/>
      <c r="R210" s="304"/>
      <c r="S210" s="130" t="str">
        <f t="shared" ref="S210:S273" si="10">IF(ISBLANK(B210),".",IF(V210=".","Yes","No"))</f>
        <v>.</v>
      </c>
      <c r="T210" s="169" t="str">
        <f>IF(S210="Yes",(NETWORKDAYS(H210,$D$12,Lists!$F$45:$F$65)-IF(ISNUMBER(J210),J210,0)-1),".")</f>
        <v>.</v>
      </c>
      <c r="U210" s="24"/>
      <c r="V210" s="296" t="str">
        <f t="shared" ref="V210:V273" si="11">IF(I210="",".",IF(VALUE(I210)&lt;=VALUE($D$12),VALUE(I210),"."))</f>
        <v>.</v>
      </c>
      <c r="W210" s="44"/>
      <c r="X210" s="307"/>
      <c r="Y210" s="44"/>
      <c r="Z210" s="44"/>
      <c r="AA210" s="44"/>
      <c r="AB210" s="44"/>
      <c r="AC210" s="44"/>
      <c r="AD210" s="44"/>
      <c r="AE210" s="44"/>
      <c r="AF210" s="44"/>
      <c r="AG210" s="44"/>
    </row>
    <row r="211" spans="1:33" s="105" customFormat="1" ht="11.45" customHeight="1" outlineLevel="1" x14ac:dyDescent="0.2">
      <c r="A211" s="142">
        <f t="shared" si="9"/>
        <v>194</v>
      </c>
      <c r="B211" s="318"/>
      <c r="C211" s="71"/>
      <c r="D211" s="314"/>
      <c r="E211" s="70"/>
      <c r="F211" s="309"/>
      <c r="G211" s="308"/>
      <c r="H211" s="305"/>
      <c r="I211" s="305"/>
      <c r="J211" s="311"/>
      <c r="K211" s="305"/>
      <c r="L211" s="130" t="str">
        <f>IF(I211&lt;H211,"Check dates",IF(AND(H211="",I211&gt;0),"Check dates",IF(I211="",".",IFERROR(MAX(0,NETWORKDAYS(H211,I211,Lists!$F$45:$F$65)-IF(ISNUMBER(J211),J211,0)-1,0),"."))))</f>
        <v>.</v>
      </c>
      <c r="M211" s="308"/>
      <c r="N211" s="308"/>
      <c r="O211" s="304"/>
      <c r="P211" s="304"/>
      <c r="Q211" s="304"/>
      <c r="R211" s="304"/>
      <c r="S211" s="130" t="str">
        <f t="shared" si="10"/>
        <v>.</v>
      </c>
      <c r="T211" s="169" t="str">
        <f>IF(S211="Yes",(NETWORKDAYS(H211,$D$12,Lists!$F$45:$F$65)-IF(ISNUMBER(J211),J211,0)-1),".")</f>
        <v>.</v>
      </c>
      <c r="U211" s="24"/>
      <c r="V211" s="296" t="str">
        <f t="shared" si="11"/>
        <v>.</v>
      </c>
      <c r="W211" s="44"/>
      <c r="X211" s="307"/>
      <c r="Y211" s="44"/>
      <c r="Z211" s="44"/>
      <c r="AA211" s="44"/>
      <c r="AB211" s="44"/>
      <c r="AC211" s="44"/>
      <c r="AD211" s="44"/>
      <c r="AE211" s="44"/>
      <c r="AF211" s="44"/>
      <c r="AG211" s="44"/>
    </row>
    <row r="212" spans="1:33" s="105" customFormat="1" ht="11.45" customHeight="1" outlineLevel="1" x14ac:dyDescent="0.2">
      <c r="A212" s="142">
        <f t="shared" si="9"/>
        <v>195</v>
      </c>
      <c r="B212" s="318"/>
      <c r="C212" s="71"/>
      <c r="D212" s="314"/>
      <c r="E212" s="70"/>
      <c r="F212" s="309"/>
      <c r="G212" s="308"/>
      <c r="H212" s="305"/>
      <c r="I212" s="305"/>
      <c r="J212" s="311"/>
      <c r="K212" s="305"/>
      <c r="L212" s="130" t="str">
        <f>IF(I212&lt;H212,"Check dates",IF(AND(H212="",I212&gt;0),"Check dates",IF(I212="",".",IFERROR(MAX(0,NETWORKDAYS(H212,I212,Lists!$F$45:$F$65)-IF(ISNUMBER(J212),J212,0)-1,0),"."))))</f>
        <v>.</v>
      </c>
      <c r="M212" s="308"/>
      <c r="N212" s="308"/>
      <c r="O212" s="304"/>
      <c r="P212" s="304"/>
      <c r="Q212" s="304"/>
      <c r="R212" s="304"/>
      <c r="S212" s="130" t="str">
        <f t="shared" si="10"/>
        <v>.</v>
      </c>
      <c r="T212" s="169" t="str">
        <f>IF(S212="Yes",(NETWORKDAYS(H212,$D$12,Lists!$F$45:$F$65)-IF(ISNUMBER(J212),J212,0)-1),".")</f>
        <v>.</v>
      </c>
      <c r="U212" s="24"/>
      <c r="V212" s="296" t="str">
        <f t="shared" si="11"/>
        <v>.</v>
      </c>
      <c r="W212" s="44"/>
      <c r="X212" s="307"/>
      <c r="Y212" s="44"/>
      <c r="Z212" s="44"/>
      <c r="AA212" s="44"/>
      <c r="AB212" s="44"/>
      <c r="AC212" s="44"/>
      <c r="AD212" s="44"/>
      <c r="AE212" s="44"/>
      <c r="AF212" s="44"/>
      <c r="AG212" s="44"/>
    </row>
    <row r="213" spans="1:33" s="105" customFormat="1" ht="11.45" customHeight="1" outlineLevel="1" x14ac:dyDescent="0.2">
      <c r="A213" s="142">
        <f t="shared" si="9"/>
        <v>196</v>
      </c>
      <c r="B213" s="318"/>
      <c r="C213" s="71"/>
      <c r="D213" s="314"/>
      <c r="E213" s="70"/>
      <c r="F213" s="309"/>
      <c r="G213" s="308"/>
      <c r="H213" s="305"/>
      <c r="I213" s="305"/>
      <c r="J213" s="311"/>
      <c r="K213" s="305"/>
      <c r="L213" s="130" t="str">
        <f>IF(I213&lt;H213,"Check dates",IF(AND(H213="",I213&gt;0),"Check dates",IF(I213="",".",IFERROR(MAX(0,NETWORKDAYS(H213,I213,Lists!$F$45:$F$65)-IF(ISNUMBER(J213),J213,0)-1,0),"."))))</f>
        <v>.</v>
      </c>
      <c r="M213" s="308"/>
      <c r="N213" s="308"/>
      <c r="O213" s="304"/>
      <c r="P213" s="304"/>
      <c r="Q213" s="304"/>
      <c r="R213" s="304"/>
      <c r="S213" s="130" t="str">
        <f t="shared" si="10"/>
        <v>.</v>
      </c>
      <c r="T213" s="169" t="str">
        <f>IF(S213="Yes",(NETWORKDAYS(H213,$D$12,Lists!$F$45:$F$65)-IF(ISNUMBER(J213),J213,0)-1),".")</f>
        <v>.</v>
      </c>
      <c r="U213" s="24"/>
      <c r="V213" s="296" t="str">
        <f t="shared" si="11"/>
        <v>.</v>
      </c>
      <c r="W213" s="44"/>
      <c r="X213" s="307"/>
      <c r="Y213" s="44"/>
      <c r="Z213" s="44"/>
      <c r="AA213" s="44"/>
      <c r="AB213" s="44"/>
      <c r="AC213" s="44"/>
      <c r="AD213" s="44"/>
      <c r="AE213" s="44"/>
      <c r="AF213" s="44"/>
      <c r="AG213" s="44"/>
    </row>
    <row r="214" spans="1:33" s="105" customFormat="1" ht="11.45" customHeight="1" outlineLevel="1" x14ac:dyDescent="0.2">
      <c r="A214" s="142">
        <f t="shared" ref="A214:A277" si="12">A213+1</f>
        <v>197</v>
      </c>
      <c r="B214" s="318"/>
      <c r="C214" s="71"/>
      <c r="D214" s="314"/>
      <c r="E214" s="70"/>
      <c r="F214" s="309"/>
      <c r="G214" s="308"/>
      <c r="H214" s="305"/>
      <c r="I214" s="305"/>
      <c r="J214" s="311"/>
      <c r="K214" s="305"/>
      <c r="L214" s="130" t="str">
        <f>IF(I214&lt;H214,"Check dates",IF(AND(H214="",I214&gt;0),"Check dates",IF(I214="",".",IFERROR(MAX(0,NETWORKDAYS(H214,I214,Lists!$F$45:$F$65)-IF(ISNUMBER(J214),J214,0)-1,0),"."))))</f>
        <v>.</v>
      </c>
      <c r="M214" s="308"/>
      <c r="N214" s="308"/>
      <c r="O214" s="304"/>
      <c r="P214" s="304"/>
      <c r="Q214" s="304"/>
      <c r="R214" s="304"/>
      <c r="S214" s="130" t="str">
        <f t="shared" si="10"/>
        <v>.</v>
      </c>
      <c r="T214" s="169" t="str">
        <f>IF(S214="Yes",(NETWORKDAYS(H214,$D$12,Lists!$F$45:$F$65)-IF(ISNUMBER(J214),J214,0)-1),".")</f>
        <v>.</v>
      </c>
      <c r="U214" s="24"/>
      <c r="V214" s="296" t="str">
        <f t="shared" si="11"/>
        <v>.</v>
      </c>
      <c r="W214" s="44"/>
      <c r="X214" s="307"/>
      <c r="Y214" s="44"/>
      <c r="Z214" s="44"/>
      <c r="AA214" s="44"/>
      <c r="AB214" s="44"/>
      <c r="AC214" s="44"/>
      <c r="AD214" s="44"/>
      <c r="AE214" s="44"/>
      <c r="AF214" s="44"/>
      <c r="AG214" s="44"/>
    </row>
    <row r="215" spans="1:33" s="105" customFormat="1" ht="11.45" customHeight="1" outlineLevel="1" x14ac:dyDescent="0.2">
      <c r="A215" s="142">
        <f t="shared" si="12"/>
        <v>198</v>
      </c>
      <c r="B215" s="318"/>
      <c r="C215" s="71"/>
      <c r="D215" s="314"/>
      <c r="E215" s="70"/>
      <c r="F215" s="309"/>
      <c r="G215" s="308"/>
      <c r="H215" s="305"/>
      <c r="I215" s="305"/>
      <c r="J215" s="311"/>
      <c r="K215" s="305"/>
      <c r="L215" s="130" t="str">
        <f>IF(I215&lt;H215,"Check dates",IF(AND(H215="",I215&gt;0),"Check dates",IF(I215="",".",IFERROR(MAX(0,NETWORKDAYS(H215,I215,Lists!$F$45:$F$65)-IF(ISNUMBER(J215),J215,0)-1,0),"."))))</f>
        <v>.</v>
      </c>
      <c r="M215" s="308"/>
      <c r="N215" s="308"/>
      <c r="O215" s="304"/>
      <c r="P215" s="304"/>
      <c r="Q215" s="304"/>
      <c r="R215" s="304"/>
      <c r="S215" s="130" t="str">
        <f t="shared" si="10"/>
        <v>.</v>
      </c>
      <c r="T215" s="169" t="str">
        <f>IF(S215="Yes",(NETWORKDAYS(H215,$D$12,Lists!$F$45:$F$65)-IF(ISNUMBER(J215),J215,0)-1),".")</f>
        <v>.</v>
      </c>
      <c r="U215" s="24"/>
      <c r="V215" s="296" t="str">
        <f t="shared" si="11"/>
        <v>.</v>
      </c>
      <c r="W215" s="44"/>
      <c r="X215" s="307"/>
      <c r="Y215" s="44"/>
      <c r="Z215" s="44"/>
      <c r="AA215" s="44"/>
      <c r="AB215" s="44"/>
      <c r="AC215" s="44"/>
      <c r="AD215" s="44"/>
      <c r="AE215" s="44"/>
      <c r="AF215" s="44"/>
      <c r="AG215" s="44"/>
    </row>
    <row r="216" spans="1:33" s="105" customFormat="1" ht="11.45" customHeight="1" outlineLevel="1" x14ac:dyDescent="0.2">
      <c r="A216" s="142">
        <f t="shared" si="12"/>
        <v>199</v>
      </c>
      <c r="B216" s="318"/>
      <c r="C216" s="71"/>
      <c r="D216" s="314"/>
      <c r="E216" s="70"/>
      <c r="F216" s="309"/>
      <c r="G216" s="308"/>
      <c r="H216" s="305"/>
      <c r="I216" s="305"/>
      <c r="J216" s="311"/>
      <c r="K216" s="305"/>
      <c r="L216" s="130" t="str">
        <f>IF(I216&lt;H216,"Check dates",IF(AND(H216="",I216&gt;0),"Check dates",IF(I216="",".",IFERROR(MAX(0,NETWORKDAYS(H216,I216,Lists!$F$45:$F$65)-IF(ISNUMBER(J216),J216,0)-1,0),"."))))</f>
        <v>.</v>
      </c>
      <c r="M216" s="308"/>
      <c r="N216" s="308"/>
      <c r="O216" s="304"/>
      <c r="P216" s="304"/>
      <c r="Q216" s="304"/>
      <c r="R216" s="304"/>
      <c r="S216" s="130" t="str">
        <f t="shared" si="10"/>
        <v>.</v>
      </c>
      <c r="T216" s="169" t="str">
        <f>IF(S216="Yes",(NETWORKDAYS(H216,$D$12,Lists!$F$45:$F$65)-IF(ISNUMBER(J216),J216,0)-1),".")</f>
        <v>.</v>
      </c>
      <c r="U216" s="24"/>
      <c r="V216" s="296" t="str">
        <f t="shared" si="11"/>
        <v>.</v>
      </c>
      <c r="W216" s="44"/>
      <c r="X216" s="307"/>
      <c r="Y216" s="44"/>
      <c r="Z216" s="44"/>
      <c r="AA216" s="44"/>
      <c r="AB216" s="44"/>
      <c r="AC216" s="44"/>
      <c r="AD216" s="44"/>
      <c r="AE216" s="44"/>
      <c r="AF216" s="44"/>
      <c r="AG216" s="44"/>
    </row>
    <row r="217" spans="1:33" s="105" customFormat="1" ht="11.45" customHeight="1" outlineLevel="1" x14ac:dyDescent="0.2">
      <c r="A217" s="142">
        <f t="shared" si="12"/>
        <v>200</v>
      </c>
      <c r="B217" s="318"/>
      <c r="C217" s="71"/>
      <c r="D217" s="314"/>
      <c r="E217" s="70"/>
      <c r="F217" s="309"/>
      <c r="G217" s="308"/>
      <c r="H217" s="305"/>
      <c r="I217" s="305"/>
      <c r="J217" s="311"/>
      <c r="K217" s="305"/>
      <c r="L217" s="130" t="str">
        <f>IF(I217&lt;H217,"Check dates",IF(AND(H217="",I217&gt;0),"Check dates",IF(I217="",".",IFERROR(MAX(0,NETWORKDAYS(H217,I217,Lists!$F$45:$F$65)-IF(ISNUMBER(J217),J217,0)-1,0),"."))))</f>
        <v>.</v>
      </c>
      <c r="M217" s="308"/>
      <c r="N217" s="308"/>
      <c r="O217" s="304"/>
      <c r="P217" s="304"/>
      <c r="Q217" s="304"/>
      <c r="R217" s="304"/>
      <c r="S217" s="130" t="str">
        <f t="shared" si="10"/>
        <v>.</v>
      </c>
      <c r="T217" s="169" t="str">
        <f>IF(S217="Yes",(NETWORKDAYS(H217,$D$12,Lists!$F$45:$F$65)-IF(ISNUMBER(J217),J217,0)-1),".")</f>
        <v>.</v>
      </c>
      <c r="U217" s="24"/>
      <c r="V217" s="296" t="str">
        <f t="shared" si="11"/>
        <v>.</v>
      </c>
      <c r="W217" s="44"/>
      <c r="X217" s="307"/>
      <c r="Y217" s="44"/>
      <c r="Z217" s="44"/>
      <c r="AA217" s="44"/>
      <c r="AB217" s="44"/>
      <c r="AC217" s="44"/>
      <c r="AD217" s="44"/>
      <c r="AE217" s="44"/>
      <c r="AF217" s="44"/>
      <c r="AG217" s="44"/>
    </row>
    <row r="218" spans="1:33" s="105" customFormat="1" ht="11.45" customHeight="1" outlineLevel="1" x14ac:dyDescent="0.2">
      <c r="A218" s="142">
        <f t="shared" si="12"/>
        <v>201</v>
      </c>
      <c r="B218" s="318"/>
      <c r="C218" s="71"/>
      <c r="D218" s="314"/>
      <c r="E218" s="70"/>
      <c r="F218" s="309"/>
      <c r="G218" s="308"/>
      <c r="H218" s="305"/>
      <c r="I218" s="305"/>
      <c r="J218" s="311"/>
      <c r="K218" s="305"/>
      <c r="L218" s="130" t="str">
        <f>IF(I218&lt;H218,"Check dates",IF(AND(H218="",I218&gt;0),"Check dates",IF(I218="",".",IFERROR(MAX(0,NETWORKDAYS(H218,I218,Lists!$F$45:$F$65)-IF(ISNUMBER(J218),J218,0)-1,0),"."))))</f>
        <v>.</v>
      </c>
      <c r="M218" s="308"/>
      <c r="N218" s="308"/>
      <c r="O218" s="304"/>
      <c r="P218" s="304"/>
      <c r="Q218" s="304"/>
      <c r="R218" s="304"/>
      <c r="S218" s="130" t="str">
        <f t="shared" si="10"/>
        <v>.</v>
      </c>
      <c r="T218" s="169" t="str">
        <f>IF(S218="Yes",(NETWORKDAYS(H218,$D$12,Lists!$F$45:$F$65)-IF(ISNUMBER(J218),J218,0)-1),".")</f>
        <v>.</v>
      </c>
      <c r="U218" s="24"/>
      <c r="V218" s="296" t="str">
        <f t="shared" si="11"/>
        <v>.</v>
      </c>
      <c r="W218" s="44"/>
      <c r="X218" s="307"/>
      <c r="Y218" s="44"/>
      <c r="Z218" s="44"/>
      <c r="AA218" s="44"/>
      <c r="AB218" s="44"/>
      <c r="AC218" s="44"/>
      <c r="AD218" s="44"/>
      <c r="AE218" s="44"/>
      <c r="AF218" s="44"/>
      <c r="AG218" s="44"/>
    </row>
    <row r="219" spans="1:33" s="105" customFormat="1" ht="11.45" customHeight="1" outlineLevel="1" x14ac:dyDescent="0.2">
      <c r="A219" s="142">
        <f t="shared" si="12"/>
        <v>202</v>
      </c>
      <c r="B219" s="318"/>
      <c r="C219" s="71"/>
      <c r="D219" s="314"/>
      <c r="E219" s="70"/>
      <c r="F219" s="309"/>
      <c r="G219" s="308"/>
      <c r="H219" s="305"/>
      <c r="I219" s="305"/>
      <c r="J219" s="311"/>
      <c r="K219" s="305"/>
      <c r="L219" s="130" t="str">
        <f>IF(I219&lt;H219,"Check dates",IF(AND(H219="",I219&gt;0),"Check dates",IF(I219="",".",IFERROR(MAX(0,NETWORKDAYS(H219,I219,Lists!$F$45:$F$65)-IF(ISNUMBER(J219),J219,0)-1,0),"."))))</f>
        <v>.</v>
      </c>
      <c r="M219" s="308"/>
      <c r="N219" s="308"/>
      <c r="O219" s="304"/>
      <c r="P219" s="304"/>
      <c r="Q219" s="304"/>
      <c r="R219" s="304"/>
      <c r="S219" s="130" t="str">
        <f t="shared" si="10"/>
        <v>.</v>
      </c>
      <c r="T219" s="169" t="str">
        <f>IF(S219="Yes",(NETWORKDAYS(H219,$D$12,Lists!$F$45:$F$65)-IF(ISNUMBER(J219),J219,0)-1),".")</f>
        <v>.</v>
      </c>
      <c r="U219" s="24"/>
      <c r="V219" s="296" t="str">
        <f t="shared" si="11"/>
        <v>.</v>
      </c>
      <c r="W219" s="44"/>
      <c r="X219" s="307"/>
      <c r="Y219" s="44"/>
      <c r="Z219" s="44"/>
      <c r="AA219" s="44"/>
      <c r="AB219" s="44"/>
      <c r="AC219" s="44"/>
      <c r="AD219" s="44"/>
      <c r="AE219" s="44"/>
      <c r="AF219" s="44"/>
      <c r="AG219" s="44"/>
    </row>
    <row r="220" spans="1:33" s="105" customFormat="1" ht="11.45" customHeight="1" outlineLevel="1" x14ac:dyDescent="0.2">
      <c r="A220" s="142">
        <f t="shared" si="12"/>
        <v>203</v>
      </c>
      <c r="B220" s="318"/>
      <c r="C220" s="71"/>
      <c r="D220" s="314"/>
      <c r="E220" s="70"/>
      <c r="F220" s="309"/>
      <c r="G220" s="308"/>
      <c r="H220" s="305"/>
      <c r="I220" s="305"/>
      <c r="J220" s="311"/>
      <c r="K220" s="305"/>
      <c r="L220" s="130" t="str">
        <f>IF(I220&lt;H220,"Check dates",IF(AND(H220="",I220&gt;0),"Check dates",IF(I220="",".",IFERROR(MAX(0,NETWORKDAYS(H220,I220,Lists!$F$45:$F$65)-IF(ISNUMBER(J220),J220,0)-1,0),"."))))</f>
        <v>.</v>
      </c>
      <c r="M220" s="308"/>
      <c r="N220" s="308"/>
      <c r="O220" s="304"/>
      <c r="P220" s="304"/>
      <c r="Q220" s="304"/>
      <c r="R220" s="304"/>
      <c r="S220" s="130" t="str">
        <f t="shared" si="10"/>
        <v>.</v>
      </c>
      <c r="T220" s="169" t="str">
        <f>IF(S220="Yes",(NETWORKDAYS(H220,$D$12,Lists!$F$45:$F$65)-IF(ISNUMBER(J220),J220,0)-1),".")</f>
        <v>.</v>
      </c>
      <c r="U220" s="24"/>
      <c r="V220" s="296" t="str">
        <f t="shared" si="11"/>
        <v>.</v>
      </c>
      <c r="W220" s="44"/>
      <c r="X220" s="307"/>
      <c r="Y220" s="44"/>
      <c r="Z220" s="44"/>
      <c r="AA220" s="44"/>
      <c r="AB220" s="44"/>
      <c r="AC220" s="44"/>
      <c r="AD220" s="44"/>
      <c r="AE220" s="44"/>
      <c r="AF220" s="44"/>
      <c r="AG220" s="44"/>
    </row>
    <row r="221" spans="1:33" s="105" customFormat="1" ht="11.45" customHeight="1" outlineLevel="1" x14ac:dyDescent="0.2">
      <c r="A221" s="142">
        <f t="shared" si="12"/>
        <v>204</v>
      </c>
      <c r="B221" s="318"/>
      <c r="C221" s="71"/>
      <c r="D221" s="314"/>
      <c r="E221" s="70"/>
      <c r="F221" s="309"/>
      <c r="G221" s="308"/>
      <c r="H221" s="305"/>
      <c r="I221" s="305"/>
      <c r="J221" s="311"/>
      <c r="K221" s="305"/>
      <c r="L221" s="130" t="str">
        <f>IF(I221&lt;H221,"Check dates",IF(AND(H221="",I221&gt;0),"Check dates",IF(I221="",".",IFERROR(MAX(0,NETWORKDAYS(H221,I221,Lists!$F$45:$F$65)-IF(ISNUMBER(J221),J221,0)-1,0),"."))))</f>
        <v>.</v>
      </c>
      <c r="M221" s="308"/>
      <c r="N221" s="308"/>
      <c r="O221" s="304"/>
      <c r="P221" s="304"/>
      <c r="Q221" s="304"/>
      <c r="R221" s="304"/>
      <c r="S221" s="130" t="str">
        <f t="shared" si="10"/>
        <v>.</v>
      </c>
      <c r="T221" s="169" t="str">
        <f>IF(S221="Yes",(NETWORKDAYS(H221,$D$12,Lists!$F$45:$F$65)-IF(ISNUMBER(J221),J221,0)-1),".")</f>
        <v>.</v>
      </c>
      <c r="U221" s="24"/>
      <c r="V221" s="296" t="str">
        <f t="shared" si="11"/>
        <v>.</v>
      </c>
      <c r="W221" s="44"/>
      <c r="X221" s="307"/>
      <c r="Y221" s="44"/>
      <c r="Z221" s="44"/>
      <c r="AA221" s="44"/>
      <c r="AB221" s="44"/>
      <c r="AC221" s="44"/>
      <c r="AD221" s="44"/>
      <c r="AE221" s="44"/>
      <c r="AF221" s="44"/>
      <c r="AG221" s="44"/>
    </row>
    <row r="222" spans="1:33" s="105" customFormat="1" ht="11.45" customHeight="1" outlineLevel="1" x14ac:dyDescent="0.2">
      <c r="A222" s="142">
        <f t="shared" si="12"/>
        <v>205</v>
      </c>
      <c r="B222" s="318"/>
      <c r="C222" s="71"/>
      <c r="D222" s="314"/>
      <c r="E222" s="70"/>
      <c r="F222" s="309"/>
      <c r="G222" s="308"/>
      <c r="H222" s="305"/>
      <c r="I222" s="305"/>
      <c r="J222" s="311"/>
      <c r="K222" s="305"/>
      <c r="L222" s="130" t="str">
        <f>IF(I222&lt;H222,"Check dates",IF(AND(H222="",I222&gt;0),"Check dates",IF(I222="",".",IFERROR(MAX(0,NETWORKDAYS(H222,I222,Lists!$F$45:$F$65)-IF(ISNUMBER(J222),J222,0)-1,0),"."))))</f>
        <v>.</v>
      </c>
      <c r="M222" s="308"/>
      <c r="N222" s="308"/>
      <c r="O222" s="304"/>
      <c r="P222" s="304"/>
      <c r="Q222" s="304"/>
      <c r="R222" s="304"/>
      <c r="S222" s="130" t="str">
        <f t="shared" si="10"/>
        <v>.</v>
      </c>
      <c r="T222" s="169" t="str">
        <f>IF(S222="Yes",(NETWORKDAYS(H222,$D$12,Lists!$F$45:$F$65)-IF(ISNUMBER(J222),J222,0)-1),".")</f>
        <v>.</v>
      </c>
      <c r="U222" s="24"/>
      <c r="V222" s="296" t="str">
        <f t="shared" si="11"/>
        <v>.</v>
      </c>
      <c r="W222" s="44"/>
      <c r="X222" s="307"/>
      <c r="Y222" s="44"/>
      <c r="Z222" s="44"/>
      <c r="AA222" s="44"/>
      <c r="AB222" s="44"/>
      <c r="AC222" s="44"/>
      <c r="AD222" s="44"/>
      <c r="AE222" s="44"/>
      <c r="AF222" s="44"/>
      <c r="AG222" s="44"/>
    </row>
    <row r="223" spans="1:33" s="105" customFormat="1" ht="11.45" customHeight="1" outlineLevel="1" x14ac:dyDescent="0.2">
      <c r="A223" s="142">
        <f t="shared" si="12"/>
        <v>206</v>
      </c>
      <c r="B223" s="318"/>
      <c r="C223" s="71"/>
      <c r="D223" s="314"/>
      <c r="E223" s="70"/>
      <c r="F223" s="309"/>
      <c r="G223" s="308"/>
      <c r="H223" s="305"/>
      <c r="I223" s="305"/>
      <c r="J223" s="311"/>
      <c r="K223" s="305"/>
      <c r="L223" s="130" t="str">
        <f>IF(I223&lt;H223,"Check dates",IF(AND(H223="",I223&gt;0),"Check dates",IF(I223="",".",IFERROR(MAX(0,NETWORKDAYS(H223,I223,Lists!$F$45:$F$65)-IF(ISNUMBER(J223),J223,0)-1,0),"."))))</f>
        <v>.</v>
      </c>
      <c r="M223" s="308"/>
      <c r="N223" s="308"/>
      <c r="O223" s="304"/>
      <c r="P223" s="304"/>
      <c r="Q223" s="304"/>
      <c r="R223" s="304"/>
      <c r="S223" s="130" t="str">
        <f t="shared" si="10"/>
        <v>.</v>
      </c>
      <c r="T223" s="169" t="str">
        <f>IF(S223="Yes",(NETWORKDAYS(H223,$D$12,Lists!$F$45:$F$65)-IF(ISNUMBER(J223),J223,0)-1),".")</f>
        <v>.</v>
      </c>
      <c r="U223" s="24"/>
      <c r="V223" s="296" t="str">
        <f t="shared" si="11"/>
        <v>.</v>
      </c>
      <c r="W223" s="44"/>
      <c r="X223" s="307"/>
      <c r="Y223" s="44"/>
      <c r="Z223" s="44"/>
      <c r="AA223" s="44"/>
      <c r="AB223" s="44"/>
      <c r="AC223" s="44"/>
      <c r="AD223" s="44"/>
      <c r="AE223" s="44"/>
      <c r="AF223" s="44"/>
      <c r="AG223" s="44"/>
    </row>
    <row r="224" spans="1:33" s="105" customFormat="1" ht="11.45" customHeight="1" outlineLevel="1" x14ac:dyDescent="0.2">
      <c r="A224" s="142">
        <f t="shared" si="12"/>
        <v>207</v>
      </c>
      <c r="B224" s="318"/>
      <c r="C224" s="71"/>
      <c r="D224" s="314"/>
      <c r="E224" s="70"/>
      <c r="F224" s="309"/>
      <c r="G224" s="308"/>
      <c r="H224" s="305"/>
      <c r="I224" s="305"/>
      <c r="J224" s="311"/>
      <c r="K224" s="305"/>
      <c r="L224" s="130" t="str">
        <f>IF(I224&lt;H224,"Check dates",IF(AND(H224="",I224&gt;0),"Check dates",IF(I224="",".",IFERROR(MAX(0,NETWORKDAYS(H224,I224,Lists!$F$45:$F$65)-IF(ISNUMBER(J224),J224,0)-1,0),"."))))</f>
        <v>.</v>
      </c>
      <c r="M224" s="308"/>
      <c r="N224" s="308"/>
      <c r="O224" s="304"/>
      <c r="P224" s="304"/>
      <c r="Q224" s="304"/>
      <c r="R224" s="304"/>
      <c r="S224" s="130" t="str">
        <f t="shared" si="10"/>
        <v>.</v>
      </c>
      <c r="T224" s="169" t="str">
        <f>IF(S224="Yes",(NETWORKDAYS(H224,$D$12,Lists!$F$45:$F$65)-IF(ISNUMBER(J224),J224,0)-1),".")</f>
        <v>.</v>
      </c>
      <c r="U224" s="24"/>
      <c r="V224" s="296" t="str">
        <f t="shared" si="11"/>
        <v>.</v>
      </c>
      <c r="W224" s="44"/>
      <c r="X224" s="307"/>
      <c r="Y224" s="44"/>
      <c r="Z224" s="44"/>
      <c r="AA224" s="44"/>
      <c r="AB224" s="44"/>
      <c r="AC224" s="44"/>
      <c r="AD224" s="44"/>
      <c r="AE224" s="44"/>
      <c r="AF224" s="44"/>
      <c r="AG224" s="44"/>
    </row>
    <row r="225" spans="1:33" s="105" customFormat="1" ht="11.45" customHeight="1" outlineLevel="1" x14ac:dyDescent="0.2">
      <c r="A225" s="142">
        <f t="shared" si="12"/>
        <v>208</v>
      </c>
      <c r="B225" s="318"/>
      <c r="C225" s="71"/>
      <c r="D225" s="314"/>
      <c r="E225" s="70"/>
      <c r="F225" s="309"/>
      <c r="G225" s="308"/>
      <c r="H225" s="305"/>
      <c r="I225" s="319"/>
      <c r="J225" s="311"/>
      <c r="K225" s="305"/>
      <c r="L225" s="130" t="str">
        <f>IF(I225&lt;H225,"Check dates",IF(AND(H225="",I225&gt;0),"Check dates",IF(I225="",".",IFERROR(MAX(0,NETWORKDAYS(H225,I225,Lists!$F$45:$F$65)-IF(ISNUMBER(J225),J225,0)-1,0),"."))))</f>
        <v>.</v>
      </c>
      <c r="M225" s="308"/>
      <c r="N225" s="308"/>
      <c r="O225" s="304"/>
      <c r="P225" s="304"/>
      <c r="Q225" s="304"/>
      <c r="R225" s="304"/>
      <c r="S225" s="130" t="str">
        <f t="shared" si="10"/>
        <v>.</v>
      </c>
      <c r="T225" s="169" t="str">
        <f>IF(S225="Yes",(NETWORKDAYS(H225,$D$12,Lists!$F$45:$F$65)-IF(ISNUMBER(J225),J225,0)-1),".")</f>
        <v>.</v>
      </c>
      <c r="U225" s="24"/>
      <c r="V225" s="296" t="str">
        <f t="shared" si="11"/>
        <v>.</v>
      </c>
      <c r="W225" s="44"/>
      <c r="X225" s="307"/>
      <c r="Y225" s="44"/>
      <c r="Z225" s="44"/>
      <c r="AA225" s="44"/>
      <c r="AB225" s="44"/>
      <c r="AC225" s="44"/>
      <c r="AD225" s="44"/>
      <c r="AE225" s="44"/>
      <c r="AF225" s="44"/>
      <c r="AG225" s="44"/>
    </row>
    <row r="226" spans="1:33" s="105" customFormat="1" ht="11.45" customHeight="1" outlineLevel="1" x14ac:dyDescent="0.2">
      <c r="A226" s="142">
        <f t="shared" si="12"/>
        <v>209</v>
      </c>
      <c r="B226" s="318"/>
      <c r="C226" s="71"/>
      <c r="D226" s="314"/>
      <c r="E226" s="70"/>
      <c r="F226" s="309"/>
      <c r="G226" s="308"/>
      <c r="H226" s="305"/>
      <c r="I226" s="305"/>
      <c r="J226" s="311"/>
      <c r="K226" s="305"/>
      <c r="L226" s="130" t="str">
        <f>IF(I226&lt;H226,"Check dates",IF(AND(H226="",I226&gt;0),"Check dates",IF(I226="",".",IFERROR(MAX(0,NETWORKDAYS(H226,I226,Lists!$F$45:$F$65)-IF(ISNUMBER(J226),J226,0)-1,0),"."))))</f>
        <v>.</v>
      </c>
      <c r="M226" s="308"/>
      <c r="N226" s="308"/>
      <c r="O226" s="304"/>
      <c r="P226" s="304"/>
      <c r="Q226" s="304"/>
      <c r="R226" s="304"/>
      <c r="S226" s="130" t="str">
        <f t="shared" si="10"/>
        <v>.</v>
      </c>
      <c r="T226" s="169" t="str">
        <f>IF(S226="Yes",(NETWORKDAYS(H226,$D$12,Lists!$F$45:$F$65)-IF(ISNUMBER(J226),J226,0)-1),".")</f>
        <v>.</v>
      </c>
      <c r="U226" s="24"/>
      <c r="V226" s="296" t="str">
        <f t="shared" si="11"/>
        <v>.</v>
      </c>
      <c r="W226" s="44"/>
      <c r="X226" s="307"/>
      <c r="Y226" s="44"/>
      <c r="Z226" s="44"/>
      <c r="AA226" s="44"/>
      <c r="AB226" s="44"/>
      <c r="AC226" s="44"/>
      <c r="AD226" s="44"/>
      <c r="AE226" s="44"/>
      <c r="AF226" s="44"/>
      <c r="AG226" s="44"/>
    </row>
    <row r="227" spans="1:33" s="105" customFormat="1" ht="11.45" customHeight="1" outlineLevel="1" x14ac:dyDescent="0.2">
      <c r="A227" s="142">
        <f t="shared" si="12"/>
        <v>210</v>
      </c>
      <c r="B227" s="318"/>
      <c r="C227" s="71"/>
      <c r="D227" s="314"/>
      <c r="E227" s="70"/>
      <c r="F227" s="309"/>
      <c r="G227" s="308"/>
      <c r="H227" s="305"/>
      <c r="I227" s="305"/>
      <c r="J227" s="311"/>
      <c r="K227" s="305"/>
      <c r="L227" s="130" t="str">
        <f>IF(I227&lt;H227,"Check dates",IF(AND(H227="",I227&gt;0),"Check dates",IF(I227="",".",IFERROR(MAX(0,NETWORKDAYS(H227,I227,Lists!$F$45:$F$65)-IF(ISNUMBER(J227),J227,0)-1,0),"."))))</f>
        <v>.</v>
      </c>
      <c r="M227" s="308"/>
      <c r="N227" s="308"/>
      <c r="O227" s="304"/>
      <c r="P227" s="304"/>
      <c r="Q227" s="304"/>
      <c r="R227" s="304"/>
      <c r="S227" s="130" t="str">
        <f t="shared" si="10"/>
        <v>.</v>
      </c>
      <c r="T227" s="169" t="str">
        <f>IF(S227="Yes",(NETWORKDAYS(H227,$D$12,Lists!$F$45:$F$65)-IF(ISNUMBER(J227),J227,0)-1),".")</f>
        <v>.</v>
      </c>
      <c r="U227" s="24"/>
      <c r="V227" s="296" t="str">
        <f t="shared" si="11"/>
        <v>.</v>
      </c>
      <c r="W227" s="44"/>
      <c r="X227" s="307"/>
      <c r="Y227" s="44"/>
      <c r="Z227" s="44"/>
      <c r="AA227" s="44"/>
      <c r="AB227" s="44"/>
      <c r="AC227" s="44"/>
      <c r="AD227" s="44"/>
      <c r="AE227" s="44"/>
      <c r="AF227" s="44"/>
      <c r="AG227" s="44"/>
    </row>
    <row r="228" spans="1:33" s="105" customFormat="1" ht="11.45" customHeight="1" outlineLevel="1" x14ac:dyDescent="0.2">
      <c r="A228" s="142">
        <f t="shared" si="12"/>
        <v>211</v>
      </c>
      <c r="B228" s="318"/>
      <c r="C228" s="71"/>
      <c r="D228" s="314"/>
      <c r="E228" s="70"/>
      <c r="F228" s="309"/>
      <c r="G228" s="308"/>
      <c r="H228" s="305"/>
      <c r="I228" s="319"/>
      <c r="J228" s="311"/>
      <c r="K228" s="305"/>
      <c r="L228" s="130" t="str">
        <f>IF(I228&lt;H228,"Check dates",IF(AND(H228="",I228&gt;0),"Check dates",IF(I228="",".",IFERROR(MAX(0,NETWORKDAYS(H228,I228,Lists!$F$45:$F$65)-IF(ISNUMBER(J228),J228,0)-1,0),"."))))</f>
        <v>.</v>
      </c>
      <c r="M228" s="308"/>
      <c r="N228" s="308"/>
      <c r="O228" s="304"/>
      <c r="P228" s="304"/>
      <c r="Q228" s="304"/>
      <c r="R228" s="304"/>
      <c r="S228" s="130" t="str">
        <f t="shared" si="10"/>
        <v>.</v>
      </c>
      <c r="T228" s="169" t="str">
        <f>IF(S228="Yes",(NETWORKDAYS(H228,$D$12,Lists!$F$45:$F$65)-IF(ISNUMBER(J228),J228,0)-1),".")</f>
        <v>.</v>
      </c>
      <c r="U228" s="24"/>
      <c r="V228" s="296" t="str">
        <f t="shared" si="11"/>
        <v>.</v>
      </c>
      <c r="W228" s="44"/>
      <c r="X228" s="307"/>
      <c r="Y228" s="44"/>
      <c r="Z228" s="44"/>
      <c r="AA228" s="44"/>
      <c r="AB228" s="44"/>
      <c r="AC228" s="44"/>
      <c r="AD228" s="44"/>
      <c r="AE228" s="44"/>
      <c r="AF228" s="44"/>
      <c r="AG228" s="44"/>
    </row>
    <row r="229" spans="1:33" s="105" customFormat="1" ht="11.45" customHeight="1" outlineLevel="1" x14ac:dyDescent="0.2">
      <c r="A229" s="142">
        <f t="shared" si="12"/>
        <v>212</v>
      </c>
      <c r="B229" s="318"/>
      <c r="C229" s="71"/>
      <c r="D229" s="314"/>
      <c r="E229" s="70"/>
      <c r="F229" s="309"/>
      <c r="G229" s="308"/>
      <c r="H229" s="305"/>
      <c r="I229" s="305"/>
      <c r="J229" s="311"/>
      <c r="K229" s="305"/>
      <c r="L229" s="130" t="str">
        <f>IF(I229&lt;H229,"Check dates",IF(AND(H229="",I229&gt;0),"Check dates",IF(I229="",".",IFERROR(MAX(0,NETWORKDAYS(H229,I229,Lists!$F$45:$F$65)-IF(ISNUMBER(J229),J229,0)-1,0),"."))))</f>
        <v>.</v>
      </c>
      <c r="M229" s="308"/>
      <c r="N229" s="308"/>
      <c r="O229" s="304"/>
      <c r="P229" s="304"/>
      <c r="Q229" s="304"/>
      <c r="R229" s="304"/>
      <c r="S229" s="130" t="str">
        <f t="shared" si="10"/>
        <v>.</v>
      </c>
      <c r="T229" s="169" t="str">
        <f>IF(S229="Yes",(NETWORKDAYS(H229,$D$12,Lists!$F$45:$F$65)-IF(ISNUMBER(J229),J229,0)-1),".")</f>
        <v>.</v>
      </c>
      <c r="U229" s="24"/>
      <c r="V229" s="296" t="str">
        <f t="shared" si="11"/>
        <v>.</v>
      </c>
      <c r="W229" s="44"/>
      <c r="X229" s="307"/>
      <c r="Y229" s="44"/>
      <c r="Z229" s="44"/>
      <c r="AA229" s="44"/>
      <c r="AB229" s="44"/>
      <c r="AC229" s="44"/>
      <c r="AD229" s="44"/>
      <c r="AE229" s="44"/>
      <c r="AF229" s="44"/>
      <c r="AG229" s="44"/>
    </row>
    <row r="230" spans="1:33" s="105" customFormat="1" ht="11.45" customHeight="1" outlineLevel="1" x14ac:dyDescent="0.2">
      <c r="A230" s="142">
        <f t="shared" si="12"/>
        <v>213</v>
      </c>
      <c r="B230" s="318"/>
      <c r="C230" s="71"/>
      <c r="D230" s="314"/>
      <c r="E230" s="70"/>
      <c r="F230" s="309"/>
      <c r="G230" s="308"/>
      <c r="H230" s="305"/>
      <c r="I230" s="305"/>
      <c r="J230" s="311"/>
      <c r="K230" s="305"/>
      <c r="L230" s="130" t="str">
        <f>IF(I230&lt;H230,"Check dates",IF(AND(H230="",I230&gt;0),"Check dates",IF(I230="",".",IFERROR(MAX(0,NETWORKDAYS(H230,I230,Lists!$F$45:$F$65)-IF(ISNUMBER(J230),J230,0)-1,0),"."))))</f>
        <v>.</v>
      </c>
      <c r="M230" s="308"/>
      <c r="N230" s="308"/>
      <c r="O230" s="304"/>
      <c r="P230" s="304"/>
      <c r="Q230" s="304"/>
      <c r="R230" s="304"/>
      <c r="S230" s="130" t="str">
        <f t="shared" si="10"/>
        <v>.</v>
      </c>
      <c r="T230" s="169" t="str">
        <f>IF(S230="Yes",(NETWORKDAYS(H230,$D$12,Lists!$F$45:$F$65)-IF(ISNUMBER(J230),J230,0)-1),".")</f>
        <v>.</v>
      </c>
      <c r="U230" s="24"/>
      <c r="V230" s="296" t="str">
        <f t="shared" si="11"/>
        <v>.</v>
      </c>
      <c r="W230" s="44"/>
      <c r="X230" s="307"/>
      <c r="Y230" s="44"/>
      <c r="Z230" s="44"/>
      <c r="AA230" s="44"/>
      <c r="AB230" s="44"/>
      <c r="AC230" s="44"/>
      <c r="AD230" s="44"/>
      <c r="AE230" s="44"/>
      <c r="AF230" s="44"/>
      <c r="AG230" s="44"/>
    </row>
    <row r="231" spans="1:33" s="105" customFormat="1" ht="11.45" customHeight="1" outlineLevel="1" x14ac:dyDescent="0.2">
      <c r="A231" s="142">
        <f t="shared" si="12"/>
        <v>214</v>
      </c>
      <c r="B231" s="318"/>
      <c r="C231" s="71"/>
      <c r="D231" s="314"/>
      <c r="E231" s="70"/>
      <c r="F231" s="309"/>
      <c r="G231" s="308"/>
      <c r="H231" s="305"/>
      <c r="I231" s="305"/>
      <c r="J231" s="311"/>
      <c r="K231" s="305"/>
      <c r="L231" s="130" t="str">
        <f>IF(I231&lt;H231,"Check dates",IF(AND(H231="",I231&gt;0),"Check dates",IF(I231="",".",IFERROR(MAX(0,NETWORKDAYS(H231,I231,Lists!$F$45:$F$65)-IF(ISNUMBER(J231),J231,0)-1,0),"."))))</f>
        <v>.</v>
      </c>
      <c r="M231" s="308"/>
      <c r="N231" s="308"/>
      <c r="O231" s="304"/>
      <c r="P231" s="304"/>
      <c r="Q231" s="304"/>
      <c r="R231" s="304"/>
      <c r="S231" s="130" t="str">
        <f t="shared" si="10"/>
        <v>.</v>
      </c>
      <c r="T231" s="169" t="str">
        <f>IF(S231="Yes",(NETWORKDAYS(H231,$D$12,Lists!$F$45:$F$65)-IF(ISNUMBER(J231),J231,0)-1),".")</f>
        <v>.</v>
      </c>
      <c r="U231" s="24"/>
      <c r="V231" s="296" t="str">
        <f t="shared" si="11"/>
        <v>.</v>
      </c>
      <c r="W231" s="44"/>
      <c r="X231" s="307"/>
      <c r="Y231" s="44"/>
      <c r="Z231" s="44"/>
      <c r="AA231" s="44"/>
      <c r="AB231" s="44"/>
      <c r="AC231" s="44"/>
      <c r="AD231" s="44"/>
      <c r="AE231" s="44"/>
      <c r="AF231" s="44"/>
      <c r="AG231" s="44"/>
    </row>
    <row r="232" spans="1:33" s="105" customFormat="1" ht="11.45" customHeight="1" outlineLevel="1" x14ac:dyDescent="0.2">
      <c r="A232" s="142">
        <f t="shared" si="12"/>
        <v>215</v>
      </c>
      <c r="B232" s="318"/>
      <c r="C232" s="71"/>
      <c r="D232" s="314"/>
      <c r="E232" s="70"/>
      <c r="F232" s="309"/>
      <c r="G232" s="308"/>
      <c r="H232" s="305"/>
      <c r="I232" s="319"/>
      <c r="J232" s="311"/>
      <c r="K232" s="305"/>
      <c r="L232" s="130" t="str">
        <f>IF(I232&lt;H232,"Check dates",IF(AND(H232="",I232&gt;0),"Check dates",IF(I232="",".",IFERROR(MAX(0,NETWORKDAYS(H232,I232,Lists!$F$45:$F$65)-IF(ISNUMBER(J232),J232,0)-1,0),"."))))</f>
        <v>.</v>
      </c>
      <c r="M232" s="308"/>
      <c r="N232" s="308"/>
      <c r="O232" s="304"/>
      <c r="P232" s="304"/>
      <c r="Q232" s="304"/>
      <c r="R232" s="304"/>
      <c r="S232" s="130" t="str">
        <f t="shared" si="10"/>
        <v>.</v>
      </c>
      <c r="T232" s="169" t="str">
        <f>IF(S232="Yes",(NETWORKDAYS(H232,$D$12,Lists!$F$45:$F$65)-IF(ISNUMBER(J232),J232,0)-1),".")</f>
        <v>.</v>
      </c>
      <c r="U232" s="24"/>
      <c r="V232" s="296" t="str">
        <f t="shared" si="11"/>
        <v>.</v>
      </c>
      <c r="W232" s="44"/>
      <c r="X232" s="307"/>
      <c r="Y232" s="44"/>
      <c r="Z232" s="44"/>
      <c r="AA232" s="44"/>
      <c r="AB232" s="44"/>
      <c r="AC232" s="44"/>
      <c r="AD232" s="44"/>
      <c r="AE232" s="44"/>
      <c r="AF232" s="44"/>
      <c r="AG232" s="44"/>
    </row>
    <row r="233" spans="1:33" s="105" customFormat="1" ht="11.45" customHeight="1" outlineLevel="1" x14ac:dyDescent="0.2">
      <c r="A233" s="142">
        <f t="shared" si="12"/>
        <v>216</v>
      </c>
      <c r="B233" s="318"/>
      <c r="C233" s="71"/>
      <c r="D233" s="314"/>
      <c r="E233" s="70"/>
      <c r="F233" s="309"/>
      <c r="G233" s="308"/>
      <c r="H233" s="305"/>
      <c r="I233" s="319"/>
      <c r="J233" s="311"/>
      <c r="K233" s="305"/>
      <c r="L233" s="130" t="str">
        <f>IF(I233&lt;H233,"Check dates",IF(AND(H233="",I233&gt;0),"Check dates",IF(I233="",".",IFERROR(MAX(0,NETWORKDAYS(H233,I233,Lists!$F$45:$F$65)-IF(ISNUMBER(J233),J233,0)-1,0),"."))))</f>
        <v>.</v>
      </c>
      <c r="M233" s="308"/>
      <c r="N233" s="308"/>
      <c r="O233" s="304"/>
      <c r="P233" s="304"/>
      <c r="Q233" s="304"/>
      <c r="R233" s="304"/>
      <c r="S233" s="130" t="str">
        <f t="shared" si="10"/>
        <v>.</v>
      </c>
      <c r="T233" s="169" t="str">
        <f>IF(S233="Yes",(NETWORKDAYS(H233,$D$12,Lists!$F$45:$F$65)-IF(ISNUMBER(J233),J233,0)-1),".")</f>
        <v>.</v>
      </c>
      <c r="U233" s="24"/>
      <c r="V233" s="296" t="str">
        <f t="shared" si="11"/>
        <v>.</v>
      </c>
      <c r="W233" s="44"/>
      <c r="X233" s="307"/>
      <c r="Y233" s="44"/>
      <c r="Z233" s="44"/>
      <c r="AA233" s="44"/>
      <c r="AB233" s="44"/>
      <c r="AC233" s="44"/>
      <c r="AD233" s="44"/>
      <c r="AE233" s="44"/>
      <c r="AF233" s="44"/>
      <c r="AG233" s="44"/>
    </row>
    <row r="234" spans="1:33" s="105" customFormat="1" ht="11.45" customHeight="1" outlineLevel="1" x14ac:dyDescent="0.2">
      <c r="A234" s="142">
        <f t="shared" si="12"/>
        <v>217</v>
      </c>
      <c r="B234" s="318"/>
      <c r="C234" s="71"/>
      <c r="D234" s="314"/>
      <c r="E234" s="70"/>
      <c r="F234" s="309"/>
      <c r="G234" s="308"/>
      <c r="H234" s="305"/>
      <c r="I234" s="319"/>
      <c r="J234" s="311"/>
      <c r="K234" s="305"/>
      <c r="L234" s="130" t="str">
        <f>IF(I234&lt;H234,"Check dates",IF(AND(H234="",I234&gt;0),"Check dates",IF(I234="",".",IFERROR(MAX(0,NETWORKDAYS(H234,I234,Lists!$F$45:$F$65)-IF(ISNUMBER(J234),J234,0)-1,0),"."))))</f>
        <v>.</v>
      </c>
      <c r="M234" s="308"/>
      <c r="N234" s="308"/>
      <c r="O234" s="304"/>
      <c r="P234" s="304"/>
      <c r="Q234" s="304"/>
      <c r="R234" s="304"/>
      <c r="S234" s="130" t="str">
        <f t="shared" si="10"/>
        <v>.</v>
      </c>
      <c r="T234" s="169" t="str">
        <f>IF(S234="Yes",(NETWORKDAYS(H234,$D$12,Lists!$F$45:$F$65)-IF(ISNUMBER(J234),J234,0)-1),".")</f>
        <v>.</v>
      </c>
      <c r="U234" s="24"/>
      <c r="V234" s="296" t="str">
        <f t="shared" si="11"/>
        <v>.</v>
      </c>
      <c r="W234" s="44"/>
      <c r="X234" s="307"/>
      <c r="Y234" s="44"/>
      <c r="Z234" s="44"/>
      <c r="AA234" s="44"/>
      <c r="AB234" s="44"/>
      <c r="AC234" s="44"/>
      <c r="AD234" s="44"/>
      <c r="AE234" s="44"/>
      <c r="AF234" s="44"/>
      <c r="AG234" s="44"/>
    </row>
    <row r="235" spans="1:33" s="105" customFormat="1" ht="11.45" customHeight="1" outlineLevel="1" x14ac:dyDescent="0.2">
      <c r="A235" s="142">
        <f t="shared" si="12"/>
        <v>218</v>
      </c>
      <c r="B235" s="318"/>
      <c r="C235" s="71"/>
      <c r="D235" s="314"/>
      <c r="E235" s="70"/>
      <c r="F235" s="309"/>
      <c r="G235" s="308"/>
      <c r="H235" s="305"/>
      <c r="I235" s="305"/>
      <c r="J235" s="311"/>
      <c r="K235" s="305"/>
      <c r="L235" s="130" t="str">
        <f>IF(I235&lt;H235,"Check dates",IF(AND(H235="",I235&gt;0),"Check dates",IF(I235="",".",IFERROR(MAX(0,NETWORKDAYS(H235,I235,Lists!$F$45:$F$65)-IF(ISNUMBER(J235),J235,0)-1,0),"."))))</f>
        <v>.</v>
      </c>
      <c r="M235" s="308"/>
      <c r="N235" s="308"/>
      <c r="O235" s="304"/>
      <c r="P235" s="304"/>
      <c r="Q235" s="304"/>
      <c r="R235" s="304"/>
      <c r="S235" s="130" t="str">
        <f t="shared" si="10"/>
        <v>.</v>
      </c>
      <c r="T235" s="169" t="str">
        <f>IF(S235="Yes",(NETWORKDAYS(H235,$D$12,Lists!$F$45:$F$65)-IF(ISNUMBER(J235),J235,0)-1),".")</f>
        <v>.</v>
      </c>
      <c r="U235" s="24"/>
      <c r="V235" s="296" t="str">
        <f t="shared" si="11"/>
        <v>.</v>
      </c>
      <c r="W235" s="44"/>
      <c r="X235" s="307"/>
      <c r="Y235" s="44"/>
      <c r="Z235" s="44"/>
      <c r="AA235" s="44"/>
      <c r="AB235" s="44"/>
      <c r="AC235" s="44"/>
      <c r="AD235" s="44"/>
      <c r="AE235" s="44"/>
      <c r="AF235" s="44"/>
      <c r="AG235" s="44"/>
    </row>
    <row r="236" spans="1:33" s="105" customFormat="1" ht="11.45" customHeight="1" outlineLevel="1" x14ac:dyDescent="0.2">
      <c r="A236" s="142">
        <f t="shared" si="12"/>
        <v>219</v>
      </c>
      <c r="B236" s="318"/>
      <c r="C236" s="71"/>
      <c r="D236" s="314"/>
      <c r="E236" s="70"/>
      <c r="F236" s="309"/>
      <c r="G236" s="308"/>
      <c r="H236" s="305"/>
      <c r="I236" s="305"/>
      <c r="J236" s="311"/>
      <c r="K236" s="305"/>
      <c r="L236" s="130" t="str">
        <f>IF(I236&lt;H236,"Check dates",IF(AND(H236="",I236&gt;0),"Check dates",IF(I236="",".",IFERROR(MAX(0,NETWORKDAYS(H236,I236,Lists!$F$45:$F$65)-IF(ISNUMBER(J236),J236,0)-1,0),"."))))</f>
        <v>.</v>
      </c>
      <c r="M236" s="308"/>
      <c r="N236" s="308"/>
      <c r="O236" s="304"/>
      <c r="P236" s="304"/>
      <c r="Q236" s="304"/>
      <c r="R236" s="304"/>
      <c r="S236" s="130" t="str">
        <f t="shared" si="10"/>
        <v>.</v>
      </c>
      <c r="T236" s="169" t="str">
        <f>IF(S236="Yes",(NETWORKDAYS(H236,$D$12,Lists!$F$45:$F$65)-IF(ISNUMBER(J236),J236,0)-1),".")</f>
        <v>.</v>
      </c>
      <c r="U236" s="24"/>
      <c r="V236" s="296" t="str">
        <f t="shared" si="11"/>
        <v>.</v>
      </c>
      <c r="W236" s="44"/>
      <c r="X236" s="307"/>
      <c r="Y236" s="44"/>
      <c r="Z236" s="44"/>
      <c r="AA236" s="44"/>
      <c r="AB236" s="44"/>
      <c r="AC236" s="44"/>
      <c r="AD236" s="44"/>
      <c r="AE236" s="44"/>
      <c r="AF236" s="44"/>
      <c r="AG236" s="44"/>
    </row>
    <row r="237" spans="1:33" s="105" customFormat="1" ht="11.45" customHeight="1" outlineLevel="1" x14ac:dyDescent="0.2">
      <c r="A237" s="142">
        <f t="shared" si="12"/>
        <v>220</v>
      </c>
      <c r="B237" s="318"/>
      <c r="C237" s="71"/>
      <c r="D237" s="314"/>
      <c r="E237" s="70"/>
      <c r="F237" s="309"/>
      <c r="G237" s="308"/>
      <c r="H237" s="305"/>
      <c r="I237" s="305"/>
      <c r="J237" s="311"/>
      <c r="K237" s="305"/>
      <c r="L237" s="130" t="str">
        <f>IF(I237&lt;H237,"Check dates",IF(AND(H237="",I237&gt;0),"Check dates",IF(I237="",".",IFERROR(MAX(0,NETWORKDAYS(H237,I237,Lists!$F$45:$F$65)-IF(ISNUMBER(J237),J237,0)-1,0),"."))))</f>
        <v>.</v>
      </c>
      <c r="M237" s="308"/>
      <c r="N237" s="308"/>
      <c r="O237" s="304"/>
      <c r="P237" s="304"/>
      <c r="Q237" s="304"/>
      <c r="R237" s="304"/>
      <c r="S237" s="130" t="str">
        <f t="shared" si="10"/>
        <v>.</v>
      </c>
      <c r="T237" s="169" t="str">
        <f>IF(S237="Yes",(NETWORKDAYS(H237,$D$12,Lists!$F$45:$F$65)-IF(ISNUMBER(J237),J237,0)-1),".")</f>
        <v>.</v>
      </c>
      <c r="U237" s="24"/>
      <c r="V237" s="296" t="str">
        <f t="shared" si="11"/>
        <v>.</v>
      </c>
      <c r="W237" s="44"/>
      <c r="X237" s="307"/>
      <c r="Y237" s="44"/>
      <c r="Z237" s="44"/>
      <c r="AA237" s="44"/>
      <c r="AB237" s="44"/>
      <c r="AC237" s="44"/>
      <c r="AD237" s="44"/>
      <c r="AE237" s="44"/>
      <c r="AF237" s="44"/>
      <c r="AG237" s="44"/>
    </row>
    <row r="238" spans="1:33" s="105" customFormat="1" ht="11.45" customHeight="1" outlineLevel="1" x14ac:dyDescent="0.2">
      <c r="A238" s="142">
        <f t="shared" si="12"/>
        <v>221</v>
      </c>
      <c r="B238" s="318"/>
      <c r="C238" s="71"/>
      <c r="D238" s="314"/>
      <c r="E238" s="70"/>
      <c r="F238" s="309"/>
      <c r="G238" s="308"/>
      <c r="H238" s="305"/>
      <c r="I238" s="305"/>
      <c r="J238" s="311"/>
      <c r="K238" s="305"/>
      <c r="L238" s="130" t="str">
        <f>IF(I238&lt;H238,"Check dates",IF(AND(H238="",I238&gt;0),"Check dates",IF(I238="",".",IFERROR(MAX(0,NETWORKDAYS(H238,I238,Lists!$F$45:$F$65)-IF(ISNUMBER(J238),J238,0)-1,0),"."))))</f>
        <v>.</v>
      </c>
      <c r="M238" s="308"/>
      <c r="N238" s="308"/>
      <c r="O238" s="304"/>
      <c r="P238" s="304"/>
      <c r="Q238" s="304"/>
      <c r="R238" s="304"/>
      <c r="S238" s="130" t="str">
        <f t="shared" si="10"/>
        <v>.</v>
      </c>
      <c r="T238" s="169" t="str">
        <f>IF(S238="Yes",(NETWORKDAYS(H238,$D$12,Lists!$F$45:$F$65)-IF(ISNUMBER(J238),J238,0)-1),".")</f>
        <v>.</v>
      </c>
      <c r="U238" s="24"/>
      <c r="V238" s="296" t="str">
        <f t="shared" si="11"/>
        <v>.</v>
      </c>
      <c r="W238" s="44"/>
      <c r="X238" s="307"/>
      <c r="Y238" s="44"/>
      <c r="Z238" s="44"/>
      <c r="AA238" s="44"/>
      <c r="AB238" s="44"/>
      <c r="AC238" s="44"/>
      <c r="AD238" s="44"/>
      <c r="AE238" s="44"/>
      <c r="AF238" s="44"/>
      <c r="AG238" s="44"/>
    </row>
    <row r="239" spans="1:33" s="105" customFormat="1" ht="11.45" customHeight="1" outlineLevel="1" x14ac:dyDescent="0.2">
      <c r="A239" s="142">
        <f t="shared" si="12"/>
        <v>222</v>
      </c>
      <c r="B239" s="318"/>
      <c r="C239" s="71"/>
      <c r="D239" s="314"/>
      <c r="E239" s="70"/>
      <c r="F239" s="309"/>
      <c r="G239" s="308"/>
      <c r="H239" s="305"/>
      <c r="I239" s="319"/>
      <c r="J239" s="311"/>
      <c r="K239" s="305"/>
      <c r="L239" s="130" t="str">
        <f>IF(I239&lt;H239,"Check dates",IF(AND(H239="",I239&gt;0),"Check dates",IF(I239="",".",IFERROR(MAX(0,NETWORKDAYS(H239,I239,Lists!$F$45:$F$65)-IF(ISNUMBER(J239),J239,0)-1,0),"."))))</f>
        <v>.</v>
      </c>
      <c r="M239" s="308"/>
      <c r="N239" s="308"/>
      <c r="O239" s="304"/>
      <c r="P239" s="304"/>
      <c r="Q239" s="304"/>
      <c r="R239" s="304"/>
      <c r="S239" s="130" t="str">
        <f t="shared" si="10"/>
        <v>.</v>
      </c>
      <c r="T239" s="169" t="str">
        <f>IF(S239="Yes",(NETWORKDAYS(H239,$D$12,Lists!$F$45:$F$65)-IF(ISNUMBER(J239),J239,0)-1),".")</f>
        <v>.</v>
      </c>
      <c r="U239" s="24"/>
      <c r="V239" s="296" t="str">
        <f t="shared" si="11"/>
        <v>.</v>
      </c>
      <c r="W239" s="44"/>
      <c r="X239" s="307"/>
      <c r="Y239" s="44"/>
      <c r="Z239" s="44"/>
      <c r="AA239" s="44"/>
      <c r="AB239" s="44"/>
      <c r="AC239" s="44"/>
      <c r="AD239" s="44"/>
      <c r="AE239" s="44"/>
      <c r="AF239" s="44"/>
      <c r="AG239" s="44"/>
    </row>
    <row r="240" spans="1:33" s="105" customFormat="1" ht="11.45" customHeight="1" outlineLevel="1" x14ac:dyDescent="0.2">
      <c r="A240" s="142">
        <f t="shared" si="12"/>
        <v>223</v>
      </c>
      <c r="B240" s="318"/>
      <c r="C240" s="71"/>
      <c r="D240" s="314"/>
      <c r="E240" s="70"/>
      <c r="F240" s="309"/>
      <c r="G240" s="308"/>
      <c r="H240" s="305"/>
      <c r="I240" s="305"/>
      <c r="J240" s="311"/>
      <c r="K240" s="305"/>
      <c r="L240" s="130" t="str">
        <f>IF(I240&lt;H240,"Check dates",IF(AND(H240="",I240&gt;0),"Check dates",IF(I240="",".",IFERROR(MAX(0,NETWORKDAYS(H240,I240,Lists!$F$45:$F$65)-IF(ISNUMBER(J240),J240,0)-1,0),"."))))</f>
        <v>.</v>
      </c>
      <c r="M240" s="308"/>
      <c r="N240" s="308"/>
      <c r="O240" s="304"/>
      <c r="P240" s="304"/>
      <c r="Q240" s="304"/>
      <c r="R240" s="304"/>
      <c r="S240" s="130" t="str">
        <f t="shared" si="10"/>
        <v>.</v>
      </c>
      <c r="T240" s="169" t="str">
        <f>IF(S240="Yes",(NETWORKDAYS(H240,$D$12,Lists!$F$45:$F$65)-IF(ISNUMBER(J240),J240,0)-1),".")</f>
        <v>.</v>
      </c>
      <c r="U240" s="24"/>
      <c r="V240" s="296" t="str">
        <f t="shared" si="11"/>
        <v>.</v>
      </c>
      <c r="W240" s="44"/>
      <c r="X240" s="307"/>
      <c r="Y240" s="44"/>
      <c r="Z240" s="44"/>
      <c r="AA240" s="44"/>
      <c r="AB240" s="44"/>
      <c r="AC240" s="44"/>
      <c r="AD240" s="44"/>
      <c r="AE240" s="44"/>
      <c r="AF240" s="44"/>
      <c r="AG240" s="44"/>
    </row>
    <row r="241" spans="1:33" s="105" customFormat="1" ht="11.45" customHeight="1" outlineLevel="1" x14ac:dyDescent="0.2">
      <c r="A241" s="142">
        <f t="shared" si="12"/>
        <v>224</v>
      </c>
      <c r="B241" s="318"/>
      <c r="C241" s="71"/>
      <c r="D241" s="314"/>
      <c r="E241" s="70"/>
      <c r="F241" s="309"/>
      <c r="G241" s="308"/>
      <c r="H241" s="305"/>
      <c r="I241" s="305"/>
      <c r="J241" s="311"/>
      <c r="K241" s="305"/>
      <c r="L241" s="130" t="str">
        <f>IF(I241&lt;H241,"Check dates",IF(AND(H241="",I241&gt;0),"Check dates",IF(I241="",".",IFERROR(MAX(0,NETWORKDAYS(H241,I241,Lists!$F$45:$F$65)-IF(ISNUMBER(J241),J241,0)-1,0),"."))))</f>
        <v>.</v>
      </c>
      <c r="M241" s="308"/>
      <c r="N241" s="308"/>
      <c r="O241" s="304"/>
      <c r="P241" s="304"/>
      <c r="Q241" s="304"/>
      <c r="R241" s="304"/>
      <c r="S241" s="130" t="str">
        <f t="shared" si="10"/>
        <v>.</v>
      </c>
      <c r="T241" s="169" t="str">
        <f>IF(S241="Yes",(NETWORKDAYS(H241,$D$12,Lists!$F$45:$F$65)-IF(ISNUMBER(J241),J241,0)-1),".")</f>
        <v>.</v>
      </c>
      <c r="U241" s="24"/>
      <c r="V241" s="296" t="str">
        <f t="shared" si="11"/>
        <v>.</v>
      </c>
      <c r="W241" s="44"/>
      <c r="X241" s="307"/>
      <c r="Y241" s="44"/>
      <c r="Z241" s="44"/>
      <c r="AA241" s="44"/>
      <c r="AB241" s="44"/>
      <c r="AC241" s="44"/>
      <c r="AD241" s="44"/>
      <c r="AE241" s="44"/>
      <c r="AF241" s="44"/>
      <c r="AG241" s="44"/>
    </row>
    <row r="242" spans="1:33" s="105" customFormat="1" ht="11.45" customHeight="1" outlineLevel="1" x14ac:dyDescent="0.2">
      <c r="A242" s="142">
        <f t="shared" si="12"/>
        <v>225</v>
      </c>
      <c r="B242" s="318"/>
      <c r="C242" s="71"/>
      <c r="D242" s="314"/>
      <c r="E242" s="70"/>
      <c r="F242" s="309"/>
      <c r="G242" s="308"/>
      <c r="H242" s="305"/>
      <c r="I242" s="305"/>
      <c r="J242" s="311"/>
      <c r="K242" s="305"/>
      <c r="L242" s="130" t="str">
        <f>IF(I242&lt;H242,"Check dates",IF(AND(H242="",I242&gt;0),"Check dates",IF(I242="",".",IFERROR(MAX(0,NETWORKDAYS(H242,I242,Lists!$F$45:$F$65)-IF(ISNUMBER(J242),J242,0)-1,0),"."))))</f>
        <v>.</v>
      </c>
      <c r="M242" s="308"/>
      <c r="N242" s="308"/>
      <c r="O242" s="304"/>
      <c r="P242" s="304"/>
      <c r="Q242" s="304"/>
      <c r="R242" s="304"/>
      <c r="S242" s="130" t="str">
        <f t="shared" si="10"/>
        <v>.</v>
      </c>
      <c r="T242" s="169" t="str">
        <f>IF(S242="Yes",(NETWORKDAYS(H242,$D$12,Lists!$F$45:$F$65)-IF(ISNUMBER(J242),J242,0)-1),".")</f>
        <v>.</v>
      </c>
      <c r="U242" s="24"/>
      <c r="V242" s="296" t="str">
        <f t="shared" si="11"/>
        <v>.</v>
      </c>
      <c r="W242" s="44"/>
      <c r="X242" s="307"/>
      <c r="Y242" s="44"/>
      <c r="Z242" s="44"/>
      <c r="AA242" s="44"/>
      <c r="AB242" s="44"/>
      <c r="AC242" s="44"/>
      <c r="AD242" s="44"/>
      <c r="AE242" s="44"/>
      <c r="AF242" s="44"/>
      <c r="AG242" s="44"/>
    </row>
    <row r="243" spans="1:33" s="105" customFormat="1" ht="11.45" customHeight="1" outlineLevel="1" x14ac:dyDescent="0.2">
      <c r="A243" s="142">
        <f t="shared" si="12"/>
        <v>226</v>
      </c>
      <c r="B243" s="318"/>
      <c r="C243" s="71"/>
      <c r="D243" s="314"/>
      <c r="E243" s="70"/>
      <c r="F243" s="309"/>
      <c r="G243" s="308"/>
      <c r="H243" s="305"/>
      <c r="I243" s="305"/>
      <c r="J243" s="311"/>
      <c r="K243" s="305"/>
      <c r="L243" s="130" t="str">
        <f>IF(I243&lt;H243,"Check dates",IF(AND(H243="",I243&gt;0),"Check dates",IF(I243="",".",IFERROR(MAX(0,NETWORKDAYS(H243,I243,Lists!$F$45:$F$65)-IF(ISNUMBER(J243),J243,0)-1,0),"."))))</f>
        <v>.</v>
      </c>
      <c r="M243" s="308"/>
      <c r="N243" s="308"/>
      <c r="O243" s="304"/>
      <c r="P243" s="304"/>
      <c r="Q243" s="304"/>
      <c r="R243" s="304"/>
      <c r="S243" s="130" t="str">
        <f t="shared" si="10"/>
        <v>.</v>
      </c>
      <c r="T243" s="169" t="str">
        <f>IF(S243="Yes",(NETWORKDAYS(H243,$D$12,Lists!$F$45:$F$65)-IF(ISNUMBER(J243),J243,0)-1),".")</f>
        <v>.</v>
      </c>
      <c r="U243" s="24"/>
      <c r="V243" s="296" t="str">
        <f t="shared" si="11"/>
        <v>.</v>
      </c>
      <c r="W243" s="44"/>
      <c r="X243" s="307"/>
      <c r="Y243" s="44"/>
      <c r="Z243" s="44"/>
      <c r="AA243" s="44"/>
      <c r="AB243" s="44"/>
      <c r="AC243" s="44"/>
      <c r="AD243" s="44"/>
      <c r="AE243" s="44"/>
      <c r="AF243" s="44"/>
      <c r="AG243" s="44"/>
    </row>
    <row r="244" spans="1:33" s="105" customFormat="1" ht="11.45" customHeight="1" outlineLevel="1" x14ac:dyDescent="0.2">
      <c r="A244" s="142">
        <f t="shared" si="12"/>
        <v>227</v>
      </c>
      <c r="B244" s="318"/>
      <c r="C244" s="71"/>
      <c r="D244" s="314"/>
      <c r="E244" s="70"/>
      <c r="F244" s="309"/>
      <c r="G244" s="308"/>
      <c r="H244" s="305"/>
      <c r="I244" s="305"/>
      <c r="J244" s="311"/>
      <c r="K244" s="305"/>
      <c r="L244" s="130" t="str">
        <f>IF(I244&lt;H244,"Check dates",IF(AND(H244="",I244&gt;0),"Check dates",IF(I244="",".",IFERROR(MAX(0,NETWORKDAYS(H244,I244,Lists!$F$45:$F$65)-IF(ISNUMBER(J244),J244,0)-1,0),"."))))</f>
        <v>.</v>
      </c>
      <c r="M244" s="308"/>
      <c r="N244" s="308"/>
      <c r="O244" s="304"/>
      <c r="P244" s="304"/>
      <c r="Q244" s="304"/>
      <c r="R244" s="304"/>
      <c r="S244" s="130" t="str">
        <f t="shared" si="10"/>
        <v>.</v>
      </c>
      <c r="T244" s="169" t="str">
        <f>IF(S244="Yes",(NETWORKDAYS(H244,$D$12,Lists!$F$45:$F$65)-IF(ISNUMBER(J244),J244,0)-1),".")</f>
        <v>.</v>
      </c>
      <c r="U244" s="24"/>
      <c r="V244" s="296" t="str">
        <f t="shared" si="11"/>
        <v>.</v>
      </c>
      <c r="W244" s="44"/>
      <c r="X244" s="307"/>
      <c r="Y244" s="44"/>
      <c r="Z244" s="44"/>
      <c r="AA244" s="44"/>
      <c r="AB244" s="44"/>
      <c r="AC244" s="44"/>
      <c r="AD244" s="44"/>
      <c r="AE244" s="44"/>
      <c r="AF244" s="44"/>
      <c r="AG244" s="44"/>
    </row>
    <row r="245" spans="1:33" s="105" customFormat="1" ht="11.45" customHeight="1" outlineLevel="1" x14ac:dyDescent="0.2">
      <c r="A245" s="142">
        <f t="shared" si="12"/>
        <v>228</v>
      </c>
      <c r="B245" s="318"/>
      <c r="C245" s="71"/>
      <c r="D245" s="314"/>
      <c r="E245" s="70"/>
      <c r="F245" s="309"/>
      <c r="G245" s="308"/>
      <c r="H245" s="305"/>
      <c r="I245" s="305"/>
      <c r="J245" s="311"/>
      <c r="K245" s="305"/>
      <c r="L245" s="130" t="str">
        <f>IF(I245&lt;H245,"Check dates",IF(AND(H245="",I245&gt;0),"Check dates",IF(I245="",".",IFERROR(MAX(0,NETWORKDAYS(H245,I245,Lists!$F$45:$F$65)-IF(ISNUMBER(J245),J245,0)-1,0),"."))))</f>
        <v>.</v>
      </c>
      <c r="M245" s="308"/>
      <c r="N245" s="308"/>
      <c r="O245" s="304"/>
      <c r="P245" s="304"/>
      <c r="Q245" s="304"/>
      <c r="R245" s="304"/>
      <c r="S245" s="130" t="str">
        <f t="shared" si="10"/>
        <v>.</v>
      </c>
      <c r="T245" s="169" t="str">
        <f>IF(S245="Yes",(NETWORKDAYS(H245,$D$12,Lists!$F$45:$F$65)-IF(ISNUMBER(J245),J245,0)-1),".")</f>
        <v>.</v>
      </c>
      <c r="U245" s="24"/>
      <c r="V245" s="296" t="str">
        <f t="shared" si="11"/>
        <v>.</v>
      </c>
      <c r="W245" s="44"/>
      <c r="X245" s="307"/>
      <c r="Y245" s="44"/>
      <c r="Z245" s="44"/>
      <c r="AA245" s="44"/>
      <c r="AB245" s="44"/>
      <c r="AC245" s="44"/>
      <c r="AD245" s="44"/>
      <c r="AE245" s="44"/>
      <c r="AF245" s="44"/>
      <c r="AG245" s="44"/>
    </row>
    <row r="246" spans="1:33" s="105" customFormat="1" ht="11.45" customHeight="1" outlineLevel="1" x14ac:dyDescent="0.2">
      <c r="A246" s="142">
        <f t="shared" si="12"/>
        <v>229</v>
      </c>
      <c r="B246" s="318"/>
      <c r="C246" s="71"/>
      <c r="D246" s="314"/>
      <c r="E246" s="70"/>
      <c r="F246" s="309"/>
      <c r="G246" s="308"/>
      <c r="H246" s="305"/>
      <c r="I246" s="319"/>
      <c r="J246" s="311"/>
      <c r="K246" s="305"/>
      <c r="L246" s="130" t="str">
        <f>IF(I246&lt;H246,"Check dates",IF(AND(H246="",I246&gt;0),"Check dates",IF(I246="",".",IFERROR(MAX(0,NETWORKDAYS(H246,I246,Lists!$F$45:$F$65)-IF(ISNUMBER(J246),J246,0)-1,0),"."))))</f>
        <v>.</v>
      </c>
      <c r="M246" s="308"/>
      <c r="N246" s="308"/>
      <c r="O246" s="304"/>
      <c r="P246" s="304"/>
      <c r="Q246" s="304"/>
      <c r="R246" s="304"/>
      <c r="S246" s="130" t="str">
        <f t="shared" si="10"/>
        <v>.</v>
      </c>
      <c r="T246" s="169" t="str">
        <f>IF(S246="Yes",(NETWORKDAYS(H246,$D$12,Lists!$F$45:$F$65)-IF(ISNUMBER(J246),J246,0)-1),".")</f>
        <v>.</v>
      </c>
      <c r="U246" s="24"/>
      <c r="V246" s="296" t="str">
        <f t="shared" si="11"/>
        <v>.</v>
      </c>
      <c r="W246" s="44"/>
      <c r="X246" s="307"/>
      <c r="Y246" s="44"/>
      <c r="Z246" s="44"/>
      <c r="AA246" s="44"/>
      <c r="AB246" s="44"/>
      <c r="AC246" s="44"/>
      <c r="AD246" s="44"/>
      <c r="AE246" s="44"/>
      <c r="AF246" s="44"/>
      <c r="AG246" s="44"/>
    </row>
    <row r="247" spans="1:33" s="105" customFormat="1" ht="11.45" customHeight="1" outlineLevel="1" x14ac:dyDescent="0.2">
      <c r="A247" s="142">
        <f t="shared" si="12"/>
        <v>230</v>
      </c>
      <c r="B247" s="318"/>
      <c r="C247" s="71"/>
      <c r="D247" s="314"/>
      <c r="E247" s="70"/>
      <c r="F247" s="309"/>
      <c r="G247" s="308"/>
      <c r="H247" s="305"/>
      <c r="I247" s="305"/>
      <c r="J247" s="311"/>
      <c r="K247" s="305"/>
      <c r="L247" s="130" t="str">
        <f>IF(I247&lt;H247,"Check dates",IF(AND(H247="",I247&gt;0),"Check dates",IF(I247="",".",IFERROR(MAX(0,NETWORKDAYS(H247,I247,Lists!$F$45:$F$65)-IF(ISNUMBER(J247),J247,0)-1,0),"."))))</f>
        <v>.</v>
      </c>
      <c r="M247" s="308"/>
      <c r="N247" s="308"/>
      <c r="O247" s="304"/>
      <c r="P247" s="304"/>
      <c r="Q247" s="304"/>
      <c r="R247" s="304"/>
      <c r="S247" s="130" t="str">
        <f t="shared" si="10"/>
        <v>.</v>
      </c>
      <c r="T247" s="169" t="str">
        <f>IF(S247="Yes",(NETWORKDAYS(H247,$D$12,Lists!$F$45:$F$65)-IF(ISNUMBER(J247),J247,0)-1),".")</f>
        <v>.</v>
      </c>
      <c r="U247" s="24"/>
      <c r="V247" s="296" t="str">
        <f t="shared" si="11"/>
        <v>.</v>
      </c>
      <c r="W247" s="44"/>
      <c r="X247" s="307"/>
      <c r="Y247" s="44"/>
      <c r="Z247" s="44"/>
      <c r="AA247" s="44"/>
      <c r="AB247" s="44"/>
      <c r="AC247" s="44"/>
      <c r="AD247" s="44"/>
      <c r="AE247" s="44"/>
      <c r="AF247" s="44"/>
      <c r="AG247" s="44"/>
    </row>
    <row r="248" spans="1:33" s="105" customFormat="1" ht="11.45" customHeight="1" outlineLevel="1" x14ac:dyDescent="0.2">
      <c r="A248" s="142">
        <f t="shared" si="12"/>
        <v>231</v>
      </c>
      <c r="B248" s="318"/>
      <c r="C248" s="71"/>
      <c r="D248" s="314"/>
      <c r="E248" s="70"/>
      <c r="F248" s="309"/>
      <c r="G248" s="308"/>
      <c r="H248" s="305"/>
      <c r="I248" s="305"/>
      <c r="J248" s="311"/>
      <c r="K248" s="305"/>
      <c r="L248" s="130" t="str">
        <f>IF(I248&lt;H248,"Check dates",IF(AND(H248="",I248&gt;0),"Check dates",IF(I248="",".",IFERROR(MAX(0,NETWORKDAYS(H248,I248,Lists!$F$45:$F$65)-IF(ISNUMBER(J248),J248,0)-1,0),"."))))</f>
        <v>.</v>
      </c>
      <c r="M248" s="308"/>
      <c r="N248" s="308"/>
      <c r="O248" s="304"/>
      <c r="P248" s="304"/>
      <c r="Q248" s="304"/>
      <c r="R248" s="304"/>
      <c r="S248" s="130" t="str">
        <f t="shared" si="10"/>
        <v>.</v>
      </c>
      <c r="T248" s="169" t="str">
        <f>IF(S248="Yes",(NETWORKDAYS(H248,$D$12,Lists!$F$45:$F$65)-IF(ISNUMBER(J248),J248,0)-1),".")</f>
        <v>.</v>
      </c>
      <c r="U248" s="24"/>
      <c r="V248" s="296" t="str">
        <f t="shared" si="11"/>
        <v>.</v>
      </c>
      <c r="W248" s="44"/>
      <c r="X248" s="307"/>
      <c r="Y248" s="44"/>
      <c r="Z248" s="44"/>
      <c r="AA248" s="44"/>
      <c r="AB248" s="44"/>
      <c r="AC248" s="44"/>
      <c r="AD248" s="44"/>
      <c r="AE248" s="44"/>
      <c r="AF248" s="44"/>
      <c r="AG248" s="44"/>
    </row>
    <row r="249" spans="1:33" s="105" customFormat="1" ht="11.45" customHeight="1" outlineLevel="1" x14ac:dyDescent="0.2">
      <c r="A249" s="142">
        <f t="shared" si="12"/>
        <v>232</v>
      </c>
      <c r="B249" s="318"/>
      <c r="C249" s="71"/>
      <c r="D249" s="314"/>
      <c r="E249" s="70"/>
      <c r="F249" s="309"/>
      <c r="G249" s="308"/>
      <c r="H249" s="305"/>
      <c r="I249" s="305"/>
      <c r="J249" s="311"/>
      <c r="K249" s="305"/>
      <c r="L249" s="130" t="str">
        <f>IF(I249&lt;H249,"Check dates",IF(AND(H249="",I249&gt;0),"Check dates",IF(I249="",".",IFERROR(MAX(0,NETWORKDAYS(H249,I249,Lists!$F$45:$F$65)-IF(ISNUMBER(J249),J249,0)-1,0),"."))))</f>
        <v>.</v>
      </c>
      <c r="M249" s="308"/>
      <c r="N249" s="308"/>
      <c r="O249" s="304"/>
      <c r="P249" s="304"/>
      <c r="Q249" s="304"/>
      <c r="R249" s="304"/>
      <c r="S249" s="130" t="str">
        <f t="shared" si="10"/>
        <v>.</v>
      </c>
      <c r="T249" s="169" t="str">
        <f>IF(S249="Yes",(NETWORKDAYS(H249,$D$12,Lists!$F$45:$F$65)-IF(ISNUMBER(J249),J249,0)-1),".")</f>
        <v>.</v>
      </c>
      <c r="U249" s="24"/>
      <c r="V249" s="296" t="str">
        <f t="shared" si="11"/>
        <v>.</v>
      </c>
      <c r="W249" s="44"/>
      <c r="X249" s="307"/>
      <c r="Y249" s="44"/>
      <c r="Z249" s="44"/>
      <c r="AA249" s="44"/>
      <c r="AB249" s="44"/>
      <c r="AC249" s="44"/>
      <c r="AD249" s="44"/>
      <c r="AE249" s="44"/>
      <c r="AF249" s="44"/>
      <c r="AG249" s="44"/>
    </row>
    <row r="250" spans="1:33" s="105" customFormat="1" ht="11.45" customHeight="1" outlineLevel="1" x14ac:dyDescent="0.2">
      <c r="A250" s="142">
        <f t="shared" si="12"/>
        <v>233</v>
      </c>
      <c r="B250" s="318"/>
      <c r="C250" s="71"/>
      <c r="D250" s="314"/>
      <c r="E250" s="70"/>
      <c r="F250" s="309"/>
      <c r="G250" s="308"/>
      <c r="H250" s="305"/>
      <c r="I250" s="305"/>
      <c r="J250" s="311"/>
      <c r="K250" s="305"/>
      <c r="L250" s="130" t="str">
        <f>IF(I250&lt;H250,"Check dates",IF(AND(H250="",I250&gt;0),"Check dates",IF(I250="",".",IFERROR(MAX(0,NETWORKDAYS(H250,I250,Lists!$F$45:$F$65)-IF(ISNUMBER(J250),J250,0)-1,0),"."))))</f>
        <v>.</v>
      </c>
      <c r="M250" s="308"/>
      <c r="N250" s="308"/>
      <c r="O250" s="304"/>
      <c r="P250" s="304"/>
      <c r="Q250" s="304"/>
      <c r="R250" s="304"/>
      <c r="S250" s="130" t="str">
        <f t="shared" si="10"/>
        <v>.</v>
      </c>
      <c r="T250" s="169" t="str">
        <f>IF(S250="Yes",(NETWORKDAYS(H250,$D$12,Lists!$F$45:$F$65)-IF(ISNUMBER(J250),J250,0)-1),".")</f>
        <v>.</v>
      </c>
      <c r="U250" s="24"/>
      <c r="V250" s="296" t="str">
        <f t="shared" si="11"/>
        <v>.</v>
      </c>
      <c r="W250" s="44"/>
      <c r="X250" s="307"/>
      <c r="Y250" s="44"/>
      <c r="Z250" s="44"/>
      <c r="AA250" s="44"/>
      <c r="AB250" s="44"/>
      <c r="AC250" s="44"/>
      <c r="AD250" s="44"/>
      <c r="AE250" s="44"/>
      <c r="AF250" s="44"/>
      <c r="AG250" s="44"/>
    </row>
    <row r="251" spans="1:33" s="105" customFormat="1" ht="11.45" customHeight="1" outlineLevel="1" x14ac:dyDescent="0.2">
      <c r="A251" s="142">
        <f t="shared" si="12"/>
        <v>234</v>
      </c>
      <c r="B251" s="318"/>
      <c r="C251" s="71"/>
      <c r="D251" s="314"/>
      <c r="E251" s="70"/>
      <c r="F251" s="309"/>
      <c r="G251" s="308"/>
      <c r="H251" s="305"/>
      <c r="I251" s="305"/>
      <c r="J251" s="311"/>
      <c r="K251" s="305"/>
      <c r="L251" s="130" t="str">
        <f>IF(I251&lt;H251,"Check dates",IF(AND(H251="",I251&gt;0),"Check dates",IF(I251="",".",IFERROR(MAX(0,NETWORKDAYS(H251,I251,Lists!$F$45:$F$65)-IF(ISNUMBER(J251),J251,0)-1,0),"."))))</f>
        <v>.</v>
      </c>
      <c r="M251" s="308"/>
      <c r="N251" s="308"/>
      <c r="O251" s="304"/>
      <c r="P251" s="304"/>
      <c r="Q251" s="304"/>
      <c r="R251" s="304"/>
      <c r="S251" s="130" t="str">
        <f t="shared" si="10"/>
        <v>.</v>
      </c>
      <c r="T251" s="169" t="str">
        <f>IF(S251="Yes",(NETWORKDAYS(H251,$D$12,Lists!$F$45:$F$65)-IF(ISNUMBER(J251),J251,0)-1),".")</f>
        <v>.</v>
      </c>
      <c r="U251" s="24"/>
      <c r="V251" s="296" t="str">
        <f t="shared" si="11"/>
        <v>.</v>
      </c>
      <c r="W251" s="44"/>
      <c r="X251" s="307"/>
      <c r="Y251" s="44"/>
      <c r="Z251" s="44"/>
      <c r="AA251" s="44"/>
      <c r="AB251" s="44"/>
      <c r="AC251" s="44"/>
      <c r="AD251" s="44"/>
      <c r="AE251" s="44"/>
      <c r="AF251" s="44"/>
      <c r="AG251" s="44"/>
    </row>
    <row r="252" spans="1:33" s="105" customFormat="1" ht="11.45" customHeight="1" outlineLevel="1" x14ac:dyDescent="0.2">
      <c r="A252" s="142">
        <f t="shared" si="12"/>
        <v>235</v>
      </c>
      <c r="B252" s="318"/>
      <c r="C252" s="71"/>
      <c r="D252" s="314"/>
      <c r="E252" s="70"/>
      <c r="F252" s="309"/>
      <c r="G252" s="308"/>
      <c r="H252" s="305"/>
      <c r="I252" s="305"/>
      <c r="J252" s="311"/>
      <c r="K252" s="305"/>
      <c r="L252" s="130" t="str">
        <f>IF(I252&lt;H252,"Check dates",IF(AND(H252="",I252&gt;0),"Check dates",IF(I252="",".",IFERROR(MAX(0,NETWORKDAYS(H252,I252,Lists!$F$45:$F$65)-IF(ISNUMBER(J252),J252,0)-1,0),"."))))</f>
        <v>.</v>
      </c>
      <c r="M252" s="308"/>
      <c r="N252" s="308"/>
      <c r="O252" s="304"/>
      <c r="P252" s="304"/>
      <c r="Q252" s="304"/>
      <c r="R252" s="304"/>
      <c r="S252" s="130" t="str">
        <f t="shared" si="10"/>
        <v>.</v>
      </c>
      <c r="T252" s="169" t="str">
        <f>IF(S252="Yes",(NETWORKDAYS(H252,$D$12,Lists!$F$45:$F$65)-IF(ISNUMBER(J252),J252,0)-1),".")</f>
        <v>.</v>
      </c>
      <c r="U252" s="24"/>
      <c r="V252" s="296" t="str">
        <f t="shared" si="11"/>
        <v>.</v>
      </c>
      <c r="W252" s="44"/>
      <c r="X252" s="307"/>
      <c r="Y252" s="44"/>
      <c r="Z252" s="44"/>
      <c r="AA252" s="44"/>
      <c r="AB252" s="44"/>
      <c r="AC252" s="44"/>
      <c r="AD252" s="44"/>
      <c r="AE252" s="44"/>
      <c r="AF252" s="44"/>
      <c r="AG252" s="44"/>
    </row>
    <row r="253" spans="1:33" s="105" customFormat="1" ht="11.45" customHeight="1" outlineLevel="1" x14ac:dyDescent="0.2">
      <c r="A253" s="142">
        <f t="shared" si="12"/>
        <v>236</v>
      </c>
      <c r="B253" s="318"/>
      <c r="C253" s="71"/>
      <c r="D253" s="314"/>
      <c r="E253" s="70"/>
      <c r="F253" s="309"/>
      <c r="G253" s="308"/>
      <c r="H253" s="305"/>
      <c r="I253" s="305"/>
      <c r="J253" s="311"/>
      <c r="K253" s="305"/>
      <c r="L253" s="130" t="str">
        <f>IF(I253&lt;H253,"Check dates",IF(AND(H253="",I253&gt;0),"Check dates",IF(I253="",".",IFERROR(MAX(0,NETWORKDAYS(H253,I253,Lists!$F$45:$F$65)-IF(ISNUMBER(J253),J253,0)-1,0),"."))))</f>
        <v>.</v>
      </c>
      <c r="M253" s="308"/>
      <c r="N253" s="308"/>
      <c r="O253" s="304"/>
      <c r="P253" s="304"/>
      <c r="Q253" s="304"/>
      <c r="R253" s="304"/>
      <c r="S253" s="130" t="str">
        <f t="shared" si="10"/>
        <v>.</v>
      </c>
      <c r="T253" s="169" t="str">
        <f>IF(S253="Yes",(NETWORKDAYS(H253,$D$12,Lists!$F$45:$F$65)-IF(ISNUMBER(J253),J253,0)-1),".")</f>
        <v>.</v>
      </c>
      <c r="U253" s="24"/>
      <c r="V253" s="296" t="str">
        <f t="shared" si="11"/>
        <v>.</v>
      </c>
      <c r="W253" s="44"/>
      <c r="X253" s="307"/>
      <c r="Y253" s="44"/>
      <c r="Z253" s="44"/>
      <c r="AA253" s="44"/>
      <c r="AB253" s="44"/>
      <c r="AC253" s="44"/>
      <c r="AD253" s="44"/>
      <c r="AE253" s="44"/>
      <c r="AF253" s="44"/>
      <c r="AG253" s="44"/>
    </row>
    <row r="254" spans="1:33" s="105" customFormat="1" ht="11.45" customHeight="1" outlineLevel="1" x14ac:dyDescent="0.2">
      <c r="A254" s="142">
        <f t="shared" si="12"/>
        <v>237</v>
      </c>
      <c r="B254" s="318"/>
      <c r="C254" s="71"/>
      <c r="D254" s="314"/>
      <c r="E254" s="70"/>
      <c r="F254" s="309"/>
      <c r="G254" s="308"/>
      <c r="H254" s="305"/>
      <c r="I254" s="305"/>
      <c r="J254" s="311"/>
      <c r="K254" s="305"/>
      <c r="L254" s="130" t="str">
        <f>IF(I254&lt;H254,"Check dates",IF(AND(H254="",I254&gt;0),"Check dates",IF(I254="",".",IFERROR(MAX(0,NETWORKDAYS(H254,I254,Lists!$F$45:$F$65)-IF(ISNUMBER(J254),J254,0)-1,0),"."))))</f>
        <v>.</v>
      </c>
      <c r="M254" s="308"/>
      <c r="N254" s="308"/>
      <c r="O254" s="304"/>
      <c r="P254" s="304"/>
      <c r="Q254" s="304"/>
      <c r="R254" s="304"/>
      <c r="S254" s="130" t="str">
        <f t="shared" si="10"/>
        <v>.</v>
      </c>
      <c r="T254" s="169" t="str">
        <f>IF(S254="Yes",(NETWORKDAYS(H254,$D$12,Lists!$F$45:$F$65)-IF(ISNUMBER(J254),J254,0)-1),".")</f>
        <v>.</v>
      </c>
      <c r="U254" s="24"/>
      <c r="V254" s="296" t="str">
        <f t="shared" si="11"/>
        <v>.</v>
      </c>
      <c r="W254" s="44"/>
      <c r="X254" s="307"/>
      <c r="Y254" s="44"/>
      <c r="Z254" s="44"/>
      <c r="AA254" s="44"/>
      <c r="AB254" s="44"/>
      <c r="AC254" s="44"/>
      <c r="AD254" s="44"/>
      <c r="AE254" s="44"/>
      <c r="AF254" s="44"/>
      <c r="AG254" s="44"/>
    </row>
    <row r="255" spans="1:33" s="105" customFormat="1" ht="11.45" customHeight="1" outlineLevel="1" x14ac:dyDescent="0.2">
      <c r="A255" s="142">
        <f t="shared" si="12"/>
        <v>238</v>
      </c>
      <c r="B255" s="318"/>
      <c r="C255" s="71"/>
      <c r="D255" s="314"/>
      <c r="E255" s="70"/>
      <c r="F255" s="309"/>
      <c r="G255" s="308"/>
      <c r="H255" s="305"/>
      <c r="I255" s="305"/>
      <c r="J255" s="311"/>
      <c r="K255" s="305"/>
      <c r="L255" s="130" t="str">
        <f>IF(I255&lt;H255,"Check dates",IF(AND(H255="",I255&gt;0),"Check dates",IF(I255="",".",IFERROR(MAX(0,NETWORKDAYS(H255,I255,Lists!$F$45:$F$65)-IF(ISNUMBER(J255),J255,0)-1,0),"."))))</f>
        <v>.</v>
      </c>
      <c r="M255" s="308"/>
      <c r="N255" s="308"/>
      <c r="O255" s="304"/>
      <c r="P255" s="304"/>
      <c r="Q255" s="304"/>
      <c r="R255" s="304"/>
      <c r="S255" s="130" t="str">
        <f t="shared" si="10"/>
        <v>.</v>
      </c>
      <c r="T255" s="169" t="str">
        <f>IF(S255="Yes",(NETWORKDAYS(H255,$D$12,Lists!$F$45:$F$65)-IF(ISNUMBER(J255),J255,0)-1),".")</f>
        <v>.</v>
      </c>
      <c r="U255" s="24"/>
      <c r="V255" s="296" t="str">
        <f t="shared" si="11"/>
        <v>.</v>
      </c>
      <c r="W255" s="44"/>
      <c r="X255" s="307"/>
      <c r="Y255" s="44"/>
      <c r="Z255" s="44"/>
      <c r="AA255" s="44"/>
      <c r="AB255" s="44"/>
      <c r="AC255" s="44"/>
      <c r="AD255" s="44"/>
      <c r="AE255" s="44"/>
      <c r="AF255" s="44"/>
      <c r="AG255" s="44"/>
    </row>
    <row r="256" spans="1:33" s="105" customFormat="1" ht="11.45" customHeight="1" outlineLevel="1" x14ac:dyDescent="0.2">
      <c r="A256" s="142">
        <f t="shared" si="12"/>
        <v>239</v>
      </c>
      <c r="B256" s="318"/>
      <c r="C256" s="71"/>
      <c r="D256" s="314"/>
      <c r="E256" s="70"/>
      <c r="F256" s="309"/>
      <c r="G256" s="308"/>
      <c r="H256" s="305"/>
      <c r="I256" s="305"/>
      <c r="J256" s="311"/>
      <c r="K256" s="305"/>
      <c r="L256" s="130" t="str">
        <f>IF(I256&lt;H256,"Check dates",IF(AND(H256="",I256&gt;0),"Check dates",IF(I256="",".",IFERROR(MAX(0,NETWORKDAYS(H256,I256,Lists!$F$45:$F$65)-IF(ISNUMBER(J256),J256,0)-1,0),"."))))</f>
        <v>.</v>
      </c>
      <c r="M256" s="308"/>
      <c r="N256" s="308"/>
      <c r="O256" s="304"/>
      <c r="P256" s="304"/>
      <c r="Q256" s="304"/>
      <c r="R256" s="304"/>
      <c r="S256" s="130" t="str">
        <f t="shared" si="10"/>
        <v>.</v>
      </c>
      <c r="T256" s="169" t="str">
        <f>IF(S256="Yes",(NETWORKDAYS(H256,$D$12,Lists!$F$45:$F$65)-IF(ISNUMBER(J256),J256,0)-1),".")</f>
        <v>.</v>
      </c>
      <c r="U256" s="24"/>
      <c r="V256" s="296" t="str">
        <f t="shared" si="11"/>
        <v>.</v>
      </c>
      <c r="W256" s="44"/>
      <c r="X256" s="307"/>
      <c r="Y256" s="44"/>
      <c r="Z256" s="44"/>
      <c r="AA256" s="44"/>
      <c r="AB256" s="44"/>
      <c r="AC256" s="44"/>
      <c r="AD256" s="44"/>
      <c r="AE256" s="44"/>
      <c r="AF256" s="44"/>
      <c r="AG256" s="44"/>
    </row>
    <row r="257" spans="1:33" s="105" customFormat="1" ht="11.45" customHeight="1" outlineLevel="1" x14ac:dyDescent="0.2">
      <c r="A257" s="142">
        <f t="shared" si="12"/>
        <v>240</v>
      </c>
      <c r="B257" s="318"/>
      <c r="C257" s="71"/>
      <c r="D257" s="314"/>
      <c r="E257" s="70"/>
      <c r="F257" s="309"/>
      <c r="G257" s="308"/>
      <c r="H257" s="305"/>
      <c r="I257" s="305"/>
      <c r="J257" s="311"/>
      <c r="K257" s="305"/>
      <c r="L257" s="130" t="str">
        <f>IF(I257&lt;H257,"Check dates",IF(AND(H257="",I257&gt;0),"Check dates",IF(I257="",".",IFERROR(MAX(0,NETWORKDAYS(H257,I257,Lists!$F$45:$F$65)-IF(ISNUMBER(J257),J257,0)-1,0),"."))))</f>
        <v>.</v>
      </c>
      <c r="M257" s="308"/>
      <c r="N257" s="308"/>
      <c r="O257" s="304"/>
      <c r="P257" s="304"/>
      <c r="Q257" s="304"/>
      <c r="R257" s="304"/>
      <c r="S257" s="130" t="str">
        <f t="shared" si="10"/>
        <v>.</v>
      </c>
      <c r="T257" s="169" t="str">
        <f>IF(S257="Yes",(NETWORKDAYS(H257,$D$12,Lists!$F$45:$F$65)-IF(ISNUMBER(J257),J257,0)-1),".")</f>
        <v>.</v>
      </c>
      <c r="U257" s="24"/>
      <c r="V257" s="296" t="str">
        <f t="shared" si="11"/>
        <v>.</v>
      </c>
      <c r="W257" s="44"/>
      <c r="X257" s="307"/>
      <c r="Y257" s="44"/>
      <c r="Z257" s="44"/>
      <c r="AA257" s="44"/>
      <c r="AB257" s="44"/>
      <c r="AC257" s="44"/>
      <c r="AD257" s="44"/>
      <c r="AE257" s="44"/>
      <c r="AF257" s="44"/>
      <c r="AG257" s="44"/>
    </row>
    <row r="258" spans="1:33" s="105" customFormat="1" ht="11.45" customHeight="1" outlineLevel="1" x14ac:dyDescent="0.2">
      <c r="A258" s="142">
        <f t="shared" si="12"/>
        <v>241</v>
      </c>
      <c r="B258" s="318"/>
      <c r="C258" s="71"/>
      <c r="D258" s="314"/>
      <c r="E258" s="70"/>
      <c r="F258" s="309"/>
      <c r="G258" s="308"/>
      <c r="H258" s="305"/>
      <c r="I258" s="305"/>
      <c r="J258" s="311"/>
      <c r="K258" s="305"/>
      <c r="L258" s="130" t="str">
        <f>IF(I258&lt;H258,"Check dates",IF(AND(H258="",I258&gt;0),"Check dates",IF(I258="",".",IFERROR(MAX(0,NETWORKDAYS(H258,I258,Lists!$F$45:$F$65)-IF(ISNUMBER(J258),J258,0)-1,0),"."))))</f>
        <v>.</v>
      </c>
      <c r="M258" s="308"/>
      <c r="N258" s="308"/>
      <c r="O258" s="304"/>
      <c r="P258" s="304"/>
      <c r="Q258" s="304"/>
      <c r="R258" s="304"/>
      <c r="S258" s="130" t="str">
        <f t="shared" si="10"/>
        <v>.</v>
      </c>
      <c r="T258" s="169" t="str">
        <f>IF(S258="Yes",(NETWORKDAYS(H258,$D$12,Lists!$F$45:$F$65)-IF(ISNUMBER(J258),J258,0)-1),".")</f>
        <v>.</v>
      </c>
      <c r="U258" s="24"/>
      <c r="V258" s="296" t="str">
        <f t="shared" si="11"/>
        <v>.</v>
      </c>
      <c r="W258" s="44"/>
      <c r="X258" s="307"/>
      <c r="Y258" s="44"/>
      <c r="Z258" s="44"/>
      <c r="AA258" s="44"/>
      <c r="AB258" s="44"/>
      <c r="AC258" s="44"/>
      <c r="AD258" s="44"/>
      <c r="AE258" s="44"/>
      <c r="AF258" s="44"/>
      <c r="AG258" s="44"/>
    </row>
    <row r="259" spans="1:33" s="105" customFormat="1" ht="11.45" customHeight="1" outlineLevel="1" x14ac:dyDescent="0.2">
      <c r="A259" s="142">
        <f t="shared" si="12"/>
        <v>242</v>
      </c>
      <c r="B259" s="318"/>
      <c r="C259" s="71"/>
      <c r="D259" s="314"/>
      <c r="E259" s="70"/>
      <c r="F259" s="309"/>
      <c r="G259" s="308"/>
      <c r="H259" s="305"/>
      <c r="I259" s="305"/>
      <c r="J259" s="311"/>
      <c r="K259" s="305"/>
      <c r="L259" s="130" t="str">
        <f>IF(I259&lt;H259,"Check dates",IF(AND(H259="",I259&gt;0),"Check dates",IF(I259="",".",IFERROR(MAX(0,NETWORKDAYS(H259,I259,Lists!$F$45:$F$65)-IF(ISNUMBER(J259),J259,0)-1,0),"."))))</f>
        <v>.</v>
      </c>
      <c r="M259" s="308"/>
      <c r="N259" s="308"/>
      <c r="O259" s="304"/>
      <c r="P259" s="304"/>
      <c r="Q259" s="304"/>
      <c r="R259" s="304"/>
      <c r="S259" s="130" t="str">
        <f t="shared" si="10"/>
        <v>.</v>
      </c>
      <c r="T259" s="169" t="str">
        <f>IF(S259="Yes",(NETWORKDAYS(H259,$D$12,Lists!$F$45:$F$65)-IF(ISNUMBER(J259),J259,0)-1),".")</f>
        <v>.</v>
      </c>
      <c r="U259" s="24"/>
      <c r="V259" s="296" t="str">
        <f t="shared" si="11"/>
        <v>.</v>
      </c>
      <c r="W259" s="44"/>
      <c r="X259" s="307"/>
      <c r="Y259" s="44"/>
      <c r="Z259" s="44"/>
      <c r="AA259" s="44"/>
      <c r="AB259" s="44"/>
      <c r="AC259" s="44"/>
      <c r="AD259" s="44"/>
      <c r="AE259" s="44"/>
      <c r="AF259" s="44"/>
      <c r="AG259" s="44"/>
    </row>
    <row r="260" spans="1:33" s="105" customFormat="1" ht="11.45" customHeight="1" outlineLevel="1" x14ac:dyDescent="0.2">
      <c r="A260" s="142">
        <f t="shared" si="12"/>
        <v>243</v>
      </c>
      <c r="B260" s="318"/>
      <c r="C260" s="71"/>
      <c r="D260" s="314"/>
      <c r="E260" s="70"/>
      <c r="F260" s="309"/>
      <c r="G260" s="308"/>
      <c r="H260" s="305"/>
      <c r="I260" s="305"/>
      <c r="J260" s="311"/>
      <c r="K260" s="305"/>
      <c r="L260" s="130" t="str">
        <f>IF(I260&lt;H260,"Check dates",IF(AND(H260="",I260&gt;0),"Check dates",IF(I260="",".",IFERROR(MAX(0,NETWORKDAYS(H260,I260,Lists!$F$45:$F$65)-IF(ISNUMBER(J260),J260,0)-1,0),"."))))</f>
        <v>.</v>
      </c>
      <c r="M260" s="308"/>
      <c r="N260" s="308"/>
      <c r="O260" s="304"/>
      <c r="P260" s="304"/>
      <c r="Q260" s="304"/>
      <c r="R260" s="304"/>
      <c r="S260" s="130" t="str">
        <f t="shared" si="10"/>
        <v>.</v>
      </c>
      <c r="T260" s="169" t="str">
        <f>IF(S260="Yes",(NETWORKDAYS(H260,$D$12,Lists!$F$45:$F$65)-IF(ISNUMBER(J260),J260,0)-1),".")</f>
        <v>.</v>
      </c>
      <c r="U260" s="24"/>
      <c r="V260" s="296" t="str">
        <f t="shared" si="11"/>
        <v>.</v>
      </c>
      <c r="W260" s="44"/>
      <c r="X260" s="307"/>
      <c r="Y260" s="44"/>
      <c r="Z260" s="44"/>
      <c r="AA260" s="44"/>
      <c r="AB260" s="44"/>
      <c r="AC260" s="44"/>
      <c r="AD260" s="44"/>
      <c r="AE260" s="44"/>
      <c r="AF260" s="44"/>
      <c r="AG260" s="44"/>
    </row>
    <row r="261" spans="1:33" s="105" customFormat="1" ht="11.45" customHeight="1" outlineLevel="1" x14ac:dyDescent="0.2">
      <c r="A261" s="142">
        <f t="shared" si="12"/>
        <v>244</v>
      </c>
      <c r="B261" s="318"/>
      <c r="C261" s="71"/>
      <c r="D261" s="314"/>
      <c r="E261" s="70"/>
      <c r="F261" s="309"/>
      <c r="G261" s="308"/>
      <c r="H261" s="305"/>
      <c r="I261" s="305"/>
      <c r="J261" s="311"/>
      <c r="K261" s="305"/>
      <c r="L261" s="130" t="str">
        <f>IF(I261&lt;H261,"Check dates",IF(AND(H261="",I261&gt;0),"Check dates",IF(I261="",".",IFERROR(MAX(0,NETWORKDAYS(H261,I261,Lists!$F$45:$F$65)-IF(ISNUMBER(J261),J261,0)-1,0),"."))))</f>
        <v>.</v>
      </c>
      <c r="M261" s="308"/>
      <c r="N261" s="308"/>
      <c r="O261" s="304"/>
      <c r="P261" s="304"/>
      <c r="Q261" s="304"/>
      <c r="R261" s="304"/>
      <c r="S261" s="130" t="str">
        <f t="shared" si="10"/>
        <v>.</v>
      </c>
      <c r="T261" s="169" t="str">
        <f>IF(S261="Yes",(NETWORKDAYS(H261,$D$12,Lists!$F$45:$F$65)-IF(ISNUMBER(J261),J261,0)-1),".")</f>
        <v>.</v>
      </c>
      <c r="U261" s="24"/>
      <c r="V261" s="296" t="str">
        <f t="shared" si="11"/>
        <v>.</v>
      </c>
      <c r="W261" s="44"/>
      <c r="X261" s="307"/>
      <c r="Y261" s="44"/>
      <c r="Z261" s="44"/>
      <c r="AA261" s="44"/>
      <c r="AB261" s="44"/>
      <c r="AC261" s="44"/>
      <c r="AD261" s="44"/>
      <c r="AE261" s="44"/>
      <c r="AF261" s="44"/>
      <c r="AG261" s="44"/>
    </row>
    <row r="262" spans="1:33" s="105" customFormat="1" ht="11.45" customHeight="1" outlineLevel="1" x14ac:dyDescent="0.2">
      <c r="A262" s="142">
        <f t="shared" si="12"/>
        <v>245</v>
      </c>
      <c r="B262" s="318"/>
      <c r="C262" s="71"/>
      <c r="D262" s="314"/>
      <c r="E262" s="70"/>
      <c r="F262" s="309"/>
      <c r="G262" s="308"/>
      <c r="H262" s="305"/>
      <c r="I262" s="305"/>
      <c r="J262" s="311"/>
      <c r="K262" s="305"/>
      <c r="L262" s="130" t="str">
        <f>IF(I262&lt;H262,"Check dates",IF(AND(H262="",I262&gt;0),"Check dates",IF(I262="",".",IFERROR(MAX(0,NETWORKDAYS(H262,I262,Lists!$F$45:$F$65)-IF(ISNUMBER(J262),J262,0)-1,0),"."))))</f>
        <v>.</v>
      </c>
      <c r="M262" s="308"/>
      <c r="N262" s="308"/>
      <c r="O262" s="304"/>
      <c r="P262" s="304"/>
      <c r="Q262" s="304"/>
      <c r="R262" s="304"/>
      <c r="S262" s="130" t="str">
        <f t="shared" si="10"/>
        <v>.</v>
      </c>
      <c r="T262" s="169" t="str">
        <f>IF(S262="Yes",(NETWORKDAYS(H262,$D$12,Lists!$F$45:$F$65)-IF(ISNUMBER(J262),J262,0)-1),".")</f>
        <v>.</v>
      </c>
      <c r="U262" s="24"/>
      <c r="V262" s="296" t="str">
        <f t="shared" si="11"/>
        <v>.</v>
      </c>
      <c r="W262" s="44"/>
      <c r="X262" s="307"/>
      <c r="Y262" s="44"/>
      <c r="Z262" s="44"/>
      <c r="AA262" s="44"/>
      <c r="AB262" s="44"/>
      <c r="AC262" s="44"/>
      <c r="AD262" s="44"/>
      <c r="AE262" s="44"/>
      <c r="AF262" s="44"/>
      <c r="AG262" s="44"/>
    </row>
    <row r="263" spans="1:33" s="105" customFormat="1" ht="11.45" customHeight="1" outlineLevel="1" x14ac:dyDescent="0.2">
      <c r="A263" s="142">
        <f t="shared" si="12"/>
        <v>246</v>
      </c>
      <c r="B263" s="318"/>
      <c r="C263" s="71"/>
      <c r="D263" s="314"/>
      <c r="E263" s="70"/>
      <c r="F263" s="309"/>
      <c r="G263" s="308"/>
      <c r="H263" s="305"/>
      <c r="I263" s="319"/>
      <c r="J263" s="311"/>
      <c r="K263" s="305"/>
      <c r="L263" s="130" t="str">
        <f>IF(I263&lt;H263,"Check dates",IF(AND(H263="",I263&gt;0),"Check dates",IF(I263="",".",IFERROR(MAX(0,NETWORKDAYS(H263,I263,Lists!$F$45:$F$65)-IF(ISNUMBER(J263),J263,0)-1,0),"."))))</f>
        <v>.</v>
      </c>
      <c r="M263" s="308"/>
      <c r="N263" s="308"/>
      <c r="O263" s="304"/>
      <c r="P263" s="304"/>
      <c r="Q263" s="304"/>
      <c r="R263" s="304"/>
      <c r="S263" s="130" t="str">
        <f t="shared" si="10"/>
        <v>.</v>
      </c>
      <c r="T263" s="169" t="str">
        <f>IF(S263="Yes",(NETWORKDAYS(H263,$D$12,Lists!$F$45:$F$65)-IF(ISNUMBER(J263),J263,0)-1),".")</f>
        <v>.</v>
      </c>
      <c r="U263" s="24"/>
      <c r="V263" s="296" t="str">
        <f t="shared" si="11"/>
        <v>.</v>
      </c>
      <c r="W263" s="44"/>
      <c r="X263" s="307"/>
      <c r="Y263" s="44"/>
      <c r="Z263" s="44"/>
      <c r="AA263" s="44"/>
      <c r="AB263" s="44"/>
      <c r="AC263" s="44"/>
      <c r="AD263" s="44"/>
      <c r="AE263" s="44"/>
      <c r="AF263" s="44"/>
      <c r="AG263" s="44"/>
    </row>
    <row r="264" spans="1:33" s="105" customFormat="1" ht="11.45" customHeight="1" outlineLevel="1" x14ac:dyDescent="0.2">
      <c r="A264" s="142">
        <f t="shared" si="12"/>
        <v>247</v>
      </c>
      <c r="B264" s="318"/>
      <c r="C264" s="71"/>
      <c r="D264" s="314"/>
      <c r="E264" s="70"/>
      <c r="F264" s="309"/>
      <c r="G264" s="308"/>
      <c r="H264" s="305"/>
      <c r="I264" s="305"/>
      <c r="J264" s="311"/>
      <c r="K264" s="305"/>
      <c r="L264" s="130" t="str">
        <f>IF(I264&lt;H264,"Check dates",IF(AND(H264="",I264&gt;0),"Check dates",IF(I264="",".",IFERROR(MAX(0,NETWORKDAYS(H264,I264,Lists!$F$45:$F$65)-IF(ISNUMBER(J264),J264,0)-1,0),"."))))</f>
        <v>.</v>
      </c>
      <c r="M264" s="308"/>
      <c r="N264" s="308"/>
      <c r="O264" s="304"/>
      <c r="P264" s="304"/>
      <c r="Q264" s="304"/>
      <c r="R264" s="304"/>
      <c r="S264" s="130" t="str">
        <f t="shared" si="10"/>
        <v>.</v>
      </c>
      <c r="T264" s="169" t="str">
        <f>IF(S264="Yes",(NETWORKDAYS(H264,$D$12,Lists!$F$45:$F$65)-IF(ISNUMBER(J264),J264,0)-1),".")</f>
        <v>.</v>
      </c>
      <c r="U264" s="24"/>
      <c r="V264" s="296" t="str">
        <f t="shared" si="11"/>
        <v>.</v>
      </c>
      <c r="W264" s="44"/>
      <c r="X264" s="307"/>
      <c r="Y264" s="44"/>
      <c r="Z264" s="44"/>
      <c r="AA264" s="44"/>
      <c r="AB264" s="44"/>
      <c r="AC264" s="44"/>
      <c r="AD264" s="44"/>
      <c r="AE264" s="44"/>
      <c r="AF264" s="44"/>
      <c r="AG264" s="44"/>
    </row>
    <row r="265" spans="1:33" s="105" customFormat="1" ht="11.45" customHeight="1" outlineLevel="1" x14ac:dyDescent="0.2">
      <c r="A265" s="142">
        <f t="shared" si="12"/>
        <v>248</v>
      </c>
      <c r="B265" s="318"/>
      <c r="C265" s="71"/>
      <c r="D265" s="314"/>
      <c r="E265" s="70"/>
      <c r="F265" s="309"/>
      <c r="G265" s="308"/>
      <c r="H265" s="305"/>
      <c r="I265" s="305"/>
      <c r="J265" s="311"/>
      <c r="K265" s="305"/>
      <c r="L265" s="130" t="str">
        <f>IF(I265&lt;H265,"Check dates",IF(AND(H265="",I265&gt;0),"Check dates",IF(I265="",".",IFERROR(MAX(0,NETWORKDAYS(H265,I265,Lists!$F$45:$F$65)-IF(ISNUMBER(J265),J265,0)-1,0),"."))))</f>
        <v>.</v>
      </c>
      <c r="M265" s="308"/>
      <c r="N265" s="308"/>
      <c r="O265" s="304"/>
      <c r="P265" s="304"/>
      <c r="Q265" s="304"/>
      <c r="R265" s="304"/>
      <c r="S265" s="130" t="str">
        <f t="shared" si="10"/>
        <v>.</v>
      </c>
      <c r="T265" s="169" t="str">
        <f>IF(S265="Yes",(NETWORKDAYS(H265,$D$12,Lists!$F$45:$F$65)-IF(ISNUMBER(J265),J265,0)-1),".")</f>
        <v>.</v>
      </c>
      <c r="U265" s="24"/>
      <c r="V265" s="296" t="str">
        <f t="shared" si="11"/>
        <v>.</v>
      </c>
      <c r="W265" s="44"/>
      <c r="X265" s="307"/>
      <c r="Y265" s="44"/>
      <c r="Z265" s="44"/>
      <c r="AA265" s="44"/>
      <c r="AB265" s="44"/>
      <c r="AC265" s="44"/>
      <c r="AD265" s="44"/>
      <c r="AE265" s="44"/>
      <c r="AF265" s="44"/>
      <c r="AG265" s="44"/>
    </row>
    <row r="266" spans="1:33" s="105" customFormat="1" ht="11.45" customHeight="1" outlineLevel="1" x14ac:dyDescent="0.2">
      <c r="A266" s="142">
        <f t="shared" si="12"/>
        <v>249</v>
      </c>
      <c r="B266" s="318"/>
      <c r="C266" s="71"/>
      <c r="D266" s="314"/>
      <c r="E266" s="70"/>
      <c r="F266" s="309"/>
      <c r="G266" s="308"/>
      <c r="H266" s="305"/>
      <c r="I266" s="305"/>
      <c r="J266" s="311"/>
      <c r="K266" s="305"/>
      <c r="L266" s="130" t="str">
        <f>IF(I266&lt;H266,"Check dates",IF(AND(H266="",I266&gt;0),"Check dates",IF(I266="",".",IFERROR(MAX(0,NETWORKDAYS(H266,I266,Lists!$F$45:$F$65)-IF(ISNUMBER(J266),J266,0)-1,0),"."))))</f>
        <v>.</v>
      </c>
      <c r="M266" s="308"/>
      <c r="N266" s="308"/>
      <c r="O266" s="304"/>
      <c r="P266" s="304"/>
      <c r="Q266" s="304"/>
      <c r="R266" s="304"/>
      <c r="S266" s="130" t="str">
        <f t="shared" si="10"/>
        <v>.</v>
      </c>
      <c r="T266" s="169" t="str">
        <f>IF(S266="Yes",(NETWORKDAYS(H266,$D$12,Lists!$F$45:$F$65)-IF(ISNUMBER(J266),J266,0)-1),".")</f>
        <v>.</v>
      </c>
      <c r="U266" s="24"/>
      <c r="V266" s="296" t="str">
        <f t="shared" si="11"/>
        <v>.</v>
      </c>
      <c r="W266" s="44"/>
      <c r="X266" s="307"/>
      <c r="Y266" s="44"/>
      <c r="Z266" s="44"/>
      <c r="AA266" s="44"/>
      <c r="AB266" s="44"/>
      <c r="AC266" s="44"/>
      <c r="AD266" s="44"/>
      <c r="AE266" s="44"/>
      <c r="AF266" s="44"/>
      <c r="AG266" s="44"/>
    </row>
    <row r="267" spans="1:33" s="105" customFormat="1" ht="11.45" customHeight="1" outlineLevel="1" x14ac:dyDescent="0.2">
      <c r="A267" s="142">
        <f t="shared" si="12"/>
        <v>250</v>
      </c>
      <c r="B267" s="318"/>
      <c r="C267" s="71"/>
      <c r="D267" s="314"/>
      <c r="E267" s="70"/>
      <c r="F267" s="309"/>
      <c r="G267" s="308"/>
      <c r="H267" s="305"/>
      <c r="I267" s="305"/>
      <c r="J267" s="311"/>
      <c r="K267" s="305"/>
      <c r="L267" s="130" t="str">
        <f>IF(I267&lt;H267,"Check dates",IF(AND(H267="",I267&gt;0),"Check dates",IF(I267="",".",IFERROR(MAX(0,NETWORKDAYS(H267,I267,Lists!$F$45:$F$65)-IF(ISNUMBER(J267),J267,0)-1,0),"."))))</f>
        <v>.</v>
      </c>
      <c r="M267" s="308"/>
      <c r="N267" s="308"/>
      <c r="O267" s="304"/>
      <c r="P267" s="304"/>
      <c r="Q267" s="304"/>
      <c r="R267" s="304"/>
      <c r="S267" s="130" t="str">
        <f t="shared" si="10"/>
        <v>.</v>
      </c>
      <c r="T267" s="169" t="str">
        <f>IF(S267="Yes",(NETWORKDAYS(H267,$D$12,Lists!$F$45:$F$65)-IF(ISNUMBER(J267),J267,0)-1),".")</f>
        <v>.</v>
      </c>
      <c r="U267" s="24"/>
      <c r="V267" s="296" t="str">
        <f t="shared" si="11"/>
        <v>.</v>
      </c>
      <c r="W267" s="44"/>
      <c r="X267" s="307"/>
      <c r="Y267" s="44"/>
      <c r="Z267" s="44"/>
      <c r="AA267" s="44"/>
      <c r="AB267" s="44"/>
      <c r="AC267" s="44"/>
      <c r="AD267" s="44"/>
      <c r="AE267" s="44"/>
      <c r="AF267" s="44"/>
      <c r="AG267" s="44"/>
    </row>
    <row r="268" spans="1:33" s="105" customFormat="1" ht="11.45" customHeight="1" outlineLevel="1" x14ac:dyDescent="0.2">
      <c r="A268" s="142">
        <f t="shared" si="12"/>
        <v>251</v>
      </c>
      <c r="B268" s="318"/>
      <c r="C268" s="71"/>
      <c r="D268" s="314"/>
      <c r="E268" s="70"/>
      <c r="F268" s="309"/>
      <c r="G268" s="308"/>
      <c r="H268" s="305"/>
      <c r="I268" s="305"/>
      <c r="J268" s="311"/>
      <c r="K268" s="305"/>
      <c r="L268" s="130" t="str">
        <f>IF(I268&lt;H268,"Check dates",IF(AND(H268="",I268&gt;0),"Check dates",IF(I268="",".",IFERROR(MAX(0,NETWORKDAYS(H268,I268,Lists!$F$45:$F$65)-IF(ISNUMBER(J268),J268,0)-1,0),"."))))</f>
        <v>.</v>
      </c>
      <c r="M268" s="308"/>
      <c r="N268" s="308"/>
      <c r="O268" s="304"/>
      <c r="P268" s="304"/>
      <c r="Q268" s="304"/>
      <c r="R268" s="304"/>
      <c r="S268" s="130" t="str">
        <f t="shared" si="10"/>
        <v>.</v>
      </c>
      <c r="T268" s="169" t="str">
        <f>IF(S268="Yes",(NETWORKDAYS(H268,$D$12,Lists!$F$45:$F$65)-IF(ISNUMBER(J268),J268,0)-1),".")</f>
        <v>.</v>
      </c>
      <c r="U268" s="24"/>
      <c r="V268" s="296" t="str">
        <f t="shared" si="11"/>
        <v>.</v>
      </c>
      <c r="W268" s="44"/>
      <c r="X268" s="307"/>
      <c r="Y268" s="44"/>
      <c r="Z268" s="44"/>
      <c r="AA268" s="44"/>
      <c r="AB268" s="44"/>
      <c r="AC268" s="44"/>
      <c r="AD268" s="44"/>
      <c r="AE268" s="44"/>
      <c r="AF268" s="44"/>
      <c r="AG268" s="44"/>
    </row>
    <row r="269" spans="1:33" s="105" customFormat="1" ht="11.45" customHeight="1" outlineLevel="1" x14ac:dyDescent="0.2">
      <c r="A269" s="142">
        <f t="shared" si="12"/>
        <v>252</v>
      </c>
      <c r="B269" s="318"/>
      <c r="C269" s="71"/>
      <c r="D269" s="314"/>
      <c r="E269" s="70"/>
      <c r="F269" s="309"/>
      <c r="G269" s="308"/>
      <c r="H269" s="305"/>
      <c r="I269" s="305"/>
      <c r="J269" s="311"/>
      <c r="K269" s="305"/>
      <c r="L269" s="130" t="str">
        <f>IF(I269&lt;H269,"Check dates",IF(AND(H269="",I269&gt;0),"Check dates",IF(I269="",".",IFERROR(MAX(0,NETWORKDAYS(H269,I269,Lists!$F$45:$F$65)-IF(ISNUMBER(J269),J269,0)-1,0),"."))))</f>
        <v>.</v>
      </c>
      <c r="M269" s="308"/>
      <c r="N269" s="308"/>
      <c r="O269" s="304"/>
      <c r="P269" s="304"/>
      <c r="Q269" s="304"/>
      <c r="R269" s="304"/>
      <c r="S269" s="130" t="str">
        <f t="shared" si="10"/>
        <v>.</v>
      </c>
      <c r="T269" s="169" t="str">
        <f>IF(S269="Yes",(NETWORKDAYS(H269,$D$12,Lists!$F$45:$F$65)-IF(ISNUMBER(J269),J269,0)-1),".")</f>
        <v>.</v>
      </c>
      <c r="U269" s="24"/>
      <c r="V269" s="296" t="str">
        <f t="shared" si="11"/>
        <v>.</v>
      </c>
      <c r="W269" s="44"/>
      <c r="X269" s="307"/>
      <c r="Y269" s="44"/>
      <c r="Z269" s="44"/>
      <c r="AA269" s="44"/>
      <c r="AB269" s="44"/>
      <c r="AC269" s="44"/>
      <c r="AD269" s="44"/>
      <c r="AE269" s="44"/>
      <c r="AF269" s="44"/>
      <c r="AG269" s="44"/>
    </row>
    <row r="270" spans="1:33" s="105" customFormat="1" ht="11.45" customHeight="1" outlineLevel="1" x14ac:dyDescent="0.2">
      <c r="A270" s="142">
        <f t="shared" si="12"/>
        <v>253</v>
      </c>
      <c r="B270" s="318"/>
      <c r="C270" s="71"/>
      <c r="D270" s="314"/>
      <c r="E270" s="70"/>
      <c r="F270" s="309"/>
      <c r="G270" s="308"/>
      <c r="H270" s="305"/>
      <c r="I270" s="305"/>
      <c r="J270" s="311"/>
      <c r="K270" s="305"/>
      <c r="L270" s="130" t="str">
        <f>IF(I270&lt;H270,"Check dates",IF(AND(H270="",I270&gt;0),"Check dates",IF(I270="",".",IFERROR(MAX(0,NETWORKDAYS(H270,I270,Lists!$F$45:$F$65)-IF(ISNUMBER(J270),J270,0)-1,0),"."))))</f>
        <v>.</v>
      </c>
      <c r="M270" s="308"/>
      <c r="N270" s="308"/>
      <c r="O270" s="304"/>
      <c r="P270" s="304"/>
      <c r="Q270" s="304"/>
      <c r="R270" s="304"/>
      <c r="S270" s="130" t="str">
        <f t="shared" si="10"/>
        <v>.</v>
      </c>
      <c r="T270" s="169" t="str">
        <f>IF(S270="Yes",(NETWORKDAYS(H270,$D$12,Lists!$F$45:$F$65)-IF(ISNUMBER(J270),J270,0)-1),".")</f>
        <v>.</v>
      </c>
      <c r="U270" s="24"/>
      <c r="V270" s="296" t="str">
        <f t="shared" si="11"/>
        <v>.</v>
      </c>
      <c r="W270" s="44"/>
      <c r="X270" s="307"/>
      <c r="Y270" s="44"/>
      <c r="Z270" s="44"/>
      <c r="AA270" s="44"/>
      <c r="AB270" s="44"/>
      <c r="AC270" s="44"/>
      <c r="AD270" s="44"/>
      <c r="AE270" s="44"/>
      <c r="AF270" s="44"/>
      <c r="AG270" s="44"/>
    </row>
    <row r="271" spans="1:33" s="105" customFormat="1" ht="11.45" customHeight="1" outlineLevel="1" x14ac:dyDescent="0.2">
      <c r="A271" s="142">
        <f t="shared" si="12"/>
        <v>254</v>
      </c>
      <c r="B271" s="318"/>
      <c r="C271" s="71"/>
      <c r="D271" s="314"/>
      <c r="E271" s="70"/>
      <c r="F271" s="309"/>
      <c r="G271" s="308"/>
      <c r="H271" s="305"/>
      <c r="I271" s="305"/>
      <c r="J271" s="311"/>
      <c r="K271" s="305"/>
      <c r="L271" s="130" t="str">
        <f>IF(I271&lt;H271,"Check dates",IF(AND(H271="",I271&gt;0),"Check dates",IF(I271="",".",IFERROR(MAX(0,NETWORKDAYS(H271,I271,Lists!$F$45:$F$65)-IF(ISNUMBER(J271),J271,0)-1,0),"."))))</f>
        <v>.</v>
      </c>
      <c r="M271" s="308"/>
      <c r="N271" s="308"/>
      <c r="O271" s="304"/>
      <c r="P271" s="304"/>
      <c r="Q271" s="304"/>
      <c r="R271" s="304"/>
      <c r="S271" s="130" t="str">
        <f t="shared" si="10"/>
        <v>.</v>
      </c>
      <c r="T271" s="169" t="str">
        <f>IF(S271="Yes",(NETWORKDAYS(H271,$D$12,Lists!$F$45:$F$65)-IF(ISNUMBER(J271),J271,0)-1),".")</f>
        <v>.</v>
      </c>
      <c r="U271" s="24"/>
      <c r="V271" s="296" t="str">
        <f t="shared" si="11"/>
        <v>.</v>
      </c>
      <c r="W271" s="44"/>
      <c r="X271" s="307"/>
      <c r="Y271" s="44"/>
      <c r="Z271" s="44"/>
      <c r="AA271" s="44"/>
      <c r="AB271" s="44"/>
      <c r="AC271" s="44"/>
      <c r="AD271" s="44"/>
      <c r="AE271" s="44"/>
      <c r="AF271" s="44"/>
      <c r="AG271" s="44"/>
    </row>
    <row r="272" spans="1:33" s="105" customFormat="1" ht="11.45" customHeight="1" outlineLevel="1" x14ac:dyDescent="0.2">
      <c r="A272" s="142">
        <f t="shared" si="12"/>
        <v>255</v>
      </c>
      <c r="B272" s="318"/>
      <c r="C272" s="71"/>
      <c r="D272" s="314"/>
      <c r="E272" s="70"/>
      <c r="F272" s="70"/>
      <c r="G272" s="265"/>
      <c r="H272" s="305"/>
      <c r="I272" s="305"/>
      <c r="J272" s="311"/>
      <c r="K272" s="305"/>
      <c r="L272" s="130" t="str">
        <f>IF(I272&lt;H272,"Check dates",IF(AND(H272="",I272&gt;0),"Check dates",IF(I272="",".",IFERROR(MAX(0,NETWORKDAYS(H272,I272,Lists!$F$45:$F$65)-IF(ISNUMBER(J272),J272,0)-1,0),"."))))</f>
        <v>.</v>
      </c>
      <c r="M272" s="308"/>
      <c r="N272" s="308"/>
      <c r="O272" s="304"/>
      <c r="P272" s="304"/>
      <c r="Q272" s="304"/>
      <c r="R272" s="304"/>
      <c r="S272" s="130" t="str">
        <f t="shared" si="10"/>
        <v>.</v>
      </c>
      <c r="T272" s="169" t="str">
        <f>IF(S272="Yes",(NETWORKDAYS(H272,$D$12,Lists!$F$45:$F$65)-IF(ISNUMBER(J272),J272,0)-1),".")</f>
        <v>.</v>
      </c>
      <c r="U272" s="24"/>
      <c r="V272" s="296" t="str">
        <f t="shared" si="11"/>
        <v>.</v>
      </c>
      <c r="W272" s="44"/>
      <c r="X272" s="307"/>
      <c r="Y272" s="44"/>
      <c r="Z272" s="44"/>
      <c r="AA272" s="44"/>
      <c r="AB272" s="44"/>
      <c r="AC272" s="44"/>
      <c r="AD272" s="44"/>
      <c r="AE272" s="44"/>
      <c r="AF272" s="44"/>
      <c r="AG272" s="44"/>
    </row>
    <row r="273" spans="1:33" s="105" customFormat="1" ht="11.45" customHeight="1" outlineLevel="1" x14ac:dyDescent="0.2">
      <c r="A273" s="142">
        <f t="shared" si="12"/>
        <v>256</v>
      </c>
      <c r="B273" s="318"/>
      <c r="C273" s="71"/>
      <c r="D273" s="314"/>
      <c r="E273" s="70"/>
      <c r="F273" s="70"/>
      <c r="G273" s="265"/>
      <c r="H273" s="305"/>
      <c r="I273" s="305"/>
      <c r="J273" s="311"/>
      <c r="K273" s="305"/>
      <c r="L273" s="130" t="str">
        <f>IF(I273&lt;H273,"Check dates",IF(AND(H273="",I273&gt;0),"Check dates",IF(I273="",".",IFERROR(MAX(0,NETWORKDAYS(H273,I273,Lists!$F$45:$F$65)-IF(ISNUMBER(J273),J273,0)-1,0),"."))))</f>
        <v>.</v>
      </c>
      <c r="M273" s="308"/>
      <c r="N273" s="308"/>
      <c r="O273" s="304"/>
      <c r="P273" s="304"/>
      <c r="Q273" s="304"/>
      <c r="R273" s="304"/>
      <c r="S273" s="130" t="str">
        <f t="shared" si="10"/>
        <v>.</v>
      </c>
      <c r="T273" s="169" t="str">
        <f>IF(S273="Yes",(NETWORKDAYS(H273,$D$12,Lists!$F$45:$F$65)-IF(ISNUMBER(J273),J273,0)-1),".")</f>
        <v>.</v>
      </c>
      <c r="U273" s="24"/>
      <c r="V273" s="296" t="str">
        <f t="shared" si="11"/>
        <v>.</v>
      </c>
      <c r="W273" s="44"/>
      <c r="X273" s="307"/>
      <c r="Y273" s="44"/>
      <c r="Z273" s="44"/>
      <c r="AA273" s="44"/>
      <c r="AB273" s="44"/>
      <c r="AC273" s="44"/>
      <c r="AD273" s="44"/>
      <c r="AE273" s="44"/>
      <c r="AF273" s="44"/>
      <c r="AG273" s="44"/>
    </row>
    <row r="274" spans="1:33" s="105" customFormat="1" ht="11.45" customHeight="1" outlineLevel="1" x14ac:dyDescent="0.2">
      <c r="A274" s="142">
        <f t="shared" si="12"/>
        <v>257</v>
      </c>
      <c r="B274" s="318"/>
      <c r="C274" s="71"/>
      <c r="D274" s="314"/>
      <c r="E274" s="70"/>
      <c r="F274" s="70"/>
      <c r="G274" s="265"/>
      <c r="H274" s="305"/>
      <c r="I274" s="305"/>
      <c r="J274" s="311"/>
      <c r="K274" s="305"/>
      <c r="L274" s="130" t="str">
        <f>IF(I274&lt;H274,"Check dates",IF(AND(H274="",I274&gt;0),"Check dates",IF(I274="",".",IFERROR(MAX(0,NETWORKDAYS(H274,I274,Lists!$F$45:$F$65)-IF(ISNUMBER(J274),J274,0)-1,0),"."))))</f>
        <v>.</v>
      </c>
      <c r="M274" s="308"/>
      <c r="N274" s="308"/>
      <c r="O274" s="304"/>
      <c r="P274" s="304"/>
      <c r="Q274" s="304"/>
      <c r="R274" s="304"/>
      <c r="S274" s="130" t="str">
        <f t="shared" ref="S274:S337" si="13">IF(ISBLANK(B274),".",IF(V274=".","Yes","No"))</f>
        <v>.</v>
      </c>
      <c r="T274" s="169" t="str">
        <f>IF(S274="Yes",(NETWORKDAYS(H274,$D$12,Lists!$F$45:$F$65)-IF(ISNUMBER(J274),J274,0)-1),".")</f>
        <v>.</v>
      </c>
      <c r="U274" s="24"/>
      <c r="V274" s="296" t="str">
        <f t="shared" ref="V274:V337" si="14">IF(I274="",".",IF(VALUE(I274)&lt;=VALUE($D$12),VALUE(I274),"."))</f>
        <v>.</v>
      </c>
      <c r="W274" s="44"/>
      <c r="X274" s="307"/>
      <c r="Y274" s="44"/>
      <c r="Z274" s="44"/>
      <c r="AA274" s="44"/>
      <c r="AB274" s="44"/>
      <c r="AC274" s="44"/>
      <c r="AD274" s="44"/>
      <c r="AE274" s="44"/>
      <c r="AF274" s="44"/>
      <c r="AG274" s="44"/>
    </row>
    <row r="275" spans="1:33" s="105" customFormat="1" ht="11.45" customHeight="1" outlineLevel="1" x14ac:dyDescent="0.2">
      <c r="A275" s="142">
        <f t="shared" si="12"/>
        <v>258</v>
      </c>
      <c r="B275" s="318"/>
      <c r="C275" s="71"/>
      <c r="D275" s="314"/>
      <c r="E275" s="70"/>
      <c r="F275" s="70"/>
      <c r="G275" s="265"/>
      <c r="H275" s="305"/>
      <c r="I275" s="305"/>
      <c r="J275" s="311"/>
      <c r="K275" s="305"/>
      <c r="L275" s="130" t="str">
        <f>IF(I275&lt;H275,"Check dates",IF(AND(H275="",I275&gt;0),"Check dates",IF(I275="",".",IFERROR(MAX(0,NETWORKDAYS(H275,I275,Lists!$F$45:$F$65)-IF(ISNUMBER(J275),J275,0)-1,0),"."))))</f>
        <v>.</v>
      </c>
      <c r="M275" s="308"/>
      <c r="N275" s="308"/>
      <c r="O275" s="304"/>
      <c r="P275" s="304"/>
      <c r="Q275" s="304"/>
      <c r="R275" s="304"/>
      <c r="S275" s="130" t="str">
        <f t="shared" si="13"/>
        <v>.</v>
      </c>
      <c r="T275" s="169" t="str">
        <f>IF(S275="Yes",(NETWORKDAYS(H275,$D$12,Lists!$F$45:$F$65)-IF(ISNUMBER(J275),J275,0)-1),".")</f>
        <v>.</v>
      </c>
      <c r="U275" s="24"/>
      <c r="V275" s="296" t="str">
        <f t="shared" si="14"/>
        <v>.</v>
      </c>
      <c r="W275" s="44"/>
      <c r="X275" s="307"/>
      <c r="Y275" s="44"/>
      <c r="Z275" s="44"/>
      <c r="AA275" s="44"/>
      <c r="AB275" s="44"/>
      <c r="AC275" s="44"/>
      <c r="AD275" s="44"/>
      <c r="AE275" s="44"/>
      <c r="AF275" s="44"/>
      <c r="AG275" s="44"/>
    </row>
    <row r="276" spans="1:33" s="105" customFormat="1" ht="11.45" customHeight="1" outlineLevel="1" x14ac:dyDescent="0.2">
      <c r="A276" s="142">
        <f t="shared" si="12"/>
        <v>259</v>
      </c>
      <c r="B276" s="318"/>
      <c r="C276" s="71"/>
      <c r="D276" s="314"/>
      <c r="E276" s="70"/>
      <c r="F276" s="70"/>
      <c r="G276" s="265"/>
      <c r="H276" s="305"/>
      <c r="I276" s="305"/>
      <c r="J276" s="311"/>
      <c r="K276" s="305"/>
      <c r="L276" s="130" t="str">
        <f>IF(I276&lt;H276,"Check dates",IF(AND(H276="",I276&gt;0),"Check dates",IF(I276="",".",IFERROR(MAX(0,NETWORKDAYS(H276,I276,Lists!$F$45:$F$65)-IF(ISNUMBER(J276),J276,0)-1,0),"."))))</f>
        <v>.</v>
      </c>
      <c r="M276" s="308"/>
      <c r="N276" s="308"/>
      <c r="O276" s="304"/>
      <c r="P276" s="304"/>
      <c r="Q276" s="304"/>
      <c r="R276" s="304"/>
      <c r="S276" s="130" t="str">
        <f t="shared" si="13"/>
        <v>.</v>
      </c>
      <c r="T276" s="169" t="str">
        <f>IF(S276="Yes",(NETWORKDAYS(H276,$D$12,Lists!$F$45:$F$65)-IF(ISNUMBER(J276),J276,0)-1),".")</f>
        <v>.</v>
      </c>
      <c r="U276" s="24"/>
      <c r="V276" s="296" t="str">
        <f t="shared" si="14"/>
        <v>.</v>
      </c>
      <c r="W276" s="44"/>
      <c r="X276" s="307"/>
      <c r="Y276" s="44"/>
      <c r="Z276" s="44"/>
      <c r="AA276" s="44"/>
      <c r="AB276" s="44"/>
      <c r="AC276" s="44"/>
      <c r="AD276" s="44"/>
      <c r="AE276" s="44"/>
      <c r="AF276" s="44"/>
      <c r="AG276" s="44"/>
    </row>
    <row r="277" spans="1:33" s="105" customFormat="1" ht="11.45" customHeight="1" outlineLevel="1" x14ac:dyDescent="0.2">
      <c r="A277" s="142">
        <f t="shared" si="12"/>
        <v>260</v>
      </c>
      <c r="B277" s="318"/>
      <c r="C277" s="71"/>
      <c r="D277" s="314"/>
      <c r="E277" s="70"/>
      <c r="F277" s="309"/>
      <c r="G277" s="308"/>
      <c r="H277" s="305"/>
      <c r="I277" s="305"/>
      <c r="J277" s="311"/>
      <c r="K277" s="305"/>
      <c r="L277" s="130" t="str">
        <f>IF(I277&lt;H277,"Check dates",IF(AND(H277="",I277&gt;0),"Check dates",IF(I277="",".",IFERROR(MAX(0,NETWORKDAYS(H277,I277,Lists!$F$45:$F$65)-IF(ISNUMBER(J277),J277,0)-1,0),"."))))</f>
        <v>.</v>
      </c>
      <c r="M277" s="308"/>
      <c r="N277" s="308"/>
      <c r="O277" s="304"/>
      <c r="P277" s="304"/>
      <c r="Q277" s="304"/>
      <c r="R277" s="304"/>
      <c r="S277" s="130" t="str">
        <f t="shared" si="13"/>
        <v>.</v>
      </c>
      <c r="T277" s="169" t="str">
        <f>IF(S277="Yes",(NETWORKDAYS(H277,$D$12,Lists!$F$45:$F$65)-IF(ISNUMBER(J277),J277,0)-1),".")</f>
        <v>.</v>
      </c>
      <c r="U277" s="24"/>
      <c r="V277" s="296" t="str">
        <f t="shared" si="14"/>
        <v>.</v>
      </c>
      <c r="W277" s="44"/>
      <c r="X277" s="307"/>
      <c r="Y277" s="44"/>
      <c r="Z277" s="44"/>
      <c r="AA277" s="44"/>
      <c r="AB277" s="44"/>
      <c r="AC277" s="44"/>
      <c r="AD277" s="44"/>
      <c r="AE277" s="44"/>
      <c r="AF277" s="44"/>
      <c r="AG277" s="44"/>
    </row>
    <row r="278" spans="1:33" s="105" customFormat="1" ht="11.45" customHeight="1" outlineLevel="1" x14ac:dyDescent="0.2">
      <c r="A278" s="142">
        <f t="shared" ref="A278:A341" si="15">A277+1</f>
        <v>261</v>
      </c>
      <c r="B278" s="318"/>
      <c r="C278" s="71"/>
      <c r="D278" s="314"/>
      <c r="E278" s="70"/>
      <c r="F278" s="309"/>
      <c r="G278" s="308"/>
      <c r="H278" s="305"/>
      <c r="I278" s="319"/>
      <c r="J278" s="311"/>
      <c r="K278" s="305"/>
      <c r="L278" s="130" t="str">
        <f>IF(I278&lt;H278,"Check dates",IF(AND(H278="",I278&gt;0),"Check dates",IF(I278="",".",IFERROR(MAX(0,NETWORKDAYS(H278,I278,Lists!$F$45:$F$65)-IF(ISNUMBER(J278),J278,0)-1,0),"."))))</f>
        <v>.</v>
      </c>
      <c r="M278" s="308"/>
      <c r="N278" s="308"/>
      <c r="O278" s="304"/>
      <c r="P278" s="304"/>
      <c r="Q278" s="304"/>
      <c r="R278" s="304"/>
      <c r="S278" s="130" t="str">
        <f t="shared" si="13"/>
        <v>.</v>
      </c>
      <c r="T278" s="169" t="str">
        <f>IF(S278="Yes",(NETWORKDAYS(H278,$D$12,Lists!$F$45:$F$65)-IF(ISNUMBER(J278),J278,0)-1),".")</f>
        <v>.</v>
      </c>
      <c r="U278" s="24"/>
      <c r="V278" s="296" t="str">
        <f t="shared" si="14"/>
        <v>.</v>
      </c>
      <c r="W278" s="44"/>
      <c r="X278" s="307"/>
      <c r="Y278" s="44"/>
      <c r="Z278" s="44"/>
      <c r="AA278" s="44"/>
      <c r="AB278" s="44"/>
      <c r="AC278" s="44"/>
      <c r="AD278" s="44"/>
      <c r="AE278" s="44"/>
      <c r="AF278" s="44"/>
      <c r="AG278" s="44"/>
    </row>
    <row r="279" spans="1:33" s="105" customFormat="1" ht="11.45" customHeight="1" outlineLevel="1" x14ac:dyDescent="0.2">
      <c r="A279" s="142">
        <f t="shared" si="15"/>
        <v>262</v>
      </c>
      <c r="B279" s="318"/>
      <c r="C279" s="71"/>
      <c r="D279" s="314"/>
      <c r="E279" s="70"/>
      <c r="F279" s="309"/>
      <c r="G279" s="308"/>
      <c r="H279" s="305"/>
      <c r="I279" s="305"/>
      <c r="J279" s="311"/>
      <c r="K279" s="305"/>
      <c r="L279" s="130" t="str">
        <f>IF(I279&lt;H279,"Check dates",IF(AND(H279="",I279&gt;0),"Check dates",IF(I279="",".",IFERROR(MAX(0,NETWORKDAYS(H279,I279,Lists!$F$45:$F$65)-IF(ISNUMBER(J279),J279,0)-1,0),"."))))</f>
        <v>.</v>
      </c>
      <c r="M279" s="308"/>
      <c r="N279" s="308"/>
      <c r="O279" s="304"/>
      <c r="P279" s="304"/>
      <c r="Q279" s="304"/>
      <c r="R279" s="304"/>
      <c r="S279" s="130" t="str">
        <f t="shared" si="13"/>
        <v>.</v>
      </c>
      <c r="T279" s="169" t="str">
        <f>IF(S279="Yes",(NETWORKDAYS(H279,$D$12,Lists!$F$45:$F$65)-IF(ISNUMBER(J279),J279,0)-1),".")</f>
        <v>.</v>
      </c>
      <c r="U279" s="24"/>
      <c r="V279" s="296" t="str">
        <f t="shared" si="14"/>
        <v>.</v>
      </c>
      <c r="W279" s="44"/>
      <c r="X279" s="307"/>
      <c r="Y279" s="44"/>
      <c r="Z279" s="44"/>
      <c r="AA279" s="44"/>
      <c r="AB279" s="44"/>
      <c r="AC279" s="44"/>
      <c r="AD279" s="44"/>
      <c r="AE279" s="44"/>
      <c r="AF279" s="44"/>
      <c r="AG279" s="44"/>
    </row>
    <row r="280" spans="1:33" s="105" customFormat="1" ht="11.45" customHeight="1" outlineLevel="1" x14ac:dyDescent="0.2">
      <c r="A280" s="142">
        <f t="shared" si="15"/>
        <v>263</v>
      </c>
      <c r="B280" s="318"/>
      <c r="C280" s="71"/>
      <c r="D280" s="314"/>
      <c r="E280" s="70"/>
      <c r="F280" s="309"/>
      <c r="G280" s="308"/>
      <c r="H280" s="305"/>
      <c r="I280" s="305"/>
      <c r="J280" s="311"/>
      <c r="K280" s="305"/>
      <c r="L280" s="130" t="str">
        <f>IF(I280&lt;H280,"Check dates",IF(AND(H280="",I280&gt;0),"Check dates",IF(I280="",".",IFERROR(MAX(0,NETWORKDAYS(H280,I280,Lists!$F$45:$F$65)-IF(ISNUMBER(J280),J280,0)-1,0),"."))))</f>
        <v>.</v>
      </c>
      <c r="M280" s="308"/>
      <c r="N280" s="308"/>
      <c r="O280" s="304"/>
      <c r="P280" s="304"/>
      <c r="Q280" s="304"/>
      <c r="R280" s="304"/>
      <c r="S280" s="130" t="str">
        <f t="shared" si="13"/>
        <v>.</v>
      </c>
      <c r="T280" s="169" t="str">
        <f>IF(S280="Yes",(NETWORKDAYS(H280,$D$12,Lists!$F$45:$F$65)-IF(ISNUMBER(J280),J280,0)-1),".")</f>
        <v>.</v>
      </c>
      <c r="U280" s="24"/>
      <c r="V280" s="296" t="str">
        <f t="shared" si="14"/>
        <v>.</v>
      </c>
      <c r="W280" s="44"/>
      <c r="X280" s="307"/>
      <c r="Y280" s="44"/>
      <c r="Z280" s="44"/>
      <c r="AA280" s="44"/>
      <c r="AB280" s="44"/>
      <c r="AC280" s="44"/>
      <c r="AD280" s="44"/>
      <c r="AE280" s="44"/>
      <c r="AF280" s="44"/>
      <c r="AG280" s="44"/>
    </row>
    <row r="281" spans="1:33" s="105" customFormat="1" ht="11.45" customHeight="1" outlineLevel="1" x14ac:dyDescent="0.2">
      <c r="A281" s="142">
        <f t="shared" si="15"/>
        <v>264</v>
      </c>
      <c r="B281" s="318"/>
      <c r="C281" s="71"/>
      <c r="D281" s="314"/>
      <c r="E281" s="70"/>
      <c r="F281" s="309"/>
      <c r="G281" s="308"/>
      <c r="H281" s="305"/>
      <c r="I281" s="319"/>
      <c r="J281" s="311"/>
      <c r="K281" s="305"/>
      <c r="L281" s="130" t="str">
        <f>IF(I281&lt;H281,"Check dates",IF(AND(H281="",I281&gt;0),"Check dates",IF(I281="",".",IFERROR(MAX(0,NETWORKDAYS(H281,I281,Lists!$F$45:$F$65)-IF(ISNUMBER(J281),J281,0)-1,0),"."))))</f>
        <v>.</v>
      </c>
      <c r="M281" s="308"/>
      <c r="N281" s="308"/>
      <c r="O281" s="304"/>
      <c r="P281" s="304"/>
      <c r="Q281" s="304"/>
      <c r="R281" s="304"/>
      <c r="S281" s="130" t="str">
        <f t="shared" si="13"/>
        <v>.</v>
      </c>
      <c r="T281" s="169" t="str">
        <f>IF(S281="Yes",(NETWORKDAYS(H281,$D$12,Lists!$F$45:$F$65)-IF(ISNUMBER(J281),J281,0)-1),".")</f>
        <v>.</v>
      </c>
      <c r="U281" s="24"/>
      <c r="V281" s="296" t="str">
        <f t="shared" si="14"/>
        <v>.</v>
      </c>
      <c r="W281" s="44"/>
      <c r="X281" s="307"/>
      <c r="Y281" s="44"/>
      <c r="Z281" s="44"/>
      <c r="AA281" s="44"/>
      <c r="AB281" s="44"/>
      <c r="AC281" s="44"/>
      <c r="AD281" s="44"/>
      <c r="AE281" s="44"/>
      <c r="AF281" s="44"/>
      <c r="AG281" s="44"/>
    </row>
    <row r="282" spans="1:33" s="105" customFormat="1" ht="11.45" customHeight="1" outlineLevel="1" x14ac:dyDescent="0.2">
      <c r="A282" s="142">
        <f t="shared" si="15"/>
        <v>265</v>
      </c>
      <c r="B282" s="318"/>
      <c r="C282" s="71"/>
      <c r="D282" s="314"/>
      <c r="E282" s="70"/>
      <c r="F282" s="309"/>
      <c r="G282" s="308"/>
      <c r="H282" s="305"/>
      <c r="I282" s="305"/>
      <c r="J282" s="311"/>
      <c r="K282" s="305"/>
      <c r="L282" s="130" t="str">
        <f>IF(I282&lt;H282,"Check dates",IF(AND(H282="",I282&gt;0),"Check dates",IF(I282="",".",IFERROR(MAX(0,NETWORKDAYS(H282,I282,Lists!$F$45:$F$65)-IF(ISNUMBER(J282),J282,0)-1,0),"."))))</f>
        <v>.</v>
      </c>
      <c r="M282" s="308"/>
      <c r="N282" s="308"/>
      <c r="O282" s="304"/>
      <c r="P282" s="304"/>
      <c r="Q282" s="304"/>
      <c r="R282" s="304"/>
      <c r="S282" s="130" t="str">
        <f t="shared" si="13"/>
        <v>.</v>
      </c>
      <c r="T282" s="169" t="str">
        <f>IF(S282="Yes",(NETWORKDAYS(H282,$D$12,Lists!$F$45:$F$65)-IF(ISNUMBER(J282),J282,0)-1),".")</f>
        <v>.</v>
      </c>
      <c r="U282" s="24"/>
      <c r="V282" s="296" t="str">
        <f t="shared" si="14"/>
        <v>.</v>
      </c>
      <c r="W282" s="44"/>
      <c r="X282" s="307"/>
      <c r="Y282" s="44"/>
      <c r="Z282" s="44"/>
      <c r="AA282" s="44"/>
      <c r="AB282" s="44"/>
      <c r="AC282" s="44"/>
      <c r="AD282" s="44"/>
      <c r="AE282" s="44"/>
      <c r="AF282" s="44"/>
      <c r="AG282" s="44"/>
    </row>
    <row r="283" spans="1:33" s="105" customFormat="1" ht="11.45" customHeight="1" outlineLevel="1" x14ac:dyDescent="0.2">
      <c r="A283" s="142">
        <f t="shared" si="15"/>
        <v>266</v>
      </c>
      <c r="B283" s="318"/>
      <c r="C283" s="71"/>
      <c r="D283" s="314"/>
      <c r="E283" s="70"/>
      <c r="F283" s="309"/>
      <c r="G283" s="308"/>
      <c r="H283" s="305"/>
      <c r="I283" s="305"/>
      <c r="J283" s="311"/>
      <c r="K283" s="305"/>
      <c r="L283" s="130" t="str">
        <f>IF(I283&lt;H283,"Check dates",IF(AND(H283="",I283&gt;0),"Check dates",IF(I283="",".",IFERROR(MAX(0,NETWORKDAYS(H283,I283,Lists!$F$45:$F$65)-IF(ISNUMBER(J283),J283,0)-1,0),"."))))</f>
        <v>.</v>
      </c>
      <c r="M283" s="308"/>
      <c r="N283" s="308"/>
      <c r="O283" s="304"/>
      <c r="P283" s="304"/>
      <c r="Q283" s="304"/>
      <c r="R283" s="304"/>
      <c r="S283" s="130" t="str">
        <f t="shared" si="13"/>
        <v>.</v>
      </c>
      <c r="T283" s="169" t="str">
        <f>IF(S283="Yes",(NETWORKDAYS(H283,$D$12,Lists!$F$45:$F$65)-IF(ISNUMBER(J283),J283,0)-1),".")</f>
        <v>.</v>
      </c>
      <c r="U283" s="24"/>
      <c r="V283" s="296" t="str">
        <f t="shared" si="14"/>
        <v>.</v>
      </c>
      <c r="W283" s="44"/>
      <c r="X283" s="307"/>
      <c r="Y283" s="44"/>
      <c r="Z283" s="44"/>
      <c r="AA283" s="44"/>
      <c r="AB283" s="44"/>
      <c r="AC283" s="44"/>
      <c r="AD283" s="44"/>
      <c r="AE283" s="44"/>
      <c r="AF283" s="44"/>
      <c r="AG283" s="44"/>
    </row>
    <row r="284" spans="1:33" s="105" customFormat="1" ht="11.45" customHeight="1" outlineLevel="1" x14ac:dyDescent="0.2">
      <c r="A284" s="142">
        <f t="shared" si="15"/>
        <v>267</v>
      </c>
      <c r="B284" s="318"/>
      <c r="C284" s="71"/>
      <c r="D284" s="314"/>
      <c r="E284" s="70"/>
      <c r="F284" s="309"/>
      <c r="G284" s="308"/>
      <c r="H284" s="305"/>
      <c r="I284" s="305"/>
      <c r="J284" s="311"/>
      <c r="K284" s="305"/>
      <c r="L284" s="130" t="str">
        <f>IF(I284&lt;H284,"Check dates",IF(AND(H284="",I284&gt;0),"Check dates",IF(I284="",".",IFERROR(MAX(0,NETWORKDAYS(H284,I284,Lists!$F$45:$F$65)-IF(ISNUMBER(J284),J284,0)-1,0),"."))))</f>
        <v>.</v>
      </c>
      <c r="M284" s="308"/>
      <c r="N284" s="308"/>
      <c r="O284" s="304"/>
      <c r="P284" s="304"/>
      <c r="Q284" s="304"/>
      <c r="R284" s="304"/>
      <c r="S284" s="130" t="str">
        <f t="shared" si="13"/>
        <v>.</v>
      </c>
      <c r="T284" s="169" t="str">
        <f>IF(S284="Yes",(NETWORKDAYS(H284,$D$12,Lists!$F$45:$F$65)-IF(ISNUMBER(J284),J284,0)-1),".")</f>
        <v>.</v>
      </c>
      <c r="U284" s="24"/>
      <c r="V284" s="296" t="str">
        <f t="shared" si="14"/>
        <v>.</v>
      </c>
      <c r="W284" s="44"/>
      <c r="X284" s="307"/>
      <c r="Y284" s="44"/>
      <c r="Z284" s="44"/>
      <c r="AA284" s="44"/>
      <c r="AB284" s="44"/>
      <c r="AC284" s="44"/>
      <c r="AD284" s="44"/>
      <c r="AE284" s="44"/>
      <c r="AF284" s="44"/>
      <c r="AG284" s="44"/>
    </row>
    <row r="285" spans="1:33" s="105" customFormat="1" ht="11.45" customHeight="1" outlineLevel="1" x14ac:dyDescent="0.2">
      <c r="A285" s="142">
        <f t="shared" si="15"/>
        <v>268</v>
      </c>
      <c r="B285" s="318"/>
      <c r="C285" s="71"/>
      <c r="D285" s="314"/>
      <c r="E285" s="70"/>
      <c r="F285" s="309"/>
      <c r="G285" s="308"/>
      <c r="H285" s="305"/>
      <c r="I285" s="305"/>
      <c r="J285" s="311"/>
      <c r="K285" s="305"/>
      <c r="L285" s="130" t="str">
        <f>IF(I285&lt;H285,"Check dates",IF(AND(H285="",I285&gt;0),"Check dates",IF(I285="",".",IFERROR(MAX(0,NETWORKDAYS(H285,I285,Lists!$F$45:$F$65)-IF(ISNUMBER(J285),J285,0)-1,0),"."))))</f>
        <v>.</v>
      </c>
      <c r="M285" s="308"/>
      <c r="N285" s="308"/>
      <c r="O285" s="304"/>
      <c r="P285" s="304"/>
      <c r="Q285" s="304"/>
      <c r="R285" s="304"/>
      <c r="S285" s="130" t="str">
        <f t="shared" si="13"/>
        <v>.</v>
      </c>
      <c r="T285" s="169" t="str">
        <f>IF(S285="Yes",(NETWORKDAYS(H285,$D$12,Lists!$F$45:$F$65)-IF(ISNUMBER(J285),J285,0)-1),".")</f>
        <v>.</v>
      </c>
      <c r="U285" s="24"/>
      <c r="V285" s="296" t="str">
        <f t="shared" si="14"/>
        <v>.</v>
      </c>
      <c r="W285" s="44"/>
      <c r="X285" s="307"/>
      <c r="Y285" s="44"/>
      <c r="Z285" s="44"/>
      <c r="AA285" s="44"/>
      <c r="AB285" s="44"/>
      <c r="AC285" s="44"/>
      <c r="AD285" s="44"/>
      <c r="AE285" s="44"/>
      <c r="AF285" s="44"/>
      <c r="AG285" s="44"/>
    </row>
    <row r="286" spans="1:33" s="105" customFormat="1" ht="11.45" customHeight="1" outlineLevel="1" x14ac:dyDescent="0.2">
      <c r="A286" s="142">
        <f t="shared" si="15"/>
        <v>269</v>
      </c>
      <c r="B286" s="318"/>
      <c r="C286" s="71"/>
      <c r="D286" s="314"/>
      <c r="E286" s="70"/>
      <c r="F286" s="309"/>
      <c r="G286" s="308"/>
      <c r="H286" s="305"/>
      <c r="I286" s="305"/>
      <c r="J286" s="311"/>
      <c r="K286" s="305"/>
      <c r="L286" s="130" t="str">
        <f>IF(I286&lt;H286,"Check dates",IF(AND(H286="",I286&gt;0),"Check dates",IF(I286="",".",IFERROR(MAX(0,NETWORKDAYS(H286,I286,Lists!$F$45:$F$65)-IF(ISNUMBER(J286),J286,0)-1,0),"."))))</f>
        <v>.</v>
      </c>
      <c r="M286" s="308"/>
      <c r="N286" s="308"/>
      <c r="O286" s="304"/>
      <c r="P286" s="304"/>
      <c r="Q286" s="304"/>
      <c r="R286" s="304"/>
      <c r="S286" s="130" t="str">
        <f t="shared" si="13"/>
        <v>.</v>
      </c>
      <c r="T286" s="169" t="str">
        <f>IF(S286="Yes",(NETWORKDAYS(H286,$D$12,Lists!$F$45:$F$65)-IF(ISNUMBER(J286),J286,0)-1),".")</f>
        <v>.</v>
      </c>
      <c r="U286" s="24"/>
      <c r="V286" s="296" t="str">
        <f t="shared" si="14"/>
        <v>.</v>
      </c>
      <c r="W286" s="44"/>
      <c r="X286" s="307"/>
      <c r="Y286" s="44"/>
      <c r="Z286" s="44"/>
      <c r="AA286" s="44"/>
      <c r="AB286" s="44"/>
      <c r="AC286" s="44"/>
      <c r="AD286" s="44"/>
      <c r="AE286" s="44"/>
      <c r="AF286" s="44"/>
      <c r="AG286" s="44"/>
    </row>
    <row r="287" spans="1:33" s="105" customFormat="1" ht="11.45" customHeight="1" outlineLevel="1" x14ac:dyDescent="0.2">
      <c r="A287" s="142">
        <f t="shared" si="15"/>
        <v>270</v>
      </c>
      <c r="B287" s="318"/>
      <c r="C287" s="71"/>
      <c r="D287" s="314"/>
      <c r="E287" s="70"/>
      <c r="F287" s="309"/>
      <c r="G287" s="308"/>
      <c r="H287" s="305"/>
      <c r="I287" s="305"/>
      <c r="J287" s="311"/>
      <c r="K287" s="305"/>
      <c r="L287" s="130" t="str">
        <f>IF(I287&lt;H287,"Check dates",IF(AND(H287="",I287&gt;0),"Check dates",IF(I287="",".",IFERROR(MAX(0,NETWORKDAYS(H287,I287,Lists!$F$45:$F$65)-IF(ISNUMBER(J287),J287,0)-1,0),"."))))</f>
        <v>.</v>
      </c>
      <c r="M287" s="308"/>
      <c r="N287" s="308"/>
      <c r="O287" s="304"/>
      <c r="P287" s="304"/>
      <c r="Q287" s="304"/>
      <c r="R287" s="304"/>
      <c r="S287" s="130" t="str">
        <f t="shared" si="13"/>
        <v>.</v>
      </c>
      <c r="T287" s="169" t="str">
        <f>IF(S287="Yes",(NETWORKDAYS(H287,$D$12,Lists!$F$45:$F$65)-IF(ISNUMBER(J287),J287,0)-1),".")</f>
        <v>.</v>
      </c>
      <c r="U287" s="24"/>
      <c r="V287" s="296" t="str">
        <f t="shared" si="14"/>
        <v>.</v>
      </c>
      <c r="W287" s="44"/>
      <c r="X287" s="307"/>
      <c r="Y287" s="44"/>
      <c r="Z287" s="44"/>
      <c r="AA287" s="44"/>
      <c r="AB287" s="44"/>
      <c r="AC287" s="44"/>
      <c r="AD287" s="44"/>
      <c r="AE287" s="44"/>
      <c r="AF287" s="44"/>
      <c r="AG287" s="44"/>
    </row>
    <row r="288" spans="1:33" s="105" customFormat="1" ht="11.45" customHeight="1" outlineLevel="1" x14ac:dyDescent="0.2">
      <c r="A288" s="142">
        <f t="shared" si="15"/>
        <v>271</v>
      </c>
      <c r="B288" s="318"/>
      <c r="C288" s="71"/>
      <c r="D288" s="314"/>
      <c r="E288" s="70"/>
      <c r="F288" s="309"/>
      <c r="G288" s="308"/>
      <c r="H288" s="305"/>
      <c r="I288" s="305"/>
      <c r="J288" s="311"/>
      <c r="K288" s="305"/>
      <c r="L288" s="130" t="str">
        <f>IF(I288&lt;H288,"Check dates",IF(AND(H288="",I288&gt;0),"Check dates",IF(I288="",".",IFERROR(MAX(0,NETWORKDAYS(H288,I288,Lists!$F$45:$F$65)-IF(ISNUMBER(J288),J288,0)-1,0),"."))))</f>
        <v>.</v>
      </c>
      <c r="M288" s="308"/>
      <c r="N288" s="308"/>
      <c r="O288" s="304"/>
      <c r="P288" s="304"/>
      <c r="Q288" s="304"/>
      <c r="R288" s="304"/>
      <c r="S288" s="130" t="str">
        <f t="shared" si="13"/>
        <v>.</v>
      </c>
      <c r="T288" s="169" t="str">
        <f>IF(S288="Yes",(NETWORKDAYS(H288,$D$12,Lists!$F$45:$F$65)-IF(ISNUMBER(J288),J288,0)-1),".")</f>
        <v>.</v>
      </c>
      <c r="U288" s="24"/>
      <c r="V288" s="296" t="str">
        <f t="shared" si="14"/>
        <v>.</v>
      </c>
      <c r="W288" s="44"/>
      <c r="X288" s="307"/>
      <c r="Y288" s="44"/>
      <c r="Z288" s="44"/>
      <c r="AA288" s="44"/>
      <c r="AB288" s="44"/>
      <c r="AC288" s="44"/>
      <c r="AD288" s="44"/>
      <c r="AE288" s="44"/>
      <c r="AF288" s="44"/>
      <c r="AG288" s="44"/>
    </row>
    <row r="289" spans="1:33" s="105" customFormat="1" ht="11.45" customHeight="1" outlineLevel="1" x14ac:dyDescent="0.2">
      <c r="A289" s="142">
        <f t="shared" si="15"/>
        <v>272</v>
      </c>
      <c r="B289" s="318"/>
      <c r="C289" s="71"/>
      <c r="D289" s="314"/>
      <c r="E289" s="70"/>
      <c r="F289" s="309"/>
      <c r="G289" s="308"/>
      <c r="H289" s="305"/>
      <c r="I289" s="305"/>
      <c r="J289" s="311"/>
      <c r="K289" s="305"/>
      <c r="L289" s="130" t="str">
        <f>IF(I289&lt;H289,"Check dates",IF(AND(H289="",I289&gt;0),"Check dates",IF(I289="",".",IFERROR(MAX(0,NETWORKDAYS(H289,I289,Lists!$F$45:$F$65)-IF(ISNUMBER(J289),J289,0)-1,0),"."))))</f>
        <v>.</v>
      </c>
      <c r="M289" s="308"/>
      <c r="N289" s="308"/>
      <c r="O289" s="304"/>
      <c r="P289" s="304"/>
      <c r="Q289" s="304"/>
      <c r="R289" s="304"/>
      <c r="S289" s="130" t="str">
        <f t="shared" si="13"/>
        <v>.</v>
      </c>
      <c r="T289" s="169" t="str">
        <f>IF(S289="Yes",(NETWORKDAYS(H289,$D$12,Lists!$F$45:$F$65)-IF(ISNUMBER(J289),J289,0)-1),".")</f>
        <v>.</v>
      </c>
      <c r="U289" s="24"/>
      <c r="V289" s="296" t="str">
        <f t="shared" si="14"/>
        <v>.</v>
      </c>
      <c r="W289" s="44"/>
      <c r="X289" s="307"/>
      <c r="Y289" s="44"/>
      <c r="Z289" s="44"/>
      <c r="AA289" s="44"/>
      <c r="AB289" s="44"/>
      <c r="AC289" s="44"/>
      <c r="AD289" s="44"/>
      <c r="AE289" s="44"/>
      <c r="AF289" s="44"/>
      <c r="AG289" s="44"/>
    </row>
    <row r="290" spans="1:33" s="105" customFormat="1" ht="11.45" customHeight="1" outlineLevel="1" x14ac:dyDescent="0.2">
      <c r="A290" s="142">
        <f t="shared" si="15"/>
        <v>273</v>
      </c>
      <c r="B290" s="318"/>
      <c r="C290" s="71"/>
      <c r="D290" s="314"/>
      <c r="E290" s="70"/>
      <c r="F290" s="309"/>
      <c r="G290" s="308"/>
      <c r="H290" s="305"/>
      <c r="I290" s="305"/>
      <c r="J290" s="311"/>
      <c r="K290" s="305"/>
      <c r="L290" s="130" t="str">
        <f>IF(I290&lt;H290,"Check dates",IF(AND(H290="",I290&gt;0),"Check dates",IF(I290="",".",IFERROR(MAX(0,NETWORKDAYS(H290,I290,Lists!$F$45:$F$65)-IF(ISNUMBER(J290),J290,0)-1,0),"."))))</f>
        <v>.</v>
      </c>
      <c r="M290" s="308"/>
      <c r="N290" s="308"/>
      <c r="O290" s="304"/>
      <c r="P290" s="304"/>
      <c r="Q290" s="304"/>
      <c r="R290" s="304"/>
      <c r="S290" s="130" t="str">
        <f t="shared" si="13"/>
        <v>.</v>
      </c>
      <c r="T290" s="169" t="str">
        <f>IF(S290="Yes",(NETWORKDAYS(H290,$D$12,Lists!$F$45:$F$65)-IF(ISNUMBER(J290),J290,0)-1),".")</f>
        <v>.</v>
      </c>
      <c r="U290" s="24"/>
      <c r="V290" s="296" t="str">
        <f t="shared" si="14"/>
        <v>.</v>
      </c>
      <c r="W290" s="44"/>
      <c r="X290" s="307"/>
      <c r="Y290" s="44"/>
      <c r="Z290" s="44"/>
      <c r="AA290" s="44"/>
      <c r="AB290" s="44"/>
      <c r="AC290" s="44"/>
      <c r="AD290" s="44"/>
      <c r="AE290" s="44"/>
      <c r="AF290" s="44"/>
      <c r="AG290" s="44"/>
    </row>
    <row r="291" spans="1:33" s="105" customFormat="1" ht="11.45" customHeight="1" outlineLevel="1" x14ac:dyDescent="0.2">
      <c r="A291" s="142">
        <f t="shared" si="15"/>
        <v>274</v>
      </c>
      <c r="B291" s="318"/>
      <c r="C291" s="71"/>
      <c r="D291" s="314"/>
      <c r="E291" s="70"/>
      <c r="F291" s="309"/>
      <c r="G291" s="308"/>
      <c r="H291" s="305"/>
      <c r="I291" s="305"/>
      <c r="J291" s="311"/>
      <c r="K291" s="305"/>
      <c r="L291" s="130" t="str">
        <f>IF(I291&lt;H291,"Check dates",IF(AND(H291="",I291&gt;0),"Check dates",IF(I291="",".",IFERROR(MAX(0,NETWORKDAYS(H291,I291,Lists!$F$45:$F$65)-IF(ISNUMBER(J291),J291,0)-1,0),"."))))</f>
        <v>.</v>
      </c>
      <c r="M291" s="308"/>
      <c r="N291" s="308"/>
      <c r="O291" s="304"/>
      <c r="P291" s="304"/>
      <c r="Q291" s="304"/>
      <c r="R291" s="304"/>
      <c r="S291" s="130" t="str">
        <f t="shared" si="13"/>
        <v>.</v>
      </c>
      <c r="T291" s="169" t="str">
        <f>IF(S291="Yes",(NETWORKDAYS(H291,$D$12,Lists!$F$45:$F$65)-IF(ISNUMBER(J291),J291,0)-1),".")</f>
        <v>.</v>
      </c>
      <c r="U291" s="24"/>
      <c r="V291" s="296" t="str">
        <f t="shared" si="14"/>
        <v>.</v>
      </c>
      <c r="W291" s="44"/>
      <c r="X291" s="307"/>
      <c r="Y291" s="44"/>
      <c r="Z291" s="44"/>
      <c r="AA291" s="44"/>
      <c r="AB291" s="44"/>
      <c r="AC291" s="44"/>
      <c r="AD291" s="44"/>
      <c r="AE291" s="44"/>
      <c r="AF291" s="44"/>
      <c r="AG291" s="44"/>
    </row>
    <row r="292" spans="1:33" s="105" customFormat="1" ht="11.45" customHeight="1" outlineLevel="1" x14ac:dyDescent="0.2">
      <c r="A292" s="142">
        <f t="shared" si="15"/>
        <v>275</v>
      </c>
      <c r="B292" s="318"/>
      <c r="C292" s="71"/>
      <c r="D292" s="314"/>
      <c r="E292" s="70"/>
      <c r="F292" s="309"/>
      <c r="G292" s="308"/>
      <c r="H292" s="305"/>
      <c r="I292" s="305"/>
      <c r="J292" s="311"/>
      <c r="K292" s="305"/>
      <c r="L292" s="130" t="str">
        <f>IF(I292&lt;H292,"Check dates",IF(AND(H292="",I292&gt;0),"Check dates",IF(I292="",".",IFERROR(MAX(0,NETWORKDAYS(H292,I292,Lists!$F$45:$F$65)-IF(ISNUMBER(J292),J292,0)-1,0),"."))))</f>
        <v>.</v>
      </c>
      <c r="M292" s="308"/>
      <c r="N292" s="308"/>
      <c r="O292" s="304"/>
      <c r="P292" s="304"/>
      <c r="Q292" s="304"/>
      <c r="R292" s="304"/>
      <c r="S292" s="130" t="str">
        <f t="shared" si="13"/>
        <v>.</v>
      </c>
      <c r="T292" s="169" t="str">
        <f>IF(S292="Yes",(NETWORKDAYS(H292,$D$12,Lists!$F$45:$F$65)-IF(ISNUMBER(J292),J292,0)-1),".")</f>
        <v>.</v>
      </c>
      <c r="U292" s="24"/>
      <c r="V292" s="296" t="str">
        <f t="shared" si="14"/>
        <v>.</v>
      </c>
      <c r="W292" s="44"/>
      <c r="X292" s="307"/>
      <c r="Y292" s="44"/>
      <c r="Z292" s="44"/>
      <c r="AA292" s="44"/>
      <c r="AB292" s="44"/>
      <c r="AC292" s="44"/>
      <c r="AD292" s="44"/>
      <c r="AE292" s="44"/>
      <c r="AF292" s="44"/>
      <c r="AG292" s="44"/>
    </row>
    <row r="293" spans="1:33" s="105" customFormat="1" ht="11.45" customHeight="1" outlineLevel="1" x14ac:dyDescent="0.2">
      <c r="A293" s="142">
        <f t="shared" si="15"/>
        <v>276</v>
      </c>
      <c r="B293" s="318"/>
      <c r="C293" s="71"/>
      <c r="D293" s="314"/>
      <c r="E293" s="70"/>
      <c r="F293" s="309"/>
      <c r="G293" s="308"/>
      <c r="H293" s="305"/>
      <c r="I293" s="319"/>
      <c r="J293" s="311"/>
      <c r="K293" s="305"/>
      <c r="L293" s="130" t="str">
        <f>IF(I293&lt;H293,"Check dates",IF(AND(H293="",I293&gt;0),"Check dates",IF(I293="",".",IFERROR(MAX(0,NETWORKDAYS(H293,I293,Lists!$F$45:$F$65)-IF(ISNUMBER(J293),J293,0)-1,0),"."))))</f>
        <v>.</v>
      </c>
      <c r="M293" s="308"/>
      <c r="N293" s="308"/>
      <c r="O293" s="304"/>
      <c r="P293" s="304"/>
      <c r="Q293" s="304"/>
      <c r="R293" s="304"/>
      <c r="S293" s="130" t="str">
        <f t="shared" si="13"/>
        <v>.</v>
      </c>
      <c r="T293" s="169" t="str">
        <f>IF(S293="Yes",(NETWORKDAYS(H293,$D$12,Lists!$F$45:$F$65)-IF(ISNUMBER(J293),J293,0)-1),".")</f>
        <v>.</v>
      </c>
      <c r="U293" s="24"/>
      <c r="V293" s="296" t="str">
        <f t="shared" si="14"/>
        <v>.</v>
      </c>
      <c r="W293" s="44"/>
      <c r="X293" s="307"/>
      <c r="Y293" s="44"/>
      <c r="Z293" s="44"/>
      <c r="AA293" s="44"/>
      <c r="AB293" s="44"/>
      <c r="AC293" s="44"/>
      <c r="AD293" s="44"/>
      <c r="AE293" s="44"/>
      <c r="AF293" s="44"/>
      <c r="AG293" s="44"/>
    </row>
    <row r="294" spans="1:33" s="105" customFormat="1" ht="11.45" customHeight="1" outlineLevel="1" x14ac:dyDescent="0.2">
      <c r="A294" s="142">
        <f t="shared" si="15"/>
        <v>277</v>
      </c>
      <c r="B294" s="318"/>
      <c r="C294" s="71"/>
      <c r="D294" s="314"/>
      <c r="E294" s="70"/>
      <c r="F294" s="309"/>
      <c r="G294" s="308"/>
      <c r="H294" s="305"/>
      <c r="I294" s="319"/>
      <c r="J294" s="311"/>
      <c r="K294" s="305"/>
      <c r="L294" s="130" t="str">
        <f>IF(I294&lt;H294,"Check dates",IF(AND(H294="",I294&gt;0),"Check dates",IF(I294="",".",IFERROR(MAX(0,NETWORKDAYS(H294,I294,Lists!$F$45:$F$65)-IF(ISNUMBER(J294),J294,0)-1,0),"."))))</f>
        <v>.</v>
      </c>
      <c r="M294" s="308"/>
      <c r="N294" s="308"/>
      <c r="O294" s="304"/>
      <c r="P294" s="304"/>
      <c r="Q294" s="304"/>
      <c r="R294" s="304"/>
      <c r="S294" s="130" t="str">
        <f t="shared" si="13"/>
        <v>.</v>
      </c>
      <c r="T294" s="169" t="str">
        <f>IF(S294="Yes",(NETWORKDAYS(H294,$D$12,Lists!$F$45:$F$65)-IF(ISNUMBER(J294),J294,0)-1),".")</f>
        <v>.</v>
      </c>
      <c r="U294" s="24"/>
      <c r="V294" s="296" t="str">
        <f t="shared" si="14"/>
        <v>.</v>
      </c>
      <c r="W294" s="44"/>
      <c r="X294" s="307"/>
      <c r="Y294" s="44"/>
      <c r="Z294" s="44"/>
      <c r="AA294" s="44"/>
      <c r="AB294" s="44"/>
      <c r="AC294" s="44"/>
      <c r="AD294" s="44"/>
      <c r="AE294" s="44"/>
      <c r="AF294" s="44"/>
      <c r="AG294" s="44"/>
    </row>
    <row r="295" spans="1:33" s="105" customFormat="1" ht="11.45" customHeight="1" outlineLevel="1" x14ac:dyDescent="0.2">
      <c r="A295" s="142">
        <f t="shared" si="15"/>
        <v>278</v>
      </c>
      <c r="B295" s="318"/>
      <c r="C295" s="71"/>
      <c r="D295" s="314"/>
      <c r="E295" s="70"/>
      <c r="F295" s="309"/>
      <c r="G295" s="308"/>
      <c r="H295" s="305"/>
      <c r="I295" s="319"/>
      <c r="J295" s="311"/>
      <c r="K295" s="305"/>
      <c r="L295" s="130" t="str">
        <f>IF(I295&lt;H295,"Check dates",IF(AND(H295="",I295&gt;0),"Check dates",IF(I295="",".",IFERROR(MAX(0,NETWORKDAYS(H295,I295,Lists!$F$45:$F$65)-IF(ISNUMBER(J295),J295,0)-1,0),"."))))</f>
        <v>.</v>
      </c>
      <c r="M295" s="308"/>
      <c r="N295" s="308"/>
      <c r="O295" s="304"/>
      <c r="P295" s="304"/>
      <c r="Q295" s="304"/>
      <c r="R295" s="304"/>
      <c r="S295" s="130" t="str">
        <f t="shared" si="13"/>
        <v>.</v>
      </c>
      <c r="T295" s="169" t="str">
        <f>IF(S295="Yes",(NETWORKDAYS(H295,$D$12,Lists!$F$45:$F$65)-IF(ISNUMBER(J295),J295,0)-1),".")</f>
        <v>.</v>
      </c>
      <c r="U295" s="24"/>
      <c r="V295" s="296" t="str">
        <f t="shared" si="14"/>
        <v>.</v>
      </c>
      <c r="W295" s="44"/>
      <c r="X295" s="307"/>
      <c r="Y295" s="44"/>
      <c r="Z295" s="44"/>
      <c r="AA295" s="44"/>
      <c r="AB295" s="44"/>
      <c r="AC295" s="44"/>
      <c r="AD295" s="44"/>
      <c r="AE295" s="44"/>
      <c r="AF295" s="44"/>
      <c r="AG295" s="44"/>
    </row>
    <row r="296" spans="1:33" s="105" customFormat="1" ht="11.45" customHeight="1" outlineLevel="1" x14ac:dyDescent="0.2">
      <c r="A296" s="142">
        <f t="shared" si="15"/>
        <v>279</v>
      </c>
      <c r="B296" s="318"/>
      <c r="C296" s="71"/>
      <c r="D296" s="314"/>
      <c r="E296" s="70"/>
      <c r="F296" s="309"/>
      <c r="G296" s="308"/>
      <c r="H296" s="305"/>
      <c r="I296" s="319"/>
      <c r="J296" s="311"/>
      <c r="K296" s="305"/>
      <c r="L296" s="130" t="str">
        <f>IF(I296&lt;H296,"Check dates",IF(AND(H296="",I296&gt;0),"Check dates",IF(I296="",".",IFERROR(MAX(0,NETWORKDAYS(H296,I296,Lists!$F$45:$F$65)-IF(ISNUMBER(J296),J296,0)-1,0),"."))))</f>
        <v>.</v>
      </c>
      <c r="M296" s="308"/>
      <c r="N296" s="308"/>
      <c r="O296" s="304"/>
      <c r="P296" s="304"/>
      <c r="Q296" s="304"/>
      <c r="R296" s="304"/>
      <c r="S296" s="130" t="str">
        <f t="shared" si="13"/>
        <v>.</v>
      </c>
      <c r="T296" s="169" t="str">
        <f>IF(S296="Yes",(NETWORKDAYS(H296,$D$12,Lists!$F$45:$F$65)-IF(ISNUMBER(J296),J296,0)-1),".")</f>
        <v>.</v>
      </c>
      <c r="U296" s="24"/>
      <c r="V296" s="296" t="str">
        <f t="shared" si="14"/>
        <v>.</v>
      </c>
      <c r="W296" s="44"/>
      <c r="X296" s="307"/>
      <c r="Y296" s="44"/>
      <c r="Z296" s="44"/>
      <c r="AA296" s="44"/>
      <c r="AB296" s="44"/>
      <c r="AC296" s="44"/>
      <c r="AD296" s="44"/>
      <c r="AE296" s="44"/>
      <c r="AF296" s="44"/>
      <c r="AG296" s="44"/>
    </row>
    <row r="297" spans="1:33" s="105" customFormat="1" ht="11.45" customHeight="1" outlineLevel="1" x14ac:dyDescent="0.2">
      <c r="A297" s="142">
        <f t="shared" si="15"/>
        <v>280</v>
      </c>
      <c r="B297" s="318"/>
      <c r="C297" s="71"/>
      <c r="D297" s="314"/>
      <c r="E297" s="70"/>
      <c r="F297" s="309"/>
      <c r="G297" s="308"/>
      <c r="H297" s="305"/>
      <c r="I297" s="319"/>
      <c r="J297" s="311"/>
      <c r="K297" s="305"/>
      <c r="L297" s="130" t="str">
        <f>IF(I297&lt;H297,"Check dates",IF(AND(H297="",I297&gt;0),"Check dates",IF(I297="",".",IFERROR(MAX(0,NETWORKDAYS(H297,I297,Lists!$F$45:$F$65)-IF(ISNUMBER(J297),J297,0)-1,0),"."))))</f>
        <v>.</v>
      </c>
      <c r="M297" s="308"/>
      <c r="N297" s="308"/>
      <c r="O297" s="304"/>
      <c r="P297" s="304"/>
      <c r="Q297" s="304"/>
      <c r="R297" s="304"/>
      <c r="S297" s="130" t="str">
        <f t="shared" si="13"/>
        <v>.</v>
      </c>
      <c r="T297" s="169" t="str">
        <f>IF(S297="Yes",(NETWORKDAYS(H297,$D$12,Lists!$F$45:$F$65)-IF(ISNUMBER(J297),J297,0)-1),".")</f>
        <v>.</v>
      </c>
      <c r="U297" s="24"/>
      <c r="V297" s="296" t="str">
        <f t="shared" si="14"/>
        <v>.</v>
      </c>
      <c r="W297" s="44"/>
      <c r="X297" s="307"/>
      <c r="Y297" s="44"/>
      <c r="Z297" s="44"/>
      <c r="AA297" s="44"/>
      <c r="AB297" s="44"/>
      <c r="AC297" s="44"/>
      <c r="AD297" s="44"/>
      <c r="AE297" s="44"/>
      <c r="AF297" s="44"/>
      <c r="AG297" s="44"/>
    </row>
    <row r="298" spans="1:33" s="105" customFormat="1" ht="11.45" customHeight="1" outlineLevel="1" x14ac:dyDescent="0.2">
      <c r="A298" s="142">
        <f t="shared" si="15"/>
        <v>281</v>
      </c>
      <c r="B298" s="318"/>
      <c r="C298" s="71"/>
      <c r="D298" s="314"/>
      <c r="E298" s="70"/>
      <c r="F298" s="309"/>
      <c r="G298" s="308"/>
      <c r="H298" s="305"/>
      <c r="I298" s="319"/>
      <c r="J298" s="311"/>
      <c r="K298" s="305"/>
      <c r="L298" s="130" t="str">
        <f>IF(I298&lt;H298,"Check dates",IF(AND(H298="",I298&gt;0),"Check dates",IF(I298="",".",IFERROR(MAX(0,NETWORKDAYS(H298,I298,Lists!$F$45:$F$65)-IF(ISNUMBER(J298),J298,0)-1,0),"."))))</f>
        <v>.</v>
      </c>
      <c r="M298" s="308"/>
      <c r="N298" s="308"/>
      <c r="O298" s="304"/>
      <c r="P298" s="304"/>
      <c r="Q298" s="304"/>
      <c r="R298" s="304"/>
      <c r="S298" s="130" t="str">
        <f t="shared" si="13"/>
        <v>.</v>
      </c>
      <c r="T298" s="169" t="str">
        <f>IF(S298="Yes",(NETWORKDAYS(H298,$D$12,Lists!$F$45:$F$65)-IF(ISNUMBER(J298),J298,0)-1),".")</f>
        <v>.</v>
      </c>
      <c r="U298" s="24"/>
      <c r="V298" s="296" t="str">
        <f t="shared" si="14"/>
        <v>.</v>
      </c>
      <c r="W298" s="44"/>
      <c r="X298" s="307"/>
      <c r="Y298" s="44"/>
      <c r="Z298" s="44"/>
      <c r="AA298" s="44"/>
      <c r="AB298" s="44"/>
      <c r="AC298" s="44"/>
      <c r="AD298" s="44"/>
      <c r="AE298" s="44"/>
      <c r="AF298" s="44"/>
      <c r="AG298" s="44"/>
    </row>
    <row r="299" spans="1:33" s="105" customFormat="1" ht="11.45" customHeight="1" outlineLevel="1" x14ac:dyDescent="0.2">
      <c r="A299" s="142">
        <f t="shared" si="15"/>
        <v>282</v>
      </c>
      <c r="B299" s="318"/>
      <c r="C299" s="71"/>
      <c r="D299" s="314"/>
      <c r="E299" s="70"/>
      <c r="F299" s="309"/>
      <c r="G299" s="308"/>
      <c r="H299" s="305"/>
      <c r="I299" s="319"/>
      <c r="J299" s="311"/>
      <c r="K299" s="305"/>
      <c r="L299" s="130" t="str">
        <f>IF(I299&lt;H299,"Check dates",IF(AND(H299="",I299&gt;0),"Check dates",IF(I299="",".",IFERROR(MAX(0,NETWORKDAYS(H299,I299,Lists!$F$45:$F$65)-IF(ISNUMBER(J299),J299,0)-1,0),"."))))</f>
        <v>.</v>
      </c>
      <c r="M299" s="308"/>
      <c r="N299" s="308"/>
      <c r="O299" s="304"/>
      <c r="P299" s="304"/>
      <c r="Q299" s="304"/>
      <c r="R299" s="304"/>
      <c r="S299" s="130" t="str">
        <f t="shared" si="13"/>
        <v>.</v>
      </c>
      <c r="T299" s="169" t="str">
        <f>IF(S299="Yes",(NETWORKDAYS(H299,$D$12,Lists!$F$45:$F$65)-IF(ISNUMBER(J299),J299,0)-1),".")</f>
        <v>.</v>
      </c>
      <c r="U299" s="24"/>
      <c r="V299" s="296" t="str">
        <f t="shared" si="14"/>
        <v>.</v>
      </c>
      <c r="W299" s="44"/>
      <c r="X299" s="307"/>
      <c r="Y299" s="44"/>
      <c r="Z299" s="44"/>
      <c r="AA299" s="44"/>
      <c r="AB299" s="44"/>
      <c r="AC299" s="44"/>
      <c r="AD299" s="44"/>
      <c r="AE299" s="44"/>
      <c r="AF299" s="44"/>
      <c r="AG299" s="44"/>
    </row>
    <row r="300" spans="1:33" s="105" customFormat="1" ht="11.45" customHeight="1" outlineLevel="1" x14ac:dyDescent="0.2">
      <c r="A300" s="142">
        <f t="shared" si="15"/>
        <v>283</v>
      </c>
      <c r="B300" s="318"/>
      <c r="C300" s="71"/>
      <c r="D300" s="314"/>
      <c r="E300" s="70"/>
      <c r="F300" s="309"/>
      <c r="G300" s="308"/>
      <c r="H300" s="305"/>
      <c r="I300" s="305"/>
      <c r="J300" s="311"/>
      <c r="K300" s="305"/>
      <c r="L300" s="130" t="str">
        <f>IF(I300&lt;H300,"Check dates",IF(AND(H300="",I300&gt;0),"Check dates",IF(I300="",".",IFERROR(MAX(0,NETWORKDAYS(H300,I300,Lists!$F$45:$F$65)-IF(ISNUMBER(J300),J300,0)-1,0),"."))))</f>
        <v>.</v>
      </c>
      <c r="M300" s="308"/>
      <c r="N300" s="308"/>
      <c r="O300" s="304"/>
      <c r="P300" s="304"/>
      <c r="Q300" s="304"/>
      <c r="R300" s="304"/>
      <c r="S300" s="130" t="str">
        <f t="shared" si="13"/>
        <v>.</v>
      </c>
      <c r="T300" s="169" t="str">
        <f>IF(S300="Yes",(NETWORKDAYS(H300,$D$12,Lists!$F$45:$F$65)-IF(ISNUMBER(J300),J300,0)-1),".")</f>
        <v>.</v>
      </c>
      <c r="U300" s="24"/>
      <c r="V300" s="296" t="str">
        <f t="shared" si="14"/>
        <v>.</v>
      </c>
      <c r="W300" s="44"/>
      <c r="X300" s="307"/>
      <c r="Y300" s="44"/>
      <c r="Z300" s="44"/>
      <c r="AA300" s="44"/>
      <c r="AB300" s="44"/>
      <c r="AC300" s="44"/>
      <c r="AD300" s="44"/>
      <c r="AE300" s="44"/>
      <c r="AF300" s="44"/>
      <c r="AG300" s="44"/>
    </row>
    <row r="301" spans="1:33" s="105" customFormat="1" ht="11.45" customHeight="1" outlineLevel="1" x14ac:dyDescent="0.2">
      <c r="A301" s="142">
        <f t="shared" si="15"/>
        <v>284</v>
      </c>
      <c r="B301" s="318"/>
      <c r="C301" s="71"/>
      <c r="D301" s="314"/>
      <c r="E301" s="70"/>
      <c r="F301" s="309"/>
      <c r="G301" s="308"/>
      <c r="H301" s="305"/>
      <c r="I301" s="319"/>
      <c r="J301" s="311"/>
      <c r="K301" s="305"/>
      <c r="L301" s="130" t="str">
        <f>IF(I301&lt;H301,"Check dates",IF(AND(H301="",I301&gt;0),"Check dates",IF(I301="",".",IFERROR(MAX(0,NETWORKDAYS(H301,I301,Lists!$F$45:$F$65)-IF(ISNUMBER(J301),J301,0)-1,0),"."))))</f>
        <v>.</v>
      </c>
      <c r="M301" s="308"/>
      <c r="N301" s="308"/>
      <c r="O301" s="304"/>
      <c r="P301" s="304"/>
      <c r="Q301" s="304"/>
      <c r="R301" s="304"/>
      <c r="S301" s="130" t="str">
        <f t="shared" si="13"/>
        <v>.</v>
      </c>
      <c r="T301" s="169" t="str">
        <f>IF(S301="Yes",(NETWORKDAYS(H301,$D$12,Lists!$F$45:$F$65)-IF(ISNUMBER(J301),J301,0)-1),".")</f>
        <v>.</v>
      </c>
      <c r="U301" s="24"/>
      <c r="V301" s="296" t="str">
        <f t="shared" si="14"/>
        <v>.</v>
      </c>
      <c r="W301" s="44"/>
      <c r="X301" s="307"/>
      <c r="Y301" s="44"/>
      <c r="Z301" s="44"/>
      <c r="AA301" s="44"/>
      <c r="AB301" s="44"/>
      <c r="AC301" s="44"/>
      <c r="AD301" s="44"/>
      <c r="AE301" s="44"/>
      <c r="AF301" s="44"/>
      <c r="AG301" s="44"/>
    </row>
    <row r="302" spans="1:33" s="105" customFormat="1" ht="11.45" customHeight="1" outlineLevel="1" x14ac:dyDescent="0.2">
      <c r="A302" s="142">
        <f t="shared" si="15"/>
        <v>285</v>
      </c>
      <c r="B302" s="318"/>
      <c r="C302" s="71"/>
      <c r="D302" s="314"/>
      <c r="E302" s="70"/>
      <c r="F302" s="309"/>
      <c r="G302" s="308"/>
      <c r="H302" s="305"/>
      <c r="I302" s="319"/>
      <c r="J302" s="311"/>
      <c r="K302" s="305"/>
      <c r="L302" s="130" t="str">
        <f>IF(I302&lt;H302,"Check dates",IF(AND(H302="",I302&gt;0),"Check dates",IF(I302="",".",IFERROR(MAX(0,NETWORKDAYS(H302,I302,Lists!$F$45:$F$65)-IF(ISNUMBER(J302),J302,0)-1,0),"."))))</f>
        <v>.</v>
      </c>
      <c r="M302" s="308"/>
      <c r="N302" s="308"/>
      <c r="O302" s="304"/>
      <c r="P302" s="304"/>
      <c r="Q302" s="304"/>
      <c r="R302" s="304"/>
      <c r="S302" s="130" t="str">
        <f t="shared" si="13"/>
        <v>.</v>
      </c>
      <c r="T302" s="169" t="str">
        <f>IF(S302="Yes",(NETWORKDAYS(H302,$D$12,Lists!$F$45:$F$65)-IF(ISNUMBER(J302),J302,0)-1),".")</f>
        <v>.</v>
      </c>
      <c r="U302" s="24"/>
      <c r="V302" s="296" t="str">
        <f t="shared" si="14"/>
        <v>.</v>
      </c>
      <c r="W302" s="44"/>
      <c r="X302" s="307"/>
      <c r="Y302" s="44"/>
      <c r="Z302" s="44"/>
      <c r="AA302" s="44"/>
      <c r="AB302" s="44"/>
      <c r="AC302" s="44"/>
      <c r="AD302" s="44"/>
      <c r="AE302" s="44"/>
      <c r="AF302" s="44"/>
      <c r="AG302" s="44"/>
    </row>
    <row r="303" spans="1:33" s="105" customFormat="1" ht="11.45" customHeight="1" outlineLevel="1" x14ac:dyDescent="0.2">
      <c r="A303" s="142">
        <f t="shared" si="15"/>
        <v>286</v>
      </c>
      <c r="B303" s="318"/>
      <c r="C303" s="71"/>
      <c r="D303" s="314"/>
      <c r="E303" s="70"/>
      <c r="F303" s="309"/>
      <c r="G303" s="308"/>
      <c r="H303" s="305"/>
      <c r="I303" s="305"/>
      <c r="J303" s="311"/>
      <c r="K303" s="305"/>
      <c r="L303" s="130" t="str">
        <f>IF(I303&lt;H303,"Check dates",IF(AND(H303="",I303&gt;0),"Check dates",IF(I303="",".",IFERROR(MAX(0,NETWORKDAYS(H303,I303,Lists!$F$45:$F$65)-IF(ISNUMBER(J303),J303,0)-1,0),"."))))</f>
        <v>.</v>
      </c>
      <c r="M303" s="308"/>
      <c r="N303" s="308"/>
      <c r="O303" s="304"/>
      <c r="P303" s="304"/>
      <c r="Q303" s="304"/>
      <c r="R303" s="304"/>
      <c r="S303" s="130" t="str">
        <f t="shared" si="13"/>
        <v>.</v>
      </c>
      <c r="T303" s="169" t="str">
        <f>IF(S303="Yes",(NETWORKDAYS(H303,$D$12,Lists!$F$45:$F$65)-IF(ISNUMBER(J303),J303,0)-1),".")</f>
        <v>.</v>
      </c>
      <c r="U303" s="24"/>
      <c r="V303" s="296" t="str">
        <f t="shared" si="14"/>
        <v>.</v>
      </c>
      <c r="W303" s="44"/>
      <c r="X303" s="307"/>
      <c r="Y303" s="44"/>
      <c r="Z303" s="44"/>
      <c r="AA303" s="44"/>
      <c r="AB303" s="44"/>
      <c r="AC303" s="44"/>
      <c r="AD303" s="44"/>
      <c r="AE303" s="44"/>
      <c r="AF303" s="44"/>
      <c r="AG303" s="44"/>
    </row>
    <row r="304" spans="1:33" s="105" customFormat="1" ht="11.45" customHeight="1" outlineLevel="1" x14ac:dyDescent="0.2">
      <c r="A304" s="142">
        <f t="shared" si="15"/>
        <v>287</v>
      </c>
      <c r="B304" s="318"/>
      <c r="C304" s="71"/>
      <c r="D304" s="314"/>
      <c r="E304" s="70"/>
      <c r="F304" s="309"/>
      <c r="G304" s="308"/>
      <c r="H304" s="305"/>
      <c r="I304" s="305"/>
      <c r="J304" s="311"/>
      <c r="K304" s="305"/>
      <c r="L304" s="130" t="str">
        <f>IF(I304&lt;H304,"Check dates",IF(AND(H304="",I304&gt;0),"Check dates",IF(I304="",".",IFERROR(MAX(0,NETWORKDAYS(H304,I304,Lists!$F$45:$F$65)-IF(ISNUMBER(J304),J304,0)-1,0),"."))))</f>
        <v>.</v>
      </c>
      <c r="M304" s="308"/>
      <c r="N304" s="308"/>
      <c r="O304" s="304"/>
      <c r="P304" s="304"/>
      <c r="Q304" s="304"/>
      <c r="R304" s="304"/>
      <c r="S304" s="130" t="str">
        <f t="shared" si="13"/>
        <v>.</v>
      </c>
      <c r="T304" s="169" t="str">
        <f>IF(S304="Yes",(NETWORKDAYS(H304,$D$12,Lists!$F$45:$F$65)-IF(ISNUMBER(J304),J304,0)-1),".")</f>
        <v>.</v>
      </c>
      <c r="U304" s="24"/>
      <c r="V304" s="296" t="str">
        <f t="shared" si="14"/>
        <v>.</v>
      </c>
      <c r="W304" s="44"/>
      <c r="X304" s="307"/>
      <c r="Y304" s="44"/>
      <c r="Z304" s="44"/>
      <c r="AA304" s="44"/>
      <c r="AB304" s="44"/>
      <c r="AC304" s="44"/>
      <c r="AD304" s="44"/>
      <c r="AE304" s="44"/>
      <c r="AF304" s="44"/>
      <c r="AG304" s="44"/>
    </row>
    <row r="305" spans="1:33" s="105" customFormat="1" ht="11.45" customHeight="1" outlineLevel="1" x14ac:dyDescent="0.2">
      <c r="A305" s="142">
        <f t="shared" si="15"/>
        <v>288</v>
      </c>
      <c r="B305" s="318"/>
      <c r="C305" s="71"/>
      <c r="D305" s="314"/>
      <c r="E305" s="70"/>
      <c r="F305" s="309"/>
      <c r="G305" s="308"/>
      <c r="H305" s="305"/>
      <c r="I305" s="319"/>
      <c r="J305" s="311"/>
      <c r="K305" s="305"/>
      <c r="L305" s="130" t="str">
        <f>IF(I305&lt;H305,"Check dates",IF(AND(H305="",I305&gt;0),"Check dates",IF(I305="",".",IFERROR(MAX(0,NETWORKDAYS(H305,I305,Lists!$F$45:$F$65)-IF(ISNUMBER(J305),J305,0)-1,0),"."))))</f>
        <v>.</v>
      </c>
      <c r="M305" s="308"/>
      <c r="N305" s="308"/>
      <c r="O305" s="304"/>
      <c r="P305" s="304"/>
      <c r="Q305" s="304"/>
      <c r="R305" s="304"/>
      <c r="S305" s="130" t="str">
        <f t="shared" si="13"/>
        <v>.</v>
      </c>
      <c r="T305" s="169" t="str">
        <f>IF(S305="Yes",(NETWORKDAYS(H305,$D$12,Lists!$F$45:$F$65)-IF(ISNUMBER(J305),J305,0)-1),".")</f>
        <v>.</v>
      </c>
      <c r="U305" s="24"/>
      <c r="V305" s="296" t="str">
        <f t="shared" si="14"/>
        <v>.</v>
      </c>
      <c r="W305" s="44"/>
      <c r="X305" s="307"/>
      <c r="Y305" s="44"/>
      <c r="Z305" s="44"/>
      <c r="AA305" s="44"/>
      <c r="AB305" s="44"/>
      <c r="AC305" s="44"/>
      <c r="AD305" s="44"/>
      <c r="AE305" s="44"/>
      <c r="AF305" s="44"/>
      <c r="AG305" s="44"/>
    </row>
    <row r="306" spans="1:33" s="105" customFormat="1" ht="11.45" customHeight="1" outlineLevel="1" x14ac:dyDescent="0.2">
      <c r="A306" s="142">
        <f t="shared" si="15"/>
        <v>289</v>
      </c>
      <c r="B306" s="318"/>
      <c r="C306" s="71"/>
      <c r="D306" s="314"/>
      <c r="E306" s="70"/>
      <c r="F306" s="309"/>
      <c r="G306" s="308"/>
      <c r="H306" s="305"/>
      <c r="I306" s="305"/>
      <c r="J306" s="311"/>
      <c r="K306" s="305"/>
      <c r="L306" s="130" t="str">
        <f>IF(I306&lt;H306,"Check dates",IF(AND(H306="",I306&gt;0),"Check dates",IF(I306="",".",IFERROR(MAX(0,NETWORKDAYS(H306,I306,Lists!$F$45:$F$65)-IF(ISNUMBER(J306),J306,0)-1,0),"."))))</f>
        <v>.</v>
      </c>
      <c r="M306" s="308"/>
      <c r="N306" s="308"/>
      <c r="O306" s="304"/>
      <c r="P306" s="304"/>
      <c r="Q306" s="304"/>
      <c r="R306" s="304"/>
      <c r="S306" s="130" t="str">
        <f t="shared" si="13"/>
        <v>.</v>
      </c>
      <c r="T306" s="169" t="str">
        <f>IF(S306="Yes",(NETWORKDAYS(H306,$D$12,Lists!$F$45:$F$65)-IF(ISNUMBER(J306),J306,0)-1),".")</f>
        <v>.</v>
      </c>
      <c r="U306" s="24"/>
      <c r="V306" s="296" t="str">
        <f t="shared" si="14"/>
        <v>.</v>
      </c>
      <c r="W306" s="44"/>
      <c r="X306" s="307"/>
      <c r="Y306" s="44"/>
      <c r="Z306" s="44"/>
      <c r="AA306" s="44"/>
      <c r="AB306" s="44"/>
      <c r="AC306" s="44"/>
      <c r="AD306" s="44"/>
      <c r="AE306" s="44"/>
      <c r="AF306" s="44"/>
      <c r="AG306" s="44"/>
    </row>
    <row r="307" spans="1:33" s="105" customFormat="1" ht="11.45" customHeight="1" outlineLevel="1" x14ac:dyDescent="0.2">
      <c r="A307" s="142">
        <f t="shared" si="15"/>
        <v>290</v>
      </c>
      <c r="B307" s="318"/>
      <c r="C307" s="71"/>
      <c r="D307" s="314"/>
      <c r="E307" s="70"/>
      <c r="F307" s="309"/>
      <c r="G307" s="308"/>
      <c r="H307" s="305"/>
      <c r="I307" s="319"/>
      <c r="J307" s="311"/>
      <c r="K307" s="305"/>
      <c r="L307" s="130" t="str">
        <f>IF(I307&lt;H307,"Check dates",IF(AND(H307="",I307&gt;0),"Check dates",IF(I307="",".",IFERROR(MAX(0,NETWORKDAYS(H307,I307,Lists!$F$45:$F$65)-IF(ISNUMBER(J307),J307,0)-1,0),"."))))</f>
        <v>.</v>
      </c>
      <c r="M307" s="308"/>
      <c r="N307" s="308"/>
      <c r="O307" s="304"/>
      <c r="P307" s="304"/>
      <c r="Q307" s="304"/>
      <c r="R307" s="304"/>
      <c r="S307" s="130" t="str">
        <f t="shared" si="13"/>
        <v>.</v>
      </c>
      <c r="T307" s="169" t="str">
        <f>IF(S307="Yes",(NETWORKDAYS(H307,$D$12,Lists!$F$45:$F$65)-IF(ISNUMBER(J307),J307,0)-1),".")</f>
        <v>.</v>
      </c>
      <c r="U307" s="24"/>
      <c r="V307" s="296" t="str">
        <f t="shared" si="14"/>
        <v>.</v>
      </c>
      <c r="W307" s="44"/>
      <c r="X307" s="307"/>
      <c r="Y307" s="44"/>
      <c r="Z307" s="44"/>
      <c r="AA307" s="44"/>
      <c r="AB307" s="44"/>
      <c r="AC307" s="44"/>
      <c r="AD307" s="44"/>
      <c r="AE307" s="44"/>
      <c r="AF307" s="44"/>
      <c r="AG307" s="44"/>
    </row>
    <row r="308" spans="1:33" s="105" customFormat="1" ht="11.45" customHeight="1" outlineLevel="1" x14ac:dyDescent="0.2">
      <c r="A308" s="142">
        <f t="shared" si="15"/>
        <v>291</v>
      </c>
      <c r="B308" s="318"/>
      <c r="C308" s="71"/>
      <c r="D308" s="314"/>
      <c r="E308" s="70"/>
      <c r="F308" s="309"/>
      <c r="G308" s="308"/>
      <c r="H308" s="305"/>
      <c r="I308" s="305"/>
      <c r="J308" s="311"/>
      <c r="K308" s="305"/>
      <c r="L308" s="130" t="str">
        <f>IF(I308&lt;H308,"Check dates",IF(AND(H308="",I308&gt;0),"Check dates",IF(I308="",".",IFERROR(MAX(0,NETWORKDAYS(H308,I308,Lists!$F$45:$F$65)-IF(ISNUMBER(J308),J308,0)-1,0),"."))))</f>
        <v>.</v>
      </c>
      <c r="M308" s="308"/>
      <c r="N308" s="308"/>
      <c r="O308" s="304"/>
      <c r="P308" s="304"/>
      <c r="Q308" s="304"/>
      <c r="R308" s="304"/>
      <c r="S308" s="130" t="str">
        <f t="shared" si="13"/>
        <v>.</v>
      </c>
      <c r="T308" s="169" t="str">
        <f>IF(S308="Yes",(NETWORKDAYS(H308,$D$12,Lists!$F$45:$F$65)-IF(ISNUMBER(J308),J308,0)-1),".")</f>
        <v>.</v>
      </c>
      <c r="U308" s="24"/>
      <c r="V308" s="296" t="str">
        <f t="shared" si="14"/>
        <v>.</v>
      </c>
      <c r="W308" s="44"/>
      <c r="X308" s="307"/>
      <c r="Y308" s="44"/>
      <c r="Z308" s="44"/>
      <c r="AA308" s="44"/>
      <c r="AB308" s="44"/>
      <c r="AC308" s="44"/>
      <c r="AD308" s="44"/>
      <c r="AE308" s="44"/>
      <c r="AF308" s="44"/>
      <c r="AG308" s="44"/>
    </row>
    <row r="309" spans="1:33" s="105" customFormat="1" ht="11.45" customHeight="1" outlineLevel="1" x14ac:dyDescent="0.2">
      <c r="A309" s="142">
        <f t="shared" si="15"/>
        <v>292</v>
      </c>
      <c r="B309" s="318"/>
      <c r="C309" s="71"/>
      <c r="D309" s="314"/>
      <c r="E309" s="70"/>
      <c r="F309" s="309"/>
      <c r="G309" s="308"/>
      <c r="H309" s="305"/>
      <c r="I309" s="305"/>
      <c r="J309" s="311"/>
      <c r="K309" s="305"/>
      <c r="L309" s="130" t="str">
        <f>IF(I309&lt;H309,"Check dates",IF(AND(H309="",I309&gt;0),"Check dates",IF(I309="",".",IFERROR(MAX(0,NETWORKDAYS(H309,I309,Lists!$F$45:$F$65)-IF(ISNUMBER(J309),J309,0)-1,0),"."))))</f>
        <v>.</v>
      </c>
      <c r="M309" s="308"/>
      <c r="N309" s="308"/>
      <c r="O309" s="304"/>
      <c r="P309" s="304"/>
      <c r="Q309" s="304"/>
      <c r="R309" s="304"/>
      <c r="S309" s="130" t="str">
        <f t="shared" si="13"/>
        <v>.</v>
      </c>
      <c r="T309" s="169" t="str">
        <f>IF(S309="Yes",(NETWORKDAYS(H309,$D$12,Lists!$F$45:$F$65)-IF(ISNUMBER(J309),J309,0)-1),".")</f>
        <v>.</v>
      </c>
      <c r="U309" s="24"/>
      <c r="V309" s="296" t="str">
        <f t="shared" si="14"/>
        <v>.</v>
      </c>
      <c r="W309" s="44"/>
      <c r="X309" s="307"/>
      <c r="Y309" s="44"/>
      <c r="Z309" s="44"/>
      <c r="AA309" s="44"/>
      <c r="AB309" s="44"/>
      <c r="AC309" s="44"/>
      <c r="AD309" s="44"/>
      <c r="AE309" s="44"/>
      <c r="AF309" s="44"/>
      <c r="AG309" s="44"/>
    </row>
    <row r="310" spans="1:33" s="105" customFormat="1" ht="11.45" customHeight="1" outlineLevel="1" x14ac:dyDescent="0.2">
      <c r="A310" s="142">
        <f t="shared" si="15"/>
        <v>293</v>
      </c>
      <c r="B310" s="318"/>
      <c r="C310" s="71"/>
      <c r="D310" s="314"/>
      <c r="E310" s="70"/>
      <c r="F310" s="309"/>
      <c r="G310" s="308"/>
      <c r="H310" s="305"/>
      <c r="I310" s="305"/>
      <c r="J310" s="311"/>
      <c r="K310" s="305"/>
      <c r="L310" s="130" t="str">
        <f>IF(I310&lt;H310,"Check dates",IF(AND(H310="",I310&gt;0),"Check dates",IF(I310="",".",IFERROR(MAX(0,NETWORKDAYS(H310,I310,Lists!$F$45:$F$65)-IF(ISNUMBER(J310),J310,0)-1,0),"."))))</f>
        <v>.</v>
      </c>
      <c r="M310" s="308"/>
      <c r="N310" s="308"/>
      <c r="O310" s="304"/>
      <c r="P310" s="304"/>
      <c r="Q310" s="304"/>
      <c r="R310" s="304"/>
      <c r="S310" s="130" t="str">
        <f t="shared" si="13"/>
        <v>.</v>
      </c>
      <c r="T310" s="169" t="str">
        <f>IF(S310="Yes",(NETWORKDAYS(H310,$D$12,Lists!$F$45:$F$65)-IF(ISNUMBER(J310),J310,0)-1),".")</f>
        <v>.</v>
      </c>
      <c r="U310" s="24"/>
      <c r="V310" s="296" t="str">
        <f t="shared" si="14"/>
        <v>.</v>
      </c>
      <c r="W310" s="44"/>
      <c r="X310" s="307"/>
      <c r="Y310" s="44"/>
      <c r="Z310" s="44"/>
      <c r="AA310" s="44"/>
      <c r="AB310" s="44"/>
      <c r="AC310" s="44"/>
      <c r="AD310" s="44"/>
      <c r="AE310" s="44"/>
      <c r="AF310" s="44"/>
      <c r="AG310" s="44"/>
    </row>
    <row r="311" spans="1:33" s="105" customFormat="1" ht="11.45" customHeight="1" outlineLevel="1" x14ac:dyDescent="0.2">
      <c r="A311" s="142">
        <f t="shared" si="15"/>
        <v>294</v>
      </c>
      <c r="B311" s="318"/>
      <c r="C311" s="71"/>
      <c r="D311" s="314"/>
      <c r="E311" s="70"/>
      <c r="F311" s="309"/>
      <c r="G311" s="308"/>
      <c r="H311" s="305"/>
      <c r="I311" s="305"/>
      <c r="J311" s="311"/>
      <c r="K311" s="305"/>
      <c r="L311" s="130" t="str">
        <f>IF(I311&lt;H311,"Check dates",IF(AND(H311="",I311&gt;0),"Check dates",IF(I311="",".",IFERROR(MAX(0,NETWORKDAYS(H311,I311,Lists!$F$45:$F$65)-IF(ISNUMBER(J311),J311,0)-1,0),"."))))</f>
        <v>.</v>
      </c>
      <c r="M311" s="308"/>
      <c r="N311" s="308"/>
      <c r="O311" s="304"/>
      <c r="P311" s="304"/>
      <c r="Q311" s="304"/>
      <c r="R311" s="304"/>
      <c r="S311" s="130" t="str">
        <f t="shared" si="13"/>
        <v>.</v>
      </c>
      <c r="T311" s="169" t="str">
        <f>IF(S311="Yes",(NETWORKDAYS(H311,$D$12,Lists!$F$45:$F$65)-IF(ISNUMBER(J311),J311,0)-1),".")</f>
        <v>.</v>
      </c>
      <c r="U311" s="24"/>
      <c r="V311" s="296" t="str">
        <f t="shared" si="14"/>
        <v>.</v>
      </c>
      <c r="W311" s="44"/>
      <c r="X311" s="307"/>
      <c r="Y311" s="44"/>
      <c r="Z311" s="44"/>
      <c r="AA311" s="44"/>
      <c r="AB311" s="44"/>
      <c r="AC311" s="44"/>
      <c r="AD311" s="44"/>
      <c r="AE311" s="44"/>
      <c r="AF311" s="44"/>
      <c r="AG311" s="44"/>
    </row>
    <row r="312" spans="1:33" s="105" customFormat="1" ht="11.45" customHeight="1" outlineLevel="1" x14ac:dyDescent="0.2">
      <c r="A312" s="142">
        <f t="shared" si="15"/>
        <v>295</v>
      </c>
      <c r="B312" s="318"/>
      <c r="C312" s="71"/>
      <c r="D312" s="314"/>
      <c r="E312" s="70"/>
      <c r="F312" s="309"/>
      <c r="G312" s="308"/>
      <c r="H312" s="305"/>
      <c r="I312" s="305"/>
      <c r="J312" s="311"/>
      <c r="K312" s="305"/>
      <c r="L312" s="130" t="str">
        <f>IF(I312&lt;H312,"Check dates",IF(AND(H312="",I312&gt;0),"Check dates",IF(I312="",".",IFERROR(MAX(0,NETWORKDAYS(H312,I312,Lists!$F$45:$F$65)-IF(ISNUMBER(J312),J312,0)-1,0),"."))))</f>
        <v>.</v>
      </c>
      <c r="M312" s="308"/>
      <c r="N312" s="308"/>
      <c r="O312" s="304"/>
      <c r="P312" s="304"/>
      <c r="Q312" s="304"/>
      <c r="R312" s="304"/>
      <c r="S312" s="130" t="str">
        <f t="shared" si="13"/>
        <v>.</v>
      </c>
      <c r="T312" s="169" t="str">
        <f>IF(S312="Yes",(NETWORKDAYS(H312,$D$12,Lists!$F$45:$F$65)-IF(ISNUMBER(J312),J312,0)-1),".")</f>
        <v>.</v>
      </c>
      <c r="U312" s="24"/>
      <c r="V312" s="296" t="str">
        <f t="shared" si="14"/>
        <v>.</v>
      </c>
      <c r="W312" s="44"/>
      <c r="X312" s="307"/>
      <c r="Y312" s="44"/>
      <c r="Z312" s="44"/>
      <c r="AA312" s="44"/>
      <c r="AB312" s="44"/>
      <c r="AC312" s="44"/>
      <c r="AD312" s="44"/>
      <c r="AE312" s="44"/>
      <c r="AF312" s="44"/>
      <c r="AG312" s="44"/>
    </row>
    <row r="313" spans="1:33" s="105" customFormat="1" ht="11.45" customHeight="1" outlineLevel="1" x14ac:dyDescent="0.2">
      <c r="A313" s="142">
        <f t="shared" si="15"/>
        <v>296</v>
      </c>
      <c r="B313" s="318"/>
      <c r="C313" s="71"/>
      <c r="D313" s="314"/>
      <c r="E313" s="70"/>
      <c r="F313" s="309"/>
      <c r="G313" s="308"/>
      <c r="H313" s="305"/>
      <c r="I313" s="305"/>
      <c r="J313" s="311"/>
      <c r="K313" s="305"/>
      <c r="L313" s="130" t="str">
        <f>IF(I313&lt;H313,"Check dates",IF(AND(H313="",I313&gt;0),"Check dates",IF(I313="",".",IFERROR(MAX(0,NETWORKDAYS(H313,I313,Lists!$F$45:$F$65)-IF(ISNUMBER(J313),J313,0)-1,0),"."))))</f>
        <v>.</v>
      </c>
      <c r="M313" s="308"/>
      <c r="N313" s="308"/>
      <c r="O313" s="304"/>
      <c r="P313" s="304"/>
      <c r="Q313" s="304"/>
      <c r="R313" s="304"/>
      <c r="S313" s="130" t="str">
        <f t="shared" si="13"/>
        <v>.</v>
      </c>
      <c r="T313" s="169" t="str">
        <f>IF(S313="Yes",(NETWORKDAYS(H313,$D$12,Lists!$F$45:$F$65)-IF(ISNUMBER(J313),J313,0)-1),".")</f>
        <v>.</v>
      </c>
      <c r="U313" s="24"/>
      <c r="V313" s="296" t="str">
        <f t="shared" si="14"/>
        <v>.</v>
      </c>
      <c r="W313" s="44"/>
      <c r="X313" s="307"/>
      <c r="Y313" s="44"/>
      <c r="Z313" s="44"/>
      <c r="AA313" s="44"/>
      <c r="AB313" s="44"/>
      <c r="AC313" s="44"/>
      <c r="AD313" s="44"/>
      <c r="AE313" s="44"/>
      <c r="AF313" s="44"/>
      <c r="AG313" s="44"/>
    </row>
    <row r="314" spans="1:33" s="105" customFormat="1" ht="11.45" customHeight="1" outlineLevel="1" x14ac:dyDescent="0.2">
      <c r="A314" s="142">
        <f t="shared" si="15"/>
        <v>297</v>
      </c>
      <c r="B314" s="318"/>
      <c r="C314" s="71"/>
      <c r="D314" s="314"/>
      <c r="E314" s="70"/>
      <c r="F314" s="309"/>
      <c r="G314" s="308"/>
      <c r="H314" s="305"/>
      <c r="I314" s="305"/>
      <c r="J314" s="311"/>
      <c r="K314" s="305"/>
      <c r="L314" s="130" t="str">
        <f>IF(I314&lt;H314,"Check dates",IF(AND(H314="",I314&gt;0),"Check dates",IF(I314="",".",IFERROR(MAX(0,NETWORKDAYS(H314,I314,Lists!$F$45:$F$65)-IF(ISNUMBER(J314),J314,0)-1,0),"."))))</f>
        <v>.</v>
      </c>
      <c r="M314" s="308"/>
      <c r="N314" s="308"/>
      <c r="O314" s="304"/>
      <c r="P314" s="304"/>
      <c r="Q314" s="304"/>
      <c r="R314" s="304"/>
      <c r="S314" s="130" t="str">
        <f t="shared" si="13"/>
        <v>.</v>
      </c>
      <c r="T314" s="169" t="str">
        <f>IF(S314="Yes",(NETWORKDAYS(H314,$D$12,Lists!$F$45:$F$65)-IF(ISNUMBER(J314),J314,0)-1),".")</f>
        <v>.</v>
      </c>
      <c r="U314" s="24"/>
      <c r="V314" s="296" t="str">
        <f t="shared" si="14"/>
        <v>.</v>
      </c>
      <c r="W314" s="44"/>
      <c r="X314" s="307"/>
      <c r="Y314" s="44"/>
      <c r="Z314" s="44"/>
      <c r="AA314" s="44"/>
      <c r="AB314" s="44"/>
      <c r="AC314" s="44"/>
      <c r="AD314" s="44"/>
      <c r="AE314" s="44"/>
      <c r="AF314" s="44"/>
      <c r="AG314" s="44"/>
    </row>
    <row r="315" spans="1:33" s="105" customFormat="1" ht="11.45" customHeight="1" outlineLevel="1" x14ac:dyDescent="0.2">
      <c r="A315" s="142">
        <f t="shared" si="15"/>
        <v>298</v>
      </c>
      <c r="B315" s="318"/>
      <c r="C315" s="71"/>
      <c r="D315" s="314"/>
      <c r="E315" s="70"/>
      <c r="F315" s="309"/>
      <c r="G315" s="308"/>
      <c r="H315" s="305"/>
      <c r="I315" s="305"/>
      <c r="J315" s="311"/>
      <c r="K315" s="305"/>
      <c r="L315" s="130" t="str">
        <f>IF(I315&lt;H315,"Check dates",IF(AND(H315="",I315&gt;0),"Check dates",IF(I315="",".",IFERROR(MAX(0,NETWORKDAYS(H315,I315,Lists!$F$45:$F$65)-IF(ISNUMBER(J315),J315,0)-1,0),"."))))</f>
        <v>.</v>
      </c>
      <c r="M315" s="308"/>
      <c r="N315" s="308"/>
      <c r="O315" s="304"/>
      <c r="P315" s="304"/>
      <c r="Q315" s="304"/>
      <c r="R315" s="304"/>
      <c r="S315" s="130" t="str">
        <f t="shared" si="13"/>
        <v>.</v>
      </c>
      <c r="T315" s="169" t="str">
        <f>IF(S315="Yes",(NETWORKDAYS(H315,$D$12,Lists!$F$45:$F$65)-IF(ISNUMBER(J315),J315,0)-1),".")</f>
        <v>.</v>
      </c>
      <c r="U315" s="24"/>
      <c r="V315" s="296" t="str">
        <f t="shared" si="14"/>
        <v>.</v>
      </c>
      <c r="W315" s="44"/>
      <c r="X315" s="307"/>
      <c r="Y315" s="44"/>
      <c r="Z315" s="44"/>
      <c r="AA315" s="44"/>
      <c r="AB315" s="44"/>
      <c r="AC315" s="44"/>
      <c r="AD315" s="44"/>
      <c r="AE315" s="44"/>
      <c r="AF315" s="44"/>
      <c r="AG315" s="44"/>
    </row>
    <row r="316" spans="1:33" s="105" customFormat="1" ht="11.45" customHeight="1" outlineLevel="1" x14ac:dyDescent="0.2">
      <c r="A316" s="142">
        <f t="shared" si="15"/>
        <v>299</v>
      </c>
      <c r="B316" s="318"/>
      <c r="C316" s="71"/>
      <c r="D316" s="314"/>
      <c r="E316" s="70"/>
      <c r="F316" s="309"/>
      <c r="G316" s="308"/>
      <c r="H316" s="305"/>
      <c r="I316" s="305"/>
      <c r="J316" s="311"/>
      <c r="K316" s="305"/>
      <c r="L316" s="130" t="str">
        <f>IF(I316&lt;H316,"Check dates",IF(AND(H316="",I316&gt;0),"Check dates",IF(I316="",".",IFERROR(MAX(0,NETWORKDAYS(H316,I316,Lists!$F$45:$F$65)-IF(ISNUMBER(J316),J316,0)-1,0),"."))))</f>
        <v>.</v>
      </c>
      <c r="M316" s="308"/>
      <c r="N316" s="308"/>
      <c r="O316" s="304"/>
      <c r="P316" s="304"/>
      <c r="Q316" s="304"/>
      <c r="R316" s="304"/>
      <c r="S316" s="130" t="str">
        <f t="shared" si="13"/>
        <v>.</v>
      </c>
      <c r="T316" s="169" t="str">
        <f>IF(S316="Yes",(NETWORKDAYS(H316,$D$12,Lists!$F$45:$F$65)-IF(ISNUMBER(J316),J316,0)-1),".")</f>
        <v>.</v>
      </c>
      <c r="U316" s="24"/>
      <c r="V316" s="296" t="str">
        <f t="shared" si="14"/>
        <v>.</v>
      </c>
      <c r="W316" s="44"/>
      <c r="X316" s="307"/>
      <c r="Y316" s="44"/>
      <c r="Z316" s="44"/>
      <c r="AA316" s="44"/>
      <c r="AB316" s="44"/>
      <c r="AC316" s="44"/>
      <c r="AD316" s="44"/>
      <c r="AE316" s="44"/>
      <c r="AF316" s="44"/>
      <c r="AG316" s="44"/>
    </row>
    <row r="317" spans="1:33" s="105" customFormat="1" ht="11.45" customHeight="1" outlineLevel="1" x14ac:dyDescent="0.2">
      <c r="A317" s="142">
        <f t="shared" si="15"/>
        <v>300</v>
      </c>
      <c r="B317" s="318"/>
      <c r="C317" s="71"/>
      <c r="D317" s="314"/>
      <c r="E317" s="70"/>
      <c r="F317" s="309"/>
      <c r="G317" s="308"/>
      <c r="H317" s="305"/>
      <c r="I317" s="305"/>
      <c r="J317" s="311"/>
      <c r="K317" s="305"/>
      <c r="L317" s="130" t="str">
        <f>IF(I317&lt;H317,"Check dates",IF(AND(H317="",I317&gt;0),"Check dates",IF(I317="",".",IFERROR(MAX(0,NETWORKDAYS(H317,I317,Lists!$F$45:$F$65)-IF(ISNUMBER(J317),J317,0)-1,0),"."))))</f>
        <v>.</v>
      </c>
      <c r="M317" s="308"/>
      <c r="N317" s="308"/>
      <c r="O317" s="304"/>
      <c r="P317" s="304"/>
      <c r="Q317" s="304"/>
      <c r="R317" s="304"/>
      <c r="S317" s="130" t="str">
        <f t="shared" si="13"/>
        <v>.</v>
      </c>
      <c r="T317" s="169" t="str">
        <f>IF(S317="Yes",(NETWORKDAYS(H317,$D$12,Lists!$F$45:$F$65)-IF(ISNUMBER(J317),J317,0)-1),".")</f>
        <v>.</v>
      </c>
      <c r="U317" s="24"/>
      <c r="V317" s="296" t="str">
        <f t="shared" si="14"/>
        <v>.</v>
      </c>
      <c r="W317" s="44"/>
      <c r="X317" s="307"/>
      <c r="Y317" s="44"/>
      <c r="Z317" s="44"/>
      <c r="AA317" s="44"/>
      <c r="AB317" s="44"/>
      <c r="AC317" s="44"/>
      <c r="AD317" s="44"/>
      <c r="AE317" s="44"/>
      <c r="AF317" s="44"/>
      <c r="AG317" s="44"/>
    </row>
    <row r="318" spans="1:33" s="105" customFormat="1" ht="11.45" customHeight="1" outlineLevel="1" x14ac:dyDescent="0.2">
      <c r="A318" s="142">
        <f t="shared" si="15"/>
        <v>301</v>
      </c>
      <c r="B318" s="318"/>
      <c r="C318" s="71"/>
      <c r="D318" s="314"/>
      <c r="E318" s="70"/>
      <c r="F318" s="309"/>
      <c r="G318" s="308"/>
      <c r="H318" s="305"/>
      <c r="I318" s="305"/>
      <c r="J318" s="311"/>
      <c r="K318" s="305"/>
      <c r="L318" s="130" t="str">
        <f>IF(I318&lt;H318,"Check dates",IF(AND(H318="",I318&gt;0),"Check dates",IF(I318="",".",IFERROR(MAX(0,NETWORKDAYS(H318,I318,Lists!$F$45:$F$65)-IF(ISNUMBER(J318),J318,0)-1,0),"."))))</f>
        <v>.</v>
      </c>
      <c r="M318" s="308"/>
      <c r="N318" s="308"/>
      <c r="O318" s="304"/>
      <c r="P318" s="304"/>
      <c r="Q318" s="304"/>
      <c r="R318" s="304"/>
      <c r="S318" s="130" t="str">
        <f t="shared" si="13"/>
        <v>.</v>
      </c>
      <c r="T318" s="169" t="str">
        <f>IF(S318="Yes",(NETWORKDAYS(H318,$D$12,Lists!$F$45:$F$65)-IF(ISNUMBER(J318),J318,0)-1),".")</f>
        <v>.</v>
      </c>
      <c r="U318" s="24"/>
      <c r="V318" s="296" t="str">
        <f t="shared" si="14"/>
        <v>.</v>
      </c>
      <c r="W318" s="44"/>
      <c r="X318" s="307"/>
      <c r="Y318" s="44"/>
      <c r="Z318" s="44"/>
      <c r="AA318" s="44"/>
      <c r="AB318" s="44"/>
      <c r="AC318" s="44"/>
      <c r="AD318" s="44"/>
      <c r="AE318" s="44"/>
      <c r="AF318" s="44"/>
      <c r="AG318" s="44"/>
    </row>
    <row r="319" spans="1:33" s="105" customFormat="1" ht="11.45" customHeight="1" outlineLevel="1" x14ac:dyDescent="0.2">
      <c r="A319" s="142">
        <f t="shared" si="15"/>
        <v>302</v>
      </c>
      <c r="B319" s="318"/>
      <c r="C319" s="71"/>
      <c r="D319" s="314"/>
      <c r="E319" s="70"/>
      <c r="F319" s="309"/>
      <c r="G319" s="308"/>
      <c r="H319" s="305"/>
      <c r="I319" s="319"/>
      <c r="J319" s="311"/>
      <c r="K319" s="305"/>
      <c r="L319" s="130" t="str">
        <f>IF(I319&lt;H319,"Check dates",IF(AND(H319="",I319&gt;0),"Check dates",IF(I319="",".",IFERROR(MAX(0,NETWORKDAYS(H319,I319,Lists!$F$45:$F$65)-IF(ISNUMBER(J319),J319,0)-1,0),"."))))</f>
        <v>.</v>
      </c>
      <c r="M319" s="308"/>
      <c r="N319" s="308"/>
      <c r="O319" s="304"/>
      <c r="P319" s="304"/>
      <c r="Q319" s="304"/>
      <c r="R319" s="304"/>
      <c r="S319" s="130" t="str">
        <f t="shared" si="13"/>
        <v>.</v>
      </c>
      <c r="T319" s="169" t="str">
        <f>IF(S319="Yes",(NETWORKDAYS(H319,$D$12,Lists!$F$45:$F$65)-IF(ISNUMBER(J319),J319,0)-1),".")</f>
        <v>.</v>
      </c>
      <c r="U319" s="24"/>
      <c r="V319" s="296" t="str">
        <f t="shared" si="14"/>
        <v>.</v>
      </c>
      <c r="W319" s="44"/>
      <c r="X319" s="307"/>
      <c r="Y319" s="44"/>
      <c r="Z319" s="44"/>
      <c r="AA319" s="44"/>
      <c r="AB319" s="44"/>
      <c r="AC319" s="44"/>
      <c r="AD319" s="44"/>
      <c r="AE319" s="44"/>
      <c r="AF319" s="44"/>
      <c r="AG319" s="44"/>
    </row>
    <row r="320" spans="1:33" s="105" customFormat="1" ht="11.45" customHeight="1" outlineLevel="1" x14ac:dyDescent="0.2">
      <c r="A320" s="142">
        <f t="shared" si="15"/>
        <v>303</v>
      </c>
      <c r="B320" s="318"/>
      <c r="C320" s="71"/>
      <c r="D320" s="314"/>
      <c r="E320" s="70"/>
      <c r="F320" s="309"/>
      <c r="G320" s="308"/>
      <c r="H320" s="305"/>
      <c r="I320" s="305"/>
      <c r="J320" s="311"/>
      <c r="K320" s="305"/>
      <c r="L320" s="130" t="str">
        <f>IF(I320&lt;H320,"Check dates",IF(AND(H320="",I320&gt;0),"Check dates",IF(I320="",".",IFERROR(MAX(0,NETWORKDAYS(H320,I320,Lists!$F$45:$F$65)-IF(ISNUMBER(J320),J320,0)-1,0),"."))))</f>
        <v>.</v>
      </c>
      <c r="M320" s="308"/>
      <c r="N320" s="308"/>
      <c r="O320" s="304"/>
      <c r="P320" s="304"/>
      <c r="Q320" s="304"/>
      <c r="R320" s="304"/>
      <c r="S320" s="130" t="str">
        <f t="shared" si="13"/>
        <v>.</v>
      </c>
      <c r="T320" s="169" t="str">
        <f>IF(S320="Yes",(NETWORKDAYS(H320,$D$12,Lists!$F$45:$F$65)-IF(ISNUMBER(J320),J320,0)-1),".")</f>
        <v>.</v>
      </c>
      <c r="U320" s="24"/>
      <c r="V320" s="296" t="str">
        <f t="shared" si="14"/>
        <v>.</v>
      </c>
      <c r="W320" s="44"/>
      <c r="X320" s="307"/>
      <c r="Y320" s="44"/>
      <c r="Z320" s="44"/>
      <c r="AA320" s="44"/>
      <c r="AB320" s="44"/>
      <c r="AC320" s="44"/>
      <c r="AD320" s="44"/>
      <c r="AE320" s="44"/>
      <c r="AF320" s="44"/>
      <c r="AG320" s="44"/>
    </row>
    <row r="321" spans="1:33" s="105" customFormat="1" ht="11.45" customHeight="1" outlineLevel="1" x14ac:dyDescent="0.2">
      <c r="A321" s="142">
        <f t="shared" si="15"/>
        <v>304</v>
      </c>
      <c r="B321" s="318"/>
      <c r="C321" s="71"/>
      <c r="D321" s="314"/>
      <c r="E321" s="70"/>
      <c r="F321" s="70"/>
      <c r="G321" s="265"/>
      <c r="H321" s="305"/>
      <c r="I321" s="319"/>
      <c r="J321" s="311"/>
      <c r="K321" s="305"/>
      <c r="L321" s="130" t="str">
        <f>IF(I321&lt;H321,"Check dates",IF(AND(H321="",I321&gt;0),"Check dates",IF(I321="",".",IFERROR(MAX(0,NETWORKDAYS(H321,I321,Lists!$F$45:$F$65)-IF(ISNUMBER(J321),J321,0)-1,0),"."))))</f>
        <v>.</v>
      </c>
      <c r="M321" s="308"/>
      <c r="N321" s="308"/>
      <c r="O321" s="304"/>
      <c r="P321" s="304"/>
      <c r="Q321" s="304"/>
      <c r="R321" s="304"/>
      <c r="S321" s="130" t="str">
        <f t="shared" si="13"/>
        <v>.</v>
      </c>
      <c r="T321" s="169" t="str">
        <f>IF(S321="Yes",(NETWORKDAYS(H321,$D$12,Lists!$F$45:$F$65)-IF(ISNUMBER(J321),J321,0)-1),".")</f>
        <v>.</v>
      </c>
      <c r="U321" s="24"/>
      <c r="V321" s="296" t="str">
        <f t="shared" si="14"/>
        <v>.</v>
      </c>
      <c r="W321" s="44"/>
      <c r="X321" s="307"/>
      <c r="Y321" s="44"/>
      <c r="Z321" s="44"/>
      <c r="AA321" s="44"/>
      <c r="AB321" s="44"/>
      <c r="AC321" s="44"/>
      <c r="AD321" s="44"/>
      <c r="AE321" s="44"/>
      <c r="AF321" s="44"/>
      <c r="AG321" s="44"/>
    </row>
    <row r="322" spans="1:33" s="105" customFormat="1" ht="11.45" customHeight="1" outlineLevel="1" x14ac:dyDescent="0.2">
      <c r="A322" s="142">
        <f t="shared" si="15"/>
        <v>305</v>
      </c>
      <c r="B322" s="318"/>
      <c r="C322" s="71"/>
      <c r="D322" s="314"/>
      <c r="E322" s="70"/>
      <c r="F322" s="70"/>
      <c r="G322" s="265"/>
      <c r="H322" s="305"/>
      <c r="I322" s="305"/>
      <c r="J322" s="311"/>
      <c r="K322" s="305"/>
      <c r="L322" s="130" t="str">
        <f>IF(I322&lt;H322,"Check dates",IF(AND(H322="",I322&gt;0),"Check dates",IF(I322="",".",IFERROR(MAX(0,NETWORKDAYS(H322,I322,Lists!$F$45:$F$65)-IF(ISNUMBER(J322),J322,0)-1,0),"."))))</f>
        <v>.</v>
      </c>
      <c r="M322" s="308"/>
      <c r="N322" s="308"/>
      <c r="O322" s="304"/>
      <c r="P322" s="304"/>
      <c r="Q322" s="304"/>
      <c r="R322" s="304"/>
      <c r="S322" s="130" t="str">
        <f t="shared" si="13"/>
        <v>.</v>
      </c>
      <c r="T322" s="169" t="str">
        <f>IF(S322="Yes",(NETWORKDAYS(H322,$D$12,Lists!$F$45:$F$65)-IF(ISNUMBER(J322),J322,0)-1),".")</f>
        <v>.</v>
      </c>
      <c r="U322" s="24"/>
      <c r="V322" s="296" t="str">
        <f t="shared" si="14"/>
        <v>.</v>
      </c>
      <c r="W322" s="44"/>
      <c r="X322" s="307"/>
      <c r="Y322" s="44"/>
      <c r="Z322" s="44"/>
      <c r="AA322" s="44"/>
      <c r="AB322" s="44"/>
      <c r="AC322" s="44"/>
      <c r="AD322" s="44"/>
      <c r="AE322" s="44"/>
      <c r="AF322" s="44"/>
      <c r="AG322" s="44"/>
    </row>
    <row r="323" spans="1:33" s="105" customFormat="1" ht="11.45" customHeight="1" outlineLevel="1" x14ac:dyDescent="0.2">
      <c r="A323" s="142">
        <f t="shared" si="15"/>
        <v>306</v>
      </c>
      <c r="B323" s="318"/>
      <c r="C323" s="71"/>
      <c r="D323" s="314"/>
      <c r="E323" s="70"/>
      <c r="F323" s="70"/>
      <c r="G323" s="265"/>
      <c r="H323" s="305"/>
      <c r="I323" s="305"/>
      <c r="J323" s="311"/>
      <c r="K323" s="305"/>
      <c r="L323" s="130" t="str">
        <f>IF(I323&lt;H323,"Check dates",IF(AND(H323="",I323&gt;0),"Check dates",IF(I323="",".",IFERROR(MAX(0,NETWORKDAYS(H323,I323,Lists!$F$45:$F$65)-IF(ISNUMBER(J323),J323,0)-1,0),"."))))</f>
        <v>.</v>
      </c>
      <c r="M323" s="308"/>
      <c r="N323" s="308"/>
      <c r="O323" s="304"/>
      <c r="P323" s="304"/>
      <c r="Q323" s="304"/>
      <c r="R323" s="304"/>
      <c r="S323" s="130" t="str">
        <f t="shared" si="13"/>
        <v>.</v>
      </c>
      <c r="T323" s="169" t="str">
        <f>IF(S323="Yes",(NETWORKDAYS(H323,$D$12,Lists!$F$45:$F$65)-IF(ISNUMBER(J323),J323,0)-1),".")</f>
        <v>.</v>
      </c>
      <c r="U323" s="24"/>
      <c r="V323" s="296" t="str">
        <f t="shared" si="14"/>
        <v>.</v>
      </c>
      <c r="W323" s="44"/>
      <c r="X323" s="307"/>
      <c r="Y323" s="44"/>
      <c r="Z323" s="44"/>
      <c r="AA323" s="44"/>
      <c r="AB323" s="44"/>
      <c r="AC323" s="44"/>
      <c r="AD323" s="44"/>
      <c r="AE323" s="44"/>
      <c r="AF323" s="44"/>
      <c r="AG323" s="44"/>
    </row>
    <row r="324" spans="1:33" s="105" customFormat="1" ht="11.45" customHeight="1" outlineLevel="1" x14ac:dyDescent="0.2">
      <c r="A324" s="142">
        <f t="shared" si="15"/>
        <v>307</v>
      </c>
      <c r="B324" s="318"/>
      <c r="C324" s="71"/>
      <c r="D324" s="314"/>
      <c r="E324" s="70"/>
      <c r="F324" s="70"/>
      <c r="G324" s="265"/>
      <c r="H324" s="305"/>
      <c r="I324" s="305"/>
      <c r="J324" s="311"/>
      <c r="K324" s="305"/>
      <c r="L324" s="130" t="str">
        <f>IF(I324&lt;H324,"Check dates",IF(AND(H324="",I324&gt;0),"Check dates",IF(I324="",".",IFERROR(MAX(0,NETWORKDAYS(H324,I324,Lists!$F$45:$F$65)-IF(ISNUMBER(J324),J324,0)-1,0),"."))))</f>
        <v>.</v>
      </c>
      <c r="M324" s="308"/>
      <c r="N324" s="308"/>
      <c r="O324" s="304"/>
      <c r="P324" s="304"/>
      <c r="Q324" s="304"/>
      <c r="R324" s="304"/>
      <c r="S324" s="130" t="str">
        <f t="shared" si="13"/>
        <v>.</v>
      </c>
      <c r="T324" s="169" t="str">
        <f>IF(S324="Yes",(NETWORKDAYS(H324,$D$12,Lists!$F$45:$F$65)-IF(ISNUMBER(J324),J324,0)-1),".")</f>
        <v>.</v>
      </c>
      <c r="U324" s="24"/>
      <c r="V324" s="296" t="str">
        <f t="shared" si="14"/>
        <v>.</v>
      </c>
      <c r="W324" s="44"/>
      <c r="X324" s="307"/>
      <c r="Y324" s="44"/>
      <c r="Z324" s="44"/>
      <c r="AA324" s="44"/>
      <c r="AB324" s="44"/>
      <c r="AC324" s="44"/>
      <c r="AD324" s="44"/>
      <c r="AE324" s="44"/>
      <c r="AF324" s="44"/>
      <c r="AG324" s="44"/>
    </row>
    <row r="325" spans="1:33" s="105" customFormat="1" ht="11.45" customHeight="1" outlineLevel="1" x14ac:dyDescent="0.2">
      <c r="A325" s="142">
        <f t="shared" si="15"/>
        <v>308</v>
      </c>
      <c r="B325" s="318"/>
      <c r="C325" s="71"/>
      <c r="D325" s="314"/>
      <c r="E325" s="70"/>
      <c r="F325" s="70"/>
      <c r="G325" s="265"/>
      <c r="H325" s="305"/>
      <c r="I325" s="305"/>
      <c r="J325" s="311"/>
      <c r="K325" s="305"/>
      <c r="L325" s="130" t="str">
        <f>IF(I325&lt;H325,"Check dates",IF(AND(H325="",I325&gt;0),"Check dates",IF(I325="",".",IFERROR(MAX(0,NETWORKDAYS(H325,I325,Lists!$F$45:$F$65)-IF(ISNUMBER(J325),J325,0)-1,0),"."))))</f>
        <v>.</v>
      </c>
      <c r="M325" s="308"/>
      <c r="N325" s="308"/>
      <c r="O325" s="304"/>
      <c r="P325" s="304"/>
      <c r="Q325" s="304"/>
      <c r="R325" s="304"/>
      <c r="S325" s="130" t="str">
        <f t="shared" si="13"/>
        <v>.</v>
      </c>
      <c r="T325" s="169" t="str">
        <f>IF(S325="Yes",(NETWORKDAYS(H325,$D$12,Lists!$F$45:$F$65)-IF(ISNUMBER(J325),J325,0)-1),".")</f>
        <v>.</v>
      </c>
      <c r="U325" s="24"/>
      <c r="V325" s="296" t="str">
        <f t="shared" si="14"/>
        <v>.</v>
      </c>
      <c r="W325" s="44"/>
      <c r="X325" s="307"/>
      <c r="Y325" s="44"/>
      <c r="Z325" s="44"/>
      <c r="AA325" s="44"/>
      <c r="AB325" s="44"/>
      <c r="AC325" s="44"/>
      <c r="AD325" s="44"/>
      <c r="AE325" s="44"/>
      <c r="AF325" s="44"/>
      <c r="AG325" s="44"/>
    </row>
    <row r="326" spans="1:33" s="105" customFormat="1" ht="11.45" customHeight="1" outlineLevel="1" x14ac:dyDescent="0.2">
      <c r="A326" s="142">
        <f t="shared" si="15"/>
        <v>309</v>
      </c>
      <c r="B326" s="318"/>
      <c r="C326" s="71"/>
      <c r="D326" s="314"/>
      <c r="E326" s="70"/>
      <c r="F326" s="70"/>
      <c r="G326" s="265"/>
      <c r="H326" s="305"/>
      <c r="I326" s="305"/>
      <c r="J326" s="311"/>
      <c r="K326" s="305"/>
      <c r="L326" s="130" t="str">
        <f>IF(I326&lt;H326,"Check dates",IF(AND(H326="",I326&gt;0),"Check dates",IF(I326="",".",IFERROR(MAX(0,NETWORKDAYS(H326,I326,Lists!$F$45:$F$65)-IF(ISNUMBER(J326),J326,0)-1,0),"."))))</f>
        <v>.</v>
      </c>
      <c r="M326" s="308"/>
      <c r="N326" s="308"/>
      <c r="O326" s="304"/>
      <c r="P326" s="304"/>
      <c r="Q326" s="304"/>
      <c r="R326" s="304"/>
      <c r="S326" s="130" t="str">
        <f t="shared" si="13"/>
        <v>.</v>
      </c>
      <c r="T326" s="169" t="str">
        <f>IF(S326="Yes",(NETWORKDAYS(H326,$D$12,Lists!$F$45:$F$65)-IF(ISNUMBER(J326),J326,0)-1),".")</f>
        <v>.</v>
      </c>
      <c r="U326" s="24"/>
      <c r="V326" s="296" t="str">
        <f t="shared" si="14"/>
        <v>.</v>
      </c>
      <c r="W326" s="44"/>
      <c r="X326" s="307"/>
      <c r="Y326" s="44"/>
      <c r="Z326" s="44"/>
      <c r="AA326" s="44"/>
      <c r="AB326" s="44"/>
      <c r="AC326" s="44"/>
      <c r="AD326" s="44"/>
      <c r="AE326" s="44"/>
      <c r="AF326" s="44"/>
      <c r="AG326" s="44"/>
    </row>
    <row r="327" spans="1:33" s="105" customFormat="1" ht="11.45" customHeight="1" outlineLevel="1" x14ac:dyDescent="0.2">
      <c r="A327" s="142">
        <f t="shared" si="15"/>
        <v>310</v>
      </c>
      <c r="B327" s="318"/>
      <c r="C327" s="71"/>
      <c r="D327" s="314"/>
      <c r="E327" s="70"/>
      <c r="F327" s="309"/>
      <c r="G327" s="308"/>
      <c r="H327" s="305"/>
      <c r="I327" s="305"/>
      <c r="J327" s="311"/>
      <c r="K327" s="305"/>
      <c r="L327" s="130" t="str">
        <f>IF(I327&lt;H327,"Check dates",IF(AND(H327="",I327&gt;0),"Check dates",IF(I327="",".",IFERROR(MAX(0,NETWORKDAYS(H327,I327,Lists!$F$45:$F$65)-IF(ISNUMBER(J327),J327,0)-1,0),"."))))</f>
        <v>.</v>
      </c>
      <c r="M327" s="308"/>
      <c r="N327" s="308"/>
      <c r="O327" s="304"/>
      <c r="P327" s="304"/>
      <c r="Q327" s="304"/>
      <c r="R327" s="304"/>
      <c r="S327" s="130" t="str">
        <f t="shared" si="13"/>
        <v>.</v>
      </c>
      <c r="T327" s="169" t="str">
        <f>IF(S327="Yes",(NETWORKDAYS(H327,$D$12,Lists!$F$45:$F$65)-IF(ISNUMBER(J327),J327,0)-1),".")</f>
        <v>.</v>
      </c>
      <c r="U327" s="24"/>
      <c r="V327" s="296" t="str">
        <f t="shared" si="14"/>
        <v>.</v>
      </c>
      <c r="W327" s="44"/>
      <c r="X327" s="307"/>
      <c r="Y327" s="44"/>
      <c r="Z327" s="44"/>
      <c r="AA327" s="44"/>
      <c r="AB327" s="44"/>
      <c r="AC327" s="44"/>
      <c r="AD327" s="44"/>
      <c r="AE327" s="44"/>
      <c r="AF327" s="44"/>
      <c r="AG327" s="44"/>
    </row>
    <row r="328" spans="1:33" s="105" customFormat="1" ht="11.45" customHeight="1" outlineLevel="1" x14ac:dyDescent="0.2">
      <c r="A328" s="142">
        <f t="shared" si="15"/>
        <v>311</v>
      </c>
      <c r="B328" s="318"/>
      <c r="C328" s="71"/>
      <c r="D328" s="314"/>
      <c r="E328" s="70"/>
      <c r="F328" s="309"/>
      <c r="G328" s="308"/>
      <c r="H328" s="305"/>
      <c r="I328" s="305"/>
      <c r="J328" s="311"/>
      <c r="K328" s="305"/>
      <c r="L328" s="130" t="str">
        <f>IF(I328&lt;H328,"Check dates",IF(AND(H328="",I328&gt;0),"Check dates",IF(I328="",".",IFERROR(MAX(0,NETWORKDAYS(H328,I328,Lists!$F$45:$F$65)-IF(ISNUMBER(J328),J328,0)-1,0),"."))))</f>
        <v>.</v>
      </c>
      <c r="M328" s="308"/>
      <c r="N328" s="308"/>
      <c r="O328" s="304"/>
      <c r="P328" s="304"/>
      <c r="Q328" s="304"/>
      <c r="R328" s="304"/>
      <c r="S328" s="130" t="str">
        <f t="shared" si="13"/>
        <v>.</v>
      </c>
      <c r="T328" s="169" t="str">
        <f>IF(S328="Yes",(NETWORKDAYS(H328,$D$12,Lists!$F$45:$F$65)-IF(ISNUMBER(J328),J328,0)-1),".")</f>
        <v>.</v>
      </c>
      <c r="U328" s="24"/>
      <c r="V328" s="296" t="str">
        <f t="shared" si="14"/>
        <v>.</v>
      </c>
      <c r="W328" s="44"/>
      <c r="X328" s="307"/>
      <c r="Y328" s="44"/>
      <c r="Z328" s="44"/>
      <c r="AA328" s="44"/>
      <c r="AB328" s="44"/>
      <c r="AC328" s="44"/>
      <c r="AD328" s="44"/>
      <c r="AE328" s="44"/>
      <c r="AF328" s="44"/>
      <c r="AG328" s="44"/>
    </row>
    <row r="329" spans="1:33" s="105" customFormat="1" ht="11.45" customHeight="1" outlineLevel="1" x14ac:dyDescent="0.2">
      <c r="A329" s="142">
        <f t="shared" si="15"/>
        <v>312</v>
      </c>
      <c r="B329" s="318"/>
      <c r="C329" s="71"/>
      <c r="D329" s="314"/>
      <c r="E329" s="70"/>
      <c r="F329" s="309"/>
      <c r="G329" s="308"/>
      <c r="H329" s="305"/>
      <c r="I329" s="305"/>
      <c r="J329" s="311"/>
      <c r="K329" s="305"/>
      <c r="L329" s="130" t="str">
        <f>IF(I329&lt;H329,"Check dates",IF(AND(H329="",I329&gt;0),"Check dates",IF(I329="",".",IFERROR(MAX(0,NETWORKDAYS(H329,I329,Lists!$F$45:$F$65)-IF(ISNUMBER(J329),J329,0)-1,0),"."))))</f>
        <v>.</v>
      </c>
      <c r="M329" s="308"/>
      <c r="N329" s="308"/>
      <c r="O329" s="304"/>
      <c r="P329" s="304"/>
      <c r="Q329" s="304"/>
      <c r="R329" s="304"/>
      <c r="S329" s="130" t="str">
        <f t="shared" si="13"/>
        <v>.</v>
      </c>
      <c r="T329" s="169" t="str">
        <f>IF(S329="Yes",(NETWORKDAYS(H329,$D$12,Lists!$F$45:$F$65)-IF(ISNUMBER(J329),J329,0)-1),".")</f>
        <v>.</v>
      </c>
      <c r="U329" s="24"/>
      <c r="V329" s="296" t="str">
        <f t="shared" si="14"/>
        <v>.</v>
      </c>
      <c r="W329" s="44"/>
      <c r="X329" s="307"/>
      <c r="Y329" s="44"/>
      <c r="Z329" s="44"/>
      <c r="AA329" s="44"/>
      <c r="AB329" s="44"/>
      <c r="AC329" s="44"/>
      <c r="AD329" s="44"/>
      <c r="AE329" s="44"/>
      <c r="AF329" s="44"/>
      <c r="AG329" s="44"/>
    </row>
    <row r="330" spans="1:33" s="105" customFormat="1" ht="11.45" customHeight="1" outlineLevel="1" x14ac:dyDescent="0.2">
      <c r="A330" s="142">
        <f t="shared" si="15"/>
        <v>313</v>
      </c>
      <c r="B330" s="318"/>
      <c r="C330" s="71"/>
      <c r="D330" s="314"/>
      <c r="E330" s="70"/>
      <c r="F330" s="309"/>
      <c r="G330" s="308"/>
      <c r="H330" s="305"/>
      <c r="I330" s="319"/>
      <c r="J330" s="311"/>
      <c r="K330" s="305"/>
      <c r="L330" s="130" t="str">
        <f>IF(I330&lt;H330,"Check dates",IF(AND(H330="",I330&gt;0),"Check dates",IF(I330="",".",IFERROR(MAX(0,NETWORKDAYS(H330,I330,Lists!$F$45:$F$65)-IF(ISNUMBER(J330),J330,0)-1,0),"."))))</f>
        <v>.</v>
      </c>
      <c r="M330" s="308"/>
      <c r="N330" s="308"/>
      <c r="O330" s="304"/>
      <c r="P330" s="304"/>
      <c r="Q330" s="304"/>
      <c r="R330" s="304"/>
      <c r="S330" s="130" t="str">
        <f t="shared" si="13"/>
        <v>.</v>
      </c>
      <c r="T330" s="169" t="str">
        <f>IF(S330="Yes",(NETWORKDAYS(H330,$D$12,Lists!$F$45:$F$65)-IF(ISNUMBER(J330),J330,0)-1),".")</f>
        <v>.</v>
      </c>
      <c r="U330" s="24"/>
      <c r="V330" s="296" t="str">
        <f t="shared" si="14"/>
        <v>.</v>
      </c>
      <c r="W330" s="44"/>
      <c r="X330" s="307"/>
      <c r="Y330" s="44"/>
      <c r="Z330" s="44"/>
      <c r="AA330" s="44"/>
      <c r="AB330" s="44"/>
      <c r="AC330" s="44"/>
      <c r="AD330" s="44"/>
      <c r="AE330" s="44"/>
      <c r="AF330" s="44"/>
      <c r="AG330" s="44"/>
    </row>
    <row r="331" spans="1:33" s="105" customFormat="1" ht="11.45" customHeight="1" outlineLevel="1" x14ac:dyDescent="0.2">
      <c r="A331" s="142">
        <f t="shared" si="15"/>
        <v>314</v>
      </c>
      <c r="B331" s="318"/>
      <c r="C331" s="71"/>
      <c r="D331" s="314"/>
      <c r="E331" s="70"/>
      <c r="F331" s="309"/>
      <c r="G331" s="308"/>
      <c r="H331" s="305"/>
      <c r="I331" s="319"/>
      <c r="J331" s="311"/>
      <c r="K331" s="305"/>
      <c r="L331" s="130" t="str">
        <f>IF(I331&lt;H331,"Check dates",IF(AND(H331="",I331&gt;0),"Check dates",IF(I331="",".",IFERROR(MAX(0,NETWORKDAYS(H331,I331,Lists!$F$45:$F$65)-IF(ISNUMBER(J331),J331,0)-1,0),"."))))</f>
        <v>.</v>
      </c>
      <c r="M331" s="308"/>
      <c r="N331" s="308"/>
      <c r="O331" s="304"/>
      <c r="P331" s="304"/>
      <c r="Q331" s="304"/>
      <c r="R331" s="304"/>
      <c r="S331" s="130" t="str">
        <f t="shared" si="13"/>
        <v>.</v>
      </c>
      <c r="T331" s="169" t="str">
        <f>IF(S331="Yes",(NETWORKDAYS(H331,$D$12,Lists!$F$45:$F$65)-IF(ISNUMBER(J331),J331,0)-1),".")</f>
        <v>.</v>
      </c>
      <c r="U331" s="24"/>
      <c r="V331" s="296" t="str">
        <f t="shared" si="14"/>
        <v>.</v>
      </c>
      <c r="W331" s="44"/>
      <c r="X331" s="307"/>
      <c r="Y331" s="44"/>
      <c r="Z331" s="44"/>
      <c r="AA331" s="44"/>
      <c r="AB331" s="44"/>
      <c r="AC331" s="44"/>
      <c r="AD331" s="44"/>
      <c r="AE331" s="44"/>
      <c r="AF331" s="44"/>
      <c r="AG331" s="44"/>
    </row>
    <row r="332" spans="1:33" s="105" customFormat="1" ht="11.45" customHeight="1" outlineLevel="1" x14ac:dyDescent="0.2">
      <c r="A332" s="142">
        <f t="shared" si="15"/>
        <v>315</v>
      </c>
      <c r="B332" s="318"/>
      <c r="C332" s="71"/>
      <c r="D332" s="314"/>
      <c r="E332" s="70"/>
      <c r="F332" s="309"/>
      <c r="G332" s="308"/>
      <c r="H332" s="305"/>
      <c r="I332" s="319"/>
      <c r="J332" s="311"/>
      <c r="K332" s="305"/>
      <c r="L332" s="130" t="str">
        <f>IF(I332&lt;H332,"Check dates",IF(AND(H332="",I332&gt;0),"Check dates",IF(I332="",".",IFERROR(MAX(0,NETWORKDAYS(H332,I332,Lists!$F$45:$F$65)-IF(ISNUMBER(J332),J332,0)-1,0),"."))))</f>
        <v>.</v>
      </c>
      <c r="M332" s="308"/>
      <c r="N332" s="308"/>
      <c r="O332" s="304"/>
      <c r="P332" s="304"/>
      <c r="Q332" s="304"/>
      <c r="R332" s="304"/>
      <c r="S332" s="130" t="str">
        <f t="shared" si="13"/>
        <v>.</v>
      </c>
      <c r="T332" s="169" t="str">
        <f>IF(S332="Yes",(NETWORKDAYS(H332,$D$12,Lists!$F$45:$F$65)-IF(ISNUMBER(J332),J332,0)-1),".")</f>
        <v>.</v>
      </c>
      <c r="U332" s="24"/>
      <c r="V332" s="296" t="str">
        <f t="shared" si="14"/>
        <v>.</v>
      </c>
      <c r="W332" s="44"/>
      <c r="X332" s="307"/>
      <c r="Y332" s="44"/>
      <c r="Z332" s="44"/>
      <c r="AA332" s="44"/>
      <c r="AB332" s="44"/>
      <c r="AC332" s="44"/>
      <c r="AD332" s="44"/>
      <c r="AE332" s="44"/>
      <c r="AF332" s="44"/>
      <c r="AG332" s="44"/>
    </row>
    <row r="333" spans="1:33" s="105" customFormat="1" ht="11.45" customHeight="1" outlineLevel="1" x14ac:dyDescent="0.2">
      <c r="A333" s="142">
        <f t="shared" si="15"/>
        <v>316</v>
      </c>
      <c r="B333" s="318"/>
      <c r="C333" s="71"/>
      <c r="D333" s="314"/>
      <c r="E333" s="70"/>
      <c r="F333" s="309"/>
      <c r="G333" s="308"/>
      <c r="H333" s="305"/>
      <c r="I333" s="319"/>
      <c r="J333" s="311"/>
      <c r="K333" s="305"/>
      <c r="L333" s="130" t="str">
        <f>IF(I333&lt;H333,"Check dates",IF(AND(H333="",I333&gt;0),"Check dates",IF(I333="",".",IFERROR(MAX(0,NETWORKDAYS(H333,I333,Lists!$F$45:$F$65)-IF(ISNUMBER(J333),J333,0)-1,0),"."))))</f>
        <v>.</v>
      </c>
      <c r="M333" s="308"/>
      <c r="N333" s="308"/>
      <c r="O333" s="304"/>
      <c r="P333" s="304"/>
      <c r="Q333" s="304"/>
      <c r="R333" s="304"/>
      <c r="S333" s="130" t="str">
        <f t="shared" si="13"/>
        <v>.</v>
      </c>
      <c r="T333" s="169" t="str">
        <f>IF(S333="Yes",(NETWORKDAYS(H333,$D$12,Lists!$F$45:$F$65)-IF(ISNUMBER(J333),J333,0)-1),".")</f>
        <v>.</v>
      </c>
      <c r="U333" s="24"/>
      <c r="V333" s="296" t="str">
        <f t="shared" si="14"/>
        <v>.</v>
      </c>
      <c r="W333" s="44"/>
      <c r="X333" s="307"/>
      <c r="Y333" s="44"/>
      <c r="Z333" s="44"/>
      <c r="AA333" s="44"/>
      <c r="AB333" s="44"/>
      <c r="AC333" s="44"/>
      <c r="AD333" s="44"/>
      <c r="AE333" s="44"/>
      <c r="AF333" s="44"/>
      <c r="AG333" s="44"/>
    </row>
    <row r="334" spans="1:33" s="105" customFormat="1" ht="11.45" customHeight="1" outlineLevel="1" x14ac:dyDescent="0.2">
      <c r="A334" s="142">
        <f t="shared" si="15"/>
        <v>317</v>
      </c>
      <c r="B334" s="318"/>
      <c r="C334" s="71"/>
      <c r="D334" s="314"/>
      <c r="E334" s="70"/>
      <c r="F334" s="309"/>
      <c r="G334" s="308"/>
      <c r="H334" s="305"/>
      <c r="I334" s="305"/>
      <c r="J334" s="311"/>
      <c r="K334" s="305"/>
      <c r="L334" s="130" t="str">
        <f>IF(I334&lt;H334,"Check dates",IF(AND(H334="",I334&gt;0),"Check dates",IF(I334="",".",IFERROR(MAX(0,NETWORKDAYS(H334,I334,Lists!$F$45:$F$65)-IF(ISNUMBER(J334),J334,0)-1,0),"."))))</f>
        <v>.</v>
      </c>
      <c r="M334" s="308"/>
      <c r="N334" s="308"/>
      <c r="O334" s="304"/>
      <c r="P334" s="304"/>
      <c r="Q334" s="304"/>
      <c r="R334" s="304"/>
      <c r="S334" s="130" t="str">
        <f t="shared" si="13"/>
        <v>.</v>
      </c>
      <c r="T334" s="169" t="str">
        <f>IF(S334="Yes",(NETWORKDAYS(H334,$D$12,Lists!$F$45:$F$65)-IF(ISNUMBER(J334),J334,0)-1),".")</f>
        <v>.</v>
      </c>
      <c r="U334" s="24"/>
      <c r="V334" s="296" t="str">
        <f t="shared" si="14"/>
        <v>.</v>
      </c>
      <c r="W334" s="44"/>
      <c r="X334" s="307"/>
      <c r="Y334" s="44"/>
      <c r="Z334" s="44"/>
      <c r="AA334" s="44"/>
      <c r="AB334" s="44"/>
      <c r="AC334" s="44"/>
      <c r="AD334" s="44"/>
      <c r="AE334" s="44"/>
      <c r="AF334" s="44"/>
      <c r="AG334" s="44"/>
    </row>
    <row r="335" spans="1:33" s="105" customFormat="1" ht="11.45" customHeight="1" outlineLevel="1" x14ac:dyDescent="0.2">
      <c r="A335" s="142">
        <f t="shared" si="15"/>
        <v>318</v>
      </c>
      <c r="B335" s="318"/>
      <c r="C335" s="71"/>
      <c r="D335" s="314"/>
      <c r="E335" s="70"/>
      <c r="F335" s="309"/>
      <c r="G335" s="308"/>
      <c r="H335" s="305"/>
      <c r="I335" s="305"/>
      <c r="J335" s="311"/>
      <c r="K335" s="305"/>
      <c r="L335" s="130" t="str">
        <f>IF(I335&lt;H335,"Check dates",IF(AND(H335="",I335&gt;0),"Check dates",IF(I335="",".",IFERROR(MAX(0,NETWORKDAYS(H335,I335,Lists!$F$45:$F$65)-IF(ISNUMBER(J335),J335,0)-1,0),"."))))</f>
        <v>.</v>
      </c>
      <c r="M335" s="308"/>
      <c r="N335" s="308"/>
      <c r="O335" s="304"/>
      <c r="P335" s="304"/>
      <c r="Q335" s="304"/>
      <c r="R335" s="304"/>
      <c r="S335" s="130" t="str">
        <f t="shared" si="13"/>
        <v>.</v>
      </c>
      <c r="T335" s="169" t="str">
        <f>IF(S335="Yes",(NETWORKDAYS(H335,$D$12,Lists!$F$45:$F$65)-IF(ISNUMBER(J335),J335,0)-1),".")</f>
        <v>.</v>
      </c>
      <c r="U335" s="24"/>
      <c r="V335" s="296" t="str">
        <f t="shared" si="14"/>
        <v>.</v>
      </c>
      <c r="W335" s="44"/>
      <c r="X335" s="307"/>
      <c r="Y335" s="44"/>
      <c r="Z335" s="44"/>
      <c r="AA335" s="44"/>
      <c r="AB335" s="44"/>
      <c r="AC335" s="44"/>
      <c r="AD335" s="44"/>
      <c r="AE335" s="44"/>
      <c r="AF335" s="44"/>
      <c r="AG335" s="44"/>
    </row>
    <row r="336" spans="1:33" s="105" customFormat="1" ht="11.45" customHeight="1" outlineLevel="1" x14ac:dyDescent="0.2">
      <c r="A336" s="142">
        <f t="shared" si="15"/>
        <v>319</v>
      </c>
      <c r="B336" s="318"/>
      <c r="C336" s="71"/>
      <c r="D336" s="314"/>
      <c r="E336" s="70"/>
      <c r="F336" s="309"/>
      <c r="G336" s="308"/>
      <c r="H336" s="305"/>
      <c r="I336" s="305"/>
      <c r="J336" s="311"/>
      <c r="K336" s="305"/>
      <c r="L336" s="130" t="str">
        <f>IF(I336&lt;H336,"Check dates",IF(AND(H336="",I336&gt;0),"Check dates",IF(I336="",".",IFERROR(MAX(0,NETWORKDAYS(H336,I336,Lists!$F$45:$F$65)-IF(ISNUMBER(J336),J336,0)-1,0),"."))))</f>
        <v>.</v>
      </c>
      <c r="M336" s="308"/>
      <c r="N336" s="308"/>
      <c r="O336" s="304"/>
      <c r="P336" s="304"/>
      <c r="Q336" s="304"/>
      <c r="R336" s="304"/>
      <c r="S336" s="130" t="str">
        <f t="shared" si="13"/>
        <v>.</v>
      </c>
      <c r="T336" s="169" t="str">
        <f>IF(S336="Yes",(NETWORKDAYS(H336,$D$12,Lists!$F$45:$F$65)-IF(ISNUMBER(J336),J336,0)-1),".")</f>
        <v>.</v>
      </c>
      <c r="U336" s="24"/>
      <c r="V336" s="296" t="str">
        <f t="shared" si="14"/>
        <v>.</v>
      </c>
      <c r="W336" s="44"/>
      <c r="X336" s="307"/>
      <c r="Y336" s="44"/>
      <c r="Z336" s="44"/>
      <c r="AA336" s="44"/>
      <c r="AB336" s="44"/>
      <c r="AC336" s="44"/>
      <c r="AD336" s="44"/>
      <c r="AE336" s="44"/>
      <c r="AF336" s="44"/>
      <c r="AG336" s="44"/>
    </row>
    <row r="337" spans="1:33" s="105" customFormat="1" ht="11.45" customHeight="1" outlineLevel="1" x14ac:dyDescent="0.2">
      <c r="A337" s="142">
        <f t="shared" si="15"/>
        <v>320</v>
      </c>
      <c r="B337" s="318"/>
      <c r="C337" s="71"/>
      <c r="D337" s="314"/>
      <c r="E337" s="70"/>
      <c r="F337" s="309"/>
      <c r="G337" s="308"/>
      <c r="H337" s="305"/>
      <c r="I337" s="305"/>
      <c r="J337" s="311"/>
      <c r="K337" s="305"/>
      <c r="L337" s="130" t="str">
        <f>IF(I337&lt;H337,"Check dates",IF(AND(H337="",I337&gt;0),"Check dates",IF(I337="",".",IFERROR(MAX(0,NETWORKDAYS(H337,I337,Lists!$F$45:$F$65)-IF(ISNUMBER(J337),J337,0)-1,0),"."))))</f>
        <v>.</v>
      </c>
      <c r="M337" s="308"/>
      <c r="N337" s="308"/>
      <c r="O337" s="304"/>
      <c r="P337" s="304"/>
      <c r="Q337" s="304"/>
      <c r="R337" s="304"/>
      <c r="S337" s="130" t="str">
        <f t="shared" si="13"/>
        <v>.</v>
      </c>
      <c r="T337" s="169" t="str">
        <f>IF(S337="Yes",(NETWORKDAYS(H337,$D$12,Lists!$F$45:$F$65)-IF(ISNUMBER(J337),J337,0)-1),".")</f>
        <v>.</v>
      </c>
      <c r="U337" s="24"/>
      <c r="V337" s="296" t="str">
        <f t="shared" si="14"/>
        <v>.</v>
      </c>
      <c r="W337" s="44"/>
      <c r="X337" s="307"/>
      <c r="Y337" s="44"/>
      <c r="Z337" s="44"/>
      <c r="AA337" s="44"/>
      <c r="AB337" s="44"/>
      <c r="AC337" s="44"/>
      <c r="AD337" s="44"/>
      <c r="AE337" s="44"/>
      <c r="AF337" s="44"/>
      <c r="AG337" s="44"/>
    </row>
    <row r="338" spans="1:33" s="105" customFormat="1" ht="11.45" customHeight="1" outlineLevel="1" x14ac:dyDescent="0.2">
      <c r="A338" s="142">
        <f t="shared" si="15"/>
        <v>321</v>
      </c>
      <c r="B338" s="318"/>
      <c r="C338" s="71"/>
      <c r="D338" s="314"/>
      <c r="E338" s="70"/>
      <c r="F338" s="309"/>
      <c r="G338" s="308"/>
      <c r="H338" s="305"/>
      <c r="I338" s="305"/>
      <c r="J338" s="311"/>
      <c r="K338" s="305"/>
      <c r="L338" s="130" t="str">
        <f>IF(I338&lt;H338,"Check dates",IF(AND(H338="",I338&gt;0),"Check dates",IF(I338="",".",IFERROR(MAX(0,NETWORKDAYS(H338,I338,Lists!$F$45:$F$65)-IF(ISNUMBER(J338),J338,0)-1,0),"."))))</f>
        <v>.</v>
      </c>
      <c r="M338" s="308"/>
      <c r="N338" s="308"/>
      <c r="O338" s="304"/>
      <c r="P338" s="304"/>
      <c r="Q338" s="304"/>
      <c r="R338" s="304"/>
      <c r="S338" s="130" t="str">
        <f t="shared" ref="S338:S401" si="16">IF(ISBLANK(B338),".",IF(V338=".","Yes","No"))</f>
        <v>.</v>
      </c>
      <c r="T338" s="169" t="str">
        <f>IF(S338="Yes",(NETWORKDAYS(H338,$D$12,Lists!$F$45:$F$65)-IF(ISNUMBER(J338),J338,0)-1),".")</f>
        <v>.</v>
      </c>
      <c r="U338" s="24"/>
      <c r="V338" s="296" t="str">
        <f t="shared" ref="V338:V401" si="17">IF(I338="",".",IF(VALUE(I338)&lt;=VALUE($D$12),VALUE(I338),"."))</f>
        <v>.</v>
      </c>
      <c r="W338" s="44"/>
      <c r="X338" s="307"/>
      <c r="Y338" s="44"/>
      <c r="Z338" s="44"/>
      <c r="AA338" s="44"/>
      <c r="AB338" s="44"/>
      <c r="AC338" s="44"/>
      <c r="AD338" s="44"/>
      <c r="AE338" s="44"/>
      <c r="AF338" s="44"/>
      <c r="AG338" s="44"/>
    </row>
    <row r="339" spans="1:33" s="105" customFormat="1" ht="11.45" customHeight="1" outlineLevel="1" x14ac:dyDescent="0.2">
      <c r="A339" s="142">
        <f t="shared" si="15"/>
        <v>322</v>
      </c>
      <c r="B339" s="318"/>
      <c r="C339" s="71"/>
      <c r="D339" s="314"/>
      <c r="E339" s="70"/>
      <c r="F339" s="309"/>
      <c r="G339" s="308"/>
      <c r="H339" s="305"/>
      <c r="I339" s="305"/>
      <c r="J339" s="311"/>
      <c r="K339" s="305"/>
      <c r="L339" s="130" t="str">
        <f>IF(I339&lt;H339,"Check dates",IF(AND(H339="",I339&gt;0),"Check dates",IF(I339="",".",IFERROR(MAX(0,NETWORKDAYS(H339,I339,Lists!$F$45:$F$65)-IF(ISNUMBER(J339),J339,0)-1,0),"."))))</f>
        <v>.</v>
      </c>
      <c r="M339" s="308"/>
      <c r="N339" s="308"/>
      <c r="O339" s="304"/>
      <c r="P339" s="304"/>
      <c r="Q339" s="304"/>
      <c r="R339" s="304"/>
      <c r="S339" s="130" t="str">
        <f t="shared" si="16"/>
        <v>.</v>
      </c>
      <c r="T339" s="169" t="str">
        <f>IF(S339="Yes",(NETWORKDAYS(H339,$D$12,Lists!$F$45:$F$65)-IF(ISNUMBER(J339),J339,0)-1),".")</f>
        <v>.</v>
      </c>
      <c r="U339" s="24"/>
      <c r="V339" s="296" t="str">
        <f t="shared" si="17"/>
        <v>.</v>
      </c>
      <c r="W339" s="44"/>
      <c r="X339" s="307"/>
      <c r="Y339" s="44"/>
      <c r="Z339" s="44"/>
      <c r="AA339" s="44"/>
      <c r="AB339" s="44"/>
      <c r="AC339" s="44"/>
      <c r="AD339" s="44"/>
      <c r="AE339" s="44"/>
      <c r="AF339" s="44"/>
      <c r="AG339" s="44"/>
    </row>
    <row r="340" spans="1:33" s="105" customFormat="1" ht="11.45" customHeight="1" outlineLevel="1" x14ac:dyDescent="0.2">
      <c r="A340" s="142">
        <f t="shared" si="15"/>
        <v>323</v>
      </c>
      <c r="B340" s="318"/>
      <c r="C340" s="71"/>
      <c r="D340" s="314"/>
      <c r="E340" s="70"/>
      <c r="F340" s="309"/>
      <c r="G340" s="308"/>
      <c r="H340" s="305"/>
      <c r="I340" s="305"/>
      <c r="J340" s="311"/>
      <c r="K340" s="305"/>
      <c r="L340" s="130" t="str">
        <f>IF(I340&lt;H340,"Check dates",IF(AND(H340="",I340&gt;0),"Check dates",IF(I340="",".",IFERROR(MAX(0,NETWORKDAYS(H340,I340,Lists!$F$45:$F$65)-IF(ISNUMBER(J340),J340,0)-1,0),"."))))</f>
        <v>.</v>
      </c>
      <c r="M340" s="308"/>
      <c r="N340" s="308"/>
      <c r="O340" s="304"/>
      <c r="P340" s="304"/>
      <c r="Q340" s="304"/>
      <c r="R340" s="304"/>
      <c r="S340" s="130" t="str">
        <f t="shared" si="16"/>
        <v>.</v>
      </c>
      <c r="T340" s="169" t="str">
        <f>IF(S340="Yes",(NETWORKDAYS(H340,$D$12,Lists!$F$45:$F$65)-IF(ISNUMBER(J340),J340,0)-1),".")</f>
        <v>.</v>
      </c>
      <c r="U340" s="24"/>
      <c r="V340" s="296" t="str">
        <f t="shared" si="17"/>
        <v>.</v>
      </c>
      <c r="W340" s="44"/>
      <c r="X340" s="307"/>
      <c r="Y340" s="44"/>
      <c r="Z340" s="44"/>
      <c r="AA340" s="44"/>
      <c r="AB340" s="44"/>
      <c r="AC340" s="44"/>
      <c r="AD340" s="44"/>
      <c r="AE340" s="44"/>
      <c r="AF340" s="44"/>
      <c r="AG340" s="44"/>
    </row>
    <row r="341" spans="1:33" s="105" customFormat="1" ht="11.45" customHeight="1" outlineLevel="1" x14ac:dyDescent="0.2">
      <c r="A341" s="142">
        <f t="shared" si="15"/>
        <v>324</v>
      </c>
      <c r="B341" s="318"/>
      <c r="C341" s="71"/>
      <c r="D341" s="314"/>
      <c r="E341" s="70"/>
      <c r="F341" s="70"/>
      <c r="G341" s="265"/>
      <c r="H341" s="305"/>
      <c r="I341" s="305"/>
      <c r="J341" s="311"/>
      <c r="K341" s="305"/>
      <c r="L341" s="130" t="str">
        <f>IF(I341&lt;H341,"Check dates",IF(AND(H341="",I341&gt;0),"Check dates",IF(I341="",".",IFERROR(MAX(0,NETWORKDAYS(H341,I341,Lists!$F$45:$F$65)-IF(ISNUMBER(J341),J341,0)-1,0),"."))))</f>
        <v>.</v>
      </c>
      <c r="M341" s="308"/>
      <c r="N341" s="308"/>
      <c r="O341" s="304"/>
      <c r="P341" s="304"/>
      <c r="Q341" s="304"/>
      <c r="R341" s="304"/>
      <c r="S341" s="130" t="str">
        <f t="shared" si="16"/>
        <v>.</v>
      </c>
      <c r="T341" s="169" t="str">
        <f>IF(S341="Yes",(NETWORKDAYS(H341,$D$12,Lists!$F$45:$F$65)-IF(ISNUMBER(J341),J341,0)-1),".")</f>
        <v>.</v>
      </c>
      <c r="U341" s="24"/>
      <c r="V341" s="296" t="str">
        <f t="shared" si="17"/>
        <v>.</v>
      </c>
      <c r="W341" s="44"/>
      <c r="X341" s="307"/>
      <c r="Y341" s="44"/>
      <c r="Z341" s="44"/>
      <c r="AA341" s="44"/>
      <c r="AB341" s="44"/>
      <c r="AC341" s="44"/>
      <c r="AD341" s="44"/>
      <c r="AE341" s="44"/>
      <c r="AF341" s="44"/>
      <c r="AG341" s="44"/>
    </row>
    <row r="342" spans="1:33" s="105" customFormat="1" ht="11.45" customHeight="1" outlineLevel="1" x14ac:dyDescent="0.2">
      <c r="A342" s="142">
        <f t="shared" ref="A342:A405" si="18">A341+1</f>
        <v>325</v>
      </c>
      <c r="B342" s="318"/>
      <c r="C342" s="71"/>
      <c r="D342" s="314"/>
      <c r="E342" s="70"/>
      <c r="F342" s="70"/>
      <c r="G342" s="265"/>
      <c r="H342" s="305"/>
      <c r="I342" s="305"/>
      <c r="J342" s="311"/>
      <c r="K342" s="305"/>
      <c r="L342" s="130" t="str">
        <f>IF(I342&lt;H342,"Check dates",IF(AND(H342="",I342&gt;0),"Check dates",IF(I342="",".",IFERROR(MAX(0,NETWORKDAYS(H342,I342,Lists!$F$45:$F$65)-IF(ISNUMBER(J342),J342,0)-1,0),"."))))</f>
        <v>.</v>
      </c>
      <c r="M342" s="308"/>
      <c r="N342" s="308"/>
      <c r="O342" s="304"/>
      <c r="P342" s="304"/>
      <c r="Q342" s="304"/>
      <c r="R342" s="304"/>
      <c r="S342" s="130" t="str">
        <f t="shared" si="16"/>
        <v>.</v>
      </c>
      <c r="T342" s="169" t="str">
        <f>IF(S342="Yes",(NETWORKDAYS(H342,$D$12,Lists!$F$45:$F$65)-IF(ISNUMBER(J342),J342,0)-1),".")</f>
        <v>.</v>
      </c>
      <c r="U342" s="24"/>
      <c r="V342" s="296" t="str">
        <f t="shared" si="17"/>
        <v>.</v>
      </c>
      <c r="W342" s="44"/>
      <c r="X342" s="307"/>
      <c r="Y342" s="44"/>
      <c r="Z342" s="44"/>
      <c r="AA342" s="44"/>
      <c r="AB342" s="44"/>
      <c r="AC342" s="44"/>
      <c r="AD342" s="44"/>
      <c r="AE342" s="44"/>
      <c r="AF342" s="44"/>
      <c r="AG342" s="44"/>
    </row>
    <row r="343" spans="1:33" s="105" customFormat="1" ht="11.45" customHeight="1" outlineLevel="1" x14ac:dyDescent="0.2">
      <c r="A343" s="142">
        <f t="shared" si="18"/>
        <v>326</v>
      </c>
      <c r="B343" s="318"/>
      <c r="C343" s="71"/>
      <c r="D343" s="314"/>
      <c r="E343" s="70"/>
      <c r="F343" s="70"/>
      <c r="G343" s="265"/>
      <c r="H343" s="305"/>
      <c r="I343" s="305"/>
      <c r="J343" s="311"/>
      <c r="K343" s="305"/>
      <c r="L343" s="130" t="str">
        <f>IF(I343&lt;H343,"Check dates",IF(AND(H343="",I343&gt;0),"Check dates",IF(I343="",".",IFERROR(MAX(0,NETWORKDAYS(H343,I343,Lists!$F$45:$F$65)-IF(ISNUMBER(J343),J343,0)-1,0),"."))))</f>
        <v>.</v>
      </c>
      <c r="M343" s="308"/>
      <c r="N343" s="308"/>
      <c r="O343" s="304"/>
      <c r="P343" s="304"/>
      <c r="Q343" s="304"/>
      <c r="R343" s="304"/>
      <c r="S343" s="130" t="str">
        <f t="shared" si="16"/>
        <v>.</v>
      </c>
      <c r="T343" s="169" t="str">
        <f>IF(S343="Yes",(NETWORKDAYS(H343,$D$12,Lists!$F$45:$F$65)-IF(ISNUMBER(J343),J343,0)-1),".")</f>
        <v>.</v>
      </c>
      <c r="U343" s="24"/>
      <c r="V343" s="296" t="str">
        <f t="shared" si="17"/>
        <v>.</v>
      </c>
      <c r="W343" s="44"/>
      <c r="X343" s="307"/>
      <c r="Y343" s="44"/>
      <c r="Z343" s="44"/>
      <c r="AA343" s="44"/>
      <c r="AB343" s="44"/>
      <c r="AC343" s="44"/>
      <c r="AD343" s="44"/>
      <c r="AE343" s="44"/>
      <c r="AF343" s="44"/>
      <c r="AG343" s="44"/>
    </row>
    <row r="344" spans="1:33" s="105" customFormat="1" ht="11.45" customHeight="1" outlineLevel="1" x14ac:dyDescent="0.2">
      <c r="A344" s="142">
        <f t="shared" si="18"/>
        <v>327</v>
      </c>
      <c r="B344" s="318"/>
      <c r="C344" s="71"/>
      <c r="D344" s="314"/>
      <c r="E344" s="70"/>
      <c r="F344" s="70"/>
      <c r="G344" s="265"/>
      <c r="H344" s="305"/>
      <c r="I344" s="305"/>
      <c r="J344" s="311"/>
      <c r="K344" s="305"/>
      <c r="L344" s="130" t="str">
        <f>IF(I344&lt;H344,"Check dates",IF(AND(H344="",I344&gt;0),"Check dates",IF(I344="",".",IFERROR(MAX(0,NETWORKDAYS(H344,I344,Lists!$F$45:$F$65)-IF(ISNUMBER(J344),J344,0)-1,0),"."))))</f>
        <v>.</v>
      </c>
      <c r="M344" s="308"/>
      <c r="N344" s="308"/>
      <c r="O344" s="304"/>
      <c r="P344" s="304"/>
      <c r="Q344" s="304"/>
      <c r="R344" s="304"/>
      <c r="S344" s="130" t="str">
        <f t="shared" si="16"/>
        <v>.</v>
      </c>
      <c r="T344" s="169" t="str">
        <f>IF(S344="Yes",(NETWORKDAYS(H344,$D$12,Lists!$F$45:$F$65)-IF(ISNUMBER(J344),J344,0)-1),".")</f>
        <v>.</v>
      </c>
      <c r="U344" s="24"/>
      <c r="V344" s="296" t="str">
        <f t="shared" si="17"/>
        <v>.</v>
      </c>
      <c r="W344" s="44"/>
      <c r="X344" s="307"/>
      <c r="Y344" s="44"/>
      <c r="Z344" s="44"/>
      <c r="AA344" s="44"/>
      <c r="AB344" s="44"/>
      <c r="AC344" s="44"/>
      <c r="AD344" s="44"/>
      <c r="AE344" s="44"/>
      <c r="AF344" s="44"/>
      <c r="AG344" s="44"/>
    </row>
    <row r="345" spans="1:33" s="105" customFormat="1" ht="11.45" customHeight="1" outlineLevel="1" x14ac:dyDescent="0.2">
      <c r="A345" s="142">
        <f t="shared" si="18"/>
        <v>328</v>
      </c>
      <c r="B345" s="318"/>
      <c r="C345" s="71"/>
      <c r="D345" s="314"/>
      <c r="E345" s="70"/>
      <c r="F345" s="70"/>
      <c r="G345" s="265"/>
      <c r="H345" s="305"/>
      <c r="I345" s="305"/>
      <c r="J345" s="311"/>
      <c r="K345" s="305"/>
      <c r="L345" s="130" t="str">
        <f>IF(I345&lt;H345,"Check dates",IF(AND(H345="",I345&gt;0),"Check dates",IF(I345="",".",IFERROR(MAX(0,NETWORKDAYS(H345,I345,Lists!$F$45:$F$65)-IF(ISNUMBER(J345),J345,0)-1,0),"."))))</f>
        <v>.</v>
      </c>
      <c r="M345" s="308"/>
      <c r="N345" s="308"/>
      <c r="O345" s="304"/>
      <c r="P345" s="304"/>
      <c r="Q345" s="304"/>
      <c r="R345" s="304"/>
      <c r="S345" s="130" t="str">
        <f t="shared" si="16"/>
        <v>.</v>
      </c>
      <c r="T345" s="169" t="str">
        <f>IF(S345="Yes",(NETWORKDAYS(H345,$D$12,Lists!$F$45:$F$65)-IF(ISNUMBER(J345),J345,0)-1),".")</f>
        <v>.</v>
      </c>
      <c r="U345" s="24"/>
      <c r="V345" s="296" t="str">
        <f t="shared" si="17"/>
        <v>.</v>
      </c>
      <c r="W345" s="44"/>
      <c r="X345" s="307"/>
      <c r="Y345" s="44"/>
      <c r="Z345" s="44"/>
      <c r="AA345" s="44"/>
      <c r="AB345" s="44"/>
      <c r="AC345" s="44"/>
      <c r="AD345" s="44"/>
      <c r="AE345" s="44"/>
      <c r="AF345" s="44"/>
      <c r="AG345" s="44"/>
    </row>
    <row r="346" spans="1:33" s="105" customFormat="1" ht="11.45" customHeight="1" outlineLevel="1" x14ac:dyDescent="0.2">
      <c r="A346" s="142">
        <f t="shared" si="18"/>
        <v>329</v>
      </c>
      <c r="B346" s="318"/>
      <c r="C346" s="71"/>
      <c r="D346" s="314"/>
      <c r="E346" s="70"/>
      <c r="F346" s="70"/>
      <c r="G346" s="265"/>
      <c r="H346" s="305"/>
      <c r="I346" s="305"/>
      <c r="J346" s="311"/>
      <c r="K346" s="305"/>
      <c r="L346" s="130" t="str">
        <f>IF(I346&lt;H346,"Check dates",IF(AND(H346="",I346&gt;0),"Check dates",IF(I346="",".",IFERROR(MAX(0,NETWORKDAYS(H346,I346,Lists!$F$45:$F$65)-IF(ISNUMBER(J346),J346,0)-1,0),"."))))</f>
        <v>.</v>
      </c>
      <c r="M346" s="308"/>
      <c r="N346" s="308"/>
      <c r="O346" s="304"/>
      <c r="P346" s="304"/>
      <c r="Q346" s="304"/>
      <c r="R346" s="304"/>
      <c r="S346" s="130" t="str">
        <f t="shared" si="16"/>
        <v>.</v>
      </c>
      <c r="T346" s="169" t="str">
        <f>IF(S346="Yes",(NETWORKDAYS(H346,$D$12,Lists!$F$45:$F$65)-IF(ISNUMBER(J346),J346,0)-1),".")</f>
        <v>.</v>
      </c>
      <c r="U346" s="24"/>
      <c r="V346" s="296" t="str">
        <f t="shared" si="17"/>
        <v>.</v>
      </c>
      <c r="W346" s="44"/>
      <c r="X346" s="307"/>
      <c r="Y346" s="44"/>
      <c r="Z346" s="44"/>
      <c r="AA346" s="44"/>
      <c r="AB346" s="44"/>
      <c r="AC346" s="44"/>
      <c r="AD346" s="44"/>
      <c r="AE346" s="44"/>
      <c r="AF346" s="44"/>
      <c r="AG346" s="44"/>
    </row>
    <row r="347" spans="1:33" s="105" customFormat="1" ht="11.45" customHeight="1" outlineLevel="1" x14ac:dyDescent="0.2">
      <c r="A347" s="142">
        <f t="shared" si="18"/>
        <v>330</v>
      </c>
      <c r="B347" s="318"/>
      <c r="C347" s="71"/>
      <c r="D347" s="314"/>
      <c r="E347" s="70"/>
      <c r="F347" s="70"/>
      <c r="G347" s="265"/>
      <c r="H347" s="305"/>
      <c r="I347" s="305"/>
      <c r="J347" s="311"/>
      <c r="K347" s="305"/>
      <c r="L347" s="130" t="str">
        <f>IF(I347&lt;H347,"Check dates",IF(AND(H347="",I347&gt;0),"Check dates",IF(I347="",".",IFERROR(MAX(0,NETWORKDAYS(H347,I347,Lists!$F$45:$F$65)-IF(ISNUMBER(J347),J347,0)-1,0),"."))))</f>
        <v>.</v>
      </c>
      <c r="M347" s="308"/>
      <c r="N347" s="308"/>
      <c r="O347" s="304"/>
      <c r="P347" s="304"/>
      <c r="Q347" s="304"/>
      <c r="R347" s="304"/>
      <c r="S347" s="130" t="str">
        <f t="shared" si="16"/>
        <v>.</v>
      </c>
      <c r="T347" s="169" t="str">
        <f>IF(S347="Yes",(NETWORKDAYS(H347,$D$12,Lists!$F$45:$F$65)-IF(ISNUMBER(J347),J347,0)-1),".")</f>
        <v>.</v>
      </c>
      <c r="U347" s="24"/>
      <c r="V347" s="296" t="str">
        <f t="shared" si="17"/>
        <v>.</v>
      </c>
      <c r="W347" s="44"/>
      <c r="X347" s="307"/>
      <c r="Y347" s="44"/>
      <c r="Z347" s="44"/>
      <c r="AA347" s="44"/>
      <c r="AB347" s="44"/>
      <c r="AC347" s="44"/>
      <c r="AD347" s="44"/>
      <c r="AE347" s="44"/>
      <c r="AF347" s="44"/>
      <c r="AG347" s="44"/>
    </row>
    <row r="348" spans="1:33" s="105" customFormat="1" ht="11.45" customHeight="1" outlineLevel="1" x14ac:dyDescent="0.2">
      <c r="A348" s="142">
        <f t="shared" si="18"/>
        <v>331</v>
      </c>
      <c r="B348" s="318"/>
      <c r="C348" s="71"/>
      <c r="D348" s="314"/>
      <c r="E348" s="70"/>
      <c r="F348" s="70"/>
      <c r="G348" s="265"/>
      <c r="H348" s="305"/>
      <c r="I348" s="305"/>
      <c r="J348" s="311"/>
      <c r="K348" s="305"/>
      <c r="L348" s="130" t="str">
        <f>IF(I348&lt;H348,"Check dates",IF(AND(H348="",I348&gt;0),"Check dates",IF(I348="",".",IFERROR(MAX(0,NETWORKDAYS(H348,I348,Lists!$F$45:$F$65)-IF(ISNUMBER(J348),J348,0)-1,0),"."))))</f>
        <v>.</v>
      </c>
      <c r="M348" s="308"/>
      <c r="N348" s="308"/>
      <c r="O348" s="304"/>
      <c r="P348" s="304"/>
      <c r="Q348" s="304"/>
      <c r="R348" s="304"/>
      <c r="S348" s="130" t="str">
        <f t="shared" si="16"/>
        <v>.</v>
      </c>
      <c r="T348" s="169" t="str">
        <f>IF(S348="Yes",(NETWORKDAYS(H348,$D$12,Lists!$F$45:$F$65)-IF(ISNUMBER(J348),J348,0)-1),".")</f>
        <v>.</v>
      </c>
      <c r="U348" s="24"/>
      <c r="V348" s="296" t="str">
        <f t="shared" si="17"/>
        <v>.</v>
      </c>
      <c r="W348" s="44"/>
      <c r="X348" s="307"/>
      <c r="Y348" s="44"/>
      <c r="Z348" s="44"/>
      <c r="AA348" s="44"/>
      <c r="AB348" s="44"/>
      <c r="AC348" s="44"/>
      <c r="AD348" s="44"/>
      <c r="AE348" s="44"/>
      <c r="AF348" s="44"/>
      <c r="AG348" s="44"/>
    </row>
    <row r="349" spans="1:33" s="105" customFormat="1" ht="11.45" customHeight="1" outlineLevel="1" x14ac:dyDescent="0.2">
      <c r="A349" s="142">
        <f t="shared" si="18"/>
        <v>332</v>
      </c>
      <c r="B349" s="318"/>
      <c r="C349" s="71"/>
      <c r="D349" s="314"/>
      <c r="E349" s="70"/>
      <c r="F349" s="70"/>
      <c r="G349" s="265"/>
      <c r="H349" s="305"/>
      <c r="I349" s="305"/>
      <c r="J349" s="311"/>
      <c r="K349" s="305"/>
      <c r="L349" s="130" t="str">
        <f>IF(I349&lt;H349,"Check dates",IF(AND(H349="",I349&gt;0),"Check dates",IF(I349="",".",IFERROR(MAX(0,NETWORKDAYS(H349,I349,Lists!$F$45:$F$65)-IF(ISNUMBER(J349),J349,0)-1,0),"."))))</f>
        <v>.</v>
      </c>
      <c r="M349" s="308"/>
      <c r="N349" s="308"/>
      <c r="O349" s="304"/>
      <c r="P349" s="304"/>
      <c r="Q349" s="304"/>
      <c r="R349" s="304"/>
      <c r="S349" s="130" t="str">
        <f t="shared" si="16"/>
        <v>.</v>
      </c>
      <c r="T349" s="169" t="str">
        <f>IF(S349="Yes",(NETWORKDAYS(H349,$D$12,Lists!$F$45:$F$65)-IF(ISNUMBER(J349),J349,0)-1),".")</f>
        <v>.</v>
      </c>
      <c r="U349" s="24"/>
      <c r="V349" s="296" t="str">
        <f t="shared" si="17"/>
        <v>.</v>
      </c>
      <c r="W349" s="44"/>
      <c r="X349" s="307"/>
      <c r="Y349" s="44"/>
      <c r="Z349" s="44"/>
      <c r="AA349" s="44"/>
      <c r="AB349" s="44"/>
      <c r="AC349" s="44"/>
      <c r="AD349" s="44"/>
      <c r="AE349" s="44"/>
      <c r="AF349" s="44"/>
      <c r="AG349" s="44"/>
    </row>
    <row r="350" spans="1:33" s="105" customFormat="1" ht="11.45" customHeight="1" outlineLevel="1" x14ac:dyDescent="0.2">
      <c r="A350" s="142">
        <f t="shared" si="18"/>
        <v>333</v>
      </c>
      <c r="B350" s="318"/>
      <c r="C350" s="71"/>
      <c r="D350" s="314"/>
      <c r="E350" s="70"/>
      <c r="F350" s="309"/>
      <c r="G350" s="308"/>
      <c r="H350" s="305"/>
      <c r="I350" s="305"/>
      <c r="J350" s="311"/>
      <c r="K350" s="305"/>
      <c r="L350" s="130" t="str">
        <f>IF(I350&lt;H350,"Check dates",IF(AND(H350="",I350&gt;0),"Check dates",IF(I350="",".",IFERROR(MAX(0,NETWORKDAYS(H350,I350,Lists!$F$45:$F$65)-IF(ISNUMBER(J350),J350,0)-1,0),"."))))</f>
        <v>.</v>
      </c>
      <c r="M350" s="308"/>
      <c r="N350" s="308"/>
      <c r="O350" s="304"/>
      <c r="P350" s="304"/>
      <c r="Q350" s="304"/>
      <c r="R350" s="304"/>
      <c r="S350" s="130" t="str">
        <f t="shared" si="16"/>
        <v>.</v>
      </c>
      <c r="T350" s="169" t="str">
        <f>IF(S350="Yes",(NETWORKDAYS(H350,$D$12,Lists!$F$45:$F$65)-IF(ISNUMBER(J350),J350,0)-1),".")</f>
        <v>.</v>
      </c>
      <c r="U350" s="24"/>
      <c r="V350" s="296" t="str">
        <f t="shared" si="17"/>
        <v>.</v>
      </c>
      <c r="W350" s="44"/>
      <c r="X350" s="307"/>
      <c r="Y350" s="44"/>
      <c r="Z350" s="44"/>
      <c r="AA350" s="44"/>
      <c r="AB350" s="44"/>
      <c r="AC350" s="44"/>
      <c r="AD350" s="44"/>
      <c r="AE350" s="44"/>
      <c r="AF350" s="44"/>
      <c r="AG350" s="44"/>
    </row>
    <row r="351" spans="1:33" s="105" customFormat="1" ht="11.45" customHeight="1" outlineLevel="1" x14ac:dyDescent="0.2">
      <c r="A351" s="142">
        <f t="shared" si="18"/>
        <v>334</v>
      </c>
      <c r="B351" s="318"/>
      <c r="C351" s="71"/>
      <c r="D351" s="314"/>
      <c r="E351" s="70"/>
      <c r="F351" s="309"/>
      <c r="G351" s="308"/>
      <c r="H351" s="305"/>
      <c r="I351" s="305"/>
      <c r="J351" s="311"/>
      <c r="K351" s="305"/>
      <c r="L351" s="130" t="str">
        <f>IF(I351&lt;H351,"Check dates",IF(AND(H351="",I351&gt;0),"Check dates",IF(I351="",".",IFERROR(MAX(0,NETWORKDAYS(H351,I351,Lists!$F$45:$F$65)-IF(ISNUMBER(J351),J351,0)-1,0),"."))))</f>
        <v>.</v>
      </c>
      <c r="M351" s="308"/>
      <c r="N351" s="308"/>
      <c r="O351" s="304"/>
      <c r="P351" s="304"/>
      <c r="Q351" s="304"/>
      <c r="R351" s="304"/>
      <c r="S351" s="130" t="str">
        <f t="shared" si="16"/>
        <v>.</v>
      </c>
      <c r="T351" s="169" t="str">
        <f>IF(S351="Yes",(NETWORKDAYS(H351,$D$12,Lists!$F$45:$F$65)-IF(ISNUMBER(J351),J351,0)-1),".")</f>
        <v>.</v>
      </c>
      <c r="U351" s="24"/>
      <c r="V351" s="296" t="str">
        <f t="shared" si="17"/>
        <v>.</v>
      </c>
      <c r="W351" s="44"/>
      <c r="X351" s="307"/>
      <c r="Y351" s="44"/>
      <c r="Z351" s="44"/>
      <c r="AA351" s="44"/>
      <c r="AB351" s="44"/>
      <c r="AC351" s="44"/>
      <c r="AD351" s="44"/>
      <c r="AE351" s="44"/>
      <c r="AF351" s="44"/>
      <c r="AG351" s="44"/>
    </row>
    <row r="352" spans="1:33" s="105" customFormat="1" ht="11.45" customHeight="1" outlineLevel="1" x14ac:dyDescent="0.2">
      <c r="A352" s="142">
        <f t="shared" si="18"/>
        <v>335</v>
      </c>
      <c r="B352" s="318"/>
      <c r="C352" s="71"/>
      <c r="D352" s="314"/>
      <c r="E352" s="70"/>
      <c r="F352" s="309"/>
      <c r="G352" s="308"/>
      <c r="H352" s="305"/>
      <c r="I352" s="305"/>
      <c r="J352" s="311"/>
      <c r="K352" s="305"/>
      <c r="L352" s="130" t="str">
        <f>IF(I352&lt;H352,"Check dates",IF(AND(H352="",I352&gt;0),"Check dates",IF(I352="",".",IFERROR(MAX(0,NETWORKDAYS(H352,I352,Lists!$F$45:$F$65)-IF(ISNUMBER(J352),J352,0)-1,0),"."))))</f>
        <v>.</v>
      </c>
      <c r="M352" s="308"/>
      <c r="N352" s="308"/>
      <c r="O352" s="304"/>
      <c r="P352" s="304"/>
      <c r="Q352" s="304"/>
      <c r="R352" s="304"/>
      <c r="S352" s="130" t="str">
        <f t="shared" si="16"/>
        <v>.</v>
      </c>
      <c r="T352" s="169" t="str">
        <f>IF(S352="Yes",(NETWORKDAYS(H352,$D$12,Lists!$F$45:$F$65)-IF(ISNUMBER(J352),J352,0)-1),".")</f>
        <v>.</v>
      </c>
      <c r="U352" s="24"/>
      <c r="V352" s="296" t="str">
        <f t="shared" si="17"/>
        <v>.</v>
      </c>
      <c r="W352" s="44"/>
      <c r="X352" s="307"/>
      <c r="Y352" s="44"/>
      <c r="Z352" s="44"/>
      <c r="AA352" s="44"/>
      <c r="AB352" s="44"/>
      <c r="AC352" s="44"/>
      <c r="AD352" s="44"/>
      <c r="AE352" s="44"/>
      <c r="AF352" s="44"/>
      <c r="AG352" s="44"/>
    </row>
    <row r="353" spans="1:33" s="105" customFormat="1" ht="11.45" customHeight="1" outlineLevel="1" x14ac:dyDescent="0.2">
      <c r="A353" s="142">
        <f t="shared" si="18"/>
        <v>336</v>
      </c>
      <c r="B353" s="318"/>
      <c r="C353" s="71"/>
      <c r="D353" s="314"/>
      <c r="E353" s="70"/>
      <c r="F353" s="309"/>
      <c r="G353" s="308"/>
      <c r="H353" s="305"/>
      <c r="I353" s="305"/>
      <c r="J353" s="311"/>
      <c r="K353" s="305"/>
      <c r="L353" s="130" t="str">
        <f>IF(I353&lt;H353,"Check dates",IF(AND(H353="",I353&gt;0),"Check dates",IF(I353="",".",IFERROR(MAX(0,NETWORKDAYS(H353,I353,Lists!$F$45:$F$65)-IF(ISNUMBER(J353),J353,0)-1,0),"."))))</f>
        <v>.</v>
      </c>
      <c r="M353" s="308"/>
      <c r="N353" s="308"/>
      <c r="O353" s="304"/>
      <c r="P353" s="304"/>
      <c r="Q353" s="304"/>
      <c r="R353" s="304"/>
      <c r="S353" s="130" t="str">
        <f t="shared" si="16"/>
        <v>.</v>
      </c>
      <c r="T353" s="169" t="str">
        <f>IF(S353="Yes",(NETWORKDAYS(H353,$D$12,Lists!$F$45:$F$65)-IF(ISNUMBER(J353),J353,0)-1),".")</f>
        <v>.</v>
      </c>
      <c r="U353" s="24"/>
      <c r="V353" s="296" t="str">
        <f t="shared" si="17"/>
        <v>.</v>
      </c>
      <c r="W353" s="44"/>
      <c r="X353" s="307"/>
      <c r="Y353" s="44"/>
      <c r="Z353" s="44"/>
      <c r="AA353" s="44"/>
      <c r="AB353" s="44"/>
      <c r="AC353" s="44"/>
      <c r="AD353" s="44"/>
      <c r="AE353" s="44"/>
      <c r="AF353" s="44"/>
      <c r="AG353" s="44"/>
    </row>
    <row r="354" spans="1:33" s="105" customFormat="1" ht="11.45" customHeight="1" outlineLevel="1" x14ac:dyDescent="0.2">
      <c r="A354" s="142">
        <f t="shared" si="18"/>
        <v>337</v>
      </c>
      <c r="B354" s="318"/>
      <c r="C354" s="71"/>
      <c r="D354" s="314"/>
      <c r="E354" s="70"/>
      <c r="F354" s="309"/>
      <c r="G354" s="308"/>
      <c r="H354" s="305"/>
      <c r="I354" s="305"/>
      <c r="J354" s="311"/>
      <c r="K354" s="305"/>
      <c r="L354" s="130" t="str">
        <f>IF(I354&lt;H354,"Check dates",IF(AND(H354="",I354&gt;0),"Check dates",IF(I354="",".",IFERROR(MAX(0,NETWORKDAYS(H354,I354,Lists!$F$45:$F$65)-IF(ISNUMBER(J354),J354,0)-1,0),"."))))</f>
        <v>.</v>
      </c>
      <c r="M354" s="308"/>
      <c r="N354" s="308"/>
      <c r="O354" s="304"/>
      <c r="P354" s="304"/>
      <c r="Q354" s="304"/>
      <c r="R354" s="304"/>
      <c r="S354" s="130" t="str">
        <f t="shared" si="16"/>
        <v>.</v>
      </c>
      <c r="T354" s="169" t="str">
        <f>IF(S354="Yes",(NETWORKDAYS(H354,$D$12,Lists!$F$45:$F$65)-IF(ISNUMBER(J354),J354,0)-1),".")</f>
        <v>.</v>
      </c>
      <c r="U354" s="24"/>
      <c r="V354" s="296" t="str">
        <f t="shared" si="17"/>
        <v>.</v>
      </c>
      <c r="W354" s="44"/>
      <c r="X354" s="307"/>
      <c r="Y354" s="44"/>
      <c r="Z354" s="44"/>
      <c r="AA354" s="44"/>
      <c r="AB354" s="44"/>
      <c r="AC354" s="44"/>
      <c r="AD354" s="44"/>
      <c r="AE354" s="44"/>
      <c r="AF354" s="44"/>
      <c r="AG354" s="44"/>
    </row>
    <row r="355" spans="1:33" s="105" customFormat="1" ht="11.45" customHeight="1" outlineLevel="1" x14ac:dyDescent="0.2">
      <c r="A355" s="142">
        <f t="shared" si="18"/>
        <v>338</v>
      </c>
      <c r="B355" s="318"/>
      <c r="C355" s="71"/>
      <c r="D355" s="314"/>
      <c r="E355" s="70"/>
      <c r="F355" s="309"/>
      <c r="G355" s="308"/>
      <c r="H355" s="305"/>
      <c r="I355" s="305"/>
      <c r="J355" s="311"/>
      <c r="K355" s="305"/>
      <c r="L355" s="130" t="str">
        <f>IF(I355&lt;H355,"Check dates",IF(AND(H355="",I355&gt;0),"Check dates",IF(I355="",".",IFERROR(MAX(0,NETWORKDAYS(H355,I355,Lists!$F$45:$F$65)-IF(ISNUMBER(J355),J355,0)-1,0),"."))))</f>
        <v>.</v>
      </c>
      <c r="M355" s="308"/>
      <c r="N355" s="308"/>
      <c r="O355" s="304"/>
      <c r="P355" s="304"/>
      <c r="Q355" s="304"/>
      <c r="R355" s="304"/>
      <c r="S355" s="130" t="str">
        <f t="shared" si="16"/>
        <v>.</v>
      </c>
      <c r="T355" s="169" t="str">
        <f>IF(S355="Yes",(NETWORKDAYS(H355,$D$12,Lists!$F$45:$F$65)-IF(ISNUMBER(J355),J355,0)-1),".")</f>
        <v>.</v>
      </c>
      <c r="U355" s="24"/>
      <c r="V355" s="296" t="str">
        <f t="shared" si="17"/>
        <v>.</v>
      </c>
      <c r="W355" s="44"/>
      <c r="X355" s="307"/>
      <c r="Y355" s="44"/>
      <c r="Z355" s="44"/>
      <c r="AA355" s="44"/>
      <c r="AB355" s="44"/>
      <c r="AC355" s="44"/>
      <c r="AD355" s="44"/>
      <c r="AE355" s="44"/>
      <c r="AF355" s="44"/>
      <c r="AG355" s="44"/>
    </row>
    <row r="356" spans="1:33" s="105" customFormat="1" ht="11.45" customHeight="1" outlineLevel="1" x14ac:dyDescent="0.2">
      <c r="A356" s="142">
        <f t="shared" si="18"/>
        <v>339</v>
      </c>
      <c r="B356" s="318"/>
      <c r="C356" s="71"/>
      <c r="D356" s="314"/>
      <c r="E356" s="70"/>
      <c r="F356" s="309"/>
      <c r="G356" s="308"/>
      <c r="H356" s="305"/>
      <c r="I356" s="305"/>
      <c r="J356" s="311"/>
      <c r="K356" s="305"/>
      <c r="L356" s="130" t="str">
        <f>IF(I356&lt;H356,"Check dates",IF(AND(H356="",I356&gt;0),"Check dates",IF(I356="",".",IFERROR(MAX(0,NETWORKDAYS(H356,I356,Lists!$F$45:$F$65)-IF(ISNUMBER(J356),J356,0)-1,0),"."))))</f>
        <v>.</v>
      </c>
      <c r="M356" s="308"/>
      <c r="N356" s="308"/>
      <c r="O356" s="304"/>
      <c r="P356" s="304"/>
      <c r="Q356" s="304"/>
      <c r="R356" s="304"/>
      <c r="S356" s="130" t="str">
        <f t="shared" si="16"/>
        <v>.</v>
      </c>
      <c r="T356" s="169" t="str">
        <f>IF(S356="Yes",(NETWORKDAYS(H356,$D$12,Lists!$F$45:$F$65)-IF(ISNUMBER(J356),J356,0)-1),".")</f>
        <v>.</v>
      </c>
      <c r="U356" s="24"/>
      <c r="V356" s="296" t="str">
        <f t="shared" si="17"/>
        <v>.</v>
      </c>
      <c r="W356" s="44"/>
      <c r="X356" s="307"/>
      <c r="Y356" s="44"/>
      <c r="Z356" s="44"/>
      <c r="AA356" s="44"/>
      <c r="AB356" s="44"/>
      <c r="AC356" s="44"/>
      <c r="AD356" s="44"/>
      <c r="AE356" s="44"/>
      <c r="AF356" s="44"/>
      <c r="AG356" s="44"/>
    </row>
    <row r="357" spans="1:33" s="105" customFormat="1" ht="11.45" customHeight="1" outlineLevel="1" x14ac:dyDescent="0.2">
      <c r="A357" s="142">
        <f t="shared" si="18"/>
        <v>340</v>
      </c>
      <c r="B357" s="318"/>
      <c r="C357" s="71"/>
      <c r="D357" s="314"/>
      <c r="E357" s="70"/>
      <c r="F357" s="70"/>
      <c r="G357" s="265"/>
      <c r="H357" s="305"/>
      <c r="I357" s="305"/>
      <c r="J357" s="311"/>
      <c r="K357" s="305"/>
      <c r="L357" s="130" t="str">
        <f>IF(I357&lt;H357,"Check dates",IF(AND(H357="",I357&gt;0),"Check dates",IF(I357="",".",IFERROR(MAX(0,NETWORKDAYS(H357,I357,Lists!$F$45:$F$65)-IF(ISNUMBER(J357),J357,0)-1,0),"."))))</f>
        <v>.</v>
      </c>
      <c r="M357" s="308"/>
      <c r="N357" s="308"/>
      <c r="O357" s="304"/>
      <c r="P357" s="304"/>
      <c r="Q357" s="304"/>
      <c r="R357" s="304"/>
      <c r="S357" s="130" t="str">
        <f t="shared" si="16"/>
        <v>.</v>
      </c>
      <c r="T357" s="169" t="str">
        <f>IF(S357="Yes",(NETWORKDAYS(H357,$D$12,Lists!$F$45:$F$65)-IF(ISNUMBER(J357),J357,0)-1),".")</f>
        <v>.</v>
      </c>
      <c r="U357" s="24"/>
      <c r="V357" s="296" t="str">
        <f t="shared" si="17"/>
        <v>.</v>
      </c>
      <c r="W357" s="44"/>
      <c r="X357" s="307"/>
      <c r="Y357" s="44"/>
      <c r="Z357" s="44"/>
      <c r="AA357" s="44"/>
      <c r="AB357" s="44"/>
      <c r="AC357" s="44"/>
      <c r="AD357" s="44"/>
      <c r="AE357" s="44"/>
      <c r="AF357" s="44"/>
      <c r="AG357" s="44"/>
    </row>
    <row r="358" spans="1:33" s="105" customFormat="1" ht="11.45" customHeight="1" outlineLevel="1" x14ac:dyDescent="0.2">
      <c r="A358" s="142">
        <f t="shared" si="18"/>
        <v>341</v>
      </c>
      <c r="B358" s="318"/>
      <c r="C358" s="71"/>
      <c r="D358" s="314"/>
      <c r="E358" s="70"/>
      <c r="F358" s="70"/>
      <c r="G358" s="265"/>
      <c r="H358" s="305"/>
      <c r="I358" s="305"/>
      <c r="J358" s="311"/>
      <c r="K358" s="305"/>
      <c r="L358" s="130" t="str">
        <f>IF(I358&lt;H358,"Check dates",IF(AND(H358="",I358&gt;0),"Check dates",IF(I358="",".",IFERROR(MAX(0,NETWORKDAYS(H358,I358,Lists!$F$45:$F$65)-IF(ISNUMBER(J358),J358,0)-1,0),"."))))</f>
        <v>.</v>
      </c>
      <c r="M358" s="308"/>
      <c r="N358" s="308"/>
      <c r="O358" s="304"/>
      <c r="P358" s="304"/>
      <c r="Q358" s="304"/>
      <c r="R358" s="304"/>
      <c r="S358" s="130" t="str">
        <f t="shared" si="16"/>
        <v>.</v>
      </c>
      <c r="T358" s="169" t="str">
        <f>IF(S358="Yes",(NETWORKDAYS(H358,$D$12,Lists!$F$45:$F$65)-IF(ISNUMBER(J358),J358,0)-1),".")</f>
        <v>.</v>
      </c>
      <c r="U358" s="24"/>
      <c r="V358" s="296" t="str">
        <f t="shared" si="17"/>
        <v>.</v>
      </c>
      <c r="W358" s="44"/>
      <c r="X358" s="307"/>
      <c r="Y358" s="44"/>
      <c r="Z358" s="44"/>
      <c r="AA358" s="44"/>
      <c r="AB358" s="44"/>
      <c r="AC358" s="44"/>
      <c r="AD358" s="44"/>
      <c r="AE358" s="44"/>
      <c r="AF358" s="44"/>
      <c r="AG358" s="44"/>
    </row>
    <row r="359" spans="1:33" s="105" customFormat="1" ht="11.45" customHeight="1" outlineLevel="1" x14ac:dyDescent="0.2">
      <c r="A359" s="142">
        <f t="shared" si="18"/>
        <v>342</v>
      </c>
      <c r="B359" s="318"/>
      <c r="C359" s="71"/>
      <c r="D359" s="314"/>
      <c r="E359" s="70"/>
      <c r="F359" s="70"/>
      <c r="G359" s="265"/>
      <c r="H359" s="305"/>
      <c r="I359" s="305"/>
      <c r="J359" s="311"/>
      <c r="K359" s="305"/>
      <c r="L359" s="130" t="str">
        <f>IF(I359&lt;H359,"Check dates",IF(AND(H359="",I359&gt;0),"Check dates",IF(I359="",".",IFERROR(MAX(0,NETWORKDAYS(H359,I359,Lists!$F$45:$F$65)-IF(ISNUMBER(J359),J359,0)-1,0),"."))))</f>
        <v>.</v>
      </c>
      <c r="M359" s="308"/>
      <c r="N359" s="308"/>
      <c r="O359" s="304"/>
      <c r="P359" s="304"/>
      <c r="Q359" s="304"/>
      <c r="R359" s="304"/>
      <c r="S359" s="130" t="str">
        <f t="shared" si="16"/>
        <v>.</v>
      </c>
      <c r="T359" s="169" t="str">
        <f>IF(S359="Yes",(NETWORKDAYS(H359,$D$12,Lists!$F$45:$F$65)-IF(ISNUMBER(J359),J359,0)-1),".")</f>
        <v>.</v>
      </c>
      <c r="U359" s="24"/>
      <c r="V359" s="296" t="str">
        <f t="shared" si="17"/>
        <v>.</v>
      </c>
      <c r="W359" s="44"/>
      <c r="X359" s="307"/>
      <c r="Y359" s="44"/>
      <c r="Z359" s="44"/>
      <c r="AA359" s="44"/>
      <c r="AB359" s="44"/>
      <c r="AC359" s="44"/>
      <c r="AD359" s="44"/>
      <c r="AE359" s="44"/>
      <c r="AF359" s="44"/>
      <c r="AG359" s="44"/>
    </row>
    <row r="360" spans="1:33" s="105" customFormat="1" ht="11.45" customHeight="1" outlineLevel="1" x14ac:dyDescent="0.2">
      <c r="A360" s="142">
        <f t="shared" si="18"/>
        <v>343</v>
      </c>
      <c r="B360" s="318"/>
      <c r="C360" s="71"/>
      <c r="D360" s="314"/>
      <c r="E360" s="70"/>
      <c r="F360" s="70"/>
      <c r="G360" s="265"/>
      <c r="H360" s="305"/>
      <c r="I360" s="305"/>
      <c r="J360" s="311"/>
      <c r="K360" s="305"/>
      <c r="L360" s="130" t="str">
        <f>IF(I360&lt;H360,"Check dates",IF(AND(H360="",I360&gt;0),"Check dates",IF(I360="",".",IFERROR(MAX(0,NETWORKDAYS(H360,I360,Lists!$F$45:$F$65)-IF(ISNUMBER(J360),J360,0)-1,0),"."))))</f>
        <v>.</v>
      </c>
      <c r="M360" s="308"/>
      <c r="N360" s="308"/>
      <c r="O360" s="304"/>
      <c r="P360" s="304"/>
      <c r="Q360" s="304"/>
      <c r="R360" s="304"/>
      <c r="S360" s="130" t="str">
        <f t="shared" si="16"/>
        <v>.</v>
      </c>
      <c r="T360" s="169" t="str">
        <f>IF(S360="Yes",(NETWORKDAYS(H360,$D$12,Lists!$F$45:$F$65)-IF(ISNUMBER(J360),J360,0)-1),".")</f>
        <v>.</v>
      </c>
      <c r="U360" s="24"/>
      <c r="V360" s="296" t="str">
        <f t="shared" si="17"/>
        <v>.</v>
      </c>
      <c r="W360" s="44"/>
      <c r="X360" s="307"/>
      <c r="Y360" s="44"/>
      <c r="Z360" s="44"/>
      <c r="AA360" s="44"/>
      <c r="AB360" s="44"/>
      <c r="AC360" s="44"/>
      <c r="AD360" s="44"/>
      <c r="AE360" s="44"/>
      <c r="AF360" s="44"/>
      <c r="AG360" s="44"/>
    </row>
    <row r="361" spans="1:33" s="105" customFormat="1" ht="11.45" customHeight="1" outlineLevel="1" x14ac:dyDescent="0.2">
      <c r="A361" s="142">
        <f t="shared" si="18"/>
        <v>344</v>
      </c>
      <c r="B361" s="318"/>
      <c r="C361" s="71"/>
      <c r="D361" s="314"/>
      <c r="E361" s="70"/>
      <c r="F361" s="70"/>
      <c r="G361" s="265"/>
      <c r="H361" s="305"/>
      <c r="I361" s="305"/>
      <c r="J361" s="311"/>
      <c r="K361" s="305"/>
      <c r="L361" s="130" t="str">
        <f>IF(I361&lt;H361,"Check dates",IF(AND(H361="",I361&gt;0),"Check dates",IF(I361="",".",IFERROR(MAX(0,NETWORKDAYS(H361,I361,Lists!$F$45:$F$65)-IF(ISNUMBER(J361),J361,0)-1,0),"."))))</f>
        <v>.</v>
      </c>
      <c r="M361" s="308"/>
      <c r="N361" s="308"/>
      <c r="O361" s="304"/>
      <c r="P361" s="304"/>
      <c r="Q361" s="304"/>
      <c r="R361" s="304"/>
      <c r="S361" s="130" t="str">
        <f t="shared" si="16"/>
        <v>.</v>
      </c>
      <c r="T361" s="169" t="str">
        <f>IF(S361="Yes",(NETWORKDAYS(H361,$D$12,Lists!$F$45:$F$65)-IF(ISNUMBER(J361),J361,0)-1),".")</f>
        <v>.</v>
      </c>
      <c r="U361" s="24"/>
      <c r="V361" s="296" t="str">
        <f t="shared" si="17"/>
        <v>.</v>
      </c>
      <c r="W361" s="44"/>
      <c r="X361" s="307"/>
      <c r="Y361" s="44"/>
      <c r="Z361" s="44"/>
      <c r="AA361" s="44"/>
      <c r="AB361" s="44"/>
      <c r="AC361" s="44"/>
      <c r="AD361" s="44"/>
      <c r="AE361" s="44"/>
      <c r="AF361" s="44"/>
      <c r="AG361" s="44"/>
    </row>
    <row r="362" spans="1:33" s="105" customFormat="1" ht="11.45" customHeight="1" outlineLevel="1" x14ac:dyDescent="0.2">
      <c r="A362" s="142">
        <f t="shared" si="18"/>
        <v>345</v>
      </c>
      <c r="B362" s="318"/>
      <c r="C362" s="71"/>
      <c r="D362" s="314"/>
      <c r="E362" s="70"/>
      <c r="F362" s="70"/>
      <c r="G362" s="265"/>
      <c r="H362" s="305"/>
      <c r="I362" s="305"/>
      <c r="J362" s="311"/>
      <c r="K362" s="305"/>
      <c r="L362" s="130" t="str">
        <f>IF(I362&lt;H362,"Check dates",IF(AND(H362="",I362&gt;0),"Check dates",IF(I362="",".",IFERROR(MAX(0,NETWORKDAYS(H362,I362,Lists!$F$45:$F$65)-IF(ISNUMBER(J362),J362,0)-1,0),"."))))</f>
        <v>.</v>
      </c>
      <c r="M362" s="308"/>
      <c r="N362" s="308"/>
      <c r="O362" s="304"/>
      <c r="P362" s="304"/>
      <c r="Q362" s="304"/>
      <c r="R362" s="304"/>
      <c r="S362" s="130" t="str">
        <f t="shared" si="16"/>
        <v>.</v>
      </c>
      <c r="T362" s="169" t="str">
        <f>IF(S362="Yes",(NETWORKDAYS(H362,$D$12,Lists!$F$45:$F$65)-IF(ISNUMBER(J362),J362,0)-1),".")</f>
        <v>.</v>
      </c>
      <c r="U362" s="24"/>
      <c r="V362" s="296" t="str">
        <f t="shared" si="17"/>
        <v>.</v>
      </c>
      <c r="W362" s="44"/>
      <c r="X362" s="307"/>
      <c r="Y362" s="44"/>
      <c r="Z362" s="44"/>
      <c r="AA362" s="44"/>
      <c r="AB362" s="44"/>
      <c r="AC362" s="44"/>
      <c r="AD362" s="44"/>
      <c r="AE362" s="44"/>
      <c r="AF362" s="44"/>
      <c r="AG362" s="44"/>
    </row>
    <row r="363" spans="1:33" s="105" customFormat="1" ht="11.45" customHeight="1" outlineLevel="1" x14ac:dyDescent="0.2">
      <c r="A363" s="142">
        <f t="shared" si="18"/>
        <v>346</v>
      </c>
      <c r="B363" s="318"/>
      <c r="C363" s="71"/>
      <c r="D363" s="314"/>
      <c r="E363" s="70"/>
      <c r="F363" s="70"/>
      <c r="G363" s="265"/>
      <c r="H363" s="305"/>
      <c r="I363" s="305"/>
      <c r="J363" s="311"/>
      <c r="K363" s="305"/>
      <c r="L363" s="130" t="str">
        <f>IF(I363&lt;H363,"Check dates",IF(AND(H363="",I363&gt;0),"Check dates",IF(I363="",".",IFERROR(MAX(0,NETWORKDAYS(H363,I363,Lists!$F$45:$F$65)-IF(ISNUMBER(J363),J363,0)-1,0),"."))))</f>
        <v>.</v>
      </c>
      <c r="M363" s="308"/>
      <c r="N363" s="308"/>
      <c r="O363" s="304"/>
      <c r="P363" s="304"/>
      <c r="Q363" s="304"/>
      <c r="R363" s="304"/>
      <c r="S363" s="130" t="str">
        <f t="shared" si="16"/>
        <v>.</v>
      </c>
      <c r="T363" s="169" t="str">
        <f>IF(S363="Yes",(NETWORKDAYS(H363,$D$12,Lists!$F$45:$F$65)-IF(ISNUMBER(J363),J363,0)-1),".")</f>
        <v>.</v>
      </c>
      <c r="U363" s="24"/>
      <c r="V363" s="296" t="str">
        <f t="shared" si="17"/>
        <v>.</v>
      </c>
      <c r="W363" s="44"/>
      <c r="X363" s="307"/>
      <c r="Y363" s="44"/>
      <c r="Z363" s="44"/>
      <c r="AA363" s="44"/>
      <c r="AB363" s="44"/>
      <c r="AC363" s="44"/>
      <c r="AD363" s="44"/>
      <c r="AE363" s="44"/>
      <c r="AF363" s="44"/>
      <c r="AG363" s="44"/>
    </row>
    <row r="364" spans="1:33" s="105" customFormat="1" ht="11.45" customHeight="1" outlineLevel="1" x14ac:dyDescent="0.2">
      <c r="A364" s="142">
        <f t="shared" si="18"/>
        <v>347</v>
      </c>
      <c r="B364" s="318"/>
      <c r="C364" s="71"/>
      <c r="D364" s="314"/>
      <c r="E364" s="70"/>
      <c r="F364" s="70"/>
      <c r="G364" s="265"/>
      <c r="H364" s="305"/>
      <c r="I364" s="305"/>
      <c r="J364" s="311"/>
      <c r="K364" s="305"/>
      <c r="L364" s="130" t="str">
        <f>IF(I364&lt;H364,"Check dates",IF(AND(H364="",I364&gt;0),"Check dates",IF(I364="",".",IFERROR(MAX(0,NETWORKDAYS(H364,I364,Lists!$F$45:$F$65)-IF(ISNUMBER(J364),J364,0)-1,0),"."))))</f>
        <v>.</v>
      </c>
      <c r="M364" s="308"/>
      <c r="N364" s="308"/>
      <c r="O364" s="304"/>
      <c r="P364" s="304"/>
      <c r="Q364" s="304"/>
      <c r="R364" s="304"/>
      <c r="S364" s="130" t="str">
        <f t="shared" si="16"/>
        <v>.</v>
      </c>
      <c r="T364" s="169" t="str">
        <f>IF(S364="Yes",(NETWORKDAYS(H364,$D$12,Lists!$F$45:$F$65)-IF(ISNUMBER(J364),J364,0)-1),".")</f>
        <v>.</v>
      </c>
      <c r="U364" s="24"/>
      <c r="V364" s="296" t="str">
        <f t="shared" si="17"/>
        <v>.</v>
      </c>
      <c r="W364" s="44"/>
      <c r="X364" s="307"/>
      <c r="Y364" s="44"/>
      <c r="Z364" s="44"/>
      <c r="AA364" s="44"/>
      <c r="AB364" s="44"/>
      <c r="AC364" s="44"/>
      <c r="AD364" s="44"/>
      <c r="AE364" s="44"/>
      <c r="AF364" s="44"/>
      <c r="AG364" s="44"/>
    </row>
    <row r="365" spans="1:33" s="105" customFormat="1" ht="11.45" customHeight="1" outlineLevel="1" x14ac:dyDescent="0.2">
      <c r="A365" s="142">
        <f t="shared" si="18"/>
        <v>348</v>
      </c>
      <c r="B365" s="318"/>
      <c r="C365" s="71"/>
      <c r="D365" s="314"/>
      <c r="E365" s="70"/>
      <c r="F365" s="70"/>
      <c r="G365" s="265"/>
      <c r="H365" s="305"/>
      <c r="I365" s="305"/>
      <c r="J365" s="311"/>
      <c r="K365" s="305"/>
      <c r="L365" s="130" t="str">
        <f>IF(I365&lt;H365,"Check dates",IF(AND(H365="",I365&gt;0),"Check dates",IF(I365="",".",IFERROR(MAX(0,NETWORKDAYS(H365,I365,Lists!$F$45:$F$65)-IF(ISNUMBER(J365),J365,0)-1,0),"."))))</f>
        <v>.</v>
      </c>
      <c r="M365" s="308"/>
      <c r="N365" s="308"/>
      <c r="O365" s="304"/>
      <c r="P365" s="304"/>
      <c r="Q365" s="304"/>
      <c r="R365" s="304"/>
      <c r="S365" s="130" t="str">
        <f t="shared" si="16"/>
        <v>.</v>
      </c>
      <c r="T365" s="169" t="str">
        <f>IF(S365="Yes",(NETWORKDAYS(H365,$D$12,Lists!$F$45:$F$65)-IF(ISNUMBER(J365),J365,0)-1),".")</f>
        <v>.</v>
      </c>
      <c r="U365" s="24"/>
      <c r="V365" s="296" t="str">
        <f t="shared" si="17"/>
        <v>.</v>
      </c>
      <c r="W365" s="44"/>
      <c r="X365" s="307"/>
      <c r="Y365" s="44"/>
      <c r="Z365" s="44"/>
      <c r="AA365" s="44"/>
      <c r="AB365" s="44"/>
      <c r="AC365" s="44"/>
      <c r="AD365" s="44"/>
      <c r="AE365" s="44"/>
      <c r="AF365" s="44"/>
      <c r="AG365" s="44"/>
    </row>
    <row r="366" spans="1:33" s="105" customFormat="1" ht="11.45" customHeight="1" outlineLevel="1" x14ac:dyDescent="0.2">
      <c r="A366" s="142">
        <f t="shared" si="18"/>
        <v>349</v>
      </c>
      <c r="B366" s="318"/>
      <c r="C366" s="71"/>
      <c r="D366" s="314"/>
      <c r="E366" s="70"/>
      <c r="F366" s="70"/>
      <c r="G366" s="265"/>
      <c r="H366" s="305"/>
      <c r="I366" s="305"/>
      <c r="J366" s="311"/>
      <c r="K366" s="305"/>
      <c r="L366" s="130" t="str">
        <f>IF(I366&lt;H366,"Check dates",IF(AND(H366="",I366&gt;0),"Check dates",IF(I366="",".",IFERROR(MAX(0,NETWORKDAYS(H366,I366,Lists!$F$45:$F$65)-IF(ISNUMBER(J366),J366,0)-1,0),"."))))</f>
        <v>.</v>
      </c>
      <c r="M366" s="308"/>
      <c r="N366" s="308"/>
      <c r="O366" s="304"/>
      <c r="P366" s="304"/>
      <c r="Q366" s="304"/>
      <c r="R366" s="304"/>
      <c r="S366" s="130" t="str">
        <f t="shared" si="16"/>
        <v>.</v>
      </c>
      <c r="T366" s="169" t="str">
        <f>IF(S366="Yes",(NETWORKDAYS(H366,$D$12,Lists!$F$45:$F$65)-IF(ISNUMBER(J366),J366,0)-1),".")</f>
        <v>.</v>
      </c>
      <c r="U366" s="24"/>
      <c r="V366" s="296" t="str">
        <f t="shared" si="17"/>
        <v>.</v>
      </c>
      <c r="W366" s="44"/>
      <c r="X366" s="307"/>
      <c r="Y366" s="44"/>
      <c r="Z366" s="44"/>
      <c r="AA366" s="44"/>
      <c r="AB366" s="44"/>
      <c r="AC366" s="44"/>
      <c r="AD366" s="44"/>
      <c r="AE366" s="44"/>
      <c r="AF366" s="44"/>
      <c r="AG366" s="44"/>
    </row>
    <row r="367" spans="1:33" s="105" customFormat="1" ht="11.45" customHeight="1" outlineLevel="1" x14ac:dyDescent="0.2">
      <c r="A367" s="142">
        <f t="shared" si="18"/>
        <v>350</v>
      </c>
      <c r="B367" s="318"/>
      <c r="C367" s="71"/>
      <c r="D367" s="314"/>
      <c r="E367" s="70"/>
      <c r="F367" s="70"/>
      <c r="G367" s="265"/>
      <c r="H367" s="305"/>
      <c r="I367" s="305"/>
      <c r="J367" s="311"/>
      <c r="K367" s="305"/>
      <c r="L367" s="130" t="str">
        <f>IF(I367&lt;H367,"Check dates",IF(AND(H367="",I367&gt;0),"Check dates",IF(I367="",".",IFERROR(MAX(0,NETWORKDAYS(H367,I367,Lists!$F$45:$F$65)-IF(ISNUMBER(J367),J367,0)-1,0),"."))))</f>
        <v>.</v>
      </c>
      <c r="M367" s="308"/>
      <c r="N367" s="308"/>
      <c r="O367" s="304"/>
      <c r="P367" s="304"/>
      <c r="Q367" s="304"/>
      <c r="R367" s="304"/>
      <c r="S367" s="130" t="str">
        <f t="shared" si="16"/>
        <v>.</v>
      </c>
      <c r="T367" s="169" t="str">
        <f>IF(S367="Yes",(NETWORKDAYS(H367,$D$12,Lists!$F$45:$F$65)-IF(ISNUMBER(J367),J367,0)-1),".")</f>
        <v>.</v>
      </c>
      <c r="U367" s="24"/>
      <c r="V367" s="296" t="str">
        <f t="shared" si="17"/>
        <v>.</v>
      </c>
      <c r="W367" s="44"/>
      <c r="X367" s="307"/>
      <c r="Y367" s="44"/>
      <c r="Z367" s="44"/>
      <c r="AA367" s="44"/>
      <c r="AB367" s="44"/>
      <c r="AC367" s="44"/>
      <c r="AD367" s="44"/>
      <c r="AE367" s="44"/>
      <c r="AF367" s="44"/>
      <c r="AG367" s="44"/>
    </row>
    <row r="368" spans="1:33" s="105" customFormat="1" ht="11.45" customHeight="1" outlineLevel="1" x14ac:dyDescent="0.2">
      <c r="A368" s="142">
        <f t="shared" si="18"/>
        <v>351</v>
      </c>
      <c r="B368" s="318"/>
      <c r="C368" s="71"/>
      <c r="D368" s="314"/>
      <c r="E368" s="70"/>
      <c r="F368" s="309"/>
      <c r="G368" s="308"/>
      <c r="H368" s="305"/>
      <c r="I368" s="305"/>
      <c r="J368" s="311"/>
      <c r="K368" s="305"/>
      <c r="L368" s="130" t="str">
        <f>IF(I368&lt;H368,"Check dates",IF(AND(H368="",I368&gt;0),"Check dates",IF(I368="",".",IFERROR(MAX(0,NETWORKDAYS(H368,I368,Lists!$F$45:$F$65)-IF(ISNUMBER(J368),J368,0)-1,0),"."))))</f>
        <v>.</v>
      </c>
      <c r="M368" s="308"/>
      <c r="N368" s="308"/>
      <c r="O368" s="304"/>
      <c r="P368" s="304"/>
      <c r="Q368" s="304"/>
      <c r="R368" s="304"/>
      <c r="S368" s="130" t="str">
        <f t="shared" si="16"/>
        <v>.</v>
      </c>
      <c r="T368" s="169" t="str">
        <f>IF(S368="Yes",(NETWORKDAYS(H368,$D$12,Lists!$F$45:$F$65)-IF(ISNUMBER(J368),J368,0)-1),".")</f>
        <v>.</v>
      </c>
      <c r="U368" s="24"/>
      <c r="V368" s="296" t="str">
        <f t="shared" si="17"/>
        <v>.</v>
      </c>
      <c r="W368" s="44"/>
      <c r="X368" s="307"/>
      <c r="Y368" s="44"/>
      <c r="Z368" s="44"/>
      <c r="AA368" s="44"/>
      <c r="AB368" s="44"/>
      <c r="AC368" s="44"/>
      <c r="AD368" s="44"/>
      <c r="AE368" s="44"/>
      <c r="AF368" s="44"/>
      <c r="AG368" s="44"/>
    </row>
    <row r="369" spans="1:33" s="105" customFormat="1" ht="11.45" customHeight="1" outlineLevel="1" x14ac:dyDescent="0.2">
      <c r="A369" s="142">
        <f t="shared" si="18"/>
        <v>352</v>
      </c>
      <c r="B369" s="318"/>
      <c r="C369" s="71"/>
      <c r="D369" s="314"/>
      <c r="E369" s="70"/>
      <c r="F369" s="70"/>
      <c r="G369" s="265"/>
      <c r="H369" s="305"/>
      <c r="I369" s="305"/>
      <c r="J369" s="311"/>
      <c r="K369" s="305"/>
      <c r="L369" s="130" t="str">
        <f>IF(I369&lt;H369,"Check dates",IF(AND(H369="",I369&gt;0),"Check dates",IF(I369="",".",IFERROR(MAX(0,NETWORKDAYS(H369,I369,Lists!$F$45:$F$65)-IF(ISNUMBER(J369),J369,0)-1,0),"."))))</f>
        <v>.</v>
      </c>
      <c r="M369" s="308"/>
      <c r="N369" s="308"/>
      <c r="O369" s="304"/>
      <c r="P369" s="304"/>
      <c r="Q369" s="304"/>
      <c r="R369" s="304"/>
      <c r="S369" s="130" t="str">
        <f t="shared" si="16"/>
        <v>.</v>
      </c>
      <c r="T369" s="169" t="str">
        <f>IF(S369="Yes",(NETWORKDAYS(H369,$D$12,Lists!$F$45:$F$65)-IF(ISNUMBER(J369),J369,0)-1),".")</f>
        <v>.</v>
      </c>
      <c r="U369" s="24"/>
      <c r="V369" s="296" t="str">
        <f t="shared" si="17"/>
        <v>.</v>
      </c>
      <c r="W369" s="44"/>
      <c r="X369" s="307"/>
      <c r="Y369" s="44"/>
      <c r="Z369" s="44"/>
      <c r="AA369" s="44"/>
      <c r="AB369" s="44"/>
      <c r="AC369" s="44"/>
      <c r="AD369" s="44"/>
      <c r="AE369" s="44"/>
      <c r="AF369" s="44"/>
      <c r="AG369" s="44"/>
    </row>
    <row r="370" spans="1:33" s="105" customFormat="1" ht="11.45" customHeight="1" outlineLevel="1" x14ac:dyDescent="0.2">
      <c r="A370" s="142">
        <f t="shared" si="18"/>
        <v>353</v>
      </c>
      <c r="B370" s="318"/>
      <c r="C370" s="71"/>
      <c r="D370" s="314"/>
      <c r="E370" s="70"/>
      <c r="F370" s="309"/>
      <c r="G370" s="308"/>
      <c r="H370" s="305"/>
      <c r="I370" s="305"/>
      <c r="J370" s="311"/>
      <c r="K370" s="305"/>
      <c r="L370" s="130" t="str">
        <f>IF(I370&lt;H370,"Check dates",IF(AND(H370="",I370&gt;0),"Check dates",IF(I370="",".",IFERROR(MAX(0,NETWORKDAYS(H370,I370,Lists!$F$45:$F$65)-IF(ISNUMBER(J370),J370,0)-1,0),"."))))</f>
        <v>.</v>
      </c>
      <c r="M370" s="308"/>
      <c r="N370" s="308"/>
      <c r="O370" s="304"/>
      <c r="P370" s="304"/>
      <c r="Q370" s="304"/>
      <c r="R370" s="304"/>
      <c r="S370" s="130" t="str">
        <f t="shared" si="16"/>
        <v>.</v>
      </c>
      <c r="T370" s="169" t="str">
        <f>IF(S370="Yes",(NETWORKDAYS(H370,$D$12,Lists!$F$45:$F$65)-IF(ISNUMBER(J370),J370,0)-1),".")</f>
        <v>.</v>
      </c>
      <c r="U370" s="24"/>
      <c r="V370" s="296" t="str">
        <f t="shared" si="17"/>
        <v>.</v>
      </c>
      <c r="W370" s="44"/>
      <c r="X370" s="307"/>
      <c r="Y370" s="44"/>
      <c r="Z370" s="44"/>
      <c r="AA370" s="44"/>
      <c r="AB370" s="44"/>
      <c r="AC370" s="44"/>
      <c r="AD370" s="44"/>
      <c r="AE370" s="44"/>
      <c r="AF370" s="44"/>
      <c r="AG370" s="44"/>
    </row>
    <row r="371" spans="1:33" s="105" customFormat="1" ht="11.45" customHeight="1" outlineLevel="1" x14ac:dyDescent="0.2">
      <c r="A371" s="142">
        <f t="shared" si="18"/>
        <v>354</v>
      </c>
      <c r="B371" s="318"/>
      <c r="C371" s="71"/>
      <c r="D371" s="314"/>
      <c r="E371" s="70"/>
      <c r="F371" s="309"/>
      <c r="G371" s="308"/>
      <c r="H371" s="305"/>
      <c r="I371" s="305"/>
      <c r="J371" s="311"/>
      <c r="K371" s="305"/>
      <c r="L371" s="130" t="str">
        <f>IF(I371&lt;H371,"Check dates",IF(AND(H371="",I371&gt;0),"Check dates",IF(I371="",".",IFERROR(MAX(0,NETWORKDAYS(H371,I371,Lists!$F$45:$F$65)-IF(ISNUMBER(J371),J371,0)-1,0),"."))))</f>
        <v>.</v>
      </c>
      <c r="M371" s="308"/>
      <c r="N371" s="308"/>
      <c r="O371" s="304"/>
      <c r="P371" s="304"/>
      <c r="Q371" s="304"/>
      <c r="R371" s="304"/>
      <c r="S371" s="130" t="str">
        <f t="shared" si="16"/>
        <v>.</v>
      </c>
      <c r="T371" s="169" t="str">
        <f>IF(S371="Yes",(NETWORKDAYS(H371,$D$12,Lists!$F$45:$F$65)-IF(ISNUMBER(J371),J371,0)-1),".")</f>
        <v>.</v>
      </c>
      <c r="U371" s="24"/>
      <c r="V371" s="296" t="str">
        <f t="shared" si="17"/>
        <v>.</v>
      </c>
      <c r="W371" s="44"/>
      <c r="X371" s="307"/>
      <c r="Y371" s="44"/>
      <c r="Z371" s="44"/>
      <c r="AA371" s="44"/>
      <c r="AB371" s="44"/>
      <c r="AC371" s="44"/>
      <c r="AD371" s="44"/>
      <c r="AE371" s="44"/>
      <c r="AF371" s="44"/>
      <c r="AG371" s="44"/>
    </row>
    <row r="372" spans="1:33" s="105" customFormat="1" ht="11.45" customHeight="1" outlineLevel="1" x14ac:dyDescent="0.2">
      <c r="A372" s="142">
        <f t="shared" si="18"/>
        <v>355</v>
      </c>
      <c r="B372" s="318"/>
      <c r="C372" s="71"/>
      <c r="D372" s="314"/>
      <c r="E372" s="70"/>
      <c r="F372" s="309"/>
      <c r="G372" s="308"/>
      <c r="H372" s="305"/>
      <c r="I372" s="305"/>
      <c r="J372" s="311"/>
      <c r="K372" s="305"/>
      <c r="L372" s="130" t="str">
        <f>IF(I372&lt;H372,"Check dates",IF(AND(H372="",I372&gt;0),"Check dates",IF(I372="",".",IFERROR(MAX(0,NETWORKDAYS(H372,I372,Lists!$F$45:$F$65)-IF(ISNUMBER(J372),J372,0)-1,0),"."))))</f>
        <v>.</v>
      </c>
      <c r="M372" s="308"/>
      <c r="N372" s="308"/>
      <c r="O372" s="304"/>
      <c r="P372" s="304"/>
      <c r="Q372" s="304"/>
      <c r="R372" s="304"/>
      <c r="S372" s="130" t="str">
        <f t="shared" si="16"/>
        <v>.</v>
      </c>
      <c r="T372" s="169" t="str">
        <f>IF(S372="Yes",(NETWORKDAYS(H372,$D$12,Lists!$F$45:$F$65)-IF(ISNUMBER(J372),J372,0)-1),".")</f>
        <v>.</v>
      </c>
      <c r="U372" s="24"/>
      <c r="V372" s="296" t="str">
        <f t="shared" si="17"/>
        <v>.</v>
      </c>
      <c r="W372" s="44"/>
      <c r="X372" s="307"/>
      <c r="Y372" s="44"/>
      <c r="Z372" s="44"/>
      <c r="AA372" s="44"/>
      <c r="AB372" s="44"/>
      <c r="AC372" s="44"/>
      <c r="AD372" s="44"/>
      <c r="AE372" s="44"/>
      <c r="AF372" s="44"/>
      <c r="AG372" s="44"/>
    </row>
    <row r="373" spans="1:33" s="105" customFormat="1" ht="11.45" customHeight="1" outlineLevel="1" x14ac:dyDescent="0.2">
      <c r="A373" s="142">
        <f t="shared" si="18"/>
        <v>356</v>
      </c>
      <c r="B373" s="318"/>
      <c r="C373" s="71"/>
      <c r="D373" s="314"/>
      <c r="E373" s="70"/>
      <c r="F373" s="309"/>
      <c r="G373" s="308"/>
      <c r="H373" s="305"/>
      <c r="I373" s="305"/>
      <c r="J373" s="311"/>
      <c r="K373" s="305"/>
      <c r="L373" s="130" t="str">
        <f>IF(I373&lt;H373,"Check dates",IF(AND(H373="",I373&gt;0),"Check dates",IF(I373="",".",IFERROR(MAX(0,NETWORKDAYS(H373,I373,Lists!$F$45:$F$65)-IF(ISNUMBER(J373),J373,0)-1,0),"."))))</f>
        <v>.</v>
      </c>
      <c r="M373" s="308"/>
      <c r="N373" s="308"/>
      <c r="O373" s="304"/>
      <c r="P373" s="304"/>
      <c r="Q373" s="304"/>
      <c r="R373" s="304"/>
      <c r="S373" s="130" t="str">
        <f t="shared" si="16"/>
        <v>.</v>
      </c>
      <c r="T373" s="169" t="str">
        <f>IF(S373="Yes",(NETWORKDAYS(H373,$D$12,Lists!$F$45:$F$65)-IF(ISNUMBER(J373),J373,0)-1),".")</f>
        <v>.</v>
      </c>
      <c r="U373" s="24"/>
      <c r="V373" s="296" t="str">
        <f t="shared" si="17"/>
        <v>.</v>
      </c>
      <c r="W373" s="44"/>
      <c r="X373" s="307"/>
      <c r="Y373" s="44"/>
      <c r="Z373" s="44"/>
      <c r="AA373" s="44"/>
      <c r="AB373" s="44"/>
      <c r="AC373" s="44"/>
      <c r="AD373" s="44"/>
      <c r="AE373" s="44"/>
      <c r="AF373" s="44"/>
      <c r="AG373" s="44"/>
    </row>
    <row r="374" spans="1:33" s="105" customFormat="1" ht="11.45" customHeight="1" outlineLevel="1" x14ac:dyDescent="0.2">
      <c r="A374" s="142">
        <f t="shared" si="18"/>
        <v>357</v>
      </c>
      <c r="B374" s="318"/>
      <c r="C374" s="71"/>
      <c r="D374" s="314"/>
      <c r="E374" s="70"/>
      <c r="F374" s="309"/>
      <c r="G374" s="308"/>
      <c r="H374" s="305"/>
      <c r="I374" s="305"/>
      <c r="J374" s="311"/>
      <c r="K374" s="305"/>
      <c r="L374" s="130" t="str">
        <f>IF(I374&lt;H374,"Check dates",IF(AND(H374="",I374&gt;0),"Check dates",IF(I374="",".",IFERROR(MAX(0,NETWORKDAYS(H374,I374,Lists!$F$45:$F$65)-IF(ISNUMBER(J374),J374,0)-1,0),"."))))</f>
        <v>.</v>
      </c>
      <c r="M374" s="308"/>
      <c r="N374" s="308"/>
      <c r="O374" s="304"/>
      <c r="P374" s="304"/>
      <c r="Q374" s="304"/>
      <c r="R374" s="304"/>
      <c r="S374" s="130" t="str">
        <f t="shared" si="16"/>
        <v>.</v>
      </c>
      <c r="T374" s="169" t="str">
        <f>IF(S374="Yes",(NETWORKDAYS(H374,$D$12,Lists!$F$45:$F$65)-IF(ISNUMBER(J374),J374,0)-1),".")</f>
        <v>.</v>
      </c>
      <c r="U374" s="24"/>
      <c r="V374" s="296" t="str">
        <f t="shared" si="17"/>
        <v>.</v>
      </c>
      <c r="W374" s="44"/>
      <c r="X374" s="307"/>
      <c r="Y374" s="44"/>
      <c r="Z374" s="44"/>
      <c r="AA374" s="44"/>
      <c r="AB374" s="44"/>
      <c r="AC374" s="44"/>
      <c r="AD374" s="44"/>
      <c r="AE374" s="44"/>
      <c r="AF374" s="44"/>
      <c r="AG374" s="44"/>
    </row>
    <row r="375" spans="1:33" s="105" customFormat="1" ht="11.45" customHeight="1" outlineLevel="1" x14ac:dyDescent="0.2">
      <c r="A375" s="142">
        <f t="shared" si="18"/>
        <v>358</v>
      </c>
      <c r="B375" s="318"/>
      <c r="C375" s="71"/>
      <c r="D375" s="314"/>
      <c r="E375" s="70"/>
      <c r="F375" s="309"/>
      <c r="G375" s="308"/>
      <c r="H375" s="305"/>
      <c r="I375" s="305"/>
      <c r="J375" s="311"/>
      <c r="K375" s="305"/>
      <c r="L375" s="130" t="str">
        <f>IF(I375&lt;H375,"Check dates",IF(AND(H375="",I375&gt;0),"Check dates",IF(I375="",".",IFERROR(MAX(0,NETWORKDAYS(H375,I375,Lists!$F$45:$F$65)-IF(ISNUMBER(J375),J375,0)-1,0),"."))))</f>
        <v>.</v>
      </c>
      <c r="M375" s="308"/>
      <c r="N375" s="308"/>
      <c r="O375" s="304"/>
      <c r="P375" s="304"/>
      <c r="Q375" s="304"/>
      <c r="R375" s="304"/>
      <c r="S375" s="130" t="str">
        <f t="shared" si="16"/>
        <v>.</v>
      </c>
      <c r="T375" s="169" t="str">
        <f>IF(S375="Yes",(NETWORKDAYS(H375,$D$12,Lists!$F$45:$F$65)-IF(ISNUMBER(J375),J375,0)-1),".")</f>
        <v>.</v>
      </c>
      <c r="U375" s="24"/>
      <c r="V375" s="296" t="str">
        <f t="shared" si="17"/>
        <v>.</v>
      </c>
      <c r="W375" s="44"/>
      <c r="X375" s="307"/>
      <c r="Y375" s="44"/>
      <c r="Z375" s="44"/>
      <c r="AA375" s="44"/>
      <c r="AB375" s="44"/>
      <c r="AC375" s="44"/>
      <c r="AD375" s="44"/>
      <c r="AE375" s="44"/>
      <c r="AF375" s="44"/>
      <c r="AG375" s="44"/>
    </row>
    <row r="376" spans="1:33" s="105" customFormat="1" ht="11.45" customHeight="1" outlineLevel="1" x14ac:dyDescent="0.2">
      <c r="A376" s="142">
        <f t="shared" si="18"/>
        <v>359</v>
      </c>
      <c r="B376" s="318"/>
      <c r="C376" s="71"/>
      <c r="D376" s="314"/>
      <c r="E376" s="70"/>
      <c r="F376" s="309"/>
      <c r="G376" s="308"/>
      <c r="H376" s="305"/>
      <c r="I376" s="305"/>
      <c r="J376" s="311"/>
      <c r="K376" s="305"/>
      <c r="L376" s="130" t="str">
        <f>IF(I376&lt;H376,"Check dates",IF(AND(H376="",I376&gt;0),"Check dates",IF(I376="",".",IFERROR(MAX(0,NETWORKDAYS(H376,I376,Lists!$F$45:$F$65)-IF(ISNUMBER(J376),J376,0)-1,0),"."))))</f>
        <v>.</v>
      </c>
      <c r="M376" s="308"/>
      <c r="N376" s="308"/>
      <c r="O376" s="304"/>
      <c r="P376" s="304"/>
      <c r="Q376" s="304"/>
      <c r="R376" s="304"/>
      <c r="S376" s="130" t="str">
        <f t="shared" si="16"/>
        <v>.</v>
      </c>
      <c r="T376" s="169" t="str">
        <f>IF(S376="Yes",(NETWORKDAYS(H376,$D$12,Lists!$F$45:$F$65)-IF(ISNUMBER(J376),J376,0)-1),".")</f>
        <v>.</v>
      </c>
      <c r="U376" s="24"/>
      <c r="V376" s="296" t="str">
        <f t="shared" si="17"/>
        <v>.</v>
      </c>
      <c r="W376" s="44"/>
      <c r="X376" s="307"/>
      <c r="Y376" s="44"/>
      <c r="Z376" s="44"/>
      <c r="AA376" s="44"/>
      <c r="AB376" s="44"/>
      <c r="AC376" s="44"/>
      <c r="AD376" s="44"/>
      <c r="AE376" s="44"/>
      <c r="AF376" s="44"/>
      <c r="AG376" s="44"/>
    </row>
    <row r="377" spans="1:33" s="105" customFormat="1" ht="11.45" customHeight="1" outlineLevel="1" x14ac:dyDescent="0.2">
      <c r="A377" s="142">
        <f t="shared" si="18"/>
        <v>360</v>
      </c>
      <c r="B377" s="318"/>
      <c r="C377" s="71"/>
      <c r="D377" s="314"/>
      <c r="E377" s="70"/>
      <c r="F377" s="309"/>
      <c r="G377" s="308"/>
      <c r="H377" s="305"/>
      <c r="I377" s="305"/>
      <c r="J377" s="311"/>
      <c r="K377" s="305"/>
      <c r="L377" s="130" t="str">
        <f>IF(I377&lt;H377,"Check dates",IF(AND(H377="",I377&gt;0),"Check dates",IF(I377="",".",IFERROR(MAX(0,NETWORKDAYS(H377,I377,Lists!$F$45:$F$65)-IF(ISNUMBER(J377),J377,0)-1,0),"."))))</f>
        <v>.</v>
      </c>
      <c r="M377" s="308"/>
      <c r="N377" s="308"/>
      <c r="O377" s="304"/>
      <c r="P377" s="304"/>
      <c r="Q377" s="304"/>
      <c r="R377" s="304"/>
      <c r="S377" s="130" t="str">
        <f t="shared" si="16"/>
        <v>.</v>
      </c>
      <c r="T377" s="169" t="str">
        <f>IF(S377="Yes",(NETWORKDAYS(H377,$D$12,Lists!$F$45:$F$65)-IF(ISNUMBER(J377),J377,0)-1),".")</f>
        <v>.</v>
      </c>
      <c r="U377" s="24"/>
      <c r="V377" s="296" t="str">
        <f t="shared" si="17"/>
        <v>.</v>
      </c>
      <c r="W377" s="44"/>
      <c r="X377" s="307"/>
      <c r="Y377" s="44"/>
      <c r="Z377" s="44"/>
      <c r="AA377" s="44"/>
      <c r="AB377" s="44"/>
      <c r="AC377" s="44"/>
      <c r="AD377" s="44"/>
      <c r="AE377" s="44"/>
      <c r="AF377" s="44"/>
      <c r="AG377" s="44"/>
    </row>
    <row r="378" spans="1:33" s="105" customFormat="1" ht="11.45" customHeight="1" outlineLevel="1" x14ac:dyDescent="0.2">
      <c r="A378" s="142">
        <f t="shared" si="18"/>
        <v>361</v>
      </c>
      <c r="B378" s="318"/>
      <c r="C378" s="71"/>
      <c r="D378" s="314"/>
      <c r="E378" s="70"/>
      <c r="F378" s="309"/>
      <c r="G378" s="308"/>
      <c r="H378" s="305"/>
      <c r="I378" s="305"/>
      <c r="J378" s="311"/>
      <c r="K378" s="305"/>
      <c r="L378" s="130" t="str">
        <f>IF(I378&lt;H378,"Check dates",IF(AND(H378="",I378&gt;0),"Check dates",IF(I378="",".",IFERROR(MAX(0,NETWORKDAYS(H378,I378,Lists!$F$45:$F$65)-IF(ISNUMBER(J378),J378,0)-1,0),"."))))</f>
        <v>.</v>
      </c>
      <c r="M378" s="308"/>
      <c r="N378" s="308"/>
      <c r="O378" s="304"/>
      <c r="P378" s="304"/>
      <c r="Q378" s="304"/>
      <c r="R378" s="304"/>
      <c r="S378" s="130" t="str">
        <f t="shared" si="16"/>
        <v>.</v>
      </c>
      <c r="T378" s="169" t="str">
        <f>IF(S378="Yes",(NETWORKDAYS(H378,$D$12,Lists!$F$45:$F$65)-IF(ISNUMBER(J378),J378,0)-1),".")</f>
        <v>.</v>
      </c>
      <c r="U378" s="24"/>
      <c r="V378" s="296" t="str">
        <f t="shared" si="17"/>
        <v>.</v>
      </c>
      <c r="W378" s="44"/>
      <c r="X378" s="307"/>
      <c r="Y378" s="44"/>
      <c r="Z378" s="44"/>
      <c r="AA378" s="44"/>
      <c r="AB378" s="44"/>
      <c r="AC378" s="44"/>
      <c r="AD378" s="44"/>
      <c r="AE378" s="44"/>
      <c r="AF378" s="44"/>
      <c r="AG378" s="44"/>
    </row>
    <row r="379" spans="1:33" s="105" customFormat="1" ht="11.45" customHeight="1" outlineLevel="1" x14ac:dyDescent="0.2">
      <c r="A379" s="142">
        <f t="shared" si="18"/>
        <v>362</v>
      </c>
      <c r="B379" s="318"/>
      <c r="C379" s="71"/>
      <c r="D379" s="314"/>
      <c r="E379" s="70"/>
      <c r="F379" s="309"/>
      <c r="G379" s="308"/>
      <c r="H379" s="305"/>
      <c r="I379" s="305"/>
      <c r="J379" s="311"/>
      <c r="K379" s="305"/>
      <c r="L379" s="130" t="str">
        <f>IF(I379&lt;H379,"Check dates",IF(AND(H379="",I379&gt;0),"Check dates",IF(I379="",".",IFERROR(MAX(0,NETWORKDAYS(H379,I379,Lists!$F$45:$F$65)-IF(ISNUMBER(J379),J379,0)-1,0),"."))))</f>
        <v>.</v>
      </c>
      <c r="M379" s="308"/>
      <c r="N379" s="308"/>
      <c r="O379" s="304"/>
      <c r="P379" s="304"/>
      <c r="Q379" s="304"/>
      <c r="R379" s="304"/>
      <c r="S379" s="130" t="str">
        <f t="shared" si="16"/>
        <v>.</v>
      </c>
      <c r="T379" s="169" t="str">
        <f>IF(S379="Yes",(NETWORKDAYS(H379,$D$12,Lists!$F$45:$F$65)-IF(ISNUMBER(J379),J379,0)-1),".")</f>
        <v>.</v>
      </c>
      <c r="U379" s="24"/>
      <c r="V379" s="296" t="str">
        <f t="shared" si="17"/>
        <v>.</v>
      </c>
      <c r="W379" s="44"/>
      <c r="X379" s="307"/>
      <c r="Y379" s="44"/>
      <c r="Z379" s="44"/>
      <c r="AA379" s="44"/>
      <c r="AB379" s="44"/>
      <c r="AC379" s="44"/>
      <c r="AD379" s="44"/>
      <c r="AE379" s="44"/>
      <c r="AF379" s="44"/>
      <c r="AG379" s="44"/>
    </row>
    <row r="380" spans="1:33" s="105" customFormat="1" ht="11.45" customHeight="1" outlineLevel="1" x14ac:dyDescent="0.2">
      <c r="A380" s="142">
        <f t="shared" si="18"/>
        <v>363</v>
      </c>
      <c r="B380" s="318"/>
      <c r="C380" s="71"/>
      <c r="D380" s="314"/>
      <c r="E380" s="70"/>
      <c r="F380" s="309"/>
      <c r="G380" s="308"/>
      <c r="H380" s="305"/>
      <c r="I380" s="305"/>
      <c r="J380" s="311"/>
      <c r="K380" s="305"/>
      <c r="L380" s="130" t="str">
        <f>IF(I380&lt;H380,"Check dates",IF(AND(H380="",I380&gt;0),"Check dates",IF(I380="",".",IFERROR(MAX(0,NETWORKDAYS(H380,I380,Lists!$F$45:$F$65)-IF(ISNUMBER(J380),J380,0)-1,0),"."))))</f>
        <v>.</v>
      </c>
      <c r="M380" s="308"/>
      <c r="N380" s="308"/>
      <c r="O380" s="304"/>
      <c r="P380" s="304"/>
      <c r="Q380" s="304"/>
      <c r="R380" s="304"/>
      <c r="S380" s="130" t="str">
        <f t="shared" si="16"/>
        <v>.</v>
      </c>
      <c r="T380" s="169" t="str">
        <f>IF(S380="Yes",(NETWORKDAYS(H380,$D$12,Lists!$F$45:$F$65)-IF(ISNUMBER(J380),J380,0)-1),".")</f>
        <v>.</v>
      </c>
      <c r="U380" s="24"/>
      <c r="V380" s="296" t="str">
        <f t="shared" si="17"/>
        <v>.</v>
      </c>
      <c r="W380" s="44"/>
      <c r="X380" s="307"/>
      <c r="Y380" s="44"/>
      <c r="Z380" s="44"/>
      <c r="AA380" s="44"/>
      <c r="AB380" s="44"/>
      <c r="AC380" s="44"/>
      <c r="AD380" s="44"/>
      <c r="AE380" s="44"/>
      <c r="AF380" s="44"/>
      <c r="AG380" s="44"/>
    </row>
    <row r="381" spans="1:33" s="105" customFormat="1" ht="11.45" customHeight="1" outlineLevel="1" x14ac:dyDescent="0.2">
      <c r="A381" s="142">
        <f t="shared" si="18"/>
        <v>364</v>
      </c>
      <c r="B381" s="318"/>
      <c r="C381" s="71"/>
      <c r="D381" s="314"/>
      <c r="E381" s="70"/>
      <c r="F381" s="309"/>
      <c r="G381" s="308"/>
      <c r="H381" s="305"/>
      <c r="I381" s="305"/>
      <c r="J381" s="311"/>
      <c r="K381" s="305"/>
      <c r="L381" s="130" t="str">
        <f>IF(I381&lt;H381,"Check dates",IF(AND(H381="",I381&gt;0),"Check dates",IF(I381="",".",IFERROR(MAX(0,NETWORKDAYS(H381,I381,Lists!$F$45:$F$65)-IF(ISNUMBER(J381),J381,0)-1,0),"."))))</f>
        <v>.</v>
      </c>
      <c r="M381" s="308"/>
      <c r="N381" s="308"/>
      <c r="O381" s="304"/>
      <c r="P381" s="304"/>
      <c r="Q381" s="304"/>
      <c r="R381" s="304"/>
      <c r="S381" s="130" t="str">
        <f t="shared" si="16"/>
        <v>.</v>
      </c>
      <c r="T381" s="169" t="str">
        <f>IF(S381="Yes",(NETWORKDAYS(H381,$D$12,Lists!$F$45:$F$65)-IF(ISNUMBER(J381),J381,0)-1),".")</f>
        <v>.</v>
      </c>
      <c r="U381" s="24"/>
      <c r="V381" s="296" t="str">
        <f t="shared" si="17"/>
        <v>.</v>
      </c>
      <c r="W381" s="44"/>
      <c r="X381" s="307"/>
      <c r="Y381" s="44"/>
      <c r="Z381" s="44"/>
      <c r="AA381" s="44"/>
      <c r="AB381" s="44"/>
      <c r="AC381" s="44"/>
      <c r="AD381" s="44"/>
      <c r="AE381" s="44"/>
      <c r="AF381" s="44"/>
      <c r="AG381" s="44"/>
    </row>
    <row r="382" spans="1:33" s="105" customFormat="1" ht="11.45" customHeight="1" outlineLevel="1" x14ac:dyDescent="0.2">
      <c r="A382" s="142">
        <f t="shared" si="18"/>
        <v>365</v>
      </c>
      <c r="B382" s="318"/>
      <c r="C382" s="71"/>
      <c r="D382" s="314"/>
      <c r="E382" s="70"/>
      <c r="F382" s="309"/>
      <c r="G382" s="308"/>
      <c r="H382" s="305"/>
      <c r="I382" s="305"/>
      <c r="J382" s="311"/>
      <c r="K382" s="305"/>
      <c r="L382" s="130" t="str">
        <f>IF(I382&lt;H382,"Check dates",IF(AND(H382="",I382&gt;0),"Check dates",IF(I382="",".",IFERROR(MAX(0,NETWORKDAYS(H382,I382,Lists!$F$45:$F$65)-IF(ISNUMBER(J382),J382,0)-1,0),"."))))</f>
        <v>.</v>
      </c>
      <c r="M382" s="308"/>
      <c r="N382" s="308"/>
      <c r="O382" s="304"/>
      <c r="P382" s="304"/>
      <c r="Q382" s="304"/>
      <c r="R382" s="304"/>
      <c r="S382" s="130" t="str">
        <f t="shared" si="16"/>
        <v>.</v>
      </c>
      <c r="T382" s="169" t="str">
        <f>IF(S382="Yes",(NETWORKDAYS(H382,$D$12,Lists!$F$45:$F$65)-IF(ISNUMBER(J382),J382,0)-1),".")</f>
        <v>.</v>
      </c>
      <c r="U382" s="24"/>
      <c r="V382" s="296" t="str">
        <f t="shared" si="17"/>
        <v>.</v>
      </c>
      <c r="W382" s="44"/>
      <c r="X382" s="307"/>
      <c r="Y382" s="44"/>
      <c r="Z382" s="44"/>
      <c r="AA382" s="44"/>
      <c r="AB382" s="44"/>
      <c r="AC382" s="44"/>
      <c r="AD382" s="44"/>
      <c r="AE382" s="44"/>
      <c r="AF382" s="44"/>
      <c r="AG382" s="44"/>
    </row>
    <row r="383" spans="1:33" s="105" customFormat="1" ht="11.45" customHeight="1" outlineLevel="1" x14ac:dyDescent="0.2">
      <c r="A383" s="142">
        <f t="shared" si="18"/>
        <v>366</v>
      </c>
      <c r="B383" s="318"/>
      <c r="C383" s="71"/>
      <c r="D383" s="314"/>
      <c r="E383" s="70"/>
      <c r="F383" s="309"/>
      <c r="G383" s="308"/>
      <c r="H383" s="305"/>
      <c r="I383" s="305"/>
      <c r="J383" s="311"/>
      <c r="K383" s="305"/>
      <c r="L383" s="130" t="str">
        <f>IF(I383&lt;H383,"Check dates",IF(AND(H383="",I383&gt;0),"Check dates",IF(I383="",".",IFERROR(MAX(0,NETWORKDAYS(H383,I383,Lists!$F$45:$F$65)-IF(ISNUMBER(J383),J383,0)-1,0),"."))))</f>
        <v>.</v>
      </c>
      <c r="M383" s="308"/>
      <c r="N383" s="308"/>
      <c r="O383" s="304"/>
      <c r="P383" s="304"/>
      <c r="Q383" s="304"/>
      <c r="R383" s="304"/>
      <c r="S383" s="130" t="str">
        <f t="shared" si="16"/>
        <v>.</v>
      </c>
      <c r="T383" s="169" t="str">
        <f>IF(S383="Yes",(NETWORKDAYS(H383,$D$12,Lists!$F$45:$F$65)-IF(ISNUMBER(J383),J383,0)-1),".")</f>
        <v>.</v>
      </c>
      <c r="U383" s="24"/>
      <c r="V383" s="296" t="str">
        <f t="shared" si="17"/>
        <v>.</v>
      </c>
      <c r="W383" s="44"/>
      <c r="X383" s="307"/>
      <c r="Y383" s="44"/>
      <c r="Z383" s="44"/>
      <c r="AA383" s="44"/>
      <c r="AB383" s="44"/>
      <c r="AC383" s="44"/>
      <c r="AD383" s="44"/>
      <c r="AE383" s="44"/>
      <c r="AF383" s="44"/>
      <c r="AG383" s="44"/>
    </row>
    <row r="384" spans="1:33" s="105" customFormat="1" ht="11.45" customHeight="1" outlineLevel="1" x14ac:dyDescent="0.2">
      <c r="A384" s="142">
        <f t="shared" si="18"/>
        <v>367</v>
      </c>
      <c r="B384" s="318"/>
      <c r="C384" s="71"/>
      <c r="D384" s="314"/>
      <c r="E384" s="70"/>
      <c r="F384" s="309"/>
      <c r="G384" s="308"/>
      <c r="H384" s="305"/>
      <c r="I384" s="305"/>
      <c r="J384" s="311"/>
      <c r="K384" s="305"/>
      <c r="L384" s="130" t="str">
        <f>IF(I384&lt;H384,"Check dates",IF(AND(H384="",I384&gt;0),"Check dates",IF(I384="",".",IFERROR(MAX(0,NETWORKDAYS(H384,I384,Lists!$F$45:$F$65)-IF(ISNUMBER(J384),J384,0)-1,0),"."))))</f>
        <v>.</v>
      </c>
      <c r="M384" s="308"/>
      <c r="N384" s="308"/>
      <c r="O384" s="304"/>
      <c r="P384" s="304"/>
      <c r="Q384" s="304"/>
      <c r="R384" s="304"/>
      <c r="S384" s="130" t="str">
        <f t="shared" si="16"/>
        <v>.</v>
      </c>
      <c r="T384" s="169" t="str">
        <f>IF(S384="Yes",(NETWORKDAYS(H384,$D$12,Lists!$F$45:$F$65)-IF(ISNUMBER(J384),J384,0)-1),".")</f>
        <v>.</v>
      </c>
      <c r="U384" s="24"/>
      <c r="V384" s="296" t="str">
        <f t="shared" si="17"/>
        <v>.</v>
      </c>
      <c r="W384" s="44"/>
      <c r="X384" s="307"/>
      <c r="Y384" s="44"/>
      <c r="Z384" s="44"/>
      <c r="AA384" s="44"/>
      <c r="AB384" s="44"/>
      <c r="AC384" s="44"/>
      <c r="AD384" s="44"/>
      <c r="AE384" s="44"/>
      <c r="AF384" s="44"/>
      <c r="AG384" s="44"/>
    </row>
    <row r="385" spans="1:33" s="105" customFormat="1" ht="11.45" customHeight="1" outlineLevel="1" x14ac:dyDescent="0.2">
      <c r="A385" s="142">
        <f t="shared" si="18"/>
        <v>368</v>
      </c>
      <c r="B385" s="318"/>
      <c r="C385" s="71"/>
      <c r="D385" s="314"/>
      <c r="E385" s="70"/>
      <c r="F385" s="309"/>
      <c r="G385" s="308"/>
      <c r="H385" s="305"/>
      <c r="I385" s="305"/>
      <c r="J385" s="311"/>
      <c r="K385" s="305"/>
      <c r="L385" s="130" t="str">
        <f>IF(I385&lt;H385,"Check dates",IF(AND(H385="",I385&gt;0),"Check dates",IF(I385="",".",IFERROR(MAX(0,NETWORKDAYS(H385,I385,Lists!$F$45:$F$65)-IF(ISNUMBER(J385),J385,0)-1,0),"."))))</f>
        <v>.</v>
      </c>
      <c r="M385" s="308"/>
      <c r="N385" s="308"/>
      <c r="O385" s="304"/>
      <c r="P385" s="304"/>
      <c r="Q385" s="304"/>
      <c r="R385" s="304"/>
      <c r="S385" s="130" t="str">
        <f t="shared" si="16"/>
        <v>.</v>
      </c>
      <c r="T385" s="169" t="str">
        <f>IF(S385="Yes",(NETWORKDAYS(H385,$D$12,Lists!$F$45:$F$65)-IF(ISNUMBER(J385),J385,0)-1),".")</f>
        <v>.</v>
      </c>
      <c r="U385" s="24"/>
      <c r="V385" s="296" t="str">
        <f t="shared" si="17"/>
        <v>.</v>
      </c>
      <c r="W385" s="44"/>
      <c r="X385" s="307"/>
      <c r="Y385" s="44"/>
      <c r="Z385" s="44"/>
      <c r="AA385" s="44"/>
      <c r="AB385" s="44"/>
      <c r="AC385" s="44"/>
      <c r="AD385" s="44"/>
      <c r="AE385" s="44"/>
      <c r="AF385" s="44"/>
      <c r="AG385" s="44"/>
    </row>
    <row r="386" spans="1:33" s="105" customFormat="1" ht="11.45" customHeight="1" outlineLevel="1" x14ac:dyDescent="0.2">
      <c r="A386" s="142">
        <f t="shared" si="18"/>
        <v>369</v>
      </c>
      <c r="B386" s="318"/>
      <c r="C386" s="71"/>
      <c r="D386" s="314"/>
      <c r="E386" s="70"/>
      <c r="F386" s="309"/>
      <c r="G386" s="308"/>
      <c r="H386" s="305"/>
      <c r="I386" s="305"/>
      <c r="J386" s="311"/>
      <c r="K386" s="305"/>
      <c r="L386" s="130" t="str">
        <f>IF(I386&lt;H386,"Check dates",IF(AND(H386="",I386&gt;0),"Check dates",IF(I386="",".",IFERROR(MAX(0,NETWORKDAYS(H386,I386,Lists!$F$45:$F$65)-IF(ISNUMBER(J386),J386,0)-1,0),"."))))</f>
        <v>.</v>
      </c>
      <c r="M386" s="308"/>
      <c r="N386" s="308"/>
      <c r="O386" s="304"/>
      <c r="P386" s="304"/>
      <c r="Q386" s="304"/>
      <c r="R386" s="304"/>
      <c r="S386" s="130" t="str">
        <f t="shared" si="16"/>
        <v>.</v>
      </c>
      <c r="T386" s="169" t="str">
        <f>IF(S386="Yes",(NETWORKDAYS(H386,$D$12,Lists!$F$45:$F$65)-IF(ISNUMBER(J386),J386,0)-1),".")</f>
        <v>.</v>
      </c>
      <c r="U386" s="24"/>
      <c r="V386" s="296" t="str">
        <f t="shared" si="17"/>
        <v>.</v>
      </c>
      <c r="W386" s="44"/>
      <c r="X386" s="307"/>
      <c r="Y386" s="44"/>
      <c r="Z386" s="44"/>
      <c r="AA386" s="44"/>
      <c r="AB386" s="44"/>
      <c r="AC386" s="44"/>
      <c r="AD386" s="44"/>
      <c r="AE386" s="44"/>
      <c r="AF386" s="44"/>
      <c r="AG386" s="44"/>
    </row>
    <row r="387" spans="1:33" s="105" customFormat="1" ht="11.45" customHeight="1" outlineLevel="1" x14ac:dyDescent="0.2">
      <c r="A387" s="142">
        <f t="shared" si="18"/>
        <v>370</v>
      </c>
      <c r="B387" s="318"/>
      <c r="C387" s="71"/>
      <c r="D387" s="314"/>
      <c r="E387" s="70"/>
      <c r="F387" s="309"/>
      <c r="G387" s="308"/>
      <c r="H387" s="305"/>
      <c r="I387" s="305"/>
      <c r="J387" s="311"/>
      <c r="K387" s="305"/>
      <c r="L387" s="130" t="str">
        <f>IF(I387&lt;H387,"Check dates",IF(AND(H387="",I387&gt;0),"Check dates",IF(I387="",".",IFERROR(MAX(0,NETWORKDAYS(H387,I387,Lists!$F$45:$F$65)-IF(ISNUMBER(J387),J387,0)-1,0),"."))))</f>
        <v>.</v>
      </c>
      <c r="M387" s="308"/>
      <c r="N387" s="308"/>
      <c r="O387" s="304"/>
      <c r="P387" s="304"/>
      <c r="Q387" s="304"/>
      <c r="R387" s="304"/>
      <c r="S387" s="130" t="str">
        <f t="shared" si="16"/>
        <v>.</v>
      </c>
      <c r="T387" s="169" t="str">
        <f>IF(S387="Yes",(NETWORKDAYS(H387,$D$12,Lists!$F$45:$F$65)-IF(ISNUMBER(J387),J387,0)-1),".")</f>
        <v>.</v>
      </c>
      <c r="U387" s="24"/>
      <c r="V387" s="296" t="str">
        <f t="shared" si="17"/>
        <v>.</v>
      </c>
      <c r="W387" s="44"/>
      <c r="X387" s="307"/>
      <c r="Y387" s="44"/>
      <c r="Z387" s="44"/>
      <c r="AA387" s="44"/>
      <c r="AB387" s="44"/>
      <c r="AC387" s="44"/>
      <c r="AD387" s="44"/>
      <c r="AE387" s="44"/>
      <c r="AF387" s="44"/>
      <c r="AG387" s="44"/>
    </row>
    <row r="388" spans="1:33" s="105" customFormat="1" ht="11.45" customHeight="1" outlineLevel="1" x14ac:dyDescent="0.2">
      <c r="A388" s="142">
        <f t="shared" si="18"/>
        <v>371</v>
      </c>
      <c r="B388" s="318"/>
      <c r="C388" s="71"/>
      <c r="D388" s="314"/>
      <c r="E388" s="70"/>
      <c r="F388" s="309"/>
      <c r="G388" s="308"/>
      <c r="H388" s="305"/>
      <c r="I388" s="305"/>
      <c r="J388" s="311"/>
      <c r="K388" s="305"/>
      <c r="L388" s="130" t="str">
        <f>IF(I388&lt;H388,"Check dates",IF(AND(H388="",I388&gt;0),"Check dates",IF(I388="",".",IFERROR(MAX(0,NETWORKDAYS(H388,I388,Lists!$F$45:$F$65)-IF(ISNUMBER(J388),J388,0)-1,0),"."))))</f>
        <v>.</v>
      </c>
      <c r="M388" s="308"/>
      <c r="N388" s="308"/>
      <c r="O388" s="304"/>
      <c r="P388" s="304"/>
      <c r="Q388" s="304"/>
      <c r="R388" s="304"/>
      <c r="S388" s="130" t="str">
        <f t="shared" si="16"/>
        <v>.</v>
      </c>
      <c r="T388" s="169" t="str">
        <f>IF(S388="Yes",(NETWORKDAYS(H388,$D$12,Lists!$F$45:$F$65)-IF(ISNUMBER(J388),J388,0)-1),".")</f>
        <v>.</v>
      </c>
      <c r="U388" s="24"/>
      <c r="V388" s="296" t="str">
        <f t="shared" si="17"/>
        <v>.</v>
      </c>
      <c r="W388" s="44"/>
      <c r="X388" s="307"/>
      <c r="Y388" s="44"/>
      <c r="Z388" s="44"/>
      <c r="AA388" s="44"/>
      <c r="AB388" s="44"/>
      <c r="AC388" s="44"/>
      <c r="AD388" s="44"/>
      <c r="AE388" s="44"/>
      <c r="AF388" s="44"/>
      <c r="AG388" s="44"/>
    </row>
    <row r="389" spans="1:33" s="105" customFormat="1" ht="11.45" customHeight="1" outlineLevel="1" x14ac:dyDescent="0.2">
      <c r="A389" s="142">
        <f t="shared" si="18"/>
        <v>372</v>
      </c>
      <c r="B389" s="318"/>
      <c r="C389" s="71"/>
      <c r="D389" s="314"/>
      <c r="E389" s="70"/>
      <c r="F389" s="309"/>
      <c r="G389" s="308"/>
      <c r="H389" s="305"/>
      <c r="I389" s="305"/>
      <c r="J389" s="311"/>
      <c r="K389" s="305"/>
      <c r="L389" s="130" t="str">
        <f>IF(I389&lt;H389,"Check dates",IF(AND(H389="",I389&gt;0),"Check dates",IF(I389="",".",IFERROR(MAX(0,NETWORKDAYS(H389,I389,Lists!$F$45:$F$65)-IF(ISNUMBER(J389),J389,0)-1,0),"."))))</f>
        <v>.</v>
      </c>
      <c r="M389" s="308"/>
      <c r="N389" s="308"/>
      <c r="O389" s="304"/>
      <c r="P389" s="304"/>
      <c r="Q389" s="304"/>
      <c r="R389" s="304"/>
      <c r="S389" s="130" t="str">
        <f t="shared" si="16"/>
        <v>.</v>
      </c>
      <c r="T389" s="169" t="str">
        <f>IF(S389="Yes",(NETWORKDAYS(H389,$D$12,Lists!$F$45:$F$65)-IF(ISNUMBER(J389),J389,0)-1),".")</f>
        <v>.</v>
      </c>
      <c r="U389" s="24"/>
      <c r="V389" s="296" t="str">
        <f t="shared" si="17"/>
        <v>.</v>
      </c>
      <c r="W389" s="44"/>
      <c r="X389" s="307"/>
      <c r="Y389" s="44"/>
      <c r="Z389" s="44"/>
      <c r="AA389" s="44"/>
      <c r="AB389" s="44"/>
      <c r="AC389" s="44"/>
      <c r="AD389" s="44"/>
      <c r="AE389" s="44"/>
      <c r="AF389" s="44"/>
      <c r="AG389" s="44"/>
    </row>
    <row r="390" spans="1:33" s="105" customFormat="1" ht="11.45" customHeight="1" outlineLevel="1" x14ac:dyDescent="0.2">
      <c r="A390" s="142">
        <f t="shared" si="18"/>
        <v>373</v>
      </c>
      <c r="B390" s="318"/>
      <c r="C390" s="71"/>
      <c r="D390" s="314"/>
      <c r="E390" s="70"/>
      <c r="F390" s="309"/>
      <c r="G390" s="308"/>
      <c r="H390" s="305"/>
      <c r="I390" s="305"/>
      <c r="J390" s="311"/>
      <c r="K390" s="305"/>
      <c r="L390" s="130" t="str">
        <f>IF(I390&lt;H390,"Check dates",IF(AND(H390="",I390&gt;0),"Check dates",IF(I390="",".",IFERROR(MAX(0,NETWORKDAYS(H390,I390,Lists!$F$45:$F$65)-IF(ISNUMBER(J390),J390,0)-1,0),"."))))</f>
        <v>.</v>
      </c>
      <c r="M390" s="308"/>
      <c r="N390" s="308"/>
      <c r="O390" s="304"/>
      <c r="P390" s="304"/>
      <c r="Q390" s="304"/>
      <c r="R390" s="304"/>
      <c r="S390" s="130" t="str">
        <f t="shared" si="16"/>
        <v>.</v>
      </c>
      <c r="T390" s="169" t="str">
        <f>IF(S390="Yes",(NETWORKDAYS(H390,$D$12,Lists!$F$45:$F$65)-IF(ISNUMBER(J390),J390,0)-1),".")</f>
        <v>.</v>
      </c>
      <c r="U390" s="24"/>
      <c r="V390" s="296" t="str">
        <f t="shared" si="17"/>
        <v>.</v>
      </c>
      <c r="W390" s="44"/>
      <c r="X390" s="307"/>
      <c r="Y390" s="44"/>
      <c r="Z390" s="44"/>
      <c r="AA390" s="44"/>
      <c r="AB390" s="44"/>
      <c r="AC390" s="44"/>
      <c r="AD390" s="44"/>
      <c r="AE390" s="44"/>
      <c r="AF390" s="44"/>
      <c r="AG390" s="44"/>
    </row>
    <row r="391" spans="1:33" s="105" customFormat="1" ht="11.45" customHeight="1" outlineLevel="1" x14ac:dyDescent="0.2">
      <c r="A391" s="142">
        <f t="shared" si="18"/>
        <v>374</v>
      </c>
      <c r="B391" s="318"/>
      <c r="C391" s="71"/>
      <c r="D391" s="314"/>
      <c r="E391" s="70"/>
      <c r="F391" s="309"/>
      <c r="G391" s="308"/>
      <c r="H391" s="305"/>
      <c r="I391" s="305"/>
      <c r="J391" s="311"/>
      <c r="K391" s="305"/>
      <c r="L391" s="130" t="str">
        <f>IF(I391&lt;H391,"Check dates",IF(AND(H391="",I391&gt;0),"Check dates",IF(I391="",".",IFERROR(MAX(0,NETWORKDAYS(H391,I391,Lists!$F$45:$F$65)-IF(ISNUMBER(J391),J391,0)-1,0),"."))))</f>
        <v>.</v>
      </c>
      <c r="M391" s="308"/>
      <c r="N391" s="308"/>
      <c r="O391" s="304"/>
      <c r="P391" s="304"/>
      <c r="Q391" s="304"/>
      <c r="R391" s="304"/>
      <c r="S391" s="130" t="str">
        <f t="shared" si="16"/>
        <v>.</v>
      </c>
      <c r="T391" s="169" t="str">
        <f>IF(S391="Yes",(NETWORKDAYS(H391,$D$12,Lists!$F$45:$F$65)-IF(ISNUMBER(J391),J391,0)-1),".")</f>
        <v>.</v>
      </c>
      <c r="U391" s="24"/>
      <c r="V391" s="296" t="str">
        <f t="shared" si="17"/>
        <v>.</v>
      </c>
      <c r="W391" s="44"/>
      <c r="X391" s="307"/>
      <c r="Y391" s="44"/>
      <c r="Z391" s="44"/>
      <c r="AA391" s="44"/>
      <c r="AB391" s="44"/>
      <c r="AC391" s="44"/>
      <c r="AD391" s="44"/>
      <c r="AE391" s="44"/>
      <c r="AF391" s="44"/>
      <c r="AG391" s="44"/>
    </row>
    <row r="392" spans="1:33" s="105" customFormat="1" ht="11.45" customHeight="1" outlineLevel="1" x14ac:dyDescent="0.2">
      <c r="A392" s="142">
        <f t="shared" si="18"/>
        <v>375</v>
      </c>
      <c r="B392" s="318"/>
      <c r="C392" s="71"/>
      <c r="D392" s="314"/>
      <c r="E392" s="70"/>
      <c r="F392" s="309"/>
      <c r="G392" s="308"/>
      <c r="H392" s="305"/>
      <c r="I392" s="305"/>
      <c r="J392" s="311"/>
      <c r="K392" s="305"/>
      <c r="L392" s="130" t="str">
        <f>IF(I392&lt;H392,"Check dates",IF(AND(H392="",I392&gt;0),"Check dates",IF(I392="",".",IFERROR(MAX(0,NETWORKDAYS(H392,I392,Lists!$F$45:$F$65)-IF(ISNUMBER(J392),J392,0)-1,0),"."))))</f>
        <v>.</v>
      </c>
      <c r="M392" s="308"/>
      <c r="N392" s="308"/>
      <c r="O392" s="304"/>
      <c r="P392" s="304"/>
      <c r="Q392" s="304"/>
      <c r="R392" s="304"/>
      <c r="S392" s="130" t="str">
        <f t="shared" si="16"/>
        <v>.</v>
      </c>
      <c r="T392" s="169" t="str">
        <f>IF(S392="Yes",(NETWORKDAYS(H392,$D$12,Lists!$F$45:$F$65)-IF(ISNUMBER(J392),J392,0)-1),".")</f>
        <v>.</v>
      </c>
      <c r="U392" s="24"/>
      <c r="V392" s="296" t="str">
        <f t="shared" si="17"/>
        <v>.</v>
      </c>
      <c r="W392" s="44"/>
      <c r="X392" s="307"/>
      <c r="Y392" s="44"/>
      <c r="Z392" s="44"/>
      <c r="AA392" s="44"/>
      <c r="AB392" s="44"/>
      <c r="AC392" s="44"/>
      <c r="AD392" s="44"/>
      <c r="AE392" s="44"/>
      <c r="AF392" s="44"/>
      <c r="AG392" s="44"/>
    </row>
    <row r="393" spans="1:33" s="105" customFormat="1" ht="11.45" customHeight="1" outlineLevel="1" x14ac:dyDescent="0.2">
      <c r="A393" s="142">
        <f t="shared" si="18"/>
        <v>376</v>
      </c>
      <c r="B393" s="318"/>
      <c r="C393" s="71"/>
      <c r="D393" s="314"/>
      <c r="E393" s="70"/>
      <c r="F393" s="309"/>
      <c r="G393" s="308"/>
      <c r="H393" s="305"/>
      <c r="I393" s="305"/>
      <c r="J393" s="311"/>
      <c r="K393" s="305"/>
      <c r="L393" s="130" t="str">
        <f>IF(I393&lt;H393,"Check dates",IF(AND(H393="",I393&gt;0),"Check dates",IF(I393="",".",IFERROR(MAX(0,NETWORKDAYS(H393,I393,Lists!$F$45:$F$65)-IF(ISNUMBER(J393),J393,0)-1,0),"."))))</f>
        <v>.</v>
      </c>
      <c r="M393" s="308"/>
      <c r="N393" s="308"/>
      <c r="O393" s="304"/>
      <c r="P393" s="304"/>
      <c r="Q393" s="304"/>
      <c r="R393" s="304"/>
      <c r="S393" s="130" t="str">
        <f t="shared" si="16"/>
        <v>.</v>
      </c>
      <c r="T393" s="169" t="str">
        <f>IF(S393="Yes",(NETWORKDAYS(H393,$D$12,Lists!$F$45:$F$65)-IF(ISNUMBER(J393),J393,0)-1),".")</f>
        <v>.</v>
      </c>
      <c r="U393" s="24"/>
      <c r="V393" s="296" t="str">
        <f t="shared" si="17"/>
        <v>.</v>
      </c>
      <c r="W393" s="44"/>
      <c r="X393" s="307"/>
      <c r="Y393" s="44"/>
      <c r="Z393" s="44"/>
      <c r="AA393" s="44"/>
      <c r="AB393" s="44"/>
      <c r="AC393" s="44"/>
      <c r="AD393" s="44"/>
      <c r="AE393" s="44"/>
      <c r="AF393" s="44"/>
      <c r="AG393" s="44"/>
    </row>
    <row r="394" spans="1:33" s="105" customFormat="1" ht="11.45" customHeight="1" outlineLevel="1" x14ac:dyDescent="0.2">
      <c r="A394" s="142">
        <f t="shared" si="18"/>
        <v>377</v>
      </c>
      <c r="B394" s="318"/>
      <c r="C394" s="71"/>
      <c r="D394" s="314"/>
      <c r="E394" s="70"/>
      <c r="F394" s="309"/>
      <c r="G394" s="308"/>
      <c r="H394" s="305"/>
      <c r="I394" s="305"/>
      <c r="J394" s="311"/>
      <c r="K394" s="305"/>
      <c r="L394" s="130" t="str">
        <f>IF(I394&lt;H394,"Check dates",IF(AND(H394="",I394&gt;0),"Check dates",IF(I394="",".",IFERROR(MAX(0,NETWORKDAYS(H394,I394,Lists!$F$45:$F$65)-IF(ISNUMBER(J394),J394,0)-1,0),"."))))</f>
        <v>.</v>
      </c>
      <c r="M394" s="308"/>
      <c r="N394" s="308"/>
      <c r="O394" s="304"/>
      <c r="P394" s="304"/>
      <c r="Q394" s="304"/>
      <c r="R394" s="304"/>
      <c r="S394" s="130" t="str">
        <f t="shared" si="16"/>
        <v>.</v>
      </c>
      <c r="T394" s="169" t="str">
        <f>IF(S394="Yes",(NETWORKDAYS(H394,$D$12,Lists!$F$45:$F$65)-IF(ISNUMBER(J394),J394,0)-1),".")</f>
        <v>.</v>
      </c>
      <c r="U394" s="24"/>
      <c r="V394" s="296" t="str">
        <f t="shared" si="17"/>
        <v>.</v>
      </c>
      <c r="W394" s="44"/>
      <c r="X394" s="307"/>
      <c r="Y394" s="44"/>
      <c r="Z394" s="44"/>
      <c r="AA394" s="44"/>
      <c r="AB394" s="44"/>
      <c r="AC394" s="44"/>
      <c r="AD394" s="44"/>
      <c r="AE394" s="44"/>
      <c r="AF394" s="44"/>
      <c r="AG394" s="44"/>
    </row>
    <row r="395" spans="1:33" s="105" customFormat="1" ht="11.45" customHeight="1" outlineLevel="1" x14ac:dyDescent="0.2">
      <c r="A395" s="142">
        <f t="shared" si="18"/>
        <v>378</v>
      </c>
      <c r="B395" s="318"/>
      <c r="C395" s="71"/>
      <c r="D395" s="314"/>
      <c r="E395" s="70"/>
      <c r="F395" s="309"/>
      <c r="G395" s="308"/>
      <c r="H395" s="305"/>
      <c r="I395" s="305"/>
      <c r="J395" s="311"/>
      <c r="K395" s="305"/>
      <c r="L395" s="130" t="str">
        <f>IF(I395&lt;H395,"Check dates",IF(AND(H395="",I395&gt;0),"Check dates",IF(I395="",".",IFERROR(MAX(0,NETWORKDAYS(H395,I395,Lists!$F$45:$F$65)-IF(ISNUMBER(J395),J395,0)-1,0),"."))))</f>
        <v>.</v>
      </c>
      <c r="M395" s="308"/>
      <c r="N395" s="308"/>
      <c r="O395" s="304"/>
      <c r="P395" s="304"/>
      <c r="Q395" s="304"/>
      <c r="R395" s="304"/>
      <c r="S395" s="130" t="str">
        <f t="shared" si="16"/>
        <v>.</v>
      </c>
      <c r="T395" s="169" t="str">
        <f>IF(S395="Yes",(NETWORKDAYS(H395,$D$12,Lists!$F$45:$F$65)-IF(ISNUMBER(J395),J395,0)-1),".")</f>
        <v>.</v>
      </c>
      <c r="U395" s="24"/>
      <c r="V395" s="296" t="str">
        <f t="shared" si="17"/>
        <v>.</v>
      </c>
      <c r="W395" s="44"/>
      <c r="X395" s="307"/>
      <c r="Y395" s="44"/>
      <c r="Z395" s="44"/>
      <c r="AA395" s="44"/>
      <c r="AB395" s="44"/>
      <c r="AC395" s="44"/>
      <c r="AD395" s="44"/>
      <c r="AE395" s="44"/>
      <c r="AF395" s="44"/>
      <c r="AG395" s="44"/>
    </row>
    <row r="396" spans="1:33" s="105" customFormat="1" ht="11.45" customHeight="1" outlineLevel="1" x14ac:dyDescent="0.2">
      <c r="A396" s="142">
        <f t="shared" si="18"/>
        <v>379</v>
      </c>
      <c r="B396" s="318"/>
      <c r="C396" s="71"/>
      <c r="D396" s="314"/>
      <c r="E396" s="70"/>
      <c r="F396" s="309"/>
      <c r="G396" s="308"/>
      <c r="H396" s="305"/>
      <c r="I396" s="305"/>
      <c r="J396" s="311"/>
      <c r="K396" s="305"/>
      <c r="L396" s="130" t="str">
        <f>IF(I396&lt;H396,"Check dates",IF(AND(H396="",I396&gt;0),"Check dates",IF(I396="",".",IFERROR(MAX(0,NETWORKDAYS(H396,I396,Lists!$F$45:$F$65)-IF(ISNUMBER(J396),J396,0)-1,0),"."))))</f>
        <v>.</v>
      </c>
      <c r="M396" s="308"/>
      <c r="N396" s="308"/>
      <c r="O396" s="304"/>
      <c r="P396" s="304"/>
      <c r="Q396" s="304"/>
      <c r="R396" s="304"/>
      <c r="S396" s="130" t="str">
        <f t="shared" si="16"/>
        <v>.</v>
      </c>
      <c r="T396" s="169" t="str">
        <f>IF(S396="Yes",(NETWORKDAYS(H396,$D$12,Lists!$F$45:$F$65)-IF(ISNUMBER(J396),J396,0)-1),".")</f>
        <v>.</v>
      </c>
      <c r="U396" s="24"/>
      <c r="V396" s="296" t="str">
        <f t="shared" si="17"/>
        <v>.</v>
      </c>
      <c r="W396" s="44"/>
      <c r="X396" s="307"/>
      <c r="Y396" s="44"/>
      <c r="Z396" s="44"/>
      <c r="AA396" s="44"/>
      <c r="AB396" s="44"/>
      <c r="AC396" s="44"/>
      <c r="AD396" s="44"/>
      <c r="AE396" s="44"/>
      <c r="AF396" s="44"/>
      <c r="AG396" s="44"/>
    </row>
    <row r="397" spans="1:33" s="105" customFormat="1" ht="11.45" customHeight="1" outlineLevel="1" x14ac:dyDescent="0.2">
      <c r="A397" s="142">
        <f t="shared" si="18"/>
        <v>380</v>
      </c>
      <c r="B397" s="318"/>
      <c r="C397" s="71"/>
      <c r="D397" s="314"/>
      <c r="E397" s="70"/>
      <c r="F397" s="309"/>
      <c r="G397" s="308"/>
      <c r="H397" s="305"/>
      <c r="I397" s="305"/>
      <c r="J397" s="311"/>
      <c r="K397" s="305"/>
      <c r="L397" s="130" t="str">
        <f>IF(I397&lt;H397,"Check dates",IF(AND(H397="",I397&gt;0),"Check dates",IF(I397="",".",IFERROR(MAX(0,NETWORKDAYS(H397,I397,Lists!$F$45:$F$65)-IF(ISNUMBER(J397),J397,0)-1,0),"."))))</f>
        <v>.</v>
      </c>
      <c r="M397" s="308"/>
      <c r="N397" s="308"/>
      <c r="O397" s="304"/>
      <c r="P397" s="304"/>
      <c r="Q397" s="304"/>
      <c r="R397" s="304"/>
      <c r="S397" s="130" t="str">
        <f t="shared" si="16"/>
        <v>.</v>
      </c>
      <c r="T397" s="169" t="str">
        <f>IF(S397="Yes",(NETWORKDAYS(H397,$D$12,Lists!$F$45:$F$65)-IF(ISNUMBER(J397),J397,0)-1),".")</f>
        <v>.</v>
      </c>
      <c r="U397" s="24"/>
      <c r="V397" s="296" t="str">
        <f t="shared" si="17"/>
        <v>.</v>
      </c>
      <c r="W397" s="44"/>
      <c r="X397" s="307"/>
      <c r="Y397" s="44"/>
      <c r="Z397" s="44"/>
      <c r="AA397" s="44"/>
      <c r="AB397" s="44"/>
      <c r="AC397" s="44"/>
      <c r="AD397" s="44"/>
      <c r="AE397" s="44"/>
      <c r="AF397" s="44"/>
      <c r="AG397" s="44"/>
    </row>
    <row r="398" spans="1:33" s="105" customFormat="1" ht="11.45" customHeight="1" outlineLevel="1" x14ac:dyDescent="0.2">
      <c r="A398" s="142">
        <f t="shared" si="18"/>
        <v>381</v>
      </c>
      <c r="B398" s="318"/>
      <c r="C398" s="71"/>
      <c r="D398" s="314"/>
      <c r="E398" s="70"/>
      <c r="F398" s="309"/>
      <c r="G398" s="308"/>
      <c r="H398" s="305"/>
      <c r="I398" s="305"/>
      <c r="J398" s="311"/>
      <c r="K398" s="305"/>
      <c r="L398" s="130" t="str">
        <f>IF(I398&lt;H398,"Check dates",IF(AND(H398="",I398&gt;0),"Check dates",IF(I398="",".",IFERROR(MAX(0,NETWORKDAYS(H398,I398,Lists!$F$45:$F$65)-IF(ISNUMBER(J398),J398,0)-1,0),"."))))</f>
        <v>.</v>
      </c>
      <c r="M398" s="308"/>
      <c r="N398" s="308"/>
      <c r="O398" s="304"/>
      <c r="P398" s="304"/>
      <c r="Q398" s="304"/>
      <c r="R398" s="304"/>
      <c r="S398" s="130" t="str">
        <f t="shared" si="16"/>
        <v>.</v>
      </c>
      <c r="T398" s="169" t="str">
        <f>IF(S398="Yes",(NETWORKDAYS(H398,$D$12,Lists!$F$45:$F$65)-IF(ISNUMBER(J398),J398,0)-1),".")</f>
        <v>.</v>
      </c>
      <c r="U398" s="24"/>
      <c r="V398" s="296" t="str">
        <f t="shared" si="17"/>
        <v>.</v>
      </c>
      <c r="W398" s="44"/>
      <c r="X398" s="307"/>
      <c r="Y398" s="44"/>
      <c r="Z398" s="44"/>
      <c r="AA398" s="44"/>
      <c r="AB398" s="44"/>
      <c r="AC398" s="44"/>
      <c r="AD398" s="44"/>
      <c r="AE398" s="44"/>
      <c r="AF398" s="44"/>
      <c r="AG398" s="44"/>
    </row>
    <row r="399" spans="1:33" s="105" customFormat="1" ht="11.45" customHeight="1" outlineLevel="1" x14ac:dyDescent="0.2">
      <c r="A399" s="142">
        <f t="shared" si="18"/>
        <v>382</v>
      </c>
      <c r="B399" s="318"/>
      <c r="C399" s="71"/>
      <c r="D399" s="314"/>
      <c r="E399" s="70"/>
      <c r="F399" s="309"/>
      <c r="G399" s="308"/>
      <c r="H399" s="305"/>
      <c r="I399" s="319"/>
      <c r="J399" s="311"/>
      <c r="K399" s="305"/>
      <c r="L399" s="130" t="str">
        <f>IF(I399&lt;H399,"Check dates",IF(AND(H399="",I399&gt;0),"Check dates",IF(I399="",".",IFERROR(MAX(0,NETWORKDAYS(H399,I399,Lists!$F$45:$F$65)-IF(ISNUMBER(J399),J399,0)-1,0),"."))))</f>
        <v>.</v>
      </c>
      <c r="M399" s="308"/>
      <c r="N399" s="308"/>
      <c r="O399" s="304"/>
      <c r="P399" s="304"/>
      <c r="Q399" s="304"/>
      <c r="R399" s="304"/>
      <c r="S399" s="130" t="str">
        <f t="shared" si="16"/>
        <v>.</v>
      </c>
      <c r="T399" s="169" t="str">
        <f>IF(S399="Yes",(NETWORKDAYS(H399,$D$12,Lists!$F$45:$F$65)-IF(ISNUMBER(J399),J399,0)-1),".")</f>
        <v>.</v>
      </c>
      <c r="U399" s="24"/>
      <c r="V399" s="296" t="str">
        <f t="shared" si="17"/>
        <v>.</v>
      </c>
      <c r="W399" s="44"/>
      <c r="X399" s="307"/>
      <c r="Y399" s="44"/>
      <c r="Z399" s="44"/>
      <c r="AA399" s="44"/>
      <c r="AB399" s="44"/>
      <c r="AC399" s="44"/>
      <c r="AD399" s="44"/>
      <c r="AE399" s="44"/>
      <c r="AF399" s="44"/>
      <c r="AG399" s="44"/>
    </row>
    <row r="400" spans="1:33" s="105" customFormat="1" ht="11.45" customHeight="1" outlineLevel="1" x14ac:dyDescent="0.2">
      <c r="A400" s="142">
        <f t="shared" si="18"/>
        <v>383</v>
      </c>
      <c r="B400" s="318"/>
      <c r="C400" s="71"/>
      <c r="D400" s="314"/>
      <c r="E400" s="70"/>
      <c r="F400" s="309"/>
      <c r="G400" s="308"/>
      <c r="H400" s="305"/>
      <c r="I400" s="305"/>
      <c r="J400" s="311"/>
      <c r="K400" s="305"/>
      <c r="L400" s="130" t="str">
        <f>IF(I400&lt;H400,"Check dates",IF(AND(H400="",I400&gt;0),"Check dates",IF(I400="",".",IFERROR(MAX(0,NETWORKDAYS(H400,I400,Lists!$F$45:$F$65)-IF(ISNUMBER(J400),J400,0)-1,0),"."))))</f>
        <v>.</v>
      </c>
      <c r="M400" s="308"/>
      <c r="N400" s="308"/>
      <c r="O400" s="304"/>
      <c r="P400" s="304"/>
      <c r="Q400" s="304"/>
      <c r="R400" s="304"/>
      <c r="S400" s="130" t="str">
        <f t="shared" si="16"/>
        <v>.</v>
      </c>
      <c r="T400" s="169" t="str">
        <f>IF(S400="Yes",(NETWORKDAYS(H400,$D$12,Lists!$F$45:$F$65)-IF(ISNUMBER(J400),J400,0)-1),".")</f>
        <v>.</v>
      </c>
      <c r="U400" s="24"/>
      <c r="V400" s="296" t="str">
        <f t="shared" si="17"/>
        <v>.</v>
      </c>
      <c r="W400" s="44"/>
      <c r="X400" s="307"/>
      <c r="Y400" s="44"/>
      <c r="Z400" s="44"/>
      <c r="AA400" s="44"/>
      <c r="AB400" s="44"/>
      <c r="AC400" s="44"/>
      <c r="AD400" s="44"/>
      <c r="AE400" s="44"/>
      <c r="AF400" s="44"/>
      <c r="AG400" s="44"/>
    </row>
    <row r="401" spans="1:33" s="105" customFormat="1" ht="11.45" customHeight="1" outlineLevel="1" x14ac:dyDescent="0.2">
      <c r="A401" s="142">
        <f t="shared" si="18"/>
        <v>384</v>
      </c>
      <c r="B401" s="318"/>
      <c r="C401" s="71"/>
      <c r="D401" s="314"/>
      <c r="E401" s="70"/>
      <c r="F401" s="309"/>
      <c r="G401" s="308"/>
      <c r="H401" s="305"/>
      <c r="I401" s="305"/>
      <c r="J401" s="311"/>
      <c r="K401" s="305"/>
      <c r="L401" s="130" t="str">
        <f>IF(I401&lt;H401,"Check dates",IF(AND(H401="",I401&gt;0),"Check dates",IF(I401="",".",IFERROR(MAX(0,NETWORKDAYS(H401,I401,Lists!$F$45:$F$65)-IF(ISNUMBER(J401),J401,0)-1,0),"."))))</f>
        <v>.</v>
      </c>
      <c r="M401" s="308"/>
      <c r="N401" s="308"/>
      <c r="O401" s="304"/>
      <c r="P401" s="304"/>
      <c r="Q401" s="304"/>
      <c r="R401" s="304"/>
      <c r="S401" s="130" t="str">
        <f t="shared" si="16"/>
        <v>.</v>
      </c>
      <c r="T401" s="169" t="str">
        <f>IF(S401="Yes",(NETWORKDAYS(H401,$D$12,Lists!$F$45:$F$65)-IF(ISNUMBER(J401),J401,0)-1),".")</f>
        <v>.</v>
      </c>
      <c r="U401" s="24"/>
      <c r="V401" s="296" t="str">
        <f t="shared" si="17"/>
        <v>.</v>
      </c>
      <c r="W401" s="44"/>
      <c r="X401" s="307"/>
      <c r="Y401" s="44"/>
      <c r="Z401" s="44"/>
      <c r="AA401" s="44"/>
      <c r="AB401" s="44"/>
      <c r="AC401" s="44"/>
      <c r="AD401" s="44"/>
      <c r="AE401" s="44"/>
      <c r="AF401" s="44"/>
      <c r="AG401" s="44"/>
    </row>
    <row r="402" spans="1:33" s="105" customFormat="1" ht="11.45" customHeight="1" outlineLevel="1" x14ac:dyDescent="0.2">
      <c r="A402" s="142">
        <f t="shared" si="18"/>
        <v>385</v>
      </c>
      <c r="B402" s="318"/>
      <c r="C402" s="71"/>
      <c r="D402" s="314"/>
      <c r="E402" s="70"/>
      <c r="F402" s="309"/>
      <c r="G402" s="308"/>
      <c r="H402" s="305"/>
      <c r="I402" s="305"/>
      <c r="J402" s="311"/>
      <c r="K402" s="305"/>
      <c r="L402" s="130" t="str">
        <f>IF(I402&lt;H402,"Check dates",IF(AND(H402="",I402&gt;0),"Check dates",IF(I402="",".",IFERROR(MAX(0,NETWORKDAYS(H402,I402,Lists!$F$45:$F$65)-IF(ISNUMBER(J402),J402,0)-1,0),"."))))</f>
        <v>.</v>
      </c>
      <c r="M402" s="308"/>
      <c r="N402" s="308"/>
      <c r="O402" s="304"/>
      <c r="P402" s="304"/>
      <c r="Q402" s="304"/>
      <c r="R402" s="304"/>
      <c r="S402" s="130" t="str">
        <f t="shared" ref="S402:S465" si="19">IF(ISBLANK(B402),".",IF(V402=".","Yes","No"))</f>
        <v>.</v>
      </c>
      <c r="T402" s="169" t="str">
        <f>IF(S402="Yes",(NETWORKDAYS(H402,$D$12,Lists!$F$45:$F$65)-IF(ISNUMBER(J402),J402,0)-1),".")</f>
        <v>.</v>
      </c>
      <c r="U402" s="24"/>
      <c r="V402" s="296" t="str">
        <f t="shared" ref="V402:V465" si="20">IF(I402="",".",IF(VALUE(I402)&lt;=VALUE($D$12),VALUE(I402),"."))</f>
        <v>.</v>
      </c>
      <c r="W402" s="44"/>
      <c r="X402" s="307"/>
      <c r="Y402" s="44"/>
      <c r="Z402" s="44"/>
      <c r="AA402" s="44"/>
      <c r="AB402" s="44"/>
      <c r="AC402" s="44"/>
      <c r="AD402" s="44"/>
      <c r="AE402" s="44"/>
      <c r="AF402" s="44"/>
      <c r="AG402" s="44"/>
    </row>
    <row r="403" spans="1:33" s="105" customFormat="1" ht="11.45" customHeight="1" outlineLevel="1" x14ac:dyDescent="0.2">
      <c r="A403" s="142">
        <f t="shared" si="18"/>
        <v>386</v>
      </c>
      <c r="B403" s="318"/>
      <c r="C403" s="71"/>
      <c r="D403" s="314"/>
      <c r="E403" s="70"/>
      <c r="F403" s="309"/>
      <c r="G403" s="308"/>
      <c r="H403" s="305"/>
      <c r="I403" s="319"/>
      <c r="J403" s="311"/>
      <c r="K403" s="305"/>
      <c r="L403" s="130" t="str">
        <f>IF(I403&lt;H403,"Check dates",IF(AND(H403="",I403&gt;0),"Check dates",IF(I403="",".",IFERROR(MAX(0,NETWORKDAYS(H403,I403,Lists!$F$45:$F$65)-IF(ISNUMBER(J403),J403,0)-1,0),"."))))</f>
        <v>.</v>
      </c>
      <c r="M403" s="308"/>
      <c r="N403" s="308"/>
      <c r="O403" s="304"/>
      <c r="P403" s="304"/>
      <c r="Q403" s="304"/>
      <c r="R403" s="304"/>
      <c r="S403" s="130" t="str">
        <f t="shared" si="19"/>
        <v>.</v>
      </c>
      <c r="T403" s="169" t="str">
        <f>IF(S403="Yes",(NETWORKDAYS(H403,$D$12,Lists!$F$45:$F$65)-IF(ISNUMBER(J403),J403,0)-1),".")</f>
        <v>.</v>
      </c>
      <c r="U403" s="24"/>
      <c r="V403" s="296" t="str">
        <f t="shared" si="20"/>
        <v>.</v>
      </c>
      <c r="W403" s="44"/>
      <c r="X403" s="307"/>
      <c r="Y403" s="44"/>
      <c r="Z403" s="44"/>
      <c r="AA403" s="44"/>
      <c r="AB403" s="44"/>
      <c r="AC403" s="44"/>
      <c r="AD403" s="44"/>
      <c r="AE403" s="44"/>
      <c r="AF403" s="44"/>
      <c r="AG403" s="44"/>
    </row>
    <row r="404" spans="1:33" s="105" customFormat="1" ht="11.45" customHeight="1" outlineLevel="1" x14ac:dyDescent="0.2">
      <c r="A404" s="142">
        <f t="shared" si="18"/>
        <v>387</v>
      </c>
      <c r="B404" s="318"/>
      <c r="C404" s="71"/>
      <c r="D404" s="314"/>
      <c r="E404" s="70"/>
      <c r="F404" s="309"/>
      <c r="G404" s="308"/>
      <c r="H404" s="305"/>
      <c r="I404" s="305"/>
      <c r="J404" s="311"/>
      <c r="K404" s="305"/>
      <c r="L404" s="130" t="str">
        <f>IF(I404&lt;H404,"Check dates",IF(AND(H404="",I404&gt;0),"Check dates",IF(I404="",".",IFERROR(MAX(0,NETWORKDAYS(H404,I404,Lists!$F$45:$F$65)-IF(ISNUMBER(J404),J404,0)-1,0),"."))))</f>
        <v>.</v>
      </c>
      <c r="M404" s="308"/>
      <c r="N404" s="308"/>
      <c r="O404" s="304"/>
      <c r="P404" s="304"/>
      <c r="Q404" s="304"/>
      <c r="R404" s="304"/>
      <c r="S404" s="130" t="str">
        <f t="shared" si="19"/>
        <v>.</v>
      </c>
      <c r="T404" s="169" t="str">
        <f>IF(S404="Yes",(NETWORKDAYS(H404,$D$12,Lists!$F$45:$F$65)-IF(ISNUMBER(J404),J404,0)-1),".")</f>
        <v>.</v>
      </c>
      <c r="U404" s="24"/>
      <c r="V404" s="296" t="str">
        <f t="shared" si="20"/>
        <v>.</v>
      </c>
      <c r="W404" s="44"/>
      <c r="X404" s="307"/>
      <c r="Y404" s="44"/>
      <c r="Z404" s="44"/>
      <c r="AA404" s="44"/>
      <c r="AB404" s="44"/>
      <c r="AC404" s="44"/>
      <c r="AD404" s="44"/>
      <c r="AE404" s="44"/>
      <c r="AF404" s="44"/>
      <c r="AG404" s="44"/>
    </row>
    <row r="405" spans="1:33" s="105" customFormat="1" ht="11.45" customHeight="1" outlineLevel="1" x14ac:dyDescent="0.2">
      <c r="A405" s="142">
        <f t="shared" si="18"/>
        <v>388</v>
      </c>
      <c r="B405" s="318"/>
      <c r="C405" s="71"/>
      <c r="D405" s="314"/>
      <c r="E405" s="70"/>
      <c r="F405" s="309"/>
      <c r="G405" s="308"/>
      <c r="H405" s="305"/>
      <c r="I405" s="305"/>
      <c r="J405" s="311"/>
      <c r="K405" s="305"/>
      <c r="L405" s="130" t="str">
        <f>IF(I405&lt;H405,"Check dates",IF(AND(H405="",I405&gt;0),"Check dates",IF(I405="",".",IFERROR(MAX(0,NETWORKDAYS(H405,I405,Lists!$F$45:$F$65)-IF(ISNUMBER(J405),J405,0)-1,0),"."))))</f>
        <v>.</v>
      </c>
      <c r="M405" s="308"/>
      <c r="N405" s="308"/>
      <c r="O405" s="304"/>
      <c r="P405" s="304"/>
      <c r="Q405" s="304"/>
      <c r="R405" s="304"/>
      <c r="S405" s="130" t="str">
        <f t="shared" si="19"/>
        <v>.</v>
      </c>
      <c r="T405" s="169" t="str">
        <f>IF(S405="Yes",(NETWORKDAYS(H405,$D$12,Lists!$F$45:$F$65)-IF(ISNUMBER(J405),J405,0)-1),".")</f>
        <v>.</v>
      </c>
      <c r="U405" s="24"/>
      <c r="V405" s="296" t="str">
        <f t="shared" si="20"/>
        <v>.</v>
      </c>
      <c r="W405" s="44"/>
      <c r="X405" s="307"/>
      <c r="Y405" s="44"/>
      <c r="Z405" s="44"/>
      <c r="AA405" s="44"/>
      <c r="AB405" s="44"/>
      <c r="AC405" s="44"/>
      <c r="AD405" s="44"/>
      <c r="AE405" s="44"/>
      <c r="AF405" s="44"/>
      <c r="AG405" s="44"/>
    </row>
    <row r="406" spans="1:33" s="105" customFormat="1" ht="11.45" customHeight="1" outlineLevel="1" x14ac:dyDescent="0.2">
      <c r="A406" s="142">
        <f t="shared" ref="A406:A455" si="21">A405+1</f>
        <v>389</v>
      </c>
      <c r="B406" s="318"/>
      <c r="C406" s="71"/>
      <c r="D406" s="314"/>
      <c r="E406" s="70"/>
      <c r="F406" s="309"/>
      <c r="G406" s="308"/>
      <c r="H406" s="305"/>
      <c r="I406" s="305"/>
      <c r="J406" s="311"/>
      <c r="K406" s="305"/>
      <c r="L406" s="130" t="str">
        <f>IF(I406&lt;H406,"Check dates",IF(AND(H406="",I406&gt;0),"Check dates",IF(I406="",".",IFERROR(MAX(0,NETWORKDAYS(H406,I406,Lists!$F$45:$F$65)-IF(ISNUMBER(J406),J406,0)-1,0),"."))))</f>
        <v>.</v>
      </c>
      <c r="M406" s="308"/>
      <c r="N406" s="308"/>
      <c r="O406" s="304"/>
      <c r="P406" s="304"/>
      <c r="Q406" s="304"/>
      <c r="R406" s="304"/>
      <c r="S406" s="130" t="str">
        <f t="shared" si="19"/>
        <v>.</v>
      </c>
      <c r="T406" s="169" t="str">
        <f>IF(S406="Yes",(NETWORKDAYS(H406,$D$12,Lists!$F$45:$F$65)-IF(ISNUMBER(J406),J406,0)-1),".")</f>
        <v>.</v>
      </c>
      <c r="U406" s="24"/>
      <c r="V406" s="296" t="str">
        <f t="shared" si="20"/>
        <v>.</v>
      </c>
      <c r="W406" s="44"/>
      <c r="X406" s="307"/>
      <c r="Y406" s="44"/>
      <c r="Z406" s="44"/>
      <c r="AA406" s="44"/>
      <c r="AB406" s="44"/>
      <c r="AC406" s="44"/>
      <c r="AD406" s="44"/>
      <c r="AE406" s="44"/>
      <c r="AF406" s="44"/>
      <c r="AG406" s="44"/>
    </row>
    <row r="407" spans="1:33" s="105" customFormat="1" ht="11.45" customHeight="1" outlineLevel="1" x14ac:dyDescent="0.2">
      <c r="A407" s="142">
        <f t="shared" si="21"/>
        <v>390</v>
      </c>
      <c r="B407" s="318"/>
      <c r="C407" s="71"/>
      <c r="D407" s="314"/>
      <c r="E407" s="70"/>
      <c r="F407" s="309"/>
      <c r="G407" s="308"/>
      <c r="H407" s="305"/>
      <c r="I407" s="305"/>
      <c r="J407" s="311"/>
      <c r="K407" s="305"/>
      <c r="L407" s="130" t="str">
        <f>IF(I407&lt;H407,"Check dates",IF(AND(H407="",I407&gt;0),"Check dates",IF(I407="",".",IFERROR(MAX(0,NETWORKDAYS(H407,I407,Lists!$F$45:$F$65)-IF(ISNUMBER(J407),J407,0)-1,0),"."))))</f>
        <v>.</v>
      </c>
      <c r="M407" s="308"/>
      <c r="N407" s="308"/>
      <c r="O407" s="304"/>
      <c r="P407" s="304"/>
      <c r="Q407" s="304"/>
      <c r="R407" s="304"/>
      <c r="S407" s="130" t="str">
        <f t="shared" si="19"/>
        <v>.</v>
      </c>
      <c r="T407" s="169" t="str">
        <f>IF(S407="Yes",(NETWORKDAYS(H407,$D$12,Lists!$F$45:$F$65)-IF(ISNUMBER(J407),J407,0)-1),".")</f>
        <v>.</v>
      </c>
      <c r="U407" s="24"/>
      <c r="V407" s="296" t="str">
        <f t="shared" si="20"/>
        <v>.</v>
      </c>
      <c r="W407" s="44"/>
      <c r="X407" s="307"/>
      <c r="Y407" s="44"/>
      <c r="Z407" s="44"/>
      <c r="AA407" s="44"/>
      <c r="AB407" s="44"/>
      <c r="AC407" s="44"/>
      <c r="AD407" s="44"/>
      <c r="AE407" s="44"/>
      <c r="AF407" s="44"/>
      <c r="AG407" s="44"/>
    </row>
    <row r="408" spans="1:33" s="105" customFormat="1" ht="11.45" customHeight="1" outlineLevel="1" x14ac:dyDescent="0.2">
      <c r="A408" s="142">
        <f t="shared" si="21"/>
        <v>391</v>
      </c>
      <c r="B408" s="318"/>
      <c r="C408" s="71"/>
      <c r="D408" s="314"/>
      <c r="E408" s="70"/>
      <c r="F408" s="309"/>
      <c r="G408" s="308"/>
      <c r="H408" s="305"/>
      <c r="I408" s="305"/>
      <c r="J408" s="311"/>
      <c r="K408" s="305"/>
      <c r="L408" s="130" t="str">
        <f>IF(I408&lt;H408,"Check dates",IF(AND(H408="",I408&gt;0),"Check dates",IF(I408="",".",IFERROR(MAX(0,NETWORKDAYS(H408,I408,Lists!$F$45:$F$65)-IF(ISNUMBER(J408),J408,0)-1,0),"."))))</f>
        <v>.</v>
      </c>
      <c r="M408" s="308"/>
      <c r="N408" s="308"/>
      <c r="O408" s="304"/>
      <c r="P408" s="304"/>
      <c r="Q408" s="304"/>
      <c r="R408" s="304"/>
      <c r="S408" s="130" t="str">
        <f t="shared" si="19"/>
        <v>.</v>
      </c>
      <c r="T408" s="169" t="str">
        <f>IF(S408="Yes",(NETWORKDAYS(H408,$D$12,Lists!$F$45:$F$65)-IF(ISNUMBER(J408),J408,0)-1),".")</f>
        <v>.</v>
      </c>
      <c r="U408" s="24"/>
      <c r="V408" s="296" t="str">
        <f t="shared" si="20"/>
        <v>.</v>
      </c>
      <c r="W408" s="44"/>
      <c r="X408" s="307"/>
      <c r="Y408" s="44"/>
      <c r="Z408" s="44"/>
      <c r="AA408" s="44"/>
      <c r="AB408" s="44"/>
      <c r="AC408" s="44"/>
      <c r="AD408" s="44"/>
      <c r="AE408" s="44"/>
      <c r="AF408" s="44"/>
      <c r="AG408" s="44"/>
    </row>
    <row r="409" spans="1:33" s="105" customFormat="1" ht="11.45" customHeight="1" outlineLevel="1" x14ac:dyDescent="0.2">
      <c r="A409" s="142">
        <f t="shared" si="21"/>
        <v>392</v>
      </c>
      <c r="B409" s="318"/>
      <c r="C409" s="71"/>
      <c r="D409" s="314"/>
      <c r="E409" s="70"/>
      <c r="F409" s="309"/>
      <c r="G409" s="308"/>
      <c r="H409" s="305"/>
      <c r="I409" s="305"/>
      <c r="J409" s="311"/>
      <c r="K409" s="305"/>
      <c r="L409" s="130" t="str">
        <f>IF(I409&lt;H409,"Check dates",IF(AND(H409="",I409&gt;0),"Check dates",IF(I409="",".",IFERROR(MAX(0,NETWORKDAYS(H409,I409,Lists!$F$45:$F$65)-IF(ISNUMBER(J409),J409,0)-1,0),"."))))</f>
        <v>.</v>
      </c>
      <c r="M409" s="308"/>
      <c r="N409" s="308"/>
      <c r="O409" s="304"/>
      <c r="P409" s="304"/>
      <c r="Q409" s="304"/>
      <c r="R409" s="304"/>
      <c r="S409" s="130" t="str">
        <f t="shared" si="19"/>
        <v>.</v>
      </c>
      <c r="T409" s="169" t="str">
        <f>IF(S409="Yes",(NETWORKDAYS(H409,$D$12,Lists!$F$45:$F$65)-IF(ISNUMBER(J409),J409,0)-1),".")</f>
        <v>.</v>
      </c>
      <c r="U409" s="24"/>
      <c r="V409" s="296" t="str">
        <f t="shared" si="20"/>
        <v>.</v>
      </c>
      <c r="W409" s="44"/>
      <c r="X409" s="307"/>
      <c r="Y409" s="44"/>
      <c r="Z409" s="44"/>
      <c r="AA409" s="44"/>
      <c r="AB409" s="44"/>
      <c r="AC409" s="44"/>
      <c r="AD409" s="44"/>
      <c r="AE409" s="44"/>
      <c r="AF409" s="44"/>
      <c r="AG409" s="44"/>
    </row>
    <row r="410" spans="1:33" s="105" customFormat="1" ht="11.45" customHeight="1" outlineLevel="1" x14ac:dyDescent="0.2">
      <c r="A410" s="142">
        <f t="shared" si="21"/>
        <v>393</v>
      </c>
      <c r="B410" s="318"/>
      <c r="C410" s="71"/>
      <c r="D410" s="314"/>
      <c r="E410" s="70"/>
      <c r="F410" s="309"/>
      <c r="G410" s="308"/>
      <c r="H410" s="305"/>
      <c r="I410" s="305"/>
      <c r="J410" s="311"/>
      <c r="K410" s="305"/>
      <c r="L410" s="130" t="str">
        <f>IF(I410&lt;H410,"Check dates",IF(AND(H410="",I410&gt;0),"Check dates",IF(I410="",".",IFERROR(MAX(0,NETWORKDAYS(H410,I410,Lists!$F$45:$F$65)-IF(ISNUMBER(J410),J410,0)-1,0),"."))))</f>
        <v>.</v>
      </c>
      <c r="M410" s="308"/>
      <c r="N410" s="308"/>
      <c r="O410" s="304"/>
      <c r="P410" s="304"/>
      <c r="Q410" s="304"/>
      <c r="R410" s="304"/>
      <c r="S410" s="130" t="str">
        <f t="shared" si="19"/>
        <v>.</v>
      </c>
      <c r="T410" s="169" t="str">
        <f>IF(S410="Yes",(NETWORKDAYS(H410,$D$12,Lists!$F$45:$F$65)-IF(ISNUMBER(J410),J410,0)-1),".")</f>
        <v>.</v>
      </c>
      <c r="U410" s="24"/>
      <c r="V410" s="296" t="str">
        <f t="shared" si="20"/>
        <v>.</v>
      </c>
      <c r="W410" s="44"/>
      <c r="X410" s="307"/>
      <c r="Y410" s="44"/>
      <c r="Z410" s="44"/>
      <c r="AA410" s="44"/>
      <c r="AB410" s="44"/>
      <c r="AC410" s="44"/>
      <c r="AD410" s="44"/>
      <c r="AE410" s="44"/>
      <c r="AF410" s="44"/>
      <c r="AG410" s="44"/>
    </row>
    <row r="411" spans="1:33" s="105" customFormat="1" ht="11.45" customHeight="1" outlineLevel="1" x14ac:dyDescent="0.2">
      <c r="A411" s="142">
        <f t="shared" si="21"/>
        <v>394</v>
      </c>
      <c r="B411" s="318"/>
      <c r="C411" s="71"/>
      <c r="D411" s="314"/>
      <c r="E411" s="70"/>
      <c r="F411" s="309"/>
      <c r="G411" s="308"/>
      <c r="H411" s="305"/>
      <c r="I411" s="305"/>
      <c r="J411" s="311"/>
      <c r="K411" s="305"/>
      <c r="L411" s="130" t="str">
        <f>IF(I411&lt;H411,"Check dates",IF(AND(H411="",I411&gt;0),"Check dates",IF(I411="",".",IFERROR(MAX(0,NETWORKDAYS(H411,I411,Lists!$F$45:$F$65)-IF(ISNUMBER(J411),J411,0)-1,0),"."))))</f>
        <v>.</v>
      </c>
      <c r="M411" s="308"/>
      <c r="N411" s="308"/>
      <c r="O411" s="304"/>
      <c r="P411" s="304"/>
      <c r="Q411" s="304"/>
      <c r="R411" s="304"/>
      <c r="S411" s="130" t="str">
        <f t="shared" si="19"/>
        <v>.</v>
      </c>
      <c r="T411" s="169" t="str">
        <f>IF(S411="Yes",(NETWORKDAYS(H411,$D$12,Lists!$F$45:$F$65)-IF(ISNUMBER(J411),J411,0)-1),".")</f>
        <v>.</v>
      </c>
      <c r="U411" s="24"/>
      <c r="V411" s="296" t="str">
        <f t="shared" si="20"/>
        <v>.</v>
      </c>
      <c r="W411" s="44"/>
      <c r="X411" s="307"/>
      <c r="Y411" s="44"/>
      <c r="Z411" s="44"/>
      <c r="AA411" s="44"/>
      <c r="AB411" s="44"/>
      <c r="AC411" s="44"/>
      <c r="AD411" s="44"/>
      <c r="AE411" s="44"/>
      <c r="AF411" s="44"/>
      <c r="AG411" s="44"/>
    </row>
    <row r="412" spans="1:33" s="105" customFormat="1" ht="11.45" customHeight="1" outlineLevel="1" x14ac:dyDescent="0.2">
      <c r="A412" s="142">
        <f t="shared" si="21"/>
        <v>395</v>
      </c>
      <c r="B412" s="318"/>
      <c r="C412" s="71"/>
      <c r="D412" s="314"/>
      <c r="E412" s="70"/>
      <c r="F412" s="309"/>
      <c r="G412" s="308"/>
      <c r="H412" s="305"/>
      <c r="I412" s="305"/>
      <c r="J412" s="311"/>
      <c r="K412" s="305"/>
      <c r="L412" s="130" t="str">
        <f>IF(I412&lt;H412,"Check dates",IF(AND(H412="",I412&gt;0),"Check dates",IF(I412="",".",IFERROR(MAX(0,NETWORKDAYS(H412,I412,Lists!$F$45:$F$65)-IF(ISNUMBER(J412),J412,0)-1,0),"."))))</f>
        <v>.</v>
      </c>
      <c r="M412" s="308"/>
      <c r="N412" s="308"/>
      <c r="O412" s="304"/>
      <c r="P412" s="304"/>
      <c r="Q412" s="304"/>
      <c r="R412" s="304"/>
      <c r="S412" s="130" t="str">
        <f t="shared" si="19"/>
        <v>.</v>
      </c>
      <c r="T412" s="169" t="str">
        <f>IF(S412="Yes",(NETWORKDAYS(H412,$D$12,Lists!$F$45:$F$65)-IF(ISNUMBER(J412),J412,0)-1),".")</f>
        <v>.</v>
      </c>
      <c r="U412" s="24"/>
      <c r="V412" s="296" t="str">
        <f t="shared" si="20"/>
        <v>.</v>
      </c>
      <c r="W412" s="44"/>
      <c r="X412" s="307"/>
      <c r="Y412" s="44"/>
      <c r="Z412" s="44"/>
      <c r="AA412" s="44"/>
      <c r="AB412" s="44"/>
      <c r="AC412" s="44"/>
      <c r="AD412" s="44"/>
      <c r="AE412" s="44"/>
      <c r="AF412" s="44"/>
      <c r="AG412" s="44"/>
    </row>
    <row r="413" spans="1:33" s="105" customFormat="1" ht="11.45" customHeight="1" outlineLevel="1" x14ac:dyDescent="0.2">
      <c r="A413" s="142">
        <f t="shared" si="21"/>
        <v>396</v>
      </c>
      <c r="B413" s="318"/>
      <c r="C413" s="71"/>
      <c r="D413" s="314"/>
      <c r="E413" s="70"/>
      <c r="F413" s="309"/>
      <c r="G413" s="308"/>
      <c r="H413" s="305"/>
      <c r="I413" s="305"/>
      <c r="J413" s="311"/>
      <c r="K413" s="305"/>
      <c r="L413" s="130" t="str">
        <f>IF(I413&lt;H413,"Check dates",IF(AND(H413="",I413&gt;0),"Check dates",IF(I413="",".",IFERROR(MAX(0,NETWORKDAYS(H413,I413,Lists!$F$45:$F$65)-IF(ISNUMBER(J413),J413,0)-1,0),"."))))</f>
        <v>.</v>
      </c>
      <c r="M413" s="308"/>
      <c r="N413" s="308"/>
      <c r="O413" s="304"/>
      <c r="P413" s="304"/>
      <c r="Q413" s="304"/>
      <c r="R413" s="304"/>
      <c r="S413" s="130" t="str">
        <f t="shared" si="19"/>
        <v>.</v>
      </c>
      <c r="T413" s="169" t="str">
        <f>IF(S413="Yes",(NETWORKDAYS(H413,$D$12,Lists!$F$45:$F$65)-IF(ISNUMBER(J413),J413,0)-1),".")</f>
        <v>.</v>
      </c>
      <c r="U413" s="24"/>
      <c r="V413" s="296" t="str">
        <f t="shared" si="20"/>
        <v>.</v>
      </c>
      <c r="W413" s="44"/>
      <c r="X413" s="307"/>
      <c r="Y413" s="44"/>
      <c r="Z413" s="44"/>
      <c r="AA413" s="44"/>
      <c r="AB413" s="44"/>
      <c r="AC413" s="44"/>
      <c r="AD413" s="44"/>
      <c r="AE413" s="44"/>
      <c r="AF413" s="44"/>
      <c r="AG413" s="44"/>
    </row>
    <row r="414" spans="1:33" s="105" customFormat="1" ht="11.45" customHeight="1" outlineLevel="1" x14ac:dyDescent="0.2">
      <c r="A414" s="142">
        <f t="shared" si="21"/>
        <v>397</v>
      </c>
      <c r="B414" s="318"/>
      <c r="C414" s="71"/>
      <c r="D414" s="314"/>
      <c r="E414" s="70"/>
      <c r="F414" s="309"/>
      <c r="G414" s="308"/>
      <c r="H414" s="305"/>
      <c r="I414" s="319"/>
      <c r="J414" s="311"/>
      <c r="K414" s="305"/>
      <c r="L414" s="130" t="str">
        <f>IF(I414&lt;H414,"Check dates",IF(AND(H414="",I414&gt;0),"Check dates",IF(I414="",".",IFERROR(MAX(0,NETWORKDAYS(H414,I414,Lists!$F$45:$F$65)-IF(ISNUMBER(J414),J414,0)-1,0),"."))))</f>
        <v>.</v>
      </c>
      <c r="M414" s="308"/>
      <c r="N414" s="308"/>
      <c r="O414" s="304"/>
      <c r="P414" s="304"/>
      <c r="Q414" s="304"/>
      <c r="R414" s="304"/>
      <c r="S414" s="130" t="str">
        <f t="shared" si="19"/>
        <v>.</v>
      </c>
      <c r="T414" s="169" t="str">
        <f>IF(S414="Yes",(NETWORKDAYS(H414,$D$12,Lists!$F$45:$F$65)-IF(ISNUMBER(J414),J414,0)-1),".")</f>
        <v>.</v>
      </c>
      <c r="U414" s="24"/>
      <c r="V414" s="296" t="str">
        <f t="shared" si="20"/>
        <v>.</v>
      </c>
      <c r="W414" s="44"/>
      <c r="X414" s="307"/>
      <c r="Y414" s="44"/>
      <c r="Z414" s="44"/>
      <c r="AA414" s="44"/>
      <c r="AB414" s="44"/>
      <c r="AC414" s="44"/>
      <c r="AD414" s="44"/>
      <c r="AE414" s="44"/>
      <c r="AF414" s="44"/>
      <c r="AG414" s="44"/>
    </row>
    <row r="415" spans="1:33" s="105" customFormat="1" ht="11.45" customHeight="1" outlineLevel="1" x14ac:dyDescent="0.2">
      <c r="A415" s="142">
        <f t="shared" si="21"/>
        <v>398</v>
      </c>
      <c r="B415" s="318"/>
      <c r="C415" s="71"/>
      <c r="D415" s="314"/>
      <c r="E415" s="70"/>
      <c r="F415" s="309"/>
      <c r="G415" s="308"/>
      <c r="H415" s="305"/>
      <c r="I415" s="305"/>
      <c r="J415" s="311"/>
      <c r="K415" s="305"/>
      <c r="L415" s="130" t="str">
        <f>IF(I415&lt;H415,"Check dates",IF(AND(H415="",I415&gt;0),"Check dates",IF(I415="",".",IFERROR(MAX(0,NETWORKDAYS(H415,I415,Lists!$F$45:$F$65)-IF(ISNUMBER(J415),J415,0)-1,0),"."))))</f>
        <v>.</v>
      </c>
      <c r="M415" s="308"/>
      <c r="N415" s="308"/>
      <c r="O415" s="304"/>
      <c r="P415" s="304"/>
      <c r="Q415" s="304"/>
      <c r="R415" s="304"/>
      <c r="S415" s="130" t="str">
        <f t="shared" si="19"/>
        <v>.</v>
      </c>
      <c r="T415" s="169" t="str">
        <f>IF(S415="Yes",(NETWORKDAYS(H415,$D$12,Lists!$F$45:$F$65)-IF(ISNUMBER(J415),J415,0)-1),".")</f>
        <v>.</v>
      </c>
      <c r="U415" s="24"/>
      <c r="V415" s="296" t="str">
        <f t="shared" si="20"/>
        <v>.</v>
      </c>
      <c r="W415" s="44"/>
      <c r="X415" s="307"/>
      <c r="Y415" s="44"/>
      <c r="Z415" s="44"/>
      <c r="AA415" s="44"/>
      <c r="AB415" s="44"/>
      <c r="AC415" s="44"/>
      <c r="AD415" s="44"/>
      <c r="AE415" s="44"/>
      <c r="AF415" s="44"/>
      <c r="AG415" s="44"/>
    </row>
    <row r="416" spans="1:33" s="105" customFormat="1" ht="11.45" customHeight="1" outlineLevel="1" x14ac:dyDescent="0.2">
      <c r="A416" s="142">
        <f t="shared" si="21"/>
        <v>399</v>
      </c>
      <c r="B416" s="318"/>
      <c r="C416" s="71"/>
      <c r="D416" s="314"/>
      <c r="E416" s="70"/>
      <c r="F416" s="309"/>
      <c r="G416" s="308"/>
      <c r="H416" s="305"/>
      <c r="I416" s="305"/>
      <c r="J416" s="311"/>
      <c r="K416" s="305"/>
      <c r="L416" s="130" t="str">
        <f>IF(I416&lt;H416,"Check dates",IF(AND(H416="",I416&gt;0),"Check dates",IF(I416="",".",IFERROR(MAX(0,NETWORKDAYS(H416,I416,Lists!$F$45:$F$65)-IF(ISNUMBER(J416),J416,0)-1,0),"."))))</f>
        <v>.</v>
      </c>
      <c r="M416" s="308"/>
      <c r="N416" s="308"/>
      <c r="O416" s="304"/>
      <c r="P416" s="304"/>
      <c r="Q416" s="304"/>
      <c r="R416" s="304"/>
      <c r="S416" s="130" t="str">
        <f t="shared" si="19"/>
        <v>.</v>
      </c>
      <c r="T416" s="169" t="str">
        <f>IF(S416="Yes",(NETWORKDAYS(H416,$D$12,Lists!$F$45:$F$65)-IF(ISNUMBER(J416),J416,0)-1),".")</f>
        <v>.</v>
      </c>
      <c r="U416" s="24"/>
      <c r="V416" s="296" t="str">
        <f t="shared" si="20"/>
        <v>.</v>
      </c>
      <c r="W416" s="44"/>
      <c r="X416" s="307"/>
      <c r="Y416" s="44"/>
      <c r="Z416" s="44"/>
      <c r="AA416" s="44"/>
      <c r="AB416" s="44"/>
      <c r="AC416" s="44"/>
      <c r="AD416" s="44"/>
      <c r="AE416" s="44"/>
      <c r="AF416" s="44"/>
      <c r="AG416" s="44"/>
    </row>
    <row r="417" spans="1:33" s="105" customFormat="1" ht="11.45" customHeight="1" outlineLevel="1" x14ac:dyDescent="0.2">
      <c r="A417" s="142">
        <f t="shared" si="21"/>
        <v>400</v>
      </c>
      <c r="B417" s="318"/>
      <c r="C417" s="71"/>
      <c r="D417" s="314"/>
      <c r="E417" s="70"/>
      <c r="F417" s="309"/>
      <c r="G417" s="308"/>
      <c r="H417" s="305"/>
      <c r="I417" s="305"/>
      <c r="J417" s="311"/>
      <c r="K417" s="305"/>
      <c r="L417" s="130" t="str">
        <f>IF(I417&lt;H417,"Check dates",IF(AND(H417="",I417&gt;0),"Check dates",IF(I417="",".",IFERROR(MAX(0,NETWORKDAYS(H417,I417,Lists!$F$45:$F$65)-IF(ISNUMBER(J417),J417,0)-1,0),"."))))</f>
        <v>.</v>
      </c>
      <c r="M417" s="308"/>
      <c r="N417" s="308"/>
      <c r="O417" s="304"/>
      <c r="P417" s="304"/>
      <c r="Q417" s="304"/>
      <c r="R417" s="304"/>
      <c r="S417" s="130" t="str">
        <f t="shared" si="19"/>
        <v>.</v>
      </c>
      <c r="T417" s="169" t="str">
        <f>IF(S417="Yes",(NETWORKDAYS(H417,$D$12,Lists!$F$45:$F$65)-IF(ISNUMBER(J417),J417,0)-1),".")</f>
        <v>.</v>
      </c>
      <c r="U417" s="24"/>
      <c r="V417" s="296" t="str">
        <f t="shared" si="20"/>
        <v>.</v>
      </c>
      <c r="W417" s="44"/>
      <c r="X417" s="307"/>
      <c r="Y417" s="44"/>
      <c r="Z417" s="44"/>
      <c r="AA417" s="44"/>
      <c r="AB417" s="44"/>
      <c r="AC417" s="44"/>
      <c r="AD417" s="44"/>
      <c r="AE417" s="44"/>
      <c r="AF417" s="44"/>
      <c r="AG417" s="44"/>
    </row>
    <row r="418" spans="1:33" s="105" customFormat="1" ht="11.45" customHeight="1" outlineLevel="1" x14ac:dyDescent="0.2">
      <c r="A418" s="142">
        <f t="shared" si="21"/>
        <v>401</v>
      </c>
      <c r="B418" s="318"/>
      <c r="C418" s="71"/>
      <c r="D418" s="314"/>
      <c r="E418" s="70"/>
      <c r="F418" s="309"/>
      <c r="G418" s="308"/>
      <c r="H418" s="305"/>
      <c r="I418" s="305"/>
      <c r="J418" s="311"/>
      <c r="K418" s="305"/>
      <c r="L418" s="130" t="str">
        <f>IF(I418&lt;H418,"Check dates",IF(AND(H418="",I418&gt;0),"Check dates",IF(I418="",".",IFERROR(MAX(0,NETWORKDAYS(H418,I418,Lists!$F$45:$F$65)-IF(ISNUMBER(J418),J418,0)-1,0),"."))))</f>
        <v>.</v>
      </c>
      <c r="M418" s="308"/>
      <c r="N418" s="308"/>
      <c r="O418" s="304"/>
      <c r="P418" s="304"/>
      <c r="Q418" s="304"/>
      <c r="R418" s="304"/>
      <c r="S418" s="130" t="str">
        <f t="shared" si="19"/>
        <v>.</v>
      </c>
      <c r="T418" s="169" t="str">
        <f>IF(S418="Yes",(NETWORKDAYS(H418,$D$12,Lists!$F$45:$F$65)-IF(ISNUMBER(J418),J418,0)-1),".")</f>
        <v>.</v>
      </c>
      <c r="U418" s="24"/>
      <c r="V418" s="296" t="str">
        <f t="shared" si="20"/>
        <v>.</v>
      </c>
      <c r="W418" s="44"/>
      <c r="X418" s="307"/>
      <c r="Y418" s="44"/>
      <c r="Z418" s="44"/>
      <c r="AA418" s="44"/>
      <c r="AB418" s="44"/>
      <c r="AC418" s="44"/>
      <c r="AD418" s="44"/>
      <c r="AE418" s="44"/>
      <c r="AF418" s="44"/>
      <c r="AG418" s="44"/>
    </row>
    <row r="419" spans="1:33" s="105" customFormat="1" ht="11.45" customHeight="1" outlineLevel="1" x14ac:dyDescent="0.2">
      <c r="A419" s="142">
        <f t="shared" si="21"/>
        <v>402</v>
      </c>
      <c r="B419" s="318"/>
      <c r="C419" s="71"/>
      <c r="D419" s="314"/>
      <c r="E419" s="70"/>
      <c r="F419" s="309"/>
      <c r="G419" s="308"/>
      <c r="H419" s="305"/>
      <c r="I419" s="305"/>
      <c r="J419" s="311"/>
      <c r="K419" s="305"/>
      <c r="L419" s="130" t="str">
        <f>IF(I419&lt;H419,"Check dates",IF(AND(H419="",I419&gt;0),"Check dates",IF(I419="",".",IFERROR(MAX(0,NETWORKDAYS(H419,I419,Lists!$F$45:$F$65)-IF(ISNUMBER(J419),J419,0)-1,0),"."))))</f>
        <v>.</v>
      </c>
      <c r="M419" s="308"/>
      <c r="N419" s="308"/>
      <c r="O419" s="304"/>
      <c r="P419" s="304"/>
      <c r="Q419" s="304"/>
      <c r="R419" s="304"/>
      <c r="S419" s="130" t="str">
        <f t="shared" si="19"/>
        <v>.</v>
      </c>
      <c r="T419" s="169" t="str">
        <f>IF(S419="Yes",(NETWORKDAYS(H419,$D$12,Lists!$F$45:$F$65)-IF(ISNUMBER(J419),J419,0)-1),".")</f>
        <v>.</v>
      </c>
      <c r="U419" s="24"/>
      <c r="V419" s="296" t="str">
        <f t="shared" si="20"/>
        <v>.</v>
      </c>
      <c r="W419" s="44"/>
      <c r="X419" s="307"/>
      <c r="Y419" s="44"/>
      <c r="Z419" s="44"/>
      <c r="AA419" s="44"/>
      <c r="AB419" s="44"/>
      <c r="AC419" s="44"/>
      <c r="AD419" s="44"/>
      <c r="AE419" s="44"/>
      <c r="AF419" s="44"/>
      <c r="AG419" s="44"/>
    </row>
    <row r="420" spans="1:33" s="105" customFormat="1" ht="11.45" customHeight="1" outlineLevel="1" x14ac:dyDescent="0.2">
      <c r="A420" s="142">
        <f t="shared" si="21"/>
        <v>403</v>
      </c>
      <c r="B420" s="318"/>
      <c r="C420" s="71"/>
      <c r="D420" s="314"/>
      <c r="E420" s="70"/>
      <c r="F420" s="309"/>
      <c r="G420" s="308"/>
      <c r="H420" s="305"/>
      <c r="I420" s="305"/>
      <c r="J420" s="311"/>
      <c r="K420" s="305"/>
      <c r="L420" s="130" t="str">
        <f>IF(I420&lt;H420,"Check dates",IF(AND(H420="",I420&gt;0),"Check dates",IF(I420="",".",IFERROR(MAX(0,NETWORKDAYS(H420,I420,Lists!$F$45:$F$65)-IF(ISNUMBER(J420),J420,0)-1,0),"."))))</f>
        <v>.</v>
      </c>
      <c r="M420" s="308"/>
      <c r="N420" s="308"/>
      <c r="O420" s="304"/>
      <c r="P420" s="304"/>
      <c r="Q420" s="304"/>
      <c r="R420" s="304"/>
      <c r="S420" s="130" t="str">
        <f t="shared" si="19"/>
        <v>.</v>
      </c>
      <c r="T420" s="169" t="str">
        <f>IF(S420="Yes",(NETWORKDAYS(H420,$D$12,Lists!$F$45:$F$65)-IF(ISNUMBER(J420),J420,0)-1),".")</f>
        <v>.</v>
      </c>
      <c r="U420" s="24"/>
      <c r="V420" s="296" t="str">
        <f t="shared" si="20"/>
        <v>.</v>
      </c>
      <c r="W420" s="44"/>
      <c r="X420" s="307"/>
      <c r="Y420" s="44"/>
      <c r="Z420" s="44"/>
      <c r="AA420" s="44"/>
      <c r="AB420" s="44"/>
      <c r="AC420" s="44"/>
      <c r="AD420" s="44"/>
      <c r="AE420" s="44"/>
      <c r="AF420" s="44"/>
      <c r="AG420" s="44"/>
    </row>
    <row r="421" spans="1:33" s="105" customFormat="1" ht="11.45" customHeight="1" outlineLevel="1" x14ac:dyDescent="0.2">
      <c r="A421" s="142">
        <f t="shared" si="21"/>
        <v>404</v>
      </c>
      <c r="B421" s="318"/>
      <c r="C421" s="71"/>
      <c r="D421" s="314"/>
      <c r="E421" s="70"/>
      <c r="F421" s="309"/>
      <c r="G421" s="308"/>
      <c r="H421" s="305"/>
      <c r="I421" s="305"/>
      <c r="J421" s="311"/>
      <c r="K421" s="305"/>
      <c r="L421" s="130" t="str">
        <f>IF(I421&lt;H421,"Check dates",IF(AND(H421="",I421&gt;0),"Check dates",IF(I421="",".",IFERROR(MAX(0,NETWORKDAYS(H421,I421,Lists!$F$45:$F$65)-IF(ISNUMBER(J421),J421,0)-1,0),"."))))</f>
        <v>.</v>
      </c>
      <c r="M421" s="308"/>
      <c r="N421" s="308"/>
      <c r="O421" s="304"/>
      <c r="P421" s="304"/>
      <c r="Q421" s="304"/>
      <c r="R421" s="304"/>
      <c r="S421" s="130" t="str">
        <f t="shared" si="19"/>
        <v>.</v>
      </c>
      <c r="T421" s="169" t="str">
        <f>IF(S421="Yes",(NETWORKDAYS(H421,$D$12,Lists!$F$45:$F$65)-IF(ISNUMBER(J421),J421,0)-1),".")</f>
        <v>.</v>
      </c>
      <c r="U421" s="24"/>
      <c r="V421" s="296" t="str">
        <f t="shared" si="20"/>
        <v>.</v>
      </c>
      <c r="W421" s="44"/>
      <c r="X421" s="307"/>
      <c r="Y421" s="44"/>
      <c r="Z421" s="44"/>
      <c r="AA421" s="44"/>
      <c r="AB421" s="44"/>
      <c r="AC421" s="44"/>
      <c r="AD421" s="44"/>
      <c r="AE421" s="44"/>
      <c r="AF421" s="44"/>
      <c r="AG421" s="44"/>
    </row>
    <row r="422" spans="1:33" s="105" customFormat="1" ht="11.45" customHeight="1" outlineLevel="1" x14ac:dyDescent="0.2">
      <c r="A422" s="142">
        <f t="shared" si="21"/>
        <v>405</v>
      </c>
      <c r="B422" s="318"/>
      <c r="C422" s="71"/>
      <c r="D422" s="314"/>
      <c r="E422" s="70"/>
      <c r="F422" s="309"/>
      <c r="G422" s="308"/>
      <c r="H422" s="305"/>
      <c r="I422" s="305"/>
      <c r="J422" s="311"/>
      <c r="K422" s="305"/>
      <c r="L422" s="130" t="str">
        <f>IF(I422&lt;H422,"Check dates",IF(AND(H422="",I422&gt;0),"Check dates",IF(I422="",".",IFERROR(MAX(0,NETWORKDAYS(H422,I422,Lists!$F$45:$F$65)-IF(ISNUMBER(J422),J422,0)-1,0),"."))))</f>
        <v>.</v>
      </c>
      <c r="M422" s="308"/>
      <c r="N422" s="308"/>
      <c r="O422" s="304"/>
      <c r="P422" s="304"/>
      <c r="Q422" s="304"/>
      <c r="R422" s="304"/>
      <c r="S422" s="130" t="str">
        <f t="shared" si="19"/>
        <v>.</v>
      </c>
      <c r="T422" s="169" t="str">
        <f>IF(S422="Yes",(NETWORKDAYS(H422,$D$12,Lists!$F$45:$F$65)-IF(ISNUMBER(J422),J422,0)-1),".")</f>
        <v>.</v>
      </c>
      <c r="U422" s="24"/>
      <c r="V422" s="296" t="str">
        <f t="shared" si="20"/>
        <v>.</v>
      </c>
      <c r="W422" s="44"/>
      <c r="X422" s="307"/>
      <c r="Y422" s="44"/>
      <c r="Z422" s="44"/>
      <c r="AA422" s="44"/>
      <c r="AB422" s="44"/>
      <c r="AC422" s="44"/>
      <c r="AD422" s="44"/>
      <c r="AE422" s="44"/>
      <c r="AF422" s="44"/>
      <c r="AG422" s="44"/>
    </row>
    <row r="423" spans="1:33" s="105" customFormat="1" ht="11.45" customHeight="1" outlineLevel="1" x14ac:dyDescent="0.2">
      <c r="A423" s="142">
        <f t="shared" si="21"/>
        <v>406</v>
      </c>
      <c r="B423" s="318"/>
      <c r="C423" s="71"/>
      <c r="D423" s="314"/>
      <c r="E423" s="70"/>
      <c r="F423" s="309"/>
      <c r="G423" s="308"/>
      <c r="H423" s="305"/>
      <c r="I423" s="319"/>
      <c r="J423" s="311"/>
      <c r="K423" s="305"/>
      <c r="L423" s="130" t="str">
        <f>IF(I423&lt;H423,"Check dates",IF(AND(H423="",I423&gt;0),"Check dates",IF(I423="",".",IFERROR(MAX(0,NETWORKDAYS(H423,I423,Lists!$F$45:$F$65)-IF(ISNUMBER(J423),J423,0)-1,0),"."))))</f>
        <v>.</v>
      </c>
      <c r="M423" s="308"/>
      <c r="N423" s="308"/>
      <c r="O423" s="304"/>
      <c r="P423" s="304"/>
      <c r="Q423" s="304"/>
      <c r="R423" s="304"/>
      <c r="S423" s="130" t="str">
        <f t="shared" si="19"/>
        <v>.</v>
      </c>
      <c r="T423" s="169" t="str">
        <f>IF(S423="Yes",(NETWORKDAYS(H423,$D$12,Lists!$F$45:$F$65)-IF(ISNUMBER(J423),J423,0)-1),".")</f>
        <v>.</v>
      </c>
      <c r="U423" s="24"/>
      <c r="V423" s="296" t="str">
        <f t="shared" si="20"/>
        <v>.</v>
      </c>
      <c r="W423" s="44"/>
      <c r="X423" s="307"/>
      <c r="Y423" s="44"/>
      <c r="Z423" s="44"/>
      <c r="AA423" s="44"/>
      <c r="AB423" s="44"/>
      <c r="AC423" s="44"/>
      <c r="AD423" s="44"/>
      <c r="AE423" s="44"/>
      <c r="AF423" s="44"/>
      <c r="AG423" s="44"/>
    </row>
    <row r="424" spans="1:33" s="105" customFormat="1" ht="11.45" customHeight="1" outlineLevel="1" x14ac:dyDescent="0.2">
      <c r="A424" s="142">
        <f t="shared" si="21"/>
        <v>407</v>
      </c>
      <c r="B424" s="318"/>
      <c r="C424" s="71"/>
      <c r="D424" s="314"/>
      <c r="E424" s="70"/>
      <c r="F424" s="309"/>
      <c r="G424" s="308"/>
      <c r="H424" s="305"/>
      <c r="I424" s="305"/>
      <c r="J424" s="311"/>
      <c r="K424" s="305"/>
      <c r="L424" s="130" t="str">
        <f>IF(I424&lt;H424,"Check dates",IF(AND(H424="",I424&gt;0),"Check dates",IF(I424="",".",IFERROR(MAX(0,NETWORKDAYS(H424,I424,Lists!$F$45:$F$65)-IF(ISNUMBER(J424),J424,0)-1,0),"."))))</f>
        <v>.</v>
      </c>
      <c r="M424" s="308"/>
      <c r="N424" s="308"/>
      <c r="O424" s="304"/>
      <c r="P424" s="304"/>
      <c r="Q424" s="304"/>
      <c r="R424" s="304"/>
      <c r="S424" s="130" t="str">
        <f t="shared" si="19"/>
        <v>.</v>
      </c>
      <c r="T424" s="169" t="str">
        <f>IF(S424="Yes",(NETWORKDAYS(H424,$D$12,Lists!$F$45:$F$65)-IF(ISNUMBER(J424),J424,0)-1),".")</f>
        <v>.</v>
      </c>
      <c r="U424" s="24"/>
      <c r="V424" s="296" t="str">
        <f t="shared" si="20"/>
        <v>.</v>
      </c>
      <c r="W424" s="44"/>
      <c r="X424" s="307"/>
      <c r="Y424" s="44"/>
      <c r="Z424" s="44"/>
      <c r="AA424" s="44"/>
      <c r="AB424" s="44"/>
      <c r="AC424" s="44"/>
      <c r="AD424" s="44"/>
      <c r="AE424" s="44"/>
      <c r="AF424" s="44"/>
      <c r="AG424" s="44"/>
    </row>
    <row r="425" spans="1:33" s="105" customFormat="1" ht="11.45" customHeight="1" outlineLevel="1" x14ac:dyDescent="0.2">
      <c r="A425" s="142">
        <f t="shared" si="21"/>
        <v>408</v>
      </c>
      <c r="B425" s="318"/>
      <c r="C425" s="71"/>
      <c r="D425" s="314"/>
      <c r="E425" s="70"/>
      <c r="F425" s="309"/>
      <c r="G425" s="308"/>
      <c r="H425" s="305"/>
      <c r="I425" s="305"/>
      <c r="J425" s="311"/>
      <c r="K425" s="305"/>
      <c r="L425" s="130" t="str">
        <f>IF(I425&lt;H425,"Check dates",IF(AND(H425="",I425&gt;0),"Check dates",IF(I425="",".",IFERROR(MAX(0,NETWORKDAYS(H425,I425,Lists!$F$45:$F$65)-IF(ISNUMBER(J425),J425,0)-1,0),"."))))</f>
        <v>.</v>
      </c>
      <c r="M425" s="308"/>
      <c r="N425" s="308"/>
      <c r="O425" s="304"/>
      <c r="P425" s="304"/>
      <c r="Q425" s="304"/>
      <c r="R425" s="304"/>
      <c r="S425" s="130" t="str">
        <f t="shared" si="19"/>
        <v>.</v>
      </c>
      <c r="T425" s="169" t="str">
        <f>IF(S425="Yes",(NETWORKDAYS(H425,$D$12,Lists!$F$45:$F$65)-IF(ISNUMBER(J425),J425,0)-1),".")</f>
        <v>.</v>
      </c>
      <c r="U425" s="24"/>
      <c r="V425" s="296" t="str">
        <f t="shared" si="20"/>
        <v>.</v>
      </c>
      <c r="W425" s="44"/>
      <c r="X425" s="307"/>
      <c r="Y425" s="44"/>
      <c r="Z425" s="44"/>
      <c r="AA425" s="44"/>
      <c r="AB425" s="44"/>
      <c r="AC425" s="44"/>
      <c r="AD425" s="44"/>
      <c r="AE425" s="44"/>
      <c r="AF425" s="44"/>
      <c r="AG425" s="44"/>
    </row>
    <row r="426" spans="1:33" s="105" customFormat="1" ht="11.45" customHeight="1" outlineLevel="1" x14ac:dyDescent="0.2">
      <c r="A426" s="142">
        <f t="shared" si="21"/>
        <v>409</v>
      </c>
      <c r="B426" s="318"/>
      <c r="C426" s="71"/>
      <c r="D426" s="314"/>
      <c r="E426" s="70"/>
      <c r="F426" s="309"/>
      <c r="G426" s="308"/>
      <c r="H426" s="305"/>
      <c r="I426" s="305"/>
      <c r="J426" s="311"/>
      <c r="K426" s="305"/>
      <c r="L426" s="130" t="str">
        <f>IF(I426&lt;H426,"Check dates",IF(AND(H426="",I426&gt;0),"Check dates",IF(I426="",".",IFERROR(MAX(0,NETWORKDAYS(H426,I426,Lists!$F$45:$F$65)-IF(ISNUMBER(J426),J426,0)-1,0),"."))))</f>
        <v>.</v>
      </c>
      <c r="M426" s="308"/>
      <c r="N426" s="308"/>
      <c r="O426" s="304"/>
      <c r="P426" s="304"/>
      <c r="Q426" s="304"/>
      <c r="R426" s="304"/>
      <c r="S426" s="130" t="str">
        <f t="shared" si="19"/>
        <v>.</v>
      </c>
      <c r="T426" s="169" t="str">
        <f>IF(S426="Yes",(NETWORKDAYS(H426,$D$12,Lists!$F$45:$F$65)-IF(ISNUMBER(J426),J426,0)-1),".")</f>
        <v>.</v>
      </c>
      <c r="U426" s="24"/>
      <c r="V426" s="296" t="str">
        <f t="shared" si="20"/>
        <v>.</v>
      </c>
      <c r="W426" s="44"/>
      <c r="X426" s="307"/>
      <c r="Y426" s="44"/>
      <c r="Z426" s="44"/>
      <c r="AA426" s="44"/>
      <c r="AB426" s="44"/>
      <c r="AC426" s="44"/>
      <c r="AD426" s="44"/>
      <c r="AE426" s="44"/>
      <c r="AF426" s="44"/>
      <c r="AG426" s="44"/>
    </row>
    <row r="427" spans="1:33" s="105" customFormat="1" ht="11.45" customHeight="1" outlineLevel="1" x14ac:dyDescent="0.2">
      <c r="A427" s="142">
        <f t="shared" si="21"/>
        <v>410</v>
      </c>
      <c r="B427" s="318"/>
      <c r="C427" s="71"/>
      <c r="D427" s="314"/>
      <c r="E427" s="70"/>
      <c r="F427" s="309"/>
      <c r="G427" s="308"/>
      <c r="H427" s="305"/>
      <c r="I427" s="305"/>
      <c r="J427" s="311"/>
      <c r="K427" s="305"/>
      <c r="L427" s="130" t="str">
        <f>IF(I427&lt;H427,"Check dates",IF(AND(H427="",I427&gt;0),"Check dates",IF(I427="",".",IFERROR(MAX(0,NETWORKDAYS(H427,I427,Lists!$F$45:$F$65)-IF(ISNUMBER(J427),J427,0)-1,0),"."))))</f>
        <v>.</v>
      </c>
      <c r="M427" s="308"/>
      <c r="N427" s="308"/>
      <c r="O427" s="304"/>
      <c r="P427" s="304"/>
      <c r="Q427" s="304"/>
      <c r="R427" s="304"/>
      <c r="S427" s="130" t="str">
        <f t="shared" si="19"/>
        <v>.</v>
      </c>
      <c r="T427" s="169" t="str">
        <f>IF(S427="Yes",(NETWORKDAYS(H427,$D$12,Lists!$F$45:$F$65)-IF(ISNUMBER(J427),J427,0)-1),".")</f>
        <v>.</v>
      </c>
      <c r="U427" s="24"/>
      <c r="V427" s="296" t="str">
        <f t="shared" si="20"/>
        <v>.</v>
      </c>
      <c r="W427" s="44"/>
      <c r="X427" s="307"/>
      <c r="Y427" s="44"/>
      <c r="Z427" s="44"/>
      <c r="AA427" s="44"/>
      <c r="AB427" s="44"/>
      <c r="AC427" s="44"/>
      <c r="AD427" s="44"/>
      <c r="AE427" s="44"/>
      <c r="AF427" s="44"/>
      <c r="AG427" s="44"/>
    </row>
    <row r="428" spans="1:33" s="105" customFormat="1" ht="11.45" customHeight="1" outlineLevel="1" x14ac:dyDescent="0.2">
      <c r="A428" s="142">
        <f t="shared" si="21"/>
        <v>411</v>
      </c>
      <c r="B428" s="318"/>
      <c r="C428" s="71"/>
      <c r="D428" s="314"/>
      <c r="E428" s="70"/>
      <c r="F428" s="309"/>
      <c r="G428" s="308"/>
      <c r="H428" s="305"/>
      <c r="I428" s="305"/>
      <c r="J428" s="311"/>
      <c r="K428" s="305"/>
      <c r="L428" s="130" t="str">
        <f>IF(I428&lt;H428,"Check dates",IF(AND(H428="",I428&gt;0),"Check dates",IF(I428="",".",IFERROR(MAX(0,NETWORKDAYS(H428,I428,Lists!$F$45:$F$65)-IF(ISNUMBER(J428),J428,0)-1,0),"."))))</f>
        <v>.</v>
      </c>
      <c r="M428" s="308"/>
      <c r="N428" s="308"/>
      <c r="O428" s="304"/>
      <c r="P428" s="304"/>
      <c r="Q428" s="304"/>
      <c r="R428" s="304"/>
      <c r="S428" s="130" t="str">
        <f t="shared" si="19"/>
        <v>.</v>
      </c>
      <c r="T428" s="169" t="str">
        <f>IF(S428="Yes",(NETWORKDAYS(H428,$D$12,Lists!$F$45:$F$65)-IF(ISNUMBER(J428),J428,0)-1),".")</f>
        <v>.</v>
      </c>
      <c r="U428" s="24"/>
      <c r="V428" s="296" t="str">
        <f t="shared" si="20"/>
        <v>.</v>
      </c>
      <c r="W428" s="44"/>
      <c r="X428" s="307"/>
      <c r="Y428" s="44"/>
      <c r="Z428" s="44"/>
      <c r="AA428" s="44"/>
      <c r="AB428" s="44"/>
      <c r="AC428" s="44"/>
      <c r="AD428" s="44"/>
      <c r="AE428" s="44"/>
      <c r="AF428" s="44"/>
      <c r="AG428" s="44"/>
    </row>
    <row r="429" spans="1:33" s="105" customFormat="1" ht="11.45" customHeight="1" outlineLevel="1" x14ac:dyDescent="0.2">
      <c r="A429" s="142">
        <f t="shared" si="21"/>
        <v>412</v>
      </c>
      <c r="B429" s="318"/>
      <c r="C429" s="71"/>
      <c r="D429" s="314"/>
      <c r="E429" s="70"/>
      <c r="F429" s="309"/>
      <c r="G429" s="308"/>
      <c r="H429" s="305"/>
      <c r="I429" s="305"/>
      <c r="J429" s="311"/>
      <c r="K429" s="305"/>
      <c r="L429" s="130" t="str">
        <f>IF(I429&lt;H429,"Check dates",IF(AND(H429="",I429&gt;0),"Check dates",IF(I429="",".",IFERROR(MAX(0,NETWORKDAYS(H429,I429,Lists!$F$45:$F$65)-IF(ISNUMBER(J429),J429,0)-1,0),"."))))</f>
        <v>.</v>
      </c>
      <c r="M429" s="308"/>
      <c r="N429" s="308"/>
      <c r="O429" s="304"/>
      <c r="P429" s="304"/>
      <c r="Q429" s="304"/>
      <c r="R429" s="304"/>
      <c r="S429" s="130" t="str">
        <f t="shared" si="19"/>
        <v>.</v>
      </c>
      <c r="T429" s="169" t="str">
        <f>IF(S429="Yes",(NETWORKDAYS(H429,$D$12,Lists!$F$45:$F$65)-IF(ISNUMBER(J429),J429,0)-1),".")</f>
        <v>.</v>
      </c>
      <c r="U429" s="24"/>
      <c r="V429" s="296" t="str">
        <f t="shared" si="20"/>
        <v>.</v>
      </c>
      <c r="W429" s="44"/>
      <c r="X429" s="307"/>
      <c r="Y429" s="44"/>
      <c r="Z429" s="44"/>
      <c r="AA429" s="44"/>
      <c r="AB429" s="44"/>
      <c r="AC429" s="44"/>
      <c r="AD429" s="44"/>
      <c r="AE429" s="44"/>
      <c r="AF429" s="44"/>
      <c r="AG429" s="44"/>
    </row>
    <row r="430" spans="1:33" s="105" customFormat="1" ht="11.45" customHeight="1" outlineLevel="1" x14ac:dyDescent="0.2">
      <c r="A430" s="142">
        <f t="shared" si="21"/>
        <v>413</v>
      </c>
      <c r="B430" s="318"/>
      <c r="C430" s="71"/>
      <c r="D430" s="314"/>
      <c r="E430" s="70"/>
      <c r="F430" s="309"/>
      <c r="G430" s="308"/>
      <c r="H430" s="305"/>
      <c r="I430" s="305"/>
      <c r="J430" s="311"/>
      <c r="K430" s="305"/>
      <c r="L430" s="130" t="str">
        <f>IF(I430&lt;H430,"Check dates",IF(AND(H430="",I430&gt;0),"Check dates",IF(I430="",".",IFERROR(MAX(0,NETWORKDAYS(H430,I430,Lists!$F$45:$F$65)-IF(ISNUMBER(J430),J430,0)-1,0),"."))))</f>
        <v>.</v>
      </c>
      <c r="M430" s="308"/>
      <c r="N430" s="308"/>
      <c r="O430" s="304"/>
      <c r="P430" s="304"/>
      <c r="Q430" s="304"/>
      <c r="R430" s="304"/>
      <c r="S430" s="130" t="str">
        <f t="shared" si="19"/>
        <v>.</v>
      </c>
      <c r="T430" s="169" t="str">
        <f>IF(S430="Yes",(NETWORKDAYS(H430,$D$12,Lists!$F$45:$F$65)-IF(ISNUMBER(J430),J430,0)-1),".")</f>
        <v>.</v>
      </c>
      <c r="U430" s="24"/>
      <c r="V430" s="296" t="str">
        <f t="shared" si="20"/>
        <v>.</v>
      </c>
      <c r="W430" s="44"/>
      <c r="X430" s="307"/>
      <c r="Y430" s="44"/>
      <c r="Z430" s="44"/>
      <c r="AA430" s="44"/>
      <c r="AB430" s="44"/>
      <c r="AC430" s="44"/>
      <c r="AD430" s="44"/>
      <c r="AE430" s="44"/>
      <c r="AF430" s="44"/>
      <c r="AG430" s="44"/>
    </row>
    <row r="431" spans="1:33" s="105" customFormat="1" ht="11.45" customHeight="1" outlineLevel="1" x14ac:dyDescent="0.2">
      <c r="A431" s="142">
        <f t="shared" si="21"/>
        <v>414</v>
      </c>
      <c r="B431" s="318"/>
      <c r="C431" s="71"/>
      <c r="D431" s="314"/>
      <c r="E431" s="70"/>
      <c r="F431" s="309"/>
      <c r="G431" s="308"/>
      <c r="H431" s="305"/>
      <c r="I431" s="305"/>
      <c r="J431" s="311"/>
      <c r="K431" s="305"/>
      <c r="L431" s="130" t="str">
        <f>IF(I431&lt;H431,"Check dates",IF(AND(H431="",I431&gt;0),"Check dates",IF(I431="",".",IFERROR(MAX(0,NETWORKDAYS(H431,I431,Lists!$F$45:$F$65)-IF(ISNUMBER(J431),J431,0)-1,0),"."))))</f>
        <v>.</v>
      </c>
      <c r="M431" s="308"/>
      <c r="N431" s="308"/>
      <c r="O431" s="304"/>
      <c r="P431" s="304"/>
      <c r="Q431" s="304"/>
      <c r="R431" s="304"/>
      <c r="S431" s="130" t="str">
        <f t="shared" si="19"/>
        <v>.</v>
      </c>
      <c r="T431" s="169" t="str">
        <f>IF(S431="Yes",(NETWORKDAYS(H431,$D$12,Lists!$F$45:$F$65)-IF(ISNUMBER(J431),J431,0)-1),".")</f>
        <v>.</v>
      </c>
      <c r="U431" s="24"/>
      <c r="V431" s="296" t="str">
        <f t="shared" si="20"/>
        <v>.</v>
      </c>
      <c r="W431" s="44"/>
      <c r="X431" s="307"/>
      <c r="Y431" s="44"/>
      <c r="Z431" s="44"/>
      <c r="AA431" s="44"/>
      <c r="AB431" s="44"/>
      <c r="AC431" s="44"/>
      <c r="AD431" s="44"/>
      <c r="AE431" s="44"/>
      <c r="AF431" s="44"/>
      <c r="AG431" s="44"/>
    </row>
    <row r="432" spans="1:33" s="105" customFormat="1" ht="11.45" customHeight="1" outlineLevel="1" x14ac:dyDescent="0.2">
      <c r="A432" s="142">
        <f t="shared" si="21"/>
        <v>415</v>
      </c>
      <c r="B432" s="318"/>
      <c r="C432" s="71"/>
      <c r="D432" s="314"/>
      <c r="E432" s="70"/>
      <c r="F432" s="309"/>
      <c r="G432" s="308"/>
      <c r="H432" s="305"/>
      <c r="I432" s="305"/>
      <c r="J432" s="311"/>
      <c r="K432" s="305"/>
      <c r="L432" s="130" t="str">
        <f>IF(I432&lt;H432,"Check dates",IF(AND(H432="",I432&gt;0),"Check dates",IF(I432="",".",IFERROR(MAX(0,NETWORKDAYS(H432,I432,Lists!$F$45:$F$65)-IF(ISNUMBER(J432),J432,0)-1,0),"."))))</f>
        <v>.</v>
      </c>
      <c r="M432" s="308"/>
      <c r="N432" s="308"/>
      <c r="O432" s="304"/>
      <c r="P432" s="304"/>
      <c r="Q432" s="304"/>
      <c r="R432" s="304"/>
      <c r="S432" s="130" t="str">
        <f t="shared" si="19"/>
        <v>.</v>
      </c>
      <c r="T432" s="169" t="str">
        <f>IF(S432="Yes",(NETWORKDAYS(H432,$D$12,Lists!$F$45:$F$65)-IF(ISNUMBER(J432),J432,0)-1),".")</f>
        <v>.</v>
      </c>
      <c r="U432" s="24"/>
      <c r="V432" s="296" t="str">
        <f t="shared" si="20"/>
        <v>.</v>
      </c>
      <c r="W432" s="44"/>
      <c r="X432" s="307"/>
      <c r="Y432" s="44"/>
      <c r="Z432" s="44"/>
      <c r="AA432" s="44"/>
      <c r="AB432" s="44"/>
      <c r="AC432" s="44"/>
      <c r="AD432" s="44"/>
      <c r="AE432" s="44"/>
      <c r="AF432" s="44"/>
      <c r="AG432" s="44"/>
    </row>
    <row r="433" spans="1:33" s="105" customFormat="1" ht="11.45" customHeight="1" outlineLevel="1" x14ac:dyDescent="0.2">
      <c r="A433" s="142">
        <f t="shared" si="21"/>
        <v>416</v>
      </c>
      <c r="B433" s="318"/>
      <c r="C433" s="71"/>
      <c r="D433" s="314"/>
      <c r="E433" s="70"/>
      <c r="F433" s="309"/>
      <c r="G433" s="308"/>
      <c r="H433" s="305"/>
      <c r="I433" s="305"/>
      <c r="J433" s="311"/>
      <c r="K433" s="305"/>
      <c r="L433" s="130" t="str">
        <f>IF(I433&lt;H433,"Check dates",IF(AND(H433="",I433&gt;0),"Check dates",IF(I433="",".",IFERROR(MAX(0,NETWORKDAYS(H433,I433,Lists!$F$45:$F$65)-IF(ISNUMBER(J433),J433,0)-1,0),"."))))</f>
        <v>.</v>
      </c>
      <c r="M433" s="308"/>
      <c r="N433" s="308"/>
      <c r="O433" s="304"/>
      <c r="P433" s="304"/>
      <c r="Q433" s="304"/>
      <c r="R433" s="304"/>
      <c r="S433" s="130" t="str">
        <f t="shared" si="19"/>
        <v>.</v>
      </c>
      <c r="T433" s="169" t="str">
        <f>IF(S433="Yes",(NETWORKDAYS(H433,$D$12,Lists!$F$45:$F$65)-IF(ISNUMBER(J433),J433,0)-1),".")</f>
        <v>.</v>
      </c>
      <c r="U433" s="24"/>
      <c r="V433" s="296" t="str">
        <f t="shared" si="20"/>
        <v>.</v>
      </c>
      <c r="W433" s="44"/>
      <c r="X433" s="307"/>
      <c r="Y433" s="44"/>
      <c r="Z433" s="44"/>
      <c r="AA433" s="44"/>
      <c r="AB433" s="44"/>
      <c r="AC433" s="44"/>
      <c r="AD433" s="44"/>
      <c r="AE433" s="44"/>
      <c r="AF433" s="44"/>
      <c r="AG433" s="44"/>
    </row>
    <row r="434" spans="1:33" s="105" customFormat="1" ht="11.45" customHeight="1" outlineLevel="1" x14ac:dyDescent="0.2">
      <c r="A434" s="142">
        <f t="shared" si="21"/>
        <v>417</v>
      </c>
      <c r="B434" s="318"/>
      <c r="C434" s="71"/>
      <c r="D434" s="314"/>
      <c r="E434" s="70"/>
      <c r="F434" s="309"/>
      <c r="G434" s="308"/>
      <c r="H434" s="305"/>
      <c r="I434" s="305"/>
      <c r="J434" s="311"/>
      <c r="K434" s="305"/>
      <c r="L434" s="130" t="str">
        <f>IF(I434&lt;H434,"Check dates",IF(AND(H434="",I434&gt;0),"Check dates",IF(I434="",".",IFERROR(MAX(0,NETWORKDAYS(H434,I434,Lists!$F$45:$F$65)-IF(ISNUMBER(J434),J434,0)-1,0),"."))))</f>
        <v>.</v>
      </c>
      <c r="M434" s="308"/>
      <c r="N434" s="308"/>
      <c r="O434" s="304"/>
      <c r="P434" s="304"/>
      <c r="Q434" s="304"/>
      <c r="R434" s="304"/>
      <c r="S434" s="130" t="str">
        <f t="shared" si="19"/>
        <v>.</v>
      </c>
      <c r="T434" s="169" t="str">
        <f>IF(S434="Yes",(NETWORKDAYS(H434,$D$12,Lists!$F$45:$F$65)-IF(ISNUMBER(J434),J434,0)-1),".")</f>
        <v>.</v>
      </c>
      <c r="U434" s="24"/>
      <c r="V434" s="296" t="str">
        <f t="shared" si="20"/>
        <v>.</v>
      </c>
      <c r="W434" s="44"/>
      <c r="X434" s="307"/>
      <c r="Y434" s="44"/>
      <c r="Z434" s="44"/>
      <c r="AA434" s="44"/>
      <c r="AB434" s="44"/>
      <c r="AC434" s="44"/>
      <c r="AD434" s="44"/>
      <c r="AE434" s="44"/>
      <c r="AF434" s="44"/>
      <c r="AG434" s="44"/>
    </row>
    <row r="435" spans="1:33" s="105" customFormat="1" ht="11.45" customHeight="1" outlineLevel="1" x14ac:dyDescent="0.2">
      <c r="A435" s="142">
        <f t="shared" si="21"/>
        <v>418</v>
      </c>
      <c r="B435" s="318"/>
      <c r="C435" s="71"/>
      <c r="D435" s="314"/>
      <c r="E435" s="70"/>
      <c r="F435" s="309"/>
      <c r="G435" s="308"/>
      <c r="H435" s="305"/>
      <c r="I435" s="305"/>
      <c r="J435" s="311"/>
      <c r="K435" s="305"/>
      <c r="L435" s="130" t="str">
        <f>IF(I435&lt;H435,"Check dates",IF(AND(H435="",I435&gt;0),"Check dates",IF(I435="",".",IFERROR(MAX(0,NETWORKDAYS(H435,I435,Lists!$F$45:$F$65)-IF(ISNUMBER(J435),J435,0)-1,0),"."))))</f>
        <v>.</v>
      </c>
      <c r="M435" s="308"/>
      <c r="N435" s="308"/>
      <c r="O435" s="304"/>
      <c r="P435" s="304"/>
      <c r="Q435" s="304"/>
      <c r="R435" s="304"/>
      <c r="S435" s="130" t="str">
        <f t="shared" si="19"/>
        <v>.</v>
      </c>
      <c r="T435" s="169" t="str">
        <f>IF(S435="Yes",(NETWORKDAYS(H435,$D$12,Lists!$F$45:$F$65)-IF(ISNUMBER(J435),J435,0)-1),".")</f>
        <v>.</v>
      </c>
      <c r="U435" s="24"/>
      <c r="V435" s="296" t="str">
        <f t="shared" si="20"/>
        <v>.</v>
      </c>
      <c r="W435" s="44"/>
      <c r="X435" s="307"/>
      <c r="Y435" s="44"/>
      <c r="Z435" s="44"/>
      <c r="AA435" s="44"/>
      <c r="AB435" s="44"/>
      <c r="AC435" s="44"/>
      <c r="AD435" s="44"/>
      <c r="AE435" s="44"/>
      <c r="AF435" s="44"/>
      <c r="AG435" s="44"/>
    </row>
    <row r="436" spans="1:33" s="105" customFormat="1" ht="11.45" customHeight="1" outlineLevel="1" x14ac:dyDescent="0.2">
      <c r="A436" s="142">
        <f t="shared" si="21"/>
        <v>419</v>
      </c>
      <c r="B436" s="318"/>
      <c r="C436" s="71"/>
      <c r="D436" s="314"/>
      <c r="E436" s="70"/>
      <c r="F436" s="309"/>
      <c r="G436" s="308"/>
      <c r="H436" s="305"/>
      <c r="I436" s="305"/>
      <c r="J436" s="311"/>
      <c r="K436" s="305"/>
      <c r="L436" s="130" t="str">
        <f>IF(I436&lt;H436,"Check dates",IF(AND(H436="",I436&gt;0),"Check dates",IF(I436="",".",IFERROR(MAX(0,NETWORKDAYS(H436,I436,Lists!$F$45:$F$65)-IF(ISNUMBER(J436),J436,0)-1,0),"."))))</f>
        <v>.</v>
      </c>
      <c r="M436" s="308"/>
      <c r="N436" s="308"/>
      <c r="O436" s="304"/>
      <c r="P436" s="304"/>
      <c r="Q436" s="304"/>
      <c r="R436" s="304"/>
      <c r="S436" s="130" t="str">
        <f t="shared" si="19"/>
        <v>.</v>
      </c>
      <c r="T436" s="169" t="str">
        <f>IF(S436="Yes",(NETWORKDAYS(H436,$D$12,Lists!$F$45:$F$65)-IF(ISNUMBER(J436),J436,0)-1),".")</f>
        <v>.</v>
      </c>
      <c r="U436" s="24"/>
      <c r="V436" s="296" t="str">
        <f t="shared" si="20"/>
        <v>.</v>
      </c>
      <c r="W436" s="44"/>
      <c r="X436" s="307"/>
      <c r="Y436" s="44"/>
      <c r="Z436" s="44"/>
      <c r="AA436" s="44"/>
      <c r="AB436" s="44"/>
      <c r="AC436" s="44"/>
      <c r="AD436" s="44"/>
      <c r="AE436" s="44"/>
      <c r="AF436" s="44"/>
      <c r="AG436" s="44"/>
    </row>
    <row r="437" spans="1:33" s="105" customFormat="1" ht="11.45" customHeight="1" outlineLevel="1" x14ac:dyDescent="0.2">
      <c r="A437" s="142">
        <f t="shared" si="21"/>
        <v>420</v>
      </c>
      <c r="B437" s="318"/>
      <c r="C437" s="71"/>
      <c r="D437" s="314"/>
      <c r="E437" s="70"/>
      <c r="F437" s="309"/>
      <c r="G437" s="308"/>
      <c r="H437" s="305"/>
      <c r="I437" s="305"/>
      <c r="J437" s="311"/>
      <c r="K437" s="305"/>
      <c r="L437" s="130" t="str">
        <f>IF(I437&lt;H437,"Check dates",IF(AND(H437="",I437&gt;0),"Check dates",IF(I437="",".",IFERROR(MAX(0,NETWORKDAYS(H437,I437,Lists!$F$45:$F$65)-IF(ISNUMBER(J437),J437,0)-1,0),"."))))</f>
        <v>.</v>
      </c>
      <c r="M437" s="308"/>
      <c r="N437" s="308"/>
      <c r="O437" s="304"/>
      <c r="P437" s="304"/>
      <c r="Q437" s="304"/>
      <c r="R437" s="304"/>
      <c r="S437" s="130" t="str">
        <f t="shared" si="19"/>
        <v>.</v>
      </c>
      <c r="T437" s="169" t="str">
        <f>IF(S437="Yes",(NETWORKDAYS(H437,$D$12,Lists!$F$45:$F$65)-IF(ISNUMBER(J437),J437,0)-1),".")</f>
        <v>.</v>
      </c>
      <c r="U437" s="24"/>
      <c r="V437" s="296" t="str">
        <f t="shared" si="20"/>
        <v>.</v>
      </c>
      <c r="W437" s="44"/>
      <c r="X437" s="307"/>
      <c r="Y437" s="44"/>
      <c r="Z437" s="44"/>
      <c r="AA437" s="44"/>
      <c r="AB437" s="44"/>
      <c r="AC437" s="44"/>
      <c r="AD437" s="44"/>
      <c r="AE437" s="44"/>
      <c r="AF437" s="44"/>
      <c r="AG437" s="44"/>
    </row>
    <row r="438" spans="1:33" s="105" customFormat="1" ht="11.45" customHeight="1" outlineLevel="1" x14ac:dyDescent="0.2">
      <c r="A438" s="142">
        <f t="shared" si="21"/>
        <v>421</v>
      </c>
      <c r="B438" s="318"/>
      <c r="C438" s="71"/>
      <c r="D438" s="314"/>
      <c r="E438" s="70"/>
      <c r="F438" s="309"/>
      <c r="G438" s="308"/>
      <c r="H438" s="305"/>
      <c r="I438" s="305"/>
      <c r="J438" s="311"/>
      <c r="K438" s="305"/>
      <c r="L438" s="130" t="str">
        <f>IF(I438&lt;H438,"Check dates",IF(AND(H438="",I438&gt;0),"Check dates",IF(I438="",".",IFERROR(MAX(0,NETWORKDAYS(H438,I438,Lists!$F$45:$F$65)-IF(ISNUMBER(J438),J438,0)-1,0),"."))))</f>
        <v>.</v>
      </c>
      <c r="M438" s="308"/>
      <c r="N438" s="308"/>
      <c r="O438" s="304"/>
      <c r="P438" s="304"/>
      <c r="Q438" s="304"/>
      <c r="R438" s="304"/>
      <c r="S438" s="130" t="str">
        <f t="shared" si="19"/>
        <v>.</v>
      </c>
      <c r="T438" s="169" t="str">
        <f>IF(S438="Yes",(NETWORKDAYS(H438,$D$12,Lists!$F$45:$F$65)-IF(ISNUMBER(J438),J438,0)-1),".")</f>
        <v>.</v>
      </c>
      <c r="U438" s="24"/>
      <c r="V438" s="296" t="str">
        <f t="shared" si="20"/>
        <v>.</v>
      </c>
      <c r="W438" s="44"/>
      <c r="X438" s="307"/>
      <c r="Y438" s="44"/>
      <c r="Z438" s="44"/>
      <c r="AA438" s="44"/>
      <c r="AB438" s="44"/>
      <c r="AC438" s="44"/>
      <c r="AD438" s="44"/>
      <c r="AE438" s="44"/>
      <c r="AF438" s="44"/>
      <c r="AG438" s="44"/>
    </row>
    <row r="439" spans="1:33" s="105" customFormat="1" ht="11.45" customHeight="1" outlineLevel="1" x14ac:dyDescent="0.2">
      <c r="A439" s="142">
        <f t="shared" si="21"/>
        <v>422</v>
      </c>
      <c r="B439" s="318"/>
      <c r="C439" s="71"/>
      <c r="D439" s="314"/>
      <c r="E439" s="70"/>
      <c r="F439" s="309"/>
      <c r="G439" s="308"/>
      <c r="H439" s="305"/>
      <c r="I439" s="305"/>
      <c r="J439" s="311"/>
      <c r="K439" s="305"/>
      <c r="L439" s="130" t="str">
        <f>IF(I439&lt;H439,"Check dates",IF(AND(H439="",I439&gt;0),"Check dates",IF(I439="",".",IFERROR(MAX(0,NETWORKDAYS(H439,I439,Lists!$F$45:$F$65)-IF(ISNUMBER(J439),J439,0)-1,0),"."))))</f>
        <v>.</v>
      </c>
      <c r="M439" s="308"/>
      <c r="N439" s="308"/>
      <c r="O439" s="304"/>
      <c r="P439" s="304"/>
      <c r="Q439" s="304"/>
      <c r="R439" s="304"/>
      <c r="S439" s="130" t="str">
        <f t="shared" si="19"/>
        <v>.</v>
      </c>
      <c r="T439" s="169" t="str">
        <f>IF(S439="Yes",(NETWORKDAYS(H439,$D$12,Lists!$F$45:$F$65)-IF(ISNUMBER(J439),J439,0)-1),".")</f>
        <v>.</v>
      </c>
      <c r="U439" s="24"/>
      <c r="V439" s="296" t="str">
        <f t="shared" si="20"/>
        <v>.</v>
      </c>
      <c r="W439" s="44"/>
      <c r="X439" s="307"/>
      <c r="Y439" s="44"/>
      <c r="Z439" s="44"/>
      <c r="AA439" s="44"/>
      <c r="AB439" s="44"/>
      <c r="AC439" s="44"/>
      <c r="AD439" s="44"/>
      <c r="AE439" s="44"/>
      <c r="AF439" s="44"/>
      <c r="AG439" s="44"/>
    </row>
    <row r="440" spans="1:33" s="105" customFormat="1" ht="11.45" customHeight="1" outlineLevel="1" x14ac:dyDescent="0.2">
      <c r="A440" s="142">
        <f t="shared" si="21"/>
        <v>423</v>
      </c>
      <c r="B440" s="318"/>
      <c r="C440" s="71"/>
      <c r="D440" s="314"/>
      <c r="E440" s="70"/>
      <c r="F440" s="309"/>
      <c r="G440" s="308"/>
      <c r="H440" s="305"/>
      <c r="I440" s="305"/>
      <c r="J440" s="311"/>
      <c r="K440" s="305"/>
      <c r="L440" s="130" t="str">
        <f>IF(I440&lt;H440,"Check dates",IF(AND(H440="",I440&gt;0),"Check dates",IF(I440="",".",IFERROR(MAX(0,NETWORKDAYS(H440,I440,Lists!$F$45:$F$65)-IF(ISNUMBER(J440),J440,0)-1,0),"."))))</f>
        <v>.</v>
      </c>
      <c r="M440" s="308"/>
      <c r="N440" s="308"/>
      <c r="O440" s="304"/>
      <c r="P440" s="304"/>
      <c r="Q440" s="304"/>
      <c r="R440" s="304"/>
      <c r="S440" s="130" t="str">
        <f t="shared" si="19"/>
        <v>.</v>
      </c>
      <c r="T440" s="169" t="str">
        <f>IF(S440="Yes",(NETWORKDAYS(H440,$D$12,Lists!$F$45:$F$65)-IF(ISNUMBER(J440),J440,0)-1),".")</f>
        <v>.</v>
      </c>
      <c r="U440" s="24"/>
      <c r="V440" s="296" t="str">
        <f t="shared" si="20"/>
        <v>.</v>
      </c>
      <c r="W440" s="44"/>
      <c r="X440" s="307"/>
      <c r="Y440" s="44"/>
      <c r="Z440" s="44"/>
      <c r="AA440" s="44"/>
      <c r="AB440" s="44"/>
      <c r="AC440" s="44"/>
      <c r="AD440" s="44"/>
      <c r="AE440" s="44"/>
      <c r="AF440" s="44"/>
      <c r="AG440" s="44"/>
    </row>
    <row r="441" spans="1:33" s="105" customFormat="1" ht="11.45" customHeight="1" outlineLevel="1" x14ac:dyDescent="0.2">
      <c r="A441" s="142">
        <f t="shared" si="21"/>
        <v>424</v>
      </c>
      <c r="B441" s="318"/>
      <c r="C441" s="71"/>
      <c r="D441" s="314"/>
      <c r="E441" s="70"/>
      <c r="F441" s="309"/>
      <c r="G441" s="308"/>
      <c r="H441" s="305"/>
      <c r="I441" s="319"/>
      <c r="J441" s="311"/>
      <c r="K441" s="305"/>
      <c r="L441" s="130" t="str">
        <f>IF(I441&lt;H441,"Check dates",IF(AND(H441="",I441&gt;0),"Check dates",IF(I441="",".",IFERROR(MAX(0,NETWORKDAYS(H441,I441,Lists!$F$45:$F$65)-IF(ISNUMBER(J441),J441,0)-1,0),"."))))</f>
        <v>.</v>
      </c>
      <c r="M441" s="308"/>
      <c r="N441" s="308"/>
      <c r="O441" s="304"/>
      <c r="P441" s="304"/>
      <c r="Q441" s="304"/>
      <c r="R441" s="304"/>
      <c r="S441" s="130" t="str">
        <f t="shared" si="19"/>
        <v>.</v>
      </c>
      <c r="T441" s="169" t="str">
        <f>IF(S441="Yes",(NETWORKDAYS(H441,$D$12,Lists!$F$45:$F$65)-IF(ISNUMBER(J441),J441,0)-1),".")</f>
        <v>.</v>
      </c>
      <c r="U441" s="24"/>
      <c r="V441" s="296" t="str">
        <f t="shared" si="20"/>
        <v>.</v>
      </c>
      <c r="W441" s="44"/>
      <c r="X441" s="307"/>
      <c r="Y441" s="44"/>
      <c r="Z441" s="44"/>
      <c r="AA441" s="44"/>
      <c r="AB441" s="44"/>
      <c r="AC441" s="44"/>
      <c r="AD441" s="44"/>
      <c r="AE441" s="44"/>
      <c r="AF441" s="44"/>
      <c r="AG441" s="44"/>
    </row>
    <row r="442" spans="1:33" s="105" customFormat="1" ht="11.45" customHeight="1" outlineLevel="1" x14ac:dyDescent="0.2">
      <c r="A442" s="142">
        <f t="shared" si="21"/>
        <v>425</v>
      </c>
      <c r="B442" s="318"/>
      <c r="C442" s="71"/>
      <c r="D442" s="314"/>
      <c r="E442" s="70"/>
      <c r="F442" s="309"/>
      <c r="G442" s="308"/>
      <c r="H442" s="305"/>
      <c r="I442" s="305"/>
      <c r="J442" s="311"/>
      <c r="K442" s="305"/>
      <c r="L442" s="130" t="str">
        <f>IF(I442&lt;H442,"Check dates",IF(AND(H442="",I442&gt;0),"Check dates",IF(I442="",".",IFERROR(MAX(0,NETWORKDAYS(H442,I442,Lists!$F$45:$F$65)-IF(ISNUMBER(J442),J442,0)-1,0),"."))))</f>
        <v>.</v>
      </c>
      <c r="M442" s="308"/>
      <c r="N442" s="308"/>
      <c r="O442" s="304"/>
      <c r="P442" s="304"/>
      <c r="Q442" s="304"/>
      <c r="R442" s="304"/>
      <c r="S442" s="130" t="str">
        <f t="shared" si="19"/>
        <v>.</v>
      </c>
      <c r="T442" s="169" t="str">
        <f>IF(S442="Yes",(NETWORKDAYS(H442,$D$12,Lists!$F$45:$F$65)-IF(ISNUMBER(J442),J442,0)-1),".")</f>
        <v>.</v>
      </c>
      <c r="U442" s="24"/>
      <c r="V442" s="296" t="str">
        <f t="shared" si="20"/>
        <v>.</v>
      </c>
      <c r="W442" s="44"/>
      <c r="X442" s="307"/>
      <c r="Y442" s="44"/>
      <c r="Z442" s="44"/>
      <c r="AA442" s="44"/>
      <c r="AB442" s="44"/>
      <c r="AC442" s="44"/>
      <c r="AD442" s="44"/>
      <c r="AE442" s="44"/>
      <c r="AF442" s="44"/>
      <c r="AG442" s="44"/>
    </row>
    <row r="443" spans="1:33" s="105" customFormat="1" ht="11.45" customHeight="1" outlineLevel="1" x14ac:dyDescent="0.2">
      <c r="A443" s="142">
        <f t="shared" si="21"/>
        <v>426</v>
      </c>
      <c r="B443" s="318"/>
      <c r="C443" s="71"/>
      <c r="D443" s="314"/>
      <c r="E443" s="70"/>
      <c r="F443" s="309"/>
      <c r="G443" s="308"/>
      <c r="H443" s="305"/>
      <c r="I443" s="305"/>
      <c r="J443" s="311"/>
      <c r="K443" s="305"/>
      <c r="L443" s="130" t="str">
        <f>IF(I443&lt;H443,"Check dates",IF(AND(H443="",I443&gt;0),"Check dates",IF(I443="",".",IFERROR(MAX(0,NETWORKDAYS(H443,I443,Lists!$F$45:$F$65)-IF(ISNUMBER(J443),J443,0)-1,0),"."))))</f>
        <v>.</v>
      </c>
      <c r="M443" s="308"/>
      <c r="N443" s="308"/>
      <c r="O443" s="304"/>
      <c r="P443" s="304"/>
      <c r="Q443" s="304"/>
      <c r="R443" s="304"/>
      <c r="S443" s="130" t="str">
        <f t="shared" si="19"/>
        <v>.</v>
      </c>
      <c r="T443" s="169" t="str">
        <f>IF(S443="Yes",(NETWORKDAYS(H443,$D$12,Lists!$F$45:$F$65)-IF(ISNUMBER(J443),J443,0)-1),".")</f>
        <v>.</v>
      </c>
      <c r="U443" s="24"/>
      <c r="V443" s="296" t="str">
        <f t="shared" si="20"/>
        <v>.</v>
      </c>
      <c r="W443" s="44"/>
      <c r="X443" s="307"/>
      <c r="Y443" s="44"/>
      <c r="Z443" s="44"/>
      <c r="AA443" s="44"/>
      <c r="AB443" s="44"/>
      <c r="AC443" s="44"/>
      <c r="AD443" s="44"/>
      <c r="AE443" s="44"/>
      <c r="AF443" s="44"/>
      <c r="AG443" s="44"/>
    </row>
    <row r="444" spans="1:33" s="105" customFormat="1" ht="11.45" customHeight="1" outlineLevel="1" x14ac:dyDescent="0.2">
      <c r="A444" s="142">
        <f t="shared" si="21"/>
        <v>427</v>
      </c>
      <c r="B444" s="318"/>
      <c r="C444" s="71"/>
      <c r="D444" s="314"/>
      <c r="E444" s="70"/>
      <c r="F444" s="309"/>
      <c r="G444" s="308"/>
      <c r="H444" s="305"/>
      <c r="I444" s="305"/>
      <c r="J444" s="311"/>
      <c r="K444" s="305"/>
      <c r="L444" s="130" t="str">
        <f>IF(I444&lt;H444,"Check dates",IF(AND(H444="",I444&gt;0),"Check dates",IF(I444="",".",IFERROR(MAX(0,NETWORKDAYS(H444,I444,Lists!$F$45:$F$65)-IF(ISNUMBER(J444),J444,0)-1,0),"."))))</f>
        <v>.</v>
      </c>
      <c r="M444" s="308"/>
      <c r="N444" s="308"/>
      <c r="O444" s="304"/>
      <c r="P444" s="304"/>
      <c r="Q444" s="304"/>
      <c r="R444" s="304"/>
      <c r="S444" s="130" t="str">
        <f t="shared" si="19"/>
        <v>.</v>
      </c>
      <c r="T444" s="169" t="str">
        <f>IF(S444="Yes",(NETWORKDAYS(H444,$D$12,Lists!$F$45:$F$65)-IF(ISNUMBER(J444),J444,0)-1),".")</f>
        <v>.</v>
      </c>
      <c r="U444" s="24"/>
      <c r="V444" s="296" t="str">
        <f t="shared" si="20"/>
        <v>.</v>
      </c>
      <c r="W444" s="44"/>
      <c r="X444" s="307"/>
      <c r="Y444" s="44"/>
      <c r="Z444" s="44"/>
      <c r="AA444" s="44"/>
      <c r="AB444" s="44"/>
      <c r="AC444" s="44"/>
      <c r="AD444" s="44"/>
      <c r="AE444" s="44"/>
      <c r="AF444" s="44"/>
      <c r="AG444" s="44"/>
    </row>
    <row r="445" spans="1:33" s="105" customFormat="1" ht="11.45" customHeight="1" outlineLevel="1" x14ac:dyDescent="0.2">
      <c r="A445" s="142">
        <f t="shared" si="21"/>
        <v>428</v>
      </c>
      <c r="B445" s="318"/>
      <c r="C445" s="71"/>
      <c r="D445" s="314"/>
      <c r="E445" s="70"/>
      <c r="F445" s="309"/>
      <c r="G445" s="308"/>
      <c r="H445" s="305"/>
      <c r="I445" s="319"/>
      <c r="J445" s="311"/>
      <c r="K445" s="305"/>
      <c r="L445" s="130" t="str">
        <f>IF(I445&lt;H445,"Check dates",IF(AND(H445="",I445&gt;0),"Check dates",IF(I445="",".",IFERROR(MAX(0,NETWORKDAYS(H445,I445,Lists!$F$45:$F$65)-IF(ISNUMBER(J445),J445,0)-1,0),"."))))</f>
        <v>.</v>
      </c>
      <c r="M445" s="308"/>
      <c r="N445" s="308"/>
      <c r="O445" s="304"/>
      <c r="P445" s="304"/>
      <c r="Q445" s="304"/>
      <c r="R445" s="304"/>
      <c r="S445" s="130" t="str">
        <f t="shared" si="19"/>
        <v>.</v>
      </c>
      <c r="T445" s="169" t="str">
        <f>IF(S445="Yes",(NETWORKDAYS(H445,$D$12,Lists!$F$45:$F$65)-IF(ISNUMBER(J445),J445,0)-1),".")</f>
        <v>.</v>
      </c>
      <c r="U445" s="24"/>
      <c r="V445" s="296" t="str">
        <f t="shared" si="20"/>
        <v>.</v>
      </c>
      <c r="W445" s="44"/>
      <c r="X445" s="307"/>
      <c r="Y445" s="44"/>
      <c r="Z445" s="44"/>
      <c r="AA445" s="44"/>
      <c r="AB445" s="44"/>
      <c r="AC445" s="44"/>
      <c r="AD445" s="44"/>
      <c r="AE445" s="44"/>
      <c r="AF445" s="44"/>
      <c r="AG445" s="44"/>
    </row>
    <row r="446" spans="1:33" s="105" customFormat="1" ht="11.45" customHeight="1" outlineLevel="1" x14ac:dyDescent="0.2">
      <c r="A446" s="142">
        <f t="shared" si="21"/>
        <v>429</v>
      </c>
      <c r="B446" s="318"/>
      <c r="C446" s="71"/>
      <c r="D446" s="314"/>
      <c r="E446" s="70"/>
      <c r="F446" s="309"/>
      <c r="G446" s="308"/>
      <c r="H446" s="305"/>
      <c r="I446" s="305"/>
      <c r="J446" s="311"/>
      <c r="K446" s="305"/>
      <c r="L446" s="130" t="str">
        <f>IF(I446&lt;H446,"Check dates",IF(AND(H446="",I446&gt;0),"Check dates",IF(I446="",".",IFERROR(MAX(0,NETWORKDAYS(H446,I446,Lists!$F$45:$F$65)-IF(ISNUMBER(J446),J446,0)-1,0),"."))))</f>
        <v>.</v>
      </c>
      <c r="M446" s="308"/>
      <c r="N446" s="308"/>
      <c r="O446" s="304"/>
      <c r="P446" s="304"/>
      <c r="Q446" s="304"/>
      <c r="R446" s="304"/>
      <c r="S446" s="130" t="str">
        <f t="shared" si="19"/>
        <v>.</v>
      </c>
      <c r="T446" s="169" t="str">
        <f>IF(S446="Yes",(NETWORKDAYS(H446,$D$12,Lists!$F$45:$F$65)-IF(ISNUMBER(J446),J446,0)-1),".")</f>
        <v>.</v>
      </c>
      <c r="U446" s="24"/>
      <c r="V446" s="296" t="str">
        <f t="shared" si="20"/>
        <v>.</v>
      </c>
      <c r="W446" s="44"/>
      <c r="X446" s="307"/>
      <c r="Y446" s="44"/>
      <c r="Z446" s="44"/>
      <c r="AA446" s="44"/>
      <c r="AB446" s="44"/>
      <c r="AC446" s="44"/>
      <c r="AD446" s="44"/>
      <c r="AE446" s="44"/>
      <c r="AF446" s="44"/>
      <c r="AG446" s="44"/>
    </row>
    <row r="447" spans="1:33" s="105" customFormat="1" ht="11.45" customHeight="1" outlineLevel="1" x14ac:dyDescent="0.2">
      <c r="A447" s="142">
        <f t="shared" si="21"/>
        <v>430</v>
      </c>
      <c r="B447" s="318"/>
      <c r="C447" s="71"/>
      <c r="D447" s="314"/>
      <c r="E447" s="70"/>
      <c r="F447" s="309"/>
      <c r="G447" s="308"/>
      <c r="H447" s="305"/>
      <c r="I447" s="305"/>
      <c r="J447" s="311"/>
      <c r="K447" s="305"/>
      <c r="L447" s="130" t="str">
        <f>IF(I447&lt;H447,"Check dates",IF(AND(H447="",I447&gt;0),"Check dates",IF(I447="",".",IFERROR(MAX(0,NETWORKDAYS(H447,I447,Lists!$F$45:$F$65)-IF(ISNUMBER(J447),J447,0)-1,0),"."))))</f>
        <v>.</v>
      </c>
      <c r="M447" s="308"/>
      <c r="N447" s="308"/>
      <c r="O447" s="304"/>
      <c r="P447" s="304"/>
      <c r="Q447" s="304"/>
      <c r="R447" s="304"/>
      <c r="S447" s="130" t="str">
        <f t="shared" si="19"/>
        <v>.</v>
      </c>
      <c r="T447" s="169" t="str">
        <f>IF(S447="Yes",(NETWORKDAYS(H447,$D$12,Lists!$F$45:$F$65)-IF(ISNUMBER(J447),J447,0)-1),".")</f>
        <v>.</v>
      </c>
      <c r="U447" s="24"/>
      <c r="V447" s="296" t="str">
        <f t="shared" si="20"/>
        <v>.</v>
      </c>
      <c r="W447" s="44"/>
      <c r="X447" s="307"/>
      <c r="Y447" s="44"/>
      <c r="Z447" s="44"/>
      <c r="AA447" s="44"/>
      <c r="AB447" s="44"/>
      <c r="AC447" s="44"/>
      <c r="AD447" s="44"/>
      <c r="AE447" s="44"/>
      <c r="AF447" s="44"/>
      <c r="AG447" s="44"/>
    </row>
    <row r="448" spans="1:33" s="105" customFormat="1" ht="11.45" customHeight="1" outlineLevel="1" x14ac:dyDescent="0.2">
      <c r="A448" s="142">
        <f t="shared" si="21"/>
        <v>431</v>
      </c>
      <c r="B448" s="318"/>
      <c r="C448" s="71"/>
      <c r="D448" s="314"/>
      <c r="E448" s="70"/>
      <c r="F448" s="309"/>
      <c r="G448" s="308"/>
      <c r="H448" s="305"/>
      <c r="I448" s="305"/>
      <c r="J448" s="311"/>
      <c r="K448" s="305"/>
      <c r="L448" s="130" t="str">
        <f>IF(I448&lt;H448,"Check dates",IF(AND(H448="",I448&gt;0),"Check dates",IF(I448="",".",IFERROR(MAX(0,NETWORKDAYS(H448,I448,Lists!$F$45:$F$65)-IF(ISNUMBER(J448),J448,0)-1,0),"."))))</f>
        <v>.</v>
      </c>
      <c r="M448" s="308"/>
      <c r="N448" s="308"/>
      <c r="O448" s="304"/>
      <c r="P448" s="304"/>
      <c r="Q448" s="304"/>
      <c r="R448" s="304"/>
      <c r="S448" s="130" t="str">
        <f t="shared" si="19"/>
        <v>.</v>
      </c>
      <c r="T448" s="169" t="str">
        <f>IF(S448="Yes",(NETWORKDAYS(H448,$D$12,Lists!$F$45:$F$65)-IF(ISNUMBER(J448),J448,0)-1),".")</f>
        <v>.</v>
      </c>
      <c r="U448" s="24"/>
      <c r="V448" s="296" t="str">
        <f t="shared" si="20"/>
        <v>.</v>
      </c>
      <c r="W448" s="44"/>
      <c r="X448" s="307"/>
      <c r="Y448" s="44"/>
      <c r="Z448" s="44"/>
      <c r="AA448" s="44"/>
      <c r="AB448" s="44"/>
      <c r="AC448" s="44"/>
      <c r="AD448" s="44"/>
      <c r="AE448" s="44"/>
      <c r="AF448" s="44"/>
      <c r="AG448" s="44"/>
    </row>
    <row r="449" spans="1:33" s="105" customFormat="1" ht="11.45" customHeight="1" outlineLevel="1" x14ac:dyDescent="0.2">
      <c r="A449" s="142">
        <f t="shared" si="21"/>
        <v>432</v>
      </c>
      <c r="B449" s="318"/>
      <c r="C449" s="71"/>
      <c r="D449" s="314"/>
      <c r="E449" s="70"/>
      <c r="F449" s="309"/>
      <c r="G449" s="308"/>
      <c r="H449" s="305"/>
      <c r="I449" s="305"/>
      <c r="J449" s="311"/>
      <c r="K449" s="305"/>
      <c r="L449" s="130" t="str">
        <f>IF(I449&lt;H449,"Check dates",IF(AND(H449="",I449&gt;0),"Check dates",IF(I449="",".",IFERROR(MAX(0,NETWORKDAYS(H449,I449,Lists!$F$45:$F$65)-IF(ISNUMBER(J449),J449,0)-1,0),"."))))</f>
        <v>.</v>
      </c>
      <c r="M449" s="308"/>
      <c r="N449" s="308"/>
      <c r="O449" s="304"/>
      <c r="P449" s="304"/>
      <c r="Q449" s="304"/>
      <c r="R449" s="304"/>
      <c r="S449" s="130" t="str">
        <f t="shared" si="19"/>
        <v>.</v>
      </c>
      <c r="T449" s="169" t="str">
        <f>IF(S449="Yes",(NETWORKDAYS(H449,$D$12,Lists!$F$45:$F$65)-IF(ISNUMBER(J449),J449,0)-1),".")</f>
        <v>.</v>
      </c>
      <c r="U449" s="24"/>
      <c r="V449" s="296" t="str">
        <f t="shared" si="20"/>
        <v>.</v>
      </c>
      <c r="W449" s="44"/>
      <c r="X449" s="307"/>
      <c r="Y449" s="44"/>
      <c r="Z449" s="44"/>
      <c r="AA449" s="44"/>
      <c r="AB449" s="44"/>
      <c r="AC449" s="44"/>
      <c r="AD449" s="44"/>
      <c r="AE449" s="44"/>
      <c r="AF449" s="44"/>
      <c r="AG449" s="44"/>
    </row>
    <row r="450" spans="1:33" s="105" customFormat="1" ht="11.45" customHeight="1" outlineLevel="1" x14ac:dyDescent="0.2">
      <c r="A450" s="142">
        <f t="shared" si="21"/>
        <v>433</v>
      </c>
      <c r="B450" s="318"/>
      <c r="C450" s="71"/>
      <c r="D450" s="314"/>
      <c r="E450" s="70"/>
      <c r="F450" s="309"/>
      <c r="G450" s="308"/>
      <c r="H450" s="305"/>
      <c r="I450" s="305"/>
      <c r="J450" s="311"/>
      <c r="K450" s="305"/>
      <c r="L450" s="130" t="str">
        <f>IF(I450&lt;H450,"Check dates",IF(AND(H450="",I450&gt;0),"Check dates",IF(I450="",".",IFERROR(MAX(0,NETWORKDAYS(H450,I450,Lists!$F$45:$F$65)-IF(ISNUMBER(J450),J450,0)-1,0),"."))))</f>
        <v>.</v>
      </c>
      <c r="M450" s="308"/>
      <c r="N450" s="308"/>
      <c r="O450" s="304"/>
      <c r="P450" s="304"/>
      <c r="Q450" s="304"/>
      <c r="R450" s="304"/>
      <c r="S450" s="130" t="str">
        <f t="shared" si="19"/>
        <v>.</v>
      </c>
      <c r="T450" s="169" t="str">
        <f>IF(S450="Yes",(NETWORKDAYS(H450,$D$12,Lists!$F$45:$F$65)-IF(ISNUMBER(J450),J450,0)-1),".")</f>
        <v>.</v>
      </c>
      <c r="U450" s="24"/>
      <c r="V450" s="296" t="str">
        <f t="shared" si="20"/>
        <v>.</v>
      </c>
      <c r="W450" s="44"/>
      <c r="X450" s="307"/>
      <c r="Y450" s="44"/>
      <c r="Z450" s="44"/>
      <c r="AA450" s="44"/>
      <c r="AB450" s="44"/>
      <c r="AC450" s="44"/>
      <c r="AD450" s="44"/>
      <c r="AE450" s="44"/>
      <c r="AF450" s="44"/>
      <c r="AG450" s="44"/>
    </row>
    <row r="451" spans="1:33" s="105" customFormat="1" ht="11.45" customHeight="1" outlineLevel="1" x14ac:dyDescent="0.2">
      <c r="A451" s="142">
        <f t="shared" si="21"/>
        <v>434</v>
      </c>
      <c r="B451" s="318"/>
      <c r="C451" s="71"/>
      <c r="D451" s="314"/>
      <c r="E451" s="70"/>
      <c r="F451" s="309"/>
      <c r="G451" s="308"/>
      <c r="H451" s="305"/>
      <c r="I451" s="305"/>
      <c r="J451" s="311"/>
      <c r="K451" s="305"/>
      <c r="L451" s="130" t="str">
        <f>IF(I451&lt;H451,"Check dates",IF(AND(H451="",I451&gt;0),"Check dates",IF(I451="",".",IFERROR(MAX(0,NETWORKDAYS(H451,I451,Lists!$F$45:$F$65)-IF(ISNUMBER(J451),J451,0)-1,0),"."))))</f>
        <v>.</v>
      </c>
      <c r="M451" s="308"/>
      <c r="N451" s="308"/>
      <c r="O451" s="304"/>
      <c r="P451" s="304"/>
      <c r="Q451" s="304"/>
      <c r="R451" s="304"/>
      <c r="S451" s="130" t="str">
        <f t="shared" si="19"/>
        <v>.</v>
      </c>
      <c r="T451" s="169" t="str">
        <f>IF(S451="Yes",(NETWORKDAYS(H451,$D$12,Lists!$F$45:$F$65)-IF(ISNUMBER(J451),J451,0)-1),".")</f>
        <v>.</v>
      </c>
      <c r="U451" s="24"/>
      <c r="V451" s="296" t="str">
        <f t="shared" si="20"/>
        <v>.</v>
      </c>
      <c r="W451" s="44"/>
      <c r="X451" s="307"/>
      <c r="Y451" s="44"/>
      <c r="Z451" s="44"/>
      <c r="AA451" s="44"/>
      <c r="AB451" s="44"/>
      <c r="AC451" s="44"/>
      <c r="AD451" s="44"/>
      <c r="AE451" s="44"/>
      <c r="AF451" s="44"/>
      <c r="AG451" s="44"/>
    </row>
    <row r="452" spans="1:33" s="105" customFormat="1" ht="11.45" customHeight="1" outlineLevel="1" x14ac:dyDescent="0.2">
      <c r="A452" s="142">
        <f t="shared" si="21"/>
        <v>435</v>
      </c>
      <c r="B452" s="318"/>
      <c r="C452" s="71"/>
      <c r="D452" s="314"/>
      <c r="E452" s="70"/>
      <c r="F452" s="309"/>
      <c r="G452" s="308"/>
      <c r="H452" s="305"/>
      <c r="I452" s="305"/>
      <c r="J452" s="311"/>
      <c r="K452" s="305"/>
      <c r="L452" s="130" t="str">
        <f>IF(I452&lt;H452,"Check dates",IF(AND(H452="",I452&gt;0),"Check dates",IF(I452="",".",IFERROR(MAX(0,NETWORKDAYS(H452,I452,Lists!$F$45:$F$65)-IF(ISNUMBER(J452),J452,0)-1,0),"."))))</f>
        <v>.</v>
      </c>
      <c r="M452" s="308"/>
      <c r="N452" s="308"/>
      <c r="O452" s="304"/>
      <c r="P452" s="304"/>
      <c r="Q452" s="304"/>
      <c r="R452" s="304"/>
      <c r="S452" s="130" t="str">
        <f t="shared" si="19"/>
        <v>.</v>
      </c>
      <c r="T452" s="169" t="str">
        <f>IF(S452="Yes",(NETWORKDAYS(H452,$D$12,Lists!$F$45:$F$65)-IF(ISNUMBER(J452),J452,0)-1),".")</f>
        <v>.</v>
      </c>
      <c r="U452" s="24"/>
      <c r="V452" s="296" t="str">
        <f t="shared" si="20"/>
        <v>.</v>
      </c>
      <c r="W452" s="44"/>
      <c r="X452" s="307"/>
      <c r="Y452" s="44"/>
      <c r="Z452" s="44"/>
      <c r="AA452" s="44"/>
      <c r="AB452" s="44"/>
      <c r="AC452" s="44"/>
      <c r="AD452" s="44"/>
      <c r="AE452" s="44"/>
      <c r="AF452" s="44"/>
      <c r="AG452" s="44"/>
    </row>
    <row r="453" spans="1:33" s="105" customFormat="1" ht="11.45" customHeight="1" outlineLevel="1" x14ac:dyDescent="0.2">
      <c r="A453" s="142">
        <f t="shared" si="21"/>
        <v>436</v>
      </c>
      <c r="B453" s="318"/>
      <c r="C453" s="71"/>
      <c r="D453" s="314"/>
      <c r="E453" s="70"/>
      <c r="F453" s="309"/>
      <c r="G453" s="308"/>
      <c r="H453" s="305"/>
      <c r="I453" s="305"/>
      <c r="J453" s="311"/>
      <c r="K453" s="305"/>
      <c r="L453" s="130" t="str">
        <f>IF(I453&lt;H453,"Check dates",IF(AND(H453="",I453&gt;0),"Check dates",IF(I453="",".",IFERROR(MAX(0,NETWORKDAYS(H453,I453,Lists!$F$45:$F$65)-IF(ISNUMBER(J453),J453,0)-1,0),"."))))</f>
        <v>.</v>
      </c>
      <c r="M453" s="308"/>
      <c r="N453" s="308"/>
      <c r="O453" s="304"/>
      <c r="P453" s="304"/>
      <c r="Q453" s="304"/>
      <c r="R453" s="304"/>
      <c r="S453" s="130" t="str">
        <f t="shared" si="19"/>
        <v>.</v>
      </c>
      <c r="T453" s="169" t="str">
        <f>IF(S453="Yes",(NETWORKDAYS(H453,$D$12,Lists!$F$45:$F$65)-IF(ISNUMBER(J453),J453,0)-1),".")</f>
        <v>.</v>
      </c>
      <c r="U453" s="24"/>
      <c r="V453" s="296" t="str">
        <f t="shared" si="20"/>
        <v>.</v>
      </c>
      <c r="W453" s="44"/>
      <c r="X453" s="307"/>
      <c r="Y453" s="44"/>
      <c r="Z453" s="44"/>
      <c r="AA453" s="44"/>
      <c r="AB453" s="44"/>
      <c r="AC453" s="44"/>
      <c r="AD453" s="44"/>
      <c r="AE453" s="44"/>
      <c r="AF453" s="44"/>
      <c r="AG453" s="44"/>
    </row>
    <row r="454" spans="1:33" s="105" customFormat="1" ht="11.45" customHeight="1" outlineLevel="1" x14ac:dyDescent="0.2">
      <c r="A454" s="142">
        <f t="shared" si="21"/>
        <v>437</v>
      </c>
      <c r="B454" s="318"/>
      <c r="C454" s="71"/>
      <c r="D454" s="314"/>
      <c r="E454" s="70"/>
      <c r="F454" s="309"/>
      <c r="G454" s="308"/>
      <c r="H454" s="305"/>
      <c r="I454" s="305"/>
      <c r="J454" s="311"/>
      <c r="K454" s="305"/>
      <c r="L454" s="130" t="str">
        <f>IF(I454&lt;H454,"Check dates",IF(AND(H454="",I454&gt;0),"Check dates",IF(I454="",".",IFERROR(MAX(0,NETWORKDAYS(H454,I454,Lists!$F$45:$F$65)-IF(ISNUMBER(J454),J454,0)-1,0),"."))))</f>
        <v>.</v>
      </c>
      <c r="M454" s="308"/>
      <c r="N454" s="308"/>
      <c r="O454" s="304"/>
      <c r="P454" s="304"/>
      <c r="Q454" s="304"/>
      <c r="R454" s="304"/>
      <c r="S454" s="130" t="str">
        <f t="shared" si="19"/>
        <v>.</v>
      </c>
      <c r="T454" s="169" t="str">
        <f>IF(S454="Yes",(NETWORKDAYS(H454,$D$12,Lists!$F$45:$F$65)-IF(ISNUMBER(J454),J454,0)-1),".")</f>
        <v>.</v>
      </c>
      <c r="U454" s="24"/>
      <c r="V454" s="296" t="str">
        <f t="shared" si="20"/>
        <v>.</v>
      </c>
      <c r="W454" s="44"/>
      <c r="X454" s="307"/>
      <c r="Y454" s="44"/>
      <c r="Z454" s="44"/>
      <c r="AA454" s="44"/>
      <c r="AB454" s="44"/>
      <c r="AC454" s="44"/>
      <c r="AD454" s="44"/>
      <c r="AE454" s="44"/>
      <c r="AF454" s="44"/>
      <c r="AG454" s="44"/>
    </row>
    <row r="455" spans="1:33" s="105" customFormat="1" ht="11.45" customHeight="1" outlineLevel="1" x14ac:dyDescent="0.2">
      <c r="A455" s="142">
        <f t="shared" si="21"/>
        <v>438</v>
      </c>
      <c r="B455" s="318"/>
      <c r="C455" s="71"/>
      <c r="D455" s="314"/>
      <c r="E455" s="70"/>
      <c r="F455" s="309"/>
      <c r="G455" s="308"/>
      <c r="H455" s="305"/>
      <c r="I455" s="305"/>
      <c r="J455" s="311"/>
      <c r="K455" s="305"/>
      <c r="L455" s="130" t="str">
        <f>IF(I455&lt;H455,"Check dates",IF(AND(H455="",I455&gt;0),"Check dates",IF(I455="",".",IFERROR(MAX(0,NETWORKDAYS(H455,I455,Lists!$F$45:$F$65)-IF(ISNUMBER(J455),J455,0)-1,0),"."))))</f>
        <v>.</v>
      </c>
      <c r="M455" s="308"/>
      <c r="N455" s="308"/>
      <c r="O455" s="304"/>
      <c r="P455" s="304"/>
      <c r="Q455" s="304"/>
      <c r="R455" s="304"/>
      <c r="S455" s="130" t="str">
        <f t="shared" si="19"/>
        <v>.</v>
      </c>
      <c r="T455" s="169" t="str">
        <f>IF(S455="Yes",(NETWORKDAYS(H455,$D$12,Lists!$F$45:$F$65)-IF(ISNUMBER(J455),J455,0)-1),".")</f>
        <v>.</v>
      </c>
      <c r="U455" s="24"/>
      <c r="V455" s="296" t="str">
        <f t="shared" si="20"/>
        <v>.</v>
      </c>
      <c r="W455" s="44"/>
      <c r="X455" s="307"/>
      <c r="Y455" s="44"/>
      <c r="Z455" s="44"/>
      <c r="AA455" s="44"/>
      <c r="AB455" s="44"/>
      <c r="AC455" s="44"/>
      <c r="AD455" s="44"/>
      <c r="AE455" s="44"/>
      <c r="AF455" s="44"/>
      <c r="AG455" s="44"/>
    </row>
    <row r="456" spans="1:33" s="105" customFormat="1" ht="11.45" customHeight="1" outlineLevel="1" x14ac:dyDescent="0.2">
      <c r="A456" s="142">
        <f>A455+1</f>
        <v>439</v>
      </c>
      <c r="B456" s="318"/>
      <c r="C456" s="71"/>
      <c r="D456" s="314"/>
      <c r="E456" s="70"/>
      <c r="F456" s="309"/>
      <c r="G456" s="308"/>
      <c r="H456" s="305"/>
      <c r="I456" s="305"/>
      <c r="J456" s="311"/>
      <c r="K456" s="305"/>
      <c r="L456" s="130" t="str">
        <f>IF(I456&lt;H456,"Check dates",IF(AND(H456="",I456&gt;0),"Check dates",IF(I456="",".",IFERROR(MAX(0,NETWORKDAYS(H456,I456,Lists!$F$45:$F$65)-IF(ISNUMBER(J456),J456,0)-1,0),"."))))</f>
        <v>.</v>
      </c>
      <c r="M456" s="308"/>
      <c r="N456" s="308"/>
      <c r="O456" s="304"/>
      <c r="P456" s="304"/>
      <c r="Q456" s="304"/>
      <c r="R456" s="304"/>
      <c r="S456" s="130" t="str">
        <f t="shared" si="19"/>
        <v>.</v>
      </c>
      <c r="T456" s="169" t="str">
        <f>IF(S456="Yes",(NETWORKDAYS(H456,$D$12,Lists!$F$45:$F$65)-IF(ISNUMBER(J456),J456,0)-1),".")</f>
        <v>.</v>
      </c>
      <c r="U456" s="24"/>
      <c r="V456" s="296" t="str">
        <f t="shared" si="20"/>
        <v>.</v>
      </c>
      <c r="W456" s="44"/>
      <c r="X456" s="307"/>
      <c r="Y456" s="44"/>
      <c r="Z456" s="44"/>
      <c r="AA456" s="44"/>
      <c r="AB456" s="44"/>
      <c r="AC456" s="44"/>
      <c r="AD456" s="44"/>
      <c r="AE456" s="44"/>
      <c r="AF456" s="44"/>
      <c r="AG456" s="44"/>
    </row>
    <row r="457" spans="1:33" s="105" customFormat="1" ht="11.45" customHeight="1" outlineLevel="1" x14ac:dyDescent="0.2">
      <c r="A457" s="142">
        <f t="shared" ref="A457:A520" si="22">A456+1</f>
        <v>440</v>
      </c>
      <c r="B457" s="318"/>
      <c r="C457" s="71"/>
      <c r="D457" s="314"/>
      <c r="E457" s="70"/>
      <c r="F457" s="309"/>
      <c r="G457" s="308"/>
      <c r="H457" s="305"/>
      <c r="I457" s="305"/>
      <c r="J457" s="311"/>
      <c r="K457" s="305"/>
      <c r="L457" s="130" t="str">
        <f>IF(I457&lt;H457,"Check dates",IF(AND(H457="",I457&gt;0),"Check dates",IF(I457="",".",IFERROR(MAX(0,NETWORKDAYS(H457,I457,Lists!$F$45:$F$65)-IF(ISNUMBER(J457),J457,0)-1,0),"."))))</f>
        <v>.</v>
      </c>
      <c r="M457" s="308"/>
      <c r="N457" s="308"/>
      <c r="O457" s="304"/>
      <c r="P457" s="304"/>
      <c r="Q457" s="304"/>
      <c r="R457" s="304"/>
      <c r="S457" s="130" t="str">
        <f t="shared" si="19"/>
        <v>.</v>
      </c>
      <c r="T457" s="169" t="str">
        <f>IF(S457="Yes",(NETWORKDAYS(H457,$D$12,Lists!$F$45:$F$65)-IF(ISNUMBER(J457),J457,0)-1),".")</f>
        <v>.</v>
      </c>
      <c r="U457" s="24"/>
      <c r="V457" s="296" t="str">
        <f t="shared" si="20"/>
        <v>.</v>
      </c>
      <c r="W457" s="44"/>
      <c r="X457" s="307"/>
      <c r="Y457" s="44"/>
      <c r="Z457" s="44"/>
      <c r="AA457" s="44"/>
      <c r="AB457" s="44"/>
      <c r="AC457" s="44"/>
      <c r="AD457" s="44"/>
      <c r="AE457" s="44"/>
      <c r="AF457" s="44"/>
      <c r="AG457" s="44"/>
    </row>
    <row r="458" spans="1:33" s="105" customFormat="1" ht="11.45" customHeight="1" outlineLevel="1" x14ac:dyDescent="0.2">
      <c r="A458" s="142">
        <f t="shared" si="22"/>
        <v>441</v>
      </c>
      <c r="B458" s="318"/>
      <c r="C458" s="71"/>
      <c r="D458" s="314"/>
      <c r="E458" s="70"/>
      <c r="F458" s="309"/>
      <c r="G458" s="308"/>
      <c r="H458" s="305"/>
      <c r="I458" s="305"/>
      <c r="J458" s="311"/>
      <c r="K458" s="305"/>
      <c r="L458" s="130" t="str">
        <f>IF(I458&lt;H458,"Check dates",IF(AND(H458="",I458&gt;0),"Check dates",IF(I458="",".",IFERROR(MAX(0,NETWORKDAYS(H458,I458,Lists!$F$45:$F$65)-IF(ISNUMBER(J458),J458,0)-1,0),"."))))</f>
        <v>.</v>
      </c>
      <c r="M458" s="308"/>
      <c r="N458" s="308"/>
      <c r="O458" s="304"/>
      <c r="P458" s="304"/>
      <c r="Q458" s="304"/>
      <c r="R458" s="304"/>
      <c r="S458" s="130" t="str">
        <f t="shared" si="19"/>
        <v>.</v>
      </c>
      <c r="T458" s="169" t="str">
        <f>IF(S458="Yes",(NETWORKDAYS(H458,$D$12,Lists!$F$45:$F$65)-IF(ISNUMBER(J458),J458,0)-1),".")</f>
        <v>.</v>
      </c>
      <c r="U458" s="24"/>
      <c r="V458" s="296" t="str">
        <f t="shared" si="20"/>
        <v>.</v>
      </c>
      <c r="W458" s="44"/>
      <c r="X458" s="307"/>
      <c r="Y458" s="44"/>
      <c r="Z458" s="44"/>
      <c r="AA458" s="44"/>
      <c r="AB458" s="44"/>
      <c r="AC458" s="44"/>
      <c r="AD458" s="44"/>
      <c r="AE458" s="44"/>
      <c r="AF458" s="44"/>
      <c r="AG458" s="44"/>
    </row>
    <row r="459" spans="1:33" s="105" customFormat="1" ht="11.45" customHeight="1" outlineLevel="1" x14ac:dyDescent="0.2">
      <c r="A459" s="142">
        <f t="shared" si="22"/>
        <v>442</v>
      </c>
      <c r="B459" s="318"/>
      <c r="C459" s="71"/>
      <c r="D459" s="314"/>
      <c r="E459" s="70"/>
      <c r="F459" s="309"/>
      <c r="G459" s="308"/>
      <c r="H459" s="305"/>
      <c r="I459" s="305"/>
      <c r="J459" s="311"/>
      <c r="K459" s="305"/>
      <c r="L459" s="130" t="str">
        <f>IF(I459&lt;H459,"Check dates",IF(AND(H459="",I459&gt;0),"Check dates",IF(I459="",".",IFERROR(MAX(0,NETWORKDAYS(H459,I459,Lists!$F$45:$F$65)-IF(ISNUMBER(J459),J459,0)-1,0),"."))))</f>
        <v>.</v>
      </c>
      <c r="M459" s="308"/>
      <c r="N459" s="308"/>
      <c r="O459" s="304"/>
      <c r="P459" s="304"/>
      <c r="Q459" s="304"/>
      <c r="R459" s="304"/>
      <c r="S459" s="130" t="str">
        <f t="shared" si="19"/>
        <v>.</v>
      </c>
      <c r="T459" s="169" t="str">
        <f>IF(S459="Yes",(NETWORKDAYS(H459,$D$12,Lists!$F$45:$F$65)-IF(ISNUMBER(J459),J459,0)-1),".")</f>
        <v>.</v>
      </c>
      <c r="U459" s="24"/>
      <c r="V459" s="296" t="str">
        <f t="shared" si="20"/>
        <v>.</v>
      </c>
      <c r="W459" s="44"/>
      <c r="X459" s="307"/>
      <c r="Y459" s="44"/>
      <c r="Z459" s="44"/>
      <c r="AA459" s="44"/>
      <c r="AB459" s="44"/>
      <c r="AC459" s="44"/>
      <c r="AD459" s="44"/>
      <c r="AE459" s="44"/>
      <c r="AF459" s="44"/>
      <c r="AG459" s="44"/>
    </row>
    <row r="460" spans="1:33" s="105" customFormat="1" ht="11.45" customHeight="1" outlineLevel="1" x14ac:dyDescent="0.2">
      <c r="A460" s="142">
        <f t="shared" si="22"/>
        <v>443</v>
      </c>
      <c r="B460" s="318"/>
      <c r="C460" s="71"/>
      <c r="D460" s="314"/>
      <c r="E460" s="70"/>
      <c r="F460" s="309"/>
      <c r="G460" s="308"/>
      <c r="H460" s="305"/>
      <c r="I460" s="305"/>
      <c r="J460" s="311"/>
      <c r="K460" s="305"/>
      <c r="L460" s="130" t="str">
        <f>IF(I460&lt;H460,"Check dates",IF(AND(H460="",I460&gt;0),"Check dates",IF(I460="",".",IFERROR(MAX(0,NETWORKDAYS(H460,I460,Lists!$F$45:$F$65)-IF(ISNUMBER(J460),J460,0)-1,0),"."))))</f>
        <v>.</v>
      </c>
      <c r="M460" s="308"/>
      <c r="N460" s="308"/>
      <c r="O460" s="304"/>
      <c r="P460" s="304"/>
      <c r="Q460" s="304"/>
      <c r="R460" s="304"/>
      <c r="S460" s="130" t="str">
        <f t="shared" si="19"/>
        <v>.</v>
      </c>
      <c r="T460" s="169" t="str">
        <f>IF(S460="Yes",(NETWORKDAYS(H460,$D$12,Lists!$F$45:$F$65)-IF(ISNUMBER(J460),J460,0)-1),".")</f>
        <v>.</v>
      </c>
      <c r="U460" s="24"/>
      <c r="V460" s="296" t="str">
        <f t="shared" si="20"/>
        <v>.</v>
      </c>
      <c r="W460" s="44"/>
      <c r="X460" s="307"/>
      <c r="Y460" s="44"/>
      <c r="Z460" s="44"/>
      <c r="AA460" s="44"/>
      <c r="AB460" s="44"/>
      <c r="AC460" s="44"/>
      <c r="AD460" s="44"/>
      <c r="AE460" s="44"/>
      <c r="AF460" s="44"/>
      <c r="AG460" s="44"/>
    </row>
    <row r="461" spans="1:33" s="105" customFormat="1" ht="11.45" customHeight="1" outlineLevel="1" x14ac:dyDescent="0.2">
      <c r="A461" s="142">
        <f t="shared" si="22"/>
        <v>444</v>
      </c>
      <c r="B461" s="318"/>
      <c r="C461" s="71"/>
      <c r="D461" s="314"/>
      <c r="E461" s="70"/>
      <c r="F461" s="309"/>
      <c r="G461" s="308"/>
      <c r="H461" s="305"/>
      <c r="I461" s="305"/>
      <c r="J461" s="311"/>
      <c r="K461" s="305"/>
      <c r="L461" s="130" t="str">
        <f>IF(I461&lt;H461,"Check dates",IF(AND(H461="",I461&gt;0),"Check dates",IF(I461="",".",IFERROR(MAX(0,NETWORKDAYS(H461,I461,Lists!$F$45:$F$65)-IF(ISNUMBER(J461),J461,0)-1,0),"."))))</f>
        <v>.</v>
      </c>
      <c r="M461" s="308"/>
      <c r="N461" s="308"/>
      <c r="O461" s="304"/>
      <c r="P461" s="304"/>
      <c r="Q461" s="304"/>
      <c r="R461" s="304"/>
      <c r="S461" s="130" t="str">
        <f t="shared" si="19"/>
        <v>.</v>
      </c>
      <c r="T461" s="169" t="str">
        <f>IF(S461="Yes",(NETWORKDAYS(H461,$D$12,Lists!$F$45:$F$65)-IF(ISNUMBER(J461),J461,0)-1),".")</f>
        <v>.</v>
      </c>
      <c r="U461" s="24"/>
      <c r="V461" s="296" t="str">
        <f t="shared" si="20"/>
        <v>.</v>
      </c>
      <c r="W461" s="44"/>
      <c r="X461" s="307"/>
      <c r="Y461" s="44"/>
      <c r="Z461" s="44"/>
      <c r="AA461" s="44"/>
      <c r="AB461" s="44"/>
      <c r="AC461" s="44"/>
      <c r="AD461" s="44"/>
      <c r="AE461" s="44"/>
      <c r="AF461" s="44"/>
      <c r="AG461" s="44"/>
    </row>
    <row r="462" spans="1:33" s="105" customFormat="1" ht="11.45" customHeight="1" outlineLevel="1" x14ac:dyDescent="0.2">
      <c r="A462" s="142">
        <f t="shared" si="22"/>
        <v>445</v>
      </c>
      <c r="B462" s="318"/>
      <c r="C462" s="71"/>
      <c r="D462" s="314"/>
      <c r="E462" s="70"/>
      <c r="F462" s="309"/>
      <c r="G462" s="308"/>
      <c r="H462" s="305"/>
      <c r="I462" s="305"/>
      <c r="J462" s="311"/>
      <c r="K462" s="305"/>
      <c r="L462" s="130" t="str">
        <f>IF(I462&lt;H462,"Check dates",IF(AND(H462="",I462&gt;0),"Check dates",IF(I462="",".",IFERROR(MAX(0,NETWORKDAYS(H462,I462,Lists!$F$45:$F$65)-IF(ISNUMBER(J462),J462,0)-1,0),"."))))</f>
        <v>.</v>
      </c>
      <c r="M462" s="308"/>
      <c r="N462" s="308"/>
      <c r="O462" s="304"/>
      <c r="P462" s="304"/>
      <c r="Q462" s="304"/>
      <c r="R462" s="304"/>
      <c r="S462" s="130" t="str">
        <f t="shared" si="19"/>
        <v>.</v>
      </c>
      <c r="T462" s="169" t="str">
        <f>IF(S462="Yes",(NETWORKDAYS(H462,$D$12,Lists!$F$45:$F$65)-IF(ISNUMBER(J462),J462,0)-1),".")</f>
        <v>.</v>
      </c>
      <c r="U462" s="24"/>
      <c r="V462" s="296" t="str">
        <f t="shared" si="20"/>
        <v>.</v>
      </c>
      <c r="W462" s="44"/>
      <c r="X462" s="307"/>
      <c r="Y462" s="44"/>
      <c r="Z462" s="44"/>
      <c r="AA462" s="44"/>
      <c r="AB462" s="44"/>
      <c r="AC462" s="44"/>
      <c r="AD462" s="44"/>
      <c r="AE462" s="44"/>
      <c r="AF462" s="44"/>
      <c r="AG462" s="44"/>
    </row>
    <row r="463" spans="1:33" s="105" customFormat="1" ht="11.45" customHeight="1" outlineLevel="1" x14ac:dyDescent="0.2">
      <c r="A463" s="142">
        <f t="shared" si="22"/>
        <v>446</v>
      </c>
      <c r="B463" s="318"/>
      <c r="C463" s="71"/>
      <c r="D463" s="314"/>
      <c r="E463" s="70"/>
      <c r="F463" s="309"/>
      <c r="G463" s="308"/>
      <c r="H463" s="305"/>
      <c r="I463" s="305"/>
      <c r="J463" s="311"/>
      <c r="K463" s="305"/>
      <c r="L463" s="130" t="str">
        <f>IF(I463&lt;H463,"Check dates",IF(AND(H463="",I463&gt;0),"Check dates",IF(I463="",".",IFERROR(MAX(0,NETWORKDAYS(H463,I463,Lists!$F$45:$F$65)-IF(ISNUMBER(J463),J463,0)-1,0),"."))))</f>
        <v>.</v>
      </c>
      <c r="M463" s="308"/>
      <c r="N463" s="308"/>
      <c r="O463" s="304"/>
      <c r="P463" s="304"/>
      <c r="Q463" s="304"/>
      <c r="R463" s="304"/>
      <c r="S463" s="130" t="str">
        <f t="shared" si="19"/>
        <v>.</v>
      </c>
      <c r="T463" s="169" t="str">
        <f>IF(S463="Yes",(NETWORKDAYS(H463,$D$12,Lists!$F$45:$F$65)-IF(ISNUMBER(J463),J463,0)-1),".")</f>
        <v>.</v>
      </c>
      <c r="U463" s="24"/>
      <c r="V463" s="296" t="str">
        <f t="shared" si="20"/>
        <v>.</v>
      </c>
      <c r="W463" s="44"/>
      <c r="X463" s="307"/>
      <c r="Y463" s="44"/>
      <c r="Z463" s="44"/>
      <c r="AA463" s="44"/>
      <c r="AB463" s="44"/>
      <c r="AC463" s="44"/>
      <c r="AD463" s="44"/>
      <c r="AE463" s="44"/>
      <c r="AF463" s="44"/>
      <c r="AG463" s="44"/>
    </row>
    <row r="464" spans="1:33" s="105" customFormat="1" ht="11.45" customHeight="1" outlineLevel="1" x14ac:dyDescent="0.2">
      <c r="A464" s="142">
        <f t="shared" si="22"/>
        <v>447</v>
      </c>
      <c r="B464" s="318"/>
      <c r="C464" s="71"/>
      <c r="D464" s="314"/>
      <c r="E464" s="70"/>
      <c r="F464" s="309"/>
      <c r="G464" s="308"/>
      <c r="H464" s="305"/>
      <c r="I464" s="305"/>
      <c r="J464" s="311"/>
      <c r="K464" s="305"/>
      <c r="L464" s="130" t="str">
        <f>IF(I464&lt;H464,"Check dates",IF(AND(H464="",I464&gt;0),"Check dates",IF(I464="",".",IFERROR(MAX(0,NETWORKDAYS(H464,I464,Lists!$F$45:$F$65)-IF(ISNUMBER(J464),J464,0)-1,0),"."))))</f>
        <v>.</v>
      </c>
      <c r="M464" s="308"/>
      <c r="N464" s="308"/>
      <c r="O464" s="304"/>
      <c r="P464" s="304"/>
      <c r="Q464" s="304"/>
      <c r="R464" s="304"/>
      <c r="S464" s="130" t="str">
        <f t="shared" si="19"/>
        <v>.</v>
      </c>
      <c r="T464" s="169" t="str">
        <f>IF(S464="Yes",(NETWORKDAYS(H464,$D$12,Lists!$F$45:$F$65)-IF(ISNUMBER(J464),J464,0)-1),".")</f>
        <v>.</v>
      </c>
      <c r="U464" s="24"/>
      <c r="V464" s="296" t="str">
        <f t="shared" si="20"/>
        <v>.</v>
      </c>
      <c r="W464" s="44"/>
      <c r="X464" s="307"/>
      <c r="Y464" s="44"/>
      <c r="Z464" s="44"/>
      <c r="AA464" s="44"/>
      <c r="AB464" s="44"/>
      <c r="AC464" s="44"/>
      <c r="AD464" s="44"/>
      <c r="AE464" s="44"/>
      <c r="AF464" s="44"/>
      <c r="AG464" s="44"/>
    </row>
    <row r="465" spans="1:33" s="105" customFormat="1" ht="11.45" customHeight="1" outlineLevel="1" x14ac:dyDescent="0.2">
      <c r="A465" s="142">
        <f t="shared" si="22"/>
        <v>448</v>
      </c>
      <c r="B465" s="318"/>
      <c r="C465" s="71"/>
      <c r="D465" s="314"/>
      <c r="E465" s="70"/>
      <c r="F465" s="309"/>
      <c r="G465" s="308"/>
      <c r="H465" s="305"/>
      <c r="I465" s="319"/>
      <c r="J465" s="311"/>
      <c r="K465" s="305"/>
      <c r="L465" s="130" t="str">
        <f>IF(I465&lt;H465,"Check dates",IF(AND(H465="",I465&gt;0),"Check dates",IF(I465="",".",IFERROR(MAX(0,NETWORKDAYS(H465,I465,Lists!$F$45:$F$65)-IF(ISNUMBER(J465),J465,0)-1,0),"."))))</f>
        <v>.</v>
      </c>
      <c r="M465" s="308"/>
      <c r="N465" s="308"/>
      <c r="O465" s="304"/>
      <c r="P465" s="304"/>
      <c r="Q465" s="304"/>
      <c r="R465" s="304"/>
      <c r="S465" s="130" t="str">
        <f t="shared" si="19"/>
        <v>.</v>
      </c>
      <c r="T465" s="169" t="str">
        <f>IF(S465="Yes",(NETWORKDAYS(H465,$D$12,Lists!$F$45:$F$65)-IF(ISNUMBER(J465),J465,0)-1),".")</f>
        <v>.</v>
      </c>
      <c r="U465" s="24"/>
      <c r="V465" s="296" t="str">
        <f t="shared" si="20"/>
        <v>.</v>
      </c>
      <c r="W465" s="44"/>
      <c r="X465" s="307"/>
      <c r="Y465" s="44"/>
      <c r="Z465" s="44"/>
      <c r="AA465" s="44"/>
      <c r="AB465" s="44"/>
      <c r="AC465" s="44"/>
      <c r="AD465" s="44"/>
      <c r="AE465" s="44"/>
      <c r="AF465" s="44"/>
      <c r="AG465" s="44"/>
    </row>
    <row r="466" spans="1:33" s="105" customFormat="1" ht="11.45" customHeight="1" outlineLevel="1" x14ac:dyDescent="0.2">
      <c r="A466" s="142">
        <f t="shared" si="22"/>
        <v>449</v>
      </c>
      <c r="B466" s="318"/>
      <c r="C466" s="71"/>
      <c r="D466" s="314"/>
      <c r="E466" s="70"/>
      <c r="F466" s="309"/>
      <c r="G466" s="308"/>
      <c r="H466" s="305"/>
      <c r="I466" s="305"/>
      <c r="J466" s="311"/>
      <c r="K466" s="305"/>
      <c r="L466" s="130" t="str">
        <f>IF(I466&lt;H466,"Check dates",IF(AND(H466="",I466&gt;0),"Check dates",IF(I466="",".",IFERROR(MAX(0,NETWORKDAYS(H466,I466,Lists!$F$45:$F$65)-IF(ISNUMBER(J466),J466,0)-1,0),"."))))</f>
        <v>.</v>
      </c>
      <c r="M466" s="308"/>
      <c r="N466" s="308"/>
      <c r="O466" s="304"/>
      <c r="P466" s="304"/>
      <c r="Q466" s="304"/>
      <c r="R466" s="304"/>
      <c r="S466" s="130" t="str">
        <f t="shared" ref="S466:S529" si="23">IF(ISBLANK(B466),".",IF(V466=".","Yes","No"))</f>
        <v>.</v>
      </c>
      <c r="T466" s="169" t="str">
        <f>IF(S466="Yes",(NETWORKDAYS(H466,$D$12,Lists!$F$45:$F$65)-IF(ISNUMBER(J466),J466,0)-1),".")</f>
        <v>.</v>
      </c>
      <c r="U466" s="24"/>
      <c r="V466" s="296" t="str">
        <f t="shared" ref="V466:V529" si="24">IF(I466="",".",IF(VALUE(I466)&lt;=VALUE($D$12),VALUE(I466),"."))</f>
        <v>.</v>
      </c>
      <c r="W466" s="44"/>
      <c r="X466" s="307"/>
      <c r="Y466" s="44"/>
      <c r="Z466" s="44"/>
      <c r="AA466" s="44"/>
      <c r="AB466" s="44"/>
      <c r="AC466" s="44"/>
      <c r="AD466" s="44"/>
      <c r="AE466" s="44"/>
      <c r="AF466" s="44"/>
      <c r="AG466" s="44"/>
    </row>
    <row r="467" spans="1:33" s="105" customFormat="1" ht="11.45" customHeight="1" outlineLevel="1" x14ac:dyDescent="0.2">
      <c r="A467" s="142">
        <f t="shared" si="22"/>
        <v>450</v>
      </c>
      <c r="B467" s="318"/>
      <c r="C467" s="71"/>
      <c r="D467" s="314"/>
      <c r="E467" s="70"/>
      <c r="F467" s="309"/>
      <c r="G467" s="308"/>
      <c r="H467" s="305"/>
      <c r="I467" s="305"/>
      <c r="J467" s="311"/>
      <c r="K467" s="305"/>
      <c r="L467" s="130" t="str">
        <f>IF(I467&lt;H467,"Check dates",IF(AND(H467="",I467&gt;0),"Check dates",IF(I467="",".",IFERROR(MAX(0,NETWORKDAYS(H467,I467,Lists!$F$45:$F$65)-IF(ISNUMBER(J467),J467,0)-1,0),"."))))</f>
        <v>.</v>
      </c>
      <c r="M467" s="308"/>
      <c r="N467" s="308"/>
      <c r="O467" s="304"/>
      <c r="P467" s="304"/>
      <c r="Q467" s="304"/>
      <c r="R467" s="304"/>
      <c r="S467" s="130" t="str">
        <f t="shared" si="23"/>
        <v>.</v>
      </c>
      <c r="T467" s="169" t="str">
        <f>IF(S467="Yes",(NETWORKDAYS(H467,$D$12,Lists!$F$45:$F$65)-IF(ISNUMBER(J467),J467,0)-1),".")</f>
        <v>.</v>
      </c>
      <c r="U467" s="24"/>
      <c r="V467" s="296" t="str">
        <f t="shared" si="24"/>
        <v>.</v>
      </c>
      <c r="W467" s="44"/>
      <c r="X467" s="307"/>
      <c r="Y467" s="44"/>
      <c r="Z467" s="44"/>
      <c r="AA467" s="44"/>
      <c r="AB467" s="44"/>
      <c r="AC467" s="44"/>
      <c r="AD467" s="44"/>
      <c r="AE467" s="44"/>
      <c r="AF467" s="44"/>
      <c r="AG467" s="44"/>
    </row>
    <row r="468" spans="1:33" s="105" customFormat="1" ht="11.45" customHeight="1" outlineLevel="1" x14ac:dyDescent="0.2">
      <c r="A468" s="142">
        <f t="shared" si="22"/>
        <v>451</v>
      </c>
      <c r="B468" s="318"/>
      <c r="C468" s="71"/>
      <c r="D468" s="314"/>
      <c r="E468" s="70"/>
      <c r="F468" s="309"/>
      <c r="G468" s="308"/>
      <c r="H468" s="305"/>
      <c r="I468" s="305"/>
      <c r="J468" s="311"/>
      <c r="K468" s="305"/>
      <c r="L468" s="130" t="str">
        <f>IF(I468&lt;H468,"Check dates",IF(AND(H468="",I468&gt;0),"Check dates",IF(I468="",".",IFERROR(MAX(0,NETWORKDAYS(H468,I468,Lists!$F$45:$F$65)-IF(ISNUMBER(J468),J468,0)-1,0),"."))))</f>
        <v>.</v>
      </c>
      <c r="M468" s="308"/>
      <c r="N468" s="308"/>
      <c r="O468" s="304"/>
      <c r="P468" s="304"/>
      <c r="Q468" s="304"/>
      <c r="R468" s="304"/>
      <c r="S468" s="130" t="str">
        <f t="shared" si="23"/>
        <v>.</v>
      </c>
      <c r="T468" s="169" t="str">
        <f>IF(S468="Yes",(NETWORKDAYS(H468,$D$12,Lists!$F$45:$F$65)-IF(ISNUMBER(J468),J468,0)-1),".")</f>
        <v>.</v>
      </c>
      <c r="U468" s="24"/>
      <c r="V468" s="296" t="str">
        <f t="shared" si="24"/>
        <v>.</v>
      </c>
      <c r="W468" s="44"/>
      <c r="X468" s="307"/>
      <c r="Y468" s="44"/>
      <c r="Z468" s="44"/>
      <c r="AA468" s="44"/>
      <c r="AB468" s="44"/>
      <c r="AC468" s="44"/>
      <c r="AD468" s="44"/>
      <c r="AE468" s="44"/>
      <c r="AF468" s="44"/>
      <c r="AG468" s="44"/>
    </row>
    <row r="469" spans="1:33" s="105" customFormat="1" ht="11.45" customHeight="1" outlineLevel="1" x14ac:dyDescent="0.2">
      <c r="A469" s="142">
        <f t="shared" si="22"/>
        <v>452</v>
      </c>
      <c r="B469" s="318"/>
      <c r="C469" s="71"/>
      <c r="D469" s="314"/>
      <c r="E469" s="70"/>
      <c r="F469" s="309"/>
      <c r="G469" s="308"/>
      <c r="H469" s="305"/>
      <c r="I469" s="305"/>
      <c r="J469" s="311"/>
      <c r="K469" s="305"/>
      <c r="L469" s="130" t="str">
        <f>IF(I469&lt;H469,"Check dates",IF(AND(H469="",I469&gt;0),"Check dates",IF(I469="",".",IFERROR(MAX(0,NETWORKDAYS(H469,I469,Lists!$F$45:$F$65)-IF(ISNUMBER(J469),J469,0)-1,0),"."))))</f>
        <v>.</v>
      </c>
      <c r="M469" s="308"/>
      <c r="N469" s="308"/>
      <c r="O469" s="304"/>
      <c r="P469" s="304"/>
      <c r="Q469" s="304"/>
      <c r="R469" s="304"/>
      <c r="S469" s="130" t="str">
        <f t="shared" si="23"/>
        <v>.</v>
      </c>
      <c r="T469" s="169" t="str">
        <f>IF(S469="Yes",(NETWORKDAYS(H469,$D$12,Lists!$F$45:$F$65)-IF(ISNUMBER(J469),J469,0)-1),".")</f>
        <v>.</v>
      </c>
      <c r="U469" s="24"/>
      <c r="V469" s="296" t="str">
        <f t="shared" si="24"/>
        <v>.</v>
      </c>
      <c r="W469" s="44"/>
      <c r="X469" s="307"/>
      <c r="Y469" s="44"/>
      <c r="Z469" s="44"/>
      <c r="AA469" s="44"/>
      <c r="AB469" s="44"/>
      <c r="AC469" s="44"/>
      <c r="AD469" s="44"/>
      <c r="AE469" s="44"/>
      <c r="AF469" s="44"/>
      <c r="AG469" s="44"/>
    </row>
    <row r="470" spans="1:33" s="105" customFormat="1" ht="11.45" customHeight="1" outlineLevel="1" x14ac:dyDescent="0.2">
      <c r="A470" s="142">
        <f t="shared" si="22"/>
        <v>453</v>
      </c>
      <c r="B470" s="318"/>
      <c r="C470" s="71"/>
      <c r="D470" s="314"/>
      <c r="E470" s="70"/>
      <c r="F470" s="309"/>
      <c r="G470" s="308"/>
      <c r="H470" s="305"/>
      <c r="I470" s="305"/>
      <c r="J470" s="311"/>
      <c r="K470" s="305"/>
      <c r="L470" s="130" t="str">
        <f>IF(I470&lt;H470,"Check dates",IF(AND(H470="",I470&gt;0),"Check dates",IF(I470="",".",IFERROR(MAX(0,NETWORKDAYS(H470,I470,Lists!$F$45:$F$65)-IF(ISNUMBER(J470),J470,0)-1,0),"."))))</f>
        <v>.</v>
      </c>
      <c r="M470" s="308"/>
      <c r="N470" s="308"/>
      <c r="O470" s="304"/>
      <c r="P470" s="304"/>
      <c r="Q470" s="304"/>
      <c r="R470" s="304"/>
      <c r="S470" s="130" t="str">
        <f t="shared" si="23"/>
        <v>.</v>
      </c>
      <c r="T470" s="169" t="str">
        <f>IF(S470="Yes",(NETWORKDAYS(H470,$D$12,Lists!$F$45:$F$65)-IF(ISNUMBER(J470),J470,0)-1),".")</f>
        <v>.</v>
      </c>
      <c r="U470" s="24"/>
      <c r="V470" s="296" t="str">
        <f t="shared" si="24"/>
        <v>.</v>
      </c>
      <c r="W470" s="44"/>
      <c r="X470" s="307"/>
      <c r="Y470" s="44"/>
      <c r="Z470" s="44"/>
      <c r="AA470" s="44"/>
      <c r="AB470" s="44"/>
      <c r="AC470" s="44"/>
      <c r="AD470" s="44"/>
      <c r="AE470" s="44"/>
      <c r="AF470" s="44"/>
      <c r="AG470" s="44"/>
    </row>
    <row r="471" spans="1:33" s="105" customFormat="1" ht="11.45" customHeight="1" outlineLevel="1" x14ac:dyDescent="0.2">
      <c r="A471" s="142">
        <f t="shared" si="22"/>
        <v>454</v>
      </c>
      <c r="B471" s="318"/>
      <c r="C471" s="71"/>
      <c r="D471" s="314"/>
      <c r="E471" s="70"/>
      <c r="F471" s="309"/>
      <c r="G471" s="308"/>
      <c r="H471" s="305"/>
      <c r="I471" s="305"/>
      <c r="J471" s="311"/>
      <c r="K471" s="305"/>
      <c r="L471" s="130" t="str">
        <f>IF(I471&lt;H471,"Check dates",IF(AND(H471="",I471&gt;0),"Check dates",IF(I471="",".",IFERROR(MAX(0,NETWORKDAYS(H471,I471,Lists!$F$45:$F$65)-IF(ISNUMBER(J471),J471,0)-1,0),"."))))</f>
        <v>.</v>
      </c>
      <c r="M471" s="308"/>
      <c r="N471" s="308"/>
      <c r="O471" s="304"/>
      <c r="P471" s="304"/>
      <c r="Q471" s="304"/>
      <c r="R471" s="304"/>
      <c r="S471" s="130" t="str">
        <f t="shared" si="23"/>
        <v>.</v>
      </c>
      <c r="T471" s="169" t="str">
        <f>IF(S471="Yes",(NETWORKDAYS(H471,$D$12,Lists!$F$45:$F$65)-IF(ISNUMBER(J471),J471,0)-1),".")</f>
        <v>.</v>
      </c>
      <c r="U471" s="24"/>
      <c r="V471" s="296" t="str">
        <f t="shared" si="24"/>
        <v>.</v>
      </c>
      <c r="W471" s="44"/>
      <c r="X471" s="307"/>
      <c r="Y471" s="44"/>
      <c r="Z471" s="44"/>
      <c r="AA471" s="44"/>
      <c r="AB471" s="44"/>
      <c r="AC471" s="44"/>
      <c r="AD471" s="44"/>
      <c r="AE471" s="44"/>
      <c r="AF471" s="44"/>
      <c r="AG471" s="44"/>
    </row>
    <row r="472" spans="1:33" s="105" customFormat="1" ht="11.45" customHeight="1" outlineLevel="1" x14ac:dyDescent="0.2">
      <c r="A472" s="142">
        <f t="shared" si="22"/>
        <v>455</v>
      </c>
      <c r="B472" s="318"/>
      <c r="C472" s="71"/>
      <c r="D472" s="314"/>
      <c r="E472" s="70"/>
      <c r="F472" s="309"/>
      <c r="G472" s="308"/>
      <c r="H472" s="305"/>
      <c r="I472" s="305"/>
      <c r="J472" s="311"/>
      <c r="K472" s="305"/>
      <c r="L472" s="130" t="str">
        <f>IF(I472&lt;H472,"Check dates",IF(AND(H472="",I472&gt;0),"Check dates",IF(I472="",".",IFERROR(MAX(0,NETWORKDAYS(H472,I472,Lists!$F$45:$F$65)-IF(ISNUMBER(J472),J472,0)-1,0),"."))))</f>
        <v>.</v>
      </c>
      <c r="M472" s="308"/>
      <c r="N472" s="308"/>
      <c r="O472" s="304"/>
      <c r="P472" s="304"/>
      <c r="Q472" s="304"/>
      <c r="R472" s="304"/>
      <c r="S472" s="130" t="str">
        <f t="shared" si="23"/>
        <v>.</v>
      </c>
      <c r="T472" s="169" t="str">
        <f>IF(S472="Yes",(NETWORKDAYS(H472,$D$12,Lists!$F$45:$F$65)-IF(ISNUMBER(J472),J472,0)-1),".")</f>
        <v>.</v>
      </c>
      <c r="U472" s="24"/>
      <c r="V472" s="296" t="str">
        <f t="shared" si="24"/>
        <v>.</v>
      </c>
      <c r="W472" s="44"/>
      <c r="X472" s="307"/>
      <c r="Y472" s="44"/>
      <c r="Z472" s="44"/>
      <c r="AA472" s="44"/>
      <c r="AB472" s="44"/>
      <c r="AC472" s="44"/>
      <c r="AD472" s="44"/>
      <c r="AE472" s="44"/>
      <c r="AF472" s="44"/>
      <c r="AG472" s="44"/>
    </row>
    <row r="473" spans="1:33" s="105" customFormat="1" ht="11.45" customHeight="1" outlineLevel="1" x14ac:dyDescent="0.2">
      <c r="A473" s="142">
        <f t="shared" si="22"/>
        <v>456</v>
      </c>
      <c r="B473" s="318"/>
      <c r="C473" s="71"/>
      <c r="D473" s="314"/>
      <c r="E473" s="70"/>
      <c r="F473" s="309"/>
      <c r="G473" s="308"/>
      <c r="H473" s="305"/>
      <c r="I473" s="305"/>
      <c r="J473" s="311"/>
      <c r="K473" s="305"/>
      <c r="L473" s="130" t="str">
        <f>IF(I473&lt;H473,"Check dates",IF(AND(H473="",I473&gt;0),"Check dates",IF(I473="",".",IFERROR(MAX(0,NETWORKDAYS(H473,I473,Lists!$F$45:$F$65)-IF(ISNUMBER(J473),J473,0)-1,0),"."))))</f>
        <v>.</v>
      </c>
      <c r="M473" s="308"/>
      <c r="N473" s="308"/>
      <c r="O473" s="304"/>
      <c r="P473" s="304"/>
      <c r="Q473" s="304"/>
      <c r="R473" s="304"/>
      <c r="S473" s="130" t="str">
        <f t="shared" si="23"/>
        <v>.</v>
      </c>
      <c r="T473" s="169" t="str">
        <f>IF(S473="Yes",(NETWORKDAYS(H473,$D$12,Lists!$F$45:$F$65)-IF(ISNUMBER(J473),J473,0)-1),".")</f>
        <v>.</v>
      </c>
      <c r="U473" s="24"/>
      <c r="V473" s="296" t="str">
        <f t="shared" si="24"/>
        <v>.</v>
      </c>
      <c r="W473" s="44"/>
      <c r="X473" s="307"/>
      <c r="Y473" s="44"/>
      <c r="Z473" s="44"/>
      <c r="AA473" s="44"/>
      <c r="AB473" s="44"/>
      <c r="AC473" s="44"/>
      <c r="AD473" s="44"/>
      <c r="AE473" s="44"/>
      <c r="AF473" s="44"/>
      <c r="AG473" s="44"/>
    </row>
    <row r="474" spans="1:33" s="105" customFormat="1" ht="11.45" customHeight="1" outlineLevel="1" x14ac:dyDescent="0.2">
      <c r="A474" s="142">
        <f t="shared" si="22"/>
        <v>457</v>
      </c>
      <c r="B474" s="318"/>
      <c r="C474" s="71"/>
      <c r="D474" s="314"/>
      <c r="E474" s="70"/>
      <c r="F474" s="309"/>
      <c r="G474" s="308"/>
      <c r="H474" s="305"/>
      <c r="I474" s="305"/>
      <c r="J474" s="311"/>
      <c r="K474" s="305"/>
      <c r="L474" s="130" t="str">
        <f>IF(I474&lt;H474,"Check dates",IF(AND(H474="",I474&gt;0),"Check dates",IF(I474="",".",IFERROR(MAX(0,NETWORKDAYS(H474,I474,Lists!$F$45:$F$65)-IF(ISNUMBER(J474),J474,0)-1,0),"."))))</f>
        <v>.</v>
      </c>
      <c r="M474" s="308"/>
      <c r="N474" s="308"/>
      <c r="O474" s="304"/>
      <c r="P474" s="304"/>
      <c r="Q474" s="304"/>
      <c r="R474" s="304"/>
      <c r="S474" s="130" t="str">
        <f t="shared" si="23"/>
        <v>.</v>
      </c>
      <c r="T474" s="169" t="str">
        <f>IF(S474="Yes",(NETWORKDAYS(H474,$D$12,Lists!$F$45:$F$65)-IF(ISNUMBER(J474),J474,0)-1),".")</f>
        <v>.</v>
      </c>
      <c r="U474" s="24"/>
      <c r="V474" s="296" t="str">
        <f t="shared" si="24"/>
        <v>.</v>
      </c>
      <c r="W474" s="44"/>
      <c r="X474" s="307"/>
      <c r="Y474" s="44"/>
      <c r="Z474" s="44"/>
      <c r="AA474" s="44"/>
      <c r="AB474" s="44"/>
      <c r="AC474" s="44"/>
      <c r="AD474" s="44"/>
      <c r="AE474" s="44"/>
      <c r="AF474" s="44"/>
      <c r="AG474" s="44"/>
    </row>
    <row r="475" spans="1:33" s="105" customFormat="1" ht="11.45" customHeight="1" outlineLevel="1" x14ac:dyDescent="0.2">
      <c r="A475" s="142">
        <f t="shared" si="22"/>
        <v>458</v>
      </c>
      <c r="B475" s="318"/>
      <c r="C475" s="71"/>
      <c r="D475" s="314"/>
      <c r="E475" s="70"/>
      <c r="F475" s="309"/>
      <c r="G475" s="308"/>
      <c r="H475" s="305"/>
      <c r="I475" s="305"/>
      <c r="J475" s="311"/>
      <c r="K475" s="305"/>
      <c r="L475" s="130" t="str">
        <f>IF(I475&lt;H475,"Check dates",IF(AND(H475="",I475&gt;0),"Check dates",IF(I475="",".",IFERROR(MAX(0,NETWORKDAYS(H475,I475,Lists!$F$45:$F$65)-IF(ISNUMBER(J475),J475,0)-1,0),"."))))</f>
        <v>.</v>
      </c>
      <c r="M475" s="308"/>
      <c r="N475" s="308"/>
      <c r="O475" s="304"/>
      <c r="P475" s="304"/>
      <c r="Q475" s="304"/>
      <c r="R475" s="304"/>
      <c r="S475" s="130" t="str">
        <f t="shared" si="23"/>
        <v>.</v>
      </c>
      <c r="T475" s="169" t="str">
        <f>IF(S475="Yes",(NETWORKDAYS(H475,$D$12,Lists!$F$45:$F$65)-IF(ISNUMBER(J475),J475,0)-1),".")</f>
        <v>.</v>
      </c>
      <c r="U475" s="24"/>
      <c r="V475" s="296" t="str">
        <f t="shared" si="24"/>
        <v>.</v>
      </c>
      <c r="W475" s="44"/>
      <c r="X475" s="307"/>
      <c r="Y475" s="44"/>
      <c r="Z475" s="44"/>
      <c r="AA475" s="44"/>
      <c r="AB475" s="44"/>
      <c r="AC475" s="44"/>
      <c r="AD475" s="44"/>
      <c r="AE475" s="44"/>
      <c r="AF475" s="44"/>
      <c r="AG475" s="44"/>
    </row>
    <row r="476" spans="1:33" s="105" customFormat="1" ht="11.45" customHeight="1" outlineLevel="1" x14ac:dyDescent="0.2">
      <c r="A476" s="142">
        <f t="shared" si="22"/>
        <v>459</v>
      </c>
      <c r="B476" s="318"/>
      <c r="C476" s="71"/>
      <c r="D476" s="314"/>
      <c r="E476" s="70"/>
      <c r="F476" s="309"/>
      <c r="G476" s="308"/>
      <c r="H476" s="305"/>
      <c r="I476" s="305"/>
      <c r="J476" s="311"/>
      <c r="K476" s="305"/>
      <c r="L476" s="130" t="str">
        <f>IF(I476&lt;H476,"Check dates",IF(AND(H476="",I476&gt;0),"Check dates",IF(I476="",".",IFERROR(MAX(0,NETWORKDAYS(H476,I476,Lists!$F$45:$F$65)-IF(ISNUMBER(J476),J476,0)-1,0),"."))))</f>
        <v>.</v>
      </c>
      <c r="M476" s="308"/>
      <c r="N476" s="308"/>
      <c r="O476" s="304"/>
      <c r="P476" s="304"/>
      <c r="Q476" s="304"/>
      <c r="R476" s="304"/>
      <c r="S476" s="130" t="str">
        <f t="shared" si="23"/>
        <v>.</v>
      </c>
      <c r="T476" s="169" t="str">
        <f>IF(S476="Yes",(NETWORKDAYS(H476,$D$12,Lists!$F$45:$F$65)-IF(ISNUMBER(J476),J476,0)-1),".")</f>
        <v>.</v>
      </c>
      <c r="U476" s="24"/>
      <c r="V476" s="296" t="str">
        <f t="shared" si="24"/>
        <v>.</v>
      </c>
      <c r="W476" s="44"/>
      <c r="X476" s="307"/>
      <c r="Y476" s="44"/>
      <c r="Z476" s="44"/>
      <c r="AA476" s="44"/>
      <c r="AB476" s="44"/>
      <c r="AC476" s="44"/>
      <c r="AD476" s="44"/>
      <c r="AE476" s="44"/>
      <c r="AF476" s="44"/>
      <c r="AG476" s="44"/>
    </row>
    <row r="477" spans="1:33" s="105" customFormat="1" ht="11.45" customHeight="1" outlineLevel="1" x14ac:dyDescent="0.2">
      <c r="A477" s="142">
        <f t="shared" si="22"/>
        <v>460</v>
      </c>
      <c r="B477" s="318"/>
      <c r="C477" s="71"/>
      <c r="D477" s="314"/>
      <c r="E477" s="70"/>
      <c r="F477" s="309"/>
      <c r="G477" s="308"/>
      <c r="H477" s="305"/>
      <c r="I477" s="305"/>
      <c r="J477" s="311"/>
      <c r="K477" s="305"/>
      <c r="L477" s="130" t="str">
        <f>IF(I477&lt;H477,"Check dates",IF(AND(H477="",I477&gt;0),"Check dates",IF(I477="",".",IFERROR(MAX(0,NETWORKDAYS(H477,I477,Lists!$F$45:$F$65)-IF(ISNUMBER(J477),J477,0)-1,0),"."))))</f>
        <v>.</v>
      </c>
      <c r="M477" s="308"/>
      <c r="N477" s="308"/>
      <c r="O477" s="304"/>
      <c r="P477" s="304"/>
      <c r="Q477" s="304"/>
      <c r="R477" s="304"/>
      <c r="S477" s="130" t="str">
        <f t="shared" si="23"/>
        <v>.</v>
      </c>
      <c r="T477" s="169" t="str">
        <f>IF(S477="Yes",(NETWORKDAYS(H477,$D$12,Lists!$F$45:$F$65)-IF(ISNUMBER(J477),J477,0)-1),".")</f>
        <v>.</v>
      </c>
      <c r="U477" s="24"/>
      <c r="V477" s="296" t="str">
        <f t="shared" si="24"/>
        <v>.</v>
      </c>
      <c r="W477" s="44"/>
      <c r="X477" s="307"/>
      <c r="Y477" s="44"/>
      <c r="Z477" s="44"/>
      <c r="AA477" s="44"/>
      <c r="AB477" s="44"/>
      <c r="AC477" s="44"/>
      <c r="AD477" s="44"/>
      <c r="AE477" s="44"/>
      <c r="AF477" s="44"/>
      <c r="AG477" s="44"/>
    </row>
    <row r="478" spans="1:33" s="105" customFormat="1" ht="11.45" customHeight="1" outlineLevel="1" x14ac:dyDescent="0.2">
      <c r="A478" s="142">
        <f t="shared" si="22"/>
        <v>461</v>
      </c>
      <c r="B478" s="318"/>
      <c r="C478" s="71"/>
      <c r="D478" s="314"/>
      <c r="E478" s="70"/>
      <c r="F478" s="309"/>
      <c r="G478" s="308"/>
      <c r="H478" s="305"/>
      <c r="I478" s="305"/>
      <c r="J478" s="311"/>
      <c r="K478" s="305"/>
      <c r="L478" s="130" t="str">
        <f>IF(I478&lt;H478,"Check dates",IF(AND(H478="",I478&gt;0),"Check dates",IF(I478="",".",IFERROR(MAX(0,NETWORKDAYS(H478,I478,Lists!$F$45:$F$65)-IF(ISNUMBER(J478),J478,0)-1,0),"."))))</f>
        <v>.</v>
      </c>
      <c r="M478" s="308"/>
      <c r="N478" s="308"/>
      <c r="O478" s="304"/>
      <c r="P478" s="304"/>
      <c r="Q478" s="304"/>
      <c r="R478" s="304"/>
      <c r="S478" s="130" t="str">
        <f t="shared" si="23"/>
        <v>.</v>
      </c>
      <c r="T478" s="169" t="str">
        <f>IF(S478="Yes",(NETWORKDAYS(H478,$D$12,Lists!$F$45:$F$65)-IF(ISNUMBER(J478),J478,0)-1),".")</f>
        <v>.</v>
      </c>
      <c r="U478" s="24"/>
      <c r="V478" s="296" t="str">
        <f t="shared" si="24"/>
        <v>.</v>
      </c>
      <c r="W478" s="44"/>
      <c r="X478" s="307"/>
      <c r="Y478" s="44"/>
      <c r="Z478" s="44"/>
      <c r="AA478" s="44"/>
      <c r="AB478" s="44"/>
      <c r="AC478" s="44"/>
      <c r="AD478" s="44"/>
      <c r="AE478" s="44"/>
      <c r="AF478" s="44"/>
      <c r="AG478" s="44"/>
    </row>
    <row r="479" spans="1:33" s="105" customFormat="1" ht="11.45" customHeight="1" outlineLevel="1" x14ac:dyDescent="0.2">
      <c r="A479" s="142">
        <f t="shared" si="22"/>
        <v>462</v>
      </c>
      <c r="B479" s="318"/>
      <c r="C479" s="71"/>
      <c r="D479" s="314"/>
      <c r="E479" s="70"/>
      <c r="F479" s="309"/>
      <c r="G479" s="308"/>
      <c r="H479" s="305"/>
      <c r="I479" s="305"/>
      <c r="J479" s="311"/>
      <c r="K479" s="305"/>
      <c r="L479" s="130" t="str">
        <f>IF(I479&lt;H479,"Check dates",IF(AND(H479="",I479&gt;0),"Check dates",IF(I479="",".",IFERROR(MAX(0,NETWORKDAYS(H479,I479,Lists!$F$45:$F$65)-IF(ISNUMBER(J479),J479,0)-1,0),"."))))</f>
        <v>.</v>
      </c>
      <c r="M479" s="308"/>
      <c r="N479" s="308"/>
      <c r="O479" s="304"/>
      <c r="P479" s="304"/>
      <c r="Q479" s="304"/>
      <c r="R479" s="304"/>
      <c r="S479" s="130" t="str">
        <f t="shared" si="23"/>
        <v>.</v>
      </c>
      <c r="T479" s="169" t="str">
        <f>IF(S479="Yes",(NETWORKDAYS(H479,$D$12,Lists!$F$45:$F$65)-IF(ISNUMBER(J479),J479,0)-1),".")</f>
        <v>.</v>
      </c>
      <c r="U479" s="24"/>
      <c r="V479" s="296" t="str">
        <f t="shared" si="24"/>
        <v>.</v>
      </c>
      <c r="W479" s="44"/>
      <c r="X479" s="307"/>
      <c r="Y479" s="44"/>
      <c r="Z479" s="44"/>
      <c r="AA479" s="44"/>
      <c r="AB479" s="44"/>
      <c r="AC479" s="44"/>
      <c r="AD479" s="44"/>
      <c r="AE479" s="44"/>
      <c r="AF479" s="44"/>
      <c r="AG479" s="44"/>
    </row>
    <row r="480" spans="1:33" s="105" customFormat="1" ht="11.45" customHeight="1" outlineLevel="1" x14ac:dyDescent="0.2">
      <c r="A480" s="142">
        <f t="shared" si="22"/>
        <v>463</v>
      </c>
      <c r="B480" s="318"/>
      <c r="C480" s="71"/>
      <c r="D480" s="314"/>
      <c r="E480" s="70"/>
      <c r="F480" s="309"/>
      <c r="G480" s="308"/>
      <c r="H480" s="305"/>
      <c r="I480" s="305"/>
      <c r="J480" s="311"/>
      <c r="K480" s="305"/>
      <c r="L480" s="130" t="str">
        <f>IF(I480&lt;H480,"Check dates",IF(AND(H480="",I480&gt;0),"Check dates",IF(I480="",".",IFERROR(MAX(0,NETWORKDAYS(H480,I480,Lists!$F$45:$F$65)-IF(ISNUMBER(J480),J480,0)-1,0),"."))))</f>
        <v>.</v>
      </c>
      <c r="M480" s="308"/>
      <c r="N480" s="308"/>
      <c r="O480" s="304"/>
      <c r="P480" s="304"/>
      <c r="Q480" s="304"/>
      <c r="R480" s="304"/>
      <c r="S480" s="130" t="str">
        <f t="shared" si="23"/>
        <v>.</v>
      </c>
      <c r="T480" s="169" t="str">
        <f>IF(S480="Yes",(NETWORKDAYS(H480,$D$12,Lists!$F$45:$F$65)-IF(ISNUMBER(J480),J480,0)-1),".")</f>
        <v>.</v>
      </c>
      <c r="U480" s="24"/>
      <c r="V480" s="296" t="str">
        <f t="shared" si="24"/>
        <v>.</v>
      </c>
      <c r="W480" s="44"/>
      <c r="X480" s="307"/>
      <c r="Y480" s="44"/>
      <c r="Z480" s="44"/>
      <c r="AA480" s="44"/>
      <c r="AB480" s="44"/>
      <c r="AC480" s="44"/>
      <c r="AD480" s="44"/>
      <c r="AE480" s="44"/>
      <c r="AF480" s="44"/>
      <c r="AG480" s="44"/>
    </row>
    <row r="481" spans="1:33" s="105" customFormat="1" ht="11.45" customHeight="1" outlineLevel="1" x14ac:dyDescent="0.2">
      <c r="A481" s="142">
        <f t="shared" si="22"/>
        <v>464</v>
      </c>
      <c r="B481" s="318"/>
      <c r="C481" s="71"/>
      <c r="D481" s="314"/>
      <c r="E481" s="70"/>
      <c r="F481" s="309"/>
      <c r="G481" s="308"/>
      <c r="H481" s="305"/>
      <c r="I481" s="305"/>
      <c r="J481" s="311"/>
      <c r="K481" s="305"/>
      <c r="L481" s="130" t="str">
        <f>IF(I481&lt;H481,"Check dates",IF(AND(H481="",I481&gt;0),"Check dates",IF(I481="",".",IFERROR(MAX(0,NETWORKDAYS(H481,I481,Lists!$F$45:$F$65)-IF(ISNUMBER(J481),J481,0)-1,0),"."))))</f>
        <v>.</v>
      </c>
      <c r="M481" s="308"/>
      <c r="N481" s="308"/>
      <c r="O481" s="304"/>
      <c r="P481" s="304"/>
      <c r="Q481" s="304"/>
      <c r="R481" s="304"/>
      <c r="S481" s="130" t="str">
        <f t="shared" si="23"/>
        <v>.</v>
      </c>
      <c r="T481" s="169" t="str">
        <f>IF(S481="Yes",(NETWORKDAYS(H481,$D$12,Lists!$F$45:$F$65)-IF(ISNUMBER(J481),J481,0)-1),".")</f>
        <v>.</v>
      </c>
      <c r="U481" s="24"/>
      <c r="V481" s="296" t="str">
        <f t="shared" si="24"/>
        <v>.</v>
      </c>
      <c r="W481" s="44"/>
      <c r="X481" s="307"/>
      <c r="Y481" s="44"/>
      <c r="Z481" s="44"/>
      <c r="AA481" s="44"/>
      <c r="AB481" s="44"/>
      <c r="AC481" s="44"/>
      <c r="AD481" s="44"/>
      <c r="AE481" s="44"/>
      <c r="AF481" s="44"/>
      <c r="AG481" s="44"/>
    </row>
    <row r="482" spans="1:33" s="105" customFormat="1" ht="11.45" customHeight="1" outlineLevel="1" x14ac:dyDescent="0.2">
      <c r="A482" s="142">
        <f t="shared" si="22"/>
        <v>465</v>
      </c>
      <c r="B482" s="318"/>
      <c r="C482" s="71"/>
      <c r="D482" s="314"/>
      <c r="E482" s="70"/>
      <c r="F482" s="309"/>
      <c r="G482" s="308"/>
      <c r="H482" s="305"/>
      <c r="I482" s="305"/>
      <c r="J482" s="311"/>
      <c r="K482" s="305"/>
      <c r="L482" s="130" t="str">
        <f>IF(I482&lt;H482,"Check dates",IF(AND(H482="",I482&gt;0),"Check dates",IF(I482="",".",IFERROR(MAX(0,NETWORKDAYS(H482,I482,Lists!$F$45:$F$65)-IF(ISNUMBER(J482),J482,0)-1,0),"."))))</f>
        <v>.</v>
      </c>
      <c r="M482" s="308"/>
      <c r="N482" s="308"/>
      <c r="O482" s="304"/>
      <c r="P482" s="304"/>
      <c r="Q482" s="304"/>
      <c r="R482" s="304"/>
      <c r="S482" s="130" t="str">
        <f t="shared" si="23"/>
        <v>.</v>
      </c>
      <c r="T482" s="169" t="str">
        <f>IF(S482="Yes",(NETWORKDAYS(H482,$D$12,Lists!$F$45:$F$65)-IF(ISNUMBER(J482),J482,0)-1),".")</f>
        <v>.</v>
      </c>
      <c r="U482" s="24"/>
      <c r="V482" s="296" t="str">
        <f t="shared" si="24"/>
        <v>.</v>
      </c>
      <c r="W482" s="44"/>
      <c r="X482" s="307"/>
      <c r="Y482" s="44"/>
      <c r="Z482" s="44"/>
      <c r="AA482" s="44"/>
      <c r="AB482" s="44"/>
      <c r="AC482" s="44"/>
      <c r="AD482" s="44"/>
      <c r="AE482" s="44"/>
      <c r="AF482" s="44"/>
      <c r="AG482" s="44"/>
    </row>
    <row r="483" spans="1:33" s="105" customFormat="1" ht="11.45" customHeight="1" outlineLevel="1" x14ac:dyDescent="0.2">
      <c r="A483" s="142">
        <f t="shared" si="22"/>
        <v>466</v>
      </c>
      <c r="B483" s="318"/>
      <c r="C483" s="71"/>
      <c r="D483" s="314"/>
      <c r="E483" s="70"/>
      <c r="F483" s="309"/>
      <c r="G483" s="308"/>
      <c r="H483" s="305"/>
      <c r="I483" s="305"/>
      <c r="J483" s="311"/>
      <c r="K483" s="305"/>
      <c r="L483" s="130" t="str">
        <f>IF(I483&lt;H483,"Check dates",IF(AND(H483="",I483&gt;0),"Check dates",IF(I483="",".",IFERROR(MAX(0,NETWORKDAYS(H483,I483,Lists!$F$45:$F$65)-IF(ISNUMBER(J483),J483,0)-1,0),"."))))</f>
        <v>.</v>
      </c>
      <c r="M483" s="308"/>
      <c r="N483" s="308"/>
      <c r="O483" s="304"/>
      <c r="P483" s="304"/>
      <c r="Q483" s="304"/>
      <c r="R483" s="304"/>
      <c r="S483" s="130" t="str">
        <f t="shared" si="23"/>
        <v>.</v>
      </c>
      <c r="T483" s="169" t="str">
        <f>IF(S483="Yes",(NETWORKDAYS(H483,$D$12,Lists!$F$45:$F$65)-IF(ISNUMBER(J483),J483,0)-1),".")</f>
        <v>.</v>
      </c>
      <c r="U483" s="24"/>
      <c r="V483" s="296" t="str">
        <f t="shared" si="24"/>
        <v>.</v>
      </c>
      <c r="W483" s="44"/>
      <c r="X483" s="307"/>
      <c r="Y483" s="44"/>
      <c r="Z483" s="44"/>
      <c r="AA483" s="44"/>
      <c r="AB483" s="44"/>
      <c r="AC483" s="44"/>
      <c r="AD483" s="44"/>
      <c r="AE483" s="44"/>
      <c r="AF483" s="44"/>
      <c r="AG483" s="44"/>
    </row>
    <row r="484" spans="1:33" s="105" customFormat="1" ht="11.45" customHeight="1" outlineLevel="1" x14ac:dyDescent="0.2">
      <c r="A484" s="142">
        <f t="shared" si="22"/>
        <v>467</v>
      </c>
      <c r="B484" s="318"/>
      <c r="C484" s="71"/>
      <c r="D484" s="314"/>
      <c r="E484" s="70"/>
      <c r="F484" s="309"/>
      <c r="G484" s="308"/>
      <c r="H484" s="305"/>
      <c r="I484" s="305"/>
      <c r="J484" s="311"/>
      <c r="K484" s="305"/>
      <c r="L484" s="130" t="str">
        <f>IF(I484&lt;H484,"Check dates",IF(AND(H484="",I484&gt;0),"Check dates",IF(I484="",".",IFERROR(MAX(0,NETWORKDAYS(H484,I484,Lists!$F$45:$F$65)-IF(ISNUMBER(J484),J484,0)-1,0),"."))))</f>
        <v>.</v>
      </c>
      <c r="M484" s="308"/>
      <c r="N484" s="308"/>
      <c r="O484" s="304"/>
      <c r="P484" s="304"/>
      <c r="Q484" s="304"/>
      <c r="R484" s="304"/>
      <c r="S484" s="130" t="str">
        <f t="shared" si="23"/>
        <v>.</v>
      </c>
      <c r="T484" s="169" t="str">
        <f>IF(S484="Yes",(NETWORKDAYS(H484,$D$12,Lists!$F$45:$F$65)-IF(ISNUMBER(J484),J484,0)-1),".")</f>
        <v>.</v>
      </c>
      <c r="U484" s="24"/>
      <c r="V484" s="296" t="str">
        <f t="shared" si="24"/>
        <v>.</v>
      </c>
      <c r="W484" s="44"/>
      <c r="X484" s="307"/>
      <c r="Y484" s="44"/>
      <c r="Z484" s="44"/>
      <c r="AA484" s="44"/>
      <c r="AB484" s="44"/>
      <c r="AC484" s="44"/>
      <c r="AD484" s="44"/>
      <c r="AE484" s="44"/>
      <c r="AF484" s="44"/>
      <c r="AG484" s="44"/>
    </row>
    <row r="485" spans="1:33" s="105" customFormat="1" ht="11.45" customHeight="1" outlineLevel="1" x14ac:dyDescent="0.2">
      <c r="A485" s="142">
        <f t="shared" si="22"/>
        <v>468</v>
      </c>
      <c r="B485" s="318"/>
      <c r="C485" s="71"/>
      <c r="D485" s="314"/>
      <c r="E485" s="70"/>
      <c r="F485" s="309"/>
      <c r="G485" s="308"/>
      <c r="H485" s="305"/>
      <c r="I485" s="305"/>
      <c r="J485" s="311"/>
      <c r="K485" s="305"/>
      <c r="L485" s="130" t="str">
        <f>IF(I485&lt;H485,"Check dates",IF(AND(H485="",I485&gt;0),"Check dates",IF(I485="",".",IFERROR(MAX(0,NETWORKDAYS(H485,I485,Lists!$F$45:$F$65)-IF(ISNUMBER(J485),J485,0)-1,0),"."))))</f>
        <v>.</v>
      </c>
      <c r="M485" s="308"/>
      <c r="N485" s="308"/>
      <c r="O485" s="304"/>
      <c r="P485" s="304"/>
      <c r="Q485" s="304"/>
      <c r="R485" s="304"/>
      <c r="S485" s="130" t="str">
        <f t="shared" si="23"/>
        <v>.</v>
      </c>
      <c r="T485" s="169" t="str">
        <f>IF(S485="Yes",(NETWORKDAYS(H485,$D$12,Lists!$F$45:$F$65)-IF(ISNUMBER(J485),J485,0)-1),".")</f>
        <v>.</v>
      </c>
      <c r="U485" s="24"/>
      <c r="V485" s="296" t="str">
        <f t="shared" si="24"/>
        <v>.</v>
      </c>
      <c r="W485" s="44"/>
      <c r="X485" s="307"/>
      <c r="Y485" s="44"/>
      <c r="Z485" s="44"/>
      <c r="AA485" s="44"/>
      <c r="AB485" s="44"/>
      <c r="AC485" s="44"/>
      <c r="AD485" s="44"/>
      <c r="AE485" s="44"/>
      <c r="AF485" s="44"/>
      <c r="AG485" s="44"/>
    </row>
    <row r="486" spans="1:33" s="105" customFormat="1" ht="11.45" customHeight="1" outlineLevel="1" x14ac:dyDescent="0.2">
      <c r="A486" s="142">
        <f t="shared" si="22"/>
        <v>469</v>
      </c>
      <c r="B486" s="318"/>
      <c r="C486" s="71"/>
      <c r="D486" s="314"/>
      <c r="E486" s="70"/>
      <c r="F486" s="309"/>
      <c r="G486" s="308"/>
      <c r="H486" s="305"/>
      <c r="I486" s="305"/>
      <c r="J486" s="311"/>
      <c r="K486" s="305"/>
      <c r="L486" s="130" t="str">
        <f>IF(I486&lt;H486,"Check dates",IF(AND(H486="",I486&gt;0),"Check dates",IF(I486="",".",IFERROR(MAX(0,NETWORKDAYS(H486,I486,Lists!$F$45:$F$65)-IF(ISNUMBER(J486),J486,0)-1,0),"."))))</f>
        <v>.</v>
      </c>
      <c r="M486" s="308"/>
      <c r="N486" s="308"/>
      <c r="O486" s="304"/>
      <c r="P486" s="304"/>
      <c r="Q486" s="304"/>
      <c r="R486" s="304"/>
      <c r="S486" s="130" t="str">
        <f t="shared" si="23"/>
        <v>.</v>
      </c>
      <c r="T486" s="169" t="str">
        <f>IF(S486="Yes",(NETWORKDAYS(H486,$D$12,Lists!$F$45:$F$65)-IF(ISNUMBER(J486),J486,0)-1),".")</f>
        <v>.</v>
      </c>
      <c r="U486" s="24"/>
      <c r="V486" s="296" t="str">
        <f t="shared" si="24"/>
        <v>.</v>
      </c>
      <c r="W486" s="44"/>
      <c r="X486" s="307"/>
      <c r="Y486" s="44"/>
      <c r="Z486" s="44"/>
      <c r="AA486" s="44"/>
      <c r="AB486" s="44"/>
      <c r="AC486" s="44"/>
      <c r="AD486" s="44"/>
      <c r="AE486" s="44"/>
      <c r="AF486" s="44"/>
      <c r="AG486" s="44"/>
    </row>
    <row r="487" spans="1:33" s="105" customFormat="1" ht="11.45" customHeight="1" outlineLevel="1" x14ac:dyDescent="0.2">
      <c r="A487" s="142">
        <f t="shared" si="22"/>
        <v>470</v>
      </c>
      <c r="B487" s="318"/>
      <c r="C487" s="71"/>
      <c r="D487" s="314"/>
      <c r="E487" s="70"/>
      <c r="F487" s="309"/>
      <c r="G487" s="308"/>
      <c r="H487" s="305"/>
      <c r="I487" s="305"/>
      <c r="J487" s="311"/>
      <c r="K487" s="305"/>
      <c r="L487" s="130" t="str">
        <f>IF(I487&lt;H487,"Check dates",IF(AND(H487="",I487&gt;0),"Check dates",IF(I487="",".",IFERROR(MAX(0,NETWORKDAYS(H487,I487,Lists!$F$45:$F$65)-IF(ISNUMBER(J487),J487,0)-1,0),"."))))</f>
        <v>.</v>
      </c>
      <c r="M487" s="308"/>
      <c r="N487" s="308"/>
      <c r="O487" s="304"/>
      <c r="P487" s="304"/>
      <c r="Q487" s="304"/>
      <c r="R487" s="304"/>
      <c r="S487" s="130" t="str">
        <f t="shared" si="23"/>
        <v>.</v>
      </c>
      <c r="T487" s="169" t="str">
        <f>IF(S487="Yes",(NETWORKDAYS(H487,$D$12,Lists!$F$45:$F$65)-IF(ISNUMBER(J487),J487,0)-1),".")</f>
        <v>.</v>
      </c>
      <c r="U487" s="24"/>
      <c r="V487" s="296" t="str">
        <f t="shared" si="24"/>
        <v>.</v>
      </c>
      <c r="W487" s="44"/>
      <c r="X487" s="307"/>
      <c r="Y487" s="44"/>
      <c r="Z487" s="44"/>
      <c r="AA487" s="44"/>
      <c r="AB487" s="44"/>
      <c r="AC487" s="44"/>
      <c r="AD487" s="44"/>
      <c r="AE487" s="44"/>
      <c r="AF487" s="44"/>
      <c r="AG487" s="44"/>
    </row>
    <row r="488" spans="1:33" s="105" customFormat="1" ht="11.45" customHeight="1" outlineLevel="1" x14ac:dyDescent="0.2">
      <c r="A488" s="142">
        <f t="shared" si="22"/>
        <v>471</v>
      </c>
      <c r="B488" s="318"/>
      <c r="C488" s="71"/>
      <c r="D488" s="314"/>
      <c r="E488" s="70"/>
      <c r="F488" s="309"/>
      <c r="G488" s="308"/>
      <c r="H488" s="305"/>
      <c r="I488" s="305"/>
      <c r="J488" s="311"/>
      <c r="K488" s="305"/>
      <c r="L488" s="130" t="str">
        <f>IF(I488&lt;H488,"Check dates",IF(AND(H488="",I488&gt;0),"Check dates",IF(I488="",".",IFERROR(MAX(0,NETWORKDAYS(H488,I488,Lists!$F$45:$F$65)-IF(ISNUMBER(J488),J488,0)-1,0),"."))))</f>
        <v>.</v>
      </c>
      <c r="M488" s="308"/>
      <c r="N488" s="308"/>
      <c r="O488" s="304"/>
      <c r="P488" s="304"/>
      <c r="Q488" s="304"/>
      <c r="R488" s="304"/>
      <c r="S488" s="130" t="str">
        <f t="shared" si="23"/>
        <v>.</v>
      </c>
      <c r="T488" s="169" t="str">
        <f>IF(S488="Yes",(NETWORKDAYS(H488,$D$12,Lists!$F$45:$F$65)-IF(ISNUMBER(J488),J488,0)-1),".")</f>
        <v>.</v>
      </c>
      <c r="U488" s="24"/>
      <c r="V488" s="296" t="str">
        <f t="shared" si="24"/>
        <v>.</v>
      </c>
      <c r="W488" s="44"/>
      <c r="X488" s="307"/>
      <c r="Y488" s="44"/>
      <c r="Z488" s="44"/>
      <c r="AA488" s="44"/>
      <c r="AB488" s="44"/>
      <c r="AC488" s="44"/>
      <c r="AD488" s="44"/>
      <c r="AE488" s="44"/>
      <c r="AF488" s="44"/>
      <c r="AG488" s="44"/>
    </row>
    <row r="489" spans="1:33" s="105" customFormat="1" ht="11.45" customHeight="1" outlineLevel="1" x14ac:dyDescent="0.2">
      <c r="A489" s="142">
        <f t="shared" si="22"/>
        <v>472</v>
      </c>
      <c r="B489" s="318"/>
      <c r="C489" s="71"/>
      <c r="D489" s="314"/>
      <c r="E489" s="70"/>
      <c r="F489" s="309"/>
      <c r="G489" s="308"/>
      <c r="H489" s="305"/>
      <c r="I489" s="305"/>
      <c r="J489" s="311"/>
      <c r="K489" s="305"/>
      <c r="L489" s="130" t="str">
        <f>IF(I489&lt;H489,"Check dates",IF(AND(H489="",I489&gt;0),"Check dates",IF(I489="",".",IFERROR(MAX(0,NETWORKDAYS(H489,I489,Lists!$F$45:$F$65)-IF(ISNUMBER(J489),J489,0)-1,0),"."))))</f>
        <v>.</v>
      </c>
      <c r="M489" s="308"/>
      <c r="N489" s="308"/>
      <c r="O489" s="304"/>
      <c r="P489" s="304"/>
      <c r="Q489" s="304"/>
      <c r="R489" s="304"/>
      <c r="S489" s="130" t="str">
        <f t="shared" si="23"/>
        <v>.</v>
      </c>
      <c r="T489" s="169" t="str">
        <f>IF(S489="Yes",(NETWORKDAYS(H489,$D$12,Lists!$F$45:$F$65)-IF(ISNUMBER(J489),J489,0)-1),".")</f>
        <v>.</v>
      </c>
      <c r="U489" s="24"/>
      <c r="V489" s="296" t="str">
        <f t="shared" si="24"/>
        <v>.</v>
      </c>
      <c r="W489" s="44"/>
      <c r="X489" s="307"/>
      <c r="Y489" s="44"/>
      <c r="Z489" s="44"/>
      <c r="AA489" s="44"/>
      <c r="AB489" s="44"/>
      <c r="AC489" s="44"/>
      <c r="AD489" s="44"/>
      <c r="AE489" s="44"/>
      <c r="AF489" s="44"/>
      <c r="AG489" s="44"/>
    </row>
    <row r="490" spans="1:33" s="105" customFormat="1" ht="11.45" customHeight="1" outlineLevel="1" x14ac:dyDescent="0.2">
      <c r="A490" s="142">
        <f t="shared" si="22"/>
        <v>473</v>
      </c>
      <c r="B490" s="318"/>
      <c r="C490" s="71"/>
      <c r="D490" s="314"/>
      <c r="E490" s="70"/>
      <c r="F490" s="309"/>
      <c r="G490" s="308"/>
      <c r="H490" s="305"/>
      <c r="I490" s="305"/>
      <c r="J490" s="311"/>
      <c r="K490" s="305"/>
      <c r="L490" s="130" t="str">
        <f>IF(I490&lt;H490,"Check dates",IF(AND(H490="",I490&gt;0),"Check dates",IF(I490="",".",IFERROR(MAX(0,NETWORKDAYS(H490,I490,Lists!$F$45:$F$65)-IF(ISNUMBER(J490),J490,0)-1,0),"."))))</f>
        <v>.</v>
      </c>
      <c r="M490" s="308"/>
      <c r="N490" s="308"/>
      <c r="O490" s="304"/>
      <c r="P490" s="304"/>
      <c r="Q490" s="304"/>
      <c r="R490" s="304"/>
      <c r="S490" s="130" t="str">
        <f t="shared" si="23"/>
        <v>.</v>
      </c>
      <c r="T490" s="169" t="str">
        <f>IF(S490="Yes",(NETWORKDAYS(H490,$D$12,Lists!$F$45:$F$65)-IF(ISNUMBER(J490),J490,0)-1),".")</f>
        <v>.</v>
      </c>
      <c r="U490" s="24"/>
      <c r="V490" s="296" t="str">
        <f t="shared" si="24"/>
        <v>.</v>
      </c>
      <c r="W490" s="44"/>
      <c r="X490" s="307"/>
      <c r="Y490" s="44"/>
      <c r="Z490" s="44"/>
      <c r="AA490" s="44"/>
      <c r="AB490" s="44"/>
      <c r="AC490" s="44"/>
      <c r="AD490" s="44"/>
      <c r="AE490" s="44"/>
      <c r="AF490" s="44"/>
      <c r="AG490" s="44"/>
    </row>
    <row r="491" spans="1:33" s="105" customFormat="1" ht="11.45" customHeight="1" outlineLevel="1" x14ac:dyDescent="0.2">
      <c r="A491" s="142">
        <f t="shared" si="22"/>
        <v>474</v>
      </c>
      <c r="B491" s="318"/>
      <c r="C491" s="71"/>
      <c r="D491" s="314"/>
      <c r="E491" s="70"/>
      <c r="F491" s="309"/>
      <c r="G491" s="308"/>
      <c r="H491" s="305"/>
      <c r="I491" s="305"/>
      <c r="J491" s="311"/>
      <c r="K491" s="305"/>
      <c r="L491" s="130" t="str">
        <f>IF(I491&lt;H491,"Check dates",IF(AND(H491="",I491&gt;0),"Check dates",IF(I491="",".",IFERROR(MAX(0,NETWORKDAYS(H491,I491,Lists!$F$45:$F$65)-IF(ISNUMBER(J491),J491,0)-1,0),"."))))</f>
        <v>.</v>
      </c>
      <c r="M491" s="308"/>
      <c r="N491" s="308"/>
      <c r="O491" s="304"/>
      <c r="P491" s="304"/>
      <c r="Q491" s="304"/>
      <c r="R491" s="304"/>
      <c r="S491" s="130" t="str">
        <f t="shared" si="23"/>
        <v>.</v>
      </c>
      <c r="T491" s="169" t="str">
        <f>IF(S491="Yes",(NETWORKDAYS(H491,$D$12,Lists!$F$45:$F$65)-IF(ISNUMBER(J491),J491,0)-1),".")</f>
        <v>.</v>
      </c>
      <c r="U491" s="24"/>
      <c r="V491" s="296" t="str">
        <f t="shared" si="24"/>
        <v>.</v>
      </c>
      <c r="W491" s="44"/>
      <c r="X491" s="307"/>
      <c r="Y491" s="44"/>
      <c r="Z491" s="44"/>
      <c r="AA491" s="44"/>
      <c r="AB491" s="44"/>
      <c r="AC491" s="44"/>
      <c r="AD491" s="44"/>
      <c r="AE491" s="44"/>
      <c r="AF491" s="44"/>
      <c r="AG491" s="44"/>
    </row>
    <row r="492" spans="1:33" s="105" customFormat="1" ht="11.45" customHeight="1" outlineLevel="1" x14ac:dyDescent="0.2">
      <c r="A492" s="142">
        <f t="shared" si="22"/>
        <v>475</v>
      </c>
      <c r="B492" s="318"/>
      <c r="C492" s="71"/>
      <c r="D492" s="314"/>
      <c r="E492" s="70"/>
      <c r="F492" s="309"/>
      <c r="G492" s="308"/>
      <c r="H492" s="305"/>
      <c r="I492" s="305"/>
      <c r="J492" s="311"/>
      <c r="K492" s="305"/>
      <c r="L492" s="130" t="str">
        <f>IF(I492&lt;H492,"Check dates",IF(AND(H492="",I492&gt;0),"Check dates",IF(I492="",".",IFERROR(MAX(0,NETWORKDAYS(H492,I492,Lists!$F$45:$F$65)-IF(ISNUMBER(J492),J492,0)-1,0),"."))))</f>
        <v>.</v>
      </c>
      <c r="M492" s="308"/>
      <c r="N492" s="308"/>
      <c r="O492" s="304"/>
      <c r="P492" s="304"/>
      <c r="Q492" s="304"/>
      <c r="R492" s="304"/>
      <c r="S492" s="130" t="str">
        <f t="shared" si="23"/>
        <v>.</v>
      </c>
      <c r="T492" s="169" t="str">
        <f>IF(S492="Yes",(NETWORKDAYS(H492,$D$12,Lists!$F$45:$F$65)-IF(ISNUMBER(J492),J492,0)-1),".")</f>
        <v>.</v>
      </c>
      <c r="U492" s="24"/>
      <c r="V492" s="296" t="str">
        <f t="shared" si="24"/>
        <v>.</v>
      </c>
      <c r="W492" s="44"/>
      <c r="X492" s="307"/>
      <c r="Y492" s="44"/>
      <c r="Z492" s="44"/>
      <c r="AA492" s="44"/>
      <c r="AB492" s="44"/>
      <c r="AC492" s="44"/>
      <c r="AD492" s="44"/>
      <c r="AE492" s="44"/>
      <c r="AF492" s="44"/>
      <c r="AG492" s="44"/>
    </row>
    <row r="493" spans="1:33" s="105" customFormat="1" ht="11.45" customHeight="1" outlineLevel="1" x14ac:dyDescent="0.2">
      <c r="A493" s="142">
        <f t="shared" si="22"/>
        <v>476</v>
      </c>
      <c r="B493" s="318"/>
      <c r="C493" s="71"/>
      <c r="D493" s="314"/>
      <c r="E493" s="70"/>
      <c r="F493" s="309"/>
      <c r="G493" s="308"/>
      <c r="H493" s="305"/>
      <c r="I493" s="305"/>
      <c r="J493" s="311"/>
      <c r="K493" s="305"/>
      <c r="L493" s="130" t="str">
        <f>IF(I493&lt;H493,"Check dates",IF(AND(H493="",I493&gt;0),"Check dates",IF(I493="",".",IFERROR(MAX(0,NETWORKDAYS(H493,I493,Lists!$F$45:$F$65)-IF(ISNUMBER(J493),J493,0)-1,0),"."))))</f>
        <v>.</v>
      </c>
      <c r="M493" s="308"/>
      <c r="N493" s="308"/>
      <c r="O493" s="304"/>
      <c r="P493" s="304"/>
      <c r="Q493" s="304"/>
      <c r="R493" s="304"/>
      <c r="S493" s="130" t="str">
        <f t="shared" si="23"/>
        <v>.</v>
      </c>
      <c r="T493" s="169" t="str">
        <f>IF(S493="Yes",(NETWORKDAYS(H493,$D$12,Lists!$F$45:$F$65)-IF(ISNUMBER(J493),J493,0)-1),".")</f>
        <v>.</v>
      </c>
      <c r="U493" s="24"/>
      <c r="V493" s="296" t="str">
        <f t="shared" si="24"/>
        <v>.</v>
      </c>
      <c r="W493" s="44"/>
      <c r="X493" s="307"/>
      <c r="Y493" s="44"/>
      <c r="Z493" s="44"/>
      <c r="AA493" s="44"/>
      <c r="AB493" s="44"/>
      <c r="AC493" s="44"/>
      <c r="AD493" s="44"/>
      <c r="AE493" s="44"/>
      <c r="AF493" s="44"/>
      <c r="AG493" s="44"/>
    </row>
    <row r="494" spans="1:33" s="105" customFormat="1" ht="11.45" customHeight="1" outlineLevel="1" x14ac:dyDescent="0.2">
      <c r="A494" s="142">
        <f t="shared" si="22"/>
        <v>477</v>
      </c>
      <c r="B494" s="318"/>
      <c r="C494" s="71"/>
      <c r="D494" s="314"/>
      <c r="E494" s="70"/>
      <c r="F494" s="309"/>
      <c r="G494" s="308"/>
      <c r="H494" s="305"/>
      <c r="I494" s="305"/>
      <c r="J494" s="311"/>
      <c r="K494" s="305"/>
      <c r="L494" s="130" t="str">
        <f>IF(I494&lt;H494,"Check dates",IF(AND(H494="",I494&gt;0),"Check dates",IF(I494="",".",IFERROR(MAX(0,NETWORKDAYS(H494,I494,Lists!$F$45:$F$65)-IF(ISNUMBER(J494),J494,0)-1,0),"."))))</f>
        <v>.</v>
      </c>
      <c r="M494" s="308"/>
      <c r="N494" s="308"/>
      <c r="O494" s="304"/>
      <c r="P494" s="304"/>
      <c r="Q494" s="304"/>
      <c r="R494" s="304"/>
      <c r="S494" s="130" t="str">
        <f t="shared" si="23"/>
        <v>.</v>
      </c>
      <c r="T494" s="169" t="str">
        <f>IF(S494="Yes",(NETWORKDAYS(H494,$D$12,Lists!$F$45:$F$65)-IF(ISNUMBER(J494),J494,0)-1),".")</f>
        <v>.</v>
      </c>
      <c r="U494" s="24"/>
      <c r="V494" s="296" t="str">
        <f t="shared" si="24"/>
        <v>.</v>
      </c>
      <c r="W494" s="44"/>
      <c r="X494" s="307"/>
      <c r="Y494" s="44"/>
      <c r="Z494" s="44"/>
      <c r="AA494" s="44"/>
      <c r="AB494" s="44"/>
      <c r="AC494" s="44"/>
      <c r="AD494" s="44"/>
      <c r="AE494" s="44"/>
      <c r="AF494" s="44"/>
      <c r="AG494" s="44"/>
    </row>
    <row r="495" spans="1:33" s="105" customFormat="1" ht="11.45" customHeight="1" outlineLevel="1" x14ac:dyDescent="0.2">
      <c r="A495" s="142">
        <f t="shared" si="22"/>
        <v>478</v>
      </c>
      <c r="B495" s="318"/>
      <c r="C495" s="71"/>
      <c r="D495" s="314"/>
      <c r="E495" s="70"/>
      <c r="F495" s="309"/>
      <c r="G495" s="308"/>
      <c r="H495" s="305"/>
      <c r="I495" s="305"/>
      <c r="J495" s="311"/>
      <c r="K495" s="305"/>
      <c r="L495" s="130" t="str">
        <f>IF(I495&lt;H495,"Check dates",IF(AND(H495="",I495&gt;0),"Check dates",IF(I495="",".",IFERROR(MAX(0,NETWORKDAYS(H495,I495,Lists!$F$45:$F$65)-IF(ISNUMBER(J495),J495,0)-1,0),"."))))</f>
        <v>.</v>
      </c>
      <c r="M495" s="308"/>
      <c r="N495" s="308"/>
      <c r="O495" s="304"/>
      <c r="P495" s="304"/>
      <c r="Q495" s="304"/>
      <c r="R495" s="304"/>
      <c r="S495" s="130" t="str">
        <f t="shared" si="23"/>
        <v>.</v>
      </c>
      <c r="T495" s="169" t="str">
        <f>IF(S495="Yes",(NETWORKDAYS(H495,$D$12,Lists!$F$45:$F$65)-IF(ISNUMBER(J495),J495,0)-1),".")</f>
        <v>.</v>
      </c>
      <c r="U495" s="24"/>
      <c r="V495" s="296" t="str">
        <f t="shared" si="24"/>
        <v>.</v>
      </c>
      <c r="W495" s="44"/>
      <c r="X495" s="307"/>
      <c r="Y495" s="44"/>
      <c r="Z495" s="44"/>
      <c r="AA495" s="44"/>
      <c r="AB495" s="44"/>
      <c r="AC495" s="44"/>
      <c r="AD495" s="44"/>
      <c r="AE495" s="44"/>
      <c r="AF495" s="44"/>
      <c r="AG495" s="44"/>
    </row>
    <row r="496" spans="1:33" s="105" customFormat="1" ht="11.45" customHeight="1" outlineLevel="1" x14ac:dyDescent="0.2">
      <c r="A496" s="142">
        <f t="shared" si="22"/>
        <v>479</v>
      </c>
      <c r="B496" s="318"/>
      <c r="C496" s="71"/>
      <c r="D496" s="314"/>
      <c r="E496" s="70"/>
      <c r="F496" s="309"/>
      <c r="G496" s="308"/>
      <c r="H496" s="305"/>
      <c r="I496" s="305"/>
      <c r="J496" s="311"/>
      <c r="K496" s="305"/>
      <c r="L496" s="130" t="str">
        <f>IF(I496&lt;H496,"Check dates",IF(AND(H496="",I496&gt;0),"Check dates",IF(I496="",".",IFERROR(MAX(0,NETWORKDAYS(H496,I496,Lists!$F$45:$F$65)-IF(ISNUMBER(J496),J496,0)-1,0),"."))))</f>
        <v>.</v>
      </c>
      <c r="M496" s="308"/>
      <c r="N496" s="308"/>
      <c r="O496" s="304"/>
      <c r="P496" s="304"/>
      <c r="Q496" s="304"/>
      <c r="R496" s="304"/>
      <c r="S496" s="130" t="str">
        <f t="shared" si="23"/>
        <v>.</v>
      </c>
      <c r="T496" s="169" t="str">
        <f>IF(S496="Yes",(NETWORKDAYS(H496,$D$12,Lists!$F$45:$F$65)-IF(ISNUMBER(J496),J496,0)-1),".")</f>
        <v>.</v>
      </c>
      <c r="U496" s="24"/>
      <c r="V496" s="296" t="str">
        <f t="shared" si="24"/>
        <v>.</v>
      </c>
      <c r="W496" s="44"/>
      <c r="X496" s="307"/>
      <c r="Y496" s="44"/>
      <c r="Z496" s="44"/>
      <c r="AA496" s="44"/>
      <c r="AB496" s="44"/>
      <c r="AC496" s="44"/>
      <c r="AD496" s="44"/>
      <c r="AE496" s="44"/>
      <c r="AF496" s="44"/>
      <c r="AG496" s="44"/>
    </row>
    <row r="497" spans="1:33" s="105" customFormat="1" ht="11.45" customHeight="1" outlineLevel="1" x14ac:dyDescent="0.2">
      <c r="A497" s="142">
        <f t="shared" si="22"/>
        <v>480</v>
      </c>
      <c r="B497" s="318"/>
      <c r="C497" s="71"/>
      <c r="D497" s="314"/>
      <c r="E497" s="70"/>
      <c r="F497" s="309"/>
      <c r="G497" s="308"/>
      <c r="H497" s="305"/>
      <c r="I497" s="305"/>
      <c r="J497" s="311"/>
      <c r="K497" s="305"/>
      <c r="L497" s="130" t="str">
        <f>IF(I497&lt;H497,"Check dates",IF(AND(H497="",I497&gt;0),"Check dates",IF(I497="",".",IFERROR(MAX(0,NETWORKDAYS(H497,I497,Lists!$F$45:$F$65)-IF(ISNUMBER(J497),J497,0)-1,0),"."))))</f>
        <v>.</v>
      </c>
      <c r="M497" s="308"/>
      <c r="N497" s="308"/>
      <c r="O497" s="304"/>
      <c r="P497" s="304"/>
      <c r="Q497" s="304"/>
      <c r="R497" s="304"/>
      <c r="S497" s="130" t="str">
        <f t="shared" si="23"/>
        <v>.</v>
      </c>
      <c r="T497" s="169" t="str">
        <f>IF(S497="Yes",(NETWORKDAYS(H497,$D$12,Lists!$F$45:$F$65)-IF(ISNUMBER(J497),J497,0)-1),".")</f>
        <v>.</v>
      </c>
      <c r="U497" s="24"/>
      <c r="V497" s="296" t="str">
        <f t="shared" si="24"/>
        <v>.</v>
      </c>
      <c r="W497" s="44"/>
      <c r="X497" s="307"/>
      <c r="Y497" s="44"/>
      <c r="Z497" s="44"/>
      <c r="AA497" s="44"/>
      <c r="AB497" s="44"/>
      <c r="AC497" s="44"/>
      <c r="AD497" s="44"/>
      <c r="AE497" s="44"/>
      <c r="AF497" s="44"/>
      <c r="AG497" s="44"/>
    </row>
    <row r="498" spans="1:33" s="105" customFormat="1" ht="11.45" customHeight="1" outlineLevel="1" x14ac:dyDescent="0.2">
      <c r="A498" s="142">
        <f t="shared" si="22"/>
        <v>481</v>
      </c>
      <c r="B498" s="318"/>
      <c r="C498" s="71"/>
      <c r="D498" s="314"/>
      <c r="E498" s="70"/>
      <c r="F498" s="309"/>
      <c r="G498" s="308"/>
      <c r="H498" s="305"/>
      <c r="I498" s="305"/>
      <c r="J498" s="311"/>
      <c r="K498" s="305"/>
      <c r="L498" s="130" t="str">
        <f>IF(I498&lt;H498,"Check dates",IF(AND(H498="",I498&gt;0),"Check dates",IF(I498="",".",IFERROR(MAX(0,NETWORKDAYS(H498,I498,Lists!$F$45:$F$65)-IF(ISNUMBER(J498),J498,0)-1,0),"."))))</f>
        <v>.</v>
      </c>
      <c r="M498" s="308"/>
      <c r="N498" s="308"/>
      <c r="O498" s="304"/>
      <c r="P498" s="304"/>
      <c r="Q498" s="304"/>
      <c r="R498" s="304"/>
      <c r="S498" s="130" t="str">
        <f t="shared" si="23"/>
        <v>.</v>
      </c>
      <c r="T498" s="169" t="str">
        <f>IF(S498="Yes",(NETWORKDAYS(H498,$D$12,Lists!$F$45:$F$65)-IF(ISNUMBER(J498),J498,0)-1),".")</f>
        <v>.</v>
      </c>
      <c r="U498" s="24"/>
      <c r="V498" s="296" t="str">
        <f t="shared" si="24"/>
        <v>.</v>
      </c>
      <c r="W498" s="44"/>
      <c r="X498" s="307"/>
      <c r="Y498" s="44"/>
      <c r="Z498" s="44"/>
      <c r="AA498" s="44"/>
      <c r="AB498" s="44"/>
      <c r="AC498" s="44"/>
      <c r="AD498" s="44"/>
      <c r="AE498" s="44"/>
      <c r="AF498" s="44"/>
      <c r="AG498" s="44"/>
    </row>
    <row r="499" spans="1:33" s="105" customFormat="1" ht="11.45" customHeight="1" outlineLevel="1" x14ac:dyDescent="0.2">
      <c r="A499" s="142">
        <f t="shared" si="22"/>
        <v>482</v>
      </c>
      <c r="B499" s="318"/>
      <c r="C499" s="71"/>
      <c r="D499" s="314"/>
      <c r="E499" s="70"/>
      <c r="F499" s="309"/>
      <c r="G499" s="308"/>
      <c r="H499" s="305"/>
      <c r="I499" s="305"/>
      <c r="J499" s="311"/>
      <c r="K499" s="305"/>
      <c r="L499" s="130" t="str">
        <f>IF(I499&lt;H499,"Check dates",IF(AND(H499="",I499&gt;0),"Check dates",IF(I499="",".",IFERROR(MAX(0,NETWORKDAYS(H499,I499,Lists!$F$45:$F$65)-IF(ISNUMBER(J499),J499,0)-1,0),"."))))</f>
        <v>.</v>
      </c>
      <c r="M499" s="308"/>
      <c r="N499" s="308"/>
      <c r="O499" s="304"/>
      <c r="P499" s="304"/>
      <c r="Q499" s="304"/>
      <c r="R499" s="304"/>
      <c r="S499" s="130" t="str">
        <f t="shared" si="23"/>
        <v>.</v>
      </c>
      <c r="T499" s="169" t="str">
        <f>IF(S499="Yes",(NETWORKDAYS(H499,$D$12,Lists!$F$45:$F$65)-IF(ISNUMBER(J499),J499,0)-1),".")</f>
        <v>.</v>
      </c>
      <c r="U499" s="24"/>
      <c r="V499" s="296" t="str">
        <f t="shared" si="24"/>
        <v>.</v>
      </c>
      <c r="W499" s="44"/>
      <c r="X499" s="307"/>
      <c r="Y499" s="44"/>
      <c r="Z499" s="44"/>
      <c r="AA499" s="44"/>
      <c r="AB499" s="44"/>
      <c r="AC499" s="44"/>
      <c r="AD499" s="44"/>
      <c r="AE499" s="44"/>
      <c r="AF499" s="44"/>
      <c r="AG499" s="44"/>
    </row>
    <row r="500" spans="1:33" s="105" customFormat="1" ht="11.45" customHeight="1" outlineLevel="1" x14ac:dyDescent="0.2">
      <c r="A500" s="142">
        <f t="shared" si="22"/>
        <v>483</v>
      </c>
      <c r="B500" s="318"/>
      <c r="C500" s="71"/>
      <c r="D500" s="314"/>
      <c r="E500" s="70"/>
      <c r="F500" s="309"/>
      <c r="G500" s="308"/>
      <c r="H500" s="305"/>
      <c r="I500" s="305"/>
      <c r="J500" s="311"/>
      <c r="K500" s="305"/>
      <c r="L500" s="130" t="str">
        <f>IF(I500&lt;H500,"Check dates",IF(AND(H500="",I500&gt;0),"Check dates",IF(I500="",".",IFERROR(MAX(0,NETWORKDAYS(H500,I500,Lists!$F$45:$F$65)-IF(ISNUMBER(J500),J500,0)-1,0),"."))))</f>
        <v>.</v>
      </c>
      <c r="M500" s="308"/>
      <c r="N500" s="308"/>
      <c r="O500" s="304"/>
      <c r="P500" s="304"/>
      <c r="Q500" s="304"/>
      <c r="R500" s="304"/>
      <c r="S500" s="130" t="str">
        <f t="shared" si="23"/>
        <v>.</v>
      </c>
      <c r="T500" s="169" t="str">
        <f>IF(S500="Yes",(NETWORKDAYS(H500,$D$12,Lists!$F$45:$F$65)-IF(ISNUMBER(J500),J500,0)-1),".")</f>
        <v>.</v>
      </c>
      <c r="U500" s="24"/>
      <c r="V500" s="296" t="str">
        <f t="shared" si="24"/>
        <v>.</v>
      </c>
      <c r="W500" s="44"/>
      <c r="X500" s="307"/>
      <c r="Y500" s="44"/>
      <c r="Z500" s="44"/>
      <c r="AA500" s="44"/>
      <c r="AB500" s="44"/>
      <c r="AC500" s="44"/>
      <c r="AD500" s="44"/>
      <c r="AE500" s="44"/>
      <c r="AF500" s="44"/>
      <c r="AG500" s="44"/>
    </row>
    <row r="501" spans="1:33" s="105" customFormat="1" ht="11.45" customHeight="1" outlineLevel="1" x14ac:dyDescent="0.2">
      <c r="A501" s="142">
        <f t="shared" si="22"/>
        <v>484</v>
      </c>
      <c r="B501" s="318"/>
      <c r="C501" s="71"/>
      <c r="D501" s="314"/>
      <c r="E501" s="70"/>
      <c r="F501" s="309"/>
      <c r="G501" s="308"/>
      <c r="H501" s="305"/>
      <c r="I501" s="305"/>
      <c r="J501" s="311"/>
      <c r="K501" s="305"/>
      <c r="L501" s="130" t="str">
        <f>IF(I501&lt;H501,"Check dates",IF(AND(H501="",I501&gt;0),"Check dates",IF(I501="",".",IFERROR(MAX(0,NETWORKDAYS(H501,I501,Lists!$F$45:$F$65)-IF(ISNUMBER(J501),J501,0)-1,0),"."))))</f>
        <v>.</v>
      </c>
      <c r="M501" s="308"/>
      <c r="N501" s="308"/>
      <c r="O501" s="304"/>
      <c r="P501" s="304"/>
      <c r="Q501" s="304"/>
      <c r="R501" s="304"/>
      <c r="S501" s="130" t="str">
        <f t="shared" si="23"/>
        <v>.</v>
      </c>
      <c r="T501" s="169" t="str">
        <f>IF(S501="Yes",(NETWORKDAYS(H501,$D$12,Lists!$F$45:$F$65)-IF(ISNUMBER(J501),J501,0)-1),".")</f>
        <v>.</v>
      </c>
      <c r="U501" s="24"/>
      <c r="V501" s="296" t="str">
        <f t="shared" si="24"/>
        <v>.</v>
      </c>
      <c r="W501" s="44"/>
      <c r="X501" s="307"/>
      <c r="Y501" s="44"/>
      <c r="Z501" s="44"/>
      <c r="AA501" s="44"/>
      <c r="AB501" s="44"/>
      <c r="AC501" s="44"/>
      <c r="AD501" s="44"/>
      <c r="AE501" s="44"/>
      <c r="AF501" s="44"/>
      <c r="AG501" s="44"/>
    </row>
    <row r="502" spans="1:33" s="105" customFormat="1" ht="11.45" customHeight="1" outlineLevel="1" x14ac:dyDescent="0.2">
      <c r="A502" s="142">
        <f t="shared" si="22"/>
        <v>485</v>
      </c>
      <c r="B502" s="318"/>
      <c r="C502" s="71"/>
      <c r="D502" s="314"/>
      <c r="E502" s="70"/>
      <c r="F502" s="309"/>
      <c r="G502" s="308"/>
      <c r="H502" s="305"/>
      <c r="I502" s="305"/>
      <c r="J502" s="311"/>
      <c r="K502" s="305"/>
      <c r="L502" s="130" t="str">
        <f>IF(I502&lt;H502,"Check dates",IF(AND(H502="",I502&gt;0),"Check dates",IF(I502="",".",IFERROR(MAX(0,NETWORKDAYS(H502,I502,Lists!$F$45:$F$65)-IF(ISNUMBER(J502),J502,0)-1,0),"."))))</f>
        <v>.</v>
      </c>
      <c r="M502" s="308"/>
      <c r="N502" s="308"/>
      <c r="O502" s="304"/>
      <c r="P502" s="304"/>
      <c r="Q502" s="304"/>
      <c r="R502" s="304"/>
      <c r="S502" s="130" t="str">
        <f t="shared" si="23"/>
        <v>.</v>
      </c>
      <c r="T502" s="169" t="str">
        <f>IF(S502="Yes",(NETWORKDAYS(H502,$D$12,Lists!$F$45:$F$65)-IF(ISNUMBER(J502),J502,0)-1),".")</f>
        <v>.</v>
      </c>
      <c r="U502" s="24"/>
      <c r="V502" s="296" t="str">
        <f t="shared" si="24"/>
        <v>.</v>
      </c>
      <c r="W502" s="44"/>
      <c r="X502" s="307"/>
      <c r="Y502" s="44"/>
      <c r="Z502" s="44"/>
      <c r="AA502" s="44"/>
      <c r="AB502" s="44"/>
      <c r="AC502" s="44"/>
      <c r="AD502" s="44"/>
      <c r="AE502" s="44"/>
      <c r="AF502" s="44"/>
      <c r="AG502" s="44"/>
    </row>
    <row r="503" spans="1:33" s="105" customFormat="1" ht="11.45" customHeight="1" outlineLevel="1" x14ac:dyDescent="0.2">
      <c r="A503" s="142">
        <f t="shared" si="22"/>
        <v>486</v>
      </c>
      <c r="B503" s="318"/>
      <c r="C503" s="71"/>
      <c r="D503" s="314"/>
      <c r="E503" s="70"/>
      <c r="F503" s="309"/>
      <c r="G503" s="308"/>
      <c r="H503" s="305"/>
      <c r="I503" s="305"/>
      <c r="J503" s="311"/>
      <c r="K503" s="305"/>
      <c r="L503" s="130" t="str">
        <f>IF(I503&lt;H503,"Check dates",IF(AND(H503="",I503&gt;0),"Check dates",IF(I503="",".",IFERROR(MAX(0,NETWORKDAYS(H503,I503,Lists!$F$45:$F$65)-IF(ISNUMBER(J503),J503,0)-1,0),"."))))</f>
        <v>.</v>
      </c>
      <c r="M503" s="308"/>
      <c r="N503" s="308"/>
      <c r="O503" s="304"/>
      <c r="P503" s="304"/>
      <c r="Q503" s="304"/>
      <c r="R503" s="304"/>
      <c r="S503" s="130" t="str">
        <f t="shared" si="23"/>
        <v>.</v>
      </c>
      <c r="T503" s="169" t="str">
        <f>IF(S503="Yes",(NETWORKDAYS(H503,$D$12,Lists!$F$45:$F$65)-IF(ISNUMBER(J503),J503,0)-1),".")</f>
        <v>.</v>
      </c>
      <c r="U503" s="24"/>
      <c r="V503" s="296" t="str">
        <f t="shared" si="24"/>
        <v>.</v>
      </c>
      <c r="W503" s="44"/>
      <c r="X503" s="307"/>
      <c r="Y503" s="44"/>
      <c r="Z503" s="44"/>
      <c r="AA503" s="44"/>
      <c r="AB503" s="44"/>
      <c r="AC503" s="44"/>
      <c r="AD503" s="44"/>
      <c r="AE503" s="44"/>
      <c r="AF503" s="44"/>
      <c r="AG503" s="44"/>
    </row>
    <row r="504" spans="1:33" s="105" customFormat="1" ht="11.45" customHeight="1" outlineLevel="1" x14ac:dyDescent="0.2">
      <c r="A504" s="142">
        <f t="shared" si="22"/>
        <v>487</v>
      </c>
      <c r="B504" s="318"/>
      <c r="C504" s="71"/>
      <c r="D504" s="314"/>
      <c r="E504" s="70"/>
      <c r="F504" s="309"/>
      <c r="G504" s="308"/>
      <c r="H504" s="305"/>
      <c r="I504" s="305"/>
      <c r="J504" s="311"/>
      <c r="K504" s="305"/>
      <c r="L504" s="130" t="str">
        <f>IF(I504&lt;H504,"Check dates",IF(AND(H504="",I504&gt;0),"Check dates",IF(I504="",".",IFERROR(MAX(0,NETWORKDAYS(H504,I504,Lists!$F$45:$F$65)-IF(ISNUMBER(J504),J504,0)-1,0),"."))))</f>
        <v>.</v>
      </c>
      <c r="M504" s="308"/>
      <c r="N504" s="308"/>
      <c r="O504" s="304"/>
      <c r="P504" s="304"/>
      <c r="Q504" s="304"/>
      <c r="R504" s="304"/>
      <c r="S504" s="130" t="str">
        <f t="shared" si="23"/>
        <v>.</v>
      </c>
      <c r="T504" s="169" t="str">
        <f>IF(S504="Yes",(NETWORKDAYS(H504,$D$12,Lists!$F$45:$F$65)-IF(ISNUMBER(J504),J504,0)-1),".")</f>
        <v>.</v>
      </c>
      <c r="U504" s="24"/>
      <c r="V504" s="296" t="str">
        <f t="shared" si="24"/>
        <v>.</v>
      </c>
      <c r="W504" s="44"/>
      <c r="X504" s="307"/>
      <c r="Y504" s="44"/>
      <c r="Z504" s="44"/>
      <c r="AA504" s="44"/>
      <c r="AB504" s="44"/>
      <c r="AC504" s="44"/>
      <c r="AD504" s="44"/>
      <c r="AE504" s="44"/>
      <c r="AF504" s="44"/>
      <c r="AG504" s="44"/>
    </row>
    <row r="505" spans="1:33" s="105" customFormat="1" ht="11.45" customHeight="1" outlineLevel="1" x14ac:dyDescent="0.2">
      <c r="A505" s="142">
        <f t="shared" si="22"/>
        <v>488</v>
      </c>
      <c r="B505" s="318"/>
      <c r="C505" s="71"/>
      <c r="D505" s="314"/>
      <c r="E505" s="70"/>
      <c r="F505" s="309"/>
      <c r="G505" s="308"/>
      <c r="H505" s="305"/>
      <c r="I505" s="305"/>
      <c r="J505" s="311"/>
      <c r="K505" s="305"/>
      <c r="L505" s="130" t="str">
        <f>IF(I505&lt;H505,"Check dates",IF(AND(H505="",I505&gt;0),"Check dates",IF(I505="",".",IFERROR(MAX(0,NETWORKDAYS(H505,I505,Lists!$F$45:$F$65)-IF(ISNUMBER(J505),J505,0)-1,0),"."))))</f>
        <v>.</v>
      </c>
      <c r="M505" s="308"/>
      <c r="N505" s="308"/>
      <c r="O505" s="304"/>
      <c r="P505" s="304"/>
      <c r="Q505" s="304"/>
      <c r="R505" s="304"/>
      <c r="S505" s="130" t="str">
        <f t="shared" si="23"/>
        <v>.</v>
      </c>
      <c r="T505" s="169" t="str">
        <f>IF(S505="Yes",(NETWORKDAYS(H505,$D$12,Lists!$F$45:$F$65)-IF(ISNUMBER(J505),J505,0)-1),".")</f>
        <v>.</v>
      </c>
      <c r="U505" s="24"/>
      <c r="V505" s="296" t="str">
        <f t="shared" si="24"/>
        <v>.</v>
      </c>
      <c r="W505" s="44"/>
      <c r="X505" s="307"/>
      <c r="Y505" s="44"/>
      <c r="Z505" s="44"/>
      <c r="AA505" s="44"/>
      <c r="AB505" s="44"/>
      <c r="AC505" s="44"/>
      <c r="AD505" s="44"/>
      <c r="AE505" s="44"/>
      <c r="AF505" s="44"/>
      <c r="AG505" s="44"/>
    </row>
    <row r="506" spans="1:33" s="105" customFormat="1" ht="11.45" customHeight="1" outlineLevel="1" x14ac:dyDescent="0.2">
      <c r="A506" s="142">
        <f t="shared" si="22"/>
        <v>489</v>
      </c>
      <c r="B506" s="318"/>
      <c r="C506" s="71"/>
      <c r="D506" s="314"/>
      <c r="E506" s="70"/>
      <c r="F506" s="309"/>
      <c r="G506" s="308"/>
      <c r="H506" s="305"/>
      <c r="I506" s="305"/>
      <c r="J506" s="311"/>
      <c r="K506" s="305"/>
      <c r="L506" s="130" t="str">
        <f>IF(I506&lt;H506,"Check dates",IF(AND(H506="",I506&gt;0),"Check dates",IF(I506="",".",IFERROR(MAX(0,NETWORKDAYS(H506,I506,Lists!$F$45:$F$65)-IF(ISNUMBER(J506),J506,0)-1,0),"."))))</f>
        <v>.</v>
      </c>
      <c r="M506" s="308"/>
      <c r="N506" s="308"/>
      <c r="O506" s="304"/>
      <c r="P506" s="304"/>
      <c r="Q506" s="304"/>
      <c r="R506" s="304"/>
      <c r="S506" s="130" t="str">
        <f t="shared" si="23"/>
        <v>.</v>
      </c>
      <c r="T506" s="169" t="str">
        <f>IF(S506="Yes",(NETWORKDAYS(H506,$D$12,Lists!$F$45:$F$65)-IF(ISNUMBER(J506),J506,0)-1),".")</f>
        <v>.</v>
      </c>
      <c r="U506" s="24"/>
      <c r="V506" s="296" t="str">
        <f t="shared" si="24"/>
        <v>.</v>
      </c>
      <c r="W506" s="44"/>
      <c r="X506" s="307"/>
      <c r="Y506" s="44"/>
      <c r="Z506" s="44"/>
      <c r="AA506" s="44"/>
      <c r="AB506" s="44"/>
      <c r="AC506" s="44"/>
      <c r="AD506" s="44"/>
      <c r="AE506" s="44"/>
      <c r="AF506" s="44"/>
      <c r="AG506" s="44"/>
    </row>
    <row r="507" spans="1:33" s="105" customFormat="1" ht="11.45" customHeight="1" outlineLevel="1" x14ac:dyDescent="0.2">
      <c r="A507" s="142">
        <f t="shared" si="22"/>
        <v>490</v>
      </c>
      <c r="B507" s="318"/>
      <c r="C507" s="71"/>
      <c r="D507" s="314"/>
      <c r="E507" s="70"/>
      <c r="F507" s="309"/>
      <c r="G507" s="308"/>
      <c r="H507" s="305"/>
      <c r="I507" s="305"/>
      <c r="J507" s="311"/>
      <c r="K507" s="305"/>
      <c r="L507" s="130" t="str">
        <f>IF(I507&lt;H507,"Check dates",IF(AND(H507="",I507&gt;0),"Check dates",IF(I507="",".",IFERROR(MAX(0,NETWORKDAYS(H507,I507,Lists!$F$45:$F$65)-IF(ISNUMBER(J507),J507,0)-1,0),"."))))</f>
        <v>.</v>
      </c>
      <c r="M507" s="308"/>
      <c r="N507" s="308"/>
      <c r="O507" s="304"/>
      <c r="P507" s="304"/>
      <c r="Q507" s="304"/>
      <c r="R507" s="304"/>
      <c r="S507" s="130" t="str">
        <f t="shared" si="23"/>
        <v>.</v>
      </c>
      <c r="T507" s="169" t="str">
        <f>IF(S507="Yes",(NETWORKDAYS(H507,$D$12,Lists!$F$45:$F$65)-IF(ISNUMBER(J507),J507,0)-1),".")</f>
        <v>.</v>
      </c>
      <c r="U507" s="24"/>
      <c r="V507" s="296" t="str">
        <f t="shared" si="24"/>
        <v>.</v>
      </c>
      <c r="W507" s="44"/>
      <c r="X507" s="307"/>
      <c r="Y507" s="44"/>
      <c r="Z507" s="44"/>
      <c r="AA507" s="44"/>
      <c r="AB507" s="44"/>
      <c r="AC507" s="44"/>
      <c r="AD507" s="44"/>
      <c r="AE507" s="44"/>
      <c r="AF507" s="44"/>
      <c r="AG507" s="44"/>
    </row>
    <row r="508" spans="1:33" s="105" customFormat="1" ht="11.45" customHeight="1" outlineLevel="1" x14ac:dyDescent="0.2">
      <c r="A508" s="142">
        <f t="shared" si="22"/>
        <v>491</v>
      </c>
      <c r="B508" s="318"/>
      <c r="C508" s="71"/>
      <c r="D508" s="314"/>
      <c r="E508" s="70"/>
      <c r="F508" s="309"/>
      <c r="G508" s="308"/>
      <c r="H508" s="305"/>
      <c r="I508" s="305"/>
      <c r="J508" s="311"/>
      <c r="K508" s="305"/>
      <c r="L508" s="130" t="str">
        <f>IF(I508&lt;H508,"Check dates",IF(AND(H508="",I508&gt;0),"Check dates",IF(I508="",".",IFERROR(MAX(0,NETWORKDAYS(H508,I508,Lists!$F$45:$F$65)-IF(ISNUMBER(J508),J508,0)-1,0),"."))))</f>
        <v>.</v>
      </c>
      <c r="M508" s="308"/>
      <c r="N508" s="308"/>
      <c r="O508" s="304"/>
      <c r="P508" s="304"/>
      <c r="Q508" s="304"/>
      <c r="R508" s="304"/>
      <c r="S508" s="130" t="str">
        <f t="shared" si="23"/>
        <v>.</v>
      </c>
      <c r="T508" s="169" t="str">
        <f>IF(S508="Yes",(NETWORKDAYS(H508,$D$12,Lists!$F$45:$F$65)-IF(ISNUMBER(J508),J508,0)-1),".")</f>
        <v>.</v>
      </c>
      <c r="U508" s="24"/>
      <c r="V508" s="296" t="str">
        <f t="shared" si="24"/>
        <v>.</v>
      </c>
      <c r="W508" s="44"/>
      <c r="X508" s="307"/>
      <c r="Y508" s="44"/>
      <c r="Z508" s="44"/>
      <c r="AA508" s="44"/>
      <c r="AB508" s="44"/>
      <c r="AC508" s="44"/>
      <c r="AD508" s="44"/>
      <c r="AE508" s="44"/>
      <c r="AF508" s="44"/>
      <c r="AG508" s="44"/>
    </row>
    <row r="509" spans="1:33" s="105" customFormat="1" ht="11.45" customHeight="1" outlineLevel="1" x14ac:dyDescent="0.2">
      <c r="A509" s="142">
        <f t="shared" si="22"/>
        <v>492</v>
      </c>
      <c r="B509" s="318"/>
      <c r="C509" s="71"/>
      <c r="D509" s="314"/>
      <c r="E509" s="70"/>
      <c r="F509" s="309"/>
      <c r="G509" s="308"/>
      <c r="H509" s="305"/>
      <c r="I509" s="305"/>
      <c r="J509" s="311"/>
      <c r="K509" s="305"/>
      <c r="L509" s="130" t="str">
        <f>IF(I509&lt;H509,"Check dates",IF(AND(H509="",I509&gt;0),"Check dates",IF(I509="",".",IFERROR(MAX(0,NETWORKDAYS(H509,I509,Lists!$F$45:$F$65)-IF(ISNUMBER(J509),J509,0)-1,0),"."))))</f>
        <v>.</v>
      </c>
      <c r="M509" s="308"/>
      <c r="N509" s="308"/>
      <c r="O509" s="304"/>
      <c r="P509" s="304"/>
      <c r="Q509" s="304"/>
      <c r="R509" s="304"/>
      <c r="S509" s="130" t="str">
        <f t="shared" si="23"/>
        <v>.</v>
      </c>
      <c r="T509" s="169" t="str">
        <f>IF(S509="Yes",(NETWORKDAYS(H509,$D$12,Lists!$F$45:$F$65)-IF(ISNUMBER(J509),J509,0)-1),".")</f>
        <v>.</v>
      </c>
      <c r="U509" s="24"/>
      <c r="V509" s="296" t="str">
        <f t="shared" si="24"/>
        <v>.</v>
      </c>
      <c r="W509" s="44"/>
      <c r="X509" s="307"/>
      <c r="Y509" s="44"/>
      <c r="Z509" s="44"/>
      <c r="AA509" s="44"/>
      <c r="AB509" s="44"/>
      <c r="AC509" s="44"/>
      <c r="AD509" s="44"/>
      <c r="AE509" s="44"/>
      <c r="AF509" s="44"/>
      <c r="AG509" s="44"/>
    </row>
    <row r="510" spans="1:33" s="105" customFormat="1" ht="11.45" customHeight="1" outlineLevel="1" x14ac:dyDescent="0.2">
      <c r="A510" s="142">
        <f t="shared" si="22"/>
        <v>493</v>
      </c>
      <c r="B510" s="318"/>
      <c r="C510" s="71"/>
      <c r="D510" s="314"/>
      <c r="E510" s="70"/>
      <c r="F510" s="309"/>
      <c r="G510" s="308"/>
      <c r="H510" s="305"/>
      <c r="I510" s="305"/>
      <c r="J510" s="311"/>
      <c r="K510" s="305"/>
      <c r="L510" s="130" t="str">
        <f>IF(I510&lt;H510,"Check dates",IF(AND(H510="",I510&gt;0),"Check dates",IF(I510="",".",IFERROR(MAX(0,NETWORKDAYS(H510,I510,Lists!$F$45:$F$65)-IF(ISNUMBER(J510),J510,0)-1,0),"."))))</f>
        <v>.</v>
      </c>
      <c r="M510" s="308"/>
      <c r="N510" s="308"/>
      <c r="O510" s="304"/>
      <c r="P510" s="304"/>
      <c r="Q510" s="304"/>
      <c r="R510" s="304"/>
      <c r="S510" s="130" t="str">
        <f t="shared" si="23"/>
        <v>.</v>
      </c>
      <c r="T510" s="169" t="str">
        <f>IF(S510="Yes",(NETWORKDAYS(H510,$D$12,Lists!$F$45:$F$65)-IF(ISNUMBER(J510),J510,0)-1),".")</f>
        <v>.</v>
      </c>
      <c r="U510" s="24"/>
      <c r="V510" s="296" t="str">
        <f t="shared" si="24"/>
        <v>.</v>
      </c>
      <c r="W510" s="44"/>
      <c r="X510" s="307"/>
      <c r="Y510" s="44"/>
      <c r="Z510" s="44"/>
      <c r="AA510" s="44"/>
      <c r="AB510" s="44"/>
      <c r="AC510" s="44"/>
      <c r="AD510" s="44"/>
      <c r="AE510" s="44"/>
      <c r="AF510" s="44"/>
      <c r="AG510" s="44"/>
    </row>
    <row r="511" spans="1:33" s="105" customFormat="1" ht="11.45" customHeight="1" outlineLevel="1" x14ac:dyDescent="0.2">
      <c r="A511" s="142">
        <f t="shared" si="22"/>
        <v>494</v>
      </c>
      <c r="B511" s="318"/>
      <c r="C511" s="71"/>
      <c r="D511" s="314"/>
      <c r="E511" s="70"/>
      <c r="F511" s="309"/>
      <c r="G511" s="308"/>
      <c r="H511" s="305"/>
      <c r="I511" s="305"/>
      <c r="J511" s="311"/>
      <c r="K511" s="305"/>
      <c r="L511" s="130" t="str">
        <f>IF(I511&lt;H511,"Check dates",IF(AND(H511="",I511&gt;0),"Check dates",IF(I511="",".",IFERROR(MAX(0,NETWORKDAYS(H511,I511,Lists!$F$45:$F$65)-IF(ISNUMBER(J511),J511,0)-1,0),"."))))</f>
        <v>.</v>
      </c>
      <c r="M511" s="308"/>
      <c r="N511" s="308"/>
      <c r="O511" s="304"/>
      <c r="P511" s="304"/>
      <c r="Q511" s="304"/>
      <c r="R511" s="304"/>
      <c r="S511" s="130" t="str">
        <f t="shared" si="23"/>
        <v>.</v>
      </c>
      <c r="T511" s="169" t="str">
        <f>IF(S511="Yes",(NETWORKDAYS(H511,$D$12,Lists!$F$45:$F$65)-IF(ISNUMBER(J511),J511,0)-1),".")</f>
        <v>.</v>
      </c>
      <c r="U511" s="24"/>
      <c r="V511" s="296" t="str">
        <f t="shared" si="24"/>
        <v>.</v>
      </c>
      <c r="W511" s="44"/>
      <c r="X511" s="307"/>
      <c r="Y511" s="44"/>
      <c r="Z511" s="44"/>
      <c r="AA511" s="44"/>
      <c r="AB511" s="44"/>
      <c r="AC511" s="44"/>
      <c r="AD511" s="44"/>
      <c r="AE511" s="44"/>
      <c r="AF511" s="44"/>
      <c r="AG511" s="44"/>
    </row>
    <row r="512" spans="1:33" s="105" customFormat="1" ht="11.45" customHeight="1" outlineLevel="1" x14ac:dyDescent="0.2">
      <c r="A512" s="142">
        <f t="shared" si="22"/>
        <v>495</v>
      </c>
      <c r="B512" s="318"/>
      <c r="C512" s="71"/>
      <c r="D512" s="314"/>
      <c r="E512" s="70"/>
      <c r="F512" s="309"/>
      <c r="G512" s="308"/>
      <c r="H512" s="305"/>
      <c r="I512" s="305"/>
      <c r="J512" s="311"/>
      <c r="K512" s="305"/>
      <c r="L512" s="130" t="str">
        <f>IF(I512&lt;H512,"Check dates",IF(AND(H512="",I512&gt;0),"Check dates",IF(I512="",".",IFERROR(MAX(0,NETWORKDAYS(H512,I512,Lists!$F$45:$F$65)-IF(ISNUMBER(J512),J512,0)-1,0),"."))))</f>
        <v>.</v>
      </c>
      <c r="M512" s="308"/>
      <c r="N512" s="308"/>
      <c r="O512" s="304"/>
      <c r="P512" s="304"/>
      <c r="Q512" s="304"/>
      <c r="R512" s="304"/>
      <c r="S512" s="130" t="str">
        <f t="shared" si="23"/>
        <v>.</v>
      </c>
      <c r="T512" s="169" t="str">
        <f>IF(S512="Yes",(NETWORKDAYS(H512,$D$12,Lists!$F$45:$F$65)-IF(ISNUMBER(J512),J512,0)-1),".")</f>
        <v>.</v>
      </c>
      <c r="U512" s="24"/>
      <c r="V512" s="296" t="str">
        <f t="shared" si="24"/>
        <v>.</v>
      </c>
      <c r="W512" s="44"/>
      <c r="X512" s="307"/>
      <c r="Y512" s="44"/>
      <c r="Z512" s="44"/>
      <c r="AA512" s="44"/>
      <c r="AB512" s="44"/>
      <c r="AC512" s="44"/>
      <c r="AD512" s="44"/>
      <c r="AE512" s="44"/>
      <c r="AF512" s="44"/>
      <c r="AG512" s="44"/>
    </row>
    <row r="513" spans="1:33" s="105" customFormat="1" ht="11.45" customHeight="1" outlineLevel="1" x14ac:dyDescent="0.2">
      <c r="A513" s="142">
        <f t="shared" si="22"/>
        <v>496</v>
      </c>
      <c r="B513" s="318"/>
      <c r="C513" s="71"/>
      <c r="D513" s="314"/>
      <c r="E513" s="70"/>
      <c r="F513" s="309"/>
      <c r="G513" s="308"/>
      <c r="H513" s="305"/>
      <c r="I513" s="305"/>
      <c r="J513" s="311"/>
      <c r="K513" s="305"/>
      <c r="L513" s="130" t="str">
        <f>IF(I513&lt;H513,"Check dates",IF(AND(H513="",I513&gt;0),"Check dates",IF(I513="",".",IFERROR(MAX(0,NETWORKDAYS(H513,I513,Lists!$F$45:$F$65)-IF(ISNUMBER(J513),J513,0)-1,0),"."))))</f>
        <v>.</v>
      </c>
      <c r="M513" s="308"/>
      <c r="N513" s="308"/>
      <c r="O513" s="304"/>
      <c r="P513" s="304"/>
      <c r="Q513" s="304"/>
      <c r="R513" s="304"/>
      <c r="S513" s="130" t="str">
        <f t="shared" si="23"/>
        <v>.</v>
      </c>
      <c r="T513" s="169" t="str">
        <f>IF(S513="Yes",(NETWORKDAYS(H513,$D$12,Lists!$F$45:$F$65)-IF(ISNUMBER(J513),J513,0)-1),".")</f>
        <v>.</v>
      </c>
      <c r="U513" s="24"/>
      <c r="V513" s="296" t="str">
        <f t="shared" si="24"/>
        <v>.</v>
      </c>
      <c r="W513" s="44"/>
      <c r="X513" s="307"/>
      <c r="Y513" s="44"/>
      <c r="Z513" s="44"/>
      <c r="AA513" s="44"/>
      <c r="AB513" s="44"/>
      <c r="AC513" s="44"/>
      <c r="AD513" s="44"/>
      <c r="AE513" s="44"/>
      <c r="AF513" s="44"/>
      <c r="AG513" s="44"/>
    </row>
    <row r="514" spans="1:33" s="105" customFormat="1" ht="11.45" customHeight="1" outlineLevel="1" x14ac:dyDescent="0.2">
      <c r="A514" s="142">
        <f t="shared" si="22"/>
        <v>497</v>
      </c>
      <c r="B514" s="318"/>
      <c r="C514" s="71"/>
      <c r="D514" s="314"/>
      <c r="E514" s="70"/>
      <c r="F514" s="309"/>
      <c r="G514" s="308"/>
      <c r="H514" s="305"/>
      <c r="I514" s="305"/>
      <c r="J514" s="311"/>
      <c r="K514" s="305"/>
      <c r="L514" s="130" t="str">
        <f>IF(I514&lt;H514,"Check dates",IF(AND(H514="",I514&gt;0),"Check dates",IF(I514="",".",IFERROR(MAX(0,NETWORKDAYS(H514,I514,Lists!$F$45:$F$65)-IF(ISNUMBER(J514),J514,0)-1,0),"."))))</f>
        <v>.</v>
      </c>
      <c r="M514" s="308"/>
      <c r="N514" s="308"/>
      <c r="O514" s="304"/>
      <c r="P514" s="304"/>
      <c r="Q514" s="304"/>
      <c r="R514" s="304"/>
      <c r="S514" s="130" t="str">
        <f t="shared" si="23"/>
        <v>.</v>
      </c>
      <c r="T514" s="169" t="str">
        <f>IF(S514="Yes",(NETWORKDAYS(H514,$D$12,Lists!$F$45:$F$65)-IF(ISNUMBER(J514),J514,0)-1),".")</f>
        <v>.</v>
      </c>
      <c r="U514" s="24"/>
      <c r="V514" s="296" t="str">
        <f t="shared" si="24"/>
        <v>.</v>
      </c>
      <c r="W514" s="44"/>
      <c r="X514" s="307"/>
      <c r="Y514" s="44"/>
      <c r="Z514" s="44"/>
      <c r="AA514" s="44"/>
      <c r="AB514" s="44"/>
      <c r="AC514" s="44"/>
      <c r="AD514" s="44"/>
      <c r="AE514" s="44"/>
      <c r="AF514" s="44"/>
      <c r="AG514" s="44"/>
    </row>
    <row r="515" spans="1:33" s="105" customFormat="1" ht="11.45" customHeight="1" outlineLevel="1" x14ac:dyDescent="0.2">
      <c r="A515" s="142">
        <f t="shared" si="22"/>
        <v>498</v>
      </c>
      <c r="B515" s="318"/>
      <c r="C515" s="71"/>
      <c r="D515" s="314"/>
      <c r="E515" s="70"/>
      <c r="F515" s="309"/>
      <c r="G515" s="308"/>
      <c r="H515" s="305"/>
      <c r="I515" s="305"/>
      <c r="J515" s="311"/>
      <c r="K515" s="305"/>
      <c r="L515" s="130" t="str">
        <f>IF(I515&lt;H515,"Check dates",IF(AND(H515="",I515&gt;0),"Check dates",IF(I515="",".",IFERROR(MAX(0,NETWORKDAYS(H515,I515,Lists!$F$45:$F$65)-IF(ISNUMBER(J515),J515,0)-1,0),"."))))</f>
        <v>.</v>
      </c>
      <c r="M515" s="308"/>
      <c r="N515" s="308"/>
      <c r="O515" s="304"/>
      <c r="P515" s="304"/>
      <c r="Q515" s="304"/>
      <c r="R515" s="304"/>
      <c r="S515" s="130" t="str">
        <f t="shared" si="23"/>
        <v>.</v>
      </c>
      <c r="T515" s="169" t="str">
        <f>IF(S515="Yes",(NETWORKDAYS(H515,$D$12,Lists!$F$45:$F$65)-IF(ISNUMBER(J515),J515,0)-1),".")</f>
        <v>.</v>
      </c>
      <c r="U515" s="24"/>
      <c r="V515" s="296" t="str">
        <f t="shared" si="24"/>
        <v>.</v>
      </c>
      <c r="W515" s="44"/>
      <c r="X515" s="307"/>
      <c r="Y515" s="44"/>
      <c r="Z515" s="44"/>
      <c r="AA515" s="44"/>
      <c r="AB515" s="44"/>
      <c r="AC515" s="44"/>
      <c r="AD515" s="44"/>
      <c r="AE515" s="44"/>
      <c r="AF515" s="44"/>
      <c r="AG515" s="44"/>
    </row>
    <row r="516" spans="1:33" s="105" customFormat="1" ht="11.45" customHeight="1" outlineLevel="1" x14ac:dyDescent="0.2">
      <c r="A516" s="142">
        <f t="shared" si="22"/>
        <v>499</v>
      </c>
      <c r="B516" s="318"/>
      <c r="C516" s="71"/>
      <c r="D516" s="314"/>
      <c r="E516" s="70"/>
      <c r="F516" s="309"/>
      <c r="G516" s="308"/>
      <c r="H516" s="305"/>
      <c r="I516" s="305"/>
      <c r="J516" s="311"/>
      <c r="K516" s="305"/>
      <c r="L516" s="130" t="str">
        <f>IF(I516&lt;H516,"Check dates",IF(AND(H516="",I516&gt;0),"Check dates",IF(I516="",".",IFERROR(MAX(0,NETWORKDAYS(H516,I516,Lists!$F$45:$F$65)-IF(ISNUMBER(J516),J516,0)-1,0),"."))))</f>
        <v>.</v>
      </c>
      <c r="M516" s="308"/>
      <c r="N516" s="308"/>
      <c r="O516" s="304"/>
      <c r="P516" s="304"/>
      <c r="Q516" s="304"/>
      <c r="R516" s="304"/>
      <c r="S516" s="130" t="str">
        <f t="shared" si="23"/>
        <v>.</v>
      </c>
      <c r="T516" s="169" t="str">
        <f>IF(S516="Yes",(NETWORKDAYS(H516,$D$12,Lists!$F$45:$F$65)-IF(ISNUMBER(J516),J516,0)-1),".")</f>
        <v>.</v>
      </c>
      <c r="U516" s="24"/>
      <c r="V516" s="296" t="str">
        <f t="shared" si="24"/>
        <v>.</v>
      </c>
      <c r="W516" s="44"/>
      <c r="X516" s="307"/>
      <c r="Y516" s="44"/>
      <c r="Z516" s="44"/>
      <c r="AA516" s="44"/>
      <c r="AB516" s="44"/>
      <c r="AC516" s="44"/>
      <c r="AD516" s="44"/>
      <c r="AE516" s="44"/>
      <c r="AF516" s="44"/>
      <c r="AG516" s="44"/>
    </row>
    <row r="517" spans="1:33" s="105" customFormat="1" ht="11.45" customHeight="1" outlineLevel="1" x14ac:dyDescent="0.2">
      <c r="A517" s="142">
        <f t="shared" si="22"/>
        <v>500</v>
      </c>
      <c r="B517" s="318"/>
      <c r="C517" s="71"/>
      <c r="D517" s="314"/>
      <c r="E517" s="70"/>
      <c r="F517" s="309"/>
      <c r="G517" s="308"/>
      <c r="H517" s="305"/>
      <c r="I517" s="305"/>
      <c r="J517" s="311"/>
      <c r="K517" s="305"/>
      <c r="L517" s="130" t="str">
        <f>IF(I517&lt;H517,"Check dates",IF(AND(H517="",I517&gt;0),"Check dates",IF(I517="",".",IFERROR(MAX(0,NETWORKDAYS(H517,I517,Lists!$F$45:$F$65)-IF(ISNUMBER(J517),J517,0)-1,0),"."))))</f>
        <v>.</v>
      </c>
      <c r="M517" s="308"/>
      <c r="N517" s="308"/>
      <c r="O517" s="304"/>
      <c r="P517" s="304"/>
      <c r="Q517" s="304"/>
      <c r="R517" s="304"/>
      <c r="S517" s="130" t="str">
        <f t="shared" si="23"/>
        <v>.</v>
      </c>
      <c r="T517" s="169" t="str">
        <f>IF(S517="Yes",(NETWORKDAYS(H517,$D$12,Lists!$F$45:$F$65)-IF(ISNUMBER(J517),J517,0)-1),".")</f>
        <v>.</v>
      </c>
      <c r="U517" s="24"/>
      <c r="V517" s="296" t="str">
        <f t="shared" si="24"/>
        <v>.</v>
      </c>
      <c r="W517" s="44"/>
      <c r="X517" s="307"/>
      <c r="Y517" s="44"/>
      <c r="Z517" s="44"/>
      <c r="AA517" s="44"/>
      <c r="AB517" s="44"/>
      <c r="AC517" s="44"/>
      <c r="AD517" s="44"/>
      <c r="AE517" s="44"/>
      <c r="AF517" s="44"/>
      <c r="AG517" s="44"/>
    </row>
    <row r="518" spans="1:33" s="105" customFormat="1" ht="11.45" customHeight="1" outlineLevel="1" x14ac:dyDescent="0.2">
      <c r="A518" s="142">
        <f t="shared" si="22"/>
        <v>501</v>
      </c>
      <c r="B518" s="318"/>
      <c r="C518" s="71"/>
      <c r="D518" s="314"/>
      <c r="E518" s="70"/>
      <c r="F518" s="309"/>
      <c r="G518" s="308"/>
      <c r="H518" s="305"/>
      <c r="I518" s="305"/>
      <c r="J518" s="311"/>
      <c r="K518" s="305"/>
      <c r="L518" s="130" t="str">
        <f>IF(I518&lt;H518,"Check dates",IF(AND(H518="",I518&gt;0),"Check dates",IF(I518="",".",IFERROR(MAX(0,NETWORKDAYS(H518,I518,Lists!$F$45:$F$65)-IF(ISNUMBER(J518),J518,0)-1,0),"."))))</f>
        <v>.</v>
      </c>
      <c r="M518" s="308"/>
      <c r="N518" s="308"/>
      <c r="O518" s="304"/>
      <c r="P518" s="304"/>
      <c r="Q518" s="304"/>
      <c r="R518" s="304"/>
      <c r="S518" s="130" t="str">
        <f t="shared" si="23"/>
        <v>.</v>
      </c>
      <c r="T518" s="169" t="str">
        <f>IF(S518="Yes",(NETWORKDAYS(H518,$D$12,Lists!$F$45:$F$65)-IF(ISNUMBER(J518),J518,0)-1),".")</f>
        <v>.</v>
      </c>
      <c r="U518" s="24"/>
      <c r="V518" s="296" t="str">
        <f t="shared" si="24"/>
        <v>.</v>
      </c>
      <c r="W518" s="44"/>
      <c r="X518" s="307"/>
      <c r="Y518" s="44"/>
      <c r="Z518" s="44"/>
      <c r="AA518" s="44"/>
      <c r="AB518" s="44"/>
      <c r="AC518" s="44"/>
      <c r="AD518" s="44"/>
      <c r="AE518" s="44"/>
      <c r="AF518" s="44"/>
      <c r="AG518" s="44"/>
    </row>
    <row r="519" spans="1:33" s="105" customFormat="1" ht="11.45" customHeight="1" outlineLevel="1" x14ac:dyDescent="0.2">
      <c r="A519" s="142">
        <f t="shared" si="22"/>
        <v>502</v>
      </c>
      <c r="B519" s="318"/>
      <c r="C519" s="71"/>
      <c r="D519" s="314"/>
      <c r="E519" s="70"/>
      <c r="F519" s="309"/>
      <c r="G519" s="308"/>
      <c r="H519" s="305"/>
      <c r="I519" s="305"/>
      <c r="J519" s="311"/>
      <c r="K519" s="305"/>
      <c r="L519" s="130" t="str">
        <f>IF(I519&lt;H519,"Check dates",IF(AND(H519="",I519&gt;0),"Check dates",IF(I519="",".",IFERROR(MAX(0,NETWORKDAYS(H519,I519,Lists!$F$45:$F$65)-IF(ISNUMBER(J519),J519,0)-1,0),"."))))</f>
        <v>.</v>
      </c>
      <c r="M519" s="308"/>
      <c r="N519" s="308"/>
      <c r="O519" s="304"/>
      <c r="P519" s="304"/>
      <c r="Q519" s="304"/>
      <c r="R519" s="304"/>
      <c r="S519" s="130" t="str">
        <f t="shared" si="23"/>
        <v>.</v>
      </c>
      <c r="T519" s="169" t="str">
        <f>IF(S519="Yes",(NETWORKDAYS(H519,$D$12,Lists!$F$45:$F$65)-IF(ISNUMBER(J519),J519,0)-1),".")</f>
        <v>.</v>
      </c>
      <c r="U519" s="24"/>
      <c r="V519" s="296" t="str">
        <f t="shared" si="24"/>
        <v>.</v>
      </c>
      <c r="W519" s="44"/>
      <c r="X519" s="307"/>
      <c r="Y519" s="44"/>
      <c r="Z519" s="44"/>
      <c r="AA519" s="44"/>
      <c r="AB519" s="44"/>
      <c r="AC519" s="44"/>
      <c r="AD519" s="44"/>
      <c r="AE519" s="44"/>
      <c r="AF519" s="44"/>
      <c r="AG519" s="44"/>
    </row>
    <row r="520" spans="1:33" s="105" customFormat="1" ht="11.45" customHeight="1" outlineLevel="1" x14ac:dyDescent="0.2">
      <c r="A520" s="142">
        <f t="shared" si="22"/>
        <v>503</v>
      </c>
      <c r="B520" s="318"/>
      <c r="C520" s="71"/>
      <c r="D520" s="314"/>
      <c r="E520" s="70"/>
      <c r="F520" s="309"/>
      <c r="G520" s="308"/>
      <c r="H520" s="305"/>
      <c r="I520" s="305"/>
      <c r="J520" s="311"/>
      <c r="K520" s="305"/>
      <c r="L520" s="130" t="str">
        <f>IF(I520&lt;H520,"Check dates",IF(AND(H520="",I520&gt;0),"Check dates",IF(I520="",".",IFERROR(MAX(0,NETWORKDAYS(H520,I520,Lists!$F$45:$F$65)-IF(ISNUMBER(J520),J520,0)-1,0),"."))))</f>
        <v>.</v>
      </c>
      <c r="M520" s="308"/>
      <c r="N520" s="308"/>
      <c r="O520" s="304"/>
      <c r="P520" s="304"/>
      <c r="Q520" s="304"/>
      <c r="R520" s="304"/>
      <c r="S520" s="130" t="str">
        <f t="shared" si="23"/>
        <v>.</v>
      </c>
      <c r="T520" s="169" t="str">
        <f>IF(S520="Yes",(NETWORKDAYS(H520,$D$12,Lists!$F$45:$F$65)-IF(ISNUMBER(J520),J520,0)-1),".")</f>
        <v>.</v>
      </c>
      <c r="U520" s="24"/>
      <c r="V520" s="296" t="str">
        <f t="shared" si="24"/>
        <v>.</v>
      </c>
      <c r="W520" s="44"/>
      <c r="X520" s="307"/>
      <c r="Y520" s="44"/>
      <c r="Z520" s="44"/>
      <c r="AA520" s="44"/>
      <c r="AB520" s="44"/>
      <c r="AC520" s="44"/>
      <c r="AD520" s="44"/>
      <c r="AE520" s="44"/>
      <c r="AF520" s="44"/>
      <c r="AG520" s="44"/>
    </row>
    <row r="521" spans="1:33" s="105" customFormat="1" ht="11.45" customHeight="1" outlineLevel="1" x14ac:dyDescent="0.2">
      <c r="A521" s="142">
        <f t="shared" ref="A521:A584" si="25">A520+1</f>
        <v>504</v>
      </c>
      <c r="B521" s="318"/>
      <c r="C521" s="71"/>
      <c r="D521" s="314"/>
      <c r="E521" s="70"/>
      <c r="F521" s="309"/>
      <c r="G521" s="308"/>
      <c r="H521" s="305"/>
      <c r="I521" s="305"/>
      <c r="J521" s="311"/>
      <c r="K521" s="305"/>
      <c r="L521" s="130" t="str">
        <f>IF(I521&lt;H521,"Check dates",IF(AND(H521="",I521&gt;0),"Check dates",IF(I521="",".",IFERROR(MAX(0,NETWORKDAYS(H521,I521,Lists!$F$45:$F$65)-IF(ISNUMBER(J521),J521,0)-1,0),"."))))</f>
        <v>.</v>
      </c>
      <c r="M521" s="308"/>
      <c r="N521" s="308"/>
      <c r="O521" s="304"/>
      <c r="P521" s="304"/>
      <c r="Q521" s="304"/>
      <c r="R521" s="304"/>
      <c r="S521" s="130" t="str">
        <f t="shared" si="23"/>
        <v>.</v>
      </c>
      <c r="T521" s="169" t="str">
        <f>IF(S521="Yes",(NETWORKDAYS(H521,$D$12,Lists!$F$45:$F$65)-IF(ISNUMBER(J521),J521,0)-1),".")</f>
        <v>.</v>
      </c>
      <c r="U521" s="24"/>
      <c r="V521" s="296" t="str">
        <f t="shared" si="24"/>
        <v>.</v>
      </c>
      <c r="W521" s="44"/>
      <c r="X521" s="307"/>
      <c r="Y521" s="44"/>
      <c r="Z521" s="44"/>
      <c r="AA521" s="44"/>
      <c r="AB521" s="44"/>
      <c r="AC521" s="44"/>
      <c r="AD521" s="44"/>
      <c r="AE521" s="44"/>
      <c r="AF521" s="44"/>
      <c r="AG521" s="44"/>
    </row>
    <row r="522" spans="1:33" s="105" customFormat="1" ht="11.45" customHeight="1" outlineLevel="1" x14ac:dyDescent="0.2">
      <c r="A522" s="142">
        <f t="shared" si="25"/>
        <v>505</v>
      </c>
      <c r="B522" s="318"/>
      <c r="C522" s="71"/>
      <c r="D522" s="314"/>
      <c r="E522" s="70"/>
      <c r="F522" s="309"/>
      <c r="G522" s="308"/>
      <c r="H522" s="305"/>
      <c r="I522" s="305"/>
      <c r="J522" s="311"/>
      <c r="K522" s="305"/>
      <c r="L522" s="130" t="str">
        <f>IF(I522&lt;H522,"Check dates",IF(AND(H522="",I522&gt;0),"Check dates",IF(I522="",".",IFERROR(MAX(0,NETWORKDAYS(H522,I522,Lists!$F$45:$F$65)-IF(ISNUMBER(J522),J522,0)-1,0),"."))))</f>
        <v>.</v>
      </c>
      <c r="M522" s="308"/>
      <c r="N522" s="308"/>
      <c r="O522" s="304"/>
      <c r="P522" s="304"/>
      <c r="Q522" s="304"/>
      <c r="R522" s="304"/>
      <c r="S522" s="130" t="str">
        <f t="shared" si="23"/>
        <v>.</v>
      </c>
      <c r="T522" s="169" t="str">
        <f>IF(S522="Yes",(NETWORKDAYS(H522,$D$12,Lists!$F$45:$F$65)-IF(ISNUMBER(J522),J522,0)-1),".")</f>
        <v>.</v>
      </c>
      <c r="U522" s="24"/>
      <c r="V522" s="296" t="str">
        <f t="shared" si="24"/>
        <v>.</v>
      </c>
      <c r="W522" s="44"/>
      <c r="X522" s="307"/>
      <c r="Y522" s="44"/>
      <c r="Z522" s="44"/>
      <c r="AA522" s="44"/>
      <c r="AB522" s="44"/>
      <c r="AC522" s="44"/>
      <c r="AD522" s="44"/>
      <c r="AE522" s="44"/>
      <c r="AF522" s="44"/>
      <c r="AG522" s="44"/>
    </row>
    <row r="523" spans="1:33" s="105" customFormat="1" ht="11.45" customHeight="1" outlineLevel="1" x14ac:dyDescent="0.2">
      <c r="A523" s="142">
        <f t="shared" si="25"/>
        <v>506</v>
      </c>
      <c r="B523" s="318"/>
      <c r="C523" s="71"/>
      <c r="D523" s="314"/>
      <c r="E523" s="70"/>
      <c r="F523" s="309"/>
      <c r="G523" s="308"/>
      <c r="H523" s="305"/>
      <c r="I523" s="305"/>
      <c r="J523" s="311"/>
      <c r="K523" s="305"/>
      <c r="L523" s="130" t="str">
        <f>IF(I523&lt;H523,"Check dates",IF(AND(H523="",I523&gt;0),"Check dates",IF(I523="",".",IFERROR(MAX(0,NETWORKDAYS(H523,I523,Lists!$F$45:$F$65)-IF(ISNUMBER(J523),J523,0)-1,0),"."))))</f>
        <v>.</v>
      </c>
      <c r="M523" s="308"/>
      <c r="N523" s="308"/>
      <c r="O523" s="304"/>
      <c r="P523" s="304"/>
      <c r="Q523" s="304"/>
      <c r="R523" s="304"/>
      <c r="S523" s="130" t="str">
        <f t="shared" si="23"/>
        <v>.</v>
      </c>
      <c r="T523" s="169" t="str">
        <f>IF(S523="Yes",(NETWORKDAYS(H523,$D$12,Lists!$F$45:$F$65)-IF(ISNUMBER(J523),J523,0)-1),".")</f>
        <v>.</v>
      </c>
      <c r="U523" s="24"/>
      <c r="V523" s="296" t="str">
        <f t="shared" si="24"/>
        <v>.</v>
      </c>
      <c r="W523" s="44"/>
      <c r="X523" s="307"/>
      <c r="Y523" s="44"/>
      <c r="Z523" s="44"/>
      <c r="AA523" s="44"/>
      <c r="AB523" s="44"/>
      <c r="AC523" s="44"/>
      <c r="AD523" s="44"/>
      <c r="AE523" s="44"/>
      <c r="AF523" s="44"/>
      <c r="AG523" s="44"/>
    </row>
    <row r="524" spans="1:33" s="105" customFormat="1" ht="11.45" customHeight="1" outlineLevel="1" x14ac:dyDescent="0.2">
      <c r="A524" s="142">
        <f t="shared" si="25"/>
        <v>507</v>
      </c>
      <c r="B524" s="318"/>
      <c r="C524" s="71"/>
      <c r="D524" s="314"/>
      <c r="E524" s="70"/>
      <c r="F524" s="309"/>
      <c r="G524" s="308"/>
      <c r="H524" s="305"/>
      <c r="I524" s="305"/>
      <c r="J524" s="311"/>
      <c r="K524" s="305"/>
      <c r="L524" s="130" t="str">
        <f>IF(I524&lt;H524,"Check dates",IF(AND(H524="",I524&gt;0),"Check dates",IF(I524="",".",IFERROR(MAX(0,NETWORKDAYS(H524,I524,Lists!$F$45:$F$65)-IF(ISNUMBER(J524),J524,0)-1,0),"."))))</f>
        <v>.</v>
      </c>
      <c r="M524" s="308"/>
      <c r="N524" s="308"/>
      <c r="O524" s="304"/>
      <c r="P524" s="304"/>
      <c r="Q524" s="304"/>
      <c r="R524" s="304"/>
      <c r="S524" s="130" t="str">
        <f t="shared" si="23"/>
        <v>.</v>
      </c>
      <c r="T524" s="169" t="str">
        <f>IF(S524="Yes",(NETWORKDAYS(H524,$D$12,Lists!$F$45:$F$65)-IF(ISNUMBER(J524),J524,0)-1),".")</f>
        <v>.</v>
      </c>
      <c r="U524" s="24"/>
      <c r="V524" s="296" t="str">
        <f t="shared" si="24"/>
        <v>.</v>
      </c>
      <c r="W524" s="44"/>
      <c r="X524" s="307"/>
      <c r="Y524" s="44"/>
      <c r="Z524" s="44"/>
      <c r="AA524" s="44"/>
      <c r="AB524" s="44"/>
      <c r="AC524" s="44"/>
      <c r="AD524" s="44"/>
      <c r="AE524" s="44"/>
      <c r="AF524" s="44"/>
      <c r="AG524" s="44"/>
    </row>
    <row r="525" spans="1:33" s="105" customFormat="1" ht="11.45" customHeight="1" outlineLevel="1" x14ac:dyDescent="0.2">
      <c r="A525" s="142">
        <f t="shared" si="25"/>
        <v>508</v>
      </c>
      <c r="B525" s="318"/>
      <c r="C525" s="71"/>
      <c r="D525" s="314"/>
      <c r="E525" s="70"/>
      <c r="F525" s="309"/>
      <c r="G525" s="308"/>
      <c r="H525" s="305"/>
      <c r="I525" s="305"/>
      <c r="J525" s="311"/>
      <c r="K525" s="305"/>
      <c r="L525" s="130" t="str">
        <f>IF(I525&lt;H525,"Check dates",IF(AND(H525="",I525&gt;0),"Check dates",IF(I525="",".",IFERROR(MAX(0,NETWORKDAYS(H525,I525,Lists!$F$45:$F$65)-IF(ISNUMBER(J525),J525,0)-1,0),"."))))</f>
        <v>.</v>
      </c>
      <c r="M525" s="308"/>
      <c r="N525" s="308"/>
      <c r="O525" s="304"/>
      <c r="P525" s="304"/>
      <c r="Q525" s="304"/>
      <c r="R525" s="304"/>
      <c r="S525" s="130" t="str">
        <f t="shared" si="23"/>
        <v>.</v>
      </c>
      <c r="T525" s="169" t="str">
        <f>IF(S525="Yes",(NETWORKDAYS(H525,$D$12,Lists!$F$45:$F$65)-IF(ISNUMBER(J525),J525,0)-1),".")</f>
        <v>.</v>
      </c>
      <c r="U525" s="24"/>
      <c r="V525" s="296" t="str">
        <f t="shared" si="24"/>
        <v>.</v>
      </c>
      <c r="W525" s="44"/>
      <c r="X525" s="307"/>
      <c r="Y525" s="44"/>
      <c r="Z525" s="44"/>
      <c r="AA525" s="44"/>
      <c r="AB525" s="44"/>
      <c r="AC525" s="44"/>
      <c r="AD525" s="44"/>
      <c r="AE525" s="44"/>
      <c r="AF525" s="44"/>
      <c r="AG525" s="44"/>
    </row>
    <row r="526" spans="1:33" s="105" customFormat="1" ht="11.45" customHeight="1" outlineLevel="1" x14ac:dyDescent="0.2">
      <c r="A526" s="142">
        <f t="shared" si="25"/>
        <v>509</v>
      </c>
      <c r="B526" s="318"/>
      <c r="C526" s="71"/>
      <c r="D526" s="314"/>
      <c r="E526" s="70"/>
      <c r="F526" s="309"/>
      <c r="G526" s="308"/>
      <c r="H526" s="305"/>
      <c r="I526" s="305"/>
      <c r="J526" s="311"/>
      <c r="K526" s="305"/>
      <c r="L526" s="130" t="str">
        <f>IF(I526&lt;H526,"Check dates",IF(AND(H526="",I526&gt;0),"Check dates",IF(I526="",".",IFERROR(MAX(0,NETWORKDAYS(H526,I526,Lists!$F$45:$F$65)-IF(ISNUMBER(J526),J526,0)-1,0),"."))))</f>
        <v>.</v>
      </c>
      <c r="M526" s="308"/>
      <c r="N526" s="308"/>
      <c r="O526" s="304"/>
      <c r="P526" s="304"/>
      <c r="Q526" s="304"/>
      <c r="R526" s="304"/>
      <c r="S526" s="130" t="str">
        <f t="shared" si="23"/>
        <v>.</v>
      </c>
      <c r="T526" s="169" t="str">
        <f>IF(S526="Yes",(NETWORKDAYS(H526,$D$12,Lists!$F$45:$F$65)-IF(ISNUMBER(J526),J526,0)-1),".")</f>
        <v>.</v>
      </c>
      <c r="U526" s="24"/>
      <c r="V526" s="296" t="str">
        <f t="shared" si="24"/>
        <v>.</v>
      </c>
      <c r="W526" s="44"/>
      <c r="X526" s="307"/>
      <c r="Y526" s="44"/>
      <c r="Z526" s="44"/>
      <c r="AA526" s="44"/>
      <c r="AB526" s="44"/>
      <c r="AC526" s="44"/>
      <c r="AD526" s="44"/>
      <c r="AE526" s="44"/>
      <c r="AF526" s="44"/>
      <c r="AG526" s="44"/>
    </row>
    <row r="527" spans="1:33" s="105" customFormat="1" ht="11.45" customHeight="1" outlineLevel="1" x14ac:dyDescent="0.2">
      <c r="A527" s="142">
        <f t="shared" si="25"/>
        <v>510</v>
      </c>
      <c r="B527" s="318"/>
      <c r="C527" s="71"/>
      <c r="D527" s="314"/>
      <c r="E527" s="70"/>
      <c r="F527" s="309"/>
      <c r="G527" s="308"/>
      <c r="H527" s="305"/>
      <c r="I527" s="305"/>
      <c r="J527" s="311"/>
      <c r="K527" s="305"/>
      <c r="L527" s="130" t="str">
        <f>IF(I527&lt;H527,"Check dates",IF(AND(H527="",I527&gt;0),"Check dates",IF(I527="",".",IFERROR(MAX(0,NETWORKDAYS(H527,I527,Lists!$F$45:$F$65)-IF(ISNUMBER(J527),J527,0)-1,0),"."))))</f>
        <v>.</v>
      </c>
      <c r="M527" s="308"/>
      <c r="N527" s="308"/>
      <c r="O527" s="304"/>
      <c r="P527" s="304"/>
      <c r="Q527" s="304"/>
      <c r="R527" s="304"/>
      <c r="S527" s="130" t="str">
        <f t="shared" si="23"/>
        <v>.</v>
      </c>
      <c r="T527" s="169" t="str">
        <f>IF(S527="Yes",(NETWORKDAYS(H527,$D$12,Lists!$F$45:$F$65)-IF(ISNUMBER(J527),J527,0)-1),".")</f>
        <v>.</v>
      </c>
      <c r="U527" s="24"/>
      <c r="V527" s="296" t="str">
        <f t="shared" si="24"/>
        <v>.</v>
      </c>
      <c r="W527" s="44"/>
      <c r="X527" s="307"/>
      <c r="Y527" s="44"/>
      <c r="Z527" s="44"/>
      <c r="AA527" s="44"/>
      <c r="AB527" s="44"/>
      <c r="AC527" s="44"/>
      <c r="AD527" s="44"/>
      <c r="AE527" s="44"/>
      <c r="AF527" s="44"/>
      <c r="AG527" s="44"/>
    </row>
    <row r="528" spans="1:33" s="105" customFormat="1" ht="11.45" customHeight="1" outlineLevel="1" x14ac:dyDescent="0.2">
      <c r="A528" s="142">
        <f t="shared" si="25"/>
        <v>511</v>
      </c>
      <c r="B528" s="318"/>
      <c r="C528" s="71"/>
      <c r="D528" s="314"/>
      <c r="E528" s="70"/>
      <c r="F528" s="309"/>
      <c r="G528" s="308"/>
      <c r="H528" s="305"/>
      <c r="I528" s="305"/>
      <c r="J528" s="311"/>
      <c r="K528" s="305"/>
      <c r="L528" s="130" t="str">
        <f>IF(I528&lt;H528,"Check dates",IF(AND(H528="",I528&gt;0),"Check dates",IF(I528="",".",IFERROR(MAX(0,NETWORKDAYS(H528,I528,Lists!$F$45:$F$65)-IF(ISNUMBER(J528),J528,0)-1,0),"."))))</f>
        <v>.</v>
      </c>
      <c r="M528" s="308"/>
      <c r="N528" s="308"/>
      <c r="O528" s="304"/>
      <c r="P528" s="304"/>
      <c r="Q528" s="304"/>
      <c r="R528" s="304"/>
      <c r="S528" s="130" t="str">
        <f t="shared" si="23"/>
        <v>.</v>
      </c>
      <c r="T528" s="169" t="str">
        <f>IF(S528="Yes",(NETWORKDAYS(H528,$D$12,Lists!$F$45:$F$65)-IF(ISNUMBER(J528),J528,0)-1),".")</f>
        <v>.</v>
      </c>
      <c r="U528" s="24"/>
      <c r="V528" s="296" t="str">
        <f t="shared" si="24"/>
        <v>.</v>
      </c>
      <c r="W528" s="44"/>
      <c r="X528" s="307"/>
      <c r="Y528" s="44"/>
      <c r="Z528" s="44"/>
      <c r="AA528" s="44"/>
      <c r="AB528" s="44"/>
      <c r="AC528" s="44"/>
      <c r="AD528" s="44"/>
      <c r="AE528" s="44"/>
      <c r="AF528" s="44"/>
      <c r="AG528" s="44"/>
    </row>
    <row r="529" spans="1:33" s="105" customFormat="1" ht="11.45" customHeight="1" outlineLevel="1" x14ac:dyDescent="0.2">
      <c r="A529" s="142">
        <f t="shared" si="25"/>
        <v>512</v>
      </c>
      <c r="B529" s="318"/>
      <c r="C529" s="71"/>
      <c r="D529" s="314"/>
      <c r="E529" s="70"/>
      <c r="F529" s="309"/>
      <c r="G529" s="308"/>
      <c r="H529" s="305"/>
      <c r="I529" s="305"/>
      <c r="J529" s="311"/>
      <c r="K529" s="305"/>
      <c r="L529" s="130" t="str">
        <f>IF(I529&lt;H529,"Check dates",IF(AND(H529="",I529&gt;0),"Check dates",IF(I529="",".",IFERROR(MAX(0,NETWORKDAYS(H529,I529,Lists!$F$45:$F$65)-IF(ISNUMBER(J529),J529,0)-1,0),"."))))</f>
        <v>.</v>
      </c>
      <c r="M529" s="308"/>
      <c r="N529" s="308"/>
      <c r="O529" s="304"/>
      <c r="P529" s="304"/>
      <c r="Q529" s="304"/>
      <c r="R529" s="304"/>
      <c r="S529" s="130" t="str">
        <f t="shared" si="23"/>
        <v>.</v>
      </c>
      <c r="T529" s="169" t="str">
        <f>IF(S529="Yes",(NETWORKDAYS(H529,$D$12,Lists!$F$45:$F$65)-IF(ISNUMBER(J529),J529,0)-1),".")</f>
        <v>.</v>
      </c>
      <c r="U529" s="24"/>
      <c r="V529" s="296" t="str">
        <f t="shared" si="24"/>
        <v>.</v>
      </c>
      <c r="W529" s="44"/>
      <c r="X529" s="307"/>
      <c r="Y529" s="44"/>
      <c r="Z529" s="44"/>
      <c r="AA529" s="44"/>
      <c r="AB529" s="44"/>
      <c r="AC529" s="44"/>
      <c r="AD529" s="44"/>
      <c r="AE529" s="44"/>
      <c r="AF529" s="44"/>
      <c r="AG529" s="44"/>
    </row>
    <row r="530" spans="1:33" s="105" customFormat="1" ht="11.45" customHeight="1" outlineLevel="1" x14ac:dyDescent="0.2">
      <c r="A530" s="142">
        <f t="shared" si="25"/>
        <v>513</v>
      </c>
      <c r="B530" s="318"/>
      <c r="C530" s="71"/>
      <c r="D530" s="314"/>
      <c r="E530" s="70"/>
      <c r="F530" s="309"/>
      <c r="G530" s="308"/>
      <c r="H530" s="305"/>
      <c r="I530" s="305"/>
      <c r="J530" s="311"/>
      <c r="K530" s="305"/>
      <c r="L530" s="130" t="str">
        <f>IF(I530&lt;H530,"Check dates",IF(AND(H530="",I530&gt;0),"Check dates",IF(I530="",".",IFERROR(MAX(0,NETWORKDAYS(H530,I530,Lists!$F$45:$F$65)-IF(ISNUMBER(J530),J530,0)-1,0),"."))))</f>
        <v>.</v>
      </c>
      <c r="M530" s="308"/>
      <c r="N530" s="308"/>
      <c r="O530" s="304"/>
      <c r="P530" s="304"/>
      <c r="Q530" s="304"/>
      <c r="R530" s="304"/>
      <c r="S530" s="130" t="str">
        <f t="shared" ref="S530:S593" si="26">IF(ISBLANK(B530),".",IF(V530=".","Yes","No"))</f>
        <v>.</v>
      </c>
      <c r="T530" s="169" t="str">
        <f>IF(S530="Yes",(NETWORKDAYS(H530,$D$12,Lists!$F$45:$F$65)-IF(ISNUMBER(J530),J530,0)-1),".")</f>
        <v>.</v>
      </c>
      <c r="U530" s="24"/>
      <c r="V530" s="296" t="str">
        <f t="shared" ref="V530:V593" si="27">IF(I530="",".",IF(VALUE(I530)&lt;=VALUE($D$12),VALUE(I530),"."))</f>
        <v>.</v>
      </c>
      <c r="W530" s="44"/>
      <c r="X530" s="307"/>
      <c r="Y530" s="44"/>
      <c r="Z530" s="44"/>
      <c r="AA530" s="44"/>
      <c r="AB530" s="44"/>
      <c r="AC530" s="44"/>
      <c r="AD530" s="44"/>
      <c r="AE530" s="44"/>
      <c r="AF530" s="44"/>
      <c r="AG530" s="44"/>
    </row>
    <row r="531" spans="1:33" s="105" customFormat="1" ht="11.45" customHeight="1" outlineLevel="1" x14ac:dyDescent="0.2">
      <c r="A531" s="142">
        <f t="shared" si="25"/>
        <v>514</v>
      </c>
      <c r="B531" s="318"/>
      <c r="C531" s="71"/>
      <c r="D531" s="314"/>
      <c r="E531" s="70"/>
      <c r="F531" s="309"/>
      <c r="G531" s="308"/>
      <c r="H531" s="305"/>
      <c r="I531" s="305"/>
      <c r="J531" s="311"/>
      <c r="K531" s="305"/>
      <c r="L531" s="130" t="str">
        <f>IF(I531&lt;H531,"Check dates",IF(AND(H531="",I531&gt;0),"Check dates",IF(I531="",".",IFERROR(MAX(0,NETWORKDAYS(H531,I531,Lists!$F$45:$F$65)-IF(ISNUMBER(J531),J531,0)-1,0),"."))))</f>
        <v>.</v>
      </c>
      <c r="M531" s="308"/>
      <c r="N531" s="308"/>
      <c r="O531" s="304"/>
      <c r="P531" s="304"/>
      <c r="Q531" s="304"/>
      <c r="R531" s="304"/>
      <c r="S531" s="130" t="str">
        <f t="shared" si="26"/>
        <v>.</v>
      </c>
      <c r="T531" s="169" t="str">
        <f>IF(S531="Yes",(NETWORKDAYS(H531,$D$12,Lists!$F$45:$F$65)-IF(ISNUMBER(J531),J531,0)-1),".")</f>
        <v>.</v>
      </c>
      <c r="U531" s="24"/>
      <c r="V531" s="296" t="str">
        <f t="shared" si="27"/>
        <v>.</v>
      </c>
      <c r="W531" s="44"/>
      <c r="X531" s="307"/>
      <c r="Y531" s="44"/>
      <c r="Z531" s="44"/>
      <c r="AA531" s="44"/>
      <c r="AB531" s="44"/>
      <c r="AC531" s="44"/>
      <c r="AD531" s="44"/>
      <c r="AE531" s="44"/>
      <c r="AF531" s="44"/>
      <c r="AG531" s="44"/>
    </row>
    <row r="532" spans="1:33" s="105" customFormat="1" ht="11.45" customHeight="1" outlineLevel="1" x14ac:dyDescent="0.2">
      <c r="A532" s="142">
        <f t="shared" si="25"/>
        <v>515</v>
      </c>
      <c r="B532" s="318"/>
      <c r="C532" s="71"/>
      <c r="D532" s="314"/>
      <c r="E532" s="70"/>
      <c r="F532" s="309"/>
      <c r="G532" s="308"/>
      <c r="H532" s="305"/>
      <c r="I532" s="305"/>
      <c r="J532" s="311"/>
      <c r="K532" s="305"/>
      <c r="L532" s="130" t="str">
        <f>IF(I532&lt;H532,"Check dates",IF(AND(H532="",I532&gt;0),"Check dates",IF(I532="",".",IFERROR(MAX(0,NETWORKDAYS(H532,I532,Lists!$F$45:$F$65)-IF(ISNUMBER(J532),J532,0)-1,0),"."))))</f>
        <v>.</v>
      </c>
      <c r="M532" s="308"/>
      <c r="N532" s="308"/>
      <c r="O532" s="304"/>
      <c r="P532" s="304"/>
      <c r="Q532" s="304"/>
      <c r="R532" s="304"/>
      <c r="S532" s="130" t="str">
        <f t="shared" si="26"/>
        <v>.</v>
      </c>
      <c r="T532" s="169" t="str">
        <f>IF(S532="Yes",(NETWORKDAYS(H532,$D$12,Lists!$F$45:$F$65)-IF(ISNUMBER(J532),J532,0)-1),".")</f>
        <v>.</v>
      </c>
      <c r="U532" s="24"/>
      <c r="V532" s="296" t="str">
        <f t="shared" si="27"/>
        <v>.</v>
      </c>
      <c r="W532" s="44"/>
      <c r="X532" s="307"/>
      <c r="Y532" s="44"/>
      <c r="Z532" s="44"/>
      <c r="AA532" s="44"/>
      <c r="AB532" s="44"/>
      <c r="AC532" s="44"/>
      <c r="AD532" s="44"/>
      <c r="AE532" s="44"/>
      <c r="AF532" s="44"/>
      <c r="AG532" s="44"/>
    </row>
    <row r="533" spans="1:33" s="105" customFormat="1" ht="11.45" customHeight="1" outlineLevel="1" x14ac:dyDescent="0.2">
      <c r="A533" s="142">
        <f t="shared" si="25"/>
        <v>516</v>
      </c>
      <c r="B533" s="318"/>
      <c r="C533" s="71"/>
      <c r="D533" s="314"/>
      <c r="E533" s="70"/>
      <c r="F533" s="309"/>
      <c r="G533" s="308"/>
      <c r="H533" s="305"/>
      <c r="I533" s="305"/>
      <c r="J533" s="311"/>
      <c r="K533" s="305"/>
      <c r="L533" s="130" t="str">
        <f>IF(I533&lt;H533,"Check dates",IF(AND(H533="",I533&gt;0),"Check dates",IF(I533="",".",IFERROR(MAX(0,NETWORKDAYS(H533,I533,Lists!$F$45:$F$65)-IF(ISNUMBER(J533),J533,0)-1,0),"."))))</f>
        <v>.</v>
      </c>
      <c r="M533" s="308"/>
      <c r="N533" s="308"/>
      <c r="O533" s="304"/>
      <c r="P533" s="304"/>
      <c r="Q533" s="304"/>
      <c r="R533" s="304"/>
      <c r="S533" s="130" t="str">
        <f t="shared" si="26"/>
        <v>.</v>
      </c>
      <c r="T533" s="169" t="str">
        <f>IF(S533="Yes",(NETWORKDAYS(H533,$D$12,Lists!$F$45:$F$65)-IF(ISNUMBER(J533),J533,0)-1),".")</f>
        <v>.</v>
      </c>
      <c r="U533" s="24"/>
      <c r="V533" s="296" t="str">
        <f t="shared" si="27"/>
        <v>.</v>
      </c>
      <c r="W533" s="44"/>
      <c r="X533" s="307"/>
      <c r="Y533" s="44"/>
      <c r="Z533" s="44"/>
      <c r="AA533" s="44"/>
      <c r="AB533" s="44"/>
      <c r="AC533" s="44"/>
      <c r="AD533" s="44"/>
      <c r="AE533" s="44"/>
      <c r="AF533" s="44"/>
      <c r="AG533" s="44"/>
    </row>
    <row r="534" spans="1:33" s="105" customFormat="1" ht="11.45" customHeight="1" outlineLevel="1" x14ac:dyDescent="0.2">
      <c r="A534" s="142">
        <f t="shared" si="25"/>
        <v>517</v>
      </c>
      <c r="B534" s="318"/>
      <c r="C534" s="71"/>
      <c r="D534" s="314"/>
      <c r="E534" s="70"/>
      <c r="F534" s="309"/>
      <c r="G534" s="308"/>
      <c r="H534" s="305"/>
      <c r="I534" s="305"/>
      <c r="J534" s="311"/>
      <c r="K534" s="305"/>
      <c r="L534" s="130" t="str">
        <f>IF(I534&lt;H534,"Check dates",IF(AND(H534="",I534&gt;0),"Check dates",IF(I534="",".",IFERROR(MAX(0,NETWORKDAYS(H534,I534,Lists!$F$45:$F$65)-IF(ISNUMBER(J534),J534,0)-1,0),"."))))</f>
        <v>.</v>
      </c>
      <c r="M534" s="308"/>
      <c r="N534" s="308"/>
      <c r="O534" s="304"/>
      <c r="P534" s="304"/>
      <c r="Q534" s="304"/>
      <c r="R534" s="304"/>
      <c r="S534" s="130" t="str">
        <f t="shared" si="26"/>
        <v>.</v>
      </c>
      <c r="T534" s="169" t="str">
        <f>IF(S534="Yes",(NETWORKDAYS(H534,$D$12,Lists!$F$45:$F$65)-IF(ISNUMBER(J534),J534,0)-1),".")</f>
        <v>.</v>
      </c>
      <c r="U534" s="24"/>
      <c r="V534" s="296" t="str">
        <f t="shared" si="27"/>
        <v>.</v>
      </c>
      <c r="W534" s="44"/>
      <c r="X534" s="307"/>
      <c r="Y534" s="44"/>
      <c r="Z534" s="44"/>
      <c r="AA534" s="44"/>
      <c r="AB534" s="44"/>
      <c r="AC534" s="44"/>
      <c r="AD534" s="44"/>
      <c r="AE534" s="44"/>
      <c r="AF534" s="44"/>
      <c r="AG534" s="44"/>
    </row>
    <row r="535" spans="1:33" s="105" customFormat="1" ht="11.45" customHeight="1" outlineLevel="1" x14ac:dyDescent="0.2">
      <c r="A535" s="142">
        <f t="shared" si="25"/>
        <v>518</v>
      </c>
      <c r="B535" s="318"/>
      <c r="C535" s="71"/>
      <c r="D535" s="314"/>
      <c r="E535" s="70"/>
      <c r="F535" s="309"/>
      <c r="G535" s="308"/>
      <c r="H535" s="305"/>
      <c r="I535" s="305"/>
      <c r="J535" s="311"/>
      <c r="K535" s="305"/>
      <c r="L535" s="130" t="str">
        <f>IF(I535&lt;H535,"Check dates",IF(AND(H535="",I535&gt;0),"Check dates",IF(I535="",".",IFERROR(MAX(0,NETWORKDAYS(H535,I535,Lists!$F$45:$F$65)-IF(ISNUMBER(J535),J535,0)-1,0),"."))))</f>
        <v>.</v>
      </c>
      <c r="M535" s="308"/>
      <c r="N535" s="308"/>
      <c r="O535" s="304"/>
      <c r="P535" s="304"/>
      <c r="Q535" s="304"/>
      <c r="R535" s="304"/>
      <c r="S535" s="130" t="str">
        <f t="shared" si="26"/>
        <v>.</v>
      </c>
      <c r="T535" s="169" t="str">
        <f>IF(S535="Yes",(NETWORKDAYS(H535,$D$12,Lists!$F$45:$F$65)-IF(ISNUMBER(J535),J535,0)-1),".")</f>
        <v>.</v>
      </c>
      <c r="U535" s="24"/>
      <c r="V535" s="296" t="str">
        <f t="shared" si="27"/>
        <v>.</v>
      </c>
      <c r="W535" s="44"/>
      <c r="X535" s="307"/>
      <c r="Y535" s="44"/>
      <c r="Z535" s="44"/>
      <c r="AA535" s="44"/>
      <c r="AB535" s="44"/>
      <c r="AC535" s="44"/>
      <c r="AD535" s="44"/>
      <c r="AE535" s="44"/>
      <c r="AF535" s="44"/>
      <c r="AG535" s="44"/>
    </row>
    <row r="536" spans="1:33" s="105" customFormat="1" ht="11.45" customHeight="1" outlineLevel="1" x14ac:dyDescent="0.2">
      <c r="A536" s="142">
        <f t="shared" si="25"/>
        <v>519</v>
      </c>
      <c r="B536" s="318"/>
      <c r="C536" s="71"/>
      <c r="D536" s="314"/>
      <c r="E536" s="70"/>
      <c r="F536" s="309"/>
      <c r="G536" s="308"/>
      <c r="H536" s="305"/>
      <c r="I536" s="305"/>
      <c r="J536" s="311"/>
      <c r="K536" s="305"/>
      <c r="L536" s="130" t="str">
        <f>IF(I536&lt;H536,"Check dates",IF(AND(H536="",I536&gt;0),"Check dates",IF(I536="",".",IFERROR(MAX(0,NETWORKDAYS(H536,I536,Lists!$F$45:$F$65)-IF(ISNUMBER(J536),J536,0)-1,0),"."))))</f>
        <v>.</v>
      </c>
      <c r="M536" s="308"/>
      <c r="N536" s="308"/>
      <c r="O536" s="304"/>
      <c r="P536" s="304"/>
      <c r="Q536" s="304"/>
      <c r="R536" s="304"/>
      <c r="S536" s="130" t="str">
        <f t="shared" si="26"/>
        <v>.</v>
      </c>
      <c r="T536" s="169" t="str">
        <f>IF(S536="Yes",(NETWORKDAYS(H536,$D$12,Lists!$F$45:$F$65)-IF(ISNUMBER(J536),J536,0)-1),".")</f>
        <v>.</v>
      </c>
      <c r="U536" s="24"/>
      <c r="V536" s="296" t="str">
        <f t="shared" si="27"/>
        <v>.</v>
      </c>
      <c r="W536" s="44"/>
      <c r="X536" s="307"/>
      <c r="Y536" s="44"/>
      <c r="Z536" s="44"/>
      <c r="AA536" s="44"/>
      <c r="AB536" s="44"/>
      <c r="AC536" s="44"/>
      <c r="AD536" s="44"/>
      <c r="AE536" s="44"/>
      <c r="AF536" s="44"/>
      <c r="AG536" s="44"/>
    </row>
    <row r="537" spans="1:33" s="105" customFormat="1" ht="11.45" customHeight="1" outlineLevel="1" x14ac:dyDescent="0.2">
      <c r="A537" s="142">
        <f t="shared" si="25"/>
        <v>520</v>
      </c>
      <c r="B537" s="318"/>
      <c r="C537" s="71"/>
      <c r="D537" s="314"/>
      <c r="E537" s="70"/>
      <c r="F537" s="309"/>
      <c r="G537" s="308"/>
      <c r="H537" s="305"/>
      <c r="I537" s="305"/>
      <c r="J537" s="311"/>
      <c r="K537" s="305"/>
      <c r="L537" s="130" t="str">
        <f>IF(I537&lt;H537,"Check dates",IF(AND(H537="",I537&gt;0),"Check dates",IF(I537="",".",IFERROR(MAX(0,NETWORKDAYS(H537,I537,Lists!$F$45:$F$65)-IF(ISNUMBER(J537),J537,0)-1,0),"."))))</f>
        <v>.</v>
      </c>
      <c r="M537" s="308"/>
      <c r="N537" s="308"/>
      <c r="O537" s="304"/>
      <c r="P537" s="304"/>
      <c r="Q537" s="304"/>
      <c r="R537" s="304"/>
      <c r="S537" s="130" t="str">
        <f t="shared" si="26"/>
        <v>.</v>
      </c>
      <c r="T537" s="169" t="str">
        <f>IF(S537="Yes",(NETWORKDAYS(H537,$D$12,Lists!$F$45:$F$65)-IF(ISNUMBER(J537),J537,0)-1),".")</f>
        <v>.</v>
      </c>
      <c r="U537" s="24"/>
      <c r="V537" s="296" t="str">
        <f t="shared" si="27"/>
        <v>.</v>
      </c>
      <c r="W537" s="44"/>
      <c r="X537" s="307"/>
      <c r="Y537" s="44"/>
      <c r="Z537" s="44"/>
      <c r="AA537" s="44"/>
      <c r="AB537" s="44"/>
      <c r="AC537" s="44"/>
      <c r="AD537" s="44"/>
      <c r="AE537" s="44"/>
      <c r="AF537" s="44"/>
      <c r="AG537" s="44"/>
    </row>
    <row r="538" spans="1:33" s="105" customFormat="1" ht="11.45" customHeight="1" outlineLevel="1" x14ac:dyDescent="0.2">
      <c r="A538" s="142">
        <f t="shared" si="25"/>
        <v>521</v>
      </c>
      <c r="B538" s="318"/>
      <c r="C538" s="71"/>
      <c r="D538" s="314"/>
      <c r="E538" s="70"/>
      <c r="F538" s="309"/>
      <c r="G538" s="308"/>
      <c r="H538" s="305"/>
      <c r="I538" s="305"/>
      <c r="J538" s="311"/>
      <c r="K538" s="305"/>
      <c r="L538" s="130" t="str">
        <f>IF(I538&lt;H538,"Check dates",IF(AND(H538="",I538&gt;0),"Check dates",IF(I538="",".",IFERROR(MAX(0,NETWORKDAYS(H538,I538,Lists!$F$45:$F$65)-IF(ISNUMBER(J538),J538,0)-1,0),"."))))</f>
        <v>.</v>
      </c>
      <c r="M538" s="308"/>
      <c r="N538" s="308"/>
      <c r="O538" s="304"/>
      <c r="P538" s="304"/>
      <c r="Q538" s="304"/>
      <c r="R538" s="304"/>
      <c r="S538" s="130" t="str">
        <f t="shared" si="26"/>
        <v>.</v>
      </c>
      <c r="T538" s="169" t="str">
        <f>IF(S538="Yes",(NETWORKDAYS(H538,$D$12,Lists!$F$45:$F$65)-IF(ISNUMBER(J538),J538,0)-1),".")</f>
        <v>.</v>
      </c>
      <c r="U538" s="24"/>
      <c r="V538" s="296" t="str">
        <f t="shared" si="27"/>
        <v>.</v>
      </c>
      <c r="W538" s="44"/>
      <c r="X538" s="307"/>
      <c r="Y538" s="44"/>
      <c r="Z538" s="44"/>
      <c r="AA538" s="44"/>
      <c r="AB538" s="44"/>
      <c r="AC538" s="44"/>
      <c r="AD538" s="44"/>
      <c r="AE538" s="44"/>
      <c r="AF538" s="44"/>
      <c r="AG538" s="44"/>
    </row>
    <row r="539" spans="1:33" s="105" customFormat="1" ht="11.45" customHeight="1" outlineLevel="1" x14ac:dyDescent="0.2">
      <c r="A539" s="142">
        <f t="shared" si="25"/>
        <v>522</v>
      </c>
      <c r="B539" s="318"/>
      <c r="C539" s="71"/>
      <c r="D539" s="314"/>
      <c r="E539" s="70"/>
      <c r="F539" s="309"/>
      <c r="G539" s="308"/>
      <c r="H539" s="305"/>
      <c r="I539" s="305"/>
      <c r="J539" s="311"/>
      <c r="K539" s="305"/>
      <c r="L539" s="130" t="str">
        <f>IF(I539&lt;H539,"Check dates",IF(AND(H539="",I539&gt;0),"Check dates",IF(I539="",".",IFERROR(MAX(0,NETWORKDAYS(H539,I539,Lists!$F$45:$F$65)-IF(ISNUMBER(J539),J539,0)-1,0),"."))))</f>
        <v>.</v>
      </c>
      <c r="M539" s="308"/>
      <c r="N539" s="308"/>
      <c r="O539" s="304"/>
      <c r="P539" s="304"/>
      <c r="Q539" s="304"/>
      <c r="R539" s="304"/>
      <c r="S539" s="130" t="str">
        <f t="shared" si="26"/>
        <v>.</v>
      </c>
      <c r="T539" s="169" t="str">
        <f>IF(S539="Yes",(NETWORKDAYS(H539,$D$12,Lists!$F$45:$F$65)-IF(ISNUMBER(J539),J539,0)-1),".")</f>
        <v>.</v>
      </c>
      <c r="U539" s="24"/>
      <c r="V539" s="296" t="str">
        <f t="shared" si="27"/>
        <v>.</v>
      </c>
      <c r="W539" s="44"/>
      <c r="X539" s="307"/>
      <c r="Y539" s="44"/>
      <c r="Z539" s="44"/>
      <c r="AA539" s="44"/>
      <c r="AB539" s="44"/>
      <c r="AC539" s="44"/>
      <c r="AD539" s="44"/>
      <c r="AE539" s="44"/>
      <c r="AF539" s="44"/>
      <c r="AG539" s="44"/>
    </row>
    <row r="540" spans="1:33" s="105" customFormat="1" ht="11.45" customHeight="1" outlineLevel="1" x14ac:dyDescent="0.2">
      <c r="A540" s="142">
        <f t="shared" si="25"/>
        <v>523</v>
      </c>
      <c r="B540" s="318"/>
      <c r="C540" s="71"/>
      <c r="D540" s="314"/>
      <c r="E540" s="70"/>
      <c r="F540" s="309"/>
      <c r="G540" s="308"/>
      <c r="H540" s="305"/>
      <c r="I540" s="305"/>
      <c r="J540" s="311"/>
      <c r="K540" s="305"/>
      <c r="L540" s="130" t="str">
        <f>IF(I540&lt;H540,"Check dates",IF(AND(H540="",I540&gt;0),"Check dates",IF(I540="",".",IFERROR(MAX(0,NETWORKDAYS(H540,I540,Lists!$F$45:$F$65)-IF(ISNUMBER(J540),J540,0)-1,0),"."))))</f>
        <v>.</v>
      </c>
      <c r="M540" s="308"/>
      <c r="N540" s="308"/>
      <c r="O540" s="304"/>
      <c r="P540" s="304"/>
      <c r="Q540" s="304"/>
      <c r="R540" s="304"/>
      <c r="S540" s="130" t="str">
        <f t="shared" si="26"/>
        <v>.</v>
      </c>
      <c r="T540" s="169" t="str">
        <f>IF(S540="Yes",(NETWORKDAYS(H540,$D$12,Lists!$F$45:$F$65)-IF(ISNUMBER(J540),J540,0)-1),".")</f>
        <v>.</v>
      </c>
      <c r="U540" s="24"/>
      <c r="V540" s="296" t="str">
        <f t="shared" si="27"/>
        <v>.</v>
      </c>
      <c r="W540" s="44"/>
      <c r="X540" s="307"/>
      <c r="Y540" s="44"/>
      <c r="Z540" s="44"/>
      <c r="AA540" s="44"/>
      <c r="AB540" s="44"/>
      <c r="AC540" s="44"/>
      <c r="AD540" s="44"/>
      <c r="AE540" s="44"/>
      <c r="AF540" s="44"/>
      <c r="AG540" s="44"/>
    </row>
    <row r="541" spans="1:33" s="105" customFormat="1" ht="11.45" customHeight="1" outlineLevel="1" x14ac:dyDescent="0.2">
      <c r="A541" s="142">
        <f t="shared" si="25"/>
        <v>524</v>
      </c>
      <c r="B541" s="318"/>
      <c r="C541" s="71"/>
      <c r="D541" s="314"/>
      <c r="E541" s="70"/>
      <c r="F541" s="309"/>
      <c r="G541" s="308"/>
      <c r="H541" s="305"/>
      <c r="I541" s="305"/>
      <c r="J541" s="311"/>
      <c r="K541" s="305"/>
      <c r="L541" s="130" t="str">
        <f>IF(I541&lt;H541,"Check dates",IF(AND(H541="",I541&gt;0),"Check dates",IF(I541="",".",IFERROR(MAX(0,NETWORKDAYS(H541,I541,Lists!$F$45:$F$65)-IF(ISNUMBER(J541),J541,0)-1,0),"."))))</f>
        <v>.</v>
      </c>
      <c r="M541" s="308"/>
      <c r="N541" s="308"/>
      <c r="O541" s="304"/>
      <c r="P541" s="304"/>
      <c r="Q541" s="304"/>
      <c r="R541" s="304"/>
      <c r="S541" s="130" t="str">
        <f t="shared" si="26"/>
        <v>.</v>
      </c>
      <c r="T541" s="169" t="str">
        <f>IF(S541="Yes",(NETWORKDAYS(H541,$D$12,Lists!$F$45:$F$65)-IF(ISNUMBER(J541),J541,0)-1),".")</f>
        <v>.</v>
      </c>
      <c r="U541" s="24"/>
      <c r="V541" s="296" t="str">
        <f t="shared" si="27"/>
        <v>.</v>
      </c>
      <c r="W541" s="44"/>
      <c r="X541" s="307"/>
      <c r="Y541" s="44"/>
      <c r="Z541" s="44"/>
      <c r="AA541" s="44"/>
      <c r="AB541" s="44"/>
      <c r="AC541" s="44"/>
      <c r="AD541" s="44"/>
      <c r="AE541" s="44"/>
      <c r="AF541" s="44"/>
      <c r="AG541" s="44"/>
    </row>
    <row r="542" spans="1:33" s="105" customFormat="1" ht="11.45" customHeight="1" outlineLevel="1" x14ac:dyDescent="0.2">
      <c r="A542" s="142">
        <f t="shared" si="25"/>
        <v>525</v>
      </c>
      <c r="B542" s="318"/>
      <c r="C542" s="71"/>
      <c r="D542" s="314"/>
      <c r="E542" s="70"/>
      <c r="F542" s="309"/>
      <c r="G542" s="308"/>
      <c r="H542" s="305"/>
      <c r="I542" s="305"/>
      <c r="J542" s="311"/>
      <c r="K542" s="305"/>
      <c r="L542" s="130" t="str">
        <f>IF(I542&lt;H542,"Check dates",IF(AND(H542="",I542&gt;0),"Check dates",IF(I542="",".",IFERROR(MAX(0,NETWORKDAYS(H542,I542,Lists!$F$45:$F$65)-IF(ISNUMBER(J542),J542,0)-1,0),"."))))</f>
        <v>.</v>
      </c>
      <c r="M542" s="308"/>
      <c r="N542" s="308"/>
      <c r="O542" s="304"/>
      <c r="P542" s="304"/>
      <c r="Q542" s="304"/>
      <c r="R542" s="304"/>
      <c r="S542" s="130" t="str">
        <f t="shared" si="26"/>
        <v>.</v>
      </c>
      <c r="T542" s="169" t="str">
        <f>IF(S542="Yes",(NETWORKDAYS(H542,$D$12,Lists!$F$45:$F$65)-IF(ISNUMBER(J542),J542,0)-1),".")</f>
        <v>.</v>
      </c>
      <c r="U542" s="24"/>
      <c r="V542" s="296" t="str">
        <f t="shared" si="27"/>
        <v>.</v>
      </c>
      <c r="W542" s="44"/>
      <c r="X542" s="307"/>
      <c r="Y542" s="44"/>
      <c r="Z542" s="44"/>
      <c r="AA542" s="44"/>
      <c r="AB542" s="44"/>
      <c r="AC542" s="44"/>
      <c r="AD542" s="44"/>
      <c r="AE542" s="44"/>
      <c r="AF542" s="44"/>
      <c r="AG542" s="44"/>
    </row>
    <row r="543" spans="1:33" s="105" customFormat="1" ht="11.45" customHeight="1" outlineLevel="1" x14ac:dyDescent="0.2">
      <c r="A543" s="142">
        <f t="shared" si="25"/>
        <v>526</v>
      </c>
      <c r="B543" s="318"/>
      <c r="C543" s="71"/>
      <c r="D543" s="314"/>
      <c r="E543" s="70"/>
      <c r="F543" s="309"/>
      <c r="G543" s="308"/>
      <c r="H543" s="305"/>
      <c r="I543" s="319"/>
      <c r="J543" s="311"/>
      <c r="K543" s="305"/>
      <c r="L543" s="130" t="str">
        <f>IF(I543&lt;H543,"Check dates",IF(AND(H543="",I543&gt;0),"Check dates",IF(I543="",".",IFERROR(MAX(0,NETWORKDAYS(H543,I543,Lists!$F$45:$F$65)-IF(ISNUMBER(J543),J543,0)-1,0),"."))))</f>
        <v>.</v>
      </c>
      <c r="M543" s="308"/>
      <c r="N543" s="308"/>
      <c r="O543" s="304"/>
      <c r="P543" s="304"/>
      <c r="Q543" s="304"/>
      <c r="R543" s="304"/>
      <c r="S543" s="130" t="str">
        <f t="shared" si="26"/>
        <v>.</v>
      </c>
      <c r="T543" s="169" t="str">
        <f>IF(S543="Yes",(NETWORKDAYS(H543,$D$12,Lists!$F$45:$F$65)-IF(ISNUMBER(J543),J543,0)-1),".")</f>
        <v>.</v>
      </c>
      <c r="U543" s="24"/>
      <c r="V543" s="296" t="str">
        <f t="shared" si="27"/>
        <v>.</v>
      </c>
      <c r="W543" s="44"/>
      <c r="X543" s="307"/>
      <c r="Y543" s="44"/>
      <c r="Z543" s="44"/>
      <c r="AA543" s="44"/>
      <c r="AB543" s="44"/>
      <c r="AC543" s="44"/>
      <c r="AD543" s="44"/>
      <c r="AE543" s="44"/>
      <c r="AF543" s="44"/>
      <c r="AG543" s="44"/>
    </row>
    <row r="544" spans="1:33" s="105" customFormat="1" ht="11.45" customHeight="1" outlineLevel="1" x14ac:dyDescent="0.2">
      <c r="A544" s="142">
        <f t="shared" si="25"/>
        <v>527</v>
      </c>
      <c r="B544" s="318"/>
      <c r="C544" s="71"/>
      <c r="D544" s="314"/>
      <c r="E544" s="70"/>
      <c r="F544" s="309"/>
      <c r="G544" s="308"/>
      <c r="H544" s="305"/>
      <c r="I544" s="319"/>
      <c r="J544" s="311"/>
      <c r="K544" s="305"/>
      <c r="L544" s="130" t="str">
        <f>IF(I544&lt;H544,"Check dates",IF(AND(H544="",I544&gt;0),"Check dates",IF(I544="",".",IFERROR(MAX(0,NETWORKDAYS(H544,I544,Lists!$F$45:$F$65)-IF(ISNUMBER(J544),J544,0)-1,0),"."))))</f>
        <v>.</v>
      </c>
      <c r="M544" s="308"/>
      <c r="N544" s="308"/>
      <c r="O544" s="304"/>
      <c r="P544" s="304"/>
      <c r="Q544" s="304"/>
      <c r="R544" s="304"/>
      <c r="S544" s="130" t="str">
        <f t="shared" si="26"/>
        <v>.</v>
      </c>
      <c r="T544" s="169" t="str">
        <f>IF(S544="Yes",(NETWORKDAYS(H544,$D$12,Lists!$F$45:$F$65)-IF(ISNUMBER(J544),J544,0)-1),".")</f>
        <v>.</v>
      </c>
      <c r="U544" s="24"/>
      <c r="V544" s="296" t="str">
        <f t="shared" si="27"/>
        <v>.</v>
      </c>
      <c r="W544" s="44"/>
      <c r="X544" s="307"/>
      <c r="Y544" s="44"/>
      <c r="Z544" s="44"/>
      <c r="AA544" s="44"/>
      <c r="AB544" s="44"/>
      <c r="AC544" s="44"/>
      <c r="AD544" s="44"/>
      <c r="AE544" s="44"/>
      <c r="AF544" s="44"/>
      <c r="AG544" s="44"/>
    </row>
    <row r="545" spans="1:33" s="105" customFormat="1" ht="11.45" customHeight="1" outlineLevel="1" x14ac:dyDescent="0.2">
      <c r="A545" s="142">
        <f t="shared" si="25"/>
        <v>528</v>
      </c>
      <c r="B545" s="318"/>
      <c r="C545" s="71"/>
      <c r="D545" s="314"/>
      <c r="E545" s="70"/>
      <c r="F545" s="309"/>
      <c r="G545" s="308"/>
      <c r="H545" s="305"/>
      <c r="I545" s="319"/>
      <c r="J545" s="311"/>
      <c r="K545" s="305"/>
      <c r="L545" s="130" t="str">
        <f>IF(I545&lt;H545,"Check dates",IF(AND(H545="",I545&gt;0),"Check dates",IF(I545="",".",IFERROR(MAX(0,NETWORKDAYS(H545,I545,Lists!$F$45:$F$65)-IF(ISNUMBER(J545),J545,0)-1,0),"."))))</f>
        <v>.</v>
      </c>
      <c r="M545" s="308"/>
      <c r="N545" s="308"/>
      <c r="O545" s="304"/>
      <c r="P545" s="304"/>
      <c r="Q545" s="304"/>
      <c r="R545" s="304"/>
      <c r="S545" s="130" t="str">
        <f t="shared" si="26"/>
        <v>.</v>
      </c>
      <c r="T545" s="169" t="str">
        <f>IF(S545="Yes",(NETWORKDAYS(H545,$D$12,Lists!$F$45:$F$65)-IF(ISNUMBER(J545),J545,0)-1),".")</f>
        <v>.</v>
      </c>
      <c r="U545" s="24"/>
      <c r="V545" s="296" t="str">
        <f t="shared" si="27"/>
        <v>.</v>
      </c>
      <c r="W545" s="44"/>
      <c r="X545" s="307"/>
      <c r="Y545" s="44"/>
      <c r="Z545" s="44"/>
      <c r="AA545" s="44"/>
      <c r="AB545" s="44"/>
      <c r="AC545" s="44"/>
      <c r="AD545" s="44"/>
      <c r="AE545" s="44"/>
      <c r="AF545" s="44"/>
      <c r="AG545" s="44"/>
    </row>
    <row r="546" spans="1:33" s="105" customFormat="1" ht="11.45" customHeight="1" outlineLevel="1" x14ac:dyDescent="0.2">
      <c r="A546" s="142">
        <f t="shared" si="25"/>
        <v>529</v>
      </c>
      <c r="B546" s="318"/>
      <c r="C546" s="71"/>
      <c r="D546" s="314"/>
      <c r="E546" s="70"/>
      <c r="F546" s="309"/>
      <c r="G546" s="308"/>
      <c r="H546" s="305"/>
      <c r="I546" s="319"/>
      <c r="J546" s="311"/>
      <c r="K546" s="305"/>
      <c r="L546" s="130" t="str">
        <f>IF(I546&lt;H546,"Check dates",IF(AND(H546="",I546&gt;0),"Check dates",IF(I546="",".",IFERROR(MAX(0,NETWORKDAYS(H546,I546,Lists!$F$45:$F$65)-IF(ISNUMBER(J546),J546,0)-1,0),"."))))</f>
        <v>.</v>
      </c>
      <c r="M546" s="308"/>
      <c r="N546" s="308"/>
      <c r="O546" s="304"/>
      <c r="P546" s="304"/>
      <c r="Q546" s="304"/>
      <c r="R546" s="304"/>
      <c r="S546" s="130" t="str">
        <f t="shared" si="26"/>
        <v>.</v>
      </c>
      <c r="T546" s="169" t="str">
        <f>IF(S546="Yes",(NETWORKDAYS(H546,$D$12,Lists!$F$45:$F$65)-IF(ISNUMBER(J546),J546,0)-1),".")</f>
        <v>.</v>
      </c>
      <c r="U546" s="24"/>
      <c r="V546" s="296" t="str">
        <f t="shared" si="27"/>
        <v>.</v>
      </c>
      <c r="W546" s="44"/>
      <c r="X546" s="307"/>
      <c r="Y546" s="44"/>
      <c r="Z546" s="44"/>
      <c r="AA546" s="44"/>
      <c r="AB546" s="44"/>
      <c r="AC546" s="44"/>
      <c r="AD546" s="44"/>
      <c r="AE546" s="44"/>
      <c r="AF546" s="44"/>
      <c r="AG546" s="44"/>
    </row>
    <row r="547" spans="1:33" s="105" customFormat="1" ht="11.45" customHeight="1" outlineLevel="1" x14ac:dyDescent="0.2">
      <c r="A547" s="142">
        <f t="shared" si="25"/>
        <v>530</v>
      </c>
      <c r="B547" s="318"/>
      <c r="C547" s="71"/>
      <c r="D547" s="314"/>
      <c r="E547" s="70"/>
      <c r="F547" s="309"/>
      <c r="G547" s="308"/>
      <c r="H547" s="305"/>
      <c r="I547" s="319"/>
      <c r="J547" s="311"/>
      <c r="K547" s="305"/>
      <c r="L547" s="130" t="str">
        <f>IF(I547&lt;H547,"Check dates",IF(AND(H547="",I547&gt;0),"Check dates",IF(I547="",".",IFERROR(MAX(0,NETWORKDAYS(H547,I547,Lists!$F$45:$F$65)-IF(ISNUMBER(J547),J547,0)-1,0),"."))))</f>
        <v>.</v>
      </c>
      <c r="M547" s="308"/>
      <c r="N547" s="308"/>
      <c r="O547" s="304"/>
      <c r="P547" s="304"/>
      <c r="Q547" s="304"/>
      <c r="R547" s="304"/>
      <c r="S547" s="130" t="str">
        <f t="shared" si="26"/>
        <v>.</v>
      </c>
      <c r="T547" s="169" t="str">
        <f>IF(S547="Yes",(NETWORKDAYS(H547,$D$12,Lists!$F$45:$F$65)-IF(ISNUMBER(J547),J547,0)-1),".")</f>
        <v>.</v>
      </c>
      <c r="U547" s="24"/>
      <c r="V547" s="296" t="str">
        <f t="shared" si="27"/>
        <v>.</v>
      </c>
      <c r="W547" s="44"/>
      <c r="X547" s="307"/>
      <c r="Y547" s="44"/>
      <c r="Z547" s="44"/>
      <c r="AA547" s="44"/>
      <c r="AB547" s="44"/>
      <c r="AC547" s="44"/>
      <c r="AD547" s="44"/>
      <c r="AE547" s="44"/>
      <c r="AF547" s="44"/>
      <c r="AG547" s="44"/>
    </row>
    <row r="548" spans="1:33" s="105" customFormat="1" ht="11.45" customHeight="1" outlineLevel="1" x14ac:dyDescent="0.2">
      <c r="A548" s="142">
        <f t="shared" si="25"/>
        <v>531</v>
      </c>
      <c r="B548" s="318"/>
      <c r="C548" s="71"/>
      <c r="D548" s="314"/>
      <c r="E548" s="70"/>
      <c r="F548" s="309"/>
      <c r="G548" s="308"/>
      <c r="H548" s="305"/>
      <c r="I548" s="319"/>
      <c r="J548" s="311"/>
      <c r="K548" s="305"/>
      <c r="L548" s="130" t="str">
        <f>IF(I548&lt;H548,"Check dates",IF(AND(H548="",I548&gt;0),"Check dates",IF(I548="",".",IFERROR(MAX(0,NETWORKDAYS(H548,I548,Lists!$F$45:$F$65)-IF(ISNUMBER(J548),J548,0)-1,0),"."))))</f>
        <v>.</v>
      </c>
      <c r="M548" s="308"/>
      <c r="N548" s="308"/>
      <c r="O548" s="304"/>
      <c r="P548" s="304"/>
      <c r="Q548" s="304"/>
      <c r="R548" s="304"/>
      <c r="S548" s="130" t="str">
        <f t="shared" si="26"/>
        <v>.</v>
      </c>
      <c r="T548" s="169" t="str">
        <f>IF(S548="Yes",(NETWORKDAYS(H548,$D$12,Lists!$F$45:$F$65)-IF(ISNUMBER(J548),J548,0)-1),".")</f>
        <v>.</v>
      </c>
      <c r="U548" s="24"/>
      <c r="V548" s="296" t="str">
        <f t="shared" si="27"/>
        <v>.</v>
      </c>
      <c r="W548" s="44"/>
      <c r="X548" s="307"/>
      <c r="Y548" s="44"/>
      <c r="Z548" s="44"/>
      <c r="AA548" s="44"/>
      <c r="AB548" s="44"/>
      <c r="AC548" s="44"/>
      <c r="AD548" s="44"/>
      <c r="AE548" s="44"/>
      <c r="AF548" s="44"/>
      <c r="AG548" s="44"/>
    </row>
    <row r="549" spans="1:33" s="105" customFormat="1" ht="11.45" customHeight="1" outlineLevel="1" x14ac:dyDescent="0.2">
      <c r="A549" s="142">
        <f t="shared" si="25"/>
        <v>532</v>
      </c>
      <c r="B549" s="318"/>
      <c r="C549" s="71"/>
      <c r="D549" s="314"/>
      <c r="E549" s="70"/>
      <c r="F549" s="309"/>
      <c r="G549" s="308"/>
      <c r="H549" s="305"/>
      <c r="I549" s="319"/>
      <c r="J549" s="311"/>
      <c r="K549" s="305"/>
      <c r="L549" s="130" t="str">
        <f>IF(I549&lt;H549,"Check dates",IF(AND(H549="",I549&gt;0),"Check dates",IF(I549="",".",IFERROR(MAX(0,NETWORKDAYS(H549,I549,Lists!$F$45:$F$65)-IF(ISNUMBER(J549),J549,0)-1,0),"."))))</f>
        <v>.</v>
      </c>
      <c r="M549" s="308"/>
      <c r="N549" s="308"/>
      <c r="O549" s="304"/>
      <c r="P549" s="304"/>
      <c r="Q549" s="304"/>
      <c r="R549" s="304"/>
      <c r="S549" s="130" t="str">
        <f t="shared" si="26"/>
        <v>.</v>
      </c>
      <c r="T549" s="169" t="str">
        <f>IF(S549="Yes",(NETWORKDAYS(H549,$D$12,Lists!$F$45:$F$65)-IF(ISNUMBER(J549),J549,0)-1),".")</f>
        <v>.</v>
      </c>
      <c r="U549" s="24"/>
      <c r="V549" s="296" t="str">
        <f t="shared" si="27"/>
        <v>.</v>
      </c>
      <c r="W549" s="44"/>
      <c r="X549" s="307"/>
      <c r="Y549" s="44"/>
      <c r="Z549" s="44"/>
      <c r="AA549" s="44"/>
      <c r="AB549" s="44"/>
      <c r="AC549" s="44"/>
      <c r="AD549" s="44"/>
      <c r="AE549" s="44"/>
      <c r="AF549" s="44"/>
      <c r="AG549" s="44"/>
    </row>
    <row r="550" spans="1:33" s="105" customFormat="1" ht="11.45" customHeight="1" outlineLevel="1" x14ac:dyDescent="0.2">
      <c r="A550" s="142">
        <f t="shared" si="25"/>
        <v>533</v>
      </c>
      <c r="B550" s="318"/>
      <c r="C550" s="71"/>
      <c r="D550" s="314"/>
      <c r="E550" s="70"/>
      <c r="F550" s="309"/>
      <c r="G550" s="308"/>
      <c r="H550" s="305"/>
      <c r="I550" s="319"/>
      <c r="J550" s="311"/>
      <c r="K550" s="305"/>
      <c r="L550" s="130" t="str">
        <f>IF(I550&lt;H550,"Check dates",IF(AND(H550="",I550&gt;0),"Check dates",IF(I550="",".",IFERROR(MAX(0,NETWORKDAYS(H550,I550,Lists!$F$45:$F$65)-IF(ISNUMBER(J550),J550,0)-1,0),"."))))</f>
        <v>.</v>
      </c>
      <c r="M550" s="308"/>
      <c r="N550" s="308"/>
      <c r="O550" s="304"/>
      <c r="P550" s="304"/>
      <c r="Q550" s="304"/>
      <c r="R550" s="304"/>
      <c r="S550" s="130" t="str">
        <f t="shared" si="26"/>
        <v>.</v>
      </c>
      <c r="T550" s="169" t="str">
        <f>IF(S550="Yes",(NETWORKDAYS(H550,$D$12,Lists!$F$45:$F$65)-IF(ISNUMBER(J550),J550,0)-1),".")</f>
        <v>.</v>
      </c>
      <c r="U550" s="24"/>
      <c r="V550" s="296" t="str">
        <f t="shared" si="27"/>
        <v>.</v>
      </c>
      <c r="W550" s="44"/>
      <c r="X550" s="307"/>
      <c r="Y550" s="44"/>
      <c r="Z550" s="44"/>
      <c r="AA550" s="44"/>
      <c r="AB550" s="44"/>
      <c r="AC550" s="44"/>
      <c r="AD550" s="44"/>
      <c r="AE550" s="44"/>
      <c r="AF550" s="44"/>
      <c r="AG550" s="44"/>
    </row>
    <row r="551" spans="1:33" s="105" customFormat="1" ht="11.45" customHeight="1" outlineLevel="1" x14ac:dyDescent="0.2">
      <c r="A551" s="142">
        <f t="shared" si="25"/>
        <v>534</v>
      </c>
      <c r="B551" s="318"/>
      <c r="C551" s="71"/>
      <c r="D551" s="314"/>
      <c r="E551" s="70"/>
      <c r="F551" s="309"/>
      <c r="G551" s="308"/>
      <c r="H551" s="305"/>
      <c r="I551" s="305"/>
      <c r="J551" s="311"/>
      <c r="K551" s="305"/>
      <c r="L551" s="130" t="str">
        <f>IF(I551&lt;H551,"Check dates",IF(AND(H551="",I551&gt;0),"Check dates",IF(I551="",".",IFERROR(MAX(0,NETWORKDAYS(H551,I551,Lists!$F$45:$F$65)-IF(ISNUMBER(J551),J551,0)-1,0),"."))))</f>
        <v>.</v>
      </c>
      <c r="M551" s="308"/>
      <c r="N551" s="308"/>
      <c r="O551" s="304"/>
      <c r="P551" s="304"/>
      <c r="Q551" s="304"/>
      <c r="R551" s="304"/>
      <c r="S551" s="130" t="str">
        <f t="shared" si="26"/>
        <v>.</v>
      </c>
      <c r="T551" s="169" t="str">
        <f>IF(S551="Yes",(NETWORKDAYS(H551,$D$12,Lists!$F$45:$F$65)-IF(ISNUMBER(J551),J551,0)-1),".")</f>
        <v>.</v>
      </c>
      <c r="U551" s="24"/>
      <c r="V551" s="296" t="str">
        <f t="shared" si="27"/>
        <v>.</v>
      </c>
      <c r="W551" s="44"/>
      <c r="X551" s="307"/>
      <c r="Y551" s="44"/>
      <c r="Z551" s="44"/>
      <c r="AA551" s="44"/>
      <c r="AB551" s="44"/>
      <c r="AC551" s="44"/>
      <c r="AD551" s="44"/>
      <c r="AE551" s="44"/>
      <c r="AF551" s="44"/>
      <c r="AG551" s="44"/>
    </row>
    <row r="552" spans="1:33" s="105" customFormat="1" ht="11.45" customHeight="1" outlineLevel="1" x14ac:dyDescent="0.2">
      <c r="A552" s="142">
        <f t="shared" si="25"/>
        <v>535</v>
      </c>
      <c r="B552" s="318"/>
      <c r="C552" s="71"/>
      <c r="D552" s="314"/>
      <c r="E552" s="70"/>
      <c r="F552" s="70"/>
      <c r="G552" s="265"/>
      <c r="H552" s="305"/>
      <c r="I552" s="319"/>
      <c r="J552" s="311"/>
      <c r="K552" s="305"/>
      <c r="L552" s="130" t="str">
        <f>IF(I552&lt;H552,"Check dates",IF(AND(H552="",I552&gt;0),"Check dates",IF(I552="",".",IFERROR(MAX(0,NETWORKDAYS(H552,I552,Lists!$F$45:$F$65)-IF(ISNUMBER(J552),J552,0)-1,0),"."))))</f>
        <v>.</v>
      </c>
      <c r="M552" s="308"/>
      <c r="N552" s="308"/>
      <c r="O552" s="304"/>
      <c r="P552" s="304"/>
      <c r="Q552" s="304"/>
      <c r="R552" s="304"/>
      <c r="S552" s="130" t="str">
        <f t="shared" si="26"/>
        <v>.</v>
      </c>
      <c r="T552" s="169" t="str">
        <f>IF(S552="Yes",(NETWORKDAYS(H552,$D$12,Lists!$F$45:$F$65)-IF(ISNUMBER(J552),J552,0)-1),".")</f>
        <v>.</v>
      </c>
      <c r="U552" s="24"/>
      <c r="V552" s="296" t="str">
        <f t="shared" si="27"/>
        <v>.</v>
      </c>
      <c r="W552" s="44"/>
      <c r="X552" s="307"/>
      <c r="Y552" s="44"/>
      <c r="Z552" s="44"/>
      <c r="AA552" s="44"/>
      <c r="AB552" s="44"/>
      <c r="AC552" s="44"/>
      <c r="AD552" s="44"/>
      <c r="AE552" s="44"/>
      <c r="AF552" s="44"/>
      <c r="AG552" s="44"/>
    </row>
    <row r="553" spans="1:33" s="105" customFormat="1" ht="11.45" customHeight="1" outlineLevel="1" x14ac:dyDescent="0.2">
      <c r="A553" s="142">
        <f t="shared" si="25"/>
        <v>536</v>
      </c>
      <c r="B553" s="318"/>
      <c r="C553" s="71"/>
      <c r="D553" s="314"/>
      <c r="E553" s="70"/>
      <c r="F553" s="70"/>
      <c r="G553" s="265"/>
      <c r="H553" s="305"/>
      <c r="I553" s="319"/>
      <c r="J553" s="311"/>
      <c r="K553" s="305"/>
      <c r="L553" s="130" t="str">
        <f>IF(I553&lt;H553,"Check dates",IF(AND(H553="",I553&gt;0),"Check dates",IF(I553="",".",IFERROR(MAX(0,NETWORKDAYS(H553,I553,Lists!$F$45:$F$65)-IF(ISNUMBER(J553),J553,0)-1,0),"."))))</f>
        <v>.</v>
      </c>
      <c r="M553" s="308"/>
      <c r="N553" s="308"/>
      <c r="O553" s="304"/>
      <c r="P553" s="304"/>
      <c r="Q553" s="304"/>
      <c r="R553" s="304"/>
      <c r="S553" s="130" t="str">
        <f t="shared" si="26"/>
        <v>.</v>
      </c>
      <c r="T553" s="169" t="str">
        <f>IF(S553="Yes",(NETWORKDAYS(H553,$D$12,Lists!$F$45:$F$65)-IF(ISNUMBER(J553),J553,0)-1),".")</f>
        <v>.</v>
      </c>
      <c r="U553" s="24"/>
      <c r="V553" s="296" t="str">
        <f t="shared" si="27"/>
        <v>.</v>
      </c>
      <c r="W553" s="44"/>
      <c r="X553" s="307"/>
      <c r="Y553" s="44"/>
      <c r="Z553" s="44"/>
      <c r="AA553" s="44"/>
      <c r="AB553" s="44"/>
      <c r="AC553" s="44"/>
      <c r="AD553" s="44"/>
      <c r="AE553" s="44"/>
      <c r="AF553" s="44"/>
      <c r="AG553" s="44"/>
    </row>
    <row r="554" spans="1:33" s="105" customFormat="1" ht="11.45" customHeight="1" outlineLevel="1" x14ac:dyDescent="0.2">
      <c r="A554" s="142">
        <f t="shared" si="25"/>
        <v>537</v>
      </c>
      <c r="B554" s="318"/>
      <c r="C554" s="71"/>
      <c r="D554" s="314"/>
      <c r="E554" s="70"/>
      <c r="F554" s="309"/>
      <c r="G554" s="308"/>
      <c r="H554" s="305"/>
      <c r="I554" s="319"/>
      <c r="J554" s="311"/>
      <c r="K554" s="305"/>
      <c r="L554" s="130" t="str">
        <f>IF(I554&lt;H554,"Check dates",IF(AND(H554="",I554&gt;0),"Check dates",IF(I554="",".",IFERROR(MAX(0,NETWORKDAYS(H554,I554,Lists!$F$45:$F$65)-IF(ISNUMBER(J554),J554,0)-1,0),"."))))</f>
        <v>.</v>
      </c>
      <c r="M554" s="308"/>
      <c r="N554" s="308"/>
      <c r="O554" s="304"/>
      <c r="P554" s="304"/>
      <c r="Q554" s="304"/>
      <c r="R554" s="304"/>
      <c r="S554" s="130" t="str">
        <f t="shared" si="26"/>
        <v>.</v>
      </c>
      <c r="T554" s="169" t="str">
        <f>IF(S554="Yes",(NETWORKDAYS(H554,$D$12,Lists!$F$45:$F$65)-IF(ISNUMBER(J554),J554,0)-1),".")</f>
        <v>.</v>
      </c>
      <c r="U554" s="24"/>
      <c r="V554" s="296" t="str">
        <f t="shared" si="27"/>
        <v>.</v>
      </c>
      <c r="W554" s="44"/>
      <c r="X554" s="307"/>
      <c r="Y554" s="44"/>
      <c r="Z554" s="44"/>
      <c r="AA554" s="44"/>
      <c r="AB554" s="44"/>
      <c r="AC554" s="44"/>
      <c r="AD554" s="44"/>
      <c r="AE554" s="44"/>
      <c r="AF554" s="44"/>
      <c r="AG554" s="44"/>
    </row>
    <row r="555" spans="1:33" s="105" customFormat="1" ht="11.45" customHeight="1" outlineLevel="1" x14ac:dyDescent="0.2">
      <c r="A555" s="142">
        <f t="shared" si="25"/>
        <v>538</v>
      </c>
      <c r="B555" s="318"/>
      <c r="C555" s="71"/>
      <c r="D555" s="314"/>
      <c r="E555" s="70"/>
      <c r="F555" s="309"/>
      <c r="G555" s="308"/>
      <c r="H555" s="305"/>
      <c r="I555" s="305"/>
      <c r="J555" s="311"/>
      <c r="K555" s="305"/>
      <c r="L555" s="130" t="str">
        <f>IF(I555&lt;H555,"Check dates",IF(AND(H555="",I555&gt;0),"Check dates",IF(I555="",".",IFERROR(MAX(0,NETWORKDAYS(H555,I555,Lists!$F$45:$F$65)-IF(ISNUMBER(J555),J555,0)-1,0),"."))))</f>
        <v>.</v>
      </c>
      <c r="M555" s="308"/>
      <c r="N555" s="308"/>
      <c r="O555" s="304"/>
      <c r="P555" s="304"/>
      <c r="Q555" s="304"/>
      <c r="R555" s="304"/>
      <c r="S555" s="130" t="str">
        <f t="shared" si="26"/>
        <v>.</v>
      </c>
      <c r="T555" s="169" t="str">
        <f>IF(S555="Yes",(NETWORKDAYS(H555,$D$12,Lists!$F$45:$F$65)-IF(ISNUMBER(J555),J555,0)-1),".")</f>
        <v>.</v>
      </c>
      <c r="U555" s="24"/>
      <c r="V555" s="296" t="str">
        <f t="shared" si="27"/>
        <v>.</v>
      </c>
      <c r="W555" s="44"/>
      <c r="X555" s="307"/>
      <c r="Y555" s="44"/>
      <c r="Z555" s="44"/>
      <c r="AA555" s="44"/>
      <c r="AB555" s="44"/>
      <c r="AC555" s="44"/>
      <c r="AD555" s="44"/>
      <c r="AE555" s="44"/>
      <c r="AF555" s="44"/>
      <c r="AG555" s="44"/>
    </row>
    <row r="556" spans="1:33" s="105" customFormat="1" ht="11.45" customHeight="1" outlineLevel="1" x14ac:dyDescent="0.2">
      <c r="A556" s="142">
        <f t="shared" si="25"/>
        <v>539</v>
      </c>
      <c r="B556" s="318"/>
      <c r="C556" s="71"/>
      <c r="D556" s="314"/>
      <c r="E556" s="70"/>
      <c r="F556" s="309"/>
      <c r="G556" s="308"/>
      <c r="H556" s="305"/>
      <c r="I556" s="319"/>
      <c r="J556" s="311"/>
      <c r="K556" s="305"/>
      <c r="L556" s="130" t="str">
        <f>IF(I556&lt;H556,"Check dates",IF(AND(H556="",I556&gt;0),"Check dates",IF(I556="",".",IFERROR(MAX(0,NETWORKDAYS(H556,I556,Lists!$F$45:$F$65)-IF(ISNUMBER(J556),J556,0)-1,0),"."))))</f>
        <v>.</v>
      </c>
      <c r="M556" s="308"/>
      <c r="N556" s="308"/>
      <c r="O556" s="304"/>
      <c r="P556" s="304"/>
      <c r="Q556" s="304"/>
      <c r="R556" s="304"/>
      <c r="S556" s="130" t="str">
        <f t="shared" si="26"/>
        <v>.</v>
      </c>
      <c r="T556" s="169" t="str">
        <f>IF(S556="Yes",(NETWORKDAYS(H556,$D$12,Lists!$F$45:$F$65)-IF(ISNUMBER(J556),J556,0)-1),".")</f>
        <v>.</v>
      </c>
      <c r="U556" s="24"/>
      <c r="V556" s="296" t="str">
        <f t="shared" si="27"/>
        <v>.</v>
      </c>
      <c r="W556" s="44"/>
      <c r="X556" s="307"/>
      <c r="Y556" s="44"/>
      <c r="Z556" s="44"/>
      <c r="AA556" s="44"/>
      <c r="AB556" s="44"/>
      <c r="AC556" s="44"/>
      <c r="AD556" s="44"/>
      <c r="AE556" s="44"/>
      <c r="AF556" s="44"/>
      <c r="AG556" s="44"/>
    </row>
    <row r="557" spans="1:33" s="105" customFormat="1" ht="11.45" customHeight="1" outlineLevel="1" x14ac:dyDescent="0.2">
      <c r="A557" s="142">
        <f t="shared" si="25"/>
        <v>540</v>
      </c>
      <c r="B557" s="318"/>
      <c r="C557" s="71"/>
      <c r="D557" s="314"/>
      <c r="E557" s="70"/>
      <c r="F557" s="309"/>
      <c r="G557" s="308"/>
      <c r="H557" s="305"/>
      <c r="I557" s="305"/>
      <c r="J557" s="311"/>
      <c r="K557" s="305"/>
      <c r="L557" s="130" t="str">
        <f>IF(I557&lt;H557,"Check dates",IF(AND(H557="",I557&gt;0),"Check dates",IF(I557="",".",IFERROR(MAX(0,NETWORKDAYS(H557,I557,Lists!$F$45:$F$65)-IF(ISNUMBER(J557),J557,0)-1,0),"."))))</f>
        <v>.</v>
      </c>
      <c r="M557" s="308"/>
      <c r="N557" s="308"/>
      <c r="O557" s="304"/>
      <c r="P557" s="304"/>
      <c r="Q557" s="304"/>
      <c r="R557" s="304"/>
      <c r="S557" s="130" t="str">
        <f t="shared" si="26"/>
        <v>.</v>
      </c>
      <c r="T557" s="169" t="str">
        <f>IF(S557="Yes",(NETWORKDAYS(H557,$D$12,Lists!$F$45:$F$65)-IF(ISNUMBER(J557),J557,0)-1),".")</f>
        <v>.</v>
      </c>
      <c r="U557" s="24"/>
      <c r="V557" s="296" t="str">
        <f t="shared" si="27"/>
        <v>.</v>
      </c>
      <c r="W557" s="44"/>
      <c r="X557" s="307"/>
      <c r="Y557" s="44"/>
      <c r="Z557" s="44"/>
      <c r="AA557" s="44"/>
      <c r="AB557" s="44"/>
      <c r="AC557" s="44"/>
      <c r="AD557" s="44"/>
      <c r="AE557" s="44"/>
      <c r="AF557" s="44"/>
      <c r="AG557" s="44"/>
    </row>
    <row r="558" spans="1:33" s="105" customFormat="1" ht="11.45" customHeight="1" outlineLevel="1" x14ac:dyDescent="0.2">
      <c r="A558" s="142">
        <f t="shared" si="25"/>
        <v>541</v>
      </c>
      <c r="B558" s="318"/>
      <c r="C558" s="71"/>
      <c r="D558" s="314"/>
      <c r="E558" s="70"/>
      <c r="F558" s="309"/>
      <c r="G558" s="308"/>
      <c r="H558" s="305"/>
      <c r="I558" s="305"/>
      <c r="J558" s="311"/>
      <c r="K558" s="305"/>
      <c r="L558" s="130" t="str">
        <f>IF(I558&lt;H558,"Check dates",IF(AND(H558="",I558&gt;0),"Check dates",IF(I558="",".",IFERROR(MAX(0,NETWORKDAYS(H558,I558,Lists!$F$45:$F$65)-IF(ISNUMBER(J558),J558,0)-1,0),"."))))</f>
        <v>.</v>
      </c>
      <c r="M558" s="308"/>
      <c r="N558" s="308"/>
      <c r="O558" s="304"/>
      <c r="P558" s="304"/>
      <c r="Q558" s="304"/>
      <c r="R558" s="304"/>
      <c r="S558" s="130" t="str">
        <f t="shared" si="26"/>
        <v>.</v>
      </c>
      <c r="T558" s="169" t="str">
        <f>IF(S558="Yes",(NETWORKDAYS(H558,$D$12,Lists!$F$45:$F$65)-IF(ISNUMBER(J558),J558,0)-1),".")</f>
        <v>.</v>
      </c>
      <c r="U558" s="24"/>
      <c r="V558" s="296" t="str">
        <f t="shared" si="27"/>
        <v>.</v>
      </c>
      <c r="W558" s="44"/>
      <c r="X558" s="307"/>
      <c r="Y558" s="44"/>
      <c r="Z558" s="44"/>
      <c r="AA558" s="44"/>
      <c r="AB558" s="44"/>
      <c r="AC558" s="44"/>
      <c r="AD558" s="44"/>
      <c r="AE558" s="44"/>
      <c r="AF558" s="44"/>
      <c r="AG558" s="44"/>
    </row>
    <row r="559" spans="1:33" s="105" customFormat="1" ht="11.45" customHeight="1" outlineLevel="1" x14ac:dyDescent="0.2">
      <c r="A559" s="142">
        <f t="shared" si="25"/>
        <v>542</v>
      </c>
      <c r="B559" s="318"/>
      <c r="C559" s="71"/>
      <c r="D559" s="314"/>
      <c r="E559" s="70"/>
      <c r="F559" s="309"/>
      <c r="G559" s="308"/>
      <c r="H559" s="305"/>
      <c r="I559" s="305"/>
      <c r="J559" s="311"/>
      <c r="K559" s="305"/>
      <c r="L559" s="130" t="str">
        <f>IF(I559&lt;H559,"Check dates",IF(AND(H559="",I559&gt;0),"Check dates",IF(I559="",".",IFERROR(MAX(0,NETWORKDAYS(H559,I559,Lists!$F$45:$F$65)-IF(ISNUMBER(J559),J559,0)-1,0),"."))))</f>
        <v>.</v>
      </c>
      <c r="M559" s="308"/>
      <c r="N559" s="308"/>
      <c r="O559" s="304"/>
      <c r="P559" s="304"/>
      <c r="Q559" s="304"/>
      <c r="R559" s="304"/>
      <c r="S559" s="130" t="str">
        <f t="shared" si="26"/>
        <v>.</v>
      </c>
      <c r="T559" s="169" t="str">
        <f>IF(S559="Yes",(NETWORKDAYS(H559,$D$12,Lists!$F$45:$F$65)-IF(ISNUMBER(J559),J559,0)-1),".")</f>
        <v>.</v>
      </c>
      <c r="U559" s="24"/>
      <c r="V559" s="296" t="str">
        <f t="shared" si="27"/>
        <v>.</v>
      </c>
      <c r="W559" s="44"/>
      <c r="X559" s="307"/>
      <c r="Y559" s="44"/>
      <c r="Z559" s="44"/>
      <c r="AA559" s="44"/>
      <c r="AB559" s="44"/>
      <c r="AC559" s="44"/>
      <c r="AD559" s="44"/>
      <c r="AE559" s="44"/>
      <c r="AF559" s="44"/>
      <c r="AG559" s="44"/>
    </row>
    <row r="560" spans="1:33" s="105" customFormat="1" ht="11.45" customHeight="1" outlineLevel="1" x14ac:dyDescent="0.2">
      <c r="A560" s="142">
        <f t="shared" si="25"/>
        <v>543</v>
      </c>
      <c r="B560" s="318"/>
      <c r="C560" s="71"/>
      <c r="D560" s="314"/>
      <c r="E560" s="70"/>
      <c r="F560" s="309"/>
      <c r="G560" s="308"/>
      <c r="H560" s="305"/>
      <c r="I560" s="305"/>
      <c r="J560" s="311"/>
      <c r="K560" s="305"/>
      <c r="L560" s="130" t="str">
        <f>IF(I560&lt;H560,"Check dates",IF(AND(H560="",I560&gt;0),"Check dates",IF(I560="",".",IFERROR(MAX(0,NETWORKDAYS(H560,I560,Lists!$F$45:$F$65)-IF(ISNUMBER(J560),J560,0)-1,0),"."))))</f>
        <v>.</v>
      </c>
      <c r="M560" s="308"/>
      <c r="N560" s="308"/>
      <c r="O560" s="304"/>
      <c r="P560" s="304"/>
      <c r="Q560" s="304"/>
      <c r="R560" s="304"/>
      <c r="S560" s="130" t="str">
        <f t="shared" si="26"/>
        <v>.</v>
      </c>
      <c r="T560" s="169" t="str">
        <f>IF(S560="Yes",(NETWORKDAYS(H560,$D$12,Lists!$F$45:$F$65)-IF(ISNUMBER(J560),J560,0)-1),".")</f>
        <v>.</v>
      </c>
      <c r="U560" s="24"/>
      <c r="V560" s="296" t="str">
        <f t="shared" si="27"/>
        <v>.</v>
      </c>
      <c r="W560" s="44"/>
      <c r="X560" s="307"/>
      <c r="Y560" s="44"/>
      <c r="Z560" s="44"/>
      <c r="AA560" s="44"/>
      <c r="AB560" s="44"/>
      <c r="AC560" s="44"/>
      <c r="AD560" s="44"/>
      <c r="AE560" s="44"/>
      <c r="AF560" s="44"/>
      <c r="AG560" s="44"/>
    </row>
    <row r="561" spans="1:33" s="105" customFormat="1" ht="11.45" customHeight="1" outlineLevel="1" x14ac:dyDescent="0.2">
      <c r="A561" s="142">
        <f t="shared" si="25"/>
        <v>544</v>
      </c>
      <c r="B561" s="318"/>
      <c r="C561" s="71"/>
      <c r="D561" s="314"/>
      <c r="E561" s="70"/>
      <c r="F561" s="309"/>
      <c r="G561" s="308"/>
      <c r="H561" s="305"/>
      <c r="I561" s="305"/>
      <c r="J561" s="311"/>
      <c r="K561" s="305"/>
      <c r="L561" s="130" t="str">
        <f>IF(I561&lt;H561,"Check dates",IF(AND(H561="",I561&gt;0),"Check dates",IF(I561="",".",IFERROR(MAX(0,NETWORKDAYS(H561,I561,Lists!$F$45:$F$65)-IF(ISNUMBER(J561),J561,0)-1,0),"."))))</f>
        <v>.</v>
      </c>
      <c r="M561" s="308"/>
      <c r="N561" s="308"/>
      <c r="O561" s="304"/>
      <c r="P561" s="304"/>
      <c r="Q561" s="304"/>
      <c r="R561" s="304"/>
      <c r="S561" s="130" t="str">
        <f t="shared" si="26"/>
        <v>.</v>
      </c>
      <c r="T561" s="169" t="str">
        <f>IF(S561="Yes",(NETWORKDAYS(H561,$D$12,Lists!$F$45:$F$65)-IF(ISNUMBER(J561),J561,0)-1),".")</f>
        <v>.</v>
      </c>
      <c r="U561" s="24"/>
      <c r="V561" s="296" t="str">
        <f t="shared" si="27"/>
        <v>.</v>
      </c>
      <c r="W561" s="44"/>
      <c r="X561" s="307"/>
      <c r="Y561" s="44"/>
      <c r="Z561" s="44"/>
      <c r="AA561" s="44"/>
      <c r="AB561" s="44"/>
      <c r="AC561" s="44"/>
      <c r="AD561" s="44"/>
      <c r="AE561" s="44"/>
      <c r="AF561" s="44"/>
      <c r="AG561" s="44"/>
    </row>
    <row r="562" spans="1:33" s="105" customFormat="1" ht="11.45" customHeight="1" outlineLevel="1" x14ac:dyDescent="0.2">
      <c r="A562" s="142">
        <f t="shared" si="25"/>
        <v>545</v>
      </c>
      <c r="B562" s="318"/>
      <c r="C562" s="71"/>
      <c r="D562" s="314"/>
      <c r="E562" s="70"/>
      <c r="F562" s="309"/>
      <c r="G562" s="308"/>
      <c r="H562" s="305"/>
      <c r="I562" s="305"/>
      <c r="J562" s="311"/>
      <c r="K562" s="305"/>
      <c r="L562" s="130" t="str">
        <f>IF(I562&lt;H562,"Check dates",IF(AND(H562="",I562&gt;0),"Check dates",IF(I562="",".",IFERROR(MAX(0,NETWORKDAYS(H562,I562,Lists!$F$45:$F$65)-IF(ISNUMBER(J562),J562,0)-1,0),"."))))</f>
        <v>.</v>
      </c>
      <c r="M562" s="308"/>
      <c r="N562" s="308"/>
      <c r="O562" s="304"/>
      <c r="P562" s="304"/>
      <c r="Q562" s="304"/>
      <c r="R562" s="304"/>
      <c r="S562" s="130" t="str">
        <f t="shared" si="26"/>
        <v>.</v>
      </c>
      <c r="T562" s="169" t="str">
        <f>IF(S562="Yes",(NETWORKDAYS(H562,$D$12,Lists!$F$45:$F$65)-IF(ISNUMBER(J562),J562,0)-1),".")</f>
        <v>.</v>
      </c>
      <c r="U562" s="24"/>
      <c r="V562" s="296" t="str">
        <f t="shared" si="27"/>
        <v>.</v>
      </c>
      <c r="W562" s="44"/>
      <c r="X562" s="307"/>
      <c r="Y562" s="44"/>
      <c r="Z562" s="44"/>
      <c r="AA562" s="44"/>
      <c r="AB562" s="44"/>
      <c r="AC562" s="44"/>
      <c r="AD562" s="44"/>
      <c r="AE562" s="44"/>
      <c r="AF562" s="44"/>
      <c r="AG562" s="44"/>
    </row>
    <row r="563" spans="1:33" s="105" customFormat="1" ht="11.45" customHeight="1" outlineLevel="1" x14ac:dyDescent="0.2">
      <c r="A563" s="142">
        <f t="shared" si="25"/>
        <v>546</v>
      </c>
      <c r="B563" s="318"/>
      <c r="C563" s="71"/>
      <c r="D563" s="314"/>
      <c r="E563" s="70"/>
      <c r="F563" s="309"/>
      <c r="G563" s="308"/>
      <c r="H563" s="305"/>
      <c r="I563" s="305"/>
      <c r="J563" s="311"/>
      <c r="K563" s="305"/>
      <c r="L563" s="130" t="str">
        <f>IF(I563&lt;H563,"Check dates",IF(AND(H563="",I563&gt;0),"Check dates",IF(I563="",".",IFERROR(MAX(0,NETWORKDAYS(H563,I563,Lists!$F$45:$F$65)-IF(ISNUMBER(J563),J563,0)-1,0),"."))))</f>
        <v>.</v>
      </c>
      <c r="M563" s="308"/>
      <c r="N563" s="308"/>
      <c r="O563" s="304"/>
      <c r="P563" s="304"/>
      <c r="Q563" s="304"/>
      <c r="R563" s="304"/>
      <c r="S563" s="130" t="str">
        <f t="shared" si="26"/>
        <v>.</v>
      </c>
      <c r="T563" s="169" t="str">
        <f>IF(S563="Yes",(NETWORKDAYS(H563,$D$12,Lists!$F$45:$F$65)-IF(ISNUMBER(J563),J563,0)-1),".")</f>
        <v>.</v>
      </c>
      <c r="U563" s="24"/>
      <c r="V563" s="296" t="str">
        <f t="shared" si="27"/>
        <v>.</v>
      </c>
      <c r="W563" s="44"/>
      <c r="X563" s="307"/>
      <c r="Y563" s="44"/>
      <c r="Z563" s="44"/>
      <c r="AA563" s="44"/>
      <c r="AB563" s="44"/>
      <c r="AC563" s="44"/>
      <c r="AD563" s="44"/>
      <c r="AE563" s="44"/>
      <c r="AF563" s="44"/>
      <c r="AG563" s="44"/>
    </row>
    <row r="564" spans="1:33" s="105" customFormat="1" ht="11.45" customHeight="1" outlineLevel="1" x14ac:dyDescent="0.2">
      <c r="A564" s="142">
        <f t="shared" si="25"/>
        <v>547</v>
      </c>
      <c r="B564" s="318"/>
      <c r="C564" s="71"/>
      <c r="D564" s="314"/>
      <c r="E564" s="70"/>
      <c r="F564" s="309"/>
      <c r="G564" s="308"/>
      <c r="H564" s="305"/>
      <c r="I564" s="319"/>
      <c r="J564" s="311"/>
      <c r="K564" s="305"/>
      <c r="L564" s="130" t="str">
        <f>IF(I564&lt;H564,"Check dates",IF(AND(H564="",I564&gt;0),"Check dates",IF(I564="",".",IFERROR(MAX(0,NETWORKDAYS(H564,I564,Lists!$F$45:$F$65)-IF(ISNUMBER(J564),J564,0)-1,0),"."))))</f>
        <v>.</v>
      </c>
      <c r="M564" s="308"/>
      <c r="N564" s="308"/>
      <c r="O564" s="304"/>
      <c r="P564" s="304"/>
      <c r="Q564" s="304"/>
      <c r="R564" s="304"/>
      <c r="S564" s="130" t="str">
        <f t="shared" si="26"/>
        <v>.</v>
      </c>
      <c r="T564" s="169" t="str">
        <f>IF(S564="Yes",(NETWORKDAYS(H564,$D$12,Lists!$F$45:$F$65)-IF(ISNUMBER(J564),J564,0)-1),".")</f>
        <v>.</v>
      </c>
      <c r="U564" s="24"/>
      <c r="V564" s="296" t="str">
        <f t="shared" si="27"/>
        <v>.</v>
      </c>
      <c r="W564" s="44"/>
      <c r="X564" s="307"/>
      <c r="Y564" s="44"/>
      <c r="Z564" s="44"/>
      <c r="AA564" s="44"/>
      <c r="AB564" s="44"/>
      <c r="AC564" s="44"/>
      <c r="AD564" s="44"/>
      <c r="AE564" s="44"/>
      <c r="AF564" s="44"/>
      <c r="AG564" s="44"/>
    </row>
    <row r="565" spans="1:33" s="105" customFormat="1" ht="11.45" customHeight="1" outlineLevel="1" x14ac:dyDescent="0.2">
      <c r="A565" s="142">
        <f t="shared" si="25"/>
        <v>548</v>
      </c>
      <c r="B565" s="318"/>
      <c r="C565" s="71"/>
      <c r="D565" s="314"/>
      <c r="E565" s="70"/>
      <c r="F565" s="309"/>
      <c r="G565" s="308"/>
      <c r="H565" s="305"/>
      <c r="I565" s="305"/>
      <c r="J565" s="311"/>
      <c r="K565" s="305"/>
      <c r="L565" s="130" t="str">
        <f>IF(I565&lt;H565,"Check dates",IF(AND(H565="",I565&gt;0),"Check dates",IF(I565="",".",IFERROR(MAX(0,NETWORKDAYS(H565,I565,Lists!$F$45:$F$65)-IF(ISNUMBER(J565),J565,0)-1,0),"."))))</f>
        <v>.</v>
      </c>
      <c r="M565" s="308"/>
      <c r="N565" s="308"/>
      <c r="O565" s="304"/>
      <c r="P565" s="304"/>
      <c r="Q565" s="304"/>
      <c r="R565" s="304"/>
      <c r="S565" s="130" t="str">
        <f t="shared" si="26"/>
        <v>.</v>
      </c>
      <c r="T565" s="169" t="str">
        <f>IF(S565="Yes",(NETWORKDAYS(H565,$D$12,Lists!$F$45:$F$65)-IF(ISNUMBER(J565),J565,0)-1),".")</f>
        <v>.</v>
      </c>
      <c r="U565" s="24"/>
      <c r="V565" s="296" t="str">
        <f t="shared" si="27"/>
        <v>.</v>
      </c>
      <c r="W565" s="44"/>
      <c r="X565" s="307"/>
      <c r="Y565" s="44"/>
      <c r="Z565" s="44"/>
      <c r="AA565" s="44"/>
      <c r="AB565" s="44"/>
      <c r="AC565" s="44"/>
      <c r="AD565" s="44"/>
      <c r="AE565" s="44"/>
      <c r="AF565" s="44"/>
      <c r="AG565" s="44"/>
    </row>
    <row r="566" spans="1:33" s="105" customFormat="1" ht="11.45" customHeight="1" outlineLevel="1" x14ac:dyDescent="0.2">
      <c r="A566" s="142">
        <f t="shared" si="25"/>
        <v>549</v>
      </c>
      <c r="B566" s="318"/>
      <c r="C566" s="71"/>
      <c r="D566" s="314"/>
      <c r="E566" s="70"/>
      <c r="F566" s="309"/>
      <c r="G566" s="308"/>
      <c r="H566" s="305"/>
      <c r="I566" s="305"/>
      <c r="J566" s="311"/>
      <c r="K566" s="305"/>
      <c r="L566" s="130" t="str">
        <f>IF(I566&lt;H566,"Check dates",IF(AND(H566="",I566&gt;0),"Check dates",IF(I566="",".",IFERROR(MAX(0,NETWORKDAYS(H566,I566,Lists!$F$45:$F$65)-IF(ISNUMBER(J566),J566,0)-1,0),"."))))</f>
        <v>.</v>
      </c>
      <c r="M566" s="308"/>
      <c r="N566" s="308"/>
      <c r="O566" s="304"/>
      <c r="P566" s="304"/>
      <c r="Q566" s="304"/>
      <c r="R566" s="304"/>
      <c r="S566" s="130" t="str">
        <f t="shared" si="26"/>
        <v>.</v>
      </c>
      <c r="T566" s="169" t="str">
        <f>IF(S566="Yes",(NETWORKDAYS(H566,$D$12,Lists!$F$45:$F$65)-IF(ISNUMBER(J566),J566,0)-1),".")</f>
        <v>.</v>
      </c>
      <c r="U566" s="24"/>
      <c r="V566" s="296" t="str">
        <f t="shared" si="27"/>
        <v>.</v>
      </c>
      <c r="W566" s="44"/>
      <c r="X566" s="307"/>
      <c r="Y566" s="44"/>
      <c r="Z566" s="44"/>
      <c r="AA566" s="44"/>
      <c r="AB566" s="44"/>
      <c r="AC566" s="44"/>
      <c r="AD566" s="44"/>
      <c r="AE566" s="44"/>
      <c r="AF566" s="44"/>
      <c r="AG566" s="44"/>
    </row>
    <row r="567" spans="1:33" s="105" customFormat="1" ht="11.45" customHeight="1" outlineLevel="1" x14ac:dyDescent="0.2">
      <c r="A567" s="142">
        <f t="shared" si="25"/>
        <v>550</v>
      </c>
      <c r="B567" s="318"/>
      <c r="C567" s="71"/>
      <c r="D567" s="314"/>
      <c r="E567" s="70"/>
      <c r="F567" s="309"/>
      <c r="G567" s="308"/>
      <c r="H567" s="305"/>
      <c r="I567" s="305"/>
      <c r="J567" s="311"/>
      <c r="K567" s="305"/>
      <c r="L567" s="130" t="str">
        <f>IF(I567&lt;H567,"Check dates",IF(AND(H567="",I567&gt;0),"Check dates",IF(I567="",".",IFERROR(MAX(0,NETWORKDAYS(H567,I567,Lists!$F$45:$F$65)-IF(ISNUMBER(J567),J567,0)-1,0),"."))))</f>
        <v>.</v>
      </c>
      <c r="M567" s="308"/>
      <c r="N567" s="308"/>
      <c r="O567" s="304"/>
      <c r="P567" s="304"/>
      <c r="Q567" s="304"/>
      <c r="R567" s="304"/>
      <c r="S567" s="130" t="str">
        <f t="shared" si="26"/>
        <v>.</v>
      </c>
      <c r="T567" s="169" t="str">
        <f>IF(S567="Yes",(NETWORKDAYS(H567,$D$12,Lists!$F$45:$F$65)-IF(ISNUMBER(J567),J567,0)-1),".")</f>
        <v>.</v>
      </c>
      <c r="U567" s="24"/>
      <c r="V567" s="296" t="str">
        <f t="shared" si="27"/>
        <v>.</v>
      </c>
      <c r="W567" s="44"/>
      <c r="X567" s="307"/>
      <c r="Y567" s="44"/>
      <c r="Z567" s="44"/>
      <c r="AA567" s="44"/>
      <c r="AB567" s="44"/>
      <c r="AC567" s="44"/>
      <c r="AD567" s="44"/>
      <c r="AE567" s="44"/>
      <c r="AF567" s="44"/>
      <c r="AG567" s="44"/>
    </row>
    <row r="568" spans="1:33" s="105" customFormat="1" ht="11.45" customHeight="1" outlineLevel="1" x14ac:dyDescent="0.2">
      <c r="A568" s="142">
        <f t="shared" si="25"/>
        <v>551</v>
      </c>
      <c r="B568" s="318"/>
      <c r="C568" s="71"/>
      <c r="D568" s="314"/>
      <c r="E568" s="70"/>
      <c r="F568" s="309"/>
      <c r="G568" s="308"/>
      <c r="H568" s="305"/>
      <c r="I568" s="319"/>
      <c r="J568" s="311"/>
      <c r="K568" s="305"/>
      <c r="L568" s="130" t="str">
        <f>IF(I568&lt;H568,"Check dates",IF(AND(H568="",I568&gt;0),"Check dates",IF(I568="",".",IFERROR(MAX(0,NETWORKDAYS(H568,I568,Lists!$F$45:$F$65)-IF(ISNUMBER(J568),J568,0)-1,0),"."))))</f>
        <v>.</v>
      </c>
      <c r="M568" s="308"/>
      <c r="N568" s="308"/>
      <c r="O568" s="304"/>
      <c r="P568" s="304"/>
      <c r="Q568" s="304"/>
      <c r="R568" s="304"/>
      <c r="S568" s="130" t="str">
        <f t="shared" si="26"/>
        <v>.</v>
      </c>
      <c r="T568" s="169" t="str">
        <f>IF(S568="Yes",(NETWORKDAYS(H568,$D$12,Lists!$F$45:$F$65)-IF(ISNUMBER(J568),J568,0)-1),".")</f>
        <v>.</v>
      </c>
      <c r="U568" s="24"/>
      <c r="V568" s="296" t="str">
        <f t="shared" si="27"/>
        <v>.</v>
      </c>
      <c r="W568" s="44"/>
      <c r="X568" s="307"/>
      <c r="Y568" s="44"/>
      <c r="Z568" s="44"/>
      <c r="AA568" s="44"/>
      <c r="AB568" s="44"/>
      <c r="AC568" s="44"/>
      <c r="AD568" s="44"/>
      <c r="AE568" s="44"/>
      <c r="AF568" s="44"/>
      <c r="AG568" s="44"/>
    </row>
    <row r="569" spans="1:33" s="105" customFormat="1" ht="11.45" customHeight="1" outlineLevel="1" x14ac:dyDescent="0.2">
      <c r="A569" s="142">
        <f t="shared" si="25"/>
        <v>552</v>
      </c>
      <c r="B569" s="318"/>
      <c r="C569" s="71"/>
      <c r="D569" s="314"/>
      <c r="E569" s="70"/>
      <c r="F569" s="309"/>
      <c r="G569" s="308"/>
      <c r="H569" s="305"/>
      <c r="I569" s="305"/>
      <c r="J569" s="311"/>
      <c r="K569" s="305"/>
      <c r="L569" s="130" t="str">
        <f>IF(I569&lt;H569,"Check dates",IF(AND(H569="",I569&gt;0),"Check dates",IF(I569="",".",IFERROR(MAX(0,NETWORKDAYS(H569,I569,Lists!$F$45:$F$65)-IF(ISNUMBER(J569),J569,0)-1,0),"."))))</f>
        <v>.</v>
      </c>
      <c r="M569" s="308"/>
      <c r="N569" s="308"/>
      <c r="O569" s="304"/>
      <c r="P569" s="304"/>
      <c r="Q569" s="304"/>
      <c r="R569" s="304"/>
      <c r="S569" s="130" t="str">
        <f t="shared" si="26"/>
        <v>.</v>
      </c>
      <c r="T569" s="169" t="str">
        <f>IF(S569="Yes",(NETWORKDAYS(H569,$D$12,Lists!$F$45:$F$65)-IF(ISNUMBER(J569),J569,0)-1),".")</f>
        <v>.</v>
      </c>
      <c r="U569" s="24"/>
      <c r="V569" s="296" t="str">
        <f t="shared" si="27"/>
        <v>.</v>
      </c>
      <c r="W569" s="44"/>
      <c r="X569" s="307"/>
      <c r="Y569" s="44"/>
      <c r="Z569" s="44"/>
      <c r="AA569" s="44"/>
      <c r="AB569" s="44"/>
      <c r="AC569" s="44"/>
      <c r="AD569" s="44"/>
      <c r="AE569" s="44"/>
      <c r="AF569" s="44"/>
      <c r="AG569" s="44"/>
    </row>
    <row r="570" spans="1:33" s="105" customFormat="1" ht="11.45" customHeight="1" outlineLevel="1" x14ac:dyDescent="0.2">
      <c r="A570" s="142">
        <f t="shared" si="25"/>
        <v>553</v>
      </c>
      <c r="B570" s="318"/>
      <c r="C570" s="71"/>
      <c r="D570" s="314"/>
      <c r="E570" s="70"/>
      <c r="F570" s="309"/>
      <c r="G570" s="308"/>
      <c r="H570" s="305"/>
      <c r="I570" s="305"/>
      <c r="J570" s="311"/>
      <c r="K570" s="305"/>
      <c r="L570" s="130" t="str">
        <f>IF(I570&lt;H570,"Check dates",IF(AND(H570="",I570&gt;0),"Check dates",IF(I570="",".",IFERROR(MAX(0,NETWORKDAYS(H570,I570,Lists!$F$45:$F$65)-IF(ISNUMBER(J570),J570,0)-1,0),"."))))</f>
        <v>.</v>
      </c>
      <c r="M570" s="308"/>
      <c r="N570" s="308"/>
      <c r="O570" s="304"/>
      <c r="P570" s="304"/>
      <c r="Q570" s="304"/>
      <c r="R570" s="304"/>
      <c r="S570" s="130" t="str">
        <f t="shared" si="26"/>
        <v>.</v>
      </c>
      <c r="T570" s="169" t="str">
        <f>IF(S570="Yes",(NETWORKDAYS(H570,$D$12,Lists!$F$45:$F$65)-IF(ISNUMBER(J570),J570,0)-1),".")</f>
        <v>.</v>
      </c>
      <c r="U570" s="24"/>
      <c r="V570" s="296" t="str">
        <f t="shared" si="27"/>
        <v>.</v>
      </c>
      <c r="W570" s="44"/>
      <c r="X570" s="307"/>
      <c r="Y570" s="44"/>
      <c r="Z570" s="44"/>
      <c r="AA570" s="44"/>
      <c r="AB570" s="44"/>
      <c r="AC570" s="44"/>
      <c r="AD570" s="44"/>
      <c r="AE570" s="44"/>
      <c r="AF570" s="44"/>
      <c r="AG570" s="44"/>
    </row>
    <row r="571" spans="1:33" s="105" customFormat="1" ht="11.45" customHeight="1" outlineLevel="1" x14ac:dyDescent="0.2">
      <c r="A571" s="142">
        <f t="shared" si="25"/>
        <v>554</v>
      </c>
      <c r="B571" s="318"/>
      <c r="C571" s="71"/>
      <c r="D571" s="314"/>
      <c r="E571" s="70"/>
      <c r="F571" s="309"/>
      <c r="G571" s="308"/>
      <c r="H571" s="305"/>
      <c r="I571" s="305"/>
      <c r="J571" s="311"/>
      <c r="K571" s="305"/>
      <c r="L571" s="130" t="str">
        <f>IF(I571&lt;H571,"Check dates",IF(AND(H571="",I571&gt;0),"Check dates",IF(I571="",".",IFERROR(MAX(0,NETWORKDAYS(H571,I571,Lists!$F$45:$F$65)-IF(ISNUMBER(J571),J571,0)-1,0),"."))))</f>
        <v>.</v>
      </c>
      <c r="M571" s="308"/>
      <c r="N571" s="308"/>
      <c r="O571" s="304"/>
      <c r="P571" s="304"/>
      <c r="Q571" s="304"/>
      <c r="R571" s="304"/>
      <c r="S571" s="130" t="str">
        <f t="shared" si="26"/>
        <v>.</v>
      </c>
      <c r="T571" s="169" t="str">
        <f>IF(S571="Yes",(NETWORKDAYS(H571,$D$12,Lists!$F$45:$F$65)-IF(ISNUMBER(J571),J571,0)-1),".")</f>
        <v>.</v>
      </c>
      <c r="U571" s="24"/>
      <c r="V571" s="296" t="str">
        <f t="shared" si="27"/>
        <v>.</v>
      </c>
      <c r="W571" s="44"/>
      <c r="X571" s="307"/>
      <c r="Y571" s="44"/>
      <c r="Z571" s="44"/>
      <c r="AA571" s="44"/>
      <c r="AB571" s="44"/>
      <c r="AC571" s="44"/>
      <c r="AD571" s="44"/>
      <c r="AE571" s="44"/>
      <c r="AF571" s="44"/>
      <c r="AG571" s="44"/>
    </row>
    <row r="572" spans="1:33" s="105" customFormat="1" ht="11.45" customHeight="1" outlineLevel="1" x14ac:dyDescent="0.2">
      <c r="A572" s="142">
        <f t="shared" si="25"/>
        <v>555</v>
      </c>
      <c r="B572" s="318"/>
      <c r="C572" s="71"/>
      <c r="D572" s="314"/>
      <c r="E572" s="70"/>
      <c r="F572" s="309"/>
      <c r="G572" s="308"/>
      <c r="H572" s="305"/>
      <c r="I572" s="305"/>
      <c r="J572" s="311"/>
      <c r="K572" s="305"/>
      <c r="L572" s="130" t="str">
        <f>IF(I572&lt;H572,"Check dates",IF(AND(H572="",I572&gt;0),"Check dates",IF(I572="",".",IFERROR(MAX(0,NETWORKDAYS(H572,I572,Lists!$F$45:$F$65)-IF(ISNUMBER(J572),J572,0)-1,0),"."))))</f>
        <v>.</v>
      </c>
      <c r="M572" s="308"/>
      <c r="N572" s="308"/>
      <c r="O572" s="304"/>
      <c r="P572" s="304"/>
      <c r="Q572" s="304"/>
      <c r="R572" s="304"/>
      <c r="S572" s="130" t="str">
        <f t="shared" si="26"/>
        <v>.</v>
      </c>
      <c r="T572" s="169" t="str">
        <f>IF(S572="Yes",(NETWORKDAYS(H572,$D$12,Lists!$F$45:$F$65)-IF(ISNUMBER(J572),J572,0)-1),".")</f>
        <v>.</v>
      </c>
      <c r="U572" s="24"/>
      <c r="V572" s="296" t="str">
        <f t="shared" si="27"/>
        <v>.</v>
      </c>
      <c r="W572" s="44"/>
      <c r="X572" s="307"/>
      <c r="Y572" s="44"/>
      <c r="Z572" s="44"/>
      <c r="AA572" s="44"/>
      <c r="AB572" s="44"/>
      <c r="AC572" s="44"/>
      <c r="AD572" s="44"/>
      <c r="AE572" s="44"/>
      <c r="AF572" s="44"/>
      <c r="AG572" s="44"/>
    </row>
    <row r="573" spans="1:33" s="105" customFormat="1" ht="11.45" customHeight="1" outlineLevel="1" x14ac:dyDescent="0.2">
      <c r="A573" s="142">
        <f t="shared" si="25"/>
        <v>556</v>
      </c>
      <c r="B573" s="318"/>
      <c r="C573" s="71"/>
      <c r="D573" s="314"/>
      <c r="E573" s="70"/>
      <c r="F573" s="309"/>
      <c r="G573" s="308"/>
      <c r="H573" s="305"/>
      <c r="I573" s="305"/>
      <c r="J573" s="311"/>
      <c r="K573" s="305"/>
      <c r="L573" s="130" t="str">
        <f>IF(I573&lt;H573,"Check dates",IF(AND(H573="",I573&gt;0),"Check dates",IF(I573="",".",IFERROR(MAX(0,NETWORKDAYS(H573,I573,Lists!$F$45:$F$65)-IF(ISNUMBER(J573),J573,0)-1,0),"."))))</f>
        <v>.</v>
      </c>
      <c r="M573" s="308"/>
      <c r="N573" s="308"/>
      <c r="O573" s="304"/>
      <c r="P573" s="304"/>
      <c r="Q573" s="304"/>
      <c r="R573" s="304"/>
      <c r="S573" s="130" t="str">
        <f t="shared" si="26"/>
        <v>.</v>
      </c>
      <c r="T573" s="169" t="str">
        <f>IF(S573="Yes",(NETWORKDAYS(H573,$D$12,Lists!$F$45:$F$65)-IF(ISNUMBER(J573),J573,0)-1),".")</f>
        <v>.</v>
      </c>
      <c r="U573" s="24"/>
      <c r="V573" s="296" t="str">
        <f t="shared" si="27"/>
        <v>.</v>
      </c>
      <c r="W573" s="44"/>
      <c r="X573" s="307"/>
      <c r="Y573" s="44"/>
      <c r="Z573" s="44"/>
      <c r="AA573" s="44"/>
      <c r="AB573" s="44"/>
      <c r="AC573" s="44"/>
      <c r="AD573" s="44"/>
      <c r="AE573" s="44"/>
      <c r="AF573" s="44"/>
      <c r="AG573" s="44"/>
    </row>
    <row r="574" spans="1:33" s="105" customFormat="1" ht="11.45" customHeight="1" outlineLevel="1" x14ac:dyDescent="0.2">
      <c r="A574" s="142">
        <f t="shared" si="25"/>
        <v>557</v>
      </c>
      <c r="B574" s="318"/>
      <c r="C574" s="71"/>
      <c r="D574" s="314"/>
      <c r="E574" s="70"/>
      <c r="F574" s="309"/>
      <c r="G574" s="308"/>
      <c r="H574" s="305"/>
      <c r="I574" s="305"/>
      <c r="J574" s="311"/>
      <c r="K574" s="305"/>
      <c r="L574" s="130" t="str">
        <f>IF(I574&lt;H574,"Check dates",IF(AND(H574="",I574&gt;0),"Check dates",IF(I574="",".",IFERROR(MAX(0,NETWORKDAYS(H574,I574,Lists!$F$45:$F$65)-IF(ISNUMBER(J574),J574,0)-1,0),"."))))</f>
        <v>.</v>
      </c>
      <c r="M574" s="308"/>
      <c r="N574" s="308"/>
      <c r="O574" s="304"/>
      <c r="P574" s="304"/>
      <c r="Q574" s="304"/>
      <c r="R574" s="304"/>
      <c r="S574" s="130" t="str">
        <f t="shared" si="26"/>
        <v>.</v>
      </c>
      <c r="T574" s="169" t="str">
        <f>IF(S574="Yes",(NETWORKDAYS(H574,$D$12,Lists!$F$45:$F$65)-IF(ISNUMBER(J574),J574,0)-1),".")</f>
        <v>.</v>
      </c>
      <c r="U574" s="24"/>
      <c r="V574" s="296" t="str">
        <f t="shared" si="27"/>
        <v>.</v>
      </c>
      <c r="W574" s="44"/>
      <c r="X574" s="307"/>
      <c r="Y574" s="44"/>
      <c r="Z574" s="44"/>
      <c r="AA574" s="44"/>
      <c r="AB574" s="44"/>
      <c r="AC574" s="44"/>
      <c r="AD574" s="44"/>
      <c r="AE574" s="44"/>
      <c r="AF574" s="44"/>
      <c r="AG574" s="44"/>
    </row>
    <row r="575" spans="1:33" s="105" customFormat="1" ht="11.45" customHeight="1" outlineLevel="1" x14ac:dyDescent="0.2">
      <c r="A575" s="142">
        <f t="shared" si="25"/>
        <v>558</v>
      </c>
      <c r="B575" s="318"/>
      <c r="C575" s="71"/>
      <c r="D575" s="314"/>
      <c r="E575" s="70"/>
      <c r="F575" s="309"/>
      <c r="G575" s="308"/>
      <c r="H575" s="305"/>
      <c r="I575" s="319"/>
      <c r="J575" s="311"/>
      <c r="K575" s="305"/>
      <c r="L575" s="130" t="str">
        <f>IF(I575&lt;H575,"Check dates",IF(AND(H575="",I575&gt;0),"Check dates",IF(I575="",".",IFERROR(MAX(0,NETWORKDAYS(H575,I575,Lists!$F$45:$F$65)-IF(ISNUMBER(J575),J575,0)-1,0),"."))))</f>
        <v>.</v>
      </c>
      <c r="M575" s="308"/>
      <c r="N575" s="308"/>
      <c r="O575" s="304"/>
      <c r="P575" s="304"/>
      <c r="Q575" s="304"/>
      <c r="R575" s="304"/>
      <c r="S575" s="130" t="str">
        <f t="shared" si="26"/>
        <v>.</v>
      </c>
      <c r="T575" s="169" t="str">
        <f>IF(S575="Yes",(NETWORKDAYS(H575,$D$12,Lists!$F$45:$F$65)-IF(ISNUMBER(J575),J575,0)-1),".")</f>
        <v>.</v>
      </c>
      <c r="U575" s="24"/>
      <c r="V575" s="296" t="str">
        <f t="shared" si="27"/>
        <v>.</v>
      </c>
      <c r="W575" s="44"/>
      <c r="X575" s="307"/>
      <c r="Y575" s="44"/>
      <c r="Z575" s="44"/>
      <c r="AA575" s="44"/>
      <c r="AB575" s="44"/>
      <c r="AC575" s="44"/>
      <c r="AD575" s="44"/>
      <c r="AE575" s="44"/>
      <c r="AF575" s="44"/>
      <c r="AG575" s="44"/>
    </row>
    <row r="576" spans="1:33" s="105" customFormat="1" ht="11.45" customHeight="1" outlineLevel="1" x14ac:dyDescent="0.2">
      <c r="A576" s="142">
        <f t="shared" si="25"/>
        <v>559</v>
      </c>
      <c r="B576" s="318"/>
      <c r="C576" s="71"/>
      <c r="D576" s="314"/>
      <c r="E576" s="70"/>
      <c r="F576" s="309"/>
      <c r="G576" s="308"/>
      <c r="H576" s="305"/>
      <c r="I576" s="319"/>
      <c r="J576" s="311"/>
      <c r="K576" s="305"/>
      <c r="L576" s="130" t="str">
        <f>IF(I576&lt;H576,"Check dates",IF(AND(H576="",I576&gt;0),"Check dates",IF(I576="",".",IFERROR(MAX(0,NETWORKDAYS(H576,I576,Lists!$F$45:$F$65)-IF(ISNUMBER(J576),J576,0)-1,0),"."))))</f>
        <v>.</v>
      </c>
      <c r="M576" s="308"/>
      <c r="N576" s="308"/>
      <c r="O576" s="304"/>
      <c r="P576" s="304"/>
      <c r="Q576" s="304"/>
      <c r="R576" s="304"/>
      <c r="S576" s="130" t="str">
        <f t="shared" si="26"/>
        <v>.</v>
      </c>
      <c r="T576" s="169" t="str">
        <f>IF(S576="Yes",(NETWORKDAYS(H576,$D$12,Lists!$F$45:$F$65)-IF(ISNUMBER(J576),J576,0)-1),".")</f>
        <v>.</v>
      </c>
      <c r="U576" s="24"/>
      <c r="V576" s="296" t="str">
        <f t="shared" si="27"/>
        <v>.</v>
      </c>
      <c r="W576" s="44"/>
      <c r="X576" s="307"/>
      <c r="Y576" s="44"/>
      <c r="Z576" s="44"/>
      <c r="AA576" s="44"/>
      <c r="AB576" s="44"/>
      <c r="AC576" s="44"/>
      <c r="AD576" s="44"/>
      <c r="AE576" s="44"/>
      <c r="AF576" s="44"/>
      <c r="AG576" s="44"/>
    </row>
    <row r="577" spans="1:33" s="105" customFormat="1" ht="11.45" customHeight="1" outlineLevel="1" x14ac:dyDescent="0.2">
      <c r="A577" s="142">
        <f t="shared" si="25"/>
        <v>560</v>
      </c>
      <c r="B577" s="318"/>
      <c r="C577" s="71"/>
      <c r="D577" s="314"/>
      <c r="E577" s="70"/>
      <c r="F577" s="309"/>
      <c r="G577" s="308"/>
      <c r="H577" s="305"/>
      <c r="I577" s="305"/>
      <c r="J577" s="311"/>
      <c r="K577" s="305"/>
      <c r="L577" s="130" t="str">
        <f>IF(I577&lt;H577,"Check dates",IF(AND(H577="",I577&gt;0),"Check dates",IF(I577="",".",IFERROR(MAX(0,NETWORKDAYS(H577,I577,Lists!$F$45:$F$65)-IF(ISNUMBER(J577),J577,0)-1,0),"."))))</f>
        <v>.</v>
      </c>
      <c r="M577" s="308"/>
      <c r="N577" s="308"/>
      <c r="O577" s="304"/>
      <c r="P577" s="304"/>
      <c r="Q577" s="304"/>
      <c r="R577" s="304"/>
      <c r="S577" s="130" t="str">
        <f t="shared" si="26"/>
        <v>.</v>
      </c>
      <c r="T577" s="169" t="str">
        <f>IF(S577="Yes",(NETWORKDAYS(H577,$D$12,Lists!$F$45:$F$65)-IF(ISNUMBER(J577),J577,0)-1),".")</f>
        <v>.</v>
      </c>
      <c r="U577" s="24"/>
      <c r="V577" s="296" t="str">
        <f t="shared" si="27"/>
        <v>.</v>
      </c>
      <c r="W577" s="44"/>
      <c r="X577" s="307"/>
      <c r="Y577" s="44"/>
      <c r="Z577" s="44"/>
      <c r="AA577" s="44"/>
      <c r="AB577" s="44"/>
      <c r="AC577" s="44"/>
      <c r="AD577" s="44"/>
      <c r="AE577" s="44"/>
      <c r="AF577" s="44"/>
      <c r="AG577" s="44"/>
    </row>
    <row r="578" spans="1:33" s="105" customFormat="1" ht="11.45" customHeight="1" outlineLevel="1" x14ac:dyDescent="0.2">
      <c r="A578" s="142">
        <f t="shared" si="25"/>
        <v>561</v>
      </c>
      <c r="B578" s="318"/>
      <c r="C578" s="71"/>
      <c r="D578" s="314"/>
      <c r="E578" s="70"/>
      <c r="F578" s="309"/>
      <c r="G578" s="308"/>
      <c r="H578" s="305"/>
      <c r="I578" s="305"/>
      <c r="J578" s="311"/>
      <c r="K578" s="305"/>
      <c r="L578" s="130" t="str">
        <f>IF(I578&lt;H578,"Check dates",IF(AND(H578="",I578&gt;0),"Check dates",IF(I578="",".",IFERROR(MAX(0,NETWORKDAYS(H578,I578,Lists!$F$45:$F$65)-IF(ISNUMBER(J578),J578,0)-1,0),"."))))</f>
        <v>.</v>
      </c>
      <c r="M578" s="308"/>
      <c r="N578" s="308"/>
      <c r="O578" s="304"/>
      <c r="P578" s="304"/>
      <c r="Q578" s="304"/>
      <c r="R578" s="304"/>
      <c r="S578" s="130" t="str">
        <f t="shared" si="26"/>
        <v>.</v>
      </c>
      <c r="T578" s="169" t="str">
        <f>IF(S578="Yes",(NETWORKDAYS(H578,$D$12,Lists!$F$45:$F$65)-IF(ISNUMBER(J578),J578,0)-1),".")</f>
        <v>.</v>
      </c>
      <c r="U578" s="24"/>
      <c r="V578" s="296" t="str">
        <f t="shared" si="27"/>
        <v>.</v>
      </c>
      <c r="W578" s="44"/>
      <c r="X578" s="307"/>
      <c r="Y578" s="44"/>
      <c r="Z578" s="44"/>
      <c r="AA578" s="44"/>
      <c r="AB578" s="44"/>
      <c r="AC578" s="44"/>
      <c r="AD578" s="44"/>
      <c r="AE578" s="44"/>
      <c r="AF578" s="44"/>
      <c r="AG578" s="44"/>
    </row>
    <row r="579" spans="1:33" s="105" customFormat="1" ht="11.45" customHeight="1" outlineLevel="1" x14ac:dyDescent="0.2">
      <c r="A579" s="142">
        <f t="shared" si="25"/>
        <v>562</v>
      </c>
      <c r="B579" s="318"/>
      <c r="C579" s="71"/>
      <c r="D579" s="314"/>
      <c r="E579" s="70"/>
      <c r="F579" s="309"/>
      <c r="G579" s="308"/>
      <c r="H579" s="305"/>
      <c r="I579" s="319"/>
      <c r="J579" s="311"/>
      <c r="K579" s="305"/>
      <c r="L579" s="130" t="str">
        <f>IF(I579&lt;H579,"Check dates",IF(AND(H579="",I579&gt;0),"Check dates",IF(I579="",".",IFERROR(MAX(0,NETWORKDAYS(H579,I579,Lists!$F$45:$F$65)-IF(ISNUMBER(J579),J579,0)-1,0),"."))))</f>
        <v>.</v>
      </c>
      <c r="M579" s="308"/>
      <c r="N579" s="308"/>
      <c r="O579" s="304"/>
      <c r="P579" s="304"/>
      <c r="Q579" s="304"/>
      <c r="R579" s="304"/>
      <c r="S579" s="130" t="str">
        <f t="shared" si="26"/>
        <v>.</v>
      </c>
      <c r="T579" s="169" t="str">
        <f>IF(S579="Yes",(NETWORKDAYS(H579,$D$12,Lists!$F$45:$F$65)-IF(ISNUMBER(J579),J579,0)-1),".")</f>
        <v>.</v>
      </c>
      <c r="U579" s="24"/>
      <c r="V579" s="296" t="str">
        <f t="shared" si="27"/>
        <v>.</v>
      </c>
      <c r="W579" s="44"/>
      <c r="X579" s="307"/>
      <c r="Y579" s="44"/>
      <c r="Z579" s="44"/>
      <c r="AA579" s="44"/>
      <c r="AB579" s="44"/>
      <c r="AC579" s="44"/>
      <c r="AD579" s="44"/>
      <c r="AE579" s="44"/>
      <c r="AF579" s="44"/>
      <c r="AG579" s="44"/>
    </row>
    <row r="580" spans="1:33" s="105" customFormat="1" ht="11.45" customHeight="1" outlineLevel="1" x14ac:dyDescent="0.2">
      <c r="A580" s="142">
        <f t="shared" si="25"/>
        <v>563</v>
      </c>
      <c r="B580" s="318"/>
      <c r="C580" s="71"/>
      <c r="D580" s="314"/>
      <c r="E580" s="70"/>
      <c r="F580" s="309"/>
      <c r="G580" s="308"/>
      <c r="H580" s="305"/>
      <c r="I580" s="305"/>
      <c r="J580" s="311"/>
      <c r="K580" s="305"/>
      <c r="L580" s="130" t="str">
        <f>IF(I580&lt;H580,"Check dates",IF(AND(H580="",I580&gt;0),"Check dates",IF(I580="",".",IFERROR(MAX(0,NETWORKDAYS(H580,I580,Lists!$F$45:$F$65)-IF(ISNUMBER(J580),J580,0)-1,0),"."))))</f>
        <v>.</v>
      </c>
      <c r="M580" s="308"/>
      <c r="N580" s="308"/>
      <c r="O580" s="304"/>
      <c r="P580" s="304"/>
      <c r="Q580" s="304"/>
      <c r="R580" s="304"/>
      <c r="S580" s="130" t="str">
        <f t="shared" si="26"/>
        <v>.</v>
      </c>
      <c r="T580" s="169" t="str">
        <f>IF(S580="Yes",(NETWORKDAYS(H580,$D$12,Lists!$F$45:$F$65)-IF(ISNUMBER(J580),J580,0)-1),".")</f>
        <v>.</v>
      </c>
      <c r="U580" s="24"/>
      <c r="V580" s="296" t="str">
        <f t="shared" si="27"/>
        <v>.</v>
      </c>
      <c r="W580" s="44"/>
      <c r="X580" s="307"/>
      <c r="Y580" s="44"/>
      <c r="Z580" s="44"/>
      <c r="AA580" s="44"/>
      <c r="AB580" s="44"/>
      <c r="AC580" s="44"/>
      <c r="AD580" s="44"/>
      <c r="AE580" s="44"/>
      <c r="AF580" s="44"/>
      <c r="AG580" s="44"/>
    </row>
    <row r="581" spans="1:33" s="105" customFormat="1" ht="11.45" customHeight="1" outlineLevel="1" x14ac:dyDescent="0.2">
      <c r="A581" s="142">
        <f t="shared" si="25"/>
        <v>564</v>
      </c>
      <c r="B581" s="318"/>
      <c r="C581" s="71"/>
      <c r="D581" s="314"/>
      <c r="E581" s="70"/>
      <c r="F581" s="309"/>
      <c r="G581" s="308"/>
      <c r="H581" s="305"/>
      <c r="I581" s="305"/>
      <c r="J581" s="311"/>
      <c r="K581" s="305"/>
      <c r="L581" s="130" t="str">
        <f>IF(I581&lt;H581,"Check dates",IF(AND(H581="",I581&gt;0),"Check dates",IF(I581="",".",IFERROR(MAX(0,NETWORKDAYS(H581,I581,Lists!$F$45:$F$65)-IF(ISNUMBER(J581),J581,0)-1,0),"."))))</f>
        <v>.</v>
      </c>
      <c r="M581" s="308"/>
      <c r="N581" s="308"/>
      <c r="O581" s="304"/>
      <c r="P581" s="304"/>
      <c r="Q581" s="304"/>
      <c r="R581" s="304"/>
      <c r="S581" s="130" t="str">
        <f t="shared" si="26"/>
        <v>.</v>
      </c>
      <c r="T581" s="169" t="str">
        <f>IF(S581="Yes",(NETWORKDAYS(H581,$D$12,Lists!$F$45:$F$65)-IF(ISNUMBER(J581),J581,0)-1),".")</f>
        <v>.</v>
      </c>
      <c r="U581" s="24"/>
      <c r="V581" s="296" t="str">
        <f t="shared" si="27"/>
        <v>.</v>
      </c>
      <c r="W581" s="44"/>
      <c r="X581" s="307"/>
      <c r="Y581" s="44"/>
      <c r="Z581" s="44"/>
      <c r="AA581" s="44"/>
      <c r="AB581" s="44"/>
      <c r="AC581" s="44"/>
      <c r="AD581" s="44"/>
      <c r="AE581" s="44"/>
      <c r="AF581" s="44"/>
      <c r="AG581" s="44"/>
    </row>
    <row r="582" spans="1:33" s="105" customFormat="1" ht="11.45" customHeight="1" outlineLevel="1" x14ac:dyDescent="0.2">
      <c r="A582" s="142">
        <f t="shared" si="25"/>
        <v>565</v>
      </c>
      <c r="B582" s="318"/>
      <c r="C582" s="71"/>
      <c r="D582" s="314"/>
      <c r="E582" s="70"/>
      <c r="F582" s="309"/>
      <c r="G582" s="308"/>
      <c r="H582" s="305"/>
      <c r="I582" s="305"/>
      <c r="J582" s="311"/>
      <c r="K582" s="305"/>
      <c r="L582" s="130" t="str">
        <f>IF(I582&lt;H582,"Check dates",IF(AND(H582="",I582&gt;0),"Check dates",IF(I582="",".",IFERROR(MAX(0,NETWORKDAYS(H582,I582,Lists!$F$45:$F$65)-IF(ISNUMBER(J582),J582,0)-1,0),"."))))</f>
        <v>.</v>
      </c>
      <c r="M582" s="308"/>
      <c r="N582" s="308"/>
      <c r="O582" s="304"/>
      <c r="P582" s="304"/>
      <c r="Q582" s="304"/>
      <c r="R582" s="304"/>
      <c r="S582" s="130" t="str">
        <f t="shared" si="26"/>
        <v>.</v>
      </c>
      <c r="T582" s="169" t="str">
        <f>IF(S582="Yes",(NETWORKDAYS(H582,$D$12,Lists!$F$45:$F$65)-IF(ISNUMBER(J582),J582,0)-1),".")</f>
        <v>.</v>
      </c>
      <c r="U582" s="24"/>
      <c r="V582" s="296" t="str">
        <f t="shared" si="27"/>
        <v>.</v>
      </c>
      <c r="W582" s="44"/>
      <c r="X582" s="307"/>
      <c r="Y582" s="44"/>
      <c r="Z582" s="44"/>
      <c r="AA582" s="44"/>
      <c r="AB582" s="44"/>
      <c r="AC582" s="44"/>
      <c r="AD582" s="44"/>
      <c r="AE582" s="44"/>
      <c r="AF582" s="44"/>
      <c r="AG582" s="44"/>
    </row>
    <row r="583" spans="1:33" s="105" customFormat="1" ht="11.45" customHeight="1" outlineLevel="1" x14ac:dyDescent="0.2">
      <c r="A583" s="142">
        <f t="shared" si="25"/>
        <v>566</v>
      </c>
      <c r="B583" s="318"/>
      <c r="C583" s="71"/>
      <c r="D583" s="314"/>
      <c r="E583" s="70"/>
      <c r="F583" s="309"/>
      <c r="G583" s="308"/>
      <c r="H583" s="305"/>
      <c r="I583" s="305"/>
      <c r="J583" s="311"/>
      <c r="K583" s="305"/>
      <c r="L583" s="130" t="str">
        <f>IF(I583&lt;H583,"Check dates",IF(AND(H583="",I583&gt;0),"Check dates",IF(I583="",".",IFERROR(MAX(0,NETWORKDAYS(H583,I583,Lists!$F$45:$F$65)-IF(ISNUMBER(J583),J583,0)-1,0),"."))))</f>
        <v>.</v>
      </c>
      <c r="M583" s="308"/>
      <c r="N583" s="308"/>
      <c r="O583" s="304"/>
      <c r="P583" s="304"/>
      <c r="Q583" s="304"/>
      <c r="R583" s="304"/>
      <c r="S583" s="130" t="str">
        <f t="shared" si="26"/>
        <v>.</v>
      </c>
      <c r="T583" s="169" t="str">
        <f>IF(S583="Yes",(NETWORKDAYS(H583,$D$12,Lists!$F$45:$F$65)-IF(ISNUMBER(J583),J583,0)-1),".")</f>
        <v>.</v>
      </c>
      <c r="U583" s="24"/>
      <c r="V583" s="296" t="str">
        <f t="shared" si="27"/>
        <v>.</v>
      </c>
      <c r="W583" s="44"/>
      <c r="X583" s="307"/>
      <c r="Y583" s="44"/>
      <c r="Z583" s="44"/>
      <c r="AA583" s="44"/>
      <c r="AB583" s="44"/>
      <c r="AC583" s="44"/>
      <c r="AD583" s="44"/>
      <c r="AE583" s="44"/>
      <c r="AF583" s="44"/>
      <c r="AG583" s="44"/>
    </row>
    <row r="584" spans="1:33" s="105" customFormat="1" ht="11.45" customHeight="1" outlineLevel="1" x14ac:dyDescent="0.2">
      <c r="A584" s="142">
        <f t="shared" si="25"/>
        <v>567</v>
      </c>
      <c r="B584" s="318"/>
      <c r="C584" s="71"/>
      <c r="D584" s="314"/>
      <c r="E584" s="70"/>
      <c r="F584" s="309"/>
      <c r="G584" s="308"/>
      <c r="H584" s="305"/>
      <c r="I584" s="319"/>
      <c r="J584" s="311"/>
      <c r="K584" s="305"/>
      <c r="L584" s="130" t="str">
        <f>IF(I584&lt;H584,"Check dates",IF(AND(H584="",I584&gt;0),"Check dates",IF(I584="",".",IFERROR(MAX(0,NETWORKDAYS(H584,I584,Lists!$F$45:$F$65)-IF(ISNUMBER(J584),J584,0)-1,0),"."))))</f>
        <v>.</v>
      </c>
      <c r="M584" s="308"/>
      <c r="N584" s="308"/>
      <c r="O584" s="304"/>
      <c r="P584" s="304"/>
      <c r="Q584" s="304"/>
      <c r="R584" s="304"/>
      <c r="S584" s="130" t="str">
        <f t="shared" si="26"/>
        <v>.</v>
      </c>
      <c r="T584" s="169" t="str">
        <f>IF(S584="Yes",(NETWORKDAYS(H584,$D$12,Lists!$F$45:$F$65)-IF(ISNUMBER(J584),J584,0)-1),".")</f>
        <v>.</v>
      </c>
      <c r="U584" s="24"/>
      <c r="V584" s="296" t="str">
        <f t="shared" si="27"/>
        <v>.</v>
      </c>
      <c r="W584" s="44"/>
      <c r="X584" s="307"/>
      <c r="Y584" s="44"/>
      <c r="Z584" s="44"/>
      <c r="AA584" s="44"/>
      <c r="AB584" s="44"/>
      <c r="AC584" s="44"/>
      <c r="AD584" s="44"/>
      <c r="AE584" s="44"/>
      <c r="AF584" s="44"/>
      <c r="AG584" s="44"/>
    </row>
    <row r="585" spans="1:33" s="105" customFormat="1" ht="11.45" customHeight="1" outlineLevel="1" x14ac:dyDescent="0.2">
      <c r="A585" s="142">
        <f t="shared" ref="A585:A648" si="28">A584+1</f>
        <v>568</v>
      </c>
      <c r="B585" s="318"/>
      <c r="C585" s="71"/>
      <c r="D585" s="314"/>
      <c r="E585" s="70"/>
      <c r="F585" s="309"/>
      <c r="G585" s="308"/>
      <c r="H585" s="305"/>
      <c r="I585" s="305"/>
      <c r="J585" s="311"/>
      <c r="K585" s="305"/>
      <c r="L585" s="130" t="str">
        <f>IF(I585&lt;H585,"Check dates",IF(AND(H585="",I585&gt;0),"Check dates",IF(I585="",".",IFERROR(MAX(0,NETWORKDAYS(H585,I585,Lists!$F$45:$F$65)-IF(ISNUMBER(J585),J585,0)-1,0),"."))))</f>
        <v>.</v>
      </c>
      <c r="M585" s="308"/>
      <c r="N585" s="308"/>
      <c r="O585" s="304"/>
      <c r="P585" s="304"/>
      <c r="Q585" s="304"/>
      <c r="R585" s="304"/>
      <c r="S585" s="130" t="str">
        <f t="shared" si="26"/>
        <v>.</v>
      </c>
      <c r="T585" s="169" t="str">
        <f>IF(S585="Yes",(NETWORKDAYS(H585,$D$12,Lists!$F$45:$F$65)-IF(ISNUMBER(J585),J585,0)-1),".")</f>
        <v>.</v>
      </c>
      <c r="U585" s="24"/>
      <c r="V585" s="296" t="str">
        <f t="shared" si="27"/>
        <v>.</v>
      </c>
      <c r="W585" s="44"/>
      <c r="X585" s="307"/>
      <c r="Y585" s="44"/>
      <c r="Z585" s="44"/>
      <c r="AA585" s="44"/>
      <c r="AB585" s="44"/>
      <c r="AC585" s="44"/>
      <c r="AD585" s="44"/>
      <c r="AE585" s="44"/>
      <c r="AF585" s="44"/>
      <c r="AG585" s="44"/>
    </row>
    <row r="586" spans="1:33" s="105" customFormat="1" ht="11.45" customHeight="1" outlineLevel="1" x14ac:dyDescent="0.2">
      <c r="A586" s="142">
        <f t="shared" si="28"/>
        <v>569</v>
      </c>
      <c r="B586" s="318"/>
      <c r="C586" s="71"/>
      <c r="D586" s="314"/>
      <c r="E586" s="70"/>
      <c r="F586" s="309"/>
      <c r="G586" s="308"/>
      <c r="H586" s="305"/>
      <c r="I586" s="305"/>
      <c r="J586" s="311"/>
      <c r="K586" s="305"/>
      <c r="L586" s="130" t="str">
        <f>IF(I586&lt;H586,"Check dates",IF(AND(H586="",I586&gt;0),"Check dates",IF(I586="",".",IFERROR(MAX(0,NETWORKDAYS(H586,I586,Lists!$F$45:$F$65)-IF(ISNUMBER(J586),J586,0)-1,0),"."))))</f>
        <v>.</v>
      </c>
      <c r="M586" s="308"/>
      <c r="N586" s="308"/>
      <c r="O586" s="304"/>
      <c r="P586" s="304"/>
      <c r="Q586" s="304"/>
      <c r="R586" s="304"/>
      <c r="S586" s="130" t="str">
        <f t="shared" si="26"/>
        <v>.</v>
      </c>
      <c r="T586" s="169" t="str">
        <f>IF(S586="Yes",(NETWORKDAYS(H586,$D$12,Lists!$F$45:$F$65)-IF(ISNUMBER(J586),J586,0)-1),".")</f>
        <v>.</v>
      </c>
      <c r="U586" s="24"/>
      <c r="V586" s="296" t="str">
        <f t="shared" si="27"/>
        <v>.</v>
      </c>
      <c r="W586" s="44"/>
      <c r="X586" s="307"/>
      <c r="Y586" s="44"/>
      <c r="Z586" s="44"/>
      <c r="AA586" s="44"/>
      <c r="AB586" s="44"/>
      <c r="AC586" s="44"/>
      <c r="AD586" s="44"/>
      <c r="AE586" s="44"/>
      <c r="AF586" s="44"/>
      <c r="AG586" s="44"/>
    </row>
    <row r="587" spans="1:33" s="105" customFormat="1" ht="11.45" customHeight="1" outlineLevel="1" x14ac:dyDescent="0.2">
      <c r="A587" s="142">
        <f t="shared" si="28"/>
        <v>570</v>
      </c>
      <c r="B587" s="318"/>
      <c r="C587" s="71"/>
      <c r="D587" s="314"/>
      <c r="E587" s="70"/>
      <c r="F587" s="309"/>
      <c r="G587" s="308"/>
      <c r="H587" s="305"/>
      <c r="I587" s="305"/>
      <c r="J587" s="311"/>
      <c r="K587" s="305"/>
      <c r="L587" s="130" t="str">
        <f>IF(I587&lt;H587,"Check dates",IF(AND(H587="",I587&gt;0),"Check dates",IF(I587="",".",IFERROR(MAX(0,NETWORKDAYS(H587,I587,Lists!$F$45:$F$65)-IF(ISNUMBER(J587),J587,0)-1,0),"."))))</f>
        <v>.</v>
      </c>
      <c r="M587" s="308"/>
      <c r="N587" s="308"/>
      <c r="O587" s="304"/>
      <c r="P587" s="304"/>
      <c r="Q587" s="304"/>
      <c r="R587" s="304"/>
      <c r="S587" s="130" t="str">
        <f t="shared" si="26"/>
        <v>.</v>
      </c>
      <c r="T587" s="169" t="str">
        <f>IF(S587="Yes",(NETWORKDAYS(H587,$D$12,Lists!$F$45:$F$65)-IF(ISNUMBER(J587),J587,0)-1),".")</f>
        <v>.</v>
      </c>
      <c r="U587" s="24"/>
      <c r="V587" s="296" t="str">
        <f t="shared" si="27"/>
        <v>.</v>
      </c>
      <c r="W587" s="44"/>
      <c r="X587" s="307"/>
      <c r="Y587" s="44"/>
      <c r="Z587" s="44"/>
      <c r="AA587" s="44"/>
      <c r="AB587" s="44"/>
      <c r="AC587" s="44"/>
      <c r="AD587" s="44"/>
      <c r="AE587" s="44"/>
      <c r="AF587" s="44"/>
      <c r="AG587" s="44"/>
    </row>
    <row r="588" spans="1:33" s="105" customFormat="1" ht="11.45" customHeight="1" outlineLevel="1" x14ac:dyDescent="0.2">
      <c r="A588" s="142">
        <f t="shared" si="28"/>
        <v>571</v>
      </c>
      <c r="B588" s="318"/>
      <c r="C588" s="71"/>
      <c r="D588" s="314"/>
      <c r="E588" s="70"/>
      <c r="F588" s="309"/>
      <c r="G588" s="308"/>
      <c r="H588" s="305"/>
      <c r="I588" s="305"/>
      <c r="J588" s="311"/>
      <c r="K588" s="305"/>
      <c r="L588" s="130" t="str">
        <f>IF(I588&lt;H588,"Check dates",IF(AND(H588="",I588&gt;0),"Check dates",IF(I588="",".",IFERROR(MAX(0,NETWORKDAYS(H588,I588,Lists!$F$45:$F$65)-IF(ISNUMBER(J588),J588,0)-1,0),"."))))</f>
        <v>.</v>
      </c>
      <c r="M588" s="308"/>
      <c r="N588" s="308"/>
      <c r="O588" s="304"/>
      <c r="P588" s="304"/>
      <c r="Q588" s="304"/>
      <c r="R588" s="304"/>
      <c r="S588" s="130" t="str">
        <f t="shared" si="26"/>
        <v>.</v>
      </c>
      <c r="T588" s="169" t="str">
        <f>IF(S588="Yes",(NETWORKDAYS(H588,$D$12,Lists!$F$45:$F$65)-IF(ISNUMBER(J588),J588,0)-1),".")</f>
        <v>.</v>
      </c>
      <c r="U588" s="24"/>
      <c r="V588" s="296" t="str">
        <f t="shared" si="27"/>
        <v>.</v>
      </c>
      <c r="W588" s="44"/>
      <c r="X588" s="307"/>
      <c r="Y588" s="44"/>
      <c r="Z588" s="44"/>
      <c r="AA588" s="44"/>
      <c r="AB588" s="44"/>
      <c r="AC588" s="44"/>
      <c r="AD588" s="44"/>
      <c r="AE588" s="44"/>
      <c r="AF588" s="44"/>
      <c r="AG588" s="44"/>
    </row>
    <row r="589" spans="1:33" s="105" customFormat="1" ht="11.45" customHeight="1" outlineLevel="1" x14ac:dyDescent="0.2">
      <c r="A589" s="142">
        <f t="shared" si="28"/>
        <v>572</v>
      </c>
      <c r="B589" s="318"/>
      <c r="C589" s="71"/>
      <c r="D589" s="314"/>
      <c r="E589" s="70"/>
      <c r="F589" s="309"/>
      <c r="G589" s="308"/>
      <c r="H589" s="305"/>
      <c r="I589" s="305"/>
      <c r="J589" s="311"/>
      <c r="K589" s="305"/>
      <c r="L589" s="130" t="str">
        <f>IF(I589&lt;H589,"Check dates",IF(AND(H589="",I589&gt;0),"Check dates",IF(I589="",".",IFERROR(MAX(0,NETWORKDAYS(H589,I589,Lists!$F$45:$F$65)-IF(ISNUMBER(J589),J589,0)-1,0),"."))))</f>
        <v>.</v>
      </c>
      <c r="M589" s="308"/>
      <c r="N589" s="308"/>
      <c r="O589" s="304"/>
      <c r="P589" s="304"/>
      <c r="Q589" s="304"/>
      <c r="R589" s="304"/>
      <c r="S589" s="130" t="str">
        <f t="shared" si="26"/>
        <v>.</v>
      </c>
      <c r="T589" s="169" t="str">
        <f>IF(S589="Yes",(NETWORKDAYS(H589,$D$12,Lists!$F$45:$F$65)-IF(ISNUMBER(J589),J589,0)-1),".")</f>
        <v>.</v>
      </c>
      <c r="U589" s="24"/>
      <c r="V589" s="296" t="str">
        <f t="shared" si="27"/>
        <v>.</v>
      </c>
      <c r="W589" s="44"/>
      <c r="X589" s="307"/>
      <c r="Y589" s="44"/>
      <c r="Z589" s="44"/>
      <c r="AA589" s="44"/>
      <c r="AB589" s="44"/>
      <c r="AC589" s="44"/>
      <c r="AD589" s="44"/>
      <c r="AE589" s="44"/>
      <c r="AF589" s="44"/>
      <c r="AG589" s="44"/>
    </row>
    <row r="590" spans="1:33" s="105" customFormat="1" ht="11.45" customHeight="1" outlineLevel="1" x14ac:dyDescent="0.2">
      <c r="A590" s="142">
        <f t="shared" si="28"/>
        <v>573</v>
      </c>
      <c r="B590" s="318"/>
      <c r="C590" s="71"/>
      <c r="D590" s="314"/>
      <c r="E590" s="70"/>
      <c r="F590" s="309"/>
      <c r="G590" s="308"/>
      <c r="H590" s="305"/>
      <c r="I590" s="305"/>
      <c r="J590" s="312"/>
      <c r="K590" s="305"/>
      <c r="L590" s="130" t="str">
        <f>IF(I590&lt;H590,"Check dates",IF(AND(H590="",I590&gt;0),"Check dates",IF(I590="",".",IFERROR(MAX(0,NETWORKDAYS(H590,I590,Lists!$F$45:$F$65)-IF(ISNUMBER(J590),J590,0)-1,0),"."))))</f>
        <v>.</v>
      </c>
      <c r="M590" s="308"/>
      <c r="N590" s="308"/>
      <c r="O590" s="313"/>
      <c r="P590" s="304"/>
      <c r="Q590" s="304"/>
      <c r="R590" s="304"/>
      <c r="S590" s="130" t="str">
        <f t="shared" si="26"/>
        <v>.</v>
      </c>
      <c r="T590" s="169" t="str">
        <f>IF(S590="Yes",(NETWORKDAYS(H590,$D$12,Lists!$F$45:$F$65)-IF(ISNUMBER(J590),J590,0)-1),".")</f>
        <v>.</v>
      </c>
      <c r="U590" s="24"/>
      <c r="V590" s="296" t="str">
        <f t="shared" si="27"/>
        <v>.</v>
      </c>
      <c r="W590" s="44"/>
      <c r="X590" s="307"/>
      <c r="Y590" s="44"/>
      <c r="Z590" s="44"/>
      <c r="AA590" s="44"/>
      <c r="AB590" s="44"/>
      <c r="AC590" s="44"/>
      <c r="AD590" s="44"/>
      <c r="AE590" s="44"/>
      <c r="AF590" s="44"/>
      <c r="AG590" s="44"/>
    </row>
    <row r="591" spans="1:33" s="105" customFormat="1" ht="11.45" customHeight="1" outlineLevel="1" x14ac:dyDescent="0.2">
      <c r="A591" s="142">
        <f t="shared" si="28"/>
        <v>574</v>
      </c>
      <c r="B591" s="318"/>
      <c r="C591" s="71"/>
      <c r="D591" s="314"/>
      <c r="E591" s="70"/>
      <c r="F591" s="309"/>
      <c r="G591" s="308"/>
      <c r="H591" s="305"/>
      <c r="I591" s="305"/>
      <c r="J591" s="311"/>
      <c r="K591" s="305"/>
      <c r="L591" s="130" t="str">
        <f>IF(I591&lt;H591,"Check dates",IF(AND(H591="",I591&gt;0),"Check dates",IF(I591="",".",IFERROR(MAX(0,NETWORKDAYS(H591,I591,Lists!$F$45:$F$65)-IF(ISNUMBER(J591),J591,0)-1,0),"."))))</f>
        <v>.</v>
      </c>
      <c r="M591" s="308"/>
      <c r="N591" s="308"/>
      <c r="O591" s="304"/>
      <c r="P591" s="304"/>
      <c r="Q591" s="304"/>
      <c r="R591" s="304"/>
      <c r="S591" s="130" t="str">
        <f t="shared" si="26"/>
        <v>.</v>
      </c>
      <c r="T591" s="169" t="str">
        <f>IF(S591="Yes",(NETWORKDAYS(H591,$D$12,Lists!$F$45:$F$65)-IF(ISNUMBER(J591),J591,0)-1),".")</f>
        <v>.</v>
      </c>
      <c r="U591" s="24"/>
      <c r="V591" s="296" t="str">
        <f t="shared" si="27"/>
        <v>.</v>
      </c>
      <c r="W591" s="44"/>
      <c r="X591" s="307"/>
      <c r="Y591" s="44"/>
      <c r="Z591" s="44"/>
      <c r="AA591" s="44"/>
      <c r="AB591" s="44"/>
      <c r="AC591" s="44"/>
      <c r="AD591" s="44"/>
      <c r="AE591" s="44"/>
      <c r="AF591" s="44"/>
      <c r="AG591" s="44"/>
    </row>
    <row r="592" spans="1:33" s="105" customFormat="1" ht="11.45" customHeight="1" outlineLevel="1" x14ac:dyDescent="0.2">
      <c r="A592" s="142">
        <f t="shared" si="28"/>
        <v>575</v>
      </c>
      <c r="B592" s="318"/>
      <c r="C592" s="71"/>
      <c r="D592" s="314"/>
      <c r="E592" s="70"/>
      <c r="F592" s="309"/>
      <c r="G592" s="308"/>
      <c r="H592" s="305"/>
      <c r="I592" s="305"/>
      <c r="J592" s="311"/>
      <c r="K592" s="305"/>
      <c r="L592" s="130" t="str">
        <f>IF(I592&lt;H592,"Check dates",IF(AND(H592="",I592&gt;0),"Check dates",IF(I592="",".",IFERROR(MAX(0,NETWORKDAYS(H592,I592,Lists!$F$45:$F$65)-IF(ISNUMBER(J592),J592,0)-1,0),"."))))</f>
        <v>.</v>
      </c>
      <c r="M592" s="308"/>
      <c r="N592" s="308"/>
      <c r="O592" s="304"/>
      <c r="P592" s="304"/>
      <c r="Q592" s="304"/>
      <c r="R592" s="304"/>
      <c r="S592" s="130" t="str">
        <f t="shared" si="26"/>
        <v>.</v>
      </c>
      <c r="T592" s="169" t="str">
        <f>IF(S592="Yes",(NETWORKDAYS(H592,$D$12,Lists!$F$45:$F$65)-IF(ISNUMBER(J592),J592,0)-1),".")</f>
        <v>.</v>
      </c>
      <c r="U592" s="24"/>
      <c r="V592" s="296" t="str">
        <f t="shared" si="27"/>
        <v>.</v>
      </c>
      <c r="W592" s="44"/>
      <c r="X592" s="307"/>
      <c r="Y592" s="44"/>
      <c r="Z592" s="44"/>
      <c r="AA592" s="44"/>
      <c r="AB592" s="44"/>
      <c r="AC592" s="44"/>
      <c r="AD592" s="44"/>
      <c r="AE592" s="44"/>
      <c r="AF592" s="44"/>
      <c r="AG592" s="44"/>
    </row>
    <row r="593" spans="1:33" s="105" customFormat="1" ht="11.45" customHeight="1" outlineLevel="1" x14ac:dyDescent="0.2">
      <c r="A593" s="142">
        <f t="shared" si="28"/>
        <v>576</v>
      </c>
      <c r="B593" s="318"/>
      <c r="C593" s="71"/>
      <c r="D593" s="314"/>
      <c r="E593" s="70"/>
      <c r="F593" s="309"/>
      <c r="G593" s="308"/>
      <c r="H593" s="305"/>
      <c r="I593" s="305"/>
      <c r="J593" s="311"/>
      <c r="K593" s="305"/>
      <c r="L593" s="130" t="str">
        <f>IF(I593&lt;H593,"Check dates",IF(AND(H593="",I593&gt;0),"Check dates",IF(I593="",".",IFERROR(MAX(0,NETWORKDAYS(H593,I593,Lists!$F$45:$F$65)-IF(ISNUMBER(J593),J593,0)-1,0),"."))))</f>
        <v>.</v>
      </c>
      <c r="M593" s="308"/>
      <c r="N593" s="308"/>
      <c r="O593" s="304"/>
      <c r="P593" s="304"/>
      <c r="Q593" s="304"/>
      <c r="R593" s="304"/>
      <c r="S593" s="130" t="str">
        <f t="shared" si="26"/>
        <v>.</v>
      </c>
      <c r="T593" s="169" t="str">
        <f>IF(S593="Yes",(NETWORKDAYS(H593,$D$12,Lists!$F$45:$F$65)-IF(ISNUMBER(J593),J593,0)-1),".")</f>
        <v>.</v>
      </c>
      <c r="U593" s="24"/>
      <c r="V593" s="296" t="str">
        <f t="shared" si="27"/>
        <v>.</v>
      </c>
      <c r="W593" s="44"/>
      <c r="X593" s="307"/>
      <c r="Y593" s="44"/>
      <c r="Z593" s="44"/>
      <c r="AA593" s="44"/>
      <c r="AB593" s="44"/>
      <c r="AC593" s="44"/>
      <c r="AD593" s="44"/>
      <c r="AE593" s="44"/>
      <c r="AF593" s="44"/>
      <c r="AG593" s="44"/>
    </row>
    <row r="594" spans="1:33" s="105" customFormat="1" ht="11.45" customHeight="1" outlineLevel="1" x14ac:dyDescent="0.2">
      <c r="A594" s="142">
        <f t="shared" si="28"/>
        <v>577</v>
      </c>
      <c r="B594" s="318"/>
      <c r="C594" s="71"/>
      <c r="D594" s="314"/>
      <c r="E594" s="70"/>
      <c r="F594" s="309"/>
      <c r="G594" s="308"/>
      <c r="H594" s="305"/>
      <c r="I594" s="319"/>
      <c r="J594" s="311"/>
      <c r="K594" s="305"/>
      <c r="L594" s="130" t="str">
        <f>IF(I594&lt;H594,"Check dates",IF(AND(H594="",I594&gt;0),"Check dates",IF(I594="",".",IFERROR(MAX(0,NETWORKDAYS(H594,I594,Lists!$F$45:$F$65)-IF(ISNUMBER(J594),J594,0)-1,0),"."))))</f>
        <v>.</v>
      </c>
      <c r="M594" s="308"/>
      <c r="N594" s="308"/>
      <c r="O594" s="304"/>
      <c r="P594" s="304"/>
      <c r="Q594" s="304"/>
      <c r="R594" s="304"/>
      <c r="S594" s="130" t="str">
        <f t="shared" ref="S594:S657" si="29">IF(ISBLANK(B594),".",IF(V594=".","Yes","No"))</f>
        <v>.</v>
      </c>
      <c r="T594" s="169" t="str">
        <f>IF(S594="Yes",(NETWORKDAYS(H594,$D$12,Lists!$F$45:$F$65)-IF(ISNUMBER(J594),J594,0)-1),".")</f>
        <v>.</v>
      </c>
      <c r="U594" s="24"/>
      <c r="V594" s="296" t="str">
        <f t="shared" ref="V594:V657" si="30">IF(I594="",".",IF(VALUE(I594)&lt;=VALUE($D$12),VALUE(I594),"."))</f>
        <v>.</v>
      </c>
      <c r="W594" s="44"/>
      <c r="X594" s="307"/>
      <c r="Y594" s="44"/>
      <c r="Z594" s="44"/>
      <c r="AA594" s="44"/>
      <c r="AB594" s="44"/>
      <c r="AC594" s="44"/>
      <c r="AD594" s="44"/>
      <c r="AE594" s="44"/>
      <c r="AF594" s="44"/>
      <c r="AG594" s="44"/>
    </row>
    <row r="595" spans="1:33" s="105" customFormat="1" ht="11.45" customHeight="1" outlineLevel="1" x14ac:dyDescent="0.2">
      <c r="A595" s="142">
        <f t="shared" si="28"/>
        <v>578</v>
      </c>
      <c r="B595" s="318"/>
      <c r="C595" s="71"/>
      <c r="D595" s="314"/>
      <c r="E595" s="70"/>
      <c r="F595" s="309"/>
      <c r="G595" s="308"/>
      <c r="H595" s="305"/>
      <c r="I595" s="305"/>
      <c r="J595" s="311"/>
      <c r="K595" s="305"/>
      <c r="L595" s="130" t="str">
        <f>IF(I595&lt;H595,"Check dates",IF(AND(H595="",I595&gt;0),"Check dates",IF(I595="",".",IFERROR(MAX(0,NETWORKDAYS(H595,I595,Lists!$F$45:$F$65)-IF(ISNUMBER(J595),J595,0)-1,0),"."))))</f>
        <v>.</v>
      </c>
      <c r="M595" s="308"/>
      <c r="N595" s="308"/>
      <c r="O595" s="304"/>
      <c r="P595" s="304"/>
      <c r="Q595" s="304"/>
      <c r="R595" s="304"/>
      <c r="S595" s="130" t="str">
        <f t="shared" si="29"/>
        <v>.</v>
      </c>
      <c r="T595" s="169" t="str">
        <f>IF(S595="Yes",(NETWORKDAYS(H595,$D$12,Lists!$F$45:$F$65)-IF(ISNUMBER(J595),J595,0)-1),".")</f>
        <v>.</v>
      </c>
      <c r="U595" s="24"/>
      <c r="V595" s="296" t="str">
        <f t="shared" si="30"/>
        <v>.</v>
      </c>
      <c r="W595" s="44"/>
      <c r="X595" s="307"/>
      <c r="Y595" s="44"/>
      <c r="Z595" s="44"/>
      <c r="AA595" s="44"/>
      <c r="AB595" s="44"/>
      <c r="AC595" s="44"/>
      <c r="AD595" s="44"/>
      <c r="AE595" s="44"/>
      <c r="AF595" s="44"/>
      <c r="AG595" s="44"/>
    </row>
    <row r="596" spans="1:33" s="105" customFormat="1" ht="11.45" customHeight="1" outlineLevel="1" x14ac:dyDescent="0.2">
      <c r="A596" s="142">
        <f t="shared" si="28"/>
        <v>579</v>
      </c>
      <c r="B596" s="318"/>
      <c r="C596" s="71"/>
      <c r="D596" s="314"/>
      <c r="E596" s="70"/>
      <c r="F596" s="309"/>
      <c r="G596" s="308"/>
      <c r="H596" s="305"/>
      <c r="I596" s="319"/>
      <c r="J596" s="311"/>
      <c r="K596" s="305"/>
      <c r="L596" s="130" t="str">
        <f>IF(I596&lt;H596,"Check dates",IF(AND(H596="",I596&gt;0),"Check dates",IF(I596="",".",IFERROR(MAX(0,NETWORKDAYS(H596,I596,Lists!$F$45:$F$65)-IF(ISNUMBER(J596),J596,0)-1,0),"."))))</f>
        <v>.</v>
      </c>
      <c r="M596" s="308"/>
      <c r="N596" s="308"/>
      <c r="O596" s="304"/>
      <c r="P596" s="304"/>
      <c r="Q596" s="304"/>
      <c r="R596" s="304"/>
      <c r="S596" s="130" t="str">
        <f t="shared" si="29"/>
        <v>.</v>
      </c>
      <c r="T596" s="169" t="str">
        <f>IF(S596="Yes",(NETWORKDAYS(H596,$D$12,Lists!$F$45:$F$65)-IF(ISNUMBER(J596),J596,0)-1),".")</f>
        <v>.</v>
      </c>
      <c r="U596" s="24"/>
      <c r="V596" s="296" t="str">
        <f t="shared" si="30"/>
        <v>.</v>
      </c>
      <c r="W596" s="44"/>
      <c r="X596" s="307"/>
      <c r="Y596" s="44"/>
      <c r="Z596" s="44"/>
      <c r="AA596" s="44"/>
      <c r="AB596" s="44"/>
      <c r="AC596" s="44"/>
      <c r="AD596" s="44"/>
      <c r="AE596" s="44"/>
      <c r="AF596" s="44"/>
      <c r="AG596" s="44"/>
    </row>
    <row r="597" spans="1:33" s="105" customFormat="1" ht="11.45" customHeight="1" outlineLevel="1" x14ac:dyDescent="0.2">
      <c r="A597" s="142">
        <f t="shared" si="28"/>
        <v>580</v>
      </c>
      <c r="B597" s="318"/>
      <c r="C597" s="71"/>
      <c r="D597" s="314"/>
      <c r="E597" s="70"/>
      <c r="F597" s="309"/>
      <c r="G597" s="308"/>
      <c r="H597" s="305"/>
      <c r="I597" s="305"/>
      <c r="J597" s="311"/>
      <c r="K597" s="305"/>
      <c r="L597" s="130" t="str">
        <f>IF(I597&lt;H597,"Check dates",IF(AND(H597="",I597&gt;0),"Check dates",IF(I597="",".",IFERROR(MAX(0,NETWORKDAYS(H597,I597,Lists!$F$45:$F$65)-IF(ISNUMBER(J597),J597,0)-1,0),"."))))</f>
        <v>.</v>
      </c>
      <c r="M597" s="308"/>
      <c r="N597" s="308"/>
      <c r="O597" s="304"/>
      <c r="P597" s="304"/>
      <c r="Q597" s="304"/>
      <c r="R597" s="304"/>
      <c r="S597" s="130" t="str">
        <f t="shared" si="29"/>
        <v>.</v>
      </c>
      <c r="T597" s="169" t="str">
        <f>IF(S597="Yes",(NETWORKDAYS(H597,$D$12,Lists!$F$45:$F$65)-IF(ISNUMBER(J597),J597,0)-1),".")</f>
        <v>.</v>
      </c>
      <c r="U597" s="24"/>
      <c r="V597" s="296" t="str">
        <f t="shared" si="30"/>
        <v>.</v>
      </c>
      <c r="W597" s="44"/>
      <c r="X597" s="307"/>
      <c r="Y597" s="44"/>
      <c r="Z597" s="44"/>
      <c r="AA597" s="44"/>
      <c r="AB597" s="44"/>
      <c r="AC597" s="44"/>
      <c r="AD597" s="44"/>
      <c r="AE597" s="44"/>
      <c r="AF597" s="44"/>
      <c r="AG597" s="44"/>
    </row>
    <row r="598" spans="1:33" s="105" customFormat="1" ht="11.45" customHeight="1" outlineLevel="1" x14ac:dyDescent="0.2">
      <c r="A598" s="142">
        <f t="shared" si="28"/>
        <v>581</v>
      </c>
      <c r="B598" s="318"/>
      <c r="C598" s="71"/>
      <c r="D598" s="314"/>
      <c r="E598" s="70"/>
      <c r="F598" s="309"/>
      <c r="G598" s="308"/>
      <c r="H598" s="305"/>
      <c r="I598" s="305"/>
      <c r="J598" s="311"/>
      <c r="K598" s="305"/>
      <c r="L598" s="130" t="str">
        <f>IF(I598&lt;H598,"Check dates",IF(AND(H598="",I598&gt;0),"Check dates",IF(I598="",".",IFERROR(MAX(0,NETWORKDAYS(H598,I598,Lists!$F$45:$F$65)-IF(ISNUMBER(J598),J598,0)-1,0),"."))))</f>
        <v>.</v>
      </c>
      <c r="M598" s="308"/>
      <c r="N598" s="308"/>
      <c r="O598" s="304"/>
      <c r="P598" s="304"/>
      <c r="Q598" s="304"/>
      <c r="R598" s="304"/>
      <c r="S598" s="130" t="str">
        <f t="shared" si="29"/>
        <v>.</v>
      </c>
      <c r="T598" s="169" t="str">
        <f>IF(S598="Yes",(NETWORKDAYS(H598,$D$12,Lists!$F$45:$F$65)-IF(ISNUMBER(J598),J598,0)-1),".")</f>
        <v>.</v>
      </c>
      <c r="U598" s="24"/>
      <c r="V598" s="296" t="str">
        <f t="shared" si="30"/>
        <v>.</v>
      </c>
      <c r="W598" s="44"/>
      <c r="X598" s="307"/>
      <c r="Y598" s="44"/>
      <c r="Z598" s="44"/>
      <c r="AA598" s="44"/>
      <c r="AB598" s="44"/>
      <c r="AC598" s="44"/>
      <c r="AD598" s="44"/>
      <c r="AE598" s="44"/>
      <c r="AF598" s="44"/>
      <c r="AG598" s="44"/>
    </row>
    <row r="599" spans="1:33" s="105" customFormat="1" ht="11.45" customHeight="1" outlineLevel="1" x14ac:dyDescent="0.2">
      <c r="A599" s="142">
        <f t="shared" si="28"/>
        <v>582</v>
      </c>
      <c r="B599" s="318"/>
      <c r="C599" s="71"/>
      <c r="D599" s="314"/>
      <c r="E599" s="70"/>
      <c r="F599" s="309"/>
      <c r="G599" s="308"/>
      <c r="H599" s="305"/>
      <c r="I599" s="305"/>
      <c r="J599" s="311"/>
      <c r="K599" s="305"/>
      <c r="L599" s="130" t="str">
        <f>IF(I599&lt;H599,"Check dates",IF(AND(H599="",I599&gt;0),"Check dates",IF(I599="",".",IFERROR(MAX(0,NETWORKDAYS(H599,I599,Lists!$F$45:$F$65)-IF(ISNUMBER(J599),J599,0)-1,0),"."))))</f>
        <v>.</v>
      </c>
      <c r="M599" s="308"/>
      <c r="N599" s="308"/>
      <c r="O599" s="304"/>
      <c r="P599" s="304"/>
      <c r="Q599" s="304"/>
      <c r="R599" s="304"/>
      <c r="S599" s="130" t="str">
        <f t="shared" si="29"/>
        <v>.</v>
      </c>
      <c r="T599" s="169" t="str">
        <f>IF(S599="Yes",(NETWORKDAYS(H599,$D$12,Lists!$F$45:$F$65)-IF(ISNUMBER(J599),J599,0)-1),".")</f>
        <v>.</v>
      </c>
      <c r="U599" s="24"/>
      <c r="V599" s="296" t="str">
        <f t="shared" si="30"/>
        <v>.</v>
      </c>
      <c r="W599" s="44"/>
      <c r="X599" s="307"/>
      <c r="Y599" s="44"/>
      <c r="Z599" s="44"/>
      <c r="AA599" s="44"/>
      <c r="AB599" s="44"/>
      <c r="AC599" s="44"/>
      <c r="AD599" s="44"/>
      <c r="AE599" s="44"/>
      <c r="AF599" s="44"/>
      <c r="AG599" s="44"/>
    </row>
    <row r="600" spans="1:33" s="105" customFormat="1" ht="11.45" customHeight="1" outlineLevel="1" x14ac:dyDescent="0.2">
      <c r="A600" s="142">
        <f t="shared" si="28"/>
        <v>583</v>
      </c>
      <c r="B600" s="318"/>
      <c r="C600" s="71"/>
      <c r="D600" s="314"/>
      <c r="E600" s="70"/>
      <c r="F600" s="309"/>
      <c r="G600" s="308"/>
      <c r="H600" s="305"/>
      <c r="I600" s="305"/>
      <c r="J600" s="311"/>
      <c r="K600" s="305"/>
      <c r="L600" s="130" t="str">
        <f>IF(I600&lt;H600,"Check dates",IF(AND(H600="",I600&gt;0),"Check dates",IF(I600="",".",IFERROR(MAX(0,NETWORKDAYS(H600,I600,Lists!$F$45:$F$65)-IF(ISNUMBER(J600),J600,0)-1,0),"."))))</f>
        <v>.</v>
      </c>
      <c r="M600" s="308"/>
      <c r="N600" s="308"/>
      <c r="O600" s="304"/>
      <c r="P600" s="304"/>
      <c r="Q600" s="304"/>
      <c r="R600" s="304"/>
      <c r="S600" s="130" t="str">
        <f t="shared" si="29"/>
        <v>.</v>
      </c>
      <c r="T600" s="169" t="str">
        <f>IF(S600="Yes",(NETWORKDAYS(H600,$D$12,Lists!$F$45:$F$65)-IF(ISNUMBER(J600),J600,0)-1),".")</f>
        <v>.</v>
      </c>
      <c r="U600" s="24"/>
      <c r="V600" s="296" t="str">
        <f t="shared" si="30"/>
        <v>.</v>
      </c>
      <c r="W600" s="44"/>
      <c r="X600" s="307"/>
      <c r="Y600" s="44"/>
      <c r="Z600" s="44"/>
      <c r="AA600" s="44"/>
      <c r="AB600" s="44"/>
      <c r="AC600" s="44"/>
      <c r="AD600" s="44"/>
      <c r="AE600" s="44"/>
      <c r="AF600" s="44"/>
      <c r="AG600" s="44"/>
    </row>
    <row r="601" spans="1:33" s="105" customFormat="1" ht="11.45" customHeight="1" outlineLevel="1" x14ac:dyDescent="0.2">
      <c r="A601" s="142">
        <f t="shared" si="28"/>
        <v>584</v>
      </c>
      <c r="B601" s="318"/>
      <c r="C601" s="71"/>
      <c r="D601" s="314"/>
      <c r="E601" s="70"/>
      <c r="F601" s="309"/>
      <c r="G601" s="308"/>
      <c r="H601" s="305"/>
      <c r="I601" s="305"/>
      <c r="J601" s="311"/>
      <c r="K601" s="305"/>
      <c r="L601" s="130" t="str">
        <f>IF(I601&lt;H601,"Check dates",IF(AND(H601="",I601&gt;0),"Check dates",IF(I601="",".",IFERROR(MAX(0,NETWORKDAYS(H601,I601,Lists!$F$45:$F$65)-IF(ISNUMBER(J601),J601,0)-1,0),"."))))</f>
        <v>.</v>
      </c>
      <c r="M601" s="308"/>
      <c r="N601" s="308"/>
      <c r="O601" s="304"/>
      <c r="P601" s="304"/>
      <c r="Q601" s="304"/>
      <c r="R601" s="304"/>
      <c r="S601" s="130" t="str">
        <f t="shared" si="29"/>
        <v>.</v>
      </c>
      <c r="T601" s="169" t="str">
        <f>IF(S601="Yes",(NETWORKDAYS(H601,$D$12,Lists!$F$45:$F$65)-IF(ISNUMBER(J601),J601,0)-1),".")</f>
        <v>.</v>
      </c>
      <c r="U601" s="24"/>
      <c r="V601" s="296" t="str">
        <f t="shared" si="30"/>
        <v>.</v>
      </c>
      <c r="W601" s="44"/>
      <c r="X601" s="307"/>
      <c r="Y601" s="44"/>
      <c r="Z601" s="44"/>
      <c r="AA601" s="44"/>
      <c r="AB601" s="44"/>
      <c r="AC601" s="44"/>
      <c r="AD601" s="44"/>
      <c r="AE601" s="44"/>
      <c r="AF601" s="44"/>
      <c r="AG601" s="44"/>
    </row>
    <row r="602" spans="1:33" s="105" customFormat="1" ht="11.45" customHeight="1" outlineLevel="1" x14ac:dyDescent="0.2">
      <c r="A602" s="142">
        <f t="shared" si="28"/>
        <v>585</v>
      </c>
      <c r="B602" s="318"/>
      <c r="C602" s="71"/>
      <c r="D602" s="314"/>
      <c r="E602" s="70"/>
      <c r="F602" s="309"/>
      <c r="G602" s="308"/>
      <c r="H602" s="305"/>
      <c r="I602" s="305"/>
      <c r="J602" s="311"/>
      <c r="K602" s="305"/>
      <c r="L602" s="130" t="str">
        <f>IF(I602&lt;H602,"Check dates",IF(AND(H602="",I602&gt;0),"Check dates",IF(I602="",".",IFERROR(MAX(0,NETWORKDAYS(H602,I602,Lists!$F$45:$F$65)-IF(ISNUMBER(J602),J602,0)-1,0),"."))))</f>
        <v>.</v>
      </c>
      <c r="M602" s="308"/>
      <c r="N602" s="308"/>
      <c r="O602" s="304"/>
      <c r="P602" s="304"/>
      <c r="Q602" s="304"/>
      <c r="R602" s="304"/>
      <c r="S602" s="130" t="str">
        <f t="shared" si="29"/>
        <v>.</v>
      </c>
      <c r="T602" s="169" t="str">
        <f>IF(S602="Yes",(NETWORKDAYS(H602,$D$12,Lists!$F$45:$F$65)-IF(ISNUMBER(J602),J602,0)-1),".")</f>
        <v>.</v>
      </c>
      <c r="U602" s="24"/>
      <c r="V602" s="296" t="str">
        <f t="shared" si="30"/>
        <v>.</v>
      </c>
      <c r="W602" s="44"/>
      <c r="X602" s="307"/>
      <c r="Y602" s="44"/>
      <c r="Z602" s="44"/>
      <c r="AA602" s="44"/>
      <c r="AB602" s="44"/>
      <c r="AC602" s="44"/>
      <c r="AD602" s="44"/>
      <c r="AE602" s="44"/>
      <c r="AF602" s="44"/>
      <c r="AG602" s="44"/>
    </row>
    <row r="603" spans="1:33" s="105" customFormat="1" ht="11.45" customHeight="1" outlineLevel="1" x14ac:dyDescent="0.2">
      <c r="A603" s="142">
        <f t="shared" si="28"/>
        <v>586</v>
      </c>
      <c r="B603" s="318"/>
      <c r="C603" s="71"/>
      <c r="D603" s="314"/>
      <c r="E603" s="70"/>
      <c r="F603" s="309"/>
      <c r="G603" s="308"/>
      <c r="H603" s="305"/>
      <c r="I603" s="305"/>
      <c r="J603" s="311"/>
      <c r="K603" s="305"/>
      <c r="L603" s="130" t="str">
        <f>IF(I603&lt;H603,"Check dates",IF(AND(H603="",I603&gt;0),"Check dates",IF(I603="",".",IFERROR(MAX(0,NETWORKDAYS(H603,I603,Lists!$F$45:$F$65)-IF(ISNUMBER(J603),J603,0)-1,0),"."))))</f>
        <v>.</v>
      </c>
      <c r="M603" s="308"/>
      <c r="N603" s="308"/>
      <c r="O603" s="304"/>
      <c r="P603" s="304"/>
      <c r="Q603" s="304"/>
      <c r="R603" s="304"/>
      <c r="S603" s="130" t="str">
        <f t="shared" si="29"/>
        <v>.</v>
      </c>
      <c r="T603" s="169" t="str">
        <f>IF(S603="Yes",(NETWORKDAYS(H603,$D$12,Lists!$F$45:$F$65)-IF(ISNUMBER(J603),J603,0)-1),".")</f>
        <v>.</v>
      </c>
      <c r="U603" s="24"/>
      <c r="V603" s="296" t="str">
        <f t="shared" si="30"/>
        <v>.</v>
      </c>
      <c r="W603" s="44"/>
      <c r="X603" s="307"/>
      <c r="Y603" s="44"/>
      <c r="Z603" s="44"/>
      <c r="AA603" s="44"/>
      <c r="AB603" s="44"/>
      <c r="AC603" s="44"/>
      <c r="AD603" s="44"/>
      <c r="AE603" s="44"/>
      <c r="AF603" s="44"/>
      <c r="AG603" s="44"/>
    </row>
    <row r="604" spans="1:33" s="105" customFormat="1" ht="11.45" customHeight="1" outlineLevel="1" x14ac:dyDescent="0.2">
      <c r="A604" s="142">
        <f t="shared" si="28"/>
        <v>587</v>
      </c>
      <c r="B604" s="318"/>
      <c r="C604" s="71"/>
      <c r="D604" s="314"/>
      <c r="E604" s="70"/>
      <c r="F604" s="309"/>
      <c r="G604" s="308"/>
      <c r="H604" s="305"/>
      <c r="I604" s="319"/>
      <c r="J604" s="311"/>
      <c r="K604" s="305"/>
      <c r="L604" s="130" t="str">
        <f>IF(I604&lt;H604,"Check dates",IF(AND(H604="",I604&gt;0),"Check dates",IF(I604="",".",IFERROR(MAX(0,NETWORKDAYS(H604,I604,Lists!$F$45:$F$65)-IF(ISNUMBER(J604),J604,0)-1,0),"."))))</f>
        <v>.</v>
      </c>
      <c r="M604" s="308"/>
      <c r="N604" s="308"/>
      <c r="O604" s="304"/>
      <c r="P604" s="304"/>
      <c r="Q604" s="304"/>
      <c r="R604" s="304"/>
      <c r="S604" s="130" t="str">
        <f t="shared" si="29"/>
        <v>.</v>
      </c>
      <c r="T604" s="169" t="str">
        <f>IF(S604="Yes",(NETWORKDAYS(H604,$D$12,Lists!$F$45:$F$65)-IF(ISNUMBER(J604),J604,0)-1),".")</f>
        <v>.</v>
      </c>
      <c r="U604" s="24"/>
      <c r="V604" s="296" t="str">
        <f t="shared" si="30"/>
        <v>.</v>
      </c>
      <c r="W604" s="44"/>
      <c r="X604" s="307"/>
      <c r="Y604" s="44"/>
      <c r="Z604" s="44"/>
      <c r="AA604" s="44"/>
      <c r="AB604" s="44"/>
      <c r="AC604" s="44"/>
      <c r="AD604" s="44"/>
      <c r="AE604" s="44"/>
      <c r="AF604" s="44"/>
      <c r="AG604" s="44"/>
    </row>
    <row r="605" spans="1:33" s="105" customFormat="1" ht="11.45" customHeight="1" outlineLevel="1" x14ac:dyDescent="0.2">
      <c r="A605" s="142">
        <f t="shared" si="28"/>
        <v>588</v>
      </c>
      <c r="B605" s="318"/>
      <c r="C605" s="71"/>
      <c r="D605" s="314"/>
      <c r="E605" s="70"/>
      <c r="F605" s="309"/>
      <c r="G605" s="308"/>
      <c r="H605" s="305"/>
      <c r="I605" s="305"/>
      <c r="J605" s="311"/>
      <c r="K605" s="305"/>
      <c r="L605" s="130" t="str">
        <f>IF(I605&lt;H605,"Check dates",IF(AND(H605="",I605&gt;0),"Check dates",IF(I605="",".",IFERROR(MAX(0,NETWORKDAYS(H605,I605,Lists!$F$45:$F$65)-IF(ISNUMBER(J605),J605,0)-1,0),"."))))</f>
        <v>.</v>
      </c>
      <c r="M605" s="308"/>
      <c r="N605" s="308"/>
      <c r="O605" s="304"/>
      <c r="P605" s="304"/>
      <c r="Q605" s="304"/>
      <c r="R605" s="304"/>
      <c r="S605" s="130" t="str">
        <f t="shared" si="29"/>
        <v>.</v>
      </c>
      <c r="T605" s="169" t="str">
        <f>IF(S605="Yes",(NETWORKDAYS(H605,$D$12,Lists!$F$45:$F$65)-IF(ISNUMBER(J605),J605,0)-1),".")</f>
        <v>.</v>
      </c>
      <c r="U605" s="24"/>
      <c r="V605" s="296" t="str">
        <f t="shared" si="30"/>
        <v>.</v>
      </c>
      <c r="W605" s="44"/>
      <c r="X605" s="307"/>
      <c r="Y605" s="44"/>
      <c r="Z605" s="44"/>
      <c r="AA605" s="44"/>
      <c r="AB605" s="44"/>
      <c r="AC605" s="44"/>
      <c r="AD605" s="44"/>
      <c r="AE605" s="44"/>
      <c r="AF605" s="44"/>
      <c r="AG605" s="44"/>
    </row>
    <row r="606" spans="1:33" s="105" customFormat="1" ht="11.45" customHeight="1" outlineLevel="1" x14ac:dyDescent="0.2">
      <c r="A606" s="142">
        <f t="shared" si="28"/>
        <v>589</v>
      </c>
      <c r="B606" s="318"/>
      <c r="C606" s="71"/>
      <c r="D606" s="314"/>
      <c r="E606" s="70"/>
      <c r="F606" s="309"/>
      <c r="G606" s="308"/>
      <c r="H606" s="305"/>
      <c r="I606" s="305"/>
      <c r="J606" s="311"/>
      <c r="K606" s="305"/>
      <c r="L606" s="130" t="str">
        <f>IF(I606&lt;H606,"Check dates",IF(AND(H606="",I606&gt;0),"Check dates",IF(I606="",".",IFERROR(MAX(0,NETWORKDAYS(H606,I606,Lists!$F$45:$F$65)-IF(ISNUMBER(J606),J606,0)-1,0),"."))))</f>
        <v>.</v>
      </c>
      <c r="M606" s="308"/>
      <c r="N606" s="308"/>
      <c r="O606" s="304"/>
      <c r="P606" s="304"/>
      <c r="Q606" s="304"/>
      <c r="R606" s="304"/>
      <c r="S606" s="130" t="str">
        <f t="shared" si="29"/>
        <v>.</v>
      </c>
      <c r="T606" s="169" t="str">
        <f>IF(S606="Yes",(NETWORKDAYS(H606,$D$12,Lists!$F$45:$F$65)-IF(ISNUMBER(J606),J606,0)-1),".")</f>
        <v>.</v>
      </c>
      <c r="U606" s="24"/>
      <c r="V606" s="296" t="str">
        <f t="shared" si="30"/>
        <v>.</v>
      </c>
      <c r="W606" s="44"/>
      <c r="X606" s="307"/>
      <c r="Y606" s="44"/>
      <c r="Z606" s="44"/>
      <c r="AA606" s="44"/>
      <c r="AB606" s="44"/>
      <c r="AC606" s="44"/>
      <c r="AD606" s="44"/>
      <c r="AE606" s="44"/>
      <c r="AF606" s="44"/>
      <c r="AG606" s="44"/>
    </row>
    <row r="607" spans="1:33" s="105" customFormat="1" ht="11.45" customHeight="1" outlineLevel="1" x14ac:dyDescent="0.2">
      <c r="A607" s="142">
        <f t="shared" si="28"/>
        <v>590</v>
      </c>
      <c r="B607" s="318"/>
      <c r="C607" s="71"/>
      <c r="D607" s="314"/>
      <c r="E607" s="70"/>
      <c r="F607" s="70"/>
      <c r="G607" s="265"/>
      <c r="H607" s="305"/>
      <c r="I607" s="319"/>
      <c r="J607" s="311"/>
      <c r="K607" s="305"/>
      <c r="L607" s="130" t="str">
        <f>IF(I607&lt;H607,"Check dates",IF(AND(H607="",I607&gt;0),"Check dates",IF(I607="",".",IFERROR(MAX(0,NETWORKDAYS(H607,I607,Lists!$F$45:$F$65)-IF(ISNUMBER(J607),J607,0)-1,0),"."))))</f>
        <v>.</v>
      </c>
      <c r="M607" s="308"/>
      <c r="N607" s="308"/>
      <c r="O607" s="304"/>
      <c r="P607" s="304"/>
      <c r="Q607" s="304"/>
      <c r="R607" s="304"/>
      <c r="S607" s="130" t="str">
        <f t="shared" si="29"/>
        <v>.</v>
      </c>
      <c r="T607" s="169" t="str">
        <f>IF(S607="Yes",(NETWORKDAYS(H607,$D$12,Lists!$F$45:$F$65)-IF(ISNUMBER(J607),J607,0)-1),".")</f>
        <v>.</v>
      </c>
      <c r="U607" s="24"/>
      <c r="V607" s="296" t="str">
        <f t="shared" si="30"/>
        <v>.</v>
      </c>
      <c r="W607" s="44"/>
      <c r="X607" s="307"/>
      <c r="Y607" s="44"/>
      <c r="Z607" s="44"/>
      <c r="AA607" s="44"/>
      <c r="AB607" s="44"/>
      <c r="AC607" s="44"/>
      <c r="AD607" s="44"/>
      <c r="AE607" s="44"/>
      <c r="AF607" s="44"/>
      <c r="AG607" s="44"/>
    </row>
    <row r="608" spans="1:33" s="105" customFormat="1" ht="11.45" customHeight="1" outlineLevel="1" x14ac:dyDescent="0.2">
      <c r="A608" s="142">
        <f t="shared" si="28"/>
        <v>591</v>
      </c>
      <c r="B608" s="318"/>
      <c r="C608" s="71"/>
      <c r="D608" s="314"/>
      <c r="E608" s="70"/>
      <c r="F608" s="70"/>
      <c r="G608" s="265"/>
      <c r="H608" s="305"/>
      <c r="I608" s="305"/>
      <c r="J608" s="311"/>
      <c r="K608" s="305"/>
      <c r="L608" s="130" t="str">
        <f>IF(I608&lt;H608,"Check dates",IF(AND(H608="",I608&gt;0),"Check dates",IF(I608="",".",IFERROR(MAX(0,NETWORKDAYS(H608,I608,Lists!$F$45:$F$65)-IF(ISNUMBER(J608),J608,0)-1,0),"."))))</f>
        <v>.</v>
      </c>
      <c r="M608" s="308"/>
      <c r="N608" s="308"/>
      <c r="O608" s="304"/>
      <c r="P608" s="304"/>
      <c r="Q608" s="304"/>
      <c r="R608" s="304"/>
      <c r="S608" s="130" t="str">
        <f t="shared" si="29"/>
        <v>.</v>
      </c>
      <c r="T608" s="169" t="str">
        <f>IF(S608="Yes",(NETWORKDAYS(H608,$D$12,Lists!$F$45:$F$65)-IF(ISNUMBER(J608),J608,0)-1),".")</f>
        <v>.</v>
      </c>
      <c r="U608" s="24"/>
      <c r="V608" s="296" t="str">
        <f t="shared" si="30"/>
        <v>.</v>
      </c>
      <c r="W608" s="44"/>
      <c r="X608" s="307"/>
      <c r="Y608" s="44"/>
      <c r="Z608" s="44"/>
      <c r="AA608" s="44"/>
      <c r="AB608" s="44"/>
      <c r="AC608" s="44"/>
      <c r="AD608" s="44"/>
      <c r="AE608" s="44"/>
      <c r="AF608" s="44"/>
      <c r="AG608" s="44"/>
    </row>
    <row r="609" spans="1:33" s="105" customFormat="1" ht="11.45" customHeight="1" outlineLevel="1" x14ac:dyDescent="0.2">
      <c r="A609" s="142">
        <f t="shared" si="28"/>
        <v>592</v>
      </c>
      <c r="B609" s="318"/>
      <c r="C609" s="71"/>
      <c r="D609" s="314"/>
      <c r="E609" s="70"/>
      <c r="F609" s="70"/>
      <c r="G609" s="265"/>
      <c r="H609" s="305"/>
      <c r="I609" s="305"/>
      <c r="J609" s="311"/>
      <c r="K609" s="305"/>
      <c r="L609" s="130" t="str">
        <f>IF(I609&lt;H609,"Check dates",IF(AND(H609="",I609&gt;0),"Check dates",IF(I609="",".",IFERROR(MAX(0,NETWORKDAYS(H609,I609,Lists!$F$45:$F$65)-IF(ISNUMBER(J609),J609,0)-1,0),"."))))</f>
        <v>.</v>
      </c>
      <c r="M609" s="308"/>
      <c r="N609" s="308"/>
      <c r="O609" s="304"/>
      <c r="P609" s="304"/>
      <c r="Q609" s="304"/>
      <c r="R609" s="304"/>
      <c r="S609" s="130" t="str">
        <f t="shared" si="29"/>
        <v>.</v>
      </c>
      <c r="T609" s="169" t="str">
        <f>IF(S609="Yes",(NETWORKDAYS(H609,$D$12,Lists!$F$45:$F$65)-IF(ISNUMBER(J609),J609,0)-1),".")</f>
        <v>.</v>
      </c>
      <c r="U609" s="24"/>
      <c r="V609" s="296" t="str">
        <f t="shared" si="30"/>
        <v>.</v>
      </c>
      <c r="W609" s="44"/>
      <c r="X609" s="307"/>
      <c r="Y609" s="44"/>
      <c r="Z609" s="44"/>
      <c r="AA609" s="44"/>
      <c r="AB609" s="44"/>
      <c r="AC609" s="44"/>
      <c r="AD609" s="44"/>
      <c r="AE609" s="44"/>
      <c r="AF609" s="44"/>
      <c r="AG609" s="44"/>
    </row>
    <row r="610" spans="1:33" s="105" customFormat="1" ht="11.45" customHeight="1" outlineLevel="1" x14ac:dyDescent="0.2">
      <c r="A610" s="142">
        <f t="shared" si="28"/>
        <v>593</v>
      </c>
      <c r="B610" s="318"/>
      <c r="C610" s="71"/>
      <c r="D610" s="314"/>
      <c r="E610" s="70"/>
      <c r="F610" s="70"/>
      <c r="G610" s="265"/>
      <c r="H610" s="305"/>
      <c r="I610" s="305"/>
      <c r="J610" s="311"/>
      <c r="K610" s="305"/>
      <c r="L610" s="130" t="str">
        <f>IF(I610&lt;H610,"Check dates",IF(AND(H610="",I610&gt;0),"Check dates",IF(I610="",".",IFERROR(MAX(0,NETWORKDAYS(H610,I610,Lists!$F$45:$F$65)-IF(ISNUMBER(J610),J610,0)-1,0),"."))))</f>
        <v>.</v>
      </c>
      <c r="M610" s="308"/>
      <c r="N610" s="308"/>
      <c r="O610" s="304"/>
      <c r="P610" s="304"/>
      <c r="Q610" s="304"/>
      <c r="R610" s="304"/>
      <c r="S610" s="130" t="str">
        <f t="shared" si="29"/>
        <v>.</v>
      </c>
      <c r="T610" s="169" t="str">
        <f>IF(S610="Yes",(NETWORKDAYS(H610,$D$12,Lists!$F$45:$F$65)-IF(ISNUMBER(J610),J610,0)-1),".")</f>
        <v>.</v>
      </c>
      <c r="U610" s="24"/>
      <c r="V610" s="296" t="str">
        <f t="shared" si="30"/>
        <v>.</v>
      </c>
      <c r="W610" s="44"/>
      <c r="X610" s="307"/>
      <c r="Y610" s="44"/>
      <c r="Z610" s="44"/>
      <c r="AA610" s="44"/>
      <c r="AB610" s="44"/>
      <c r="AC610" s="44"/>
      <c r="AD610" s="44"/>
      <c r="AE610" s="44"/>
      <c r="AF610" s="44"/>
      <c r="AG610" s="44"/>
    </row>
    <row r="611" spans="1:33" s="105" customFormat="1" ht="11.45" customHeight="1" outlineLevel="1" x14ac:dyDescent="0.2">
      <c r="A611" s="142">
        <f t="shared" si="28"/>
        <v>594</v>
      </c>
      <c r="B611" s="318"/>
      <c r="C611" s="71"/>
      <c r="D611" s="314"/>
      <c r="E611" s="70"/>
      <c r="F611" s="70"/>
      <c r="G611" s="265"/>
      <c r="H611" s="305"/>
      <c r="I611" s="305"/>
      <c r="J611" s="311"/>
      <c r="K611" s="305"/>
      <c r="L611" s="130" t="str">
        <f>IF(I611&lt;H611,"Check dates",IF(AND(H611="",I611&gt;0),"Check dates",IF(I611="",".",IFERROR(MAX(0,NETWORKDAYS(H611,I611,Lists!$F$45:$F$65)-IF(ISNUMBER(J611),J611,0)-1,0),"."))))</f>
        <v>.</v>
      </c>
      <c r="M611" s="308"/>
      <c r="N611" s="308"/>
      <c r="O611" s="304"/>
      <c r="P611" s="304"/>
      <c r="Q611" s="304"/>
      <c r="R611" s="304"/>
      <c r="S611" s="130" t="str">
        <f t="shared" si="29"/>
        <v>.</v>
      </c>
      <c r="T611" s="169" t="str">
        <f>IF(S611="Yes",(NETWORKDAYS(H611,$D$12,Lists!$F$45:$F$65)-IF(ISNUMBER(J611),J611,0)-1),".")</f>
        <v>.</v>
      </c>
      <c r="U611" s="24"/>
      <c r="V611" s="296" t="str">
        <f t="shared" si="30"/>
        <v>.</v>
      </c>
      <c r="W611" s="44"/>
      <c r="X611" s="307"/>
      <c r="Y611" s="44"/>
      <c r="Z611" s="44"/>
      <c r="AA611" s="44"/>
      <c r="AB611" s="44"/>
      <c r="AC611" s="44"/>
      <c r="AD611" s="44"/>
      <c r="AE611" s="44"/>
      <c r="AF611" s="44"/>
      <c r="AG611" s="44"/>
    </row>
    <row r="612" spans="1:33" s="105" customFormat="1" ht="11.45" customHeight="1" outlineLevel="1" x14ac:dyDescent="0.2">
      <c r="A612" s="142">
        <f t="shared" si="28"/>
        <v>595</v>
      </c>
      <c r="B612" s="318"/>
      <c r="C612" s="71"/>
      <c r="D612" s="314"/>
      <c r="E612" s="70"/>
      <c r="F612" s="70"/>
      <c r="G612" s="265"/>
      <c r="H612" s="305"/>
      <c r="I612" s="305"/>
      <c r="J612" s="311"/>
      <c r="K612" s="305"/>
      <c r="L612" s="130" t="str">
        <f>IF(I612&lt;H612,"Check dates",IF(AND(H612="",I612&gt;0),"Check dates",IF(I612="",".",IFERROR(MAX(0,NETWORKDAYS(H612,I612,Lists!$F$45:$F$65)-IF(ISNUMBER(J612),J612,0)-1,0),"."))))</f>
        <v>.</v>
      </c>
      <c r="M612" s="308"/>
      <c r="N612" s="308"/>
      <c r="O612" s="304"/>
      <c r="P612" s="304"/>
      <c r="Q612" s="304"/>
      <c r="R612" s="304"/>
      <c r="S612" s="130" t="str">
        <f t="shared" si="29"/>
        <v>.</v>
      </c>
      <c r="T612" s="169" t="str">
        <f>IF(S612="Yes",(NETWORKDAYS(H612,$D$12,Lists!$F$45:$F$65)-IF(ISNUMBER(J612),J612,0)-1),".")</f>
        <v>.</v>
      </c>
      <c r="U612" s="24"/>
      <c r="V612" s="296" t="str">
        <f t="shared" si="30"/>
        <v>.</v>
      </c>
      <c r="W612" s="44"/>
      <c r="X612" s="307"/>
      <c r="Y612" s="44"/>
      <c r="Z612" s="44"/>
      <c r="AA612" s="44"/>
      <c r="AB612" s="44"/>
      <c r="AC612" s="44"/>
      <c r="AD612" s="44"/>
      <c r="AE612" s="44"/>
      <c r="AF612" s="44"/>
      <c r="AG612" s="44"/>
    </row>
    <row r="613" spans="1:33" s="105" customFormat="1" ht="11.45" customHeight="1" outlineLevel="1" x14ac:dyDescent="0.2">
      <c r="A613" s="142">
        <f t="shared" si="28"/>
        <v>596</v>
      </c>
      <c r="B613" s="318"/>
      <c r="C613" s="71"/>
      <c r="D613" s="314"/>
      <c r="E613" s="70"/>
      <c r="F613" s="70"/>
      <c r="G613" s="265"/>
      <c r="H613" s="305"/>
      <c r="I613" s="305"/>
      <c r="J613" s="311"/>
      <c r="K613" s="305"/>
      <c r="L613" s="130" t="str">
        <f>IF(I613&lt;H613,"Check dates",IF(AND(H613="",I613&gt;0),"Check dates",IF(I613="",".",IFERROR(MAX(0,NETWORKDAYS(H613,I613,Lists!$F$45:$F$65)-IF(ISNUMBER(J613),J613,0)-1,0),"."))))</f>
        <v>.</v>
      </c>
      <c r="M613" s="308"/>
      <c r="N613" s="308"/>
      <c r="O613" s="304"/>
      <c r="P613" s="304"/>
      <c r="Q613" s="304"/>
      <c r="R613" s="304"/>
      <c r="S613" s="130" t="str">
        <f t="shared" si="29"/>
        <v>.</v>
      </c>
      <c r="T613" s="169" t="str">
        <f>IF(S613="Yes",(NETWORKDAYS(H613,$D$12,Lists!$F$45:$F$65)-IF(ISNUMBER(J613),J613,0)-1),".")</f>
        <v>.</v>
      </c>
      <c r="U613" s="24"/>
      <c r="V613" s="296" t="str">
        <f t="shared" si="30"/>
        <v>.</v>
      </c>
      <c r="W613" s="44"/>
      <c r="X613" s="307"/>
      <c r="Y613" s="44"/>
      <c r="Z613" s="44"/>
      <c r="AA613" s="44"/>
      <c r="AB613" s="44"/>
      <c r="AC613" s="44"/>
      <c r="AD613" s="44"/>
      <c r="AE613" s="44"/>
      <c r="AF613" s="44"/>
      <c r="AG613" s="44"/>
    </row>
    <row r="614" spans="1:33" s="105" customFormat="1" ht="11.45" customHeight="1" outlineLevel="1" x14ac:dyDescent="0.2">
      <c r="A614" s="142">
        <f t="shared" si="28"/>
        <v>597</v>
      </c>
      <c r="B614" s="318"/>
      <c r="C614" s="71"/>
      <c r="D614" s="314"/>
      <c r="E614" s="70"/>
      <c r="F614" s="70"/>
      <c r="G614" s="265"/>
      <c r="H614" s="305"/>
      <c r="I614" s="305"/>
      <c r="J614" s="311"/>
      <c r="K614" s="305"/>
      <c r="L614" s="130" t="str">
        <f>IF(I614&lt;H614,"Check dates",IF(AND(H614="",I614&gt;0),"Check dates",IF(I614="",".",IFERROR(MAX(0,NETWORKDAYS(H614,I614,Lists!$F$45:$F$65)-IF(ISNUMBER(J614),J614,0)-1,0),"."))))</f>
        <v>.</v>
      </c>
      <c r="M614" s="308"/>
      <c r="N614" s="308"/>
      <c r="O614" s="304"/>
      <c r="P614" s="304"/>
      <c r="Q614" s="304"/>
      <c r="R614" s="304"/>
      <c r="S614" s="130" t="str">
        <f t="shared" si="29"/>
        <v>.</v>
      </c>
      <c r="T614" s="169" t="str">
        <f>IF(S614="Yes",(NETWORKDAYS(H614,$D$12,Lists!$F$45:$F$65)-IF(ISNUMBER(J614),J614,0)-1),".")</f>
        <v>.</v>
      </c>
      <c r="U614" s="24"/>
      <c r="V614" s="296" t="str">
        <f t="shared" si="30"/>
        <v>.</v>
      </c>
      <c r="W614" s="44"/>
      <c r="X614" s="307"/>
      <c r="Y614" s="44"/>
      <c r="Z614" s="44"/>
      <c r="AA614" s="44"/>
      <c r="AB614" s="44"/>
      <c r="AC614" s="44"/>
      <c r="AD614" s="44"/>
      <c r="AE614" s="44"/>
      <c r="AF614" s="44"/>
      <c r="AG614" s="44"/>
    </row>
    <row r="615" spans="1:33" s="105" customFormat="1" ht="11.45" customHeight="1" outlineLevel="1" x14ac:dyDescent="0.2">
      <c r="A615" s="142">
        <f t="shared" si="28"/>
        <v>598</v>
      </c>
      <c r="B615" s="318"/>
      <c r="C615" s="71"/>
      <c r="D615" s="314"/>
      <c r="E615" s="70"/>
      <c r="F615" s="70"/>
      <c r="G615" s="265"/>
      <c r="H615" s="305"/>
      <c r="I615" s="305"/>
      <c r="J615" s="311"/>
      <c r="K615" s="305"/>
      <c r="L615" s="130" t="str">
        <f>IF(I615&lt;H615,"Check dates",IF(AND(H615="",I615&gt;0),"Check dates",IF(I615="",".",IFERROR(MAX(0,NETWORKDAYS(H615,I615,Lists!$F$45:$F$65)-IF(ISNUMBER(J615),J615,0)-1,0),"."))))</f>
        <v>.</v>
      </c>
      <c r="M615" s="308"/>
      <c r="N615" s="308"/>
      <c r="O615" s="304"/>
      <c r="P615" s="304"/>
      <c r="Q615" s="304"/>
      <c r="R615" s="304"/>
      <c r="S615" s="130" t="str">
        <f t="shared" si="29"/>
        <v>.</v>
      </c>
      <c r="T615" s="169" t="str">
        <f>IF(S615="Yes",(NETWORKDAYS(H615,$D$12,Lists!$F$45:$F$65)-IF(ISNUMBER(J615),J615,0)-1),".")</f>
        <v>.</v>
      </c>
      <c r="U615" s="24"/>
      <c r="V615" s="296" t="str">
        <f t="shared" si="30"/>
        <v>.</v>
      </c>
      <c r="W615" s="44"/>
      <c r="X615" s="307"/>
      <c r="Y615" s="44"/>
      <c r="Z615" s="44"/>
      <c r="AA615" s="44"/>
      <c r="AB615" s="44"/>
      <c r="AC615" s="44"/>
      <c r="AD615" s="44"/>
      <c r="AE615" s="44"/>
      <c r="AF615" s="44"/>
      <c r="AG615" s="44"/>
    </row>
    <row r="616" spans="1:33" s="105" customFormat="1" ht="11.45" customHeight="1" outlineLevel="1" x14ac:dyDescent="0.2">
      <c r="A616" s="142">
        <f t="shared" si="28"/>
        <v>599</v>
      </c>
      <c r="B616" s="318"/>
      <c r="C616" s="71"/>
      <c r="D616" s="314"/>
      <c r="E616" s="70"/>
      <c r="F616" s="70"/>
      <c r="G616" s="265"/>
      <c r="H616" s="305"/>
      <c r="I616" s="305"/>
      <c r="J616" s="311"/>
      <c r="K616" s="305"/>
      <c r="L616" s="130" t="str">
        <f>IF(I616&lt;H616,"Check dates",IF(AND(H616="",I616&gt;0),"Check dates",IF(I616="",".",IFERROR(MAX(0,NETWORKDAYS(H616,I616,Lists!$F$45:$F$65)-IF(ISNUMBER(J616),J616,0)-1,0),"."))))</f>
        <v>.</v>
      </c>
      <c r="M616" s="308"/>
      <c r="N616" s="308"/>
      <c r="O616" s="304"/>
      <c r="P616" s="304"/>
      <c r="Q616" s="304"/>
      <c r="R616" s="304"/>
      <c r="S616" s="130" t="str">
        <f t="shared" si="29"/>
        <v>.</v>
      </c>
      <c r="T616" s="169" t="str">
        <f>IF(S616="Yes",(NETWORKDAYS(H616,$D$12,Lists!$F$45:$F$65)-IF(ISNUMBER(J616),J616,0)-1),".")</f>
        <v>.</v>
      </c>
      <c r="U616" s="24"/>
      <c r="V616" s="296" t="str">
        <f t="shared" si="30"/>
        <v>.</v>
      </c>
      <c r="W616" s="44"/>
      <c r="X616" s="307"/>
      <c r="Y616" s="44"/>
      <c r="Z616" s="44"/>
      <c r="AA616" s="44"/>
      <c r="AB616" s="44"/>
      <c r="AC616" s="44"/>
      <c r="AD616" s="44"/>
      <c r="AE616" s="44"/>
      <c r="AF616" s="44"/>
      <c r="AG616" s="44"/>
    </row>
    <row r="617" spans="1:33" s="105" customFormat="1" ht="11.45" customHeight="1" outlineLevel="1" x14ac:dyDescent="0.2">
      <c r="A617" s="142">
        <f t="shared" si="28"/>
        <v>600</v>
      </c>
      <c r="B617" s="318"/>
      <c r="C617" s="71"/>
      <c r="D617" s="314"/>
      <c r="E617" s="70"/>
      <c r="F617" s="70"/>
      <c r="G617" s="265"/>
      <c r="H617" s="305"/>
      <c r="I617" s="319"/>
      <c r="J617" s="311"/>
      <c r="K617" s="305"/>
      <c r="L617" s="130" t="str">
        <f>IF(I617&lt;H617,"Check dates",IF(AND(H617="",I617&gt;0),"Check dates",IF(I617="",".",IFERROR(MAX(0,NETWORKDAYS(H617,I617,Lists!$F$45:$F$65)-IF(ISNUMBER(J617),J617,0)-1,0),"."))))</f>
        <v>.</v>
      </c>
      <c r="M617" s="308"/>
      <c r="N617" s="308"/>
      <c r="O617" s="304"/>
      <c r="P617" s="304"/>
      <c r="Q617" s="304"/>
      <c r="R617" s="304"/>
      <c r="S617" s="130" t="str">
        <f t="shared" si="29"/>
        <v>.</v>
      </c>
      <c r="T617" s="169" t="str">
        <f>IF(S617="Yes",(NETWORKDAYS(H617,$D$12,Lists!$F$45:$F$65)-IF(ISNUMBER(J617),J617,0)-1),".")</f>
        <v>.</v>
      </c>
      <c r="U617" s="24"/>
      <c r="V617" s="296" t="str">
        <f t="shared" si="30"/>
        <v>.</v>
      </c>
      <c r="W617" s="44"/>
      <c r="X617" s="307"/>
      <c r="Y617" s="44"/>
      <c r="Z617" s="44"/>
      <c r="AA617" s="44"/>
      <c r="AB617" s="44"/>
      <c r="AC617" s="44"/>
      <c r="AD617" s="44"/>
      <c r="AE617" s="44"/>
      <c r="AF617" s="44"/>
      <c r="AG617" s="44"/>
    </row>
    <row r="618" spans="1:33" s="105" customFormat="1" ht="11.45" customHeight="1" outlineLevel="1" x14ac:dyDescent="0.2">
      <c r="A618" s="142">
        <f t="shared" si="28"/>
        <v>601</v>
      </c>
      <c r="B618" s="318"/>
      <c r="C618" s="71"/>
      <c r="D618" s="314"/>
      <c r="E618" s="70"/>
      <c r="F618" s="70"/>
      <c r="G618" s="265"/>
      <c r="H618" s="305"/>
      <c r="I618" s="305"/>
      <c r="J618" s="311"/>
      <c r="K618" s="305"/>
      <c r="L618" s="130" t="str">
        <f>IF(I618&lt;H618,"Check dates",IF(AND(H618="",I618&gt;0),"Check dates",IF(I618="",".",IFERROR(MAX(0,NETWORKDAYS(H618,I618,Lists!$F$45:$F$65)-IF(ISNUMBER(J618),J618,0)-1,0),"."))))</f>
        <v>.</v>
      </c>
      <c r="M618" s="308"/>
      <c r="N618" s="308"/>
      <c r="O618" s="304"/>
      <c r="P618" s="304"/>
      <c r="Q618" s="304"/>
      <c r="R618" s="304"/>
      <c r="S618" s="130" t="str">
        <f t="shared" si="29"/>
        <v>.</v>
      </c>
      <c r="T618" s="169" t="str">
        <f>IF(S618="Yes",(NETWORKDAYS(H618,$D$12,Lists!$F$45:$F$65)-IF(ISNUMBER(J618),J618,0)-1),".")</f>
        <v>.</v>
      </c>
      <c r="U618" s="24"/>
      <c r="V618" s="296" t="str">
        <f t="shared" si="30"/>
        <v>.</v>
      </c>
      <c r="W618" s="44"/>
      <c r="X618" s="307"/>
      <c r="Y618" s="44"/>
      <c r="Z618" s="44"/>
      <c r="AA618" s="44"/>
      <c r="AB618" s="44"/>
      <c r="AC618" s="44"/>
      <c r="AD618" s="44"/>
      <c r="AE618" s="44"/>
      <c r="AF618" s="44"/>
      <c r="AG618" s="44"/>
    </row>
    <row r="619" spans="1:33" s="105" customFormat="1" ht="11.45" customHeight="1" outlineLevel="1" x14ac:dyDescent="0.2">
      <c r="A619" s="142">
        <f t="shared" si="28"/>
        <v>602</v>
      </c>
      <c r="B619" s="318"/>
      <c r="C619" s="71"/>
      <c r="D619" s="314"/>
      <c r="E619" s="70"/>
      <c r="F619" s="70"/>
      <c r="G619" s="265"/>
      <c r="H619" s="305"/>
      <c r="I619" s="305"/>
      <c r="J619" s="311"/>
      <c r="K619" s="305"/>
      <c r="L619" s="130" t="str">
        <f>IF(I619&lt;H619,"Check dates",IF(AND(H619="",I619&gt;0),"Check dates",IF(I619="",".",IFERROR(MAX(0,NETWORKDAYS(H619,I619,Lists!$F$45:$F$65)-IF(ISNUMBER(J619),J619,0)-1,0),"."))))</f>
        <v>.</v>
      </c>
      <c r="M619" s="308"/>
      <c r="N619" s="308"/>
      <c r="O619" s="304"/>
      <c r="P619" s="304"/>
      <c r="Q619" s="304"/>
      <c r="R619" s="304"/>
      <c r="S619" s="130" t="str">
        <f t="shared" si="29"/>
        <v>.</v>
      </c>
      <c r="T619" s="169" t="str">
        <f>IF(S619="Yes",(NETWORKDAYS(H619,$D$12,Lists!$F$45:$F$65)-IF(ISNUMBER(J619),J619,0)-1),".")</f>
        <v>.</v>
      </c>
      <c r="U619" s="24"/>
      <c r="V619" s="296" t="str">
        <f t="shared" si="30"/>
        <v>.</v>
      </c>
      <c r="W619" s="44"/>
      <c r="X619" s="307"/>
      <c r="Y619" s="44"/>
      <c r="Z619" s="44"/>
      <c r="AA619" s="44"/>
      <c r="AB619" s="44"/>
      <c r="AC619" s="44"/>
      <c r="AD619" s="44"/>
      <c r="AE619" s="44"/>
      <c r="AF619" s="44"/>
      <c r="AG619" s="44"/>
    </row>
    <row r="620" spans="1:33" s="105" customFormat="1" ht="11.45" customHeight="1" outlineLevel="1" x14ac:dyDescent="0.2">
      <c r="A620" s="142">
        <f t="shared" si="28"/>
        <v>603</v>
      </c>
      <c r="B620" s="318"/>
      <c r="C620" s="71"/>
      <c r="D620" s="314"/>
      <c r="E620" s="70"/>
      <c r="F620" s="70"/>
      <c r="G620" s="265"/>
      <c r="H620" s="305"/>
      <c r="I620" s="305"/>
      <c r="J620" s="311"/>
      <c r="K620" s="305"/>
      <c r="L620" s="130" t="str">
        <f>IF(I620&lt;H620,"Check dates",IF(AND(H620="",I620&gt;0),"Check dates",IF(I620="",".",IFERROR(MAX(0,NETWORKDAYS(H620,I620,Lists!$F$45:$F$65)-IF(ISNUMBER(J620),J620,0)-1,0),"."))))</f>
        <v>.</v>
      </c>
      <c r="M620" s="308"/>
      <c r="N620" s="308"/>
      <c r="O620" s="304"/>
      <c r="P620" s="304"/>
      <c r="Q620" s="304"/>
      <c r="R620" s="304"/>
      <c r="S620" s="130" t="str">
        <f t="shared" si="29"/>
        <v>.</v>
      </c>
      <c r="T620" s="169" t="str">
        <f>IF(S620="Yes",(NETWORKDAYS(H620,$D$12,Lists!$F$45:$F$65)-IF(ISNUMBER(J620),J620,0)-1),".")</f>
        <v>.</v>
      </c>
      <c r="U620" s="24"/>
      <c r="V620" s="296" t="str">
        <f t="shared" si="30"/>
        <v>.</v>
      </c>
      <c r="W620" s="44"/>
      <c r="X620" s="307"/>
      <c r="Y620" s="44"/>
      <c r="Z620" s="44"/>
      <c r="AA620" s="44"/>
      <c r="AB620" s="44"/>
      <c r="AC620" s="44"/>
      <c r="AD620" s="44"/>
      <c r="AE620" s="44"/>
      <c r="AF620" s="44"/>
      <c r="AG620" s="44"/>
    </row>
    <row r="621" spans="1:33" s="105" customFormat="1" ht="11.45" customHeight="1" outlineLevel="1" x14ac:dyDescent="0.2">
      <c r="A621" s="142">
        <f t="shared" si="28"/>
        <v>604</v>
      </c>
      <c r="B621" s="318"/>
      <c r="C621" s="71"/>
      <c r="D621" s="314"/>
      <c r="E621" s="70"/>
      <c r="F621" s="70"/>
      <c r="G621" s="265"/>
      <c r="H621" s="305"/>
      <c r="I621" s="305"/>
      <c r="J621" s="311"/>
      <c r="K621" s="305"/>
      <c r="L621" s="130" t="str">
        <f>IF(I621&lt;H621,"Check dates",IF(AND(H621="",I621&gt;0),"Check dates",IF(I621="",".",IFERROR(MAX(0,NETWORKDAYS(H621,I621,Lists!$F$45:$F$65)-IF(ISNUMBER(J621),J621,0)-1,0),"."))))</f>
        <v>.</v>
      </c>
      <c r="M621" s="308"/>
      <c r="N621" s="308"/>
      <c r="O621" s="304"/>
      <c r="P621" s="304"/>
      <c r="Q621" s="304"/>
      <c r="R621" s="304"/>
      <c r="S621" s="130" t="str">
        <f t="shared" si="29"/>
        <v>.</v>
      </c>
      <c r="T621" s="169" t="str">
        <f>IF(S621="Yes",(NETWORKDAYS(H621,$D$12,Lists!$F$45:$F$65)-IF(ISNUMBER(J621),J621,0)-1),".")</f>
        <v>.</v>
      </c>
      <c r="U621" s="24"/>
      <c r="V621" s="296" t="str">
        <f t="shared" si="30"/>
        <v>.</v>
      </c>
      <c r="W621" s="44"/>
      <c r="X621" s="307"/>
      <c r="Y621" s="44"/>
      <c r="Z621" s="44"/>
      <c r="AA621" s="44"/>
      <c r="AB621" s="44"/>
      <c r="AC621" s="44"/>
      <c r="AD621" s="44"/>
      <c r="AE621" s="44"/>
      <c r="AF621" s="44"/>
      <c r="AG621" s="44"/>
    </row>
    <row r="622" spans="1:33" s="105" customFormat="1" ht="11.45" customHeight="1" outlineLevel="1" x14ac:dyDescent="0.2">
      <c r="A622" s="142">
        <f t="shared" si="28"/>
        <v>605</v>
      </c>
      <c r="B622" s="318"/>
      <c r="C622" s="71"/>
      <c r="D622" s="314"/>
      <c r="E622" s="70"/>
      <c r="F622" s="70"/>
      <c r="G622" s="265"/>
      <c r="H622" s="305"/>
      <c r="I622" s="305"/>
      <c r="J622" s="311"/>
      <c r="K622" s="305"/>
      <c r="L622" s="130" t="str">
        <f>IF(I622&lt;H622,"Check dates",IF(AND(H622="",I622&gt;0),"Check dates",IF(I622="",".",IFERROR(MAX(0,NETWORKDAYS(H622,I622,Lists!$F$45:$F$65)-IF(ISNUMBER(J622),J622,0)-1,0),"."))))</f>
        <v>.</v>
      </c>
      <c r="M622" s="308"/>
      <c r="N622" s="308"/>
      <c r="O622" s="304"/>
      <c r="P622" s="304"/>
      <c r="Q622" s="304"/>
      <c r="R622" s="304"/>
      <c r="S622" s="130" t="str">
        <f t="shared" si="29"/>
        <v>.</v>
      </c>
      <c r="T622" s="169" t="str">
        <f>IF(S622="Yes",(NETWORKDAYS(H622,$D$12,Lists!$F$45:$F$65)-IF(ISNUMBER(J622),J622,0)-1),".")</f>
        <v>.</v>
      </c>
      <c r="U622" s="24"/>
      <c r="V622" s="296" t="str">
        <f t="shared" si="30"/>
        <v>.</v>
      </c>
      <c r="W622" s="44"/>
      <c r="X622" s="307"/>
      <c r="Y622" s="44"/>
      <c r="Z622" s="44"/>
      <c r="AA622" s="44"/>
      <c r="AB622" s="44"/>
      <c r="AC622" s="44"/>
      <c r="AD622" s="44"/>
      <c r="AE622" s="44"/>
      <c r="AF622" s="44"/>
      <c r="AG622" s="44"/>
    </row>
    <row r="623" spans="1:33" s="105" customFormat="1" ht="11.45" customHeight="1" outlineLevel="1" x14ac:dyDescent="0.2">
      <c r="A623" s="142">
        <f t="shared" si="28"/>
        <v>606</v>
      </c>
      <c r="B623" s="318"/>
      <c r="C623" s="71"/>
      <c r="D623" s="314"/>
      <c r="E623" s="70"/>
      <c r="F623" s="70"/>
      <c r="G623" s="265"/>
      <c r="H623" s="305"/>
      <c r="I623" s="305"/>
      <c r="J623" s="311"/>
      <c r="K623" s="305"/>
      <c r="L623" s="130" t="str">
        <f>IF(I623&lt;H623,"Check dates",IF(AND(H623="",I623&gt;0),"Check dates",IF(I623="",".",IFERROR(MAX(0,NETWORKDAYS(H623,I623,Lists!$F$45:$F$65)-IF(ISNUMBER(J623),J623,0)-1,0),"."))))</f>
        <v>.</v>
      </c>
      <c r="M623" s="308"/>
      <c r="N623" s="308"/>
      <c r="O623" s="304"/>
      <c r="P623" s="304"/>
      <c r="Q623" s="304"/>
      <c r="R623" s="304"/>
      <c r="S623" s="130" t="str">
        <f t="shared" si="29"/>
        <v>.</v>
      </c>
      <c r="T623" s="169" t="str">
        <f>IF(S623="Yes",(NETWORKDAYS(H623,$D$12,Lists!$F$45:$F$65)-IF(ISNUMBER(J623),J623,0)-1),".")</f>
        <v>.</v>
      </c>
      <c r="U623" s="24"/>
      <c r="V623" s="296" t="str">
        <f t="shared" si="30"/>
        <v>.</v>
      </c>
      <c r="W623" s="44"/>
      <c r="X623" s="307"/>
      <c r="Y623" s="44"/>
      <c r="Z623" s="44"/>
      <c r="AA623" s="44"/>
      <c r="AB623" s="44"/>
      <c r="AC623" s="44"/>
      <c r="AD623" s="44"/>
      <c r="AE623" s="44"/>
      <c r="AF623" s="44"/>
      <c r="AG623" s="44"/>
    </row>
    <row r="624" spans="1:33" s="105" customFormat="1" ht="11.45" customHeight="1" outlineLevel="1" x14ac:dyDescent="0.2">
      <c r="A624" s="142">
        <f t="shared" si="28"/>
        <v>607</v>
      </c>
      <c r="B624" s="318"/>
      <c r="C624" s="71"/>
      <c r="D624" s="314"/>
      <c r="E624" s="70"/>
      <c r="F624" s="70"/>
      <c r="G624" s="265"/>
      <c r="H624" s="305"/>
      <c r="I624" s="319"/>
      <c r="J624" s="311"/>
      <c r="K624" s="305"/>
      <c r="L624" s="130" t="str">
        <f>IF(I624&lt;H624,"Check dates",IF(AND(H624="",I624&gt;0),"Check dates",IF(I624="",".",IFERROR(MAX(0,NETWORKDAYS(H624,I624,Lists!$F$45:$F$65)-IF(ISNUMBER(J624),J624,0)-1,0),"."))))</f>
        <v>.</v>
      </c>
      <c r="M624" s="308"/>
      <c r="N624" s="308"/>
      <c r="O624" s="304"/>
      <c r="P624" s="304"/>
      <c r="Q624" s="304"/>
      <c r="R624" s="304"/>
      <c r="S624" s="130" t="str">
        <f t="shared" si="29"/>
        <v>.</v>
      </c>
      <c r="T624" s="169" t="str">
        <f>IF(S624="Yes",(NETWORKDAYS(H624,$D$12,Lists!$F$45:$F$65)-IF(ISNUMBER(J624),J624,0)-1),".")</f>
        <v>.</v>
      </c>
      <c r="U624" s="24"/>
      <c r="V624" s="296" t="str">
        <f t="shared" si="30"/>
        <v>.</v>
      </c>
      <c r="W624" s="44"/>
      <c r="X624" s="307"/>
      <c r="Y624" s="44"/>
      <c r="Z624" s="44"/>
      <c r="AA624" s="44"/>
      <c r="AB624" s="44"/>
      <c r="AC624" s="44"/>
      <c r="AD624" s="44"/>
      <c r="AE624" s="44"/>
      <c r="AF624" s="44"/>
      <c r="AG624" s="44"/>
    </row>
    <row r="625" spans="1:33" s="105" customFormat="1" ht="11.45" customHeight="1" outlineLevel="1" x14ac:dyDescent="0.2">
      <c r="A625" s="142">
        <f t="shared" si="28"/>
        <v>608</v>
      </c>
      <c r="B625" s="318"/>
      <c r="C625" s="71"/>
      <c r="D625" s="314"/>
      <c r="E625" s="70"/>
      <c r="F625" s="70"/>
      <c r="G625" s="265"/>
      <c r="H625" s="305"/>
      <c r="I625" s="305"/>
      <c r="J625" s="311"/>
      <c r="K625" s="305"/>
      <c r="L625" s="130" t="str">
        <f>IF(I625&lt;H625,"Check dates",IF(AND(H625="",I625&gt;0),"Check dates",IF(I625="",".",IFERROR(MAX(0,NETWORKDAYS(H625,I625,Lists!$F$45:$F$65)-IF(ISNUMBER(J625),J625,0)-1,0),"."))))</f>
        <v>.</v>
      </c>
      <c r="M625" s="308"/>
      <c r="N625" s="308"/>
      <c r="O625" s="304"/>
      <c r="P625" s="304"/>
      <c r="Q625" s="304"/>
      <c r="R625" s="304"/>
      <c r="S625" s="130" t="str">
        <f t="shared" si="29"/>
        <v>.</v>
      </c>
      <c r="T625" s="169" t="str">
        <f>IF(S625="Yes",(NETWORKDAYS(H625,$D$12,Lists!$F$45:$F$65)-IF(ISNUMBER(J625),J625,0)-1),".")</f>
        <v>.</v>
      </c>
      <c r="U625" s="24"/>
      <c r="V625" s="296" t="str">
        <f t="shared" si="30"/>
        <v>.</v>
      </c>
      <c r="W625" s="44"/>
      <c r="X625" s="307"/>
      <c r="Y625" s="44"/>
      <c r="Z625" s="44"/>
      <c r="AA625" s="44"/>
      <c r="AB625" s="44"/>
      <c r="AC625" s="44"/>
      <c r="AD625" s="44"/>
      <c r="AE625" s="44"/>
      <c r="AF625" s="44"/>
      <c r="AG625" s="44"/>
    </row>
    <row r="626" spans="1:33" s="105" customFormat="1" ht="11.45" customHeight="1" outlineLevel="1" x14ac:dyDescent="0.2">
      <c r="A626" s="142">
        <f t="shared" si="28"/>
        <v>609</v>
      </c>
      <c r="B626" s="318"/>
      <c r="C626" s="71"/>
      <c r="D626" s="314"/>
      <c r="E626" s="70"/>
      <c r="F626" s="70"/>
      <c r="G626" s="265"/>
      <c r="H626" s="305"/>
      <c r="I626" s="305"/>
      <c r="J626" s="311"/>
      <c r="K626" s="305"/>
      <c r="L626" s="130" t="str">
        <f>IF(I626&lt;H626,"Check dates",IF(AND(H626="",I626&gt;0),"Check dates",IF(I626="",".",IFERROR(MAX(0,NETWORKDAYS(H626,I626,Lists!$F$45:$F$65)-IF(ISNUMBER(J626),J626,0)-1,0),"."))))</f>
        <v>.</v>
      </c>
      <c r="M626" s="308"/>
      <c r="N626" s="308"/>
      <c r="O626" s="304"/>
      <c r="P626" s="304"/>
      <c r="Q626" s="304"/>
      <c r="R626" s="304"/>
      <c r="S626" s="130" t="str">
        <f t="shared" si="29"/>
        <v>.</v>
      </c>
      <c r="T626" s="169" t="str">
        <f>IF(S626="Yes",(NETWORKDAYS(H626,$D$12,Lists!$F$45:$F$65)-IF(ISNUMBER(J626),J626,0)-1),".")</f>
        <v>.</v>
      </c>
      <c r="U626" s="24"/>
      <c r="V626" s="296" t="str">
        <f t="shared" si="30"/>
        <v>.</v>
      </c>
      <c r="W626" s="44"/>
      <c r="X626" s="307"/>
      <c r="Y626" s="44"/>
      <c r="Z626" s="44"/>
      <c r="AA626" s="44"/>
      <c r="AB626" s="44"/>
      <c r="AC626" s="44"/>
      <c r="AD626" s="44"/>
      <c r="AE626" s="44"/>
      <c r="AF626" s="44"/>
      <c r="AG626" s="44"/>
    </row>
    <row r="627" spans="1:33" s="105" customFormat="1" ht="11.45" customHeight="1" outlineLevel="1" x14ac:dyDescent="0.2">
      <c r="A627" s="142">
        <f t="shared" si="28"/>
        <v>610</v>
      </c>
      <c r="B627" s="318"/>
      <c r="C627" s="71"/>
      <c r="D627" s="314"/>
      <c r="E627" s="70"/>
      <c r="F627" s="70"/>
      <c r="G627" s="265"/>
      <c r="H627" s="305"/>
      <c r="I627" s="319"/>
      <c r="J627" s="311"/>
      <c r="K627" s="305"/>
      <c r="L627" s="130" t="str">
        <f>IF(I627&lt;H627,"Check dates",IF(AND(H627="",I627&gt;0),"Check dates",IF(I627="",".",IFERROR(MAX(0,NETWORKDAYS(H627,I627,Lists!$F$45:$F$65)-IF(ISNUMBER(J627),J627,0)-1,0),"."))))</f>
        <v>.</v>
      </c>
      <c r="M627" s="308"/>
      <c r="N627" s="308"/>
      <c r="O627" s="304"/>
      <c r="P627" s="304"/>
      <c r="Q627" s="304"/>
      <c r="R627" s="304"/>
      <c r="S627" s="130" t="str">
        <f t="shared" si="29"/>
        <v>.</v>
      </c>
      <c r="T627" s="169" t="str">
        <f>IF(S627="Yes",(NETWORKDAYS(H627,$D$12,Lists!$F$45:$F$65)-IF(ISNUMBER(J627),J627,0)-1),".")</f>
        <v>.</v>
      </c>
      <c r="U627" s="24"/>
      <c r="V627" s="296" t="str">
        <f t="shared" si="30"/>
        <v>.</v>
      </c>
      <c r="W627" s="44"/>
      <c r="X627" s="307"/>
      <c r="Y627" s="44"/>
      <c r="Z627" s="44"/>
      <c r="AA627" s="44"/>
      <c r="AB627" s="44"/>
      <c r="AC627" s="44"/>
      <c r="AD627" s="44"/>
      <c r="AE627" s="44"/>
      <c r="AF627" s="44"/>
      <c r="AG627" s="44"/>
    </row>
    <row r="628" spans="1:33" s="105" customFormat="1" ht="11.45" customHeight="1" outlineLevel="1" x14ac:dyDescent="0.2">
      <c r="A628" s="142">
        <f t="shared" si="28"/>
        <v>611</v>
      </c>
      <c r="B628" s="318"/>
      <c r="C628" s="71"/>
      <c r="D628" s="314"/>
      <c r="E628" s="70"/>
      <c r="F628" s="70"/>
      <c r="G628" s="265"/>
      <c r="H628" s="305"/>
      <c r="I628" s="319"/>
      <c r="J628" s="311"/>
      <c r="K628" s="305"/>
      <c r="L628" s="130" t="str">
        <f>IF(I628&lt;H628,"Check dates",IF(AND(H628="",I628&gt;0),"Check dates",IF(I628="",".",IFERROR(MAX(0,NETWORKDAYS(H628,I628,Lists!$F$45:$F$65)-IF(ISNUMBER(J628),J628,0)-1,0),"."))))</f>
        <v>.</v>
      </c>
      <c r="M628" s="308"/>
      <c r="N628" s="308"/>
      <c r="O628" s="304"/>
      <c r="P628" s="304"/>
      <c r="Q628" s="304"/>
      <c r="R628" s="304"/>
      <c r="S628" s="130" t="str">
        <f t="shared" si="29"/>
        <v>.</v>
      </c>
      <c r="T628" s="169" t="str">
        <f>IF(S628="Yes",(NETWORKDAYS(H628,$D$12,Lists!$F$45:$F$65)-IF(ISNUMBER(J628),J628,0)-1),".")</f>
        <v>.</v>
      </c>
      <c r="U628" s="24"/>
      <c r="V628" s="296" t="str">
        <f t="shared" si="30"/>
        <v>.</v>
      </c>
      <c r="W628" s="44"/>
      <c r="X628" s="307"/>
      <c r="Y628" s="44"/>
      <c r="Z628" s="44"/>
      <c r="AA628" s="44"/>
      <c r="AB628" s="44"/>
      <c r="AC628" s="44"/>
      <c r="AD628" s="44"/>
      <c r="AE628" s="44"/>
      <c r="AF628" s="44"/>
      <c r="AG628" s="44"/>
    </row>
    <row r="629" spans="1:33" s="105" customFormat="1" ht="11.45" customHeight="1" outlineLevel="1" x14ac:dyDescent="0.2">
      <c r="A629" s="142">
        <f t="shared" si="28"/>
        <v>612</v>
      </c>
      <c r="B629" s="318"/>
      <c r="C629" s="71"/>
      <c r="D629" s="314"/>
      <c r="E629" s="70"/>
      <c r="F629" s="309"/>
      <c r="G629" s="308"/>
      <c r="H629" s="305"/>
      <c r="I629" s="305"/>
      <c r="J629" s="311"/>
      <c r="K629" s="305"/>
      <c r="L629" s="130" t="str">
        <f>IF(I629&lt;H629,"Check dates",IF(AND(H629="",I629&gt;0),"Check dates",IF(I629="",".",IFERROR(MAX(0,NETWORKDAYS(H629,I629,Lists!$F$45:$F$65)-IF(ISNUMBER(J629),J629,0)-1,0),"."))))</f>
        <v>.</v>
      </c>
      <c r="M629" s="308"/>
      <c r="N629" s="308"/>
      <c r="O629" s="304"/>
      <c r="P629" s="304"/>
      <c r="Q629" s="304"/>
      <c r="R629" s="304"/>
      <c r="S629" s="130" t="str">
        <f t="shared" si="29"/>
        <v>.</v>
      </c>
      <c r="T629" s="169" t="str">
        <f>IF(S629="Yes",(NETWORKDAYS(H629,$D$12,Lists!$F$45:$F$65)-IF(ISNUMBER(J629),J629,0)-1),".")</f>
        <v>.</v>
      </c>
      <c r="U629" s="24"/>
      <c r="V629" s="296" t="str">
        <f t="shared" si="30"/>
        <v>.</v>
      </c>
      <c r="W629" s="44"/>
      <c r="X629" s="307"/>
      <c r="Y629" s="44"/>
      <c r="Z629" s="44"/>
      <c r="AA629" s="44"/>
      <c r="AB629" s="44"/>
      <c r="AC629" s="44"/>
      <c r="AD629" s="44"/>
      <c r="AE629" s="44"/>
      <c r="AF629" s="44"/>
      <c r="AG629" s="44"/>
    </row>
    <row r="630" spans="1:33" s="105" customFormat="1" ht="11.45" customHeight="1" outlineLevel="1" x14ac:dyDescent="0.2">
      <c r="A630" s="142">
        <f t="shared" si="28"/>
        <v>613</v>
      </c>
      <c r="B630" s="318"/>
      <c r="C630" s="71"/>
      <c r="D630" s="314"/>
      <c r="E630" s="70"/>
      <c r="F630" s="309"/>
      <c r="G630" s="308"/>
      <c r="H630" s="305"/>
      <c r="I630" s="305"/>
      <c r="J630" s="311"/>
      <c r="K630" s="305"/>
      <c r="L630" s="130" t="str">
        <f>IF(I630&lt;H630,"Check dates",IF(AND(H630="",I630&gt;0),"Check dates",IF(I630="",".",IFERROR(MAX(0,NETWORKDAYS(H630,I630,Lists!$F$45:$F$65)-IF(ISNUMBER(J630),J630,0)-1,0),"."))))</f>
        <v>.</v>
      </c>
      <c r="M630" s="308"/>
      <c r="N630" s="308"/>
      <c r="O630" s="304"/>
      <c r="P630" s="304"/>
      <c r="Q630" s="304"/>
      <c r="R630" s="304"/>
      <c r="S630" s="130" t="str">
        <f t="shared" si="29"/>
        <v>.</v>
      </c>
      <c r="T630" s="169" t="str">
        <f>IF(S630="Yes",(NETWORKDAYS(H630,$D$12,Lists!$F$45:$F$65)-IF(ISNUMBER(J630),J630,0)-1),".")</f>
        <v>.</v>
      </c>
      <c r="U630" s="24"/>
      <c r="V630" s="296" t="str">
        <f t="shared" si="30"/>
        <v>.</v>
      </c>
      <c r="W630" s="44"/>
      <c r="X630" s="307"/>
      <c r="Y630" s="44"/>
      <c r="Z630" s="44"/>
      <c r="AA630" s="44"/>
      <c r="AB630" s="44"/>
      <c r="AC630" s="44"/>
      <c r="AD630" s="44"/>
      <c r="AE630" s="44"/>
      <c r="AF630" s="44"/>
      <c r="AG630" s="44"/>
    </row>
    <row r="631" spans="1:33" s="105" customFormat="1" ht="11.45" customHeight="1" outlineLevel="1" x14ac:dyDescent="0.2">
      <c r="A631" s="142">
        <f t="shared" si="28"/>
        <v>614</v>
      </c>
      <c r="B631" s="318"/>
      <c r="C631" s="71"/>
      <c r="D631" s="314"/>
      <c r="E631" s="70"/>
      <c r="F631" s="309"/>
      <c r="G631" s="308"/>
      <c r="H631" s="305"/>
      <c r="I631" s="305"/>
      <c r="J631" s="311"/>
      <c r="K631" s="305"/>
      <c r="L631" s="130" t="str">
        <f>IF(I631&lt;H631,"Check dates",IF(AND(H631="",I631&gt;0),"Check dates",IF(I631="",".",IFERROR(MAX(0,NETWORKDAYS(H631,I631,Lists!$F$45:$F$65)-IF(ISNUMBER(J631),J631,0)-1,0),"."))))</f>
        <v>.</v>
      </c>
      <c r="M631" s="308"/>
      <c r="N631" s="308"/>
      <c r="O631" s="304"/>
      <c r="P631" s="304"/>
      <c r="Q631" s="304"/>
      <c r="R631" s="304"/>
      <c r="S631" s="130" t="str">
        <f t="shared" si="29"/>
        <v>.</v>
      </c>
      <c r="T631" s="169" t="str">
        <f>IF(S631="Yes",(NETWORKDAYS(H631,$D$12,Lists!$F$45:$F$65)-IF(ISNUMBER(J631),J631,0)-1),".")</f>
        <v>.</v>
      </c>
      <c r="U631" s="24"/>
      <c r="V631" s="296" t="str">
        <f t="shared" si="30"/>
        <v>.</v>
      </c>
      <c r="W631" s="44"/>
      <c r="X631" s="307"/>
      <c r="Y631" s="44"/>
      <c r="Z631" s="44"/>
      <c r="AA631" s="44"/>
      <c r="AB631" s="44"/>
      <c r="AC631" s="44"/>
      <c r="AD631" s="44"/>
      <c r="AE631" s="44"/>
      <c r="AF631" s="44"/>
      <c r="AG631" s="44"/>
    </row>
    <row r="632" spans="1:33" s="105" customFormat="1" ht="11.45" customHeight="1" outlineLevel="1" x14ac:dyDescent="0.2">
      <c r="A632" s="142">
        <f t="shared" si="28"/>
        <v>615</v>
      </c>
      <c r="B632" s="318"/>
      <c r="C632" s="71"/>
      <c r="D632" s="314"/>
      <c r="E632" s="70"/>
      <c r="F632" s="309"/>
      <c r="G632" s="308"/>
      <c r="H632" s="305"/>
      <c r="I632" s="305"/>
      <c r="J632" s="311"/>
      <c r="K632" s="305"/>
      <c r="L632" s="130" t="str">
        <f>IF(I632&lt;H632,"Check dates",IF(AND(H632="",I632&gt;0),"Check dates",IF(I632="",".",IFERROR(MAX(0,NETWORKDAYS(H632,I632,Lists!$F$45:$F$65)-IF(ISNUMBER(J632),J632,0)-1,0),"."))))</f>
        <v>.</v>
      </c>
      <c r="M632" s="308"/>
      <c r="N632" s="308"/>
      <c r="O632" s="304"/>
      <c r="P632" s="304"/>
      <c r="Q632" s="304"/>
      <c r="R632" s="304"/>
      <c r="S632" s="130" t="str">
        <f t="shared" si="29"/>
        <v>.</v>
      </c>
      <c r="T632" s="169" t="str">
        <f>IF(S632="Yes",(NETWORKDAYS(H632,$D$12,Lists!$F$45:$F$65)-IF(ISNUMBER(J632),J632,0)-1),".")</f>
        <v>.</v>
      </c>
      <c r="U632" s="24"/>
      <c r="V632" s="296" t="str">
        <f t="shared" si="30"/>
        <v>.</v>
      </c>
      <c r="W632" s="44"/>
      <c r="X632" s="307"/>
      <c r="Y632" s="44"/>
      <c r="Z632" s="44"/>
      <c r="AA632" s="44"/>
      <c r="AB632" s="44"/>
      <c r="AC632" s="44"/>
      <c r="AD632" s="44"/>
      <c r="AE632" s="44"/>
      <c r="AF632" s="44"/>
      <c r="AG632" s="44"/>
    </row>
    <row r="633" spans="1:33" s="105" customFormat="1" ht="11.45" customHeight="1" outlineLevel="1" x14ac:dyDescent="0.2">
      <c r="A633" s="142">
        <f t="shared" si="28"/>
        <v>616</v>
      </c>
      <c r="B633" s="318"/>
      <c r="C633" s="71"/>
      <c r="D633" s="314"/>
      <c r="E633" s="70"/>
      <c r="F633" s="309"/>
      <c r="G633" s="308"/>
      <c r="H633" s="305"/>
      <c r="I633" s="305"/>
      <c r="J633" s="311"/>
      <c r="K633" s="305"/>
      <c r="L633" s="130" t="str">
        <f>IF(I633&lt;H633,"Check dates",IF(AND(H633="",I633&gt;0),"Check dates",IF(I633="",".",IFERROR(MAX(0,NETWORKDAYS(H633,I633,Lists!$F$45:$F$65)-IF(ISNUMBER(J633),J633,0)-1,0),"."))))</f>
        <v>.</v>
      </c>
      <c r="M633" s="308"/>
      <c r="N633" s="308"/>
      <c r="O633" s="304"/>
      <c r="P633" s="304"/>
      <c r="Q633" s="304"/>
      <c r="R633" s="304"/>
      <c r="S633" s="130" t="str">
        <f t="shared" si="29"/>
        <v>.</v>
      </c>
      <c r="T633" s="169" t="str">
        <f>IF(S633="Yes",(NETWORKDAYS(H633,$D$12,Lists!$F$45:$F$65)-IF(ISNUMBER(J633),J633,0)-1),".")</f>
        <v>.</v>
      </c>
      <c r="U633" s="24"/>
      <c r="V633" s="296" t="str">
        <f t="shared" si="30"/>
        <v>.</v>
      </c>
      <c r="W633" s="44"/>
      <c r="X633" s="307"/>
      <c r="Y633" s="44"/>
      <c r="Z633" s="44"/>
      <c r="AA633" s="44"/>
      <c r="AB633" s="44"/>
      <c r="AC633" s="44"/>
      <c r="AD633" s="44"/>
      <c r="AE633" s="44"/>
      <c r="AF633" s="44"/>
      <c r="AG633" s="44"/>
    </row>
    <row r="634" spans="1:33" s="105" customFormat="1" ht="11.45" customHeight="1" outlineLevel="1" x14ac:dyDescent="0.2">
      <c r="A634" s="142">
        <f t="shared" si="28"/>
        <v>617</v>
      </c>
      <c r="B634" s="318"/>
      <c r="C634" s="71"/>
      <c r="D634" s="314"/>
      <c r="E634" s="70"/>
      <c r="F634" s="309"/>
      <c r="G634" s="308"/>
      <c r="H634" s="305"/>
      <c r="I634" s="305"/>
      <c r="J634" s="311"/>
      <c r="K634" s="305"/>
      <c r="L634" s="130" t="str">
        <f>IF(I634&lt;H634,"Check dates",IF(AND(H634="",I634&gt;0),"Check dates",IF(I634="",".",IFERROR(MAX(0,NETWORKDAYS(H634,I634,Lists!$F$45:$F$65)-IF(ISNUMBER(J634),J634,0)-1,0),"."))))</f>
        <v>.</v>
      </c>
      <c r="M634" s="308"/>
      <c r="N634" s="308"/>
      <c r="O634" s="304"/>
      <c r="P634" s="304"/>
      <c r="Q634" s="304"/>
      <c r="R634" s="304"/>
      <c r="S634" s="130" t="str">
        <f t="shared" si="29"/>
        <v>.</v>
      </c>
      <c r="T634" s="169" t="str">
        <f>IF(S634="Yes",(NETWORKDAYS(H634,$D$12,Lists!$F$45:$F$65)-IF(ISNUMBER(J634),J634,0)-1),".")</f>
        <v>.</v>
      </c>
      <c r="U634" s="24"/>
      <c r="V634" s="296" t="str">
        <f t="shared" si="30"/>
        <v>.</v>
      </c>
      <c r="W634" s="44"/>
      <c r="X634" s="307"/>
      <c r="Y634" s="44"/>
      <c r="Z634" s="44"/>
      <c r="AA634" s="44"/>
      <c r="AB634" s="44"/>
      <c r="AC634" s="44"/>
      <c r="AD634" s="44"/>
      <c r="AE634" s="44"/>
      <c r="AF634" s="44"/>
      <c r="AG634" s="44"/>
    </row>
    <row r="635" spans="1:33" s="105" customFormat="1" ht="11.45" customHeight="1" outlineLevel="1" x14ac:dyDescent="0.2">
      <c r="A635" s="142">
        <f t="shared" si="28"/>
        <v>618</v>
      </c>
      <c r="B635" s="318"/>
      <c r="C635" s="71"/>
      <c r="D635" s="314"/>
      <c r="E635" s="70"/>
      <c r="F635" s="309"/>
      <c r="G635" s="308"/>
      <c r="H635" s="305"/>
      <c r="I635" s="319"/>
      <c r="J635" s="311"/>
      <c r="K635" s="305"/>
      <c r="L635" s="130" t="str">
        <f>IF(I635&lt;H635,"Check dates",IF(AND(H635="",I635&gt;0),"Check dates",IF(I635="",".",IFERROR(MAX(0,NETWORKDAYS(H635,I635,Lists!$F$45:$F$65)-IF(ISNUMBER(J635),J635,0)-1,0),"."))))</f>
        <v>.</v>
      </c>
      <c r="M635" s="308"/>
      <c r="N635" s="308"/>
      <c r="O635" s="304"/>
      <c r="P635" s="304"/>
      <c r="Q635" s="304"/>
      <c r="R635" s="304"/>
      <c r="S635" s="130" t="str">
        <f t="shared" si="29"/>
        <v>.</v>
      </c>
      <c r="T635" s="169" t="str">
        <f>IF(S635="Yes",(NETWORKDAYS(H635,$D$12,Lists!$F$45:$F$65)-IF(ISNUMBER(J635),J635,0)-1),".")</f>
        <v>.</v>
      </c>
      <c r="U635" s="24"/>
      <c r="V635" s="296" t="str">
        <f t="shared" si="30"/>
        <v>.</v>
      </c>
      <c r="W635" s="44"/>
      <c r="X635" s="307"/>
      <c r="Y635" s="44"/>
      <c r="Z635" s="44"/>
      <c r="AA635" s="44"/>
      <c r="AB635" s="44"/>
      <c r="AC635" s="44"/>
      <c r="AD635" s="44"/>
      <c r="AE635" s="44"/>
      <c r="AF635" s="44"/>
      <c r="AG635" s="44"/>
    </row>
    <row r="636" spans="1:33" s="105" customFormat="1" ht="11.45" customHeight="1" outlineLevel="1" x14ac:dyDescent="0.2">
      <c r="A636" s="142">
        <f t="shared" si="28"/>
        <v>619</v>
      </c>
      <c r="B636" s="318"/>
      <c r="C636" s="71"/>
      <c r="D636" s="314"/>
      <c r="E636" s="70"/>
      <c r="F636" s="309"/>
      <c r="G636" s="308"/>
      <c r="H636" s="305"/>
      <c r="I636" s="319"/>
      <c r="J636" s="311"/>
      <c r="K636" s="305"/>
      <c r="L636" s="130" t="str">
        <f>IF(I636&lt;H636,"Check dates",IF(AND(H636="",I636&gt;0),"Check dates",IF(I636="",".",IFERROR(MAX(0,NETWORKDAYS(H636,I636,Lists!$F$45:$F$65)-IF(ISNUMBER(J636),J636,0)-1,0),"."))))</f>
        <v>.</v>
      </c>
      <c r="M636" s="308"/>
      <c r="N636" s="308"/>
      <c r="O636" s="304"/>
      <c r="P636" s="304"/>
      <c r="Q636" s="304"/>
      <c r="R636" s="304"/>
      <c r="S636" s="130" t="str">
        <f t="shared" si="29"/>
        <v>.</v>
      </c>
      <c r="T636" s="169" t="str">
        <f>IF(S636="Yes",(NETWORKDAYS(H636,$D$12,Lists!$F$45:$F$65)-IF(ISNUMBER(J636),J636,0)-1),".")</f>
        <v>.</v>
      </c>
      <c r="U636" s="24"/>
      <c r="V636" s="296" t="str">
        <f t="shared" si="30"/>
        <v>.</v>
      </c>
      <c r="W636" s="44"/>
      <c r="X636" s="307"/>
      <c r="Y636" s="44"/>
      <c r="Z636" s="44"/>
      <c r="AA636" s="44"/>
      <c r="AB636" s="44"/>
      <c r="AC636" s="44"/>
      <c r="AD636" s="44"/>
      <c r="AE636" s="44"/>
      <c r="AF636" s="44"/>
      <c r="AG636" s="44"/>
    </row>
    <row r="637" spans="1:33" s="105" customFormat="1" ht="11.45" customHeight="1" outlineLevel="1" x14ac:dyDescent="0.2">
      <c r="A637" s="142">
        <f t="shared" si="28"/>
        <v>620</v>
      </c>
      <c r="B637" s="318"/>
      <c r="C637" s="71"/>
      <c r="D637" s="314"/>
      <c r="E637" s="70"/>
      <c r="F637" s="309"/>
      <c r="G637" s="308"/>
      <c r="H637" s="305"/>
      <c r="I637" s="305"/>
      <c r="J637" s="311"/>
      <c r="K637" s="305"/>
      <c r="L637" s="130" t="str">
        <f>IF(I637&lt;H637,"Check dates",IF(AND(H637="",I637&gt;0),"Check dates",IF(I637="",".",IFERROR(MAX(0,NETWORKDAYS(H637,I637,Lists!$F$45:$F$65)-IF(ISNUMBER(J637),J637,0)-1,0),"."))))</f>
        <v>.</v>
      </c>
      <c r="M637" s="308"/>
      <c r="N637" s="308"/>
      <c r="O637" s="304"/>
      <c r="P637" s="304"/>
      <c r="Q637" s="304"/>
      <c r="R637" s="304"/>
      <c r="S637" s="130" t="str">
        <f t="shared" si="29"/>
        <v>.</v>
      </c>
      <c r="T637" s="169" t="str">
        <f>IF(S637="Yes",(NETWORKDAYS(H637,$D$12,Lists!$F$45:$F$65)-IF(ISNUMBER(J637),J637,0)-1),".")</f>
        <v>.</v>
      </c>
      <c r="U637" s="24"/>
      <c r="V637" s="296" t="str">
        <f t="shared" si="30"/>
        <v>.</v>
      </c>
      <c r="W637" s="44"/>
      <c r="X637" s="307"/>
      <c r="Y637" s="44"/>
      <c r="Z637" s="44"/>
      <c r="AA637" s="44"/>
      <c r="AB637" s="44"/>
      <c r="AC637" s="44"/>
      <c r="AD637" s="44"/>
      <c r="AE637" s="44"/>
      <c r="AF637" s="44"/>
      <c r="AG637" s="44"/>
    </row>
    <row r="638" spans="1:33" s="105" customFormat="1" ht="11.45" customHeight="1" outlineLevel="1" x14ac:dyDescent="0.2">
      <c r="A638" s="142">
        <f t="shared" si="28"/>
        <v>621</v>
      </c>
      <c r="B638" s="318"/>
      <c r="C638" s="71"/>
      <c r="D638" s="314"/>
      <c r="E638" s="70"/>
      <c r="F638" s="309"/>
      <c r="G638" s="308"/>
      <c r="H638" s="305"/>
      <c r="I638" s="305"/>
      <c r="J638" s="311"/>
      <c r="K638" s="305"/>
      <c r="L638" s="130" t="str">
        <f>IF(I638&lt;H638,"Check dates",IF(AND(H638="",I638&gt;0),"Check dates",IF(I638="",".",IFERROR(MAX(0,NETWORKDAYS(H638,I638,Lists!$F$45:$F$65)-IF(ISNUMBER(J638),J638,0)-1,0),"."))))</f>
        <v>.</v>
      </c>
      <c r="M638" s="308"/>
      <c r="N638" s="308"/>
      <c r="O638" s="304"/>
      <c r="P638" s="304"/>
      <c r="Q638" s="304"/>
      <c r="R638" s="304"/>
      <c r="S638" s="130" t="str">
        <f t="shared" si="29"/>
        <v>.</v>
      </c>
      <c r="T638" s="169" t="str">
        <f>IF(S638="Yes",(NETWORKDAYS(H638,$D$12,Lists!$F$45:$F$65)-IF(ISNUMBER(J638),J638,0)-1),".")</f>
        <v>.</v>
      </c>
      <c r="U638" s="24"/>
      <c r="V638" s="296" t="str">
        <f t="shared" si="30"/>
        <v>.</v>
      </c>
      <c r="W638" s="44"/>
      <c r="X638" s="307"/>
      <c r="Y638" s="44"/>
      <c r="Z638" s="44"/>
      <c r="AA638" s="44"/>
      <c r="AB638" s="44"/>
      <c r="AC638" s="44"/>
      <c r="AD638" s="44"/>
      <c r="AE638" s="44"/>
      <c r="AF638" s="44"/>
      <c r="AG638" s="44"/>
    </row>
    <row r="639" spans="1:33" s="105" customFormat="1" ht="11.45" customHeight="1" outlineLevel="1" x14ac:dyDescent="0.2">
      <c r="A639" s="142">
        <f t="shared" si="28"/>
        <v>622</v>
      </c>
      <c r="B639" s="318"/>
      <c r="C639" s="71"/>
      <c r="D639" s="314"/>
      <c r="E639" s="70"/>
      <c r="F639" s="309"/>
      <c r="G639" s="308"/>
      <c r="H639" s="305"/>
      <c r="I639" s="305"/>
      <c r="J639" s="311"/>
      <c r="K639" s="305"/>
      <c r="L639" s="130" t="str">
        <f>IF(I639&lt;H639,"Check dates",IF(AND(H639="",I639&gt;0),"Check dates",IF(I639="",".",IFERROR(MAX(0,NETWORKDAYS(H639,I639,Lists!$F$45:$F$65)-IF(ISNUMBER(J639),J639,0)-1,0),"."))))</f>
        <v>.</v>
      </c>
      <c r="M639" s="308"/>
      <c r="N639" s="308"/>
      <c r="O639" s="304"/>
      <c r="P639" s="304"/>
      <c r="Q639" s="304"/>
      <c r="R639" s="304"/>
      <c r="S639" s="130" t="str">
        <f t="shared" si="29"/>
        <v>.</v>
      </c>
      <c r="T639" s="169" t="str">
        <f>IF(S639="Yes",(NETWORKDAYS(H639,$D$12,Lists!$F$45:$F$65)-IF(ISNUMBER(J639),J639,0)-1),".")</f>
        <v>.</v>
      </c>
      <c r="U639" s="24"/>
      <c r="V639" s="296" t="str">
        <f t="shared" si="30"/>
        <v>.</v>
      </c>
      <c r="W639" s="44"/>
      <c r="X639" s="307"/>
      <c r="Y639" s="44"/>
      <c r="Z639" s="44"/>
      <c r="AA639" s="44"/>
      <c r="AB639" s="44"/>
      <c r="AC639" s="44"/>
      <c r="AD639" s="44"/>
      <c r="AE639" s="44"/>
      <c r="AF639" s="44"/>
      <c r="AG639" s="44"/>
    </row>
    <row r="640" spans="1:33" s="105" customFormat="1" ht="11.45" customHeight="1" outlineLevel="1" x14ac:dyDescent="0.2">
      <c r="A640" s="142">
        <f t="shared" si="28"/>
        <v>623</v>
      </c>
      <c r="B640" s="318"/>
      <c r="C640" s="71"/>
      <c r="D640" s="314"/>
      <c r="E640" s="70"/>
      <c r="F640" s="309"/>
      <c r="G640" s="308"/>
      <c r="H640" s="305"/>
      <c r="I640" s="305"/>
      <c r="J640" s="311"/>
      <c r="K640" s="305"/>
      <c r="L640" s="130" t="str">
        <f>IF(I640&lt;H640,"Check dates",IF(AND(H640="",I640&gt;0),"Check dates",IF(I640="",".",IFERROR(MAX(0,NETWORKDAYS(H640,I640,Lists!$F$45:$F$65)-IF(ISNUMBER(J640),J640,0)-1,0),"."))))</f>
        <v>.</v>
      </c>
      <c r="M640" s="308"/>
      <c r="N640" s="308"/>
      <c r="O640" s="304"/>
      <c r="P640" s="304"/>
      <c r="Q640" s="304"/>
      <c r="R640" s="304"/>
      <c r="S640" s="130" t="str">
        <f t="shared" si="29"/>
        <v>.</v>
      </c>
      <c r="T640" s="169" t="str">
        <f>IF(S640="Yes",(NETWORKDAYS(H640,$D$12,Lists!$F$45:$F$65)-IF(ISNUMBER(J640),J640,0)-1),".")</f>
        <v>.</v>
      </c>
      <c r="U640" s="24"/>
      <c r="V640" s="296" t="str">
        <f t="shared" si="30"/>
        <v>.</v>
      </c>
      <c r="W640" s="44"/>
      <c r="X640" s="307"/>
      <c r="Y640" s="44"/>
      <c r="Z640" s="44"/>
      <c r="AA640" s="44"/>
      <c r="AB640" s="44"/>
      <c r="AC640" s="44"/>
      <c r="AD640" s="44"/>
      <c r="AE640" s="44"/>
      <c r="AF640" s="44"/>
      <c r="AG640" s="44"/>
    </row>
    <row r="641" spans="1:33" s="105" customFormat="1" ht="11.45" customHeight="1" outlineLevel="1" x14ac:dyDescent="0.2">
      <c r="A641" s="142">
        <f t="shared" si="28"/>
        <v>624</v>
      </c>
      <c r="B641" s="318"/>
      <c r="C641" s="71"/>
      <c r="D641" s="314"/>
      <c r="E641" s="70"/>
      <c r="F641" s="309"/>
      <c r="G641" s="308"/>
      <c r="H641" s="305"/>
      <c r="I641" s="305"/>
      <c r="J641" s="311"/>
      <c r="K641" s="305"/>
      <c r="L641" s="130" t="str">
        <f>IF(I641&lt;H641,"Check dates",IF(AND(H641="",I641&gt;0),"Check dates",IF(I641="",".",IFERROR(MAX(0,NETWORKDAYS(H641,I641,Lists!$F$45:$F$65)-IF(ISNUMBER(J641),J641,0)-1,0),"."))))</f>
        <v>.</v>
      </c>
      <c r="M641" s="308"/>
      <c r="N641" s="308"/>
      <c r="O641" s="304"/>
      <c r="P641" s="304"/>
      <c r="Q641" s="304"/>
      <c r="R641" s="304"/>
      <c r="S641" s="130" t="str">
        <f t="shared" si="29"/>
        <v>.</v>
      </c>
      <c r="T641" s="169" t="str">
        <f>IF(S641="Yes",(NETWORKDAYS(H641,$D$12,Lists!$F$45:$F$65)-IF(ISNUMBER(J641),J641,0)-1),".")</f>
        <v>.</v>
      </c>
      <c r="U641" s="24"/>
      <c r="V641" s="296" t="str">
        <f t="shared" si="30"/>
        <v>.</v>
      </c>
      <c r="W641" s="44"/>
      <c r="X641" s="307"/>
      <c r="Y641" s="44"/>
      <c r="Z641" s="44"/>
      <c r="AA641" s="44"/>
      <c r="AB641" s="44"/>
      <c r="AC641" s="44"/>
      <c r="AD641" s="44"/>
      <c r="AE641" s="44"/>
      <c r="AF641" s="44"/>
      <c r="AG641" s="44"/>
    </row>
    <row r="642" spans="1:33" s="105" customFormat="1" ht="11.45" customHeight="1" outlineLevel="1" x14ac:dyDescent="0.2">
      <c r="A642" s="142">
        <f t="shared" si="28"/>
        <v>625</v>
      </c>
      <c r="B642" s="318"/>
      <c r="C642" s="71"/>
      <c r="D642" s="314"/>
      <c r="E642" s="70"/>
      <c r="F642" s="309"/>
      <c r="G642" s="308"/>
      <c r="H642" s="305"/>
      <c r="I642" s="319"/>
      <c r="J642" s="311"/>
      <c r="K642" s="305"/>
      <c r="L642" s="130" t="str">
        <f>IF(I642&lt;H642,"Check dates",IF(AND(H642="",I642&gt;0),"Check dates",IF(I642="",".",IFERROR(MAX(0,NETWORKDAYS(H642,I642,Lists!$F$45:$F$65)-IF(ISNUMBER(J642),J642,0)-1,0),"."))))</f>
        <v>.</v>
      </c>
      <c r="M642" s="308"/>
      <c r="N642" s="308"/>
      <c r="O642" s="304"/>
      <c r="P642" s="304"/>
      <c r="Q642" s="304"/>
      <c r="R642" s="304"/>
      <c r="S642" s="130" t="str">
        <f t="shared" si="29"/>
        <v>.</v>
      </c>
      <c r="T642" s="169" t="str">
        <f>IF(S642="Yes",(NETWORKDAYS(H642,$D$12,Lists!$F$45:$F$65)-IF(ISNUMBER(J642),J642,0)-1),".")</f>
        <v>.</v>
      </c>
      <c r="U642" s="24"/>
      <c r="V642" s="296" t="str">
        <f t="shared" si="30"/>
        <v>.</v>
      </c>
      <c r="W642" s="44"/>
      <c r="X642" s="307"/>
      <c r="Y642" s="44"/>
      <c r="Z642" s="44"/>
      <c r="AA642" s="44"/>
      <c r="AB642" s="44"/>
      <c r="AC642" s="44"/>
      <c r="AD642" s="44"/>
      <c r="AE642" s="44"/>
      <c r="AF642" s="44"/>
      <c r="AG642" s="44"/>
    </row>
    <row r="643" spans="1:33" s="105" customFormat="1" ht="11.45" customHeight="1" outlineLevel="1" x14ac:dyDescent="0.2">
      <c r="A643" s="142">
        <f t="shared" si="28"/>
        <v>626</v>
      </c>
      <c r="B643" s="318"/>
      <c r="C643" s="71"/>
      <c r="D643" s="314"/>
      <c r="E643" s="70"/>
      <c r="F643" s="309"/>
      <c r="G643" s="308"/>
      <c r="H643" s="305"/>
      <c r="I643" s="319"/>
      <c r="J643" s="311"/>
      <c r="K643" s="305"/>
      <c r="L643" s="130" t="str">
        <f>IF(I643&lt;H643,"Check dates",IF(AND(H643="",I643&gt;0),"Check dates",IF(I643="",".",IFERROR(MAX(0,NETWORKDAYS(H643,I643,Lists!$F$45:$F$65)-IF(ISNUMBER(J643),J643,0)-1,0),"."))))</f>
        <v>.</v>
      </c>
      <c r="M643" s="308"/>
      <c r="N643" s="308"/>
      <c r="O643" s="304"/>
      <c r="P643" s="304"/>
      <c r="Q643" s="304"/>
      <c r="R643" s="304"/>
      <c r="S643" s="130" t="str">
        <f t="shared" si="29"/>
        <v>.</v>
      </c>
      <c r="T643" s="169" t="str">
        <f>IF(S643="Yes",(NETWORKDAYS(H643,$D$12,Lists!$F$45:$F$65)-IF(ISNUMBER(J643),J643,0)-1),".")</f>
        <v>.</v>
      </c>
      <c r="U643" s="24"/>
      <c r="V643" s="296" t="str">
        <f t="shared" si="30"/>
        <v>.</v>
      </c>
      <c r="W643" s="44"/>
      <c r="X643" s="307"/>
      <c r="Y643" s="44"/>
      <c r="Z643" s="44"/>
      <c r="AA643" s="44"/>
      <c r="AB643" s="44"/>
      <c r="AC643" s="44"/>
      <c r="AD643" s="44"/>
      <c r="AE643" s="44"/>
      <c r="AF643" s="44"/>
      <c r="AG643" s="44"/>
    </row>
    <row r="644" spans="1:33" s="105" customFormat="1" ht="11.45" customHeight="1" outlineLevel="1" x14ac:dyDescent="0.2">
      <c r="A644" s="142">
        <f t="shared" si="28"/>
        <v>627</v>
      </c>
      <c r="B644" s="318"/>
      <c r="C644" s="71"/>
      <c r="D644" s="314"/>
      <c r="E644" s="70"/>
      <c r="F644" s="309"/>
      <c r="G644" s="308"/>
      <c r="H644" s="305"/>
      <c r="I644" s="319"/>
      <c r="J644" s="311"/>
      <c r="K644" s="305"/>
      <c r="L644" s="130" t="str">
        <f>IF(I644&lt;H644,"Check dates",IF(AND(H644="",I644&gt;0),"Check dates",IF(I644="",".",IFERROR(MAX(0,NETWORKDAYS(H644,I644,Lists!$F$45:$F$65)-IF(ISNUMBER(J644),J644,0)-1,0),"."))))</f>
        <v>.</v>
      </c>
      <c r="M644" s="308"/>
      <c r="N644" s="308"/>
      <c r="O644" s="304"/>
      <c r="P644" s="304"/>
      <c r="Q644" s="304"/>
      <c r="R644" s="304"/>
      <c r="S644" s="130" t="str">
        <f t="shared" si="29"/>
        <v>.</v>
      </c>
      <c r="T644" s="169" t="str">
        <f>IF(S644="Yes",(NETWORKDAYS(H644,$D$12,Lists!$F$45:$F$65)-IF(ISNUMBER(J644),J644,0)-1),".")</f>
        <v>.</v>
      </c>
      <c r="U644" s="24"/>
      <c r="V644" s="296" t="str">
        <f t="shared" si="30"/>
        <v>.</v>
      </c>
      <c r="W644" s="44"/>
      <c r="X644" s="307"/>
      <c r="Y644" s="44"/>
      <c r="Z644" s="44"/>
      <c r="AA644" s="44"/>
      <c r="AB644" s="44"/>
      <c r="AC644" s="44"/>
      <c r="AD644" s="44"/>
      <c r="AE644" s="44"/>
      <c r="AF644" s="44"/>
      <c r="AG644" s="44"/>
    </row>
    <row r="645" spans="1:33" s="105" customFormat="1" ht="11.45" customHeight="1" outlineLevel="1" x14ac:dyDescent="0.2">
      <c r="A645" s="142">
        <f t="shared" si="28"/>
        <v>628</v>
      </c>
      <c r="B645" s="318"/>
      <c r="C645" s="71"/>
      <c r="D645" s="314"/>
      <c r="E645" s="70"/>
      <c r="F645" s="309"/>
      <c r="G645" s="308"/>
      <c r="H645" s="305"/>
      <c r="I645" s="305"/>
      <c r="J645" s="311"/>
      <c r="K645" s="305"/>
      <c r="L645" s="130" t="str">
        <f>IF(I645&lt;H645,"Check dates",IF(AND(H645="",I645&gt;0),"Check dates",IF(I645="",".",IFERROR(MAX(0,NETWORKDAYS(H645,I645,Lists!$F$45:$F$65)-IF(ISNUMBER(J645),J645,0)-1,0),"."))))</f>
        <v>.</v>
      </c>
      <c r="M645" s="308"/>
      <c r="N645" s="308"/>
      <c r="O645" s="304"/>
      <c r="P645" s="304"/>
      <c r="Q645" s="304"/>
      <c r="R645" s="304"/>
      <c r="S645" s="130" t="str">
        <f t="shared" si="29"/>
        <v>.</v>
      </c>
      <c r="T645" s="169" t="str">
        <f>IF(S645="Yes",(NETWORKDAYS(H645,$D$12,Lists!$F$45:$F$65)-IF(ISNUMBER(J645),J645,0)-1),".")</f>
        <v>.</v>
      </c>
      <c r="U645" s="24"/>
      <c r="V645" s="296" t="str">
        <f t="shared" si="30"/>
        <v>.</v>
      </c>
      <c r="W645" s="44"/>
      <c r="X645" s="307"/>
      <c r="Y645" s="44"/>
      <c r="Z645" s="44"/>
      <c r="AA645" s="44"/>
      <c r="AB645" s="44"/>
      <c r="AC645" s="44"/>
      <c r="AD645" s="44"/>
      <c r="AE645" s="44"/>
      <c r="AF645" s="44"/>
      <c r="AG645" s="44"/>
    </row>
    <row r="646" spans="1:33" s="105" customFormat="1" ht="11.45" customHeight="1" outlineLevel="1" x14ac:dyDescent="0.2">
      <c r="A646" s="142">
        <f t="shared" si="28"/>
        <v>629</v>
      </c>
      <c r="B646" s="318"/>
      <c r="C646" s="71"/>
      <c r="D646" s="314"/>
      <c r="E646" s="70"/>
      <c r="F646" s="309"/>
      <c r="G646" s="308"/>
      <c r="H646" s="305"/>
      <c r="I646" s="305"/>
      <c r="J646" s="311"/>
      <c r="K646" s="305"/>
      <c r="L646" s="130" t="str">
        <f>IF(I646&lt;H646,"Check dates",IF(AND(H646="",I646&gt;0),"Check dates",IF(I646="",".",IFERROR(MAX(0,NETWORKDAYS(H646,I646,Lists!$F$45:$F$65)-IF(ISNUMBER(J646),J646,0)-1,0),"."))))</f>
        <v>.</v>
      </c>
      <c r="M646" s="308"/>
      <c r="N646" s="308"/>
      <c r="O646" s="304"/>
      <c r="P646" s="304"/>
      <c r="Q646" s="304"/>
      <c r="R646" s="304"/>
      <c r="S646" s="130" t="str">
        <f t="shared" si="29"/>
        <v>.</v>
      </c>
      <c r="T646" s="169" t="str">
        <f>IF(S646="Yes",(NETWORKDAYS(H646,$D$12,Lists!$F$45:$F$65)-IF(ISNUMBER(J646),J646,0)-1),".")</f>
        <v>.</v>
      </c>
      <c r="U646" s="24"/>
      <c r="V646" s="296" t="str">
        <f t="shared" si="30"/>
        <v>.</v>
      </c>
      <c r="W646" s="44"/>
      <c r="X646" s="307"/>
      <c r="Y646" s="44"/>
      <c r="Z646" s="44"/>
      <c r="AA646" s="44"/>
      <c r="AB646" s="44"/>
      <c r="AC646" s="44"/>
      <c r="AD646" s="44"/>
      <c r="AE646" s="44"/>
      <c r="AF646" s="44"/>
      <c r="AG646" s="44"/>
    </row>
    <row r="647" spans="1:33" s="105" customFormat="1" ht="11.45" customHeight="1" outlineLevel="1" x14ac:dyDescent="0.2">
      <c r="A647" s="142">
        <f t="shared" si="28"/>
        <v>630</v>
      </c>
      <c r="B647" s="318"/>
      <c r="C647" s="71"/>
      <c r="D647" s="314"/>
      <c r="E647" s="70"/>
      <c r="F647" s="309"/>
      <c r="G647" s="308"/>
      <c r="H647" s="305"/>
      <c r="I647" s="305"/>
      <c r="J647" s="311"/>
      <c r="K647" s="305"/>
      <c r="L647" s="130" t="str">
        <f>IF(I647&lt;H647,"Check dates",IF(AND(H647="",I647&gt;0),"Check dates",IF(I647="",".",IFERROR(MAX(0,NETWORKDAYS(H647,I647,Lists!$F$45:$F$65)-IF(ISNUMBER(J647),J647,0)-1,0),"."))))</f>
        <v>.</v>
      </c>
      <c r="M647" s="308"/>
      <c r="N647" s="308"/>
      <c r="O647" s="304"/>
      <c r="P647" s="304"/>
      <c r="Q647" s="304"/>
      <c r="R647" s="304"/>
      <c r="S647" s="130" t="str">
        <f t="shared" si="29"/>
        <v>.</v>
      </c>
      <c r="T647" s="169" t="str">
        <f>IF(S647="Yes",(NETWORKDAYS(H647,$D$12,Lists!$F$45:$F$65)-IF(ISNUMBER(J647),J647,0)-1),".")</f>
        <v>.</v>
      </c>
      <c r="U647" s="24"/>
      <c r="V647" s="296" t="str">
        <f t="shared" si="30"/>
        <v>.</v>
      </c>
      <c r="W647" s="44"/>
      <c r="X647" s="307"/>
      <c r="Y647" s="44"/>
      <c r="Z647" s="44"/>
      <c r="AA647" s="44"/>
      <c r="AB647" s="44"/>
      <c r="AC647" s="44"/>
      <c r="AD647" s="44"/>
      <c r="AE647" s="44"/>
      <c r="AF647" s="44"/>
      <c r="AG647" s="44"/>
    </row>
    <row r="648" spans="1:33" s="105" customFormat="1" ht="11.45" customHeight="1" outlineLevel="1" x14ac:dyDescent="0.2">
      <c r="A648" s="142">
        <f t="shared" si="28"/>
        <v>631</v>
      </c>
      <c r="B648" s="318"/>
      <c r="C648" s="71"/>
      <c r="D648" s="314"/>
      <c r="E648" s="70"/>
      <c r="F648" s="309"/>
      <c r="G648" s="308"/>
      <c r="H648" s="305"/>
      <c r="I648" s="305"/>
      <c r="J648" s="311"/>
      <c r="K648" s="305"/>
      <c r="L648" s="130" t="str">
        <f>IF(I648&lt;H648,"Check dates",IF(AND(H648="",I648&gt;0),"Check dates",IF(I648="",".",IFERROR(MAX(0,NETWORKDAYS(H648,I648,Lists!$F$45:$F$65)-IF(ISNUMBER(J648),J648,0)-1,0),"."))))</f>
        <v>.</v>
      </c>
      <c r="M648" s="308"/>
      <c r="N648" s="308"/>
      <c r="O648" s="304"/>
      <c r="P648" s="304"/>
      <c r="Q648" s="304"/>
      <c r="R648" s="304"/>
      <c r="S648" s="130" t="str">
        <f t="shared" si="29"/>
        <v>.</v>
      </c>
      <c r="T648" s="169" t="str">
        <f>IF(S648="Yes",(NETWORKDAYS(H648,$D$12,Lists!$F$45:$F$65)-IF(ISNUMBER(J648),J648,0)-1),".")</f>
        <v>.</v>
      </c>
      <c r="U648" s="24"/>
      <c r="V648" s="296" t="str">
        <f t="shared" si="30"/>
        <v>.</v>
      </c>
      <c r="W648" s="44"/>
      <c r="X648" s="307"/>
      <c r="Y648" s="44"/>
      <c r="Z648" s="44"/>
      <c r="AA648" s="44"/>
      <c r="AB648" s="44"/>
      <c r="AC648" s="44"/>
      <c r="AD648" s="44"/>
      <c r="AE648" s="44"/>
      <c r="AF648" s="44"/>
      <c r="AG648" s="44"/>
    </row>
    <row r="649" spans="1:33" s="105" customFormat="1" ht="11.45" customHeight="1" outlineLevel="1" x14ac:dyDescent="0.2">
      <c r="A649" s="142">
        <f t="shared" ref="A649:A712" si="31">A648+1</f>
        <v>632</v>
      </c>
      <c r="B649" s="318"/>
      <c r="C649" s="71"/>
      <c r="D649" s="314"/>
      <c r="E649" s="70"/>
      <c r="F649" s="309"/>
      <c r="G649" s="308"/>
      <c r="H649" s="305"/>
      <c r="I649" s="305"/>
      <c r="J649" s="311"/>
      <c r="K649" s="305"/>
      <c r="L649" s="130" t="str">
        <f>IF(I649&lt;H649,"Check dates",IF(AND(H649="",I649&gt;0),"Check dates",IF(I649="",".",IFERROR(MAX(0,NETWORKDAYS(H649,I649,Lists!$F$45:$F$65)-IF(ISNUMBER(J649),J649,0)-1,0),"."))))</f>
        <v>.</v>
      </c>
      <c r="M649" s="308"/>
      <c r="N649" s="308"/>
      <c r="O649" s="304"/>
      <c r="P649" s="304"/>
      <c r="Q649" s="304"/>
      <c r="R649" s="304"/>
      <c r="S649" s="130" t="str">
        <f t="shared" si="29"/>
        <v>.</v>
      </c>
      <c r="T649" s="169" t="str">
        <f>IF(S649="Yes",(NETWORKDAYS(H649,$D$12,Lists!$F$45:$F$65)-IF(ISNUMBER(J649),J649,0)-1),".")</f>
        <v>.</v>
      </c>
      <c r="U649" s="24"/>
      <c r="V649" s="296" t="str">
        <f t="shared" si="30"/>
        <v>.</v>
      </c>
      <c r="W649" s="44"/>
      <c r="X649" s="307"/>
      <c r="Y649" s="44"/>
      <c r="Z649" s="44"/>
      <c r="AA649" s="44"/>
      <c r="AB649" s="44"/>
      <c r="AC649" s="44"/>
      <c r="AD649" s="44"/>
      <c r="AE649" s="44"/>
      <c r="AF649" s="44"/>
      <c r="AG649" s="44"/>
    </row>
    <row r="650" spans="1:33" s="105" customFormat="1" ht="11.45" customHeight="1" outlineLevel="1" x14ac:dyDescent="0.2">
      <c r="A650" s="142">
        <f t="shared" si="31"/>
        <v>633</v>
      </c>
      <c r="B650" s="318"/>
      <c r="C650" s="71"/>
      <c r="D650" s="314"/>
      <c r="E650" s="70"/>
      <c r="F650" s="309"/>
      <c r="G650" s="308"/>
      <c r="H650" s="305"/>
      <c r="I650" s="305"/>
      <c r="J650" s="311"/>
      <c r="K650" s="305"/>
      <c r="L650" s="130" t="str">
        <f>IF(I650&lt;H650,"Check dates",IF(AND(H650="",I650&gt;0),"Check dates",IF(I650="",".",IFERROR(MAX(0,NETWORKDAYS(H650,I650,Lists!$F$45:$F$65)-IF(ISNUMBER(J650),J650,0)-1,0),"."))))</f>
        <v>.</v>
      </c>
      <c r="M650" s="308"/>
      <c r="N650" s="308"/>
      <c r="O650" s="304"/>
      <c r="P650" s="304"/>
      <c r="Q650" s="304"/>
      <c r="R650" s="304"/>
      <c r="S650" s="130" t="str">
        <f t="shared" si="29"/>
        <v>.</v>
      </c>
      <c r="T650" s="169" t="str">
        <f>IF(S650="Yes",(NETWORKDAYS(H650,$D$12,Lists!$F$45:$F$65)-IF(ISNUMBER(J650),J650,0)-1),".")</f>
        <v>.</v>
      </c>
      <c r="U650" s="24"/>
      <c r="V650" s="296" t="str">
        <f t="shared" si="30"/>
        <v>.</v>
      </c>
      <c r="W650" s="44"/>
      <c r="X650" s="307"/>
      <c r="Y650" s="44"/>
      <c r="Z650" s="44"/>
      <c r="AA650" s="44"/>
      <c r="AB650" s="44"/>
      <c r="AC650" s="44"/>
      <c r="AD650" s="44"/>
      <c r="AE650" s="44"/>
      <c r="AF650" s="44"/>
      <c r="AG650" s="44"/>
    </row>
    <row r="651" spans="1:33" s="105" customFormat="1" ht="11.45" customHeight="1" outlineLevel="1" x14ac:dyDescent="0.2">
      <c r="A651" s="142">
        <f t="shared" si="31"/>
        <v>634</v>
      </c>
      <c r="B651" s="318"/>
      <c r="C651" s="71"/>
      <c r="D651" s="314"/>
      <c r="E651" s="70"/>
      <c r="F651" s="309"/>
      <c r="G651" s="308"/>
      <c r="H651" s="305"/>
      <c r="I651" s="305"/>
      <c r="J651" s="311"/>
      <c r="K651" s="305"/>
      <c r="L651" s="130" t="str">
        <f>IF(I651&lt;H651,"Check dates",IF(AND(H651="",I651&gt;0),"Check dates",IF(I651="",".",IFERROR(MAX(0,NETWORKDAYS(H651,I651,Lists!$F$45:$F$65)-IF(ISNUMBER(J651),J651,0)-1,0),"."))))</f>
        <v>.</v>
      </c>
      <c r="M651" s="308"/>
      <c r="N651" s="308"/>
      <c r="O651" s="304"/>
      <c r="P651" s="304"/>
      <c r="Q651" s="304"/>
      <c r="R651" s="304"/>
      <c r="S651" s="130" t="str">
        <f t="shared" si="29"/>
        <v>.</v>
      </c>
      <c r="T651" s="169" t="str">
        <f>IF(S651="Yes",(NETWORKDAYS(H651,$D$12,Lists!$F$45:$F$65)-IF(ISNUMBER(J651),J651,0)-1),".")</f>
        <v>.</v>
      </c>
      <c r="U651" s="24"/>
      <c r="V651" s="296" t="str">
        <f t="shared" si="30"/>
        <v>.</v>
      </c>
      <c r="W651" s="44"/>
      <c r="X651" s="307"/>
      <c r="Y651" s="44"/>
      <c r="Z651" s="44"/>
      <c r="AA651" s="44"/>
      <c r="AB651" s="44"/>
      <c r="AC651" s="44"/>
      <c r="AD651" s="44"/>
      <c r="AE651" s="44"/>
      <c r="AF651" s="44"/>
      <c r="AG651" s="44"/>
    </row>
    <row r="652" spans="1:33" s="105" customFormat="1" ht="11.45" customHeight="1" outlineLevel="1" x14ac:dyDescent="0.2">
      <c r="A652" s="142">
        <f t="shared" si="31"/>
        <v>635</v>
      </c>
      <c r="B652" s="318"/>
      <c r="C652" s="71"/>
      <c r="D652" s="314"/>
      <c r="E652" s="70"/>
      <c r="F652" s="309"/>
      <c r="G652" s="308"/>
      <c r="H652" s="305"/>
      <c r="I652" s="305"/>
      <c r="J652" s="311"/>
      <c r="K652" s="305"/>
      <c r="L652" s="130" t="str">
        <f>IF(I652&lt;H652,"Check dates",IF(AND(H652="",I652&gt;0),"Check dates",IF(I652="",".",IFERROR(MAX(0,NETWORKDAYS(H652,I652,Lists!$F$45:$F$65)-IF(ISNUMBER(J652),J652,0)-1,0),"."))))</f>
        <v>.</v>
      </c>
      <c r="M652" s="308"/>
      <c r="N652" s="308"/>
      <c r="O652" s="304"/>
      <c r="P652" s="304"/>
      <c r="Q652" s="304"/>
      <c r="R652" s="304"/>
      <c r="S652" s="130" t="str">
        <f t="shared" si="29"/>
        <v>.</v>
      </c>
      <c r="T652" s="169" t="str">
        <f>IF(S652="Yes",(NETWORKDAYS(H652,$D$12,Lists!$F$45:$F$65)-IF(ISNUMBER(J652),J652,0)-1),".")</f>
        <v>.</v>
      </c>
      <c r="U652" s="24"/>
      <c r="V652" s="296" t="str">
        <f t="shared" si="30"/>
        <v>.</v>
      </c>
      <c r="W652" s="44"/>
      <c r="X652" s="307"/>
      <c r="Y652" s="44"/>
      <c r="Z652" s="44"/>
      <c r="AA652" s="44"/>
      <c r="AB652" s="44"/>
      <c r="AC652" s="44"/>
      <c r="AD652" s="44"/>
      <c r="AE652" s="44"/>
      <c r="AF652" s="44"/>
      <c r="AG652" s="44"/>
    </row>
    <row r="653" spans="1:33" s="105" customFormat="1" ht="11.45" customHeight="1" outlineLevel="1" x14ac:dyDescent="0.2">
      <c r="A653" s="142">
        <f t="shared" si="31"/>
        <v>636</v>
      </c>
      <c r="B653" s="318"/>
      <c r="C653" s="71"/>
      <c r="D653" s="314"/>
      <c r="E653" s="70"/>
      <c r="F653" s="309"/>
      <c r="G653" s="308"/>
      <c r="H653" s="305"/>
      <c r="I653" s="305"/>
      <c r="J653" s="311"/>
      <c r="K653" s="305"/>
      <c r="L653" s="130" t="str">
        <f>IF(I653&lt;H653,"Check dates",IF(AND(H653="",I653&gt;0),"Check dates",IF(I653="",".",IFERROR(MAX(0,NETWORKDAYS(H653,I653,Lists!$F$45:$F$65)-IF(ISNUMBER(J653),J653,0)-1,0),"."))))</f>
        <v>.</v>
      </c>
      <c r="M653" s="308"/>
      <c r="N653" s="308"/>
      <c r="O653" s="304"/>
      <c r="P653" s="304"/>
      <c r="Q653" s="304"/>
      <c r="R653" s="304"/>
      <c r="S653" s="130" t="str">
        <f t="shared" si="29"/>
        <v>.</v>
      </c>
      <c r="T653" s="169" t="str">
        <f>IF(S653="Yes",(NETWORKDAYS(H653,$D$12,Lists!$F$45:$F$65)-IF(ISNUMBER(J653),J653,0)-1),".")</f>
        <v>.</v>
      </c>
      <c r="U653" s="24"/>
      <c r="V653" s="296" t="str">
        <f t="shared" si="30"/>
        <v>.</v>
      </c>
      <c r="W653" s="44"/>
      <c r="X653" s="307"/>
      <c r="Y653" s="44"/>
      <c r="Z653" s="44"/>
      <c r="AA653" s="44"/>
      <c r="AB653" s="44"/>
      <c r="AC653" s="44"/>
      <c r="AD653" s="44"/>
      <c r="AE653" s="44"/>
      <c r="AF653" s="44"/>
      <c r="AG653" s="44"/>
    </row>
    <row r="654" spans="1:33" s="105" customFormat="1" ht="11.45" customHeight="1" outlineLevel="1" x14ac:dyDescent="0.2">
      <c r="A654" s="142">
        <f t="shared" si="31"/>
        <v>637</v>
      </c>
      <c r="B654" s="318"/>
      <c r="C654" s="71"/>
      <c r="D654" s="314"/>
      <c r="E654" s="70"/>
      <c r="F654" s="309"/>
      <c r="G654" s="308"/>
      <c r="H654" s="305"/>
      <c r="I654" s="305"/>
      <c r="J654" s="311"/>
      <c r="K654" s="305"/>
      <c r="L654" s="130" t="str">
        <f>IF(I654&lt;H654,"Check dates",IF(AND(H654="",I654&gt;0),"Check dates",IF(I654="",".",IFERROR(MAX(0,NETWORKDAYS(H654,I654,Lists!$F$45:$F$65)-IF(ISNUMBER(J654),J654,0)-1,0),"."))))</f>
        <v>.</v>
      </c>
      <c r="M654" s="308"/>
      <c r="N654" s="308"/>
      <c r="O654" s="304"/>
      <c r="P654" s="304"/>
      <c r="Q654" s="304"/>
      <c r="R654" s="304"/>
      <c r="S654" s="130" t="str">
        <f t="shared" si="29"/>
        <v>.</v>
      </c>
      <c r="T654" s="169" t="str">
        <f>IF(S654="Yes",(NETWORKDAYS(H654,$D$12,Lists!$F$45:$F$65)-IF(ISNUMBER(J654),J654,0)-1),".")</f>
        <v>.</v>
      </c>
      <c r="U654" s="24"/>
      <c r="V654" s="296" t="str">
        <f t="shared" si="30"/>
        <v>.</v>
      </c>
      <c r="W654" s="44"/>
      <c r="X654" s="307"/>
      <c r="Y654" s="44"/>
      <c r="Z654" s="44"/>
      <c r="AA654" s="44"/>
      <c r="AB654" s="44"/>
      <c r="AC654" s="44"/>
      <c r="AD654" s="44"/>
      <c r="AE654" s="44"/>
      <c r="AF654" s="44"/>
      <c r="AG654" s="44"/>
    </row>
    <row r="655" spans="1:33" s="105" customFormat="1" ht="11.45" customHeight="1" outlineLevel="1" x14ac:dyDescent="0.2">
      <c r="A655" s="142">
        <f t="shared" si="31"/>
        <v>638</v>
      </c>
      <c r="B655" s="318"/>
      <c r="C655" s="71"/>
      <c r="D655" s="314"/>
      <c r="E655" s="70"/>
      <c r="F655" s="309"/>
      <c r="G655" s="308"/>
      <c r="H655" s="305"/>
      <c r="I655" s="305"/>
      <c r="J655" s="311"/>
      <c r="K655" s="305"/>
      <c r="L655" s="130" t="str">
        <f>IF(I655&lt;H655,"Check dates",IF(AND(H655="",I655&gt;0),"Check dates",IF(I655="",".",IFERROR(MAX(0,NETWORKDAYS(H655,I655,Lists!$F$45:$F$65)-IF(ISNUMBER(J655),J655,0)-1,0),"."))))</f>
        <v>.</v>
      </c>
      <c r="M655" s="308"/>
      <c r="N655" s="308"/>
      <c r="O655" s="304"/>
      <c r="P655" s="304"/>
      <c r="Q655" s="304"/>
      <c r="R655" s="304"/>
      <c r="S655" s="130" t="str">
        <f t="shared" si="29"/>
        <v>.</v>
      </c>
      <c r="T655" s="169" t="str">
        <f>IF(S655="Yes",(NETWORKDAYS(H655,$D$12,Lists!$F$45:$F$65)-IF(ISNUMBER(J655),J655,0)-1),".")</f>
        <v>.</v>
      </c>
      <c r="U655" s="24"/>
      <c r="V655" s="296" t="str">
        <f t="shared" si="30"/>
        <v>.</v>
      </c>
      <c r="W655" s="44"/>
      <c r="X655" s="307"/>
      <c r="Y655" s="44"/>
      <c r="Z655" s="44"/>
      <c r="AA655" s="44"/>
      <c r="AB655" s="44"/>
      <c r="AC655" s="44"/>
      <c r="AD655" s="44"/>
      <c r="AE655" s="44"/>
      <c r="AF655" s="44"/>
      <c r="AG655" s="44"/>
    </row>
    <row r="656" spans="1:33" s="105" customFormat="1" ht="11.45" customHeight="1" outlineLevel="1" x14ac:dyDescent="0.2">
      <c r="A656" s="142">
        <f t="shared" si="31"/>
        <v>639</v>
      </c>
      <c r="B656" s="318"/>
      <c r="C656" s="71"/>
      <c r="D656" s="314"/>
      <c r="E656" s="70"/>
      <c r="F656" s="309"/>
      <c r="G656" s="308"/>
      <c r="H656" s="305"/>
      <c r="I656" s="305"/>
      <c r="J656" s="311"/>
      <c r="K656" s="305"/>
      <c r="L656" s="130" t="str">
        <f>IF(I656&lt;H656,"Check dates",IF(AND(H656="",I656&gt;0),"Check dates",IF(I656="",".",IFERROR(MAX(0,NETWORKDAYS(H656,I656,Lists!$F$45:$F$65)-IF(ISNUMBER(J656),J656,0)-1,0),"."))))</f>
        <v>.</v>
      </c>
      <c r="M656" s="308"/>
      <c r="N656" s="308"/>
      <c r="O656" s="304"/>
      <c r="P656" s="304"/>
      <c r="Q656" s="304"/>
      <c r="R656" s="304"/>
      <c r="S656" s="130" t="str">
        <f t="shared" si="29"/>
        <v>.</v>
      </c>
      <c r="T656" s="169" t="str">
        <f>IF(S656="Yes",(NETWORKDAYS(H656,$D$12,Lists!$F$45:$F$65)-IF(ISNUMBER(J656),J656,0)-1),".")</f>
        <v>.</v>
      </c>
      <c r="U656" s="24"/>
      <c r="V656" s="296" t="str">
        <f t="shared" si="30"/>
        <v>.</v>
      </c>
      <c r="W656" s="44"/>
      <c r="X656" s="307"/>
      <c r="Y656" s="44"/>
      <c r="Z656" s="44"/>
      <c r="AA656" s="44"/>
      <c r="AB656" s="44"/>
      <c r="AC656" s="44"/>
      <c r="AD656" s="44"/>
      <c r="AE656" s="44"/>
      <c r="AF656" s="44"/>
      <c r="AG656" s="44"/>
    </row>
    <row r="657" spans="1:33" s="105" customFormat="1" ht="11.45" customHeight="1" outlineLevel="1" x14ac:dyDescent="0.2">
      <c r="A657" s="142">
        <f t="shared" si="31"/>
        <v>640</v>
      </c>
      <c r="B657" s="318"/>
      <c r="C657" s="71"/>
      <c r="D657" s="314"/>
      <c r="E657" s="70"/>
      <c r="F657" s="309"/>
      <c r="G657" s="308"/>
      <c r="H657" s="305"/>
      <c r="I657" s="305"/>
      <c r="J657" s="311"/>
      <c r="K657" s="305"/>
      <c r="L657" s="130" t="str">
        <f>IF(I657&lt;H657,"Check dates",IF(AND(H657="",I657&gt;0),"Check dates",IF(I657="",".",IFERROR(MAX(0,NETWORKDAYS(H657,I657,Lists!$F$45:$F$65)-IF(ISNUMBER(J657),J657,0)-1,0),"."))))</f>
        <v>.</v>
      </c>
      <c r="M657" s="308"/>
      <c r="N657" s="308"/>
      <c r="O657" s="304"/>
      <c r="P657" s="304"/>
      <c r="Q657" s="304"/>
      <c r="R657" s="304"/>
      <c r="S657" s="130" t="str">
        <f t="shared" si="29"/>
        <v>.</v>
      </c>
      <c r="T657" s="169" t="str">
        <f>IF(S657="Yes",(NETWORKDAYS(H657,$D$12,Lists!$F$45:$F$65)-IF(ISNUMBER(J657),J657,0)-1),".")</f>
        <v>.</v>
      </c>
      <c r="U657" s="24"/>
      <c r="V657" s="296" t="str">
        <f t="shared" si="30"/>
        <v>.</v>
      </c>
      <c r="W657" s="44"/>
      <c r="X657" s="307"/>
      <c r="Y657" s="44"/>
      <c r="Z657" s="44"/>
      <c r="AA657" s="44"/>
      <c r="AB657" s="44"/>
      <c r="AC657" s="44"/>
      <c r="AD657" s="44"/>
      <c r="AE657" s="44"/>
      <c r="AF657" s="44"/>
      <c r="AG657" s="44"/>
    </row>
    <row r="658" spans="1:33" s="105" customFormat="1" ht="11.45" customHeight="1" outlineLevel="1" x14ac:dyDescent="0.2">
      <c r="A658" s="142">
        <f t="shared" si="31"/>
        <v>641</v>
      </c>
      <c r="B658" s="318"/>
      <c r="C658" s="71"/>
      <c r="D658" s="314"/>
      <c r="E658" s="70"/>
      <c r="F658" s="309"/>
      <c r="G658" s="308"/>
      <c r="H658" s="305"/>
      <c r="I658" s="305"/>
      <c r="J658" s="311"/>
      <c r="K658" s="305"/>
      <c r="L658" s="130" t="str">
        <f>IF(I658&lt;H658,"Check dates",IF(AND(H658="",I658&gt;0),"Check dates",IF(I658="",".",IFERROR(MAX(0,NETWORKDAYS(H658,I658,Lists!$F$45:$F$65)-IF(ISNUMBER(J658),J658,0)-1,0),"."))))</f>
        <v>.</v>
      </c>
      <c r="M658" s="308"/>
      <c r="N658" s="308"/>
      <c r="O658" s="304"/>
      <c r="P658" s="304"/>
      <c r="Q658" s="304"/>
      <c r="R658" s="304"/>
      <c r="S658" s="130" t="str">
        <f t="shared" ref="S658:S721" si="32">IF(ISBLANK(B658),".",IF(V658=".","Yes","No"))</f>
        <v>.</v>
      </c>
      <c r="T658" s="169" t="str">
        <f>IF(S658="Yes",(NETWORKDAYS(H658,$D$12,Lists!$F$45:$F$65)-IF(ISNUMBER(J658),J658,0)-1),".")</f>
        <v>.</v>
      </c>
      <c r="U658" s="24"/>
      <c r="V658" s="296" t="str">
        <f t="shared" ref="V658:V721" si="33">IF(I658="",".",IF(VALUE(I658)&lt;=VALUE($D$12),VALUE(I658),"."))</f>
        <v>.</v>
      </c>
      <c r="W658" s="44"/>
      <c r="X658" s="307"/>
      <c r="Y658" s="44"/>
      <c r="Z658" s="44"/>
      <c r="AA658" s="44"/>
      <c r="AB658" s="44"/>
      <c r="AC658" s="44"/>
      <c r="AD658" s="44"/>
      <c r="AE658" s="44"/>
      <c r="AF658" s="44"/>
      <c r="AG658" s="44"/>
    </row>
    <row r="659" spans="1:33" s="105" customFormat="1" ht="11.45" customHeight="1" outlineLevel="1" x14ac:dyDescent="0.2">
      <c r="A659" s="142">
        <f t="shared" si="31"/>
        <v>642</v>
      </c>
      <c r="B659" s="318"/>
      <c r="C659" s="71"/>
      <c r="D659" s="314"/>
      <c r="E659" s="70"/>
      <c r="F659" s="309"/>
      <c r="G659" s="308"/>
      <c r="H659" s="305"/>
      <c r="I659" s="305"/>
      <c r="J659" s="311"/>
      <c r="K659" s="305"/>
      <c r="L659" s="130" t="str">
        <f>IF(I659&lt;H659,"Check dates",IF(AND(H659="",I659&gt;0),"Check dates",IF(I659="",".",IFERROR(MAX(0,NETWORKDAYS(H659,I659,Lists!$F$45:$F$65)-IF(ISNUMBER(J659),J659,0)-1,0),"."))))</f>
        <v>.</v>
      </c>
      <c r="M659" s="308"/>
      <c r="N659" s="308"/>
      <c r="O659" s="304"/>
      <c r="P659" s="304"/>
      <c r="Q659" s="304"/>
      <c r="R659" s="304"/>
      <c r="S659" s="130" t="str">
        <f t="shared" si="32"/>
        <v>.</v>
      </c>
      <c r="T659" s="169" t="str">
        <f>IF(S659="Yes",(NETWORKDAYS(H659,$D$12,Lists!$F$45:$F$65)-IF(ISNUMBER(J659),J659,0)-1),".")</f>
        <v>.</v>
      </c>
      <c r="U659" s="24"/>
      <c r="V659" s="296" t="str">
        <f t="shared" si="33"/>
        <v>.</v>
      </c>
      <c r="W659" s="44"/>
      <c r="X659" s="307"/>
      <c r="Y659" s="44"/>
      <c r="Z659" s="44"/>
      <c r="AA659" s="44"/>
      <c r="AB659" s="44"/>
      <c r="AC659" s="44"/>
      <c r="AD659" s="44"/>
      <c r="AE659" s="44"/>
      <c r="AF659" s="44"/>
      <c r="AG659" s="44"/>
    </row>
    <row r="660" spans="1:33" s="105" customFormat="1" ht="11.45" customHeight="1" outlineLevel="1" x14ac:dyDescent="0.2">
      <c r="A660" s="142">
        <f t="shared" si="31"/>
        <v>643</v>
      </c>
      <c r="B660" s="318"/>
      <c r="C660" s="71"/>
      <c r="D660" s="314"/>
      <c r="E660" s="70"/>
      <c r="F660" s="309"/>
      <c r="G660" s="308"/>
      <c r="H660" s="305"/>
      <c r="I660" s="305"/>
      <c r="J660" s="311"/>
      <c r="K660" s="305"/>
      <c r="L660" s="130" t="str">
        <f>IF(I660&lt;H660,"Check dates",IF(AND(H660="",I660&gt;0),"Check dates",IF(I660="",".",IFERROR(MAX(0,NETWORKDAYS(H660,I660,Lists!$F$45:$F$65)-IF(ISNUMBER(J660),J660,0)-1,0),"."))))</f>
        <v>.</v>
      </c>
      <c r="M660" s="308"/>
      <c r="N660" s="308"/>
      <c r="O660" s="304"/>
      <c r="P660" s="304"/>
      <c r="Q660" s="304"/>
      <c r="R660" s="304"/>
      <c r="S660" s="130" t="str">
        <f t="shared" si="32"/>
        <v>.</v>
      </c>
      <c r="T660" s="169" t="str">
        <f>IF(S660="Yes",(NETWORKDAYS(H660,$D$12,Lists!$F$45:$F$65)-IF(ISNUMBER(J660),J660,0)-1),".")</f>
        <v>.</v>
      </c>
      <c r="U660" s="24"/>
      <c r="V660" s="296" t="str">
        <f t="shared" si="33"/>
        <v>.</v>
      </c>
      <c r="W660" s="44"/>
      <c r="X660" s="307"/>
      <c r="Y660" s="44"/>
      <c r="Z660" s="44"/>
      <c r="AA660" s="44"/>
      <c r="AB660" s="44"/>
      <c r="AC660" s="44"/>
      <c r="AD660" s="44"/>
      <c r="AE660" s="44"/>
      <c r="AF660" s="44"/>
      <c r="AG660" s="44"/>
    </row>
    <row r="661" spans="1:33" s="105" customFormat="1" ht="11.45" customHeight="1" outlineLevel="1" x14ac:dyDescent="0.2">
      <c r="A661" s="142">
        <f t="shared" si="31"/>
        <v>644</v>
      </c>
      <c r="B661" s="318"/>
      <c r="C661" s="71"/>
      <c r="D661" s="314"/>
      <c r="E661" s="70"/>
      <c r="F661" s="309"/>
      <c r="G661" s="308"/>
      <c r="H661" s="305"/>
      <c r="I661" s="305"/>
      <c r="J661" s="311"/>
      <c r="K661" s="305"/>
      <c r="L661" s="130" t="str">
        <f>IF(I661&lt;H661,"Check dates",IF(AND(H661="",I661&gt;0),"Check dates",IF(I661="",".",IFERROR(MAX(0,NETWORKDAYS(H661,I661,Lists!$F$45:$F$65)-IF(ISNUMBER(J661),J661,0)-1,0),"."))))</f>
        <v>.</v>
      </c>
      <c r="M661" s="308"/>
      <c r="N661" s="308"/>
      <c r="O661" s="304"/>
      <c r="P661" s="304"/>
      <c r="Q661" s="304"/>
      <c r="R661" s="304"/>
      <c r="S661" s="130" t="str">
        <f t="shared" si="32"/>
        <v>.</v>
      </c>
      <c r="T661" s="169" t="str">
        <f>IF(S661="Yes",(NETWORKDAYS(H661,$D$12,Lists!$F$45:$F$65)-IF(ISNUMBER(J661),J661,0)-1),".")</f>
        <v>.</v>
      </c>
      <c r="U661" s="24"/>
      <c r="V661" s="296" t="str">
        <f t="shared" si="33"/>
        <v>.</v>
      </c>
      <c r="W661" s="44"/>
      <c r="X661" s="307"/>
      <c r="Y661" s="44"/>
      <c r="Z661" s="44"/>
      <c r="AA661" s="44"/>
      <c r="AB661" s="44"/>
      <c r="AC661" s="44"/>
      <c r="AD661" s="44"/>
      <c r="AE661" s="44"/>
      <c r="AF661" s="44"/>
      <c r="AG661" s="44"/>
    </row>
    <row r="662" spans="1:33" s="105" customFormat="1" ht="11.45" customHeight="1" outlineLevel="1" x14ac:dyDescent="0.2">
      <c r="A662" s="142">
        <f t="shared" si="31"/>
        <v>645</v>
      </c>
      <c r="B662" s="318"/>
      <c r="C662" s="71"/>
      <c r="D662" s="314"/>
      <c r="E662" s="70"/>
      <c r="F662" s="309"/>
      <c r="G662" s="308"/>
      <c r="H662" s="305"/>
      <c r="I662" s="305"/>
      <c r="J662" s="311"/>
      <c r="K662" s="305"/>
      <c r="L662" s="130" t="str">
        <f>IF(I662&lt;H662,"Check dates",IF(AND(H662="",I662&gt;0),"Check dates",IF(I662="",".",IFERROR(MAX(0,NETWORKDAYS(H662,I662,Lists!$F$45:$F$65)-IF(ISNUMBER(J662),J662,0)-1,0),"."))))</f>
        <v>.</v>
      </c>
      <c r="M662" s="308"/>
      <c r="N662" s="308"/>
      <c r="O662" s="304"/>
      <c r="P662" s="304"/>
      <c r="Q662" s="304"/>
      <c r="R662" s="304"/>
      <c r="S662" s="130" t="str">
        <f t="shared" si="32"/>
        <v>.</v>
      </c>
      <c r="T662" s="169" t="str">
        <f>IF(S662="Yes",(NETWORKDAYS(H662,$D$12,Lists!$F$45:$F$65)-IF(ISNUMBER(J662),J662,0)-1),".")</f>
        <v>.</v>
      </c>
      <c r="U662" s="24"/>
      <c r="V662" s="296" t="str">
        <f t="shared" si="33"/>
        <v>.</v>
      </c>
      <c r="W662" s="44"/>
      <c r="X662" s="307"/>
      <c r="Y662" s="44"/>
      <c r="Z662" s="44"/>
      <c r="AA662" s="44"/>
      <c r="AB662" s="44"/>
      <c r="AC662" s="44"/>
      <c r="AD662" s="44"/>
      <c r="AE662" s="44"/>
      <c r="AF662" s="44"/>
      <c r="AG662" s="44"/>
    </row>
    <row r="663" spans="1:33" s="105" customFormat="1" ht="11.45" customHeight="1" outlineLevel="1" x14ac:dyDescent="0.2">
      <c r="A663" s="142">
        <f t="shared" si="31"/>
        <v>646</v>
      </c>
      <c r="B663" s="318"/>
      <c r="C663" s="71"/>
      <c r="D663" s="314"/>
      <c r="E663" s="70"/>
      <c r="F663" s="309"/>
      <c r="G663" s="308"/>
      <c r="H663" s="305"/>
      <c r="I663" s="305"/>
      <c r="J663" s="311"/>
      <c r="K663" s="305"/>
      <c r="L663" s="130" t="str">
        <f>IF(I663&lt;H663,"Check dates",IF(AND(H663="",I663&gt;0),"Check dates",IF(I663="",".",IFERROR(MAX(0,NETWORKDAYS(H663,I663,Lists!$F$45:$F$65)-IF(ISNUMBER(J663),J663,0)-1,0),"."))))</f>
        <v>.</v>
      </c>
      <c r="M663" s="308"/>
      <c r="N663" s="308"/>
      <c r="O663" s="304"/>
      <c r="P663" s="304"/>
      <c r="Q663" s="304"/>
      <c r="R663" s="304"/>
      <c r="S663" s="130" t="str">
        <f t="shared" si="32"/>
        <v>.</v>
      </c>
      <c r="T663" s="169" t="str">
        <f>IF(S663="Yes",(NETWORKDAYS(H663,$D$12,Lists!$F$45:$F$65)-IF(ISNUMBER(J663),J663,0)-1),".")</f>
        <v>.</v>
      </c>
      <c r="U663" s="24"/>
      <c r="V663" s="296" t="str">
        <f t="shared" si="33"/>
        <v>.</v>
      </c>
      <c r="W663" s="44"/>
      <c r="X663" s="307"/>
      <c r="Y663" s="44"/>
      <c r="Z663" s="44"/>
      <c r="AA663" s="44"/>
      <c r="AB663" s="44"/>
      <c r="AC663" s="44"/>
      <c r="AD663" s="44"/>
      <c r="AE663" s="44"/>
      <c r="AF663" s="44"/>
      <c r="AG663" s="44"/>
    </row>
    <row r="664" spans="1:33" s="105" customFormat="1" ht="11.45" customHeight="1" outlineLevel="1" x14ac:dyDescent="0.2">
      <c r="A664" s="142">
        <f t="shared" si="31"/>
        <v>647</v>
      </c>
      <c r="B664" s="318"/>
      <c r="C664" s="71"/>
      <c r="D664" s="314"/>
      <c r="E664" s="70"/>
      <c r="F664" s="309"/>
      <c r="G664" s="308"/>
      <c r="H664" s="305"/>
      <c r="I664" s="305"/>
      <c r="J664" s="311"/>
      <c r="K664" s="305"/>
      <c r="L664" s="130" t="str">
        <f>IF(I664&lt;H664,"Check dates",IF(AND(H664="",I664&gt;0),"Check dates",IF(I664="",".",IFERROR(MAX(0,NETWORKDAYS(H664,I664,Lists!$F$45:$F$65)-IF(ISNUMBER(J664),J664,0)-1,0),"."))))</f>
        <v>.</v>
      </c>
      <c r="M664" s="308"/>
      <c r="N664" s="308"/>
      <c r="O664" s="304"/>
      <c r="P664" s="304"/>
      <c r="Q664" s="304"/>
      <c r="R664" s="304"/>
      <c r="S664" s="130" t="str">
        <f t="shared" si="32"/>
        <v>.</v>
      </c>
      <c r="T664" s="169" t="str">
        <f>IF(S664="Yes",(NETWORKDAYS(H664,$D$12,Lists!$F$45:$F$65)-IF(ISNUMBER(J664),J664,0)-1),".")</f>
        <v>.</v>
      </c>
      <c r="U664" s="24"/>
      <c r="V664" s="296" t="str">
        <f t="shared" si="33"/>
        <v>.</v>
      </c>
      <c r="W664" s="44"/>
      <c r="X664" s="307"/>
      <c r="Y664" s="44"/>
      <c r="Z664" s="44"/>
      <c r="AA664" s="44"/>
      <c r="AB664" s="44"/>
      <c r="AC664" s="44"/>
      <c r="AD664" s="44"/>
      <c r="AE664" s="44"/>
      <c r="AF664" s="44"/>
      <c r="AG664" s="44"/>
    </row>
    <row r="665" spans="1:33" s="105" customFormat="1" ht="11.45" customHeight="1" outlineLevel="1" x14ac:dyDescent="0.2">
      <c r="A665" s="142">
        <f t="shared" si="31"/>
        <v>648</v>
      </c>
      <c r="B665" s="318"/>
      <c r="C665" s="71"/>
      <c r="D665" s="314"/>
      <c r="E665" s="70"/>
      <c r="F665" s="309"/>
      <c r="G665" s="308"/>
      <c r="H665" s="305"/>
      <c r="I665" s="319"/>
      <c r="J665" s="311"/>
      <c r="K665" s="305"/>
      <c r="L665" s="130" t="str">
        <f>IF(I665&lt;H665,"Check dates",IF(AND(H665="",I665&gt;0),"Check dates",IF(I665="",".",IFERROR(MAX(0,NETWORKDAYS(H665,I665,Lists!$F$45:$F$65)-IF(ISNUMBER(J665),J665,0)-1,0),"."))))</f>
        <v>.</v>
      </c>
      <c r="M665" s="308"/>
      <c r="N665" s="308"/>
      <c r="O665" s="304"/>
      <c r="P665" s="304"/>
      <c r="Q665" s="304"/>
      <c r="R665" s="304"/>
      <c r="S665" s="130" t="str">
        <f t="shared" si="32"/>
        <v>.</v>
      </c>
      <c r="T665" s="169" t="str">
        <f>IF(S665="Yes",(NETWORKDAYS(H665,$D$12,Lists!$F$45:$F$65)-IF(ISNUMBER(J665),J665,0)-1),".")</f>
        <v>.</v>
      </c>
      <c r="U665" s="24"/>
      <c r="V665" s="296" t="str">
        <f t="shared" si="33"/>
        <v>.</v>
      </c>
      <c r="W665" s="44"/>
      <c r="X665" s="307"/>
      <c r="Y665" s="44"/>
      <c r="Z665" s="44"/>
      <c r="AA665" s="44"/>
      <c r="AB665" s="44"/>
      <c r="AC665" s="44"/>
      <c r="AD665" s="44"/>
      <c r="AE665" s="44"/>
      <c r="AF665" s="44"/>
      <c r="AG665" s="44"/>
    </row>
    <row r="666" spans="1:33" s="105" customFormat="1" ht="11.45" customHeight="1" outlineLevel="1" x14ac:dyDescent="0.2">
      <c r="A666" s="142">
        <f t="shared" si="31"/>
        <v>649</v>
      </c>
      <c r="B666" s="318"/>
      <c r="C666" s="71"/>
      <c r="D666" s="314"/>
      <c r="E666" s="70"/>
      <c r="F666" s="309"/>
      <c r="G666" s="308"/>
      <c r="H666" s="305"/>
      <c r="I666" s="319"/>
      <c r="J666" s="311"/>
      <c r="K666" s="305"/>
      <c r="L666" s="130" t="str">
        <f>IF(I666&lt;H666,"Check dates",IF(AND(H666="",I666&gt;0),"Check dates",IF(I666="",".",IFERROR(MAX(0,NETWORKDAYS(H666,I666,Lists!$F$45:$F$65)-IF(ISNUMBER(J666),J666,0)-1,0),"."))))</f>
        <v>.</v>
      </c>
      <c r="M666" s="308"/>
      <c r="N666" s="308"/>
      <c r="O666" s="304"/>
      <c r="P666" s="304"/>
      <c r="Q666" s="304"/>
      <c r="R666" s="304"/>
      <c r="S666" s="130" t="str">
        <f t="shared" si="32"/>
        <v>.</v>
      </c>
      <c r="T666" s="169" t="str">
        <f>IF(S666="Yes",(NETWORKDAYS(H666,$D$12,Lists!$F$45:$F$65)-IF(ISNUMBER(J666),J666,0)-1),".")</f>
        <v>.</v>
      </c>
      <c r="U666" s="24"/>
      <c r="V666" s="296" t="str">
        <f t="shared" si="33"/>
        <v>.</v>
      </c>
      <c r="W666" s="44"/>
      <c r="X666" s="307"/>
      <c r="Y666" s="44"/>
      <c r="Z666" s="44"/>
      <c r="AA666" s="44"/>
      <c r="AB666" s="44"/>
      <c r="AC666" s="44"/>
      <c r="AD666" s="44"/>
      <c r="AE666" s="44"/>
      <c r="AF666" s="44"/>
      <c r="AG666" s="44"/>
    </row>
    <row r="667" spans="1:33" s="105" customFormat="1" ht="11.45" customHeight="1" outlineLevel="1" x14ac:dyDescent="0.2">
      <c r="A667" s="142">
        <f t="shared" si="31"/>
        <v>650</v>
      </c>
      <c r="B667" s="318"/>
      <c r="C667" s="71"/>
      <c r="D667" s="314"/>
      <c r="E667" s="70"/>
      <c r="F667" s="309"/>
      <c r="G667" s="308"/>
      <c r="H667" s="305"/>
      <c r="I667" s="319"/>
      <c r="J667" s="311"/>
      <c r="K667" s="305"/>
      <c r="L667" s="130" t="str">
        <f>IF(I667&lt;H667,"Check dates",IF(AND(H667="",I667&gt;0),"Check dates",IF(I667="",".",IFERROR(MAX(0,NETWORKDAYS(H667,I667,Lists!$F$45:$F$65)-IF(ISNUMBER(J667),J667,0)-1,0),"."))))</f>
        <v>.</v>
      </c>
      <c r="M667" s="308"/>
      <c r="N667" s="308"/>
      <c r="O667" s="304"/>
      <c r="P667" s="304"/>
      <c r="Q667" s="304"/>
      <c r="R667" s="304"/>
      <c r="S667" s="130" t="str">
        <f t="shared" si="32"/>
        <v>.</v>
      </c>
      <c r="T667" s="169" t="str">
        <f>IF(S667="Yes",(NETWORKDAYS(H667,$D$12,Lists!$F$45:$F$65)-IF(ISNUMBER(J667),J667,0)-1),".")</f>
        <v>.</v>
      </c>
      <c r="U667" s="24"/>
      <c r="V667" s="296" t="str">
        <f t="shared" si="33"/>
        <v>.</v>
      </c>
      <c r="W667" s="44"/>
      <c r="X667" s="307"/>
      <c r="Y667" s="44"/>
      <c r="Z667" s="44"/>
      <c r="AA667" s="44"/>
      <c r="AB667" s="44"/>
      <c r="AC667" s="44"/>
      <c r="AD667" s="44"/>
      <c r="AE667" s="44"/>
      <c r="AF667" s="44"/>
      <c r="AG667" s="44"/>
    </row>
    <row r="668" spans="1:33" s="105" customFormat="1" ht="11.45" customHeight="1" outlineLevel="1" x14ac:dyDescent="0.2">
      <c r="A668" s="142">
        <f t="shared" si="31"/>
        <v>651</v>
      </c>
      <c r="B668" s="318"/>
      <c r="C668" s="71"/>
      <c r="D668" s="314"/>
      <c r="E668" s="70"/>
      <c r="F668" s="309"/>
      <c r="G668" s="308"/>
      <c r="H668" s="305"/>
      <c r="I668" s="319"/>
      <c r="J668" s="311"/>
      <c r="K668" s="305"/>
      <c r="L668" s="130" t="str">
        <f>IF(I668&lt;H668,"Check dates",IF(AND(H668="",I668&gt;0),"Check dates",IF(I668="",".",IFERROR(MAX(0,NETWORKDAYS(H668,I668,Lists!$F$45:$F$65)-IF(ISNUMBER(J668),J668,0)-1,0),"."))))</f>
        <v>.</v>
      </c>
      <c r="M668" s="308"/>
      <c r="N668" s="308"/>
      <c r="O668" s="304"/>
      <c r="P668" s="304"/>
      <c r="Q668" s="304"/>
      <c r="R668" s="304"/>
      <c r="S668" s="130" t="str">
        <f t="shared" si="32"/>
        <v>.</v>
      </c>
      <c r="T668" s="169" t="str">
        <f>IF(S668="Yes",(NETWORKDAYS(H668,$D$12,Lists!$F$45:$F$65)-IF(ISNUMBER(J668),J668,0)-1),".")</f>
        <v>.</v>
      </c>
      <c r="U668" s="24"/>
      <c r="V668" s="296" t="str">
        <f t="shared" si="33"/>
        <v>.</v>
      </c>
      <c r="W668" s="44"/>
      <c r="X668" s="307"/>
      <c r="Y668" s="44"/>
      <c r="Z668" s="44"/>
      <c r="AA668" s="44"/>
      <c r="AB668" s="44"/>
      <c r="AC668" s="44"/>
      <c r="AD668" s="44"/>
      <c r="AE668" s="44"/>
      <c r="AF668" s="44"/>
      <c r="AG668" s="44"/>
    </row>
    <row r="669" spans="1:33" s="105" customFormat="1" ht="11.45" customHeight="1" outlineLevel="1" x14ac:dyDescent="0.2">
      <c r="A669" s="142">
        <f t="shared" si="31"/>
        <v>652</v>
      </c>
      <c r="B669" s="318"/>
      <c r="C669" s="71"/>
      <c r="D669" s="314"/>
      <c r="E669" s="70"/>
      <c r="F669" s="309"/>
      <c r="G669" s="308"/>
      <c r="H669" s="305"/>
      <c r="I669" s="305"/>
      <c r="J669" s="311"/>
      <c r="K669" s="305"/>
      <c r="L669" s="130" t="str">
        <f>IF(I669&lt;H669,"Check dates",IF(AND(H669="",I669&gt;0),"Check dates",IF(I669="",".",IFERROR(MAX(0,NETWORKDAYS(H669,I669,Lists!$F$45:$F$65)-IF(ISNUMBER(J669),J669,0)-1,0),"."))))</f>
        <v>.</v>
      </c>
      <c r="M669" s="308"/>
      <c r="N669" s="308"/>
      <c r="O669" s="304"/>
      <c r="P669" s="304"/>
      <c r="Q669" s="304"/>
      <c r="R669" s="304"/>
      <c r="S669" s="130" t="str">
        <f t="shared" si="32"/>
        <v>.</v>
      </c>
      <c r="T669" s="169" t="str">
        <f>IF(S669="Yes",(NETWORKDAYS(H669,$D$12,Lists!$F$45:$F$65)-IF(ISNUMBER(J669),J669,0)-1),".")</f>
        <v>.</v>
      </c>
      <c r="U669" s="24"/>
      <c r="V669" s="296" t="str">
        <f t="shared" si="33"/>
        <v>.</v>
      </c>
      <c r="W669" s="44"/>
      <c r="X669" s="307"/>
      <c r="Y669" s="44"/>
      <c r="Z669" s="44"/>
      <c r="AA669" s="44"/>
      <c r="AB669" s="44"/>
      <c r="AC669" s="44"/>
      <c r="AD669" s="44"/>
      <c r="AE669" s="44"/>
      <c r="AF669" s="44"/>
      <c r="AG669" s="44"/>
    </row>
    <row r="670" spans="1:33" s="105" customFormat="1" ht="11.45" customHeight="1" outlineLevel="1" x14ac:dyDescent="0.2">
      <c r="A670" s="142">
        <f t="shared" si="31"/>
        <v>653</v>
      </c>
      <c r="B670" s="318"/>
      <c r="C670" s="71"/>
      <c r="D670" s="314"/>
      <c r="E670" s="70"/>
      <c r="F670" s="309"/>
      <c r="G670" s="308"/>
      <c r="H670" s="305"/>
      <c r="I670" s="305"/>
      <c r="J670" s="311"/>
      <c r="K670" s="305"/>
      <c r="L670" s="130" t="str">
        <f>IF(I670&lt;H670,"Check dates",IF(AND(H670="",I670&gt;0),"Check dates",IF(I670="",".",IFERROR(MAX(0,NETWORKDAYS(H670,I670,Lists!$F$45:$F$65)-IF(ISNUMBER(J670),J670,0)-1,0),"."))))</f>
        <v>.</v>
      </c>
      <c r="M670" s="308"/>
      <c r="N670" s="308"/>
      <c r="O670" s="304"/>
      <c r="P670" s="304"/>
      <c r="Q670" s="304"/>
      <c r="R670" s="304"/>
      <c r="S670" s="130" t="str">
        <f t="shared" si="32"/>
        <v>.</v>
      </c>
      <c r="T670" s="169" t="str">
        <f>IF(S670="Yes",(NETWORKDAYS(H670,$D$12,Lists!$F$45:$F$65)-IF(ISNUMBER(J670),J670,0)-1),".")</f>
        <v>.</v>
      </c>
      <c r="U670" s="24"/>
      <c r="V670" s="296" t="str">
        <f t="shared" si="33"/>
        <v>.</v>
      </c>
      <c r="W670" s="44"/>
      <c r="X670" s="307"/>
      <c r="Y670" s="44"/>
      <c r="Z670" s="44"/>
      <c r="AA670" s="44"/>
      <c r="AB670" s="44"/>
      <c r="AC670" s="44"/>
      <c r="AD670" s="44"/>
      <c r="AE670" s="44"/>
      <c r="AF670" s="44"/>
      <c r="AG670" s="44"/>
    </row>
    <row r="671" spans="1:33" s="105" customFormat="1" ht="11.45" customHeight="1" outlineLevel="1" x14ac:dyDescent="0.2">
      <c r="A671" s="142">
        <f t="shared" si="31"/>
        <v>654</v>
      </c>
      <c r="B671" s="318"/>
      <c r="C671" s="71"/>
      <c r="D671" s="314"/>
      <c r="E671" s="70"/>
      <c r="F671" s="309"/>
      <c r="G671" s="308"/>
      <c r="H671" s="305"/>
      <c r="I671" s="305"/>
      <c r="J671" s="311"/>
      <c r="K671" s="305"/>
      <c r="L671" s="130" t="str">
        <f>IF(I671&lt;H671,"Check dates",IF(AND(H671="",I671&gt;0),"Check dates",IF(I671="",".",IFERROR(MAX(0,NETWORKDAYS(H671,I671,Lists!$F$45:$F$65)-IF(ISNUMBER(J671),J671,0)-1,0),"."))))</f>
        <v>.</v>
      </c>
      <c r="M671" s="308"/>
      <c r="N671" s="308"/>
      <c r="O671" s="304"/>
      <c r="P671" s="304"/>
      <c r="Q671" s="304"/>
      <c r="R671" s="304"/>
      <c r="S671" s="130" t="str">
        <f t="shared" si="32"/>
        <v>.</v>
      </c>
      <c r="T671" s="169" t="str">
        <f>IF(S671="Yes",(NETWORKDAYS(H671,$D$12,Lists!$F$45:$F$65)-IF(ISNUMBER(J671),J671,0)-1),".")</f>
        <v>.</v>
      </c>
      <c r="U671" s="24"/>
      <c r="V671" s="296" t="str">
        <f t="shared" si="33"/>
        <v>.</v>
      </c>
      <c r="W671" s="44"/>
      <c r="X671" s="307"/>
      <c r="Y671" s="44"/>
      <c r="Z671" s="44"/>
      <c r="AA671" s="44"/>
      <c r="AB671" s="44"/>
      <c r="AC671" s="44"/>
      <c r="AD671" s="44"/>
      <c r="AE671" s="44"/>
      <c r="AF671" s="44"/>
      <c r="AG671" s="44"/>
    </row>
    <row r="672" spans="1:33" s="105" customFormat="1" ht="11.45" customHeight="1" outlineLevel="1" x14ac:dyDescent="0.2">
      <c r="A672" s="142">
        <f t="shared" si="31"/>
        <v>655</v>
      </c>
      <c r="B672" s="318"/>
      <c r="C672" s="71"/>
      <c r="D672" s="314"/>
      <c r="E672" s="70"/>
      <c r="F672" s="309"/>
      <c r="G672" s="308"/>
      <c r="H672" s="305"/>
      <c r="I672" s="305"/>
      <c r="J672" s="311"/>
      <c r="K672" s="305"/>
      <c r="L672" s="130" t="str">
        <f>IF(I672&lt;H672,"Check dates",IF(AND(H672="",I672&gt;0),"Check dates",IF(I672="",".",IFERROR(MAX(0,NETWORKDAYS(H672,I672,Lists!$F$45:$F$65)-IF(ISNUMBER(J672),J672,0)-1,0),"."))))</f>
        <v>.</v>
      </c>
      <c r="M672" s="308"/>
      <c r="N672" s="308"/>
      <c r="O672" s="304"/>
      <c r="P672" s="304"/>
      <c r="Q672" s="304"/>
      <c r="R672" s="304"/>
      <c r="S672" s="130" t="str">
        <f t="shared" si="32"/>
        <v>.</v>
      </c>
      <c r="T672" s="169" t="str">
        <f>IF(S672="Yes",(NETWORKDAYS(H672,$D$12,Lists!$F$45:$F$65)-IF(ISNUMBER(J672),J672,0)-1),".")</f>
        <v>.</v>
      </c>
      <c r="U672" s="24"/>
      <c r="V672" s="296" t="str">
        <f t="shared" si="33"/>
        <v>.</v>
      </c>
      <c r="W672" s="44"/>
      <c r="X672" s="307"/>
      <c r="Y672" s="44"/>
      <c r="Z672" s="44"/>
      <c r="AA672" s="44"/>
      <c r="AB672" s="44"/>
      <c r="AC672" s="44"/>
      <c r="AD672" s="44"/>
      <c r="AE672" s="44"/>
      <c r="AF672" s="44"/>
      <c r="AG672" s="44"/>
    </row>
    <row r="673" spans="1:33" s="105" customFormat="1" ht="11.45" customHeight="1" outlineLevel="1" x14ac:dyDescent="0.2">
      <c r="A673" s="142">
        <f t="shared" si="31"/>
        <v>656</v>
      </c>
      <c r="B673" s="318"/>
      <c r="C673" s="71"/>
      <c r="D673" s="314"/>
      <c r="E673" s="70"/>
      <c r="F673" s="309"/>
      <c r="G673" s="308"/>
      <c r="H673" s="305"/>
      <c r="I673" s="305"/>
      <c r="J673" s="311"/>
      <c r="K673" s="305"/>
      <c r="L673" s="130" t="str">
        <f>IF(I673&lt;H673,"Check dates",IF(AND(H673="",I673&gt;0),"Check dates",IF(I673="",".",IFERROR(MAX(0,NETWORKDAYS(H673,I673,Lists!$F$45:$F$65)-IF(ISNUMBER(J673),J673,0)-1,0),"."))))</f>
        <v>.</v>
      </c>
      <c r="M673" s="308"/>
      <c r="N673" s="308"/>
      <c r="O673" s="304"/>
      <c r="P673" s="304"/>
      <c r="Q673" s="304"/>
      <c r="R673" s="304"/>
      <c r="S673" s="130" t="str">
        <f t="shared" si="32"/>
        <v>.</v>
      </c>
      <c r="T673" s="169" t="str">
        <f>IF(S673="Yes",(NETWORKDAYS(H673,$D$12,Lists!$F$45:$F$65)-IF(ISNUMBER(J673),J673,0)-1),".")</f>
        <v>.</v>
      </c>
      <c r="U673" s="24"/>
      <c r="V673" s="296" t="str">
        <f t="shared" si="33"/>
        <v>.</v>
      </c>
      <c r="W673" s="44"/>
      <c r="X673" s="307"/>
      <c r="Y673" s="44"/>
      <c r="Z673" s="44"/>
      <c r="AA673" s="44"/>
      <c r="AB673" s="44"/>
      <c r="AC673" s="44"/>
      <c r="AD673" s="44"/>
      <c r="AE673" s="44"/>
      <c r="AF673" s="44"/>
      <c r="AG673" s="44"/>
    </row>
    <row r="674" spans="1:33" s="105" customFormat="1" ht="11.45" customHeight="1" outlineLevel="1" x14ac:dyDescent="0.2">
      <c r="A674" s="142">
        <f t="shared" si="31"/>
        <v>657</v>
      </c>
      <c r="B674" s="318"/>
      <c r="C674" s="71"/>
      <c r="D674" s="314"/>
      <c r="E674" s="70"/>
      <c r="F674" s="309"/>
      <c r="G674" s="308"/>
      <c r="H674" s="305"/>
      <c r="I674" s="305"/>
      <c r="J674" s="311"/>
      <c r="K674" s="305"/>
      <c r="L674" s="130" t="str">
        <f>IF(I674&lt;H674,"Check dates",IF(AND(H674="",I674&gt;0),"Check dates",IF(I674="",".",IFERROR(MAX(0,NETWORKDAYS(H674,I674,Lists!$F$45:$F$65)-IF(ISNUMBER(J674),J674,0)-1,0),"."))))</f>
        <v>.</v>
      </c>
      <c r="M674" s="308"/>
      <c r="N674" s="308"/>
      <c r="O674" s="304"/>
      <c r="P674" s="304"/>
      <c r="Q674" s="304"/>
      <c r="R674" s="304"/>
      <c r="S674" s="130" t="str">
        <f t="shared" si="32"/>
        <v>.</v>
      </c>
      <c r="T674" s="169" t="str">
        <f>IF(S674="Yes",(NETWORKDAYS(H674,$D$12,Lists!$F$45:$F$65)-IF(ISNUMBER(J674),J674,0)-1),".")</f>
        <v>.</v>
      </c>
      <c r="U674" s="24"/>
      <c r="V674" s="296" t="str">
        <f t="shared" si="33"/>
        <v>.</v>
      </c>
      <c r="W674" s="44"/>
      <c r="X674" s="307"/>
      <c r="Y674" s="44"/>
      <c r="Z674" s="44"/>
      <c r="AA674" s="44"/>
      <c r="AB674" s="44"/>
      <c r="AC674" s="44"/>
      <c r="AD674" s="44"/>
      <c r="AE674" s="44"/>
      <c r="AF674" s="44"/>
      <c r="AG674" s="44"/>
    </row>
    <row r="675" spans="1:33" s="105" customFormat="1" ht="11.45" customHeight="1" outlineLevel="1" x14ac:dyDescent="0.2">
      <c r="A675" s="142">
        <f t="shared" si="31"/>
        <v>658</v>
      </c>
      <c r="B675" s="318"/>
      <c r="C675" s="71"/>
      <c r="D675" s="314"/>
      <c r="E675" s="70"/>
      <c r="F675" s="70"/>
      <c r="G675" s="265"/>
      <c r="H675" s="305"/>
      <c r="I675" s="319"/>
      <c r="J675" s="311"/>
      <c r="K675" s="305"/>
      <c r="L675" s="130" t="str">
        <f>IF(I675&lt;H675,"Check dates",IF(AND(H675="",I675&gt;0),"Check dates",IF(I675="",".",IFERROR(MAX(0,NETWORKDAYS(H675,I675,Lists!$F$45:$F$65)-IF(ISNUMBER(J675),J675,0)-1,0),"."))))</f>
        <v>.</v>
      </c>
      <c r="M675" s="308"/>
      <c r="N675" s="308"/>
      <c r="O675" s="304"/>
      <c r="P675" s="304"/>
      <c r="Q675" s="304"/>
      <c r="R675" s="304"/>
      <c r="S675" s="130" t="str">
        <f t="shared" si="32"/>
        <v>.</v>
      </c>
      <c r="T675" s="169" t="str">
        <f>IF(S675="Yes",(NETWORKDAYS(H675,$D$12,Lists!$F$45:$F$65)-IF(ISNUMBER(J675),J675,0)-1),".")</f>
        <v>.</v>
      </c>
      <c r="U675" s="24"/>
      <c r="V675" s="296" t="str">
        <f t="shared" si="33"/>
        <v>.</v>
      </c>
      <c r="W675" s="44"/>
      <c r="X675" s="307"/>
      <c r="Y675" s="44"/>
      <c r="Z675" s="44"/>
      <c r="AA675" s="44"/>
      <c r="AB675" s="44"/>
      <c r="AC675" s="44"/>
      <c r="AD675" s="44"/>
      <c r="AE675" s="44"/>
      <c r="AF675" s="44"/>
      <c r="AG675" s="44"/>
    </row>
    <row r="676" spans="1:33" s="105" customFormat="1" ht="11.45" customHeight="1" outlineLevel="1" x14ac:dyDescent="0.2">
      <c r="A676" s="142">
        <f t="shared" si="31"/>
        <v>659</v>
      </c>
      <c r="B676" s="318"/>
      <c r="C676" s="71"/>
      <c r="D676" s="314"/>
      <c r="E676" s="70"/>
      <c r="F676" s="70"/>
      <c r="G676" s="265"/>
      <c r="H676" s="305"/>
      <c r="I676" s="305"/>
      <c r="J676" s="311"/>
      <c r="K676" s="305"/>
      <c r="L676" s="130" t="str">
        <f>IF(I676&lt;H676,"Check dates",IF(AND(H676="",I676&gt;0),"Check dates",IF(I676="",".",IFERROR(MAX(0,NETWORKDAYS(H676,I676,Lists!$F$45:$F$65)-IF(ISNUMBER(J676),J676,0)-1,0),"."))))</f>
        <v>.</v>
      </c>
      <c r="M676" s="308"/>
      <c r="N676" s="308"/>
      <c r="O676" s="304"/>
      <c r="P676" s="304"/>
      <c r="Q676" s="304"/>
      <c r="R676" s="304"/>
      <c r="S676" s="130" t="str">
        <f t="shared" si="32"/>
        <v>.</v>
      </c>
      <c r="T676" s="169" t="str">
        <f>IF(S676="Yes",(NETWORKDAYS(H676,$D$12,Lists!$F$45:$F$65)-IF(ISNUMBER(J676),J676,0)-1),".")</f>
        <v>.</v>
      </c>
      <c r="U676" s="24"/>
      <c r="V676" s="296" t="str">
        <f t="shared" si="33"/>
        <v>.</v>
      </c>
      <c r="W676" s="44"/>
      <c r="X676" s="307"/>
      <c r="Y676" s="44"/>
      <c r="Z676" s="44"/>
      <c r="AA676" s="44"/>
      <c r="AB676" s="44"/>
      <c r="AC676" s="44"/>
      <c r="AD676" s="44"/>
      <c r="AE676" s="44"/>
      <c r="AF676" s="44"/>
      <c r="AG676" s="44"/>
    </row>
    <row r="677" spans="1:33" s="105" customFormat="1" ht="11.45" customHeight="1" outlineLevel="1" x14ac:dyDescent="0.2">
      <c r="A677" s="142">
        <f t="shared" si="31"/>
        <v>660</v>
      </c>
      <c r="B677" s="318"/>
      <c r="C677" s="71"/>
      <c r="D677" s="314"/>
      <c r="E677" s="70"/>
      <c r="F677" s="70"/>
      <c r="G677" s="265"/>
      <c r="H677" s="305"/>
      <c r="I677" s="305"/>
      <c r="J677" s="311"/>
      <c r="K677" s="305"/>
      <c r="L677" s="130" t="str">
        <f>IF(I677&lt;H677,"Check dates",IF(AND(H677="",I677&gt;0),"Check dates",IF(I677="",".",IFERROR(MAX(0,NETWORKDAYS(H677,I677,Lists!$F$45:$F$65)-IF(ISNUMBER(J677),J677,0)-1,0),"."))))</f>
        <v>.</v>
      </c>
      <c r="M677" s="308"/>
      <c r="N677" s="308"/>
      <c r="O677" s="304"/>
      <c r="P677" s="304"/>
      <c r="Q677" s="304"/>
      <c r="R677" s="304"/>
      <c r="S677" s="130" t="str">
        <f t="shared" si="32"/>
        <v>.</v>
      </c>
      <c r="T677" s="169" t="str">
        <f>IF(S677="Yes",(NETWORKDAYS(H677,$D$12,Lists!$F$45:$F$65)-IF(ISNUMBER(J677),J677,0)-1),".")</f>
        <v>.</v>
      </c>
      <c r="U677" s="24"/>
      <c r="V677" s="296" t="str">
        <f t="shared" si="33"/>
        <v>.</v>
      </c>
      <c r="W677" s="44"/>
      <c r="X677" s="307"/>
      <c r="Y677" s="44"/>
      <c r="Z677" s="44"/>
      <c r="AA677" s="44"/>
      <c r="AB677" s="44"/>
      <c r="AC677" s="44"/>
      <c r="AD677" s="44"/>
      <c r="AE677" s="44"/>
      <c r="AF677" s="44"/>
      <c r="AG677" s="44"/>
    </row>
    <row r="678" spans="1:33" s="105" customFormat="1" ht="11.45" customHeight="1" outlineLevel="1" x14ac:dyDescent="0.2">
      <c r="A678" s="142">
        <f t="shared" si="31"/>
        <v>661</v>
      </c>
      <c r="B678" s="318"/>
      <c r="C678" s="71"/>
      <c r="D678" s="314"/>
      <c r="E678" s="70"/>
      <c r="F678" s="70"/>
      <c r="G678" s="265"/>
      <c r="H678" s="305"/>
      <c r="I678" s="305"/>
      <c r="J678" s="311"/>
      <c r="K678" s="305"/>
      <c r="L678" s="130" t="str">
        <f>IF(I678&lt;H678,"Check dates",IF(AND(H678="",I678&gt;0),"Check dates",IF(I678="",".",IFERROR(MAX(0,NETWORKDAYS(H678,I678,Lists!$F$45:$F$65)-IF(ISNUMBER(J678),J678,0)-1,0),"."))))</f>
        <v>.</v>
      </c>
      <c r="M678" s="308"/>
      <c r="N678" s="308"/>
      <c r="O678" s="304"/>
      <c r="P678" s="304"/>
      <c r="Q678" s="304"/>
      <c r="R678" s="304"/>
      <c r="S678" s="130" t="str">
        <f t="shared" si="32"/>
        <v>.</v>
      </c>
      <c r="T678" s="169" t="str">
        <f>IF(S678="Yes",(NETWORKDAYS(H678,$D$12,Lists!$F$45:$F$65)-IF(ISNUMBER(J678),J678,0)-1),".")</f>
        <v>.</v>
      </c>
      <c r="U678" s="24"/>
      <c r="V678" s="296" t="str">
        <f t="shared" si="33"/>
        <v>.</v>
      </c>
      <c r="W678" s="44"/>
      <c r="X678" s="307"/>
      <c r="Y678" s="44"/>
      <c r="Z678" s="44"/>
      <c r="AA678" s="44"/>
      <c r="AB678" s="44"/>
      <c r="AC678" s="44"/>
      <c r="AD678" s="44"/>
      <c r="AE678" s="44"/>
      <c r="AF678" s="44"/>
      <c r="AG678" s="44"/>
    </row>
    <row r="679" spans="1:33" s="105" customFormat="1" ht="11.45" customHeight="1" outlineLevel="1" x14ac:dyDescent="0.2">
      <c r="A679" s="142">
        <f t="shared" si="31"/>
        <v>662</v>
      </c>
      <c r="B679" s="318"/>
      <c r="C679" s="71"/>
      <c r="D679" s="314"/>
      <c r="E679" s="70"/>
      <c r="F679" s="70"/>
      <c r="G679" s="265"/>
      <c r="H679" s="305"/>
      <c r="I679" s="305"/>
      <c r="J679" s="311"/>
      <c r="K679" s="305"/>
      <c r="L679" s="130" t="str">
        <f>IF(I679&lt;H679,"Check dates",IF(AND(H679="",I679&gt;0),"Check dates",IF(I679="",".",IFERROR(MAX(0,NETWORKDAYS(H679,I679,Lists!$F$45:$F$65)-IF(ISNUMBER(J679),J679,0)-1,0),"."))))</f>
        <v>.</v>
      </c>
      <c r="M679" s="308"/>
      <c r="N679" s="308"/>
      <c r="O679" s="304"/>
      <c r="P679" s="304"/>
      <c r="Q679" s="304"/>
      <c r="R679" s="304"/>
      <c r="S679" s="130" t="str">
        <f t="shared" si="32"/>
        <v>.</v>
      </c>
      <c r="T679" s="169" t="str">
        <f>IF(S679="Yes",(NETWORKDAYS(H679,$D$12,Lists!$F$45:$F$65)-IF(ISNUMBER(J679),J679,0)-1),".")</f>
        <v>.</v>
      </c>
      <c r="U679" s="24"/>
      <c r="V679" s="296" t="str">
        <f t="shared" si="33"/>
        <v>.</v>
      </c>
      <c r="W679" s="44"/>
      <c r="X679" s="307"/>
      <c r="Y679" s="44"/>
      <c r="Z679" s="44"/>
      <c r="AA679" s="44"/>
      <c r="AB679" s="44"/>
      <c r="AC679" s="44"/>
      <c r="AD679" s="44"/>
      <c r="AE679" s="44"/>
      <c r="AF679" s="44"/>
      <c r="AG679" s="44"/>
    </row>
    <row r="680" spans="1:33" s="105" customFormat="1" ht="11.45" customHeight="1" outlineLevel="1" x14ac:dyDescent="0.2">
      <c r="A680" s="142">
        <f t="shared" si="31"/>
        <v>663</v>
      </c>
      <c r="B680" s="318"/>
      <c r="C680" s="71"/>
      <c r="D680" s="314"/>
      <c r="E680" s="70"/>
      <c r="F680" s="70"/>
      <c r="G680" s="265"/>
      <c r="H680" s="305"/>
      <c r="I680" s="305"/>
      <c r="J680" s="311"/>
      <c r="K680" s="305"/>
      <c r="L680" s="130" t="str">
        <f>IF(I680&lt;H680,"Check dates",IF(AND(H680="",I680&gt;0),"Check dates",IF(I680="",".",IFERROR(MAX(0,NETWORKDAYS(H680,I680,Lists!$F$45:$F$65)-IF(ISNUMBER(J680),J680,0)-1,0),"."))))</f>
        <v>.</v>
      </c>
      <c r="M680" s="308"/>
      <c r="N680" s="308"/>
      <c r="O680" s="304"/>
      <c r="P680" s="304"/>
      <c r="Q680" s="304"/>
      <c r="R680" s="304"/>
      <c r="S680" s="130" t="str">
        <f t="shared" si="32"/>
        <v>.</v>
      </c>
      <c r="T680" s="169" t="str">
        <f>IF(S680="Yes",(NETWORKDAYS(H680,$D$12,Lists!$F$45:$F$65)-IF(ISNUMBER(J680),J680,0)-1),".")</f>
        <v>.</v>
      </c>
      <c r="U680" s="24"/>
      <c r="V680" s="296" t="str">
        <f t="shared" si="33"/>
        <v>.</v>
      </c>
      <c r="W680" s="44"/>
      <c r="X680" s="307"/>
      <c r="Y680" s="44"/>
      <c r="Z680" s="44"/>
      <c r="AA680" s="44"/>
      <c r="AB680" s="44"/>
      <c r="AC680" s="44"/>
      <c r="AD680" s="44"/>
      <c r="AE680" s="44"/>
      <c r="AF680" s="44"/>
      <c r="AG680" s="44"/>
    </row>
    <row r="681" spans="1:33" s="105" customFormat="1" ht="11.45" customHeight="1" outlineLevel="1" x14ac:dyDescent="0.2">
      <c r="A681" s="142">
        <f t="shared" si="31"/>
        <v>664</v>
      </c>
      <c r="B681" s="318"/>
      <c r="C681" s="71"/>
      <c r="D681" s="314"/>
      <c r="E681" s="70"/>
      <c r="F681" s="70"/>
      <c r="G681" s="265"/>
      <c r="H681" s="305"/>
      <c r="I681" s="305"/>
      <c r="J681" s="311"/>
      <c r="K681" s="305"/>
      <c r="L681" s="130" t="str">
        <f>IF(I681&lt;H681,"Check dates",IF(AND(H681="",I681&gt;0),"Check dates",IF(I681="",".",IFERROR(MAX(0,NETWORKDAYS(H681,I681,Lists!$F$45:$F$65)-IF(ISNUMBER(J681),J681,0)-1,0),"."))))</f>
        <v>.</v>
      </c>
      <c r="M681" s="308"/>
      <c r="N681" s="308"/>
      <c r="O681" s="304"/>
      <c r="P681" s="304"/>
      <c r="Q681" s="304"/>
      <c r="R681" s="304"/>
      <c r="S681" s="130" t="str">
        <f t="shared" si="32"/>
        <v>.</v>
      </c>
      <c r="T681" s="169" t="str">
        <f>IF(S681="Yes",(NETWORKDAYS(H681,$D$12,Lists!$F$45:$F$65)-IF(ISNUMBER(J681),J681,0)-1),".")</f>
        <v>.</v>
      </c>
      <c r="U681" s="24"/>
      <c r="V681" s="296" t="str">
        <f t="shared" si="33"/>
        <v>.</v>
      </c>
      <c r="W681" s="44"/>
      <c r="X681" s="307"/>
      <c r="Y681" s="44"/>
      <c r="Z681" s="44"/>
      <c r="AA681" s="44"/>
      <c r="AB681" s="44"/>
      <c r="AC681" s="44"/>
      <c r="AD681" s="44"/>
      <c r="AE681" s="44"/>
      <c r="AF681" s="44"/>
      <c r="AG681" s="44"/>
    </row>
    <row r="682" spans="1:33" s="105" customFormat="1" ht="11.45" customHeight="1" outlineLevel="1" x14ac:dyDescent="0.2">
      <c r="A682" s="142">
        <f t="shared" si="31"/>
        <v>665</v>
      </c>
      <c r="B682" s="318"/>
      <c r="C682" s="71"/>
      <c r="D682" s="314"/>
      <c r="E682" s="70"/>
      <c r="F682" s="70"/>
      <c r="G682" s="265"/>
      <c r="H682" s="305"/>
      <c r="I682" s="319"/>
      <c r="J682" s="311"/>
      <c r="K682" s="305"/>
      <c r="L682" s="130" t="str">
        <f>IF(I682&lt;H682,"Check dates",IF(AND(H682="",I682&gt;0),"Check dates",IF(I682="",".",IFERROR(MAX(0,NETWORKDAYS(H682,I682,Lists!$F$45:$F$65)-IF(ISNUMBER(J682),J682,0)-1,0),"."))))</f>
        <v>.</v>
      </c>
      <c r="M682" s="308"/>
      <c r="N682" s="308"/>
      <c r="O682" s="304"/>
      <c r="P682" s="304"/>
      <c r="Q682" s="304"/>
      <c r="R682" s="304"/>
      <c r="S682" s="130" t="str">
        <f t="shared" si="32"/>
        <v>.</v>
      </c>
      <c r="T682" s="169" t="str">
        <f>IF(S682="Yes",(NETWORKDAYS(H682,$D$12,Lists!$F$45:$F$65)-IF(ISNUMBER(J682),J682,0)-1),".")</f>
        <v>.</v>
      </c>
      <c r="U682" s="24"/>
      <c r="V682" s="296" t="str">
        <f t="shared" si="33"/>
        <v>.</v>
      </c>
      <c r="W682" s="44"/>
      <c r="X682" s="307"/>
      <c r="Y682" s="44"/>
      <c r="Z682" s="44"/>
      <c r="AA682" s="44"/>
      <c r="AB682" s="44"/>
      <c r="AC682" s="44"/>
      <c r="AD682" s="44"/>
      <c r="AE682" s="44"/>
      <c r="AF682" s="44"/>
      <c r="AG682" s="44"/>
    </row>
    <row r="683" spans="1:33" s="105" customFormat="1" ht="11.45" customHeight="1" outlineLevel="1" x14ac:dyDescent="0.2">
      <c r="A683" s="142">
        <f t="shared" si="31"/>
        <v>666</v>
      </c>
      <c r="B683" s="318"/>
      <c r="C683" s="71"/>
      <c r="D683" s="314"/>
      <c r="E683" s="70"/>
      <c r="F683" s="70"/>
      <c r="G683" s="265"/>
      <c r="H683" s="305"/>
      <c r="I683" s="305"/>
      <c r="J683" s="311"/>
      <c r="K683" s="305"/>
      <c r="L683" s="130" t="str">
        <f>IF(I683&lt;H683,"Check dates",IF(AND(H683="",I683&gt;0),"Check dates",IF(I683="",".",IFERROR(MAX(0,NETWORKDAYS(H683,I683,Lists!$F$45:$F$65)-IF(ISNUMBER(J683),J683,0)-1,0),"."))))</f>
        <v>.</v>
      </c>
      <c r="M683" s="308"/>
      <c r="N683" s="308"/>
      <c r="O683" s="304"/>
      <c r="P683" s="304"/>
      <c r="Q683" s="304"/>
      <c r="R683" s="304"/>
      <c r="S683" s="130" t="str">
        <f t="shared" si="32"/>
        <v>.</v>
      </c>
      <c r="T683" s="169" t="str">
        <f>IF(S683="Yes",(NETWORKDAYS(H683,$D$12,Lists!$F$45:$F$65)-IF(ISNUMBER(J683),J683,0)-1),".")</f>
        <v>.</v>
      </c>
      <c r="U683" s="24"/>
      <c r="V683" s="296" t="str">
        <f t="shared" si="33"/>
        <v>.</v>
      </c>
      <c r="W683" s="44"/>
      <c r="X683" s="307"/>
      <c r="Y683" s="44"/>
      <c r="Z683" s="44"/>
      <c r="AA683" s="44"/>
      <c r="AB683" s="44"/>
      <c r="AC683" s="44"/>
      <c r="AD683" s="44"/>
      <c r="AE683" s="44"/>
      <c r="AF683" s="44"/>
      <c r="AG683" s="44"/>
    </row>
    <row r="684" spans="1:33" s="105" customFormat="1" ht="11.45" customHeight="1" outlineLevel="1" x14ac:dyDescent="0.2">
      <c r="A684" s="142">
        <f t="shared" si="31"/>
        <v>667</v>
      </c>
      <c r="B684" s="318"/>
      <c r="C684" s="71"/>
      <c r="D684" s="314"/>
      <c r="E684" s="70"/>
      <c r="F684" s="70"/>
      <c r="G684" s="265"/>
      <c r="H684" s="305"/>
      <c r="I684" s="305"/>
      <c r="J684" s="311"/>
      <c r="K684" s="305"/>
      <c r="L684" s="130" t="str">
        <f>IF(I684&lt;H684,"Check dates",IF(AND(H684="",I684&gt;0),"Check dates",IF(I684="",".",IFERROR(MAX(0,NETWORKDAYS(H684,I684,Lists!$F$45:$F$65)-IF(ISNUMBER(J684),J684,0)-1,0),"."))))</f>
        <v>.</v>
      </c>
      <c r="M684" s="308"/>
      <c r="N684" s="308"/>
      <c r="O684" s="304"/>
      <c r="P684" s="304"/>
      <c r="Q684" s="304"/>
      <c r="R684" s="304"/>
      <c r="S684" s="130" t="str">
        <f t="shared" si="32"/>
        <v>.</v>
      </c>
      <c r="T684" s="169" t="str">
        <f>IF(S684="Yes",(NETWORKDAYS(H684,$D$12,Lists!$F$45:$F$65)-IF(ISNUMBER(J684),J684,0)-1),".")</f>
        <v>.</v>
      </c>
      <c r="U684" s="24"/>
      <c r="V684" s="296" t="str">
        <f t="shared" si="33"/>
        <v>.</v>
      </c>
      <c r="W684" s="44"/>
      <c r="X684" s="307"/>
      <c r="Y684" s="44"/>
      <c r="Z684" s="44"/>
      <c r="AA684" s="44"/>
      <c r="AB684" s="44"/>
      <c r="AC684" s="44"/>
      <c r="AD684" s="44"/>
      <c r="AE684" s="44"/>
      <c r="AF684" s="44"/>
      <c r="AG684" s="44"/>
    </row>
    <row r="685" spans="1:33" s="105" customFormat="1" ht="11.45" customHeight="1" outlineLevel="1" x14ac:dyDescent="0.2">
      <c r="A685" s="142">
        <f t="shared" si="31"/>
        <v>668</v>
      </c>
      <c r="B685" s="318"/>
      <c r="C685" s="71"/>
      <c r="D685" s="314"/>
      <c r="E685" s="70"/>
      <c r="F685" s="70"/>
      <c r="G685" s="265"/>
      <c r="H685" s="305"/>
      <c r="I685" s="305"/>
      <c r="J685" s="311"/>
      <c r="K685" s="305"/>
      <c r="L685" s="130" t="str">
        <f>IF(I685&lt;H685,"Check dates",IF(AND(H685="",I685&gt;0),"Check dates",IF(I685="",".",IFERROR(MAX(0,NETWORKDAYS(H685,I685,Lists!$F$45:$F$65)-IF(ISNUMBER(J685),J685,0)-1,0),"."))))</f>
        <v>.</v>
      </c>
      <c r="M685" s="308"/>
      <c r="N685" s="308"/>
      <c r="O685" s="304"/>
      <c r="P685" s="304"/>
      <c r="Q685" s="304"/>
      <c r="R685" s="304"/>
      <c r="S685" s="130" t="str">
        <f t="shared" si="32"/>
        <v>.</v>
      </c>
      <c r="T685" s="169" t="str">
        <f>IF(S685="Yes",(NETWORKDAYS(H685,$D$12,Lists!$F$45:$F$65)-IF(ISNUMBER(J685),J685,0)-1),".")</f>
        <v>.</v>
      </c>
      <c r="U685" s="24"/>
      <c r="V685" s="296" t="str">
        <f t="shared" si="33"/>
        <v>.</v>
      </c>
      <c r="W685" s="44"/>
      <c r="X685" s="307"/>
      <c r="Y685" s="44"/>
      <c r="Z685" s="44"/>
      <c r="AA685" s="44"/>
      <c r="AB685" s="44"/>
      <c r="AC685" s="44"/>
      <c r="AD685" s="44"/>
      <c r="AE685" s="44"/>
      <c r="AF685" s="44"/>
      <c r="AG685" s="44"/>
    </row>
    <row r="686" spans="1:33" s="105" customFormat="1" ht="11.45" customHeight="1" outlineLevel="1" x14ac:dyDescent="0.2">
      <c r="A686" s="142">
        <f t="shared" si="31"/>
        <v>669</v>
      </c>
      <c r="B686" s="318"/>
      <c r="C686" s="71"/>
      <c r="D686" s="314"/>
      <c r="E686" s="70"/>
      <c r="F686" s="70"/>
      <c r="G686" s="265"/>
      <c r="H686" s="305"/>
      <c r="I686" s="319"/>
      <c r="J686" s="311"/>
      <c r="K686" s="305"/>
      <c r="L686" s="130" t="str">
        <f>IF(I686&lt;H686,"Check dates",IF(AND(H686="",I686&gt;0),"Check dates",IF(I686="",".",IFERROR(MAX(0,NETWORKDAYS(H686,I686,Lists!$F$45:$F$65)-IF(ISNUMBER(J686),J686,0)-1,0),"."))))</f>
        <v>.</v>
      </c>
      <c r="M686" s="308"/>
      <c r="N686" s="308"/>
      <c r="O686" s="304"/>
      <c r="P686" s="304"/>
      <c r="Q686" s="304"/>
      <c r="R686" s="304"/>
      <c r="S686" s="130" t="str">
        <f t="shared" si="32"/>
        <v>.</v>
      </c>
      <c r="T686" s="169" t="str">
        <f>IF(S686="Yes",(NETWORKDAYS(H686,$D$12,Lists!$F$45:$F$65)-IF(ISNUMBER(J686),J686,0)-1),".")</f>
        <v>.</v>
      </c>
      <c r="U686" s="24"/>
      <c r="V686" s="296" t="str">
        <f t="shared" si="33"/>
        <v>.</v>
      </c>
      <c r="W686" s="44"/>
      <c r="X686" s="307"/>
      <c r="Y686" s="44"/>
      <c r="Z686" s="44"/>
      <c r="AA686" s="44"/>
      <c r="AB686" s="44"/>
      <c r="AC686" s="44"/>
      <c r="AD686" s="44"/>
      <c r="AE686" s="44"/>
      <c r="AF686" s="44"/>
      <c r="AG686" s="44"/>
    </row>
    <row r="687" spans="1:33" s="105" customFormat="1" ht="11.45" customHeight="1" outlineLevel="1" x14ac:dyDescent="0.2">
      <c r="A687" s="142">
        <f t="shared" si="31"/>
        <v>670</v>
      </c>
      <c r="B687" s="318"/>
      <c r="C687" s="71"/>
      <c r="D687" s="314"/>
      <c r="E687" s="70"/>
      <c r="F687" s="70"/>
      <c r="G687" s="265"/>
      <c r="H687" s="305"/>
      <c r="I687" s="319"/>
      <c r="J687" s="311"/>
      <c r="K687" s="305"/>
      <c r="L687" s="130" t="str">
        <f>IF(I687&lt;H687,"Check dates",IF(AND(H687="",I687&gt;0),"Check dates",IF(I687="",".",IFERROR(MAX(0,NETWORKDAYS(H687,I687,Lists!$F$45:$F$65)-IF(ISNUMBER(J687),J687,0)-1,0),"."))))</f>
        <v>.</v>
      </c>
      <c r="M687" s="308"/>
      <c r="N687" s="308"/>
      <c r="O687" s="304"/>
      <c r="P687" s="304"/>
      <c r="Q687" s="304"/>
      <c r="R687" s="304"/>
      <c r="S687" s="130" t="str">
        <f t="shared" si="32"/>
        <v>.</v>
      </c>
      <c r="T687" s="169" t="str">
        <f>IF(S687="Yes",(NETWORKDAYS(H687,$D$12,Lists!$F$45:$F$65)-IF(ISNUMBER(J687),J687,0)-1),".")</f>
        <v>.</v>
      </c>
      <c r="U687" s="24"/>
      <c r="V687" s="296" t="str">
        <f t="shared" si="33"/>
        <v>.</v>
      </c>
      <c r="W687" s="44"/>
      <c r="X687" s="307"/>
      <c r="Y687" s="44"/>
      <c r="Z687" s="44"/>
      <c r="AA687" s="44"/>
      <c r="AB687" s="44"/>
      <c r="AC687" s="44"/>
      <c r="AD687" s="44"/>
      <c r="AE687" s="44"/>
      <c r="AF687" s="44"/>
      <c r="AG687" s="44"/>
    </row>
    <row r="688" spans="1:33" s="105" customFormat="1" ht="11.45" customHeight="1" outlineLevel="1" x14ac:dyDescent="0.2">
      <c r="A688" s="142">
        <f t="shared" si="31"/>
        <v>671</v>
      </c>
      <c r="B688" s="318"/>
      <c r="C688" s="71"/>
      <c r="D688" s="314"/>
      <c r="E688" s="70"/>
      <c r="F688" s="70"/>
      <c r="G688" s="265"/>
      <c r="H688" s="305"/>
      <c r="I688" s="305"/>
      <c r="J688" s="311"/>
      <c r="K688" s="305"/>
      <c r="L688" s="130" t="str">
        <f>IF(I688&lt;H688,"Check dates",IF(AND(H688="",I688&gt;0),"Check dates",IF(I688="",".",IFERROR(MAX(0,NETWORKDAYS(H688,I688,Lists!$F$45:$F$65)-IF(ISNUMBER(J688),J688,0)-1,0),"."))))</f>
        <v>.</v>
      </c>
      <c r="M688" s="308"/>
      <c r="N688" s="308"/>
      <c r="O688" s="304"/>
      <c r="P688" s="304"/>
      <c r="Q688" s="304"/>
      <c r="R688" s="304"/>
      <c r="S688" s="130" t="str">
        <f t="shared" si="32"/>
        <v>.</v>
      </c>
      <c r="T688" s="169" t="str">
        <f>IF(S688="Yes",(NETWORKDAYS(H688,$D$12,Lists!$F$45:$F$65)-IF(ISNUMBER(J688),J688,0)-1),".")</f>
        <v>.</v>
      </c>
      <c r="U688" s="24"/>
      <c r="V688" s="296" t="str">
        <f t="shared" si="33"/>
        <v>.</v>
      </c>
      <c r="W688" s="44"/>
      <c r="X688" s="307"/>
      <c r="Y688" s="44"/>
      <c r="Z688" s="44"/>
      <c r="AA688" s="44"/>
      <c r="AB688" s="44"/>
      <c r="AC688" s="44"/>
      <c r="AD688" s="44"/>
      <c r="AE688" s="44"/>
      <c r="AF688" s="44"/>
      <c r="AG688" s="44"/>
    </row>
    <row r="689" spans="1:33" s="105" customFormat="1" ht="11.45" customHeight="1" outlineLevel="1" x14ac:dyDescent="0.2">
      <c r="A689" s="142">
        <f t="shared" si="31"/>
        <v>672</v>
      </c>
      <c r="B689" s="318"/>
      <c r="C689" s="71"/>
      <c r="D689" s="314"/>
      <c r="E689" s="70"/>
      <c r="F689" s="70"/>
      <c r="G689" s="265"/>
      <c r="H689" s="305"/>
      <c r="I689" s="319"/>
      <c r="J689" s="311"/>
      <c r="K689" s="305"/>
      <c r="L689" s="130" t="str">
        <f>IF(I689&lt;H689,"Check dates",IF(AND(H689="",I689&gt;0),"Check dates",IF(I689="",".",IFERROR(MAX(0,NETWORKDAYS(H689,I689,Lists!$F$45:$F$65)-IF(ISNUMBER(J689),J689,0)-1,0),"."))))</f>
        <v>.</v>
      </c>
      <c r="M689" s="308"/>
      <c r="N689" s="308"/>
      <c r="O689" s="304"/>
      <c r="P689" s="304"/>
      <c r="Q689" s="304"/>
      <c r="R689" s="304"/>
      <c r="S689" s="130" t="str">
        <f t="shared" si="32"/>
        <v>.</v>
      </c>
      <c r="T689" s="169" t="str">
        <f>IF(S689="Yes",(NETWORKDAYS(H689,$D$12,Lists!$F$45:$F$65)-IF(ISNUMBER(J689),J689,0)-1),".")</f>
        <v>.</v>
      </c>
      <c r="U689" s="24"/>
      <c r="V689" s="296" t="str">
        <f t="shared" si="33"/>
        <v>.</v>
      </c>
      <c r="W689" s="44"/>
      <c r="X689" s="307"/>
      <c r="Y689" s="44"/>
      <c r="Z689" s="44"/>
      <c r="AA689" s="44"/>
      <c r="AB689" s="44"/>
      <c r="AC689" s="44"/>
      <c r="AD689" s="44"/>
      <c r="AE689" s="44"/>
      <c r="AF689" s="44"/>
      <c r="AG689" s="44"/>
    </row>
    <row r="690" spans="1:33" s="105" customFormat="1" ht="11.45" customHeight="1" outlineLevel="1" x14ac:dyDescent="0.2">
      <c r="A690" s="142">
        <f t="shared" si="31"/>
        <v>673</v>
      </c>
      <c r="B690" s="318"/>
      <c r="C690" s="71"/>
      <c r="D690" s="314"/>
      <c r="E690" s="70"/>
      <c r="F690" s="70"/>
      <c r="G690" s="265"/>
      <c r="H690" s="305"/>
      <c r="I690" s="305"/>
      <c r="J690" s="311"/>
      <c r="K690" s="305"/>
      <c r="L690" s="130" t="str">
        <f>IF(I690&lt;H690,"Check dates",IF(AND(H690="",I690&gt;0),"Check dates",IF(I690="",".",IFERROR(MAX(0,NETWORKDAYS(H690,I690,Lists!$F$45:$F$65)-IF(ISNUMBER(J690),J690,0)-1,0),"."))))</f>
        <v>.</v>
      </c>
      <c r="M690" s="308"/>
      <c r="N690" s="308"/>
      <c r="O690" s="304"/>
      <c r="P690" s="304"/>
      <c r="Q690" s="304"/>
      <c r="R690" s="304"/>
      <c r="S690" s="130" t="str">
        <f t="shared" si="32"/>
        <v>.</v>
      </c>
      <c r="T690" s="169" t="str">
        <f>IF(S690="Yes",(NETWORKDAYS(H690,$D$12,Lists!$F$45:$F$65)-IF(ISNUMBER(J690),J690,0)-1),".")</f>
        <v>.</v>
      </c>
      <c r="U690" s="24"/>
      <c r="V690" s="296" t="str">
        <f t="shared" si="33"/>
        <v>.</v>
      </c>
      <c r="W690" s="44"/>
      <c r="X690" s="307"/>
      <c r="Y690" s="44"/>
      <c r="Z690" s="44"/>
      <c r="AA690" s="44"/>
      <c r="AB690" s="44"/>
      <c r="AC690" s="44"/>
      <c r="AD690" s="44"/>
      <c r="AE690" s="44"/>
      <c r="AF690" s="44"/>
      <c r="AG690" s="44"/>
    </row>
    <row r="691" spans="1:33" s="105" customFormat="1" ht="11.45" customHeight="1" outlineLevel="1" x14ac:dyDescent="0.2">
      <c r="A691" s="142">
        <f t="shared" si="31"/>
        <v>674</v>
      </c>
      <c r="B691" s="318"/>
      <c r="C691" s="71"/>
      <c r="D691" s="314"/>
      <c r="E691" s="70"/>
      <c r="F691" s="70"/>
      <c r="G691" s="265"/>
      <c r="H691" s="305"/>
      <c r="I691" s="305"/>
      <c r="J691" s="311"/>
      <c r="K691" s="305"/>
      <c r="L691" s="130" t="str">
        <f>IF(I691&lt;H691,"Check dates",IF(AND(H691="",I691&gt;0),"Check dates",IF(I691="",".",IFERROR(MAX(0,NETWORKDAYS(H691,I691,Lists!$F$45:$F$65)-IF(ISNUMBER(J691),J691,0)-1,0),"."))))</f>
        <v>.</v>
      </c>
      <c r="M691" s="308"/>
      <c r="N691" s="308"/>
      <c r="O691" s="304"/>
      <c r="P691" s="304"/>
      <c r="Q691" s="304"/>
      <c r="R691" s="304"/>
      <c r="S691" s="130" t="str">
        <f t="shared" si="32"/>
        <v>.</v>
      </c>
      <c r="T691" s="169" t="str">
        <f>IF(S691="Yes",(NETWORKDAYS(H691,$D$12,Lists!$F$45:$F$65)-IF(ISNUMBER(J691),J691,0)-1),".")</f>
        <v>.</v>
      </c>
      <c r="U691" s="24"/>
      <c r="V691" s="296" t="str">
        <f t="shared" si="33"/>
        <v>.</v>
      </c>
      <c r="W691" s="44"/>
      <c r="X691" s="307"/>
      <c r="Y691" s="44"/>
      <c r="Z691" s="44"/>
      <c r="AA691" s="44"/>
      <c r="AB691" s="44"/>
      <c r="AC691" s="44"/>
      <c r="AD691" s="44"/>
      <c r="AE691" s="44"/>
      <c r="AF691" s="44"/>
      <c r="AG691" s="44"/>
    </row>
    <row r="692" spans="1:33" s="105" customFormat="1" ht="11.45" customHeight="1" outlineLevel="1" x14ac:dyDescent="0.2">
      <c r="A692" s="142">
        <f t="shared" si="31"/>
        <v>675</v>
      </c>
      <c r="B692" s="318"/>
      <c r="C692" s="71"/>
      <c r="D692" s="314"/>
      <c r="E692" s="70"/>
      <c r="F692" s="70"/>
      <c r="G692" s="265"/>
      <c r="H692" s="305"/>
      <c r="I692" s="305"/>
      <c r="J692" s="311"/>
      <c r="K692" s="305"/>
      <c r="L692" s="130" t="str">
        <f>IF(I692&lt;H692,"Check dates",IF(AND(H692="",I692&gt;0),"Check dates",IF(I692="",".",IFERROR(MAX(0,NETWORKDAYS(H692,I692,Lists!$F$45:$F$65)-IF(ISNUMBER(J692),J692,0)-1,0),"."))))</f>
        <v>.</v>
      </c>
      <c r="M692" s="308"/>
      <c r="N692" s="308"/>
      <c r="O692" s="304"/>
      <c r="P692" s="304"/>
      <c r="Q692" s="304"/>
      <c r="R692" s="304"/>
      <c r="S692" s="130" t="str">
        <f t="shared" si="32"/>
        <v>.</v>
      </c>
      <c r="T692" s="169" t="str">
        <f>IF(S692="Yes",(NETWORKDAYS(H692,$D$12,Lists!$F$45:$F$65)-IF(ISNUMBER(J692),J692,0)-1),".")</f>
        <v>.</v>
      </c>
      <c r="U692" s="24"/>
      <c r="V692" s="296" t="str">
        <f t="shared" si="33"/>
        <v>.</v>
      </c>
      <c r="W692" s="44"/>
      <c r="X692" s="307"/>
      <c r="Y692" s="44"/>
      <c r="Z692" s="44"/>
      <c r="AA692" s="44"/>
      <c r="AB692" s="44"/>
      <c r="AC692" s="44"/>
      <c r="AD692" s="44"/>
      <c r="AE692" s="44"/>
      <c r="AF692" s="44"/>
      <c r="AG692" s="44"/>
    </row>
    <row r="693" spans="1:33" s="105" customFormat="1" ht="11.45" customHeight="1" outlineLevel="1" x14ac:dyDescent="0.2">
      <c r="A693" s="142">
        <f t="shared" si="31"/>
        <v>676</v>
      </c>
      <c r="B693" s="318"/>
      <c r="C693" s="71"/>
      <c r="D693" s="314"/>
      <c r="E693" s="70"/>
      <c r="F693" s="70"/>
      <c r="G693" s="265"/>
      <c r="H693" s="305"/>
      <c r="I693" s="305"/>
      <c r="J693" s="311"/>
      <c r="K693" s="305"/>
      <c r="L693" s="130" t="str">
        <f>IF(I693&lt;H693,"Check dates",IF(AND(H693="",I693&gt;0),"Check dates",IF(I693="",".",IFERROR(MAX(0,NETWORKDAYS(H693,I693,Lists!$F$45:$F$65)-IF(ISNUMBER(J693),J693,0)-1,0),"."))))</f>
        <v>.</v>
      </c>
      <c r="M693" s="308"/>
      <c r="N693" s="308"/>
      <c r="O693" s="304"/>
      <c r="P693" s="304"/>
      <c r="Q693" s="304"/>
      <c r="R693" s="304"/>
      <c r="S693" s="130" t="str">
        <f t="shared" si="32"/>
        <v>.</v>
      </c>
      <c r="T693" s="169" t="str">
        <f>IF(S693="Yes",(NETWORKDAYS(H693,$D$12,Lists!$F$45:$F$65)-IF(ISNUMBER(J693),J693,0)-1),".")</f>
        <v>.</v>
      </c>
      <c r="U693" s="24"/>
      <c r="V693" s="296" t="str">
        <f t="shared" si="33"/>
        <v>.</v>
      </c>
      <c r="W693" s="44"/>
      <c r="X693" s="307"/>
      <c r="Y693" s="44"/>
      <c r="Z693" s="44"/>
      <c r="AA693" s="44"/>
      <c r="AB693" s="44"/>
      <c r="AC693" s="44"/>
      <c r="AD693" s="44"/>
      <c r="AE693" s="44"/>
      <c r="AF693" s="44"/>
      <c r="AG693" s="44"/>
    </row>
    <row r="694" spans="1:33" s="105" customFormat="1" ht="11.45" customHeight="1" outlineLevel="1" x14ac:dyDescent="0.2">
      <c r="A694" s="142">
        <f t="shared" si="31"/>
        <v>677</v>
      </c>
      <c r="B694" s="318"/>
      <c r="C694" s="71"/>
      <c r="D694" s="314"/>
      <c r="E694" s="70"/>
      <c r="F694" s="70"/>
      <c r="G694" s="265"/>
      <c r="H694" s="305"/>
      <c r="I694" s="305"/>
      <c r="J694" s="311"/>
      <c r="K694" s="305"/>
      <c r="L694" s="130" t="str">
        <f>IF(I694&lt;H694,"Check dates",IF(AND(H694="",I694&gt;0),"Check dates",IF(I694="",".",IFERROR(MAX(0,NETWORKDAYS(H694,I694,Lists!$F$45:$F$65)-IF(ISNUMBER(J694),J694,0)-1,0),"."))))</f>
        <v>.</v>
      </c>
      <c r="M694" s="308"/>
      <c r="N694" s="308"/>
      <c r="O694" s="304"/>
      <c r="P694" s="304"/>
      <c r="Q694" s="304"/>
      <c r="R694" s="304"/>
      <c r="S694" s="130" t="str">
        <f t="shared" si="32"/>
        <v>.</v>
      </c>
      <c r="T694" s="169" t="str">
        <f>IF(S694="Yes",(NETWORKDAYS(H694,$D$12,Lists!$F$45:$F$65)-IF(ISNUMBER(J694),J694,0)-1),".")</f>
        <v>.</v>
      </c>
      <c r="U694" s="24"/>
      <c r="V694" s="296" t="str">
        <f t="shared" si="33"/>
        <v>.</v>
      </c>
      <c r="W694" s="44"/>
      <c r="X694" s="307"/>
      <c r="Y694" s="44"/>
      <c r="Z694" s="44"/>
      <c r="AA694" s="44"/>
      <c r="AB694" s="44"/>
      <c r="AC694" s="44"/>
      <c r="AD694" s="44"/>
      <c r="AE694" s="44"/>
      <c r="AF694" s="44"/>
      <c r="AG694" s="44"/>
    </row>
    <row r="695" spans="1:33" s="105" customFormat="1" ht="11.45" customHeight="1" outlineLevel="1" x14ac:dyDescent="0.2">
      <c r="A695" s="142">
        <f t="shared" si="31"/>
        <v>678</v>
      </c>
      <c r="B695" s="318"/>
      <c r="C695" s="71"/>
      <c r="D695" s="314"/>
      <c r="E695" s="70"/>
      <c r="F695" s="70"/>
      <c r="G695" s="265"/>
      <c r="H695" s="305"/>
      <c r="I695" s="319"/>
      <c r="J695" s="311"/>
      <c r="K695" s="305"/>
      <c r="L695" s="130" t="str">
        <f>IF(I695&lt;H695,"Check dates",IF(AND(H695="",I695&gt;0),"Check dates",IF(I695="",".",IFERROR(MAX(0,NETWORKDAYS(H695,I695,Lists!$F$45:$F$65)-IF(ISNUMBER(J695),J695,0)-1,0),"."))))</f>
        <v>.</v>
      </c>
      <c r="M695" s="308"/>
      <c r="N695" s="308"/>
      <c r="O695" s="304"/>
      <c r="P695" s="304"/>
      <c r="Q695" s="304"/>
      <c r="R695" s="304"/>
      <c r="S695" s="130" t="str">
        <f t="shared" si="32"/>
        <v>.</v>
      </c>
      <c r="T695" s="169" t="str">
        <f>IF(S695="Yes",(NETWORKDAYS(H695,$D$12,Lists!$F$45:$F$65)-IF(ISNUMBER(J695),J695,0)-1),".")</f>
        <v>.</v>
      </c>
      <c r="U695" s="24"/>
      <c r="V695" s="296" t="str">
        <f t="shared" si="33"/>
        <v>.</v>
      </c>
      <c r="W695" s="44"/>
      <c r="X695" s="307"/>
      <c r="Y695" s="44"/>
      <c r="Z695" s="44"/>
      <c r="AA695" s="44"/>
      <c r="AB695" s="44"/>
      <c r="AC695" s="44"/>
      <c r="AD695" s="44"/>
      <c r="AE695" s="44"/>
      <c r="AF695" s="44"/>
      <c r="AG695" s="44"/>
    </row>
    <row r="696" spans="1:33" s="105" customFormat="1" ht="11.45" customHeight="1" outlineLevel="1" x14ac:dyDescent="0.2">
      <c r="A696" s="142">
        <f t="shared" si="31"/>
        <v>679</v>
      </c>
      <c r="B696" s="318"/>
      <c r="C696" s="71"/>
      <c r="D696" s="314"/>
      <c r="E696" s="70"/>
      <c r="F696" s="70"/>
      <c r="G696" s="265"/>
      <c r="H696" s="305"/>
      <c r="I696" s="305"/>
      <c r="J696" s="311"/>
      <c r="K696" s="305"/>
      <c r="L696" s="130" t="str">
        <f>IF(I696&lt;H696,"Check dates",IF(AND(H696="",I696&gt;0),"Check dates",IF(I696="",".",IFERROR(MAX(0,NETWORKDAYS(H696,I696,Lists!$F$45:$F$65)-IF(ISNUMBER(J696),J696,0)-1,0),"."))))</f>
        <v>.</v>
      </c>
      <c r="M696" s="308"/>
      <c r="N696" s="308"/>
      <c r="O696" s="304"/>
      <c r="P696" s="304"/>
      <c r="Q696" s="304"/>
      <c r="R696" s="304"/>
      <c r="S696" s="130" t="str">
        <f t="shared" si="32"/>
        <v>.</v>
      </c>
      <c r="T696" s="169" t="str">
        <f>IF(S696="Yes",(NETWORKDAYS(H696,$D$12,Lists!$F$45:$F$65)-IF(ISNUMBER(J696),J696,0)-1),".")</f>
        <v>.</v>
      </c>
      <c r="U696" s="24"/>
      <c r="V696" s="296" t="str">
        <f t="shared" si="33"/>
        <v>.</v>
      </c>
      <c r="W696" s="44"/>
      <c r="X696" s="307"/>
      <c r="Y696" s="44"/>
      <c r="Z696" s="44"/>
      <c r="AA696" s="44"/>
      <c r="AB696" s="44"/>
      <c r="AC696" s="44"/>
      <c r="AD696" s="44"/>
      <c r="AE696" s="44"/>
      <c r="AF696" s="44"/>
      <c r="AG696" s="44"/>
    </row>
    <row r="697" spans="1:33" s="105" customFormat="1" ht="11.45" customHeight="1" outlineLevel="1" x14ac:dyDescent="0.2">
      <c r="A697" s="142">
        <f t="shared" si="31"/>
        <v>680</v>
      </c>
      <c r="B697" s="318"/>
      <c r="C697" s="71"/>
      <c r="D697" s="314"/>
      <c r="E697" s="70"/>
      <c r="F697" s="70"/>
      <c r="G697" s="265"/>
      <c r="H697" s="305"/>
      <c r="I697" s="305"/>
      <c r="J697" s="311"/>
      <c r="K697" s="305"/>
      <c r="L697" s="130" t="str">
        <f>IF(I697&lt;H697,"Check dates",IF(AND(H697="",I697&gt;0),"Check dates",IF(I697="",".",IFERROR(MAX(0,NETWORKDAYS(H697,I697,Lists!$F$45:$F$65)-IF(ISNUMBER(J697),J697,0)-1,0),"."))))</f>
        <v>.</v>
      </c>
      <c r="M697" s="308"/>
      <c r="N697" s="308"/>
      <c r="O697" s="304"/>
      <c r="P697" s="304"/>
      <c r="Q697" s="304"/>
      <c r="R697" s="304"/>
      <c r="S697" s="130" t="str">
        <f t="shared" si="32"/>
        <v>.</v>
      </c>
      <c r="T697" s="169" t="str">
        <f>IF(S697="Yes",(NETWORKDAYS(H697,$D$12,Lists!$F$45:$F$65)-IF(ISNUMBER(J697),J697,0)-1),".")</f>
        <v>.</v>
      </c>
      <c r="U697" s="24"/>
      <c r="V697" s="296" t="str">
        <f t="shared" si="33"/>
        <v>.</v>
      </c>
      <c r="W697" s="44"/>
      <c r="X697" s="307"/>
      <c r="Y697" s="44"/>
      <c r="Z697" s="44"/>
      <c r="AA697" s="44"/>
      <c r="AB697" s="44"/>
      <c r="AC697" s="44"/>
      <c r="AD697" s="44"/>
      <c r="AE697" s="44"/>
      <c r="AF697" s="44"/>
      <c r="AG697" s="44"/>
    </row>
    <row r="698" spans="1:33" s="105" customFormat="1" ht="11.45" customHeight="1" outlineLevel="1" x14ac:dyDescent="0.2">
      <c r="A698" s="142">
        <f t="shared" si="31"/>
        <v>681</v>
      </c>
      <c r="B698" s="318"/>
      <c r="C698" s="71"/>
      <c r="D698" s="314"/>
      <c r="E698" s="70"/>
      <c r="F698" s="309"/>
      <c r="G698" s="308"/>
      <c r="H698" s="305"/>
      <c r="I698" s="305"/>
      <c r="J698" s="311"/>
      <c r="K698" s="305"/>
      <c r="L698" s="130" t="str">
        <f>IF(I698&lt;H698,"Check dates",IF(AND(H698="",I698&gt;0),"Check dates",IF(I698="",".",IFERROR(MAX(0,NETWORKDAYS(H698,I698,Lists!$F$45:$F$65)-IF(ISNUMBER(J698),J698,0)-1,0),"."))))</f>
        <v>.</v>
      </c>
      <c r="M698" s="308"/>
      <c r="N698" s="308"/>
      <c r="O698" s="304"/>
      <c r="P698" s="304"/>
      <c r="Q698" s="304"/>
      <c r="R698" s="304"/>
      <c r="S698" s="130" t="str">
        <f t="shared" si="32"/>
        <v>.</v>
      </c>
      <c r="T698" s="169" t="str">
        <f>IF(S698="Yes",(NETWORKDAYS(H698,$D$12,Lists!$F$45:$F$65)-IF(ISNUMBER(J698),J698,0)-1),".")</f>
        <v>.</v>
      </c>
      <c r="U698" s="24"/>
      <c r="V698" s="296" t="str">
        <f t="shared" si="33"/>
        <v>.</v>
      </c>
      <c r="W698" s="44"/>
      <c r="X698" s="307"/>
      <c r="Y698" s="44"/>
      <c r="Z698" s="44"/>
      <c r="AA698" s="44"/>
      <c r="AB698" s="44"/>
      <c r="AC698" s="44"/>
      <c r="AD698" s="44"/>
      <c r="AE698" s="44"/>
      <c r="AF698" s="44"/>
      <c r="AG698" s="44"/>
    </row>
    <row r="699" spans="1:33" s="105" customFormat="1" ht="11.45" customHeight="1" outlineLevel="1" x14ac:dyDescent="0.2">
      <c r="A699" s="142">
        <f t="shared" si="31"/>
        <v>682</v>
      </c>
      <c r="B699" s="318"/>
      <c r="C699" s="71"/>
      <c r="D699" s="314"/>
      <c r="E699" s="70"/>
      <c r="F699" s="309"/>
      <c r="G699" s="308"/>
      <c r="H699" s="305"/>
      <c r="I699" s="305"/>
      <c r="J699" s="311"/>
      <c r="K699" s="305"/>
      <c r="L699" s="130" t="str">
        <f>IF(I699&lt;H699,"Check dates",IF(AND(H699="",I699&gt;0),"Check dates",IF(I699="",".",IFERROR(MAX(0,NETWORKDAYS(H699,I699,Lists!$F$45:$F$65)-IF(ISNUMBER(J699),J699,0)-1,0),"."))))</f>
        <v>.</v>
      </c>
      <c r="M699" s="308"/>
      <c r="N699" s="308"/>
      <c r="O699" s="304"/>
      <c r="P699" s="304"/>
      <c r="Q699" s="304"/>
      <c r="R699" s="304"/>
      <c r="S699" s="130" t="str">
        <f t="shared" si="32"/>
        <v>.</v>
      </c>
      <c r="T699" s="169" t="str">
        <f>IF(S699="Yes",(NETWORKDAYS(H699,$D$12,Lists!$F$45:$F$65)-IF(ISNUMBER(J699),J699,0)-1),".")</f>
        <v>.</v>
      </c>
      <c r="U699" s="24"/>
      <c r="V699" s="296" t="str">
        <f t="shared" si="33"/>
        <v>.</v>
      </c>
      <c r="W699" s="44"/>
      <c r="X699" s="307"/>
      <c r="Y699" s="44"/>
      <c r="Z699" s="44"/>
      <c r="AA699" s="44"/>
      <c r="AB699" s="44"/>
      <c r="AC699" s="44"/>
      <c r="AD699" s="44"/>
      <c r="AE699" s="44"/>
      <c r="AF699" s="44"/>
      <c r="AG699" s="44"/>
    </row>
    <row r="700" spans="1:33" s="105" customFormat="1" ht="11.45" customHeight="1" outlineLevel="1" x14ac:dyDescent="0.2">
      <c r="A700" s="142">
        <f t="shared" si="31"/>
        <v>683</v>
      </c>
      <c r="B700" s="318"/>
      <c r="C700" s="71"/>
      <c r="D700" s="314"/>
      <c r="E700" s="70"/>
      <c r="F700" s="309"/>
      <c r="G700" s="308"/>
      <c r="H700" s="305"/>
      <c r="I700" s="305"/>
      <c r="J700" s="311"/>
      <c r="K700" s="305"/>
      <c r="L700" s="130" t="str">
        <f>IF(I700&lt;H700,"Check dates",IF(AND(H700="",I700&gt;0),"Check dates",IF(I700="",".",IFERROR(MAX(0,NETWORKDAYS(H700,I700,Lists!$F$45:$F$65)-IF(ISNUMBER(J700),J700,0)-1,0),"."))))</f>
        <v>.</v>
      </c>
      <c r="M700" s="308"/>
      <c r="N700" s="308"/>
      <c r="O700" s="304"/>
      <c r="P700" s="304"/>
      <c r="Q700" s="304"/>
      <c r="R700" s="304"/>
      <c r="S700" s="130" t="str">
        <f t="shared" si="32"/>
        <v>.</v>
      </c>
      <c r="T700" s="169" t="str">
        <f>IF(S700="Yes",(NETWORKDAYS(H700,$D$12,Lists!$F$45:$F$65)-IF(ISNUMBER(J700),J700,0)-1),".")</f>
        <v>.</v>
      </c>
      <c r="U700" s="24"/>
      <c r="V700" s="296" t="str">
        <f t="shared" si="33"/>
        <v>.</v>
      </c>
      <c r="W700" s="44"/>
      <c r="X700" s="307"/>
      <c r="Y700" s="44"/>
      <c r="Z700" s="44"/>
      <c r="AA700" s="44"/>
      <c r="AB700" s="44"/>
      <c r="AC700" s="44"/>
      <c r="AD700" s="44"/>
      <c r="AE700" s="44"/>
      <c r="AF700" s="44"/>
      <c r="AG700" s="44"/>
    </row>
    <row r="701" spans="1:33" s="105" customFormat="1" ht="11.45" customHeight="1" outlineLevel="1" x14ac:dyDescent="0.2">
      <c r="A701" s="142">
        <f t="shared" si="31"/>
        <v>684</v>
      </c>
      <c r="B701" s="318"/>
      <c r="C701" s="71"/>
      <c r="D701" s="314"/>
      <c r="E701" s="70"/>
      <c r="F701" s="309"/>
      <c r="G701" s="308"/>
      <c r="H701" s="305"/>
      <c r="I701" s="305"/>
      <c r="J701" s="311"/>
      <c r="K701" s="305"/>
      <c r="L701" s="130" t="str">
        <f>IF(I701&lt;H701,"Check dates",IF(AND(H701="",I701&gt;0),"Check dates",IF(I701="",".",IFERROR(MAX(0,NETWORKDAYS(H701,I701,Lists!$F$45:$F$65)-IF(ISNUMBER(J701),J701,0)-1,0),"."))))</f>
        <v>.</v>
      </c>
      <c r="M701" s="308"/>
      <c r="N701" s="308"/>
      <c r="O701" s="304"/>
      <c r="P701" s="304"/>
      <c r="Q701" s="304"/>
      <c r="R701" s="304"/>
      <c r="S701" s="130" t="str">
        <f t="shared" si="32"/>
        <v>.</v>
      </c>
      <c r="T701" s="169" t="str">
        <f>IF(S701="Yes",(NETWORKDAYS(H701,$D$12,Lists!$F$45:$F$65)-IF(ISNUMBER(J701),J701,0)-1),".")</f>
        <v>.</v>
      </c>
      <c r="U701" s="24"/>
      <c r="V701" s="296" t="str">
        <f t="shared" si="33"/>
        <v>.</v>
      </c>
      <c r="W701" s="44"/>
      <c r="X701" s="307"/>
      <c r="Y701" s="44"/>
      <c r="Z701" s="44"/>
      <c r="AA701" s="44"/>
      <c r="AB701" s="44"/>
      <c r="AC701" s="44"/>
      <c r="AD701" s="44"/>
      <c r="AE701" s="44"/>
      <c r="AF701" s="44"/>
      <c r="AG701" s="44"/>
    </row>
    <row r="702" spans="1:33" s="105" customFormat="1" ht="11.45" customHeight="1" outlineLevel="1" x14ac:dyDescent="0.2">
      <c r="A702" s="142">
        <f t="shared" si="31"/>
        <v>685</v>
      </c>
      <c r="B702" s="318"/>
      <c r="C702" s="71"/>
      <c r="D702" s="314"/>
      <c r="E702" s="70"/>
      <c r="F702" s="309"/>
      <c r="G702" s="308"/>
      <c r="H702" s="305"/>
      <c r="I702" s="319"/>
      <c r="J702" s="311"/>
      <c r="K702" s="305"/>
      <c r="L702" s="130" t="str">
        <f>IF(I702&lt;H702,"Check dates",IF(AND(H702="",I702&gt;0),"Check dates",IF(I702="",".",IFERROR(MAX(0,NETWORKDAYS(H702,I702,Lists!$F$45:$F$65)-IF(ISNUMBER(J702),J702,0)-1,0),"."))))</f>
        <v>.</v>
      </c>
      <c r="M702" s="308"/>
      <c r="N702" s="308"/>
      <c r="O702" s="304"/>
      <c r="P702" s="304"/>
      <c r="Q702" s="304"/>
      <c r="R702" s="304"/>
      <c r="S702" s="130" t="str">
        <f t="shared" si="32"/>
        <v>.</v>
      </c>
      <c r="T702" s="169" t="str">
        <f>IF(S702="Yes",(NETWORKDAYS(H702,$D$12,Lists!$F$45:$F$65)-IF(ISNUMBER(J702),J702,0)-1),".")</f>
        <v>.</v>
      </c>
      <c r="U702" s="24"/>
      <c r="V702" s="296" t="str">
        <f t="shared" si="33"/>
        <v>.</v>
      </c>
      <c r="W702" s="44"/>
      <c r="X702" s="307"/>
      <c r="Y702" s="44"/>
      <c r="Z702" s="44"/>
      <c r="AA702" s="44"/>
      <c r="AB702" s="44"/>
      <c r="AC702" s="44"/>
      <c r="AD702" s="44"/>
      <c r="AE702" s="44"/>
      <c r="AF702" s="44"/>
      <c r="AG702" s="44"/>
    </row>
    <row r="703" spans="1:33" s="105" customFormat="1" ht="11.45" customHeight="1" outlineLevel="1" x14ac:dyDescent="0.2">
      <c r="A703" s="142">
        <f t="shared" si="31"/>
        <v>686</v>
      </c>
      <c r="B703" s="318"/>
      <c r="C703" s="71"/>
      <c r="D703" s="314"/>
      <c r="E703" s="70"/>
      <c r="F703" s="309"/>
      <c r="G703" s="308"/>
      <c r="H703" s="305"/>
      <c r="I703" s="319"/>
      <c r="J703" s="311"/>
      <c r="K703" s="305"/>
      <c r="L703" s="130" t="str">
        <f>IF(I703&lt;H703,"Check dates",IF(AND(H703="",I703&gt;0),"Check dates",IF(I703="",".",IFERROR(MAX(0,NETWORKDAYS(H703,I703,Lists!$F$45:$F$65)-IF(ISNUMBER(J703),J703,0)-1,0),"."))))</f>
        <v>.</v>
      </c>
      <c r="M703" s="308"/>
      <c r="N703" s="308"/>
      <c r="O703" s="304"/>
      <c r="P703" s="304"/>
      <c r="Q703" s="304"/>
      <c r="R703" s="304"/>
      <c r="S703" s="130" t="str">
        <f t="shared" si="32"/>
        <v>.</v>
      </c>
      <c r="T703" s="169" t="str">
        <f>IF(S703="Yes",(NETWORKDAYS(H703,$D$12,Lists!$F$45:$F$65)-IF(ISNUMBER(J703),J703,0)-1),".")</f>
        <v>.</v>
      </c>
      <c r="U703" s="24"/>
      <c r="V703" s="296" t="str">
        <f t="shared" si="33"/>
        <v>.</v>
      </c>
      <c r="W703" s="44"/>
      <c r="X703" s="307"/>
      <c r="Y703" s="44"/>
      <c r="Z703" s="44"/>
      <c r="AA703" s="44"/>
      <c r="AB703" s="44"/>
      <c r="AC703" s="44"/>
      <c r="AD703" s="44"/>
      <c r="AE703" s="44"/>
      <c r="AF703" s="44"/>
      <c r="AG703" s="44"/>
    </row>
    <row r="704" spans="1:33" s="105" customFormat="1" ht="11.45" customHeight="1" outlineLevel="1" x14ac:dyDescent="0.2">
      <c r="A704" s="142">
        <f t="shared" si="31"/>
        <v>687</v>
      </c>
      <c r="B704" s="318"/>
      <c r="C704" s="71"/>
      <c r="D704" s="314"/>
      <c r="E704" s="70"/>
      <c r="F704" s="309"/>
      <c r="G704" s="308"/>
      <c r="H704" s="305"/>
      <c r="I704" s="319"/>
      <c r="J704" s="311"/>
      <c r="K704" s="305"/>
      <c r="L704" s="130" t="str">
        <f>IF(I704&lt;H704,"Check dates",IF(AND(H704="",I704&gt;0),"Check dates",IF(I704="",".",IFERROR(MAX(0,NETWORKDAYS(H704,I704,Lists!$F$45:$F$65)-IF(ISNUMBER(J704),J704,0)-1,0),"."))))</f>
        <v>.</v>
      </c>
      <c r="M704" s="308"/>
      <c r="N704" s="308"/>
      <c r="O704" s="304"/>
      <c r="P704" s="304"/>
      <c r="Q704" s="304"/>
      <c r="R704" s="304"/>
      <c r="S704" s="130" t="str">
        <f t="shared" si="32"/>
        <v>.</v>
      </c>
      <c r="T704" s="169" t="str">
        <f>IF(S704="Yes",(NETWORKDAYS(H704,$D$12,Lists!$F$45:$F$65)-IF(ISNUMBER(J704),J704,0)-1),".")</f>
        <v>.</v>
      </c>
      <c r="U704" s="24"/>
      <c r="V704" s="296" t="str">
        <f t="shared" si="33"/>
        <v>.</v>
      </c>
      <c r="W704" s="44"/>
      <c r="X704" s="307"/>
      <c r="Y704" s="44"/>
      <c r="Z704" s="44"/>
      <c r="AA704" s="44"/>
      <c r="AB704" s="44"/>
      <c r="AC704" s="44"/>
      <c r="AD704" s="44"/>
      <c r="AE704" s="44"/>
      <c r="AF704" s="44"/>
      <c r="AG704" s="44"/>
    </row>
    <row r="705" spans="1:33" s="105" customFormat="1" ht="11.45" customHeight="1" outlineLevel="1" x14ac:dyDescent="0.2">
      <c r="A705" s="142">
        <f t="shared" si="31"/>
        <v>688</v>
      </c>
      <c r="B705" s="318"/>
      <c r="C705" s="71"/>
      <c r="D705" s="314"/>
      <c r="E705" s="70"/>
      <c r="F705" s="309"/>
      <c r="G705" s="308"/>
      <c r="H705" s="305"/>
      <c r="I705" s="305"/>
      <c r="J705" s="311"/>
      <c r="K705" s="305"/>
      <c r="L705" s="130" t="str">
        <f>IF(I705&lt;H705,"Check dates",IF(AND(H705="",I705&gt;0),"Check dates",IF(I705="",".",IFERROR(MAX(0,NETWORKDAYS(H705,I705,Lists!$F$45:$F$65)-IF(ISNUMBER(J705),J705,0)-1,0),"."))))</f>
        <v>.</v>
      </c>
      <c r="M705" s="308"/>
      <c r="N705" s="308"/>
      <c r="O705" s="304"/>
      <c r="P705" s="304"/>
      <c r="Q705" s="304"/>
      <c r="R705" s="304"/>
      <c r="S705" s="130" t="str">
        <f t="shared" si="32"/>
        <v>.</v>
      </c>
      <c r="T705" s="169" t="str">
        <f>IF(S705="Yes",(NETWORKDAYS(H705,$D$12,Lists!$F$45:$F$65)-IF(ISNUMBER(J705),J705,0)-1),".")</f>
        <v>.</v>
      </c>
      <c r="U705" s="24"/>
      <c r="V705" s="296" t="str">
        <f t="shared" si="33"/>
        <v>.</v>
      </c>
      <c r="W705" s="44"/>
      <c r="X705" s="307"/>
      <c r="Y705" s="44"/>
      <c r="Z705" s="44"/>
      <c r="AA705" s="44"/>
      <c r="AB705" s="44"/>
      <c r="AC705" s="44"/>
      <c r="AD705" s="44"/>
      <c r="AE705" s="44"/>
      <c r="AF705" s="44"/>
      <c r="AG705" s="44"/>
    </row>
    <row r="706" spans="1:33" s="105" customFormat="1" ht="11.45" customHeight="1" outlineLevel="1" x14ac:dyDescent="0.2">
      <c r="A706" s="142">
        <f t="shared" si="31"/>
        <v>689</v>
      </c>
      <c r="B706" s="318"/>
      <c r="C706" s="71"/>
      <c r="D706" s="314"/>
      <c r="E706" s="70"/>
      <c r="F706" s="309"/>
      <c r="G706" s="308"/>
      <c r="H706" s="305"/>
      <c r="I706" s="305"/>
      <c r="J706" s="311"/>
      <c r="K706" s="305"/>
      <c r="L706" s="130" t="str">
        <f>IF(I706&lt;H706,"Check dates",IF(AND(H706="",I706&gt;0),"Check dates",IF(I706="",".",IFERROR(MAX(0,NETWORKDAYS(H706,I706,Lists!$F$45:$F$65)-IF(ISNUMBER(J706),J706,0)-1,0),"."))))</f>
        <v>.</v>
      </c>
      <c r="M706" s="308"/>
      <c r="N706" s="308"/>
      <c r="O706" s="304"/>
      <c r="P706" s="304"/>
      <c r="Q706" s="304"/>
      <c r="R706" s="304"/>
      <c r="S706" s="130" t="str">
        <f t="shared" si="32"/>
        <v>.</v>
      </c>
      <c r="T706" s="169" t="str">
        <f>IF(S706="Yes",(NETWORKDAYS(H706,$D$12,Lists!$F$45:$F$65)-IF(ISNUMBER(J706),J706,0)-1),".")</f>
        <v>.</v>
      </c>
      <c r="U706" s="24"/>
      <c r="V706" s="296" t="str">
        <f t="shared" si="33"/>
        <v>.</v>
      </c>
      <c r="W706" s="44"/>
      <c r="X706" s="307"/>
      <c r="Y706" s="44"/>
      <c r="Z706" s="44"/>
      <c r="AA706" s="44"/>
      <c r="AB706" s="44"/>
      <c r="AC706" s="44"/>
      <c r="AD706" s="44"/>
      <c r="AE706" s="44"/>
      <c r="AF706" s="44"/>
      <c r="AG706" s="44"/>
    </row>
    <row r="707" spans="1:33" s="105" customFormat="1" ht="11.45" customHeight="1" outlineLevel="1" x14ac:dyDescent="0.2">
      <c r="A707" s="142">
        <f t="shared" si="31"/>
        <v>690</v>
      </c>
      <c r="B707" s="318"/>
      <c r="C707" s="71"/>
      <c r="D707" s="314"/>
      <c r="E707" s="70"/>
      <c r="F707" s="309"/>
      <c r="G707" s="308"/>
      <c r="H707" s="305"/>
      <c r="I707" s="305"/>
      <c r="J707" s="311"/>
      <c r="K707" s="305"/>
      <c r="L707" s="130" t="str">
        <f>IF(I707&lt;H707,"Check dates",IF(AND(H707="",I707&gt;0),"Check dates",IF(I707="",".",IFERROR(MAX(0,NETWORKDAYS(H707,I707,Lists!$F$45:$F$65)-IF(ISNUMBER(J707),J707,0)-1,0),"."))))</f>
        <v>.</v>
      </c>
      <c r="M707" s="308"/>
      <c r="N707" s="308"/>
      <c r="O707" s="304"/>
      <c r="P707" s="304"/>
      <c r="Q707" s="304"/>
      <c r="R707" s="304"/>
      <c r="S707" s="130" t="str">
        <f t="shared" si="32"/>
        <v>.</v>
      </c>
      <c r="T707" s="169" t="str">
        <f>IF(S707="Yes",(NETWORKDAYS(H707,$D$12,Lists!$F$45:$F$65)-IF(ISNUMBER(J707),J707,0)-1),".")</f>
        <v>.</v>
      </c>
      <c r="U707" s="24"/>
      <c r="V707" s="296" t="str">
        <f t="shared" si="33"/>
        <v>.</v>
      </c>
      <c r="W707" s="44"/>
      <c r="X707" s="307"/>
      <c r="Y707" s="44"/>
      <c r="Z707" s="44"/>
      <c r="AA707" s="44"/>
      <c r="AB707" s="44"/>
      <c r="AC707" s="44"/>
      <c r="AD707" s="44"/>
      <c r="AE707" s="44"/>
      <c r="AF707" s="44"/>
      <c r="AG707" s="44"/>
    </row>
    <row r="708" spans="1:33" s="105" customFormat="1" ht="11.45" customHeight="1" outlineLevel="1" x14ac:dyDescent="0.2">
      <c r="A708" s="142">
        <f t="shared" si="31"/>
        <v>691</v>
      </c>
      <c r="B708" s="318"/>
      <c r="C708" s="71"/>
      <c r="D708" s="314"/>
      <c r="E708" s="70"/>
      <c r="F708" s="309"/>
      <c r="G708" s="308"/>
      <c r="H708" s="305"/>
      <c r="I708" s="305"/>
      <c r="J708" s="311"/>
      <c r="K708" s="305"/>
      <c r="L708" s="130" t="str">
        <f>IF(I708&lt;H708,"Check dates",IF(AND(H708="",I708&gt;0),"Check dates",IF(I708="",".",IFERROR(MAX(0,NETWORKDAYS(H708,I708,Lists!$F$45:$F$65)-IF(ISNUMBER(J708),J708,0)-1,0),"."))))</f>
        <v>.</v>
      </c>
      <c r="M708" s="308"/>
      <c r="N708" s="308"/>
      <c r="O708" s="304"/>
      <c r="P708" s="304"/>
      <c r="Q708" s="304"/>
      <c r="R708" s="304"/>
      <c r="S708" s="130" t="str">
        <f t="shared" si="32"/>
        <v>.</v>
      </c>
      <c r="T708" s="169" t="str">
        <f>IF(S708="Yes",(NETWORKDAYS(H708,$D$12,Lists!$F$45:$F$65)-IF(ISNUMBER(J708),J708,0)-1),".")</f>
        <v>.</v>
      </c>
      <c r="U708" s="24"/>
      <c r="V708" s="296" t="str">
        <f t="shared" si="33"/>
        <v>.</v>
      </c>
      <c r="W708" s="44"/>
      <c r="X708" s="307"/>
      <c r="Y708" s="44"/>
      <c r="Z708" s="44"/>
      <c r="AA708" s="44"/>
      <c r="AB708" s="44"/>
      <c r="AC708" s="44"/>
      <c r="AD708" s="44"/>
      <c r="AE708" s="44"/>
      <c r="AF708" s="44"/>
      <c r="AG708" s="44"/>
    </row>
    <row r="709" spans="1:33" s="105" customFormat="1" ht="11.45" customHeight="1" outlineLevel="1" x14ac:dyDescent="0.2">
      <c r="A709" s="142">
        <f t="shared" si="31"/>
        <v>692</v>
      </c>
      <c r="B709" s="318"/>
      <c r="C709" s="71"/>
      <c r="D709" s="314"/>
      <c r="E709" s="70"/>
      <c r="F709" s="309"/>
      <c r="G709" s="308"/>
      <c r="H709" s="305"/>
      <c r="I709" s="305"/>
      <c r="J709" s="311"/>
      <c r="K709" s="305"/>
      <c r="L709" s="130" t="str">
        <f>IF(I709&lt;H709,"Check dates",IF(AND(H709="",I709&gt;0),"Check dates",IF(I709="",".",IFERROR(MAX(0,NETWORKDAYS(H709,I709,Lists!$F$45:$F$65)-IF(ISNUMBER(J709),J709,0)-1,0),"."))))</f>
        <v>.</v>
      </c>
      <c r="M709" s="308"/>
      <c r="N709" s="308"/>
      <c r="O709" s="304"/>
      <c r="P709" s="304"/>
      <c r="Q709" s="304"/>
      <c r="R709" s="304"/>
      <c r="S709" s="130" t="str">
        <f t="shared" si="32"/>
        <v>.</v>
      </c>
      <c r="T709" s="169" t="str">
        <f>IF(S709="Yes",(NETWORKDAYS(H709,$D$12,Lists!$F$45:$F$65)-IF(ISNUMBER(J709),J709,0)-1),".")</f>
        <v>.</v>
      </c>
      <c r="U709" s="24"/>
      <c r="V709" s="296" t="str">
        <f t="shared" si="33"/>
        <v>.</v>
      </c>
      <c r="W709" s="44"/>
      <c r="X709" s="307"/>
      <c r="Y709" s="44"/>
      <c r="Z709" s="44"/>
      <c r="AA709" s="44"/>
      <c r="AB709" s="44"/>
      <c r="AC709" s="44"/>
      <c r="AD709" s="44"/>
      <c r="AE709" s="44"/>
      <c r="AF709" s="44"/>
      <c r="AG709" s="44"/>
    </row>
    <row r="710" spans="1:33" s="105" customFormat="1" ht="11.45" customHeight="1" outlineLevel="1" x14ac:dyDescent="0.2">
      <c r="A710" s="142">
        <f t="shared" si="31"/>
        <v>693</v>
      </c>
      <c r="B710" s="318"/>
      <c r="C710" s="71"/>
      <c r="D710" s="314"/>
      <c r="E710" s="70"/>
      <c r="F710" s="309"/>
      <c r="G710" s="308"/>
      <c r="H710" s="305"/>
      <c r="I710" s="319"/>
      <c r="J710" s="311"/>
      <c r="K710" s="305"/>
      <c r="L710" s="130" t="str">
        <f>IF(I710&lt;H710,"Check dates",IF(AND(H710="",I710&gt;0),"Check dates",IF(I710="",".",IFERROR(MAX(0,NETWORKDAYS(H710,I710,Lists!$F$45:$F$65)-IF(ISNUMBER(J710),J710,0)-1,0),"."))))</f>
        <v>.</v>
      </c>
      <c r="M710" s="308"/>
      <c r="N710" s="308"/>
      <c r="O710" s="304"/>
      <c r="P710" s="304"/>
      <c r="Q710" s="304"/>
      <c r="R710" s="304"/>
      <c r="S710" s="130" t="str">
        <f t="shared" si="32"/>
        <v>.</v>
      </c>
      <c r="T710" s="169" t="str">
        <f>IF(S710="Yes",(NETWORKDAYS(H710,$D$12,Lists!$F$45:$F$65)-IF(ISNUMBER(J710),J710,0)-1),".")</f>
        <v>.</v>
      </c>
      <c r="U710" s="24"/>
      <c r="V710" s="296" t="str">
        <f t="shared" si="33"/>
        <v>.</v>
      </c>
      <c r="W710" s="44"/>
      <c r="X710" s="307"/>
      <c r="Y710" s="44"/>
      <c r="Z710" s="44"/>
      <c r="AA710" s="44"/>
      <c r="AB710" s="44"/>
      <c r="AC710" s="44"/>
      <c r="AD710" s="44"/>
      <c r="AE710" s="44"/>
      <c r="AF710" s="44"/>
      <c r="AG710" s="44"/>
    </row>
    <row r="711" spans="1:33" s="105" customFormat="1" ht="11.45" customHeight="1" outlineLevel="1" x14ac:dyDescent="0.2">
      <c r="A711" s="142">
        <f t="shared" si="31"/>
        <v>694</v>
      </c>
      <c r="B711" s="318"/>
      <c r="C711" s="71"/>
      <c r="D711" s="314"/>
      <c r="E711" s="70"/>
      <c r="F711" s="309"/>
      <c r="G711" s="308"/>
      <c r="H711" s="305"/>
      <c r="I711" s="305"/>
      <c r="J711" s="311"/>
      <c r="K711" s="305"/>
      <c r="L711" s="130" t="str">
        <f>IF(I711&lt;H711,"Check dates",IF(AND(H711="",I711&gt;0),"Check dates",IF(I711="",".",IFERROR(MAX(0,NETWORKDAYS(H711,I711,Lists!$F$45:$F$65)-IF(ISNUMBER(J711),J711,0)-1,0),"."))))</f>
        <v>.</v>
      </c>
      <c r="M711" s="308"/>
      <c r="N711" s="308"/>
      <c r="O711" s="304"/>
      <c r="P711" s="304"/>
      <c r="Q711" s="304"/>
      <c r="R711" s="304"/>
      <c r="S711" s="130" t="str">
        <f t="shared" si="32"/>
        <v>.</v>
      </c>
      <c r="T711" s="169" t="str">
        <f>IF(S711="Yes",(NETWORKDAYS(H711,$D$12,Lists!$F$45:$F$65)-IF(ISNUMBER(J711),J711,0)-1),".")</f>
        <v>.</v>
      </c>
      <c r="U711" s="24"/>
      <c r="V711" s="296" t="str">
        <f t="shared" si="33"/>
        <v>.</v>
      </c>
      <c r="W711" s="44"/>
      <c r="X711" s="307"/>
      <c r="Y711" s="44"/>
      <c r="Z711" s="44"/>
      <c r="AA711" s="44"/>
      <c r="AB711" s="44"/>
      <c r="AC711" s="44"/>
      <c r="AD711" s="44"/>
      <c r="AE711" s="44"/>
      <c r="AF711" s="44"/>
      <c r="AG711" s="44"/>
    </row>
    <row r="712" spans="1:33" s="105" customFormat="1" ht="11.45" customHeight="1" outlineLevel="1" x14ac:dyDescent="0.2">
      <c r="A712" s="142">
        <f t="shared" si="31"/>
        <v>695</v>
      </c>
      <c r="B712" s="318"/>
      <c r="C712" s="71"/>
      <c r="D712" s="314"/>
      <c r="E712" s="70"/>
      <c r="F712" s="309"/>
      <c r="G712" s="308"/>
      <c r="H712" s="305"/>
      <c r="I712" s="305"/>
      <c r="J712" s="311"/>
      <c r="K712" s="305"/>
      <c r="L712" s="130" t="str">
        <f>IF(I712&lt;H712,"Check dates",IF(AND(H712="",I712&gt;0),"Check dates",IF(I712="",".",IFERROR(MAX(0,NETWORKDAYS(H712,I712,Lists!$F$45:$F$65)-IF(ISNUMBER(J712),J712,0)-1,0),"."))))</f>
        <v>.</v>
      </c>
      <c r="M712" s="308"/>
      <c r="N712" s="308"/>
      <c r="O712" s="304"/>
      <c r="P712" s="304"/>
      <c r="Q712" s="304"/>
      <c r="R712" s="304"/>
      <c r="S712" s="130" t="str">
        <f t="shared" si="32"/>
        <v>.</v>
      </c>
      <c r="T712" s="169" t="str">
        <f>IF(S712="Yes",(NETWORKDAYS(H712,$D$12,Lists!$F$45:$F$65)-IF(ISNUMBER(J712),J712,0)-1),".")</f>
        <v>.</v>
      </c>
      <c r="U712" s="24"/>
      <c r="V712" s="296" t="str">
        <f t="shared" si="33"/>
        <v>.</v>
      </c>
      <c r="W712" s="44"/>
      <c r="X712" s="307"/>
      <c r="Y712" s="44"/>
      <c r="Z712" s="44"/>
      <c r="AA712" s="44"/>
      <c r="AB712" s="44"/>
      <c r="AC712" s="44"/>
      <c r="AD712" s="44"/>
      <c r="AE712" s="44"/>
      <c r="AF712" s="44"/>
      <c r="AG712" s="44"/>
    </row>
    <row r="713" spans="1:33" s="105" customFormat="1" ht="11.45" customHeight="1" outlineLevel="1" x14ac:dyDescent="0.2">
      <c r="A713" s="142">
        <f t="shared" ref="A713:A776" si="34">A712+1</f>
        <v>696</v>
      </c>
      <c r="B713" s="318"/>
      <c r="C713" s="71"/>
      <c r="D713" s="314"/>
      <c r="E713" s="70"/>
      <c r="F713" s="309"/>
      <c r="G713" s="308"/>
      <c r="H713" s="305"/>
      <c r="I713" s="305"/>
      <c r="J713" s="311"/>
      <c r="K713" s="305"/>
      <c r="L713" s="130" t="str">
        <f>IF(I713&lt;H713,"Check dates",IF(AND(H713="",I713&gt;0),"Check dates",IF(I713="",".",IFERROR(MAX(0,NETWORKDAYS(H713,I713,Lists!$F$45:$F$65)-IF(ISNUMBER(J713),J713,0)-1,0),"."))))</f>
        <v>.</v>
      </c>
      <c r="M713" s="308"/>
      <c r="N713" s="308"/>
      <c r="O713" s="304"/>
      <c r="P713" s="304"/>
      <c r="Q713" s="304"/>
      <c r="R713" s="304"/>
      <c r="S713" s="130" t="str">
        <f t="shared" si="32"/>
        <v>.</v>
      </c>
      <c r="T713" s="169" t="str">
        <f>IF(S713="Yes",(NETWORKDAYS(H713,$D$12,Lists!$F$45:$F$65)-IF(ISNUMBER(J713),J713,0)-1),".")</f>
        <v>.</v>
      </c>
      <c r="U713" s="24"/>
      <c r="V713" s="296" t="str">
        <f t="shared" si="33"/>
        <v>.</v>
      </c>
      <c r="W713" s="44"/>
      <c r="X713" s="307"/>
      <c r="Y713" s="44"/>
      <c r="Z713" s="44"/>
      <c r="AA713" s="44"/>
      <c r="AB713" s="44"/>
      <c r="AC713" s="44"/>
      <c r="AD713" s="44"/>
      <c r="AE713" s="44"/>
      <c r="AF713" s="44"/>
      <c r="AG713" s="44"/>
    </row>
    <row r="714" spans="1:33" s="105" customFormat="1" ht="11.45" customHeight="1" outlineLevel="1" x14ac:dyDescent="0.2">
      <c r="A714" s="142">
        <f t="shared" si="34"/>
        <v>697</v>
      </c>
      <c r="B714" s="318"/>
      <c r="C714" s="71"/>
      <c r="D714" s="314"/>
      <c r="E714" s="70"/>
      <c r="F714" s="309"/>
      <c r="G714" s="308"/>
      <c r="H714" s="305"/>
      <c r="I714" s="305"/>
      <c r="J714" s="311"/>
      <c r="K714" s="305"/>
      <c r="L714" s="130" t="str">
        <f>IF(I714&lt;H714,"Check dates",IF(AND(H714="",I714&gt;0),"Check dates",IF(I714="",".",IFERROR(MAX(0,NETWORKDAYS(H714,I714,Lists!$F$45:$F$65)-IF(ISNUMBER(J714),J714,0)-1,0),"."))))</f>
        <v>.</v>
      </c>
      <c r="M714" s="308"/>
      <c r="N714" s="308"/>
      <c r="O714" s="304"/>
      <c r="P714" s="304"/>
      <c r="Q714" s="304"/>
      <c r="R714" s="304"/>
      <c r="S714" s="130" t="str">
        <f t="shared" si="32"/>
        <v>.</v>
      </c>
      <c r="T714" s="169" t="str">
        <f>IF(S714="Yes",(NETWORKDAYS(H714,$D$12,Lists!$F$45:$F$65)-IF(ISNUMBER(J714),J714,0)-1),".")</f>
        <v>.</v>
      </c>
      <c r="U714" s="24"/>
      <c r="V714" s="296" t="str">
        <f t="shared" si="33"/>
        <v>.</v>
      </c>
      <c r="W714" s="44"/>
      <c r="X714" s="307"/>
      <c r="Y714" s="44"/>
      <c r="Z714" s="44"/>
      <c r="AA714" s="44"/>
      <c r="AB714" s="44"/>
      <c r="AC714" s="44"/>
      <c r="AD714" s="44"/>
      <c r="AE714" s="44"/>
      <c r="AF714" s="44"/>
      <c r="AG714" s="44"/>
    </row>
    <row r="715" spans="1:33" s="105" customFormat="1" ht="11.45" customHeight="1" outlineLevel="1" x14ac:dyDescent="0.2">
      <c r="A715" s="142">
        <f t="shared" si="34"/>
        <v>698</v>
      </c>
      <c r="B715" s="318"/>
      <c r="C715" s="71"/>
      <c r="D715" s="314"/>
      <c r="E715" s="70"/>
      <c r="F715" s="309"/>
      <c r="G715" s="308"/>
      <c r="H715" s="305"/>
      <c r="I715" s="305"/>
      <c r="J715" s="311"/>
      <c r="K715" s="305"/>
      <c r="L715" s="130" t="str">
        <f>IF(I715&lt;H715,"Check dates",IF(AND(H715="",I715&gt;0),"Check dates",IF(I715="",".",IFERROR(MAX(0,NETWORKDAYS(H715,I715,Lists!$F$45:$F$65)-IF(ISNUMBER(J715),J715,0)-1,0),"."))))</f>
        <v>.</v>
      </c>
      <c r="M715" s="308"/>
      <c r="N715" s="308"/>
      <c r="O715" s="304"/>
      <c r="P715" s="304"/>
      <c r="Q715" s="304"/>
      <c r="R715" s="304"/>
      <c r="S715" s="130" t="str">
        <f t="shared" si="32"/>
        <v>.</v>
      </c>
      <c r="T715" s="169" t="str">
        <f>IF(S715="Yes",(NETWORKDAYS(H715,$D$12,Lists!$F$45:$F$65)-IF(ISNUMBER(J715),J715,0)-1),".")</f>
        <v>.</v>
      </c>
      <c r="U715" s="24"/>
      <c r="V715" s="296" t="str">
        <f t="shared" si="33"/>
        <v>.</v>
      </c>
      <c r="W715" s="44"/>
      <c r="X715" s="307"/>
      <c r="Y715" s="44"/>
      <c r="Z715" s="44"/>
      <c r="AA715" s="44"/>
      <c r="AB715" s="44"/>
      <c r="AC715" s="44"/>
      <c r="AD715" s="44"/>
      <c r="AE715" s="44"/>
      <c r="AF715" s="44"/>
      <c r="AG715" s="44"/>
    </row>
    <row r="716" spans="1:33" s="105" customFormat="1" ht="11.45" customHeight="1" outlineLevel="1" x14ac:dyDescent="0.2">
      <c r="A716" s="142">
        <f t="shared" si="34"/>
        <v>699</v>
      </c>
      <c r="B716" s="318"/>
      <c r="C716" s="71"/>
      <c r="D716" s="314"/>
      <c r="E716" s="70"/>
      <c r="F716" s="309"/>
      <c r="G716" s="308"/>
      <c r="H716" s="305"/>
      <c r="I716" s="305"/>
      <c r="J716" s="311"/>
      <c r="K716" s="305"/>
      <c r="L716" s="130" t="str">
        <f>IF(I716&lt;H716,"Check dates",IF(AND(H716="",I716&gt;0),"Check dates",IF(I716="",".",IFERROR(MAX(0,NETWORKDAYS(H716,I716,Lists!$F$45:$F$65)-IF(ISNUMBER(J716),J716,0)-1,0),"."))))</f>
        <v>.</v>
      </c>
      <c r="M716" s="308"/>
      <c r="N716" s="308"/>
      <c r="O716" s="304"/>
      <c r="P716" s="304"/>
      <c r="Q716" s="304"/>
      <c r="R716" s="304"/>
      <c r="S716" s="130" t="str">
        <f t="shared" si="32"/>
        <v>.</v>
      </c>
      <c r="T716" s="169" t="str">
        <f>IF(S716="Yes",(NETWORKDAYS(H716,$D$12,Lists!$F$45:$F$65)-IF(ISNUMBER(J716),J716,0)-1),".")</f>
        <v>.</v>
      </c>
      <c r="U716" s="24"/>
      <c r="V716" s="296" t="str">
        <f t="shared" si="33"/>
        <v>.</v>
      </c>
      <c r="W716" s="44"/>
      <c r="X716" s="307"/>
      <c r="Y716" s="44"/>
      <c r="Z716" s="44"/>
      <c r="AA716" s="44"/>
      <c r="AB716" s="44"/>
      <c r="AC716" s="44"/>
      <c r="AD716" s="44"/>
      <c r="AE716" s="44"/>
      <c r="AF716" s="44"/>
      <c r="AG716" s="44"/>
    </row>
    <row r="717" spans="1:33" s="105" customFormat="1" ht="11.45" customHeight="1" outlineLevel="1" x14ac:dyDescent="0.2">
      <c r="A717" s="142">
        <f t="shared" si="34"/>
        <v>700</v>
      </c>
      <c r="B717" s="318"/>
      <c r="C717" s="71"/>
      <c r="D717" s="314"/>
      <c r="E717" s="70"/>
      <c r="F717" s="309"/>
      <c r="G717" s="308"/>
      <c r="H717" s="305"/>
      <c r="I717" s="305"/>
      <c r="J717" s="311"/>
      <c r="K717" s="305"/>
      <c r="L717" s="130" t="str">
        <f>IF(I717&lt;H717,"Check dates",IF(AND(H717="",I717&gt;0),"Check dates",IF(I717="",".",IFERROR(MAX(0,NETWORKDAYS(H717,I717,Lists!$F$45:$F$65)-IF(ISNUMBER(J717),J717,0)-1,0),"."))))</f>
        <v>.</v>
      </c>
      <c r="M717" s="308"/>
      <c r="N717" s="308"/>
      <c r="O717" s="304"/>
      <c r="P717" s="304"/>
      <c r="Q717" s="304"/>
      <c r="R717" s="304"/>
      <c r="S717" s="130" t="str">
        <f t="shared" si="32"/>
        <v>.</v>
      </c>
      <c r="T717" s="169" t="str">
        <f>IF(S717="Yes",(NETWORKDAYS(H717,$D$12,Lists!$F$45:$F$65)-IF(ISNUMBER(J717),J717,0)-1),".")</f>
        <v>.</v>
      </c>
      <c r="U717" s="24"/>
      <c r="V717" s="296" t="str">
        <f t="shared" si="33"/>
        <v>.</v>
      </c>
      <c r="W717" s="44"/>
      <c r="X717" s="307"/>
      <c r="Y717" s="44"/>
      <c r="Z717" s="44"/>
      <c r="AA717" s="44"/>
      <c r="AB717" s="44"/>
      <c r="AC717" s="44"/>
      <c r="AD717" s="44"/>
      <c r="AE717" s="44"/>
      <c r="AF717" s="44"/>
      <c r="AG717" s="44"/>
    </row>
    <row r="718" spans="1:33" s="105" customFormat="1" ht="11.45" customHeight="1" outlineLevel="1" x14ac:dyDescent="0.2">
      <c r="A718" s="142">
        <f t="shared" si="34"/>
        <v>701</v>
      </c>
      <c r="B718" s="318"/>
      <c r="C718" s="71"/>
      <c r="D718" s="314"/>
      <c r="E718" s="70"/>
      <c r="F718" s="309"/>
      <c r="G718" s="308"/>
      <c r="H718" s="305"/>
      <c r="I718" s="305"/>
      <c r="J718" s="311"/>
      <c r="K718" s="305"/>
      <c r="L718" s="130" t="str">
        <f>IF(I718&lt;H718,"Check dates",IF(AND(H718="",I718&gt;0),"Check dates",IF(I718="",".",IFERROR(MAX(0,NETWORKDAYS(H718,I718,Lists!$F$45:$F$65)-IF(ISNUMBER(J718),J718,0)-1,0),"."))))</f>
        <v>.</v>
      </c>
      <c r="M718" s="308"/>
      <c r="N718" s="308"/>
      <c r="O718" s="304"/>
      <c r="P718" s="304"/>
      <c r="Q718" s="304"/>
      <c r="R718" s="304"/>
      <c r="S718" s="130" t="str">
        <f t="shared" si="32"/>
        <v>.</v>
      </c>
      <c r="T718" s="169" t="str">
        <f>IF(S718="Yes",(NETWORKDAYS(H718,$D$12,Lists!$F$45:$F$65)-IF(ISNUMBER(J718),J718,0)-1),".")</f>
        <v>.</v>
      </c>
      <c r="U718" s="24"/>
      <c r="V718" s="296" t="str">
        <f t="shared" si="33"/>
        <v>.</v>
      </c>
      <c r="W718" s="44"/>
      <c r="X718" s="307"/>
      <c r="Y718" s="44"/>
      <c r="Z718" s="44"/>
      <c r="AA718" s="44"/>
      <c r="AB718" s="44"/>
      <c r="AC718" s="44"/>
      <c r="AD718" s="44"/>
      <c r="AE718" s="44"/>
      <c r="AF718" s="44"/>
      <c r="AG718" s="44"/>
    </row>
    <row r="719" spans="1:33" s="105" customFormat="1" ht="11.45" customHeight="1" outlineLevel="1" x14ac:dyDescent="0.2">
      <c r="A719" s="142">
        <f t="shared" si="34"/>
        <v>702</v>
      </c>
      <c r="B719" s="318"/>
      <c r="C719" s="71"/>
      <c r="D719" s="314"/>
      <c r="E719" s="70"/>
      <c r="F719" s="309"/>
      <c r="G719" s="308"/>
      <c r="H719" s="305"/>
      <c r="I719" s="305"/>
      <c r="J719" s="311"/>
      <c r="K719" s="305"/>
      <c r="L719" s="130" t="str">
        <f>IF(I719&lt;H719,"Check dates",IF(AND(H719="",I719&gt;0),"Check dates",IF(I719="",".",IFERROR(MAX(0,NETWORKDAYS(H719,I719,Lists!$F$45:$F$65)-IF(ISNUMBER(J719),J719,0)-1,0),"."))))</f>
        <v>.</v>
      </c>
      <c r="M719" s="308"/>
      <c r="N719" s="308"/>
      <c r="O719" s="304"/>
      <c r="P719" s="304"/>
      <c r="Q719" s="304"/>
      <c r="R719" s="304"/>
      <c r="S719" s="130" t="str">
        <f t="shared" si="32"/>
        <v>.</v>
      </c>
      <c r="T719" s="169" t="str">
        <f>IF(S719="Yes",(NETWORKDAYS(H719,$D$12,Lists!$F$45:$F$65)-IF(ISNUMBER(J719),J719,0)-1),".")</f>
        <v>.</v>
      </c>
      <c r="U719" s="24"/>
      <c r="V719" s="296" t="str">
        <f t="shared" si="33"/>
        <v>.</v>
      </c>
      <c r="W719" s="44"/>
      <c r="X719" s="307"/>
      <c r="Y719" s="44"/>
      <c r="Z719" s="44"/>
      <c r="AA719" s="44"/>
      <c r="AB719" s="44"/>
      <c r="AC719" s="44"/>
      <c r="AD719" s="44"/>
      <c r="AE719" s="44"/>
      <c r="AF719" s="44"/>
      <c r="AG719" s="44"/>
    </row>
    <row r="720" spans="1:33" s="105" customFormat="1" ht="11.45" customHeight="1" outlineLevel="1" x14ac:dyDescent="0.2">
      <c r="A720" s="142">
        <f t="shared" si="34"/>
        <v>703</v>
      </c>
      <c r="B720" s="318"/>
      <c r="C720" s="71"/>
      <c r="D720" s="314"/>
      <c r="E720" s="70"/>
      <c r="F720" s="309"/>
      <c r="G720" s="308"/>
      <c r="H720" s="305"/>
      <c r="I720" s="305"/>
      <c r="J720" s="311"/>
      <c r="K720" s="305"/>
      <c r="L720" s="130" t="str">
        <f>IF(I720&lt;H720,"Check dates",IF(AND(H720="",I720&gt;0),"Check dates",IF(I720="",".",IFERROR(MAX(0,NETWORKDAYS(H720,I720,Lists!$F$45:$F$65)-IF(ISNUMBER(J720),J720,0)-1,0),"."))))</f>
        <v>.</v>
      </c>
      <c r="M720" s="308"/>
      <c r="N720" s="308"/>
      <c r="O720" s="304"/>
      <c r="P720" s="304"/>
      <c r="Q720" s="304"/>
      <c r="R720" s="304"/>
      <c r="S720" s="130" t="str">
        <f t="shared" si="32"/>
        <v>.</v>
      </c>
      <c r="T720" s="169" t="str">
        <f>IF(S720="Yes",(NETWORKDAYS(H720,$D$12,Lists!$F$45:$F$65)-IF(ISNUMBER(J720),J720,0)-1),".")</f>
        <v>.</v>
      </c>
      <c r="U720" s="24"/>
      <c r="V720" s="296" t="str">
        <f t="shared" si="33"/>
        <v>.</v>
      </c>
      <c r="W720" s="44"/>
      <c r="X720" s="307"/>
      <c r="Y720" s="44"/>
      <c r="Z720" s="44"/>
      <c r="AA720" s="44"/>
      <c r="AB720" s="44"/>
      <c r="AC720" s="44"/>
      <c r="AD720" s="44"/>
      <c r="AE720" s="44"/>
      <c r="AF720" s="44"/>
      <c r="AG720" s="44"/>
    </row>
    <row r="721" spans="1:33" s="105" customFormat="1" ht="11.45" customHeight="1" outlineLevel="1" x14ac:dyDescent="0.2">
      <c r="A721" s="142">
        <f t="shared" si="34"/>
        <v>704</v>
      </c>
      <c r="B721" s="318"/>
      <c r="C721" s="71"/>
      <c r="D721" s="314"/>
      <c r="E721" s="70"/>
      <c r="F721" s="309"/>
      <c r="G721" s="308"/>
      <c r="H721" s="305"/>
      <c r="I721" s="305"/>
      <c r="J721" s="311"/>
      <c r="K721" s="305"/>
      <c r="L721" s="130" t="str">
        <f>IF(I721&lt;H721,"Check dates",IF(AND(H721="",I721&gt;0),"Check dates",IF(I721="",".",IFERROR(MAX(0,NETWORKDAYS(H721,I721,Lists!$F$45:$F$65)-IF(ISNUMBER(J721),J721,0)-1,0),"."))))</f>
        <v>.</v>
      </c>
      <c r="M721" s="308"/>
      <c r="N721" s="308"/>
      <c r="O721" s="304"/>
      <c r="P721" s="304"/>
      <c r="Q721" s="304"/>
      <c r="R721" s="304"/>
      <c r="S721" s="130" t="str">
        <f t="shared" si="32"/>
        <v>.</v>
      </c>
      <c r="T721" s="169" t="str">
        <f>IF(S721="Yes",(NETWORKDAYS(H721,$D$12,Lists!$F$45:$F$65)-IF(ISNUMBER(J721),J721,0)-1),".")</f>
        <v>.</v>
      </c>
      <c r="U721" s="24"/>
      <c r="V721" s="296" t="str">
        <f t="shared" si="33"/>
        <v>.</v>
      </c>
      <c r="W721" s="44"/>
      <c r="X721" s="307"/>
      <c r="Y721" s="44"/>
      <c r="Z721" s="44"/>
      <c r="AA721" s="44"/>
      <c r="AB721" s="44"/>
      <c r="AC721" s="44"/>
      <c r="AD721" s="44"/>
      <c r="AE721" s="44"/>
      <c r="AF721" s="44"/>
      <c r="AG721" s="44"/>
    </row>
    <row r="722" spans="1:33" s="105" customFormat="1" ht="11.45" customHeight="1" outlineLevel="1" x14ac:dyDescent="0.2">
      <c r="A722" s="142">
        <f t="shared" si="34"/>
        <v>705</v>
      </c>
      <c r="B722" s="318"/>
      <c r="C722" s="71"/>
      <c r="D722" s="314"/>
      <c r="E722" s="70"/>
      <c r="F722" s="309"/>
      <c r="G722" s="308"/>
      <c r="H722" s="305"/>
      <c r="I722" s="305"/>
      <c r="J722" s="311"/>
      <c r="K722" s="305"/>
      <c r="L722" s="130" t="str">
        <f>IF(I722&lt;H722,"Check dates",IF(AND(H722="",I722&gt;0),"Check dates",IF(I722="",".",IFERROR(MAX(0,NETWORKDAYS(H722,I722,Lists!$F$45:$F$65)-IF(ISNUMBER(J722),J722,0)-1,0),"."))))</f>
        <v>.</v>
      </c>
      <c r="M722" s="308"/>
      <c r="N722" s="308"/>
      <c r="O722" s="304"/>
      <c r="P722" s="304"/>
      <c r="Q722" s="304"/>
      <c r="R722" s="304"/>
      <c r="S722" s="130" t="str">
        <f t="shared" ref="S722:S785" si="35">IF(ISBLANK(B722),".",IF(V722=".","Yes","No"))</f>
        <v>.</v>
      </c>
      <c r="T722" s="169" t="str">
        <f>IF(S722="Yes",(NETWORKDAYS(H722,$D$12,Lists!$F$45:$F$65)-IF(ISNUMBER(J722),J722,0)-1),".")</f>
        <v>.</v>
      </c>
      <c r="U722" s="24"/>
      <c r="V722" s="296" t="str">
        <f t="shared" ref="V722:V785" si="36">IF(I722="",".",IF(VALUE(I722)&lt;=VALUE($D$12),VALUE(I722),"."))</f>
        <v>.</v>
      </c>
      <c r="W722" s="44"/>
      <c r="X722" s="307"/>
      <c r="Y722" s="44"/>
      <c r="Z722" s="44"/>
      <c r="AA722" s="44"/>
      <c r="AB722" s="44"/>
      <c r="AC722" s="44"/>
      <c r="AD722" s="44"/>
      <c r="AE722" s="44"/>
      <c r="AF722" s="44"/>
      <c r="AG722" s="44"/>
    </row>
    <row r="723" spans="1:33" s="105" customFormat="1" ht="11.45" customHeight="1" outlineLevel="1" x14ac:dyDescent="0.2">
      <c r="A723" s="142">
        <f t="shared" si="34"/>
        <v>706</v>
      </c>
      <c r="B723" s="318"/>
      <c r="C723" s="71"/>
      <c r="D723" s="314"/>
      <c r="E723" s="70"/>
      <c r="F723" s="309"/>
      <c r="G723" s="308"/>
      <c r="H723" s="305"/>
      <c r="I723" s="305"/>
      <c r="J723" s="311"/>
      <c r="K723" s="305"/>
      <c r="L723" s="130" t="str">
        <f>IF(I723&lt;H723,"Check dates",IF(AND(H723="",I723&gt;0),"Check dates",IF(I723="",".",IFERROR(MAX(0,NETWORKDAYS(H723,I723,Lists!$F$45:$F$65)-IF(ISNUMBER(J723),J723,0)-1,0),"."))))</f>
        <v>.</v>
      </c>
      <c r="M723" s="308"/>
      <c r="N723" s="308"/>
      <c r="O723" s="304"/>
      <c r="P723" s="304"/>
      <c r="Q723" s="304"/>
      <c r="R723" s="304"/>
      <c r="S723" s="130" t="str">
        <f t="shared" si="35"/>
        <v>.</v>
      </c>
      <c r="T723" s="169" t="str">
        <f>IF(S723="Yes",(NETWORKDAYS(H723,$D$12,Lists!$F$45:$F$65)-IF(ISNUMBER(J723),J723,0)-1),".")</f>
        <v>.</v>
      </c>
      <c r="U723" s="24"/>
      <c r="V723" s="296" t="str">
        <f t="shared" si="36"/>
        <v>.</v>
      </c>
      <c r="W723" s="44"/>
      <c r="X723" s="307"/>
      <c r="Y723" s="44"/>
      <c r="Z723" s="44"/>
      <c r="AA723" s="44"/>
      <c r="AB723" s="44"/>
      <c r="AC723" s="44"/>
      <c r="AD723" s="44"/>
      <c r="AE723" s="44"/>
      <c r="AF723" s="44"/>
      <c r="AG723" s="44"/>
    </row>
    <row r="724" spans="1:33" s="105" customFormat="1" ht="11.45" customHeight="1" outlineLevel="1" x14ac:dyDescent="0.2">
      <c r="A724" s="142">
        <f t="shared" si="34"/>
        <v>707</v>
      </c>
      <c r="B724" s="318"/>
      <c r="C724" s="71"/>
      <c r="D724" s="314"/>
      <c r="E724" s="70"/>
      <c r="F724" s="309"/>
      <c r="G724" s="308"/>
      <c r="H724" s="305"/>
      <c r="I724" s="305"/>
      <c r="J724" s="311"/>
      <c r="K724" s="305"/>
      <c r="L724" s="130" t="str">
        <f>IF(I724&lt;H724,"Check dates",IF(AND(H724="",I724&gt;0),"Check dates",IF(I724="",".",IFERROR(MAX(0,NETWORKDAYS(H724,I724,Lists!$F$45:$F$65)-IF(ISNUMBER(J724),J724,0)-1,0),"."))))</f>
        <v>.</v>
      </c>
      <c r="M724" s="308"/>
      <c r="N724" s="308"/>
      <c r="O724" s="304"/>
      <c r="P724" s="304"/>
      <c r="Q724" s="304"/>
      <c r="R724" s="304"/>
      <c r="S724" s="130" t="str">
        <f t="shared" si="35"/>
        <v>.</v>
      </c>
      <c r="T724" s="169" t="str">
        <f>IF(S724="Yes",(NETWORKDAYS(H724,$D$12,Lists!$F$45:$F$65)-IF(ISNUMBER(J724),J724,0)-1),".")</f>
        <v>.</v>
      </c>
      <c r="U724" s="24"/>
      <c r="V724" s="296" t="str">
        <f t="shared" si="36"/>
        <v>.</v>
      </c>
      <c r="W724" s="44"/>
      <c r="X724" s="307"/>
      <c r="Y724" s="44"/>
      <c r="Z724" s="44"/>
      <c r="AA724" s="44"/>
      <c r="AB724" s="44"/>
      <c r="AC724" s="44"/>
      <c r="AD724" s="44"/>
      <c r="AE724" s="44"/>
      <c r="AF724" s="44"/>
      <c r="AG724" s="44"/>
    </row>
    <row r="725" spans="1:33" s="105" customFormat="1" ht="11.45" customHeight="1" outlineLevel="1" x14ac:dyDescent="0.2">
      <c r="A725" s="142">
        <f t="shared" si="34"/>
        <v>708</v>
      </c>
      <c r="B725" s="318"/>
      <c r="C725" s="71"/>
      <c r="D725" s="314"/>
      <c r="E725" s="70"/>
      <c r="F725" s="309"/>
      <c r="G725" s="308"/>
      <c r="H725" s="305"/>
      <c r="I725" s="319"/>
      <c r="J725" s="311"/>
      <c r="K725" s="305"/>
      <c r="L725" s="130" t="str">
        <f>IF(I725&lt;H725,"Check dates",IF(AND(H725="",I725&gt;0),"Check dates",IF(I725="",".",IFERROR(MAX(0,NETWORKDAYS(H725,I725,Lists!$F$45:$F$65)-IF(ISNUMBER(J725),J725,0)-1,0),"."))))</f>
        <v>.</v>
      </c>
      <c r="M725" s="308"/>
      <c r="N725" s="308"/>
      <c r="O725" s="304"/>
      <c r="P725" s="304"/>
      <c r="Q725" s="304"/>
      <c r="R725" s="304"/>
      <c r="S725" s="130" t="str">
        <f t="shared" si="35"/>
        <v>.</v>
      </c>
      <c r="T725" s="169" t="str">
        <f>IF(S725="Yes",(NETWORKDAYS(H725,$D$12,Lists!$F$45:$F$65)-IF(ISNUMBER(J725),J725,0)-1),".")</f>
        <v>.</v>
      </c>
      <c r="U725" s="24"/>
      <c r="V725" s="296" t="str">
        <f t="shared" si="36"/>
        <v>.</v>
      </c>
      <c r="W725" s="44"/>
      <c r="X725" s="307"/>
      <c r="Y725" s="44"/>
      <c r="Z725" s="44"/>
      <c r="AA725" s="44"/>
      <c r="AB725" s="44"/>
      <c r="AC725" s="44"/>
      <c r="AD725" s="44"/>
      <c r="AE725" s="44"/>
      <c r="AF725" s="44"/>
      <c r="AG725" s="44"/>
    </row>
    <row r="726" spans="1:33" s="105" customFormat="1" ht="11.45" customHeight="1" outlineLevel="1" x14ac:dyDescent="0.2">
      <c r="A726" s="142">
        <f t="shared" si="34"/>
        <v>709</v>
      </c>
      <c r="B726" s="318"/>
      <c r="C726" s="71"/>
      <c r="D726" s="314"/>
      <c r="E726" s="70"/>
      <c r="F726" s="309"/>
      <c r="G726" s="308"/>
      <c r="H726" s="305"/>
      <c r="I726" s="305"/>
      <c r="J726" s="311"/>
      <c r="K726" s="305"/>
      <c r="L726" s="130" t="str">
        <f>IF(I726&lt;H726,"Check dates",IF(AND(H726="",I726&gt;0),"Check dates",IF(I726="",".",IFERROR(MAX(0,NETWORKDAYS(H726,I726,Lists!$F$45:$F$65)-IF(ISNUMBER(J726),J726,0)-1,0),"."))))</f>
        <v>.</v>
      </c>
      <c r="M726" s="308"/>
      <c r="N726" s="308"/>
      <c r="O726" s="304"/>
      <c r="P726" s="304"/>
      <c r="Q726" s="304"/>
      <c r="R726" s="304"/>
      <c r="S726" s="130" t="str">
        <f t="shared" si="35"/>
        <v>.</v>
      </c>
      <c r="T726" s="169" t="str">
        <f>IF(S726="Yes",(NETWORKDAYS(H726,$D$12,Lists!$F$45:$F$65)-IF(ISNUMBER(J726),J726,0)-1),".")</f>
        <v>.</v>
      </c>
      <c r="U726" s="24"/>
      <c r="V726" s="296" t="str">
        <f t="shared" si="36"/>
        <v>.</v>
      </c>
      <c r="W726" s="44"/>
      <c r="X726" s="307"/>
      <c r="Y726" s="44"/>
      <c r="Z726" s="44"/>
      <c r="AA726" s="44"/>
      <c r="AB726" s="44"/>
      <c r="AC726" s="44"/>
      <c r="AD726" s="44"/>
      <c r="AE726" s="44"/>
      <c r="AF726" s="44"/>
      <c r="AG726" s="44"/>
    </row>
    <row r="727" spans="1:33" s="105" customFormat="1" ht="11.45" customHeight="1" outlineLevel="1" x14ac:dyDescent="0.2">
      <c r="A727" s="142">
        <f t="shared" si="34"/>
        <v>710</v>
      </c>
      <c r="B727" s="318"/>
      <c r="C727" s="71"/>
      <c r="D727" s="314"/>
      <c r="E727" s="70"/>
      <c r="F727" s="309"/>
      <c r="G727" s="308"/>
      <c r="H727" s="305"/>
      <c r="I727" s="305"/>
      <c r="J727" s="311"/>
      <c r="K727" s="305"/>
      <c r="L727" s="130" t="str">
        <f>IF(I727&lt;H727,"Check dates",IF(AND(H727="",I727&gt;0),"Check dates",IF(I727="",".",IFERROR(MAX(0,NETWORKDAYS(H727,I727,Lists!$F$45:$F$65)-IF(ISNUMBER(J727),J727,0)-1,0),"."))))</f>
        <v>.</v>
      </c>
      <c r="M727" s="308"/>
      <c r="N727" s="308"/>
      <c r="O727" s="304"/>
      <c r="P727" s="304"/>
      <c r="Q727" s="304"/>
      <c r="R727" s="304"/>
      <c r="S727" s="130" t="str">
        <f t="shared" si="35"/>
        <v>.</v>
      </c>
      <c r="T727" s="169" t="str">
        <f>IF(S727="Yes",(NETWORKDAYS(H727,$D$12,Lists!$F$45:$F$65)-IF(ISNUMBER(J727),J727,0)-1),".")</f>
        <v>.</v>
      </c>
      <c r="U727" s="24"/>
      <c r="V727" s="296" t="str">
        <f t="shared" si="36"/>
        <v>.</v>
      </c>
      <c r="W727" s="44"/>
      <c r="X727" s="307"/>
      <c r="Y727" s="44"/>
      <c r="Z727" s="44"/>
      <c r="AA727" s="44"/>
      <c r="AB727" s="44"/>
      <c r="AC727" s="44"/>
      <c r="AD727" s="44"/>
      <c r="AE727" s="44"/>
      <c r="AF727" s="44"/>
      <c r="AG727" s="44"/>
    </row>
    <row r="728" spans="1:33" s="105" customFormat="1" ht="11.45" customHeight="1" outlineLevel="1" x14ac:dyDescent="0.2">
      <c r="A728" s="142">
        <f t="shared" si="34"/>
        <v>711</v>
      </c>
      <c r="B728" s="318"/>
      <c r="C728" s="71"/>
      <c r="D728" s="314"/>
      <c r="E728" s="70"/>
      <c r="F728" s="309"/>
      <c r="G728" s="308"/>
      <c r="H728" s="305"/>
      <c r="I728" s="305"/>
      <c r="J728" s="311"/>
      <c r="K728" s="305"/>
      <c r="L728" s="130" t="str">
        <f>IF(I728&lt;H728,"Check dates",IF(AND(H728="",I728&gt;0),"Check dates",IF(I728="",".",IFERROR(MAX(0,NETWORKDAYS(H728,I728,Lists!$F$45:$F$65)-IF(ISNUMBER(J728),J728,0)-1,0),"."))))</f>
        <v>.</v>
      </c>
      <c r="M728" s="308"/>
      <c r="N728" s="308"/>
      <c r="O728" s="304"/>
      <c r="P728" s="304"/>
      <c r="Q728" s="304"/>
      <c r="R728" s="304"/>
      <c r="S728" s="130" t="str">
        <f t="shared" si="35"/>
        <v>.</v>
      </c>
      <c r="T728" s="169" t="str">
        <f>IF(S728="Yes",(NETWORKDAYS(H728,$D$12,Lists!$F$45:$F$65)-IF(ISNUMBER(J728),J728,0)-1),".")</f>
        <v>.</v>
      </c>
      <c r="U728" s="24"/>
      <c r="V728" s="296" t="str">
        <f t="shared" si="36"/>
        <v>.</v>
      </c>
      <c r="W728" s="44"/>
      <c r="X728" s="307"/>
      <c r="Y728" s="44"/>
      <c r="Z728" s="44"/>
      <c r="AA728" s="44"/>
      <c r="AB728" s="44"/>
      <c r="AC728" s="44"/>
      <c r="AD728" s="44"/>
      <c r="AE728" s="44"/>
      <c r="AF728" s="44"/>
      <c r="AG728" s="44"/>
    </row>
    <row r="729" spans="1:33" s="105" customFormat="1" ht="11.45" customHeight="1" outlineLevel="1" x14ac:dyDescent="0.2">
      <c r="A729" s="142">
        <f t="shared" si="34"/>
        <v>712</v>
      </c>
      <c r="B729" s="318"/>
      <c r="C729" s="71"/>
      <c r="D729" s="314"/>
      <c r="E729" s="70"/>
      <c r="F729" s="309"/>
      <c r="G729" s="308"/>
      <c r="H729" s="305"/>
      <c r="I729" s="305"/>
      <c r="J729" s="311"/>
      <c r="K729" s="305"/>
      <c r="L729" s="130" t="str">
        <f>IF(I729&lt;H729,"Check dates",IF(AND(H729="",I729&gt;0),"Check dates",IF(I729="",".",IFERROR(MAX(0,NETWORKDAYS(H729,I729,Lists!$F$45:$F$65)-IF(ISNUMBER(J729),J729,0)-1,0),"."))))</f>
        <v>.</v>
      </c>
      <c r="M729" s="308"/>
      <c r="N729" s="308"/>
      <c r="O729" s="304"/>
      <c r="P729" s="304"/>
      <c r="Q729" s="304"/>
      <c r="R729" s="304"/>
      <c r="S729" s="130" t="str">
        <f t="shared" si="35"/>
        <v>.</v>
      </c>
      <c r="T729" s="169" t="str">
        <f>IF(S729="Yes",(NETWORKDAYS(H729,$D$12,Lists!$F$45:$F$65)-IF(ISNUMBER(J729),J729,0)-1),".")</f>
        <v>.</v>
      </c>
      <c r="U729" s="24"/>
      <c r="V729" s="296" t="str">
        <f t="shared" si="36"/>
        <v>.</v>
      </c>
      <c r="W729" s="44"/>
      <c r="X729" s="307"/>
      <c r="Y729" s="44"/>
      <c r="Z729" s="44"/>
      <c r="AA729" s="44"/>
      <c r="AB729" s="44"/>
      <c r="AC729" s="44"/>
      <c r="AD729" s="44"/>
      <c r="AE729" s="44"/>
      <c r="AF729" s="44"/>
      <c r="AG729" s="44"/>
    </row>
    <row r="730" spans="1:33" s="105" customFormat="1" ht="11.45" customHeight="1" outlineLevel="1" x14ac:dyDescent="0.2">
      <c r="A730" s="142">
        <f t="shared" si="34"/>
        <v>713</v>
      </c>
      <c r="B730" s="318"/>
      <c r="C730" s="71"/>
      <c r="D730" s="314"/>
      <c r="E730" s="70"/>
      <c r="F730" s="309"/>
      <c r="G730" s="308"/>
      <c r="H730" s="305"/>
      <c r="I730" s="305"/>
      <c r="J730" s="311"/>
      <c r="K730" s="305"/>
      <c r="L730" s="130" t="str">
        <f>IF(I730&lt;H730,"Check dates",IF(AND(H730="",I730&gt;0),"Check dates",IF(I730="",".",IFERROR(MAX(0,NETWORKDAYS(H730,I730,Lists!$F$45:$F$65)-IF(ISNUMBER(J730),J730,0)-1,0),"."))))</f>
        <v>.</v>
      </c>
      <c r="M730" s="308"/>
      <c r="N730" s="308"/>
      <c r="O730" s="304"/>
      <c r="P730" s="304"/>
      <c r="Q730" s="304"/>
      <c r="R730" s="304"/>
      <c r="S730" s="130" t="str">
        <f t="shared" si="35"/>
        <v>.</v>
      </c>
      <c r="T730" s="169" t="str">
        <f>IF(S730="Yes",(NETWORKDAYS(H730,$D$12,Lists!$F$45:$F$65)-IF(ISNUMBER(J730),J730,0)-1),".")</f>
        <v>.</v>
      </c>
      <c r="U730" s="24"/>
      <c r="V730" s="296" t="str">
        <f t="shared" si="36"/>
        <v>.</v>
      </c>
      <c r="W730" s="44"/>
      <c r="X730" s="307"/>
      <c r="Y730" s="44"/>
      <c r="Z730" s="44"/>
      <c r="AA730" s="44"/>
      <c r="AB730" s="44"/>
      <c r="AC730" s="44"/>
      <c r="AD730" s="44"/>
      <c r="AE730" s="44"/>
      <c r="AF730" s="44"/>
      <c r="AG730" s="44"/>
    </row>
    <row r="731" spans="1:33" s="105" customFormat="1" ht="11.45" customHeight="1" outlineLevel="1" x14ac:dyDescent="0.2">
      <c r="A731" s="142">
        <f t="shared" si="34"/>
        <v>714</v>
      </c>
      <c r="B731" s="318"/>
      <c r="C731" s="71"/>
      <c r="D731" s="314"/>
      <c r="E731" s="70"/>
      <c r="F731" s="309"/>
      <c r="G731" s="308"/>
      <c r="H731" s="305"/>
      <c r="I731" s="319"/>
      <c r="J731" s="311"/>
      <c r="K731" s="305"/>
      <c r="L731" s="130" t="str">
        <f>IF(I731&lt;H731,"Check dates",IF(AND(H731="",I731&gt;0),"Check dates",IF(I731="",".",IFERROR(MAX(0,NETWORKDAYS(H731,I731,Lists!$F$45:$F$65)-IF(ISNUMBER(J731),J731,0)-1,0),"."))))</f>
        <v>.</v>
      </c>
      <c r="M731" s="308"/>
      <c r="N731" s="308"/>
      <c r="O731" s="304"/>
      <c r="P731" s="304"/>
      <c r="Q731" s="304"/>
      <c r="R731" s="304"/>
      <c r="S731" s="130" t="str">
        <f t="shared" si="35"/>
        <v>.</v>
      </c>
      <c r="T731" s="169" t="str">
        <f>IF(S731="Yes",(NETWORKDAYS(H731,$D$12,Lists!$F$45:$F$65)-IF(ISNUMBER(J731),J731,0)-1),".")</f>
        <v>.</v>
      </c>
      <c r="U731" s="24"/>
      <c r="V731" s="296" t="str">
        <f t="shared" si="36"/>
        <v>.</v>
      </c>
      <c r="W731" s="44"/>
      <c r="X731" s="307"/>
      <c r="Y731" s="44"/>
      <c r="Z731" s="44"/>
      <c r="AA731" s="44"/>
      <c r="AB731" s="44"/>
      <c r="AC731" s="44"/>
      <c r="AD731" s="44"/>
      <c r="AE731" s="44"/>
      <c r="AF731" s="44"/>
      <c r="AG731" s="44"/>
    </row>
    <row r="732" spans="1:33" s="105" customFormat="1" ht="11.45" customHeight="1" outlineLevel="1" x14ac:dyDescent="0.2">
      <c r="A732" s="142">
        <f t="shared" si="34"/>
        <v>715</v>
      </c>
      <c r="B732" s="318"/>
      <c r="C732" s="71"/>
      <c r="D732" s="314"/>
      <c r="E732" s="70"/>
      <c r="F732" s="309"/>
      <c r="G732" s="308"/>
      <c r="H732" s="305"/>
      <c r="I732" s="305"/>
      <c r="J732" s="311"/>
      <c r="K732" s="305"/>
      <c r="L732" s="130" t="str">
        <f>IF(I732&lt;H732,"Check dates",IF(AND(H732="",I732&gt;0),"Check dates",IF(I732="",".",IFERROR(MAX(0,NETWORKDAYS(H732,I732,Lists!$F$45:$F$65)-IF(ISNUMBER(J732),J732,0)-1,0),"."))))</f>
        <v>.</v>
      </c>
      <c r="M732" s="308"/>
      <c r="N732" s="308"/>
      <c r="O732" s="304"/>
      <c r="P732" s="304"/>
      <c r="Q732" s="304"/>
      <c r="R732" s="304"/>
      <c r="S732" s="130" t="str">
        <f t="shared" si="35"/>
        <v>.</v>
      </c>
      <c r="T732" s="169" t="str">
        <f>IF(S732="Yes",(NETWORKDAYS(H732,$D$12,Lists!$F$45:$F$65)-IF(ISNUMBER(J732),J732,0)-1),".")</f>
        <v>.</v>
      </c>
      <c r="U732" s="24"/>
      <c r="V732" s="296" t="str">
        <f t="shared" si="36"/>
        <v>.</v>
      </c>
      <c r="W732" s="44"/>
      <c r="X732" s="307"/>
      <c r="Y732" s="44"/>
      <c r="Z732" s="44"/>
      <c r="AA732" s="44"/>
      <c r="AB732" s="44"/>
      <c r="AC732" s="44"/>
      <c r="AD732" s="44"/>
      <c r="AE732" s="44"/>
      <c r="AF732" s="44"/>
      <c r="AG732" s="44"/>
    </row>
    <row r="733" spans="1:33" s="105" customFormat="1" ht="11.45" customHeight="1" outlineLevel="1" x14ac:dyDescent="0.2">
      <c r="A733" s="142">
        <f t="shared" si="34"/>
        <v>716</v>
      </c>
      <c r="B733" s="318"/>
      <c r="C733" s="71"/>
      <c r="D733" s="314"/>
      <c r="E733" s="70"/>
      <c r="F733" s="309"/>
      <c r="G733" s="308"/>
      <c r="H733" s="305"/>
      <c r="I733" s="305"/>
      <c r="J733" s="311"/>
      <c r="K733" s="305"/>
      <c r="L733" s="130" t="str">
        <f>IF(I733&lt;H733,"Check dates",IF(AND(H733="",I733&gt;0),"Check dates",IF(I733="",".",IFERROR(MAX(0,NETWORKDAYS(H733,I733,Lists!$F$45:$F$65)-IF(ISNUMBER(J733),J733,0)-1,0),"."))))</f>
        <v>.</v>
      </c>
      <c r="M733" s="308"/>
      <c r="N733" s="308"/>
      <c r="O733" s="304"/>
      <c r="P733" s="304"/>
      <c r="Q733" s="304"/>
      <c r="R733" s="304"/>
      <c r="S733" s="130" t="str">
        <f t="shared" si="35"/>
        <v>.</v>
      </c>
      <c r="T733" s="169" t="str">
        <f>IF(S733="Yes",(NETWORKDAYS(H733,$D$12,Lists!$F$45:$F$65)-IF(ISNUMBER(J733),J733,0)-1),".")</f>
        <v>.</v>
      </c>
      <c r="U733" s="24"/>
      <c r="V733" s="296" t="str">
        <f t="shared" si="36"/>
        <v>.</v>
      </c>
      <c r="W733" s="44"/>
      <c r="X733" s="307"/>
      <c r="Y733" s="44"/>
      <c r="Z733" s="44"/>
      <c r="AA733" s="44"/>
      <c r="AB733" s="44"/>
      <c r="AC733" s="44"/>
      <c r="AD733" s="44"/>
      <c r="AE733" s="44"/>
      <c r="AF733" s="44"/>
      <c r="AG733" s="44"/>
    </row>
    <row r="734" spans="1:33" s="105" customFormat="1" ht="11.45" customHeight="1" outlineLevel="1" x14ac:dyDescent="0.2">
      <c r="A734" s="142">
        <f t="shared" si="34"/>
        <v>717</v>
      </c>
      <c r="B734" s="318"/>
      <c r="C734" s="71"/>
      <c r="D734" s="314"/>
      <c r="E734" s="70"/>
      <c r="F734" s="309"/>
      <c r="G734" s="308"/>
      <c r="H734" s="305"/>
      <c r="I734" s="305"/>
      <c r="J734" s="311"/>
      <c r="K734" s="305"/>
      <c r="L734" s="130" t="str">
        <f>IF(I734&lt;H734,"Check dates",IF(AND(H734="",I734&gt;0),"Check dates",IF(I734="",".",IFERROR(MAX(0,NETWORKDAYS(H734,I734,Lists!$F$45:$F$65)-IF(ISNUMBER(J734),J734,0)-1,0),"."))))</f>
        <v>.</v>
      </c>
      <c r="M734" s="308"/>
      <c r="N734" s="308"/>
      <c r="O734" s="304"/>
      <c r="P734" s="304"/>
      <c r="Q734" s="304"/>
      <c r="R734" s="304"/>
      <c r="S734" s="130" t="str">
        <f t="shared" si="35"/>
        <v>.</v>
      </c>
      <c r="T734" s="169" t="str">
        <f>IF(S734="Yes",(NETWORKDAYS(H734,$D$12,Lists!$F$45:$F$65)-IF(ISNUMBER(J734),J734,0)-1),".")</f>
        <v>.</v>
      </c>
      <c r="U734" s="24"/>
      <c r="V734" s="296" t="str">
        <f t="shared" si="36"/>
        <v>.</v>
      </c>
      <c r="W734" s="44"/>
      <c r="X734" s="307"/>
      <c r="Y734" s="44"/>
      <c r="Z734" s="44"/>
      <c r="AA734" s="44"/>
      <c r="AB734" s="44"/>
      <c r="AC734" s="44"/>
      <c r="AD734" s="44"/>
      <c r="AE734" s="44"/>
      <c r="AF734" s="44"/>
      <c r="AG734" s="44"/>
    </row>
    <row r="735" spans="1:33" s="105" customFormat="1" ht="11.45" customHeight="1" outlineLevel="1" x14ac:dyDescent="0.2">
      <c r="A735" s="142">
        <f t="shared" si="34"/>
        <v>718</v>
      </c>
      <c r="B735" s="318"/>
      <c r="C735" s="71"/>
      <c r="D735" s="314"/>
      <c r="E735" s="70"/>
      <c r="F735" s="309"/>
      <c r="G735" s="308"/>
      <c r="H735" s="305"/>
      <c r="I735" s="305"/>
      <c r="J735" s="311"/>
      <c r="K735" s="305"/>
      <c r="L735" s="130" t="str">
        <f>IF(I735&lt;H735,"Check dates",IF(AND(H735="",I735&gt;0),"Check dates",IF(I735="",".",IFERROR(MAX(0,NETWORKDAYS(H735,I735,Lists!$F$45:$F$65)-IF(ISNUMBER(J735),J735,0)-1,0),"."))))</f>
        <v>.</v>
      </c>
      <c r="M735" s="308"/>
      <c r="N735" s="308"/>
      <c r="O735" s="304"/>
      <c r="P735" s="304"/>
      <c r="Q735" s="304"/>
      <c r="R735" s="304"/>
      <c r="S735" s="130" t="str">
        <f t="shared" si="35"/>
        <v>.</v>
      </c>
      <c r="T735" s="169" t="str">
        <f>IF(S735="Yes",(NETWORKDAYS(H735,$D$12,Lists!$F$45:$F$65)-IF(ISNUMBER(J735),J735,0)-1),".")</f>
        <v>.</v>
      </c>
      <c r="U735" s="24"/>
      <c r="V735" s="296" t="str">
        <f t="shared" si="36"/>
        <v>.</v>
      </c>
      <c r="W735" s="44"/>
      <c r="X735" s="307"/>
      <c r="Y735" s="44"/>
      <c r="Z735" s="44"/>
      <c r="AA735" s="44"/>
      <c r="AB735" s="44"/>
      <c r="AC735" s="44"/>
      <c r="AD735" s="44"/>
      <c r="AE735" s="44"/>
      <c r="AF735" s="44"/>
      <c r="AG735" s="44"/>
    </row>
    <row r="736" spans="1:33" s="105" customFormat="1" ht="11.45" customHeight="1" outlineLevel="1" x14ac:dyDescent="0.2">
      <c r="A736" s="142">
        <f t="shared" si="34"/>
        <v>719</v>
      </c>
      <c r="B736" s="318"/>
      <c r="C736" s="71"/>
      <c r="D736" s="314"/>
      <c r="E736" s="70"/>
      <c r="F736" s="70"/>
      <c r="G736" s="265"/>
      <c r="H736" s="305"/>
      <c r="I736" s="305"/>
      <c r="J736" s="311"/>
      <c r="K736" s="305"/>
      <c r="L736" s="130" t="str">
        <f>IF(I736&lt;H736,"Check dates",IF(AND(H736="",I736&gt;0),"Check dates",IF(I736="",".",IFERROR(MAX(0,NETWORKDAYS(H736,I736,Lists!$F$45:$F$65)-IF(ISNUMBER(J736),J736,0)-1,0),"."))))</f>
        <v>.</v>
      </c>
      <c r="M736" s="308"/>
      <c r="N736" s="308"/>
      <c r="O736" s="304"/>
      <c r="P736" s="304"/>
      <c r="Q736" s="304"/>
      <c r="R736" s="304"/>
      <c r="S736" s="130" t="str">
        <f t="shared" si="35"/>
        <v>.</v>
      </c>
      <c r="T736" s="169" t="str">
        <f>IF(S736="Yes",(NETWORKDAYS(H736,$D$12,Lists!$F$45:$F$65)-IF(ISNUMBER(J736),J736,0)-1),".")</f>
        <v>.</v>
      </c>
      <c r="U736" s="24"/>
      <c r="V736" s="296" t="str">
        <f t="shared" si="36"/>
        <v>.</v>
      </c>
      <c r="W736" s="44"/>
      <c r="X736" s="307"/>
      <c r="Y736" s="44"/>
      <c r="Z736" s="44"/>
      <c r="AA736" s="44"/>
      <c r="AB736" s="44"/>
      <c r="AC736" s="44"/>
      <c r="AD736" s="44"/>
      <c r="AE736" s="44"/>
      <c r="AF736" s="44"/>
      <c r="AG736" s="44"/>
    </row>
    <row r="737" spans="1:33" s="105" customFormat="1" ht="11.45" customHeight="1" outlineLevel="1" x14ac:dyDescent="0.2">
      <c r="A737" s="142">
        <f t="shared" si="34"/>
        <v>720</v>
      </c>
      <c r="B737" s="318"/>
      <c r="C737" s="71"/>
      <c r="D737" s="314"/>
      <c r="E737" s="70"/>
      <c r="F737" s="70"/>
      <c r="G737" s="265"/>
      <c r="H737" s="305"/>
      <c r="I737" s="305"/>
      <c r="J737" s="311"/>
      <c r="K737" s="305"/>
      <c r="L737" s="130" t="str">
        <f>IF(I737&lt;H737,"Check dates",IF(AND(H737="",I737&gt;0),"Check dates",IF(I737="",".",IFERROR(MAX(0,NETWORKDAYS(H737,I737,Lists!$F$45:$F$65)-IF(ISNUMBER(J737),J737,0)-1,0),"."))))</f>
        <v>.</v>
      </c>
      <c r="M737" s="308"/>
      <c r="N737" s="308"/>
      <c r="O737" s="304"/>
      <c r="P737" s="304"/>
      <c r="Q737" s="304"/>
      <c r="R737" s="304"/>
      <c r="S737" s="130" t="str">
        <f t="shared" si="35"/>
        <v>.</v>
      </c>
      <c r="T737" s="169" t="str">
        <f>IF(S737="Yes",(NETWORKDAYS(H737,$D$12,Lists!$F$45:$F$65)-IF(ISNUMBER(J737),J737,0)-1),".")</f>
        <v>.</v>
      </c>
      <c r="U737" s="24"/>
      <c r="V737" s="296" t="str">
        <f t="shared" si="36"/>
        <v>.</v>
      </c>
      <c r="W737" s="44"/>
      <c r="X737" s="307"/>
      <c r="Y737" s="44"/>
      <c r="Z737" s="44"/>
      <c r="AA737" s="44"/>
      <c r="AB737" s="44"/>
      <c r="AC737" s="44"/>
      <c r="AD737" s="44"/>
      <c r="AE737" s="44"/>
      <c r="AF737" s="44"/>
      <c r="AG737" s="44"/>
    </row>
    <row r="738" spans="1:33" s="105" customFormat="1" ht="11.45" customHeight="1" outlineLevel="1" x14ac:dyDescent="0.2">
      <c r="A738" s="142">
        <f t="shared" si="34"/>
        <v>721</v>
      </c>
      <c r="B738" s="318"/>
      <c r="C738" s="71"/>
      <c r="D738" s="314"/>
      <c r="E738" s="70"/>
      <c r="F738" s="70"/>
      <c r="G738" s="265"/>
      <c r="H738" s="305"/>
      <c r="I738" s="305"/>
      <c r="J738" s="311"/>
      <c r="K738" s="305"/>
      <c r="L738" s="130" t="str">
        <f>IF(I738&lt;H738,"Check dates",IF(AND(H738="",I738&gt;0),"Check dates",IF(I738="",".",IFERROR(MAX(0,NETWORKDAYS(H738,I738,Lists!$F$45:$F$65)-IF(ISNUMBER(J738),J738,0)-1,0),"."))))</f>
        <v>.</v>
      </c>
      <c r="M738" s="308"/>
      <c r="N738" s="308"/>
      <c r="O738" s="304"/>
      <c r="P738" s="304"/>
      <c r="Q738" s="304"/>
      <c r="R738" s="304"/>
      <c r="S738" s="130" t="str">
        <f t="shared" si="35"/>
        <v>.</v>
      </c>
      <c r="T738" s="169" t="str">
        <f>IF(S738="Yes",(NETWORKDAYS(H738,$D$12,Lists!$F$45:$F$65)-IF(ISNUMBER(J738),J738,0)-1),".")</f>
        <v>.</v>
      </c>
      <c r="U738" s="24"/>
      <c r="V738" s="296" t="str">
        <f t="shared" si="36"/>
        <v>.</v>
      </c>
      <c r="W738" s="44"/>
      <c r="X738" s="307"/>
      <c r="Y738" s="44"/>
      <c r="Z738" s="44"/>
      <c r="AA738" s="44"/>
      <c r="AB738" s="44"/>
      <c r="AC738" s="44"/>
      <c r="AD738" s="44"/>
      <c r="AE738" s="44"/>
      <c r="AF738" s="44"/>
      <c r="AG738" s="44"/>
    </row>
    <row r="739" spans="1:33" s="105" customFormat="1" ht="11.45" customHeight="1" outlineLevel="1" x14ac:dyDescent="0.2">
      <c r="A739" s="142">
        <f t="shared" si="34"/>
        <v>722</v>
      </c>
      <c r="B739" s="318"/>
      <c r="C739" s="71"/>
      <c r="D739" s="314"/>
      <c r="E739" s="70"/>
      <c r="F739" s="70"/>
      <c r="G739" s="265"/>
      <c r="H739" s="305"/>
      <c r="I739" s="305"/>
      <c r="J739" s="311"/>
      <c r="K739" s="305"/>
      <c r="L739" s="130" t="str">
        <f>IF(I739&lt;H739,"Check dates",IF(AND(H739="",I739&gt;0),"Check dates",IF(I739="",".",IFERROR(MAX(0,NETWORKDAYS(H739,I739,Lists!$F$45:$F$65)-IF(ISNUMBER(J739),J739,0)-1,0),"."))))</f>
        <v>.</v>
      </c>
      <c r="M739" s="308"/>
      <c r="N739" s="308"/>
      <c r="O739" s="304"/>
      <c r="P739" s="304"/>
      <c r="Q739" s="304"/>
      <c r="R739" s="304"/>
      <c r="S739" s="130" t="str">
        <f t="shared" si="35"/>
        <v>.</v>
      </c>
      <c r="T739" s="169" t="str">
        <f>IF(S739="Yes",(NETWORKDAYS(H739,$D$12,Lists!$F$45:$F$65)-IF(ISNUMBER(J739),J739,0)-1),".")</f>
        <v>.</v>
      </c>
      <c r="U739" s="24"/>
      <c r="V739" s="296" t="str">
        <f t="shared" si="36"/>
        <v>.</v>
      </c>
      <c r="W739" s="44"/>
      <c r="X739" s="307"/>
      <c r="Y739" s="44"/>
      <c r="Z739" s="44"/>
      <c r="AA739" s="44"/>
      <c r="AB739" s="44"/>
      <c r="AC739" s="44"/>
      <c r="AD739" s="44"/>
      <c r="AE739" s="44"/>
      <c r="AF739" s="44"/>
      <c r="AG739" s="44"/>
    </row>
    <row r="740" spans="1:33" s="105" customFormat="1" ht="11.45" customHeight="1" outlineLevel="1" x14ac:dyDescent="0.2">
      <c r="A740" s="142">
        <f t="shared" si="34"/>
        <v>723</v>
      </c>
      <c r="B740" s="318"/>
      <c r="C740" s="71"/>
      <c r="D740" s="314"/>
      <c r="E740" s="70"/>
      <c r="F740" s="70"/>
      <c r="G740" s="265"/>
      <c r="H740" s="305"/>
      <c r="I740" s="305"/>
      <c r="J740" s="311"/>
      <c r="K740" s="305"/>
      <c r="L740" s="130" t="str">
        <f>IF(I740&lt;H740,"Check dates",IF(AND(H740="",I740&gt;0),"Check dates",IF(I740="",".",IFERROR(MAX(0,NETWORKDAYS(H740,I740,Lists!$F$45:$F$65)-IF(ISNUMBER(J740),J740,0)-1,0),"."))))</f>
        <v>.</v>
      </c>
      <c r="M740" s="308"/>
      <c r="N740" s="308"/>
      <c r="O740" s="304"/>
      <c r="P740" s="304"/>
      <c r="Q740" s="304"/>
      <c r="R740" s="304"/>
      <c r="S740" s="130" t="str">
        <f t="shared" si="35"/>
        <v>.</v>
      </c>
      <c r="T740" s="169" t="str">
        <f>IF(S740="Yes",(NETWORKDAYS(H740,$D$12,Lists!$F$45:$F$65)-IF(ISNUMBER(J740),J740,0)-1),".")</f>
        <v>.</v>
      </c>
      <c r="U740" s="24"/>
      <c r="V740" s="296" t="str">
        <f t="shared" si="36"/>
        <v>.</v>
      </c>
      <c r="W740" s="44"/>
      <c r="X740" s="307"/>
      <c r="Y740" s="44"/>
      <c r="Z740" s="44"/>
      <c r="AA740" s="44"/>
      <c r="AB740" s="44"/>
      <c r="AC740" s="44"/>
      <c r="AD740" s="44"/>
      <c r="AE740" s="44"/>
      <c r="AF740" s="44"/>
      <c r="AG740" s="44"/>
    </row>
    <row r="741" spans="1:33" s="105" customFormat="1" ht="11.45" customHeight="1" outlineLevel="1" x14ac:dyDescent="0.2">
      <c r="A741" s="142">
        <f t="shared" si="34"/>
        <v>724</v>
      </c>
      <c r="B741" s="318"/>
      <c r="C741" s="71"/>
      <c r="D741" s="314"/>
      <c r="E741" s="70"/>
      <c r="F741" s="70"/>
      <c r="G741" s="265"/>
      <c r="H741" s="305"/>
      <c r="I741" s="305"/>
      <c r="J741" s="311"/>
      <c r="K741" s="305"/>
      <c r="L741" s="130" t="str">
        <f>IF(I741&lt;H741,"Check dates",IF(AND(H741="",I741&gt;0),"Check dates",IF(I741="",".",IFERROR(MAX(0,NETWORKDAYS(H741,I741,Lists!$F$45:$F$65)-IF(ISNUMBER(J741),J741,0)-1,0),"."))))</f>
        <v>.</v>
      </c>
      <c r="M741" s="308"/>
      <c r="N741" s="308"/>
      <c r="O741" s="304"/>
      <c r="P741" s="304"/>
      <c r="Q741" s="304"/>
      <c r="R741" s="304"/>
      <c r="S741" s="130" t="str">
        <f t="shared" si="35"/>
        <v>.</v>
      </c>
      <c r="T741" s="169" t="str">
        <f>IF(S741="Yes",(NETWORKDAYS(H741,$D$12,Lists!$F$45:$F$65)-IF(ISNUMBER(J741),J741,0)-1),".")</f>
        <v>.</v>
      </c>
      <c r="U741" s="24"/>
      <c r="V741" s="296" t="str">
        <f t="shared" si="36"/>
        <v>.</v>
      </c>
      <c r="W741" s="44"/>
      <c r="X741" s="307"/>
      <c r="Y741" s="44"/>
      <c r="Z741" s="44"/>
      <c r="AA741" s="44"/>
      <c r="AB741" s="44"/>
      <c r="AC741" s="44"/>
      <c r="AD741" s="44"/>
      <c r="AE741" s="44"/>
      <c r="AF741" s="44"/>
      <c r="AG741" s="44"/>
    </row>
    <row r="742" spans="1:33" s="105" customFormat="1" ht="11.45" customHeight="1" outlineLevel="1" x14ac:dyDescent="0.2">
      <c r="A742" s="142">
        <f t="shared" si="34"/>
        <v>725</v>
      </c>
      <c r="B742" s="318"/>
      <c r="C742" s="71"/>
      <c r="D742" s="314"/>
      <c r="E742" s="70"/>
      <c r="F742" s="70"/>
      <c r="G742" s="265"/>
      <c r="H742" s="305"/>
      <c r="I742" s="305"/>
      <c r="J742" s="311"/>
      <c r="K742" s="305"/>
      <c r="L742" s="130" t="str">
        <f>IF(I742&lt;H742,"Check dates",IF(AND(H742="",I742&gt;0),"Check dates",IF(I742="",".",IFERROR(MAX(0,NETWORKDAYS(H742,I742,Lists!$F$45:$F$65)-IF(ISNUMBER(J742),J742,0)-1,0),"."))))</f>
        <v>.</v>
      </c>
      <c r="M742" s="308"/>
      <c r="N742" s="308"/>
      <c r="O742" s="304"/>
      <c r="P742" s="304"/>
      <c r="Q742" s="304"/>
      <c r="R742" s="304"/>
      <c r="S742" s="130" t="str">
        <f t="shared" si="35"/>
        <v>.</v>
      </c>
      <c r="T742" s="169" t="str">
        <f>IF(S742="Yes",(NETWORKDAYS(H742,$D$12,Lists!$F$45:$F$65)-IF(ISNUMBER(J742),J742,0)-1),".")</f>
        <v>.</v>
      </c>
      <c r="U742" s="24"/>
      <c r="V742" s="296" t="str">
        <f t="shared" si="36"/>
        <v>.</v>
      </c>
      <c r="W742" s="44"/>
      <c r="X742" s="307"/>
      <c r="Y742" s="44"/>
      <c r="Z742" s="44"/>
      <c r="AA742" s="44"/>
      <c r="AB742" s="44"/>
      <c r="AC742" s="44"/>
      <c r="AD742" s="44"/>
      <c r="AE742" s="44"/>
      <c r="AF742" s="44"/>
      <c r="AG742" s="44"/>
    </row>
    <row r="743" spans="1:33" s="105" customFormat="1" ht="11.45" customHeight="1" outlineLevel="1" x14ac:dyDescent="0.2">
      <c r="A743" s="142">
        <f t="shared" si="34"/>
        <v>726</v>
      </c>
      <c r="B743" s="318"/>
      <c r="C743" s="71"/>
      <c r="D743" s="314"/>
      <c r="E743" s="70"/>
      <c r="F743" s="70"/>
      <c r="G743" s="265"/>
      <c r="H743" s="305"/>
      <c r="I743" s="305"/>
      <c r="J743" s="311"/>
      <c r="K743" s="305"/>
      <c r="L743" s="130" t="str">
        <f>IF(I743&lt;H743,"Check dates",IF(AND(H743="",I743&gt;0),"Check dates",IF(I743="",".",IFERROR(MAX(0,NETWORKDAYS(H743,I743,Lists!$F$45:$F$65)-IF(ISNUMBER(J743),J743,0)-1,0),"."))))</f>
        <v>.</v>
      </c>
      <c r="M743" s="308"/>
      <c r="N743" s="308"/>
      <c r="O743" s="304"/>
      <c r="P743" s="304"/>
      <c r="Q743" s="304"/>
      <c r="R743" s="304"/>
      <c r="S743" s="130" t="str">
        <f t="shared" si="35"/>
        <v>.</v>
      </c>
      <c r="T743" s="169" t="str">
        <f>IF(S743="Yes",(NETWORKDAYS(H743,$D$12,Lists!$F$45:$F$65)-IF(ISNUMBER(J743),J743,0)-1),".")</f>
        <v>.</v>
      </c>
      <c r="U743" s="24"/>
      <c r="V743" s="296" t="str">
        <f t="shared" si="36"/>
        <v>.</v>
      </c>
      <c r="W743" s="44"/>
      <c r="X743" s="307"/>
      <c r="Y743" s="44"/>
      <c r="Z743" s="44"/>
      <c r="AA743" s="44"/>
      <c r="AB743" s="44"/>
      <c r="AC743" s="44"/>
      <c r="AD743" s="44"/>
      <c r="AE743" s="44"/>
      <c r="AF743" s="44"/>
      <c r="AG743" s="44"/>
    </row>
    <row r="744" spans="1:33" s="105" customFormat="1" ht="11.45" customHeight="1" outlineLevel="1" x14ac:dyDescent="0.2">
      <c r="A744" s="142">
        <f t="shared" si="34"/>
        <v>727</v>
      </c>
      <c r="B744" s="318"/>
      <c r="C744" s="71"/>
      <c r="D744" s="314"/>
      <c r="E744" s="70"/>
      <c r="F744" s="70"/>
      <c r="G744" s="265"/>
      <c r="H744" s="305"/>
      <c r="I744" s="305"/>
      <c r="J744" s="311"/>
      <c r="K744" s="305"/>
      <c r="L744" s="130" t="str">
        <f>IF(I744&lt;H744,"Check dates",IF(AND(H744="",I744&gt;0),"Check dates",IF(I744="",".",IFERROR(MAX(0,NETWORKDAYS(H744,I744,Lists!$F$45:$F$65)-IF(ISNUMBER(J744),J744,0)-1,0),"."))))</f>
        <v>.</v>
      </c>
      <c r="M744" s="308"/>
      <c r="N744" s="308"/>
      <c r="O744" s="304"/>
      <c r="P744" s="304"/>
      <c r="Q744" s="304"/>
      <c r="R744" s="304"/>
      <c r="S744" s="130" t="str">
        <f t="shared" si="35"/>
        <v>.</v>
      </c>
      <c r="T744" s="169" t="str">
        <f>IF(S744="Yes",(NETWORKDAYS(H744,$D$12,Lists!$F$45:$F$65)-IF(ISNUMBER(J744),J744,0)-1),".")</f>
        <v>.</v>
      </c>
      <c r="U744" s="24"/>
      <c r="V744" s="296" t="str">
        <f t="shared" si="36"/>
        <v>.</v>
      </c>
      <c r="W744" s="44"/>
      <c r="X744" s="307"/>
      <c r="Y744" s="44"/>
      <c r="Z744" s="44"/>
      <c r="AA744" s="44"/>
      <c r="AB744" s="44"/>
      <c r="AC744" s="44"/>
      <c r="AD744" s="44"/>
      <c r="AE744" s="44"/>
      <c r="AF744" s="44"/>
      <c r="AG744" s="44"/>
    </row>
    <row r="745" spans="1:33" s="105" customFormat="1" ht="11.45" customHeight="1" outlineLevel="1" x14ac:dyDescent="0.2">
      <c r="A745" s="142">
        <f t="shared" si="34"/>
        <v>728</v>
      </c>
      <c r="B745" s="318"/>
      <c r="C745" s="71"/>
      <c r="D745" s="314"/>
      <c r="E745" s="70"/>
      <c r="F745" s="309"/>
      <c r="G745" s="308"/>
      <c r="H745" s="305"/>
      <c r="I745" s="305"/>
      <c r="J745" s="311"/>
      <c r="K745" s="305"/>
      <c r="L745" s="130" t="str">
        <f>IF(I745&lt;H745,"Check dates",IF(AND(H745="",I745&gt;0),"Check dates",IF(I745="",".",IFERROR(MAX(0,NETWORKDAYS(H745,I745,Lists!$F$45:$F$65)-IF(ISNUMBER(J745),J745,0)-1,0),"."))))</f>
        <v>.</v>
      </c>
      <c r="M745" s="308"/>
      <c r="N745" s="308"/>
      <c r="O745" s="304"/>
      <c r="P745" s="304"/>
      <c r="Q745" s="304"/>
      <c r="R745" s="304"/>
      <c r="S745" s="130" t="str">
        <f t="shared" si="35"/>
        <v>.</v>
      </c>
      <c r="T745" s="169" t="str">
        <f>IF(S745="Yes",(NETWORKDAYS(H745,$D$12,Lists!$F$45:$F$65)-IF(ISNUMBER(J745),J745,0)-1),".")</f>
        <v>.</v>
      </c>
      <c r="U745" s="24"/>
      <c r="V745" s="296" t="str">
        <f t="shared" si="36"/>
        <v>.</v>
      </c>
      <c r="W745" s="44"/>
      <c r="X745" s="307"/>
      <c r="Y745" s="44"/>
      <c r="Z745" s="44"/>
      <c r="AA745" s="44"/>
      <c r="AB745" s="44"/>
      <c r="AC745" s="44"/>
      <c r="AD745" s="44"/>
      <c r="AE745" s="44"/>
      <c r="AF745" s="44"/>
      <c r="AG745" s="44"/>
    </row>
    <row r="746" spans="1:33" s="105" customFormat="1" ht="11.45" customHeight="1" outlineLevel="1" x14ac:dyDescent="0.2">
      <c r="A746" s="142">
        <f t="shared" si="34"/>
        <v>729</v>
      </c>
      <c r="B746" s="318"/>
      <c r="C746" s="71"/>
      <c r="D746" s="314"/>
      <c r="E746" s="70"/>
      <c r="F746" s="309"/>
      <c r="G746" s="308"/>
      <c r="H746" s="305"/>
      <c r="I746" s="305"/>
      <c r="J746" s="311"/>
      <c r="K746" s="305"/>
      <c r="L746" s="130" t="str">
        <f>IF(I746&lt;H746,"Check dates",IF(AND(H746="",I746&gt;0),"Check dates",IF(I746="",".",IFERROR(MAX(0,NETWORKDAYS(H746,I746,Lists!$F$45:$F$65)-IF(ISNUMBER(J746),J746,0)-1,0),"."))))</f>
        <v>.</v>
      </c>
      <c r="M746" s="308"/>
      <c r="N746" s="308"/>
      <c r="O746" s="304"/>
      <c r="P746" s="304"/>
      <c r="Q746" s="304"/>
      <c r="R746" s="304"/>
      <c r="S746" s="130" t="str">
        <f t="shared" si="35"/>
        <v>.</v>
      </c>
      <c r="T746" s="169" t="str">
        <f>IF(S746="Yes",(NETWORKDAYS(H746,$D$12,Lists!$F$45:$F$65)-IF(ISNUMBER(J746),J746,0)-1),".")</f>
        <v>.</v>
      </c>
      <c r="U746" s="24"/>
      <c r="V746" s="296" t="str">
        <f t="shared" si="36"/>
        <v>.</v>
      </c>
      <c r="W746" s="44"/>
      <c r="X746" s="307"/>
      <c r="Y746" s="44"/>
      <c r="Z746" s="44"/>
      <c r="AA746" s="44"/>
      <c r="AB746" s="44"/>
      <c r="AC746" s="44"/>
      <c r="AD746" s="44"/>
      <c r="AE746" s="44"/>
      <c r="AF746" s="44"/>
      <c r="AG746" s="44"/>
    </row>
    <row r="747" spans="1:33" s="105" customFormat="1" ht="11.45" customHeight="1" outlineLevel="1" x14ac:dyDescent="0.2">
      <c r="A747" s="142">
        <f t="shared" si="34"/>
        <v>730</v>
      </c>
      <c r="B747" s="318"/>
      <c r="C747" s="71"/>
      <c r="D747" s="314"/>
      <c r="E747" s="70"/>
      <c r="F747" s="309"/>
      <c r="G747" s="308"/>
      <c r="H747" s="305"/>
      <c r="I747" s="305"/>
      <c r="J747" s="311"/>
      <c r="K747" s="305"/>
      <c r="L747" s="130" t="str">
        <f>IF(I747&lt;H747,"Check dates",IF(AND(H747="",I747&gt;0),"Check dates",IF(I747="",".",IFERROR(MAX(0,NETWORKDAYS(H747,I747,Lists!$F$45:$F$65)-IF(ISNUMBER(J747),J747,0)-1,0),"."))))</f>
        <v>.</v>
      </c>
      <c r="M747" s="308"/>
      <c r="N747" s="308"/>
      <c r="O747" s="304"/>
      <c r="P747" s="304"/>
      <c r="Q747" s="304"/>
      <c r="R747" s="304"/>
      <c r="S747" s="130" t="str">
        <f t="shared" si="35"/>
        <v>.</v>
      </c>
      <c r="T747" s="169" t="str">
        <f>IF(S747="Yes",(NETWORKDAYS(H747,$D$12,Lists!$F$45:$F$65)-IF(ISNUMBER(J747),J747,0)-1),".")</f>
        <v>.</v>
      </c>
      <c r="U747" s="24"/>
      <c r="V747" s="296" t="str">
        <f t="shared" si="36"/>
        <v>.</v>
      </c>
      <c r="W747" s="44"/>
      <c r="X747" s="307"/>
      <c r="Y747" s="44"/>
      <c r="Z747" s="44"/>
      <c r="AA747" s="44"/>
      <c r="AB747" s="44"/>
      <c r="AC747" s="44"/>
      <c r="AD747" s="44"/>
      <c r="AE747" s="44"/>
      <c r="AF747" s="44"/>
      <c r="AG747" s="44"/>
    </row>
    <row r="748" spans="1:33" s="105" customFormat="1" ht="11.45" customHeight="1" outlineLevel="1" x14ac:dyDescent="0.2">
      <c r="A748" s="142">
        <f t="shared" si="34"/>
        <v>731</v>
      </c>
      <c r="B748" s="318"/>
      <c r="C748" s="71"/>
      <c r="D748" s="314"/>
      <c r="E748" s="70"/>
      <c r="F748" s="309"/>
      <c r="G748" s="308"/>
      <c r="H748" s="305"/>
      <c r="I748" s="305"/>
      <c r="J748" s="311"/>
      <c r="K748" s="305"/>
      <c r="L748" s="130" t="str">
        <f>IF(I748&lt;H748,"Check dates",IF(AND(H748="",I748&gt;0),"Check dates",IF(I748="",".",IFERROR(MAX(0,NETWORKDAYS(H748,I748,Lists!$F$45:$F$65)-IF(ISNUMBER(J748),J748,0)-1,0),"."))))</f>
        <v>.</v>
      </c>
      <c r="M748" s="308"/>
      <c r="N748" s="308"/>
      <c r="O748" s="304"/>
      <c r="P748" s="304"/>
      <c r="Q748" s="304"/>
      <c r="R748" s="304"/>
      <c r="S748" s="130" t="str">
        <f t="shared" si="35"/>
        <v>.</v>
      </c>
      <c r="T748" s="169" t="str">
        <f>IF(S748="Yes",(NETWORKDAYS(H748,$D$12,Lists!$F$45:$F$65)-IF(ISNUMBER(J748),J748,0)-1),".")</f>
        <v>.</v>
      </c>
      <c r="U748" s="24"/>
      <c r="V748" s="296" t="str">
        <f t="shared" si="36"/>
        <v>.</v>
      </c>
      <c r="W748" s="44"/>
      <c r="X748" s="307"/>
      <c r="Y748" s="44"/>
      <c r="Z748" s="44"/>
      <c r="AA748" s="44"/>
      <c r="AB748" s="44"/>
      <c r="AC748" s="44"/>
      <c r="AD748" s="44"/>
      <c r="AE748" s="44"/>
      <c r="AF748" s="44"/>
      <c r="AG748" s="44"/>
    </row>
    <row r="749" spans="1:33" s="105" customFormat="1" ht="11.45" customHeight="1" outlineLevel="1" x14ac:dyDescent="0.2">
      <c r="A749" s="142">
        <f t="shared" si="34"/>
        <v>732</v>
      </c>
      <c r="B749" s="318"/>
      <c r="C749" s="71"/>
      <c r="D749" s="314"/>
      <c r="E749" s="70"/>
      <c r="F749" s="309"/>
      <c r="G749" s="308"/>
      <c r="H749" s="305"/>
      <c r="I749" s="305"/>
      <c r="J749" s="311"/>
      <c r="K749" s="305"/>
      <c r="L749" s="130" t="str">
        <f>IF(I749&lt;H749,"Check dates",IF(AND(H749="",I749&gt;0),"Check dates",IF(I749="",".",IFERROR(MAX(0,NETWORKDAYS(H749,I749,Lists!$F$45:$F$65)-IF(ISNUMBER(J749),J749,0)-1,0),"."))))</f>
        <v>.</v>
      </c>
      <c r="M749" s="308"/>
      <c r="N749" s="308"/>
      <c r="O749" s="304"/>
      <c r="P749" s="304"/>
      <c r="Q749" s="304"/>
      <c r="R749" s="304"/>
      <c r="S749" s="130" t="str">
        <f t="shared" si="35"/>
        <v>.</v>
      </c>
      <c r="T749" s="169" t="str">
        <f>IF(S749="Yes",(NETWORKDAYS(H749,$D$12,Lists!$F$45:$F$65)-IF(ISNUMBER(J749),J749,0)-1),".")</f>
        <v>.</v>
      </c>
      <c r="U749" s="24"/>
      <c r="V749" s="296" t="str">
        <f t="shared" si="36"/>
        <v>.</v>
      </c>
      <c r="W749" s="44"/>
      <c r="X749" s="307"/>
      <c r="Y749" s="44"/>
      <c r="Z749" s="44"/>
      <c r="AA749" s="44"/>
      <c r="AB749" s="44"/>
      <c r="AC749" s="44"/>
      <c r="AD749" s="44"/>
      <c r="AE749" s="44"/>
      <c r="AF749" s="44"/>
      <c r="AG749" s="44"/>
    </row>
    <row r="750" spans="1:33" s="105" customFormat="1" ht="11.45" customHeight="1" outlineLevel="1" x14ac:dyDescent="0.2">
      <c r="A750" s="142">
        <f t="shared" si="34"/>
        <v>733</v>
      </c>
      <c r="B750" s="318"/>
      <c r="C750" s="71"/>
      <c r="D750" s="314"/>
      <c r="E750" s="70"/>
      <c r="F750" s="309"/>
      <c r="G750" s="308"/>
      <c r="H750" s="305"/>
      <c r="I750" s="319"/>
      <c r="J750" s="311"/>
      <c r="K750" s="305"/>
      <c r="L750" s="130" t="str">
        <f>IF(I750&lt;H750,"Check dates",IF(AND(H750="",I750&gt;0),"Check dates",IF(I750="",".",IFERROR(MAX(0,NETWORKDAYS(H750,I750,Lists!$F$45:$F$65)-IF(ISNUMBER(J750),J750,0)-1,0),"."))))</f>
        <v>.</v>
      </c>
      <c r="M750" s="308"/>
      <c r="N750" s="308"/>
      <c r="O750" s="304"/>
      <c r="P750" s="304"/>
      <c r="Q750" s="304"/>
      <c r="R750" s="304"/>
      <c r="S750" s="130" t="str">
        <f t="shared" si="35"/>
        <v>.</v>
      </c>
      <c r="T750" s="169" t="str">
        <f>IF(S750="Yes",(NETWORKDAYS(H750,$D$12,Lists!$F$45:$F$65)-IF(ISNUMBER(J750),J750,0)-1),".")</f>
        <v>.</v>
      </c>
      <c r="U750" s="24"/>
      <c r="V750" s="296" t="str">
        <f t="shared" si="36"/>
        <v>.</v>
      </c>
      <c r="W750" s="44"/>
      <c r="X750" s="307"/>
      <c r="Y750" s="44"/>
      <c r="Z750" s="44"/>
      <c r="AA750" s="44"/>
      <c r="AB750" s="44"/>
      <c r="AC750" s="44"/>
      <c r="AD750" s="44"/>
      <c r="AE750" s="44"/>
      <c r="AF750" s="44"/>
      <c r="AG750" s="44"/>
    </row>
    <row r="751" spans="1:33" s="105" customFormat="1" ht="11.45" customHeight="1" outlineLevel="1" x14ac:dyDescent="0.2">
      <c r="A751" s="142">
        <f t="shared" si="34"/>
        <v>734</v>
      </c>
      <c r="B751" s="318"/>
      <c r="C751" s="71"/>
      <c r="D751" s="314"/>
      <c r="E751" s="70"/>
      <c r="F751" s="309"/>
      <c r="G751" s="308"/>
      <c r="H751" s="305"/>
      <c r="I751" s="305"/>
      <c r="J751" s="311"/>
      <c r="K751" s="305"/>
      <c r="L751" s="130" t="str">
        <f>IF(I751&lt;H751,"Check dates",IF(AND(H751="",I751&gt;0),"Check dates",IF(I751="",".",IFERROR(MAX(0,NETWORKDAYS(H751,I751,Lists!$F$45:$F$65)-IF(ISNUMBER(J751),J751,0)-1,0),"."))))</f>
        <v>.</v>
      </c>
      <c r="M751" s="308"/>
      <c r="N751" s="308"/>
      <c r="O751" s="304"/>
      <c r="P751" s="304"/>
      <c r="Q751" s="304"/>
      <c r="R751" s="304"/>
      <c r="S751" s="130" t="str">
        <f t="shared" si="35"/>
        <v>.</v>
      </c>
      <c r="T751" s="169" t="str">
        <f>IF(S751="Yes",(NETWORKDAYS(H751,$D$12,Lists!$F$45:$F$65)-IF(ISNUMBER(J751),J751,0)-1),".")</f>
        <v>.</v>
      </c>
      <c r="U751" s="24"/>
      <c r="V751" s="296" t="str">
        <f t="shared" si="36"/>
        <v>.</v>
      </c>
      <c r="W751" s="44"/>
      <c r="X751" s="307"/>
      <c r="Y751" s="44"/>
      <c r="Z751" s="44"/>
      <c r="AA751" s="44"/>
      <c r="AB751" s="44"/>
      <c r="AC751" s="44"/>
      <c r="AD751" s="44"/>
      <c r="AE751" s="44"/>
      <c r="AF751" s="44"/>
      <c r="AG751" s="44"/>
    </row>
    <row r="752" spans="1:33" s="105" customFormat="1" ht="11.45" customHeight="1" outlineLevel="1" x14ac:dyDescent="0.2">
      <c r="A752" s="142">
        <f t="shared" si="34"/>
        <v>735</v>
      </c>
      <c r="B752" s="318"/>
      <c r="C752" s="71"/>
      <c r="D752" s="314"/>
      <c r="E752" s="70"/>
      <c r="F752" s="309"/>
      <c r="G752" s="308"/>
      <c r="H752" s="305"/>
      <c r="I752" s="319"/>
      <c r="J752" s="311"/>
      <c r="K752" s="305"/>
      <c r="L752" s="130" t="str">
        <f>IF(I752&lt;H752,"Check dates",IF(AND(H752="",I752&gt;0),"Check dates",IF(I752="",".",IFERROR(MAX(0,NETWORKDAYS(H752,I752,Lists!$F$45:$F$65)-IF(ISNUMBER(J752),J752,0)-1,0),"."))))</f>
        <v>.</v>
      </c>
      <c r="M752" s="308"/>
      <c r="N752" s="308"/>
      <c r="O752" s="304"/>
      <c r="P752" s="304"/>
      <c r="Q752" s="304"/>
      <c r="R752" s="304"/>
      <c r="S752" s="130" t="str">
        <f t="shared" si="35"/>
        <v>.</v>
      </c>
      <c r="T752" s="169" t="str">
        <f>IF(S752="Yes",(NETWORKDAYS(H752,$D$12,Lists!$F$45:$F$65)-IF(ISNUMBER(J752),J752,0)-1),".")</f>
        <v>.</v>
      </c>
      <c r="U752" s="24"/>
      <c r="V752" s="296" t="str">
        <f t="shared" si="36"/>
        <v>.</v>
      </c>
      <c r="W752" s="44"/>
      <c r="X752" s="307"/>
      <c r="Y752" s="44"/>
      <c r="Z752" s="44"/>
      <c r="AA752" s="44"/>
      <c r="AB752" s="44"/>
      <c r="AC752" s="44"/>
      <c r="AD752" s="44"/>
      <c r="AE752" s="44"/>
      <c r="AF752" s="44"/>
      <c r="AG752" s="44"/>
    </row>
    <row r="753" spans="1:33" s="105" customFormat="1" ht="11.45" customHeight="1" outlineLevel="1" x14ac:dyDescent="0.2">
      <c r="A753" s="142">
        <f t="shared" si="34"/>
        <v>736</v>
      </c>
      <c r="B753" s="318"/>
      <c r="C753" s="71"/>
      <c r="D753" s="314"/>
      <c r="E753" s="70"/>
      <c r="F753" s="309"/>
      <c r="G753" s="308"/>
      <c r="H753" s="305"/>
      <c r="I753" s="305"/>
      <c r="J753" s="311"/>
      <c r="K753" s="305"/>
      <c r="L753" s="130" t="str">
        <f>IF(I753&lt;H753,"Check dates",IF(AND(H753="",I753&gt;0),"Check dates",IF(I753="",".",IFERROR(MAX(0,NETWORKDAYS(H753,I753,Lists!$F$45:$F$65)-IF(ISNUMBER(J753),J753,0)-1,0),"."))))</f>
        <v>.</v>
      </c>
      <c r="M753" s="308"/>
      <c r="N753" s="308"/>
      <c r="O753" s="304"/>
      <c r="P753" s="304"/>
      <c r="Q753" s="304"/>
      <c r="R753" s="304"/>
      <c r="S753" s="130" t="str">
        <f t="shared" si="35"/>
        <v>.</v>
      </c>
      <c r="T753" s="169" t="str">
        <f>IF(S753="Yes",(NETWORKDAYS(H753,$D$12,Lists!$F$45:$F$65)-IF(ISNUMBER(J753),J753,0)-1),".")</f>
        <v>.</v>
      </c>
      <c r="U753" s="24"/>
      <c r="V753" s="296" t="str">
        <f t="shared" si="36"/>
        <v>.</v>
      </c>
      <c r="W753" s="44"/>
      <c r="X753" s="307"/>
      <c r="Y753" s="44"/>
      <c r="Z753" s="44"/>
      <c r="AA753" s="44"/>
      <c r="AB753" s="44"/>
      <c r="AC753" s="44"/>
      <c r="AD753" s="44"/>
      <c r="AE753" s="44"/>
      <c r="AF753" s="44"/>
      <c r="AG753" s="44"/>
    </row>
    <row r="754" spans="1:33" s="105" customFormat="1" ht="11.45" customHeight="1" outlineLevel="1" x14ac:dyDescent="0.2">
      <c r="A754" s="142">
        <f t="shared" si="34"/>
        <v>737</v>
      </c>
      <c r="B754" s="318"/>
      <c r="C754" s="71"/>
      <c r="D754" s="314"/>
      <c r="E754" s="70"/>
      <c r="F754" s="309"/>
      <c r="G754" s="308"/>
      <c r="H754" s="305"/>
      <c r="I754" s="319"/>
      <c r="J754" s="311"/>
      <c r="K754" s="305"/>
      <c r="L754" s="130" t="str">
        <f>IF(I754&lt;H754,"Check dates",IF(AND(H754="",I754&gt;0),"Check dates",IF(I754="",".",IFERROR(MAX(0,NETWORKDAYS(H754,I754,Lists!$F$45:$F$65)-IF(ISNUMBER(J754),J754,0)-1,0),"."))))</f>
        <v>.</v>
      </c>
      <c r="M754" s="308"/>
      <c r="N754" s="308"/>
      <c r="O754" s="304"/>
      <c r="P754" s="304"/>
      <c r="Q754" s="304"/>
      <c r="R754" s="304"/>
      <c r="S754" s="130" t="str">
        <f t="shared" si="35"/>
        <v>.</v>
      </c>
      <c r="T754" s="169" t="str">
        <f>IF(S754="Yes",(NETWORKDAYS(H754,$D$12,Lists!$F$45:$F$65)-IF(ISNUMBER(J754),J754,0)-1),".")</f>
        <v>.</v>
      </c>
      <c r="U754" s="24"/>
      <c r="V754" s="296" t="str">
        <f t="shared" si="36"/>
        <v>.</v>
      </c>
      <c r="W754" s="44"/>
      <c r="X754" s="307"/>
      <c r="Y754" s="44"/>
      <c r="Z754" s="44"/>
      <c r="AA754" s="44"/>
      <c r="AB754" s="44"/>
      <c r="AC754" s="44"/>
      <c r="AD754" s="44"/>
      <c r="AE754" s="44"/>
      <c r="AF754" s="44"/>
      <c r="AG754" s="44"/>
    </row>
    <row r="755" spans="1:33" s="105" customFormat="1" ht="11.45" customHeight="1" outlineLevel="1" x14ac:dyDescent="0.2">
      <c r="A755" s="142">
        <f t="shared" si="34"/>
        <v>738</v>
      </c>
      <c r="B755" s="318"/>
      <c r="C755" s="71"/>
      <c r="D755" s="314"/>
      <c r="E755" s="70"/>
      <c r="F755" s="309"/>
      <c r="G755" s="308"/>
      <c r="H755" s="305"/>
      <c r="I755" s="305"/>
      <c r="J755" s="311"/>
      <c r="K755" s="305"/>
      <c r="L755" s="130" t="str">
        <f>IF(I755&lt;H755,"Check dates",IF(AND(H755="",I755&gt;0),"Check dates",IF(I755="",".",IFERROR(MAX(0,NETWORKDAYS(H755,I755,Lists!$F$45:$F$65)-IF(ISNUMBER(J755),J755,0)-1,0),"."))))</f>
        <v>.</v>
      </c>
      <c r="M755" s="308"/>
      <c r="N755" s="308"/>
      <c r="O755" s="304"/>
      <c r="P755" s="304"/>
      <c r="Q755" s="304"/>
      <c r="R755" s="304"/>
      <c r="S755" s="130" t="str">
        <f t="shared" si="35"/>
        <v>.</v>
      </c>
      <c r="T755" s="169" t="str">
        <f>IF(S755="Yes",(NETWORKDAYS(H755,$D$12,Lists!$F$45:$F$65)-IF(ISNUMBER(J755),J755,0)-1),".")</f>
        <v>.</v>
      </c>
      <c r="U755" s="24"/>
      <c r="V755" s="296" t="str">
        <f t="shared" si="36"/>
        <v>.</v>
      </c>
      <c r="W755" s="44"/>
      <c r="X755" s="307"/>
      <c r="Y755" s="44"/>
      <c r="Z755" s="44"/>
      <c r="AA755" s="44"/>
      <c r="AB755" s="44"/>
      <c r="AC755" s="44"/>
      <c r="AD755" s="44"/>
      <c r="AE755" s="44"/>
      <c r="AF755" s="44"/>
      <c r="AG755" s="44"/>
    </row>
    <row r="756" spans="1:33" s="105" customFormat="1" ht="11.45" customHeight="1" outlineLevel="1" x14ac:dyDescent="0.2">
      <c r="A756" s="142">
        <f t="shared" si="34"/>
        <v>739</v>
      </c>
      <c r="B756" s="318"/>
      <c r="C756" s="71"/>
      <c r="D756" s="314"/>
      <c r="E756" s="70"/>
      <c r="F756" s="309"/>
      <c r="G756" s="308"/>
      <c r="H756" s="305"/>
      <c r="I756" s="305"/>
      <c r="J756" s="311"/>
      <c r="K756" s="305"/>
      <c r="L756" s="130" t="str">
        <f>IF(I756&lt;H756,"Check dates",IF(AND(H756="",I756&gt;0),"Check dates",IF(I756="",".",IFERROR(MAX(0,NETWORKDAYS(H756,I756,Lists!$F$45:$F$65)-IF(ISNUMBER(J756),J756,0)-1,0),"."))))</f>
        <v>.</v>
      </c>
      <c r="M756" s="308"/>
      <c r="N756" s="308"/>
      <c r="O756" s="304"/>
      <c r="P756" s="304"/>
      <c r="Q756" s="304"/>
      <c r="R756" s="304"/>
      <c r="S756" s="130" t="str">
        <f t="shared" si="35"/>
        <v>.</v>
      </c>
      <c r="T756" s="169" t="str">
        <f>IF(S756="Yes",(NETWORKDAYS(H756,$D$12,Lists!$F$45:$F$65)-IF(ISNUMBER(J756),J756,0)-1),".")</f>
        <v>.</v>
      </c>
      <c r="U756" s="24"/>
      <c r="V756" s="296" t="str">
        <f t="shared" si="36"/>
        <v>.</v>
      </c>
      <c r="W756" s="44"/>
      <c r="X756" s="307"/>
      <c r="Y756" s="44"/>
      <c r="Z756" s="44"/>
      <c r="AA756" s="44"/>
      <c r="AB756" s="44"/>
      <c r="AC756" s="44"/>
      <c r="AD756" s="44"/>
      <c r="AE756" s="44"/>
      <c r="AF756" s="44"/>
      <c r="AG756" s="44"/>
    </row>
    <row r="757" spans="1:33" s="105" customFormat="1" ht="11.45" customHeight="1" outlineLevel="1" x14ac:dyDescent="0.2">
      <c r="A757" s="142">
        <f t="shared" si="34"/>
        <v>740</v>
      </c>
      <c r="B757" s="318"/>
      <c r="C757" s="71"/>
      <c r="D757" s="314"/>
      <c r="E757" s="70"/>
      <c r="F757" s="309"/>
      <c r="G757" s="308"/>
      <c r="H757" s="305"/>
      <c r="I757" s="305"/>
      <c r="J757" s="311"/>
      <c r="K757" s="305"/>
      <c r="L757" s="130" t="str">
        <f>IF(I757&lt;H757,"Check dates",IF(AND(H757="",I757&gt;0),"Check dates",IF(I757="",".",IFERROR(MAX(0,NETWORKDAYS(H757,I757,Lists!$F$45:$F$65)-IF(ISNUMBER(J757),J757,0)-1,0),"."))))</f>
        <v>.</v>
      </c>
      <c r="M757" s="308"/>
      <c r="N757" s="308"/>
      <c r="O757" s="304"/>
      <c r="P757" s="304"/>
      <c r="Q757" s="304"/>
      <c r="R757" s="304"/>
      <c r="S757" s="130" t="str">
        <f t="shared" si="35"/>
        <v>.</v>
      </c>
      <c r="T757" s="169" t="str">
        <f>IF(S757="Yes",(NETWORKDAYS(H757,$D$12,Lists!$F$45:$F$65)-IF(ISNUMBER(J757),J757,0)-1),".")</f>
        <v>.</v>
      </c>
      <c r="U757" s="24"/>
      <c r="V757" s="296" t="str">
        <f t="shared" si="36"/>
        <v>.</v>
      </c>
      <c r="W757" s="44"/>
      <c r="X757" s="307"/>
      <c r="Y757" s="44"/>
      <c r="Z757" s="44"/>
      <c r="AA757" s="44"/>
      <c r="AB757" s="44"/>
      <c r="AC757" s="44"/>
      <c r="AD757" s="44"/>
      <c r="AE757" s="44"/>
      <c r="AF757" s="44"/>
      <c r="AG757" s="44"/>
    </row>
    <row r="758" spans="1:33" s="105" customFormat="1" ht="11.45" customHeight="1" outlineLevel="1" x14ac:dyDescent="0.2">
      <c r="A758" s="142">
        <f t="shared" si="34"/>
        <v>741</v>
      </c>
      <c r="B758" s="318"/>
      <c r="C758" s="71"/>
      <c r="D758" s="314"/>
      <c r="E758" s="70"/>
      <c r="F758" s="309"/>
      <c r="G758" s="308"/>
      <c r="H758" s="305"/>
      <c r="I758" s="305"/>
      <c r="J758" s="311"/>
      <c r="K758" s="305"/>
      <c r="L758" s="130" t="str">
        <f>IF(I758&lt;H758,"Check dates",IF(AND(H758="",I758&gt;0),"Check dates",IF(I758="",".",IFERROR(MAX(0,NETWORKDAYS(H758,I758,Lists!$F$45:$F$65)-IF(ISNUMBER(J758),J758,0)-1,0),"."))))</f>
        <v>.</v>
      </c>
      <c r="M758" s="308"/>
      <c r="N758" s="308"/>
      <c r="O758" s="304"/>
      <c r="P758" s="304"/>
      <c r="Q758" s="304"/>
      <c r="R758" s="304"/>
      <c r="S758" s="130" t="str">
        <f t="shared" si="35"/>
        <v>.</v>
      </c>
      <c r="T758" s="169" t="str">
        <f>IF(S758="Yes",(NETWORKDAYS(H758,$D$12,Lists!$F$45:$F$65)-IF(ISNUMBER(J758),J758,0)-1),".")</f>
        <v>.</v>
      </c>
      <c r="U758" s="24"/>
      <c r="V758" s="296" t="str">
        <f t="shared" si="36"/>
        <v>.</v>
      </c>
      <c r="W758" s="44"/>
      <c r="X758" s="307"/>
      <c r="Y758" s="44"/>
      <c r="Z758" s="44"/>
      <c r="AA758" s="44"/>
      <c r="AB758" s="44"/>
      <c r="AC758" s="44"/>
      <c r="AD758" s="44"/>
      <c r="AE758" s="44"/>
      <c r="AF758" s="44"/>
      <c r="AG758" s="44"/>
    </row>
    <row r="759" spans="1:33" s="105" customFormat="1" ht="11.45" customHeight="1" outlineLevel="1" x14ac:dyDescent="0.2">
      <c r="A759" s="142">
        <f t="shared" si="34"/>
        <v>742</v>
      </c>
      <c r="B759" s="318"/>
      <c r="C759" s="71"/>
      <c r="D759" s="314"/>
      <c r="E759" s="70"/>
      <c r="F759" s="309"/>
      <c r="G759" s="308"/>
      <c r="H759" s="305"/>
      <c r="I759" s="319"/>
      <c r="J759" s="311"/>
      <c r="K759" s="305"/>
      <c r="L759" s="130" t="str">
        <f>IF(I759&lt;H759,"Check dates",IF(AND(H759="",I759&gt;0),"Check dates",IF(I759="",".",IFERROR(MAX(0,NETWORKDAYS(H759,I759,Lists!$F$45:$F$65)-IF(ISNUMBER(J759),J759,0)-1,0),"."))))</f>
        <v>.</v>
      </c>
      <c r="M759" s="308"/>
      <c r="N759" s="308"/>
      <c r="O759" s="304"/>
      <c r="P759" s="304"/>
      <c r="Q759" s="304"/>
      <c r="R759" s="304"/>
      <c r="S759" s="130" t="str">
        <f t="shared" si="35"/>
        <v>.</v>
      </c>
      <c r="T759" s="169" t="str">
        <f>IF(S759="Yes",(NETWORKDAYS(H759,$D$12,Lists!$F$45:$F$65)-IF(ISNUMBER(J759),J759,0)-1),".")</f>
        <v>.</v>
      </c>
      <c r="U759" s="24"/>
      <c r="V759" s="296" t="str">
        <f t="shared" si="36"/>
        <v>.</v>
      </c>
      <c r="W759" s="44"/>
      <c r="X759" s="307"/>
      <c r="Y759" s="44"/>
      <c r="Z759" s="44"/>
      <c r="AA759" s="44"/>
      <c r="AB759" s="44"/>
      <c r="AC759" s="44"/>
      <c r="AD759" s="44"/>
      <c r="AE759" s="44"/>
      <c r="AF759" s="44"/>
      <c r="AG759" s="44"/>
    </row>
    <row r="760" spans="1:33" s="105" customFormat="1" ht="11.45" customHeight="1" outlineLevel="1" x14ac:dyDescent="0.2">
      <c r="A760" s="142">
        <f t="shared" si="34"/>
        <v>743</v>
      </c>
      <c r="B760" s="318"/>
      <c r="C760" s="71"/>
      <c r="D760" s="314"/>
      <c r="E760" s="70"/>
      <c r="F760" s="309"/>
      <c r="G760" s="308"/>
      <c r="H760" s="305"/>
      <c r="I760" s="319"/>
      <c r="J760" s="311"/>
      <c r="K760" s="305"/>
      <c r="L760" s="130" t="str">
        <f>IF(I760&lt;H760,"Check dates",IF(AND(H760="",I760&gt;0),"Check dates",IF(I760="",".",IFERROR(MAX(0,NETWORKDAYS(H760,I760,Lists!$F$45:$F$65)-IF(ISNUMBER(J760),J760,0)-1,0),"."))))</f>
        <v>.</v>
      </c>
      <c r="M760" s="308"/>
      <c r="N760" s="308"/>
      <c r="O760" s="304"/>
      <c r="P760" s="304"/>
      <c r="Q760" s="304"/>
      <c r="R760" s="304"/>
      <c r="S760" s="130" t="str">
        <f t="shared" si="35"/>
        <v>.</v>
      </c>
      <c r="T760" s="169" t="str">
        <f>IF(S760="Yes",(NETWORKDAYS(H760,$D$12,Lists!$F$45:$F$65)-IF(ISNUMBER(J760),J760,0)-1),".")</f>
        <v>.</v>
      </c>
      <c r="U760" s="24"/>
      <c r="V760" s="296" t="str">
        <f t="shared" si="36"/>
        <v>.</v>
      </c>
      <c r="W760" s="44"/>
      <c r="X760" s="307"/>
      <c r="Y760" s="44"/>
      <c r="Z760" s="44"/>
      <c r="AA760" s="44"/>
      <c r="AB760" s="44"/>
      <c r="AC760" s="44"/>
      <c r="AD760" s="44"/>
      <c r="AE760" s="44"/>
      <c r="AF760" s="44"/>
      <c r="AG760" s="44"/>
    </row>
    <row r="761" spans="1:33" s="105" customFormat="1" ht="11.45" customHeight="1" outlineLevel="1" x14ac:dyDescent="0.2">
      <c r="A761" s="142">
        <f t="shared" si="34"/>
        <v>744</v>
      </c>
      <c r="B761" s="318"/>
      <c r="C761" s="71"/>
      <c r="D761" s="314"/>
      <c r="E761" s="70"/>
      <c r="F761" s="309"/>
      <c r="G761" s="308"/>
      <c r="H761" s="305"/>
      <c r="I761" s="319"/>
      <c r="J761" s="311"/>
      <c r="K761" s="305"/>
      <c r="L761" s="130" t="str">
        <f>IF(I761&lt;H761,"Check dates",IF(AND(H761="",I761&gt;0),"Check dates",IF(I761="",".",IFERROR(MAX(0,NETWORKDAYS(H761,I761,Lists!$F$45:$F$65)-IF(ISNUMBER(J761),J761,0)-1,0),"."))))</f>
        <v>.</v>
      </c>
      <c r="M761" s="308"/>
      <c r="N761" s="308"/>
      <c r="O761" s="304"/>
      <c r="P761" s="304"/>
      <c r="Q761" s="304"/>
      <c r="R761" s="304"/>
      <c r="S761" s="130" t="str">
        <f t="shared" si="35"/>
        <v>.</v>
      </c>
      <c r="T761" s="169" t="str">
        <f>IF(S761="Yes",(NETWORKDAYS(H761,$D$12,Lists!$F$45:$F$65)-IF(ISNUMBER(J761),J761,0)-1),".")</f>
        <v>.</v>
      </c>
      <c r="U761" s="24"/>
      <c r="V761" s="296" t="str">
        <f t="shared" si="36"/>
        <v>.</v>
      </c>
      <c r="W761" s="44"/>
      <c r="X761" s="307"/>
      <c r="Y761" s="44"/>
      <c r="Z761" s="44"/>
      <c r="AA761" s="44"/>
      <c r="AB761" s="44"/>
      <c r="AC761" s="44"/>
      <c r="AD761" s="44"/>
      <c r="AE761" s="44"/>
      <c r="AF761" s="44"/>
      <c r="AG761" s="44"/>
    </row>
    <row r="762" spans="1:33" s="105" customFormat="1" ht="11.45" customHeight="1" outlineLevel="1" x14ac:dyDescent="0.2">
      <c r="A762" s="142">
        <f t="shared" si="34"/>
        <v>745</v>
      </c>
      <c r="B762" s="318"/>
      <c r="C762" s="71"/>
      <c r="D762" s="314"/>
      <c r="E762" s="70"/>
      <c r="F762" s="309"/>
      <c r="G762" s="308"/>
      <c r="H762" s="305"/>
      <c r="I762" s="305"/>
      <c r="J762" s="311"/>
      <c r="K762" s="305"/>
      <c r="L762" s="130" t="str">
        <f>IF(I762&lt;H762,"Check dates",IF(AND(H762="",I762&gt;0),"Check dates",IF(I762="",".",IFERROR(MAX(0,NETWORKDAYS(H762,I762,Lists!$F$45:$F$65)-IF(ISNUMBER(J762),J762,0)-1,0),"."))))</f>
        <v>.</v>
      </c>
      <c r="M762" s="308"/>
      <c r="N762" s="308"/>
      <c r="O762" s="304"/>
      <c r="P762" s="304"/>
      <c r="Q762" s="304"/>
      <c r="R762" s="304"/>
      <c r="S762" s="130" t="str">
        <f t="shared" si="35"/>
        <v>.</v>
      </c>
      <c r="T762" s="169" t="str">
        <f>IF(S762="Yes",(NETWORKDAYS(H762,$D$12,Lists!$F$45:$F$65)-IF(ISNUMBER(J762),J762,0)-1),".")</f>
        <v>.</v>
      </c>
      <c r="U762" s="24"/>
      <c r="V762" s="296" t="str">
        <f t="shared" si="36"/>
        <v>.</v>
      </c>
      <c r="W762" s="44"/>
      <c r="X762" s="307"/>
      <c r="Y762" s="44"/>
      <c r="Z762" s="44"/>
      <c r="AA762" s="44"/>
      <c r="AB762" s="44"/>
      <c r="AC762" s="44"/>
      <c r="AD762" s="44"/>
      <c r="AE762" s="44"/>
      <c r="AF762" s="44"/>
      <c r="AG762" s="44"/>
    </row>
    <row r="763" spans="1:33" s="105" customFormat="1" ht="11.45" customHeight="1" outlineLevel="1" x14ac:dyDescent="0.2">
      <c r="A763" s="142">
        <f t="shared" si="34"/>
        <v>746</v>
      </c>
      <c r="B763" s="318"/>
      <c r="C763" s="71"/>
      <c r="D763" s="314"/>
      <c r="E763" s="70"/>
      <c r="F763" s="309"/>
      <c r="G763" s="308"/>
      <c r="H763" s="305"/>
      <c r="I763" s="319"/>
      <c r="J763" s="311"/>
      <c r="K763" s="305"/>
      <c r="L763" s="130" t="str">
        <f>IF(I763&lt;H763,"Check dates",IF(AND(H763="",I763&gt;0),"Check dates",IF(I763="",".",IFERROR(MAX(0,NETWORKDAYS(H763,I763,Lists!$F$45:$F$65)-IF(ISNUMBER(J763),J763,0)-1,0),"."))))</f>
        <v>.</v>
      </c>
      <c r="M763" s="308"/>
      <c r="N763" s="308"/>
      <c r="O763" s="304"/>
      <c r="P763" s="304"/>
      <c r="Q763" s="304"/>
      <c r="R763" s="304"/>
      <c r="S763" s="130" t="str">
        <f t="shared" si="35"/>
        <v>.</v>
      </c>
      <c r="T763" s="169" t="str">
        <f>IF(S763="Yes",(NETWORKDAYS(H763,$D$12,Lists!$F$45:$F$65)-IF(ISNUMBER(J763),J763,0)-1),".")</f>
        <v>.</v>
      </c>
      <c r="U763" s="24"/>
      <c r="V763" s="296" t="str">
        <f t="shared" si="36"/>
        <v>.</v>
      </c>
      <c r="W763" s="44"/>
      <c r="X763" s="307"/>
      <c r="Y763" s="44"/>
      <c r="Z763" s="44"/>
      <c r="AA763" s="44"/>
      <c r="AB763" s="44"/>
      <c r="AC763" s="44"/>
      <c r="AD763" s="44"/>
      <c r="AE763" s="44"/>
      <c r="AF763" s="44"/>
      <c r="AG763" s="44"/>
    </row>
    <row r="764" spans="1:33" s="105" customFormat="1" ht="11.45" customHeight="1" outlineLevel="1" x14ac:dyDescent="0.2">
      <c r="A764" s="142">
        <f t="shared" si="34"/>
        <v>747</v>
      </c>
      <c r="B764" s="318"/>
      <c r="C764" s="71"/>
      <c r="D764" s="314"/>
      <c r="E764" s="70"/>
      <c r="F764" s="309"/>
      <c r="G764" s="308"/>
      <c r="H764" s="305"/>
      <c r="I764" s="305"/>
      <c r="J764" s="311"/>
      <c r="K764" s="305"/>
      <c r="L764" s="130" t="str">
        <f>IF(I764&lt;H764,"Check dates",IF(AND(H764="",I764&gt;0),"Check dates",IF(I764="",".",IFERROR(MAX(0,NETWORKDAYS(H764,I764,Lists!$F$45:$F$65)-IF(ISNUMBER(J764),J764,0)-1,0),"."))))</f>
        <v>.</v>
      </c>
      <c r="M764" s="308"/>
      <c r="N764" s="308"/>
      <c r="O764" s="304"/>
      <c r="P764" s="304"/>
      <c r="Q764" s="304"/>
      <c r="R764" s="304"/>
      <c r="S764" s="130" t="str">
        <f t="shared" si="35"/>
        <v>.</v>
      </c>
      <c r="T764" s="169" t="str">
        <f>IF(S764="Yes",(NETWORKDAYS(H764,$D$12,Lists!$F$45:$F$65)-IF(ISNUMBER(J764),J764,0)-1),".")</f>
        <v>.</v>
      </c>
      <c r="U764" s="24"/>
      <c r="V764" s="296" t="str">
        <f t="shared" si="36"/>
        <v>.</v>
      </c>
      <c r="W764" s="44"/>
      <c r="X764" s="307"/>
      <c r="Y764" s="44"/>
      <c r="Z764" s="44"/>
      <c r="AA764" s="44"/>
      <c r="AB764" s="44"/>
      <c r="AC764" s="44"/>
      <c r="AD764" s="44"/>
      <c r="AE764" s="44"/>
      <c r="AF764" s="44"/>
      <c r="AG764" s="44"/>
    </row>
    <row r="765" spans="1:33" s="105" customFormat="1" ht="11.45" customHeight="1" outlineLevel="1" x14ac:dyDescent="0.2">
      <c r="A765" s="142">
        <f t="shared" si="34"/>
        <v>748</v>
      </c>
      <c r="B765" s="318"/>
      <c r="C765" s="71"/>
      <c r="D765" s="314"/>
      <c r="E765" s="70"/>
      <c r="F765" s="309"/>
      <c r="G765" s="308"/>
      <c r="H765" s="305"/>
      <c r="I765" s="319"/>
      <c r="J765" s="311"/>
      <c r="K765" s="305"/>
      <c r="L765" s="130" t="str">
        <f>IF(I765&lt;H765,"Check dates",IF(AND(H765="",I765&gt;0),"Check dates",IF(I765="",".",IFERROR(MAX(0,NETWORKDAYS(H765,I765,Lists!$F$45:$F$65)-IF(ISNUMBER(J765),J765,0)-1,0),"."))))</f>
        <v>.</v>
      </c>
      <c r="M765" s="308"/>
      <c r="N765" s="308"/>
      <c r="O765" s="304"/>
      <c r="P765" s="304"/>
      <c r="Q765" s="304"/>
      <c r="R765" s="304"/>
      <c r="S765" s="130" t="str">
        <f t="shared" si="35"/>
        <v>.</v>
      </c>
      <c r="T765" s="169" t="str">
        <f>IF(S765="Yes",(NETWORKDAYS(H765,$D$12,Lists!$F$45:$F$65)-IF(ISNUMBER(J765),J765,0)-1),".")</f>
        <v>.</v>
      </c>
      <c r="U765" s="24"/>
      <c r="V765" s="296" t="str">
        <f t="shared" si="36"/>
        <v>.</v>
      </c>
      <c r="W765" s="44"/>
      <c r="X765" s="307"/>
      <c r="Y765" s="44"/>
      <c r="Z765" s="44"/>
      <c r="AA765" s="44"/>
      <c r="AB765" s="44"/>
      <c r="AC765" s="44"/>
      <c r="AD765" s="44"/>
      <c r="AE765" s="44"/>
      <c r="AF765" s="44"/>
      <c r="AG765" s="44"/>
    </row>
    <row r="766" spans="1:33" s="105" customFormat="1" ht="11.45" customHeight="1" outlineLevel="1" x14ac:dyDescent="0.2">
      <c r="A766" s="142">
        <f t="shared" si="34"/>
        <v>749</v>
      </c>
      <c r="B766" s="318"/>
      <c r="C766" s="71"/>
      <c r="D766" s="314"/>
      <c r="E766" s="70"/>
      <c r="F766" s="309"/>
      <c r="G766" s="308"/>
      <c r="H766" s="305"/>
      <c r="I766" s="305"/>
      <c r="J766" s="311"/>
      <c r="K766" s="305"/>
      <c r="L766" s="130" t="str">
        <f>IF(I766&lt;H766,"Check dates",IF(AND(H766="",I766&gt;0),"Check dates",IF(I766="",".",IFERROR(MAX(0,NETWORKDAYS(H766,I766,Lists!$F$45:$F$65)-IF(ISNUMBER(J766),J766,0)-1,0),"."))))</f>
        <v>.</v>
      </c>
      <c r="M766" s="308"/>
      <c r="N766" s="308"/>
      <c r="O766" s="304"/>
      <c r="P766" s="304"/>
      <c r="Q766" s="304"/>
      <c r="R766" s="304"/>
      <c r="S766" s="130" t="str">
        <f t="shared" si="35"/>
        <v>.</v>
      </c>
      <c r="T766" s="169" t="str">
        <f>IF(S766="Yes",(NETWORKDAYS(H766,$D$12,Lists!$F$45:$F$65)-IF(ISNUMBER(J766),J766,0)-1),".")</f>
        <v>.</v>
      </c>
      <c r="U766" s="24"/>
      <c r="V766" s="296" t="str">
        <f t="shared" si="36"/>
        <v>.</v>
      </c>
      <c r="W766" s="44"/>
      <c r="X766" s="307"/>
      <c r="Y766" s="44"/>
      <c r="Z766" s="44"/>
      <c r="AA766" s="44"/>
      <c r="AB766" s="44"/>
      <c r="AC766" s="44"/>
      <c r="AD766" s="44"/>
      <c r="AE766" s="44"/>
      <c r="AF766" s="44"/>
      <c r="AG766" s="44"/>
    </row>
    <row r="767" spans="1:33" s="105" customFormat="1" ht="11.45" customHeight="1" outlineLevel="1" x14ac:dyDescent="0.2">
      <c r="A767" s="142">
        <f t="shared" si="34"/>
        <v>750</v>
      </c>
      <c r="B767" s="318"/>
      <c r="C767" s="71"/>
      <c r="D767" s="314"/>
      <c r="E767" s="70"/>
      <c r="F767" s="309"/>
      <c r="G767" s="308"/>
      <c r="H767" s="305"/>
      <c r="I767" s="305"/>
      <c r="J767" s="311"/>
      <c r="K767" s="305"/>
      <c r="L767" s="130" t="str">
        <f>IF(I767&lt;H767,"Check dates",IF(AND(H767="",I767&gt;0),"Check dates",IF(I767="",".",IFERROR(MAX(0,NETWORKDAYS(H767,I767,Lists!$F$45:$F$65)-IF(ISNUMBER(J767),J767,0)-1,0),"."))))</f>
        <v>.</v>
      </c>
      <c r="M767" s="308"/>
      <c r="N767" s="308"/>
      <c r="O767" s="304"/>
      <c r="P767" s="304"/>
      <c r="Q767" s="304"/>
      <c r="R767" s="304"/>
      <c r="S767" s="130" t="str">
        <f t="shared" si="35"/>
        <v>.</v>
      </c>
      <c r="T767" s="169" t="str">
        <f>IF(S767="Yes",(NETWORKDAYS(H767,$D$12,Lists!$F$45:$F$65)-IF(ISNUMBER(J767),J767,0)-1),".")</f>
        <v>.</v>
      </c>
      <c r="U767" s="24"/>
      <c r="V767" s="296" t="str">
        <f t="shared" si="36"/>
        <v>.</v>
      </c>
      <c r="W767" s="44"/>
      <c r="X767" s="307"/>
      <c r="Y767" s="44"/>
      <c r="Z767" s="44"/>
      <c r="AA767" s="44"/>
      <c r="AB767" s="44"/>
      <c r="AC767" s="44"/>
      <c r="AD767" s="44"/>
      <c r="AE767" s="44"/>
      <c r="AF767" s="44"/>
      <c r="AG767" s="44"/>
    </row>
    <row r="768" spans="1:33" s="105" customFormat="1" ht="11.45" customHeight="1" outlineLevel="1" x14ac:dyDescent="0.2">
      <c r="A768" s="142">
        <f t="shared" si="34"/>
        <v>751</v>
      </c>
      <c r="B768" s="318"/>
      <c r="C768" s="71"/>
      <c r="D768" s="314"/>
      <c r="E768" s="70"/>
      <c r="F768" s="309"/>
      <c r="G768" s="308"/>
      <c r="H768" s="305"/>
      <c r="I768" s="319"/>
      <c r="J768" s="311"/>
      <c r="K768" s="305"/>
      <c r="L768" s="130" t="str">
        <f>IF(I768&lt;H768,"Check dates",IF(AND(H768="",I768&gt;0),"Check dates",IF(I768="",".",IFERROR(MAX(0,NETWORKDAYS(H768,I768,Lists!$F$45:$F$65)-IF(ISNUMBER(J768),J768,0)-1,0),"."))))</f>
        <v>.</v>
      </c>
      <c r="M768" s="308"/>
      <c r="N768" s="308"/>
      <c r="O768" s="304"/>
      <c r="P768" s="304"/>
      <c r="Q768" s="304"/>
      <c r="R768" s="304"/>
      <c r="S768" s="130" t="str">
        <f t="shared" si="35"/>
        <v>.</v>
      </c>
      <c r="T768" s="169" t="str">
        <f>IF(S768="Yes",(NETWORKDAYS(H768,$D$12,Lists!$F$45:$F$65)-IF(ISNUMBER(J768),J768,0)-1),".")</f>
        <v>.</v>
      </c>
      <c r="U768" s="24"/>
      <c r="V768" s="296" t="str">
        <f t="shared" si="36"/>
        <v>.</v>
      </c>
      <c r="W768" s="44"/>
      <c r="X768" s="307"/>
      <c r="Y768" s="44"/>
      <c r="Z768" s="44"/>
      <c r="AA768" s="44"/>
      <c r="AB768" s="44"/>
      <c r="AC768" s="44"/>
      <c r="AD768" s="44"/>
      <c r="AE768" s="44"/>
      <c r="AF768" s="44"/>
      <c r="AG768" s="44"/>
    </row>
    <row r="769" spans="1:33" s="105" customFormat="1" ht="11.45" customHeight="1" outlineLevel="1" x14ac:dyDescent="0.2">
      <c r="A769" s="142">
        <f t="shared" si="34"/>
        <v>752</v>
      </c>
      <c r="B769" s="318"/>
      <c r="C769" s="71"/>
      <c r="D769" s="314"/>
      <c r="E769" s="70"/>
      <c r="F769" s="309"/>
      <c r="G769" s="308"/>
      <c r="H769" s="305"/>
      <c r="I769" s="319"/>
      <c r="J769" s="311"/>
      <c r="K769" s="305"/>
      <c r="L769" s="130" t="str">
        <f>IF(I769&lt;H769,"Check dates",IF(AND(H769="",I769&gt;0),"Check dates",IF(I769="",".",IFERROR(MAX(0,NETWORKDAYS(H769,I769,Lists!$F$45:$F$65)-IF(ISNUMBER(J769),J769,0)-1,0),"."))))</f>
        <v>.</v>
      </c>
      <c r="M769" s="308"/>
      <c r="N769" s="308"/>
      <c r="O769" s="304"/>
      <c r="P769" s="304"/>
      <c r="Q769" s="304"/>
      <c r="R769" s="304"/>
      <c r="S769" s="130" t="str">
        <f t="shared" si="35"/>
        <v>.</v>
      </c>
      <c r="T769" s="169" t="str">
        <f>IF(S769="Yes",(NETWORKDAYS(H769,$D$12,Lists!$F$45:$F$65)-IF(ISNUMBER(J769),J769,0)-1),".")</f>
        <v>.</v>
      </c>
      <c r="U769" s="24"/>
      <c r="V769" s="296" t="str">
        <f t="shared" si="36"/>
        <v>.</v>
      </c>
      <c r="W769" s="44"/>
      <c r="X769" s="307"/>
      <c r="Y769" s="44"/>
      <c r="Z769" s="44"/>
      <c r="AA769" s="44"/>
      <c r="AB769" s="44"/>
      <c r="AC769" s="44"/>
      <c r="AD769" s="44"/>
      <c r="AE769" s="44"/>
      <c r="AF769" s="44"/>
      <c r="AG769" s="44"/>
    </row>
    <row r="770" spans="1:33" s="105" customFormat="1" ht="11.45" customHeight="1" outlineLevel="1" x14ac:dyDescent="0.2">
      <c r="A770" s="142">
        <f t="shared" si="34"/>
        <v>753</v>
      </c>
      <c r="B770" s="318"/>
      <c r="C770" s="71"/>
      <c r="D770" s="314"/>
      <c r="E770" s="70"/>
      <c r="F770" s="309"/>
      <c r="G770" s="308"/>
      <c r="H770" s="305"/>
      <c r="I770" s="305"/>
      <c r="J770" s="311"/>
      <c r="K770" s="305"/>
      <c r="L770" s="130" t="str">
        <f>IF(I770&lt;H770,"Check dates",IF(AND(H770="",I770&gt;0),"Check dates",IF(I770="",".",IFERROR(MAX(0,NETWORKDAYS(H770,I770,Lists!$F$45:$F$65)-IF(ISNUMBER(J770),J770,0)-1,0),"."))))</f>
        <v>.</v>
      </c>
      <c r="M770" s="308"/>
      <c r="N770" s="308"/>
      <c r="O770" s="304"/>
      <c r="P770" s="304"/>
      <c r="Q770" s="304"/>
      <c r="R770" s="304"/>
      <c r="S770" s="130" t="str">
        <f t="shared" si="35"/>
        <v>.</v>
      </c>
      <c r="T770" s="169" t="str">
        <f>IF(S770="Yes",(NETWORKDAYS(H770,$D$12,Lists!$F$45:$F$65)-IF(ISNUMBER(J770),J770,0)-1),".")</f>
        <v>.</v>
      </c>
      <c r="U770" s="24"/>
      <c r="V770" s="296" t="str">
        <f t="shared" si="36"/>
        <v>.</v>
      </c>
      <c r="W770" s="44"/>
      <c r="X770" s="307"/>
      <c r="Y770" s="44"/>
      <c r="Z770" s="44"/>
      <c r="AA770" s="44"/>
      <c r="AB770" s="44"/>
      <c r="AC770" s="44"/>
      <c r="AD770" s="44"/>
      <c r="AE770" s="44"/>
      <c r="AF770" s="44"/>
      <c r="AG770" s="44"/>
    </row>
    <row r="771" spans="1:33" s="105" customFormat="1" ht="11.45" customHeight="1" outlineLevel="1" x14ac:dyDescent="0.2">
      <c r="A771" s="142">
        <f t="shared" si="34"/>
        <v>754</v>
      </c>
      <c r="B771" s="318"/>
      <c r="C771" s="71"/>
      <c r="D771" s="314"/>
      <c r="E771" s="70"/>
      <c r="F771" s="309"/>
      <c r="G771" s="308"/>
      <c r="H771" s="305"/>
      <c r="I771" s="319"/>
      <c r="J771" s="311"/>
      <c r="K771" s="305"/>
      <c r="L771" s="130" t="str">
        <f>IF(I771&lt;H771,"Check dates",IF(AND(H771="",I771&gt;0),"Check dates",IF(I771="",".",IFERROR(MAX(0,NETWORKDAYS(H771,I771,Lists!$F$45:$F$65)-IF(ISNUMBER(J771),J771,0)-1,0),"."))))</f>
        <v>.</v>
      </c>
      <c r="M771" s="308"/>
      <c r="N771" s="308"/>
      <c r="O771" s="304"/>
      <c r="P771" s="304"/>
      <c r="Q771" s="304"/>
      <c r="R771" s="304"/>
      <c r="S771" s="130" t="str">
        <f t="shared" si="35"/>
        <v>.</v>
      </c>
      <c r="T771" s="169" t="str">
        <f>IF(S771="Yes",(NETWORKDAYS(H771,$D$12,Lists!$F$45:$F$65)-IF(ISNUMBER(J771),J771,0)-1),".")</f>
        <v>.</v>
      </c>
      <c r="U771" s="24"/>
      <c r="V771" s="296" t="str">
        <f t="shared" si="36"/>
        <v>.</v>
      </c>
      <c r="W771" s="44"/>
      <c r="X771" s="307"/>
      <c r="Y771" s="44"/>
      <c r="Z771" s="44"/>
      <c r="AA771" s="44"/>
      <c r="AB771" s="44"/>
      <c r="AC771" s="44"/>
      <c r="AD771" s="44"/>
      <c r="AE771" s="44"/>
      <c r="AF771" s="44"/>
      <c r="AG771" s="44"/>
    </row>
    <row r="772" spans="1:33" s="105" customFormat="1" ht="11.45" customHeight="1" outlineLevel="1" x14ac:dyDescent="0.2">
      <c r="A772" s="142">
        <f t="shared" si="34"/>
        <v>755</v>
      </c>
      <c r="B772" s="318"/>
      <c r="C772" s="71"/>
      <c r="D772" s="314"/>
      <c r="E772" s="70"/>
      <c r="F772" s="309"/>
      <c r="G772" s="308"/>
      <c r="H772" s="305"/>
      <c r="I772" s="319"/>
      <c r="J772" s="311"/>
      <c r="K772" s="305"/>
      <c r="L772" s="130" t="str">
        <f>IF(I772&lt;H772,"Check dates",IF(AND(H772="",I772&gt;0),"Check dates",IF(I772="",".",IFERROR(MAX(0,NETWORKDAYS(H772,I772,Lists!$F$45:$F$65)-IF(ISNUMBER(J772),J772,0)-1,0),"."))))</f>
        <v>.</v>
      </c>
      <c r="M772" s="308"/>
      <c r="N772" s="308"/>
      <c r="O772" s="304"/>
      <c r="P772" s="304"/>
      <c r="Q772" s="304"/>
      <c r="R772" s="304"/>
      <c r="S772" s="130" t="str">
        <f t="shared" si="35"/>
        <v>.</v>
      </c>
      <c r="T772" s="169" t="str">
        <f>IF(S772="Yes",(NETWORKDAYS(H772,$D$12,Lists!$F$45:$F$65)-IF(ISNUMBER(J772),J772,0)-1),".")</f>
        <v>.</v>
      </c>
      <c r="U772" s="24"/>
      <c r="V772" s="296" t="str">
        <f t="shared" si="36"/>
        <v>.</v>
      </c>
      <c r="W772" s="44"/>
      <c r="X772" s="307"/>
      <c r="Y772" s="44"/>
      <c r="Z772" s="44"/>
      <c r="AA772" s="44"/>
      <c r="AB772" s="44"/>
      <c r="AC772" s="44"/>
      <c r="AD772" s="44"/>
      <c r="AE772" s="44"/>
      <c r="AF772" s="44"/>
      <c r="AG772" s="44"/>
    </row>
    <row r="773" spans="1:33" s="105" customFormat="1" ht="11.45" customHeight="1" outlineLevel="1" x14ac:dyDescent="0.2">
      <c r="A773" s="142">
        <f t="shared" si="34"/>
        <v>756</v>
      </c>
      <c r="B773" s="318"/>
      <c r="C773" s="71"/>
      <c r="D773" s="314"/>
      <c r="E773" s="70"/>
      <c r="F773" s="309"/>
      <c r="G773" s="308"/>
      <c r="H773" s="305"/>
      <c r="I773" s="319"/>
      <c r="J773" s="311"/>
      <c r="K773" s="305"/>
      <c r="L773" s="130" t="str">
        <f>IF(I773&lt;H773,"Check dates",IF(AND(H773="",I773&gt;0),"Check dates",IF(I773="",".",IFERROR(MAX(0,NETWORKDAYS(H773,I773,Lists!$F$45:$F$65)-IF(ISNUMBER(J773),J773,0)-1,0),"."))))</f>
        <v>.</v>
      </c>
      <c r="M773" s="308"/>
      <c r="N773" s="308"/>
      <c r="O773" s="304"/>
      <c r="P773" s="304"/>
      <c r="Q773" s="304"/>
      <c r="R773" s="304"/>
      <c r="S773" s="130" t="str">
        <f t="shared" si="35"/>
        <v>.</v>
      </c>
      <c r="T773" s="169" t="str">
        <f>IF(S773="Yes",(NETWORKDAYS(H773,$D$12,Lists!$F$45:$F$65)-IF(ISNUMBER(J773),J773,0)-1),".")</f>
        <v>.</v>
      </c>
      <c r="U773" s="24"/>
      <c r="V773" s="296" t="str">
        <f t="shared" si="36"/>
        <v>.</v>
      </c>
      <c r="W773" s="44"/>
      <c r="X773" s="307"/>
      <c r="Y773" s="44"/>
      <c r="Z773" s="44"/>
      <c r="AA773" s="44"/>
      <c r="AB773" s="44"/>
      <c r="AC773" s="44"/>
      <c r="AD773" s="44"/>
      <c r="AE773" s="44"/>
      <c r="AF773" s="44"/>
      <c r="AG773" s="44"/>
    </row>
    <row r="774" spans="1:33" s="105" customFormat="1" ht="11.45" customHeight="1" outlineLevel="1" x14ac:dyDescent="0.2">
      <c r="A774" s="142">
        <f t="shared" si="34"/>
        <v>757</v>
      </c>
      <c r="B774" s="318"/>
      <c r="C774" s="71"/>
      <c r="D774" s="314"/>
      <c r="E774" s="70"/>
      <c r="F774" s="309"/>
      <c r="G774" s="308"/>
      <c r="H774" s="305"/>
      <c r="I774" s="319"/>
      <c r="J774" s="311"/>
      <c r="K774" s="305"/>
      <c r="L774" s="130" t="str">
        <f>IF(I774&lt;H774,"Check dates",IF(AND(H774="",I774&gt;0),"Check dates",IF(I774="",".",IFERROR(MAX(0,NETWORKDAYS(H774,I774,Lists!$F$45:$F$65)-IF(ISNUMBER(J774),J774,0)-1,0),"."))))</f>
        <v>.</v>
      </c>
      <c r="M774" s="308"/>
      <c r="N774" s="308"/>
      <c r="O774" s="304"/>
      <c r="P774" s="304"/>
      <c r="Q774" s="304"/>
      <c r="R774" s="304"/>
      <c r="S774" s="130" t="str">
        <f t="shared" si="35"/>
        <v>.</v>
      </c>
      <c r="T774" s="169" t="str">
        <f>IF(S774="Yes",(NETWORKDAYS(H774,$D$12,Lists!$F$45:$F$65)-IF(ISNUMBER(J774),J774,0)-1),".")</f>
        <v>.</v>
      </c>
      <c r="U774" s="24"/>
      <c r="V774" s="296" t="str">
        <f t="shared" si="36"/>
        <v>.</v>
      </c>
      <c r="W774" s="44"/>
      <c r="X774" s="307"/>
      <c r="Y774" s="44"/>
      <c r="Z774" s="44"/>
      <c r="AA774" s="44"/>
      <c r="AB774" s="44"/>
      <c r="AC774" s="44"/>
      <c r="AD774" s="44"/>
      <c r="AE774" s="44"/>
      <c r="AF774" s="44"/>
      <c r="AG774" s="44"/>
    </row>
    <row r="775" spans="1:33" s="105" customFormat="1" ht="11.45" customHeight="1" outlineLevel="1" x14ac:dyDescent="0.2">
      <c r="A775" s="142">
        <f t="shared" si="34"/>
        <v>758</v>
      </c>
      <c r="B775" s="318"/>
      <c r="C775" s="71"/>
      <c r="D775" s="314"/>
      <c r="E775" s="70"/>
      <c r="F775" s="309"/>
      <c r="G775" s="308"/>
      <c r="H775" s="305"/>
      <c r="I775" s="305"/>
      <c r="J775" s="311"/>
      <c r="K775" s="305"/>
      <c r="L775" s="130" t="str">
        <f>IF(I775&lt;H775,"Check dates",IF(AND(H775="",I775&gt;0),"Check dates",IF(I775="",".",IFERROR(MAX(0,NETWORKDAYS(H775,I775,Lists!$F$45:$F$65)-IF(ISNUMBER(J775),J775,0)-1,0),"."))))</f>
        <v>.</v>
      </c>
      <c r="M775" s="308"/>
      <c r="N775" s="308"/>
      <c r="O775" s="304"/>
      <c r="P775" s="304"/>
      <c r="Q775" s="304"/>
      <c r="R775" s="304"/>
      <c r="S775" s="130" t="str">
        <f t="shared" si="35"/>
        <v>.</v>
      </c>
      <c r="T775" s="169" t="str">
        <f>IF(S775="Yes",(NETWORKDAYS(H775,$D$12,Lists!$F$45:$F$65)-IF(ISNUMBER(J775),J775,0)-1),".")</f>
        <v>.</v>
      </c>
      <c r="U775" s="24"/>
      <c r="V775" s="296" t="str">
        <f t="shared" si="36"/>
        <v>.</v>
      </c>
      <c r="W775" s="44"/>
      <c r="X775" s="307"/>
      <c r="Y775" s="44"/>
      <c r="Z775" s="44"/>
      <c r="AA775" s="44"/>
      <c r="AB775" s="44"/>
      <c r="AC775" s="44"/>
      <c r="AD775" s="44"/>
      <c r="AE775" s="44"/>
      <c r="AF775" s="44"/>
      <c r="AG775" s="44"/>
    </row>
    <row r="776" spans="1:33" s="105" customFormat="1" ht="11.45" customHeight="1" outlineLevel="1" x14ac:dyDescent="0.2">
      <c r="A776" s="142">
        <f t="shared" si="34"/>
        <v>759</v>
      </c>
      <c r="B776" s="318"/>
      <c r="C776" s="71"/>
      <c r="D776" s="314"/>
      <c r="E776" s="70"/>
      <c r="F776" s="309"/>
      <c r="G776" s="308"/>
      <c r="H776" s="305"/>
      <c r="I776" s="305"/>
      <c r="J776" s="311"/>
      <c r="K776" s="305"/>
      <c r="L776" s="130" t="str">
        <f>IF(I776&lt;H776,"Check dates",IF(AND(H776="",I776&gt;0),"Check dates",IF(I776="",".",IFERROR(MAX(0,NETWORKDAYS(H776,I776,Lists!$F$45:$F$65)-IF(ISNUMBER(J776),J776,0)-1,0),"."))))</f>
        <v>.</v>
      </c>
      <c r="M776" s="308"/>
      <c r="N776" s="308"/>
      <c r="O776" s="304"/>
      <c r="P776" s="304"/>
      <c r="Q776" s="304"/>
      <c r="R776" s="304"/>
      <c r="S776" s="130" t="str">
        <f t="shared" si="35"/>
        <v>.</v>
      </c>
      <c r="T776" s="169" t="str">
        <f>IF(S776="Yes",(NETWORKDAYS(H776,$D$12,Lists!$F$45:$F$65)-IF(ISNUMBER(J776),J776,0)-1),".")</f>
        <v>.</v>
      </c>
      <c r="U776" s="24"/>
      <c r="V776" s="296" t="str">
        <f t="shared" si="36"/>
        <v>.</v>
      </c>
      <c r="W776" s="44"/>
      <c r="X776" s="307"/>
      <c r="Y776" s="44"/>
      <c r="Z776" s="44"/>
      <c r="AA776" s="44"/>
      <c r="AB776" s="44"/>
      <c r="AC776" s="44"/>
      <c r="AD776" s="44"/>
      <c r="AE776" s="44"/>
      <c r="AF776" s="44"/>
      <c r="AG776" s="44"/>
    </row>
    <row r="777" spans="1:33" s="105" customFormat="1" ht="11.45" customHeight="1" outlineLevel="1" x14ac:dyDescent="0.2">
      <c r="A777" s="142">
        <f t="shared" ref="A777:A840" si="37">A776+1</f>
        <v>760</v>
      </c>
      <c r="B777" s="318"/>
      <c r="C777" s="71"/>
      <c r="D777" s="314"/>
      <c r="E777" s="70"/>
      <c r="F777" s="309"/>
      <c r="G777" s="308"/>
      <c r="H777" s="305"/>
      <c r="I777" s="305"/>
      <c r="J777" s="311"/>
      <c r="K777" s="305"/>
      <c r="L777" s="130" t="str">
        <f>IF(I777&lt;H777,"Check dates",IF(AND(H777="",I777&gt;0),"Check dates",IF(I777="",".",IFERROR(MAX(0,NETWORKDAYS(H777,I777,Lists!$F$45:$F$65)-IF(ISNUMBER(J777),J777,0)-1,0),"."))))</f>
        <v>.</v>
      </c>
      <c r="M777" s="308"/>
      <c r="N777" s="308"/>
      <c r="O777" s="304"/>
      <c r="P777" s="304"/>
      <c r="Q777" s="304"/>
      <c r="R777" s="304"/>
      <c r="S777" s="130" t="str">
        <f t="shared" si="35"/>
        <v>.</v>
      </c>
      <c r="T777" s="169" t="str">
        <f>IF(S777="Yes",(NETWORKDAYS(H777,$D$12,Lists!$F$45:$F$65)-IF(ISNUMBER(J777),J777,0)-1),".")</f>
        <v>.</v>
      </c>
      <c r="U777" s="24"/>
      <c r="V777" s="296" t="str">
        <f t="shared" si="36"/>
        <v>.</v>
      </c>
      <c r="W777" s="44"/>
      <c r="X777" s="307"/>
      <c r="Y777" s="44"/>
      <c r="Z777" s="44"/>
      <c r="AA777" s="44"/>
      <c r="AB777" s="44"/>
      <c r="AC777" s="44"/>
      <c r="AD777" s="44"/>
      <c r="AE777" s="44"/>
      <c r="AF777" s="44"/>
      <c r="AG777" s="44"/>
    </row>
    <row r="778" spans="1:33" s="105" customFormat="1" ht="11.45" customHeight="1" outlineLevel="1" x14ac:dyDescent="0.2">
      <c r="A778" s="142">
        <f t="shared" si="37"/>
        <v>761</v>
      </c>
      <c r="B778" s="318"/>
      <c r="C778" s="71"/>
      <c r="D778" s="314"/>
      <c r="E778" s="70"/>
      <c r="F778" s="309"/>
      <c r="G778" s="308"/>
      <c r="H778" s="305"/>
      <c r="I778" s="305"/>
      <c r="J778" s="311"/>
      <c r="K778" s="305"/>
      <c r="L778" s="130" t="str">
        <f>IF(I778&lt;H778,"Check dates",IF(AND(H778="",I778&gt;0),"Check dates",IF(I778="",".",IFERROR(MAX(0,NETWORKDAYS(H778,I778,Lists!$F$45:$F$65)-IF(ISNUMBER(J778),J778,0)-1,0),"."))))</f>
        <v>.</v>
      </c>
      <c r="M778" s="308"/>
      <c r="N778" s="308"/>
      <c r="O778" s="304"/>
      <c r="P778" s="304"/>
      <c r="Q778" s="304"/>
      <c r="R778" s="304"/>
      <c r="S778" s="130" t="str">
        <f t="shared" si="35"/>
        <v>.</v>
      </c>
      <c r="T778" s="169" t="str">
        <f>IF(S778="Yes",(NETWORKDAYS(H778,$D$12,Lists!$F$45:$F$65)-IF(ISNUMBER(J778),J778,0)-1),".")</f>
        <v>.</v>
      </c>
      <c r="U778" s="24"/>
      <c r="V778" s="296" t="str">
        <f t="shared" si="36"/>
        <v>.</v>
      </c>
      <c r="W778" s="44"/>
      <c r="X778" s="307"/>
      <c r="Y778" s="44"/>
      <c r="Z778" s="44"/>
      <c r="AA778" s="44"/>
      <c r="AB778" s="44"/>
      <c r="AC778" s="44"/>
      <c r="AD778" s="44"/>
      <c r="AE778" s="44"/>
      <c r="AF778" s="44"/>
      <c r="AG778" s="44"/>
    </row>
    <row r="779" spans="1:33" s="105" customFormat="1" ht="11.45" customHeight="1" outlineLevel="1" x14ac:dyDescent="0.2">
      <c r="A779" s="142">
        <f t="shared" si="37"/>
        <v>762</v>
      </c>
      <c r="B779" s="318"/>
      <c r="C779" s="71"/>
      <c r="D779" s="314"/>
      <c r="E779" s="70"/>
      <c r="F779" s="309"/>
      <c r="G779" s="308"/>
      <c r="H779" s="305"/>
      <c r="I779" s="305"/>
      <c r="J779" s="311"/>
      <c r="K779" s="305"/>
      <c r="L779" s="130" t="str">
        <f>IF(I779&lt;H779,"Check dates",IF(AND(H779="",I779&gt;0),"Check dates",IF(I779="",".",IFERROR(MAX(0,NETWORKDAYS(H779,I779,Lists!$F$45:$F$65)-IF(ISNUMBER(J779),J779,0)-1,0),"."))))</f>
        <v>.</v>
      </c>
      <c r="M779" s="308"/>
      <c r="N779" s="308"/>
      <c r="O779" s="304"/>
      <c r="P779" s="304"/>
      <c r="Q779" s="304"/>
      <c r="R779" s="304"/>
      <c r="S779" s="130" t="str">
        <f t="shared" si="35"/>
        <v>.</v>
      </c>
      <c r="T779" s="169" t="str">
        <f>IF(S779="Yes",(NETWORKDAYS(H779,$D$12,Lists!$F$45:$F$65)-IF(ISNUMBER(J779),J779,0)-1),".")</f>
        <v>.</v>
      </c>
      <c r="U779" s="24"/>
      <c r="V779" s="296" t="str">
        <f t="shared" si="36"/>
        <v>.</v>
      </c>
      <c r="W779" s="44"/>
      <c r="X779" s="307"/>
      <c r="Y779" s="44"/>
      <c r="Z779" s="44"/>
      <c r="AA779" s="44"/>
      <c r="AB779" s="44"/>
      <c r="AC779" s="44"/>
      <c r="AD779" s="44"/>
      <c r="AE779" s="44"/>
      <c r="AF779" s="44"/>
      <c r="AG779" s="44"/>
    </row>
    <row r="780" spans="1:33" s="105" customFormat="1" ht="11.45" customHeight="1" outlineLevel="1" x14ac:dyDescent="0.2">
      <c r="A780" s="142">
        <f t="shared" si="37"/>
        <v>763</v>
      </c>
      <c r="B780" s="318"/>
      <c r="C780" s="71"/>
      <c r="D780" s="314"/>
      <c r="E780" s="70"/>
      <c r="F780" s="309"/>
      <c r="G780" s="308"/>
      <c r="H780" s="305"/>
      <c r="I780" s="305"/>
      <c r="J780" s="311"/>
      <c r="K780" s="305"/>
      <c r="L780" s="130" t="str">
        <f>IF(I780&lt;H780,"Check dates",IF(AND(H780="",I780&gt;0),"Check dates",IF(I780="",".",IFERROR(MAX(0,NETWORKDAYS(H780,I780,Lists!$F$45:$F$65)-IF(ISNUMBER(J780),J780,0)-1,0),"."))))</f>
        <v>.</v>
      </c>
      <c r="M780" s="308"/>
      <c r="N780" s="308"/>
      <c r="O780" s="304"/>
      <c r="P780" s="304"/>
      <c r="Q780" s="304"/>
      <c r="R780" s="304"/>
      <c r="S780" s="130" t="str">
        <f t="shared" si="35"/>
        <v>.</v>
      </c>
      <c r="T780" s="169" t="str">
        <f>IF(S780="Yes",(NETWORKDAYS(H780,$D$12,Lists!$F$45:$F$65)-IF(ISNUMBER(J780),J780,0)-1),".")</f>
        <v>.</v>
      </c>
      <c r="U780" s="24"/>
      <c r="V780" s="296" t="str">
        <f t="shared" si="36"/>
        <v>.</v>
      </c>
      <c r="W780" s="44"/>
      <c r="X780" s="307"/>
      <c r="Y780" s="44"/>
      <c r="Z780" s="44"/>
      <c r="AA780" s="44"/>
      <c r="AB780" s="44"/>
      <c r="AC780" s="44"/>
      <c r="AD780" s="44"/>
      <c r="AE780" s="44"/>
      <c r="AF780" s="44"/>
      <c r="AG780" s="44"/>
    </row>
    <row r="781" spans="1:33" s="105" customFormat="1" ht="11.45" customHeight="1" outlineLevel="1" x14ac:dyDescent="0.2">
      <c r="A781" s="142">
        <f t="shared" si="37"/>
        <v>764</v>
      </c>
      <c r="B781" s="318"/>
      <c r="C781" s="71"/>
      <c r="D781" s="314"/>
      <c r="E781" s="70"/>
      <c r="F781" s="309"/>
      <c r="G781" s="308"/>
      <c r="H781" s="305"/>
      <c r="I781" s="305"/>
      <c r="J781" s="311"/>
      <c r="K781" s="305"/>
      <c r="L781" s="130" t="str">
        <f>IF(I781&lt;H781,"Check dates",IF(AND(H781="",I781&gt;0),"Check dates",IF(I781="",".",IFERROR(MAX(0,NETWORKDAYS(H781,I781,Lists!$F$45:$F$65)-IF(ISNUMBER(J781),J781,0)-1,0),"."))))</f>
        <v>.</v>
      </c>
      <c r="M781" s="308"/>
      <c r="N781" s="308"/>
      <c r="O781" s="304"/>
      <c r="P781" s="304"/>
      <c r="Q781" s="304"/>
      <c r="R781" s="304"/>
      <c r="S781" s="130" t="str">
        <f t="shared" si="35"/>
        <v>.</v>
      </c>
      <c r="T781" s="169" t="str">
        <f>IF(S781="Yes",(NETWORKDAYS(H781,$D$12,Lists!$F$45:$F$65)-IF(ISNUMBER(J781),J781,0)-1),".")</f>
        <v>.</v>
      </c>
      <c r="U781" s="24"/>
      <c r="V781" s="296" t="str">
        <f t="shared" si="36"/>
        <v>.</v>
      </c>
      <c r="W781" s="44"/>
      <c r="X781" s="307"/>
      <c r="Y781" s="44"/>
      <c r="Z781" s="44"/>
      <c r="AA781" s="44"/>
      <c r="AB781" s="44"/>
      <c r="AC781" s="44"/>
      <c r="AD781" s="44"/>
      <c r="AE781" s="44"/>
      <c r="AF781" s="44"/>
      <c r="AG781" s="44"/>
    </row>
    <row r="782" spans="1:33" s="105" customFormat="1" ht="11.45" customHeight="1" outlineLevel="1" x14ac:dyDescent="0.2">
      <c r="A782" s="142">
        <f t="shared" si="37"/>
        <v>765</v>
      </c>
      <c r="B782" s="318"/>
      <c r="C782" s="71"/>
      <c r="D782" s="314"/>
      <c r="E782" s="70"/>
      <c r="F782" s="309"/>
      <c r="G782" s="308"/>
      <c r="H782" s="305"/>
      <c r="I782" s="319"/>
      <c r="J782" s="311"/>
      <c r="K782" s="305"/>
      <c r="L782" s="130" t="str">
        <f>IF(I782&lt;H782,"Check dates",IF(AND(H782="",I782&gt;0),"Check dates",IF(I782="",".",IFERROR(MAX(0,NETWORKDAYS(H782,I782,Lists!$F$45:$F$65)-IF(ISNUMBER(J782),J782,0)-1,0),"."))))</f>
        <v>.</v>
      </c>
      <c r="M782" s="308"/>
      <c r="N782" s="308"/>
      <c r="O782" s="304"/>
      <c r="P782" s="304"/>
      <c r="Q782" s="304"/>
      <c r="R782" s="304"/>
      <c r="S782" s="130" t="str">
        <f t="shared" si="35"/>
        <v>.</v>
      </c>
      <c r="T782" s="169" t="str">
        <f>IF(S782="Yes",(NETWORKDAYS(H782,$D$12,Lists!$F$45:$F$65)-IF(ISNUMBER(J782),J782,0)-1),".")</f>
        <v>.</v>
      </c>
      <c r="U782" s="24"/>
      <c r="V782" s="296" t="str">
        <f t="shared" si="36"/>
        <v>.</v>
      </c>
      <c r="W782" s="44"/>
      <c r="X782" s="307"/>
      <c r="Y782" s="44"/>
      <c r="Z782" s="44"/>
      <c r="AA782" s="44"/>
      <c r="AB782" s="44"/>
      <c r="AC782" s="44"/>
      <c r="AD782" s="44"/>
      <c r="AE782" s="44"/>
      <c r="AF782" s="44"/>
      <c r="AG782" s="44"/>
    </row>
    <row r="783" spans="1:33" s="105" customFormat="1" ht="11.45" customHeight="1" outlineLevel="1" x14ac:dyDescent="0.2">
      <c r="A783" s="142">
        <f t="shared" si="37"/>
        <v>766</v>
      </c>
      <c r="B783" s="318"/>
      <c r="C783" s="71"/>
      <c r="D783" s="314"/>
      <c r="E783" s="70"/>
      <c r="F783" s="309"/>
      <c r="G783" s="308"/>
      <c r="H783" s="305"/>
      <c r="I783" s="319"/>
      <c r="J783" s="311"/>
      <c r="K783" s="305"/>
      <c r="L783" s="130" t="str">
        <f>IF(I783&lt;H783,"Check dates",IF(AND(H783="",I783&gt;0),"Check dates",IF(I783="",".",IFERROR(MAX(0,NETWORKDAYS(H783,I783,Lists!$F$45:$F$65)-IF(ISNUMBER(J783),J783,0)-1,0),"."))))</f>
        <v>.</v>
      </c>
      <c r="M783" s="308"/>
      <c r="N783" s="308"/>
      <c r="O783" s="304"/>
      <c r="P783" s="304"/>
      <c r="Q783" s="304"/>
      <c r="R783" s="304"/>
      <c r="S783" s="130" t="str">
        <f t="shared" si="35"/>
        <v>.</v>
      </c>
      <c r="T783" s="169" t="str">
        <f>IF(S783="Yes",(NETWORKDAYS(H783,$D$12,Lists!$F$45:$F$65)-IF(ISNUMBER(J783),J783,0)-1),".")</f>
        <v>.</v>
      </c>
      <c r="U783" s="24"/>
      <c r="V783" s="296" t="str">
        <f t="shared" si="36"/>
        <v>.</v>
      </c>
      <c r="W783" s="44"/>
      <c r="X783" s="307"/>
      <c r="Y783" s="44"/>
      <c r="Z783" s="44"/>
      <c r="AA783" s="44"/>
      <c r="AB783" s="44"/>
      <c r="AC783" s="44"/>
      <c r="AD783" s="44"/>
      <c r="AE783" s="44"/>
      <c r="AF783" s="44"/>
      <c r="AG783" s="44"/>
    </row>
    <row r="784" spans="1:33" s="105" customFormat="1" ht="11.45" customHeight="1" outlineLevel="1" x14ac:dyDescent="0.2">
      <c r="A784" s="142">
        <f t="shared" si="37"/>
        <v>767</v>
      </c>
      <c r="B784" s="318"/>
      <c r="C784" s="71"/>
      <c r="D784" s="314"/>
      <c r="E784" s="70"/>
      <c r="F784" s="309"/>
      <c r="G784" s="308"/>
      <c r="H784" s="305"/>
      <c r="I784" s="305"/>
      <c r="J784" s="311"/>
      <c r="K784" s="305"/>
      <c r="L784" s="130" t="str">
        <f>IF(I784&lt;H784,"Check dates",IF(AND(H784="",I784&gt;0),"Check dates",IF(I784="",".",IFERROR(MAX(0,NETWORKDAYS(H784,I784,Lists!$F$45:$F$65)-IF(ISNUMBER(J784),J784,0)-1,0),"."))))</f>
        <v>.</v>
      </c>
      <c r="M784" s="308"/>
      <c r="N784" s="308"/>
      <c r="O784" s="304"/>
      <c r="P784" s="304"/>
      <c r="Q784" s="304"/>
      <c r="R784" s="304"/>
      <c r="S784" s="130" t="str">
        <f t="shared" si="35"/>
        <v>.</v>
      </c>
      <c r="T784" s="169" t="str">
        <f>IF(S784="Yes",(NETWORKDAYS(H784,$D$12,Lists!$F$45:$F$65)-IF(ISNUMBER(J784),J784,0)-1),".")</f>
        <v>.</v>
      </c>
      <c r="U784" s="24"/>
      <c r="V784" s="296" t="str">
        <f t="shared" si="36"/>
        <v>.</v>
      </c>
      <c r="W784" s="44"/>
      <c r="X784" s="307"/>
      <c r="Y784" s="44"/>
      <c r="Z784" s="44"/>
      <c r="AA784" s="44"/>
      <c r="AB784" s="44"/>
      <c r="AC784" s="44"/>
      <c r="AD784" s="44"/>
      <c r="AE784" s="44"/>
      <c r="AF784" s="44"/>
      <c r="AG784" s="44"/>
    </row>
    <row r="785" spans="1:33" s="105" customFormat="1" ht="11.45" customHeight="1" outlineLevel="1" x14ac:dyDescent="0.2">
      <c r="A785" s="142">
        <f t="shared" si="37"/>
        <v>768</v>
      </c>
      <c r="B785" s="318"/>
      <c r="C785" s="71"/>
      <c r="D785" s="314"/>
      <c r="E785" s="70"/>
      <c r="F785" s="309"/>
      <c r="G785" s="308"/>
      <c r="H785" s="305"/>
      <c r="I785" s="319"/>
      <c r="J785" s="311"/>
      <c r="K785" s="305"/>
      <c r="L785" s="130" t="str">
        <f>IF(I785&lt;H785,"Check dates",IF(AND(H785="",I785&gt;0),"Check dates",IF(I785="",".",IFERROR(MAX(0,NETWORKDAYS(H785,I785,Lists!$F$45:$F$65)-IF(ISNUMBER(J785),J785,0)-1,0),"."))))</f>
        <v>.</v>
      </c>
      <c r="M785" s="308"/>
      <c r="N785" s="308"/>
      <c r="O785" s="304"/>
      <c r="P785" s="304"/>
      <c r="Q785" s="304"/>
      <c r="R785" s="304"/>
      <c r="S785" s="130" t="str">
        <f t="shared" si="35"/>
        <v>.</v>
      </c>
      <c r="T785" s="169" t="str">
        <f>IF(S785="Yes",(NETWORKDAYS(H785,$D$12,Lists!$F$45:$F$65)-IF(ISNUMBER(J785),J785,0)-1),".")</f>
        <v>.</v>
      </c>
      <c r="U785" s="24"/>
      <c r="V785" s="296" t="str">
        <f t="shared" si="36"/>
        <v>.</v>
      </c>
      <c r="W785" s="44"/>
      <c r="X785" s="307"/>
      <c r="Y785" s="44"/>
      <c r="Z785" s="44"/>
      <c r="AA785" s="44"/>
      <c r="AB785" s="44"/>
      <c r="AC785" s="44"/>
      <c r="AD785" s="44"/>
      <c r="AE785" s="44"/>
      <c r="AF785" s="44"/>
      <c r="AG785" s="44"/>
    </row>
    <row r="786" spans="1:33" s="105" customFormat="1" ht="11.45" customHeight="1" outlineLevel="1" x14ac:dyDescent="0.2">
      <c r="A786" s="142">
        <f t="shared" si="37"/>
        <v>769</v>
      </c>
      <c r="B786" s="318"/>
      <c r="C786" s="71"/>
      <c r="D786" s="314"/>
      <c r="E786" s="70"/>
      <c r="F786" s="309"/>
      <c r="G786" s="308"/>
      <c r="H786" s="305"/>
      <c r="I786" s="305"/>
      <c r="J786" s="311"/>
      <c r="K786" s="305"/>
      <c r="L786" s="130" t="str">
        <f>IF(I786&lt;H786,"Check dates",IF(AND(H786="",I786&gt;0),"Check dates",IF(I786="",".",IFERROR(MAX(0,NETWORKDAYS(H786,I786,Lists!$F$45:$F$65)-IF(ISNUMBER(J786),J786,0)-1,0),"."))))</f>
        <v>.</v>
      </c>
      <c r="M786" s="308"/>
      <c r="N786" s="308"/>
      <c r="O786" s="304"/>
      <c r="P786" s="304"/>
      <c r="Q786" s="304"/>
      <c r="R786" s="304"/>
      <c r="S786" s="130" t="str">
        <f t="shared" ref="S786:S849" si="38">IF(ISBLANK(B786),".",IF(V786=".","Yes","No"))</f>
        <v>.</v>
      </c>
      <c r="T786" s="169" t="str">
        <f>IF(S786="Yes",(NETWORKDAYS(H786,$D$12,Lists!$F$45:$F$65)-IF(ISNUMBER(J786),J786,0)-1),".")</f>
        <v>.</v>
      </c>
      <c r="U786" s="24"/>
      <c r="V786" s="296" t="str">
        <f t="shared" ref="V786:V849" si="39">IF(I786="",".",IF(VALUE(I786)&lt;=VALUE($D$12),VALUE(I786),"."))</f>
        <v>.</v>
      </c>
      <c r="W786" s="44"/>
      <c r="X786" s="307"/>
      <c r="Y786" s="44"/>
      <c r="Z786" s="44"/>
      <c r="AA786" s="44"/>
      <c r="AB786" s="44"/>
      <c r="AC786" s="44"/>
      <c r="AD786" s="44"/>
      <c r="AE786" s="44"/>
      <c r="AF786" s="44"/>
      <c r="AG786" s="44"/>
    </row>
    <row r="787" spans="1:33" s="105" customFormat="1" ht="11.45" customHeight="1" outlineLevel="1" x14ac:dyDescent="0.2">
      <c r="A787" s="142">
        <f t="shared" si="37"/>
        <v>770</v>
      </c>
      <c r="B787" s="318"/>
      <c r="C787" s="71"/>
      <c r="D787" s="314"/>
      <c r="E787" s="70"/>
      <c r="F787" s="309"/>
      <c r="G787" s="308"/>
      <c r="H787" s="305"/>
      <c r="I787" s="319"/>
      <c r="J787" s="311"/>
      <c r="K787" s="305"/>
      <c r="L787" s="130" t="str">
        <f>IF(I787&lt;H787,"Check dates",IF(AND(H787="",I787&gt;0),"Check dates",IF(I787="",".",IFERROR(MAX(0,NETWORKDAYS(H787,I787,Lists!$F$45:$F$65)-IF(ISNUMBER(J787),J787,0)-1,0),"."))))</f>
        <v>.</v>
      </c>
      <c r="M787" s="308"/>
      <c r="N787" s="308"/>
      <c r="O787" s="304"/>
      <c r="P787" s="304"/>
      <c r="Q787" s="304"/>
      <c r="R787" s="304"/>
      <c r="S787" s="130" t="str">
        <f t="shared" si="38"/>
        <v>.</v>
      </c>
      <c r="T787" s="169" t="str">
        <f>IF(S787="Yes",(NETWORKDAYS(H787,$D$12,Lists!$F$45:$F$65)-IF(ISNUMBER(J787),J787,0)-1),".")</f>
        <v>.</v>
      </c>
      <c r="U787" s="24"/>
      <c r="V787" s="296" t="str">
        <f t="shared" si="39"/>
        <v>.</v>
      </c>
      <c r="W787" s="44"/>
      <c r="X787" s="307"/>
      <c r="Y787" s="44"/>
      <c r="Z787" s="44"/>
      <c r="AA787" s="44"/>
      <c r="AB787" s="44"/>
      <c r="AC787" s="44"/>
      <c r="AD787" s="44"/>
      <c r="AE787" s="44"/>
      <c r="AF787" s="44"/>
      <c r="AG787" s="44"/>
    </row>
    <row r="788" spans="1:33" s="105" customFormat="1" ht="11.45" customHeight="1" outlineLevel="1" x14ac:dyDescent="0.2">
      <c r="A788" s="142">
        <f t="shared" si="37"/>
        <v>771</v>
      </c>
      <c r="B788" s="318"/>
      <c r="C788" s="71"/>
      <c r="D788" s="314"/>
      <c r="E788" s="70"/>
      <c r="F788" s="309"/>
      <c r="G788" s="308"/>
      <c r="H788" s="305"/>
      <c r="I788" s="319"/>
      <c r="J788" s="311"/>
      <c r="K788" s="305"/>
      <c r="L788" s="130" t="str">
        <f>IF(I788&lt;H788,"Check dates",IF(AND(H788="",I788&gt;0),"Check dates",IF(I788="",".",IFERROR(MAX(0,NETWORKDAYS(H788,I788,Lists!$F$45:$F$65)-IF(ISNUMBER(J788),J788,0)-1,0),"."))))</f>
        <v>.</v>
      </c>
      <c r="M788" s="308"/>
      <c r="N788" s="308"/>
      <c r="O788" s="304"/>
      <c r="P788" s="304"/>
      <c r="Q788" s="304"/>
      <c r="R788" s="304"/>
      <c r="S788" s="130" t="str">
        <f t="shared" si="38"/>
        <v>.</v>
      </c>
      <c r="T788" s="169" t="str">
        <f>IF(S788="Yes",(NETWORKDAYS(H788,$D$12,Lists!$F$45:$F$65)-IF(ISNUMBER(J788),J788,0)-1),".")</f>
        <v>.</v>
      </c>
      <c r="U788" s="24"/>
      <c r="V788" s="296" t="str">
        <f t="shared" si="39"/>
        <v>.</v>
      </c>
      <c r="W788" s="44"/>
      <c r="X788" s="307"/>
      <c r="Y788" s="44"/>
      <c r="Z788" s="44"/>
      <c r="AA788" s="44"/>
      <c r="AB788" s="44"/>
      <c r="AC788" s="44"/>
      <c r="AD788" s="44"/>
      <c r="AE788" s="44"/>
      <c r="AF788" s="44"/>
      <c r="AG788" s="44"/>
    </row>
    <row r="789" spans="1:33" s="105" customFormat="1" ht="11.45" customHeight="1" outlineLevel="1" x14ac:dyDescent="0.2">
      <c r="A789" s="142">
        <f t="shared" si="37"/>
        <v>772</v>
      </c>
      <c r="B789" s="318"/>
      <c r="C789" s="71"/>
      <c r="D789" s="314"/>
      <c r="E789" s="70"/>
      <c r="F789" s="309"/>
      <c r="G789" s="308"/>
      <c r="H789" s="305"/>
      <c r="I789" s="305"/>
      <c r="J789" s="311"/>
      <c r="K789" s="305"/>
      <c r="L789" s="130" t="str">
        <f>IF(I789&lt;H789,"Check dates",IF(AND(H789="",I789&gt;0),"Check dates",IF(I789="",".",IFERROR(MAX(0,NETWORKDAYS(H789,I789,Lists!$F$45:$F$65)-IF(ISNUMBER(J789),J789,0)-1,0),"."))))</f>
        <v>.</v>
      </c>
      <c r="M789" s="308"/>
      <c r="N789" s="308"/>
      <c r="O789" s="304"/>
      <c r="P789" s="304"/>
      <c r="Q789" s="304"/>
      <c r="R789" s="304"/>
      <c r="S789" s="130" t="str">
        <f t="shared" si="38"/>
        <v>.</v>
      </c>
      <c r="T789" s="169" t="str">
        <f>IF(S789="Yes",(NETWORKDAYS(H789,$D$12,Lists!$F$45:$F$65)-IF(ISNUMBER(J789),J789,0)-1),".")</f>
        <v>.</v>
      </c>
      <c r="U789" s="24"/>
      <c r="V789" s="296" t="str">
        <f t="shared" si="39"/>
        <v>.</v>
      </c>
      <c r="W789" s="44"/>
      <c r="X789" s="307"/>
      <c r="Y789" s="44"/>
      <c r="Z789" s="44"/>
      <c r="AA789" s="44"/>
      <c r="AB789" s="44"/>
      <c r="AC789" s="44"/>
      <c r="AD789" s="44"/>
      <c r="AE789" s="44"/>
      <c r="AF789" s="44"/>
      <c r="AG789" s="44"/>
    </row>
    <row r="790" spans="1:33" s="105" customFormat="1" ht="11.45" customHeight="1" outlineLevel="1" x14ac:dyDescent="0.2">
      <c r="A790" s="142">
        <f t="shared" si="37"/>
        <v>773</v>
      </c>
      <c r="B790" s="318"/>
      <c r="C790" s="71"/>
      <c r="D790" s="314"/>
      <c r="E790" s="70"/>
      <c r="F790" s="309"/>
      <c r="G790" s="308"/>
      <c r="H790" s="305"/>
      <c r="I790" s="319"/>
      <c r="J790" s="311"/>
      <c r="K790" s="305"/>
      <c r="L790" s="130" t="str">
        <f>IF(I790&lt;H790,"Check dates",IF(AND(H790="",I790&gt;0),"Check dates",IF(I790="",".",IFERROR(MAX(0,NETWORKDAYS(H790,I790,Lists!$F$45:$F$65)-IF(ISNUMBER(J790),J790,0)-1,0),"."))))</f>
        <v>.</v>
      </c>
      <c r="M790" s="308"/>
      <c r="N790" s="308"/>
      <c r="O790" s="304"/>
      <c r="P790" s="304"/>
      <c r="Q790" s="304"/>
      <c r="R790" s="304"/>
      <c r="S790" s="130" t="str">
        <f t="shared" si="38"/>
        <v>.</v>
      </c>
      <c r="T790" s="169" t="str">
        <f>IF(S790="Yes",(NETWORKDAYS(H790,$D$12,Lists!$F$45:$F$65)-IF(ISNUMBER(J790),J790,0)-1),".")</f>
        <v>.</v>
      </c>
      <c r="U790" s="24"/>
      <c r="V790" s="296" t="str">
        <f t="shared" si="39"/>
        <v>.</v>
      </c>
      <c r="W790" s="44"/>
      <c r="X790" s="307"/>
      <c r="Y790" s="44"/>
      <c r="Z790" s="44"/>
      <c r="AA790" s="44"/>
      <c r="AB790" s="44"/>
      <c r="AC790" s="44"/>
      <c r="AD790" s="44"/>
      <c r="AE790" s="44"/>
      <c r="AF790" s="44"/>
      <c r="AG790" s="44"/>
    </row>
    <row r="791" spans="1:33" s="105" customFormat="1" ht="11.45" customHeight="1" outlineLevel="1" x14ac:dyDescent="0.2">
      <c r="A791" s="142">
        <f t="shared" si="37"/>
        <v>774</v>
      </c>
      <c r="B791" s="318"/>
      <c r="C791" s="71"/>
      <c r="D791" s="314"/>
      <c r="E791" s="70"/>
      <c r="F791" s="309"/>
      <c r="G791" s="308"/>
      <c r="H791" s="305"/>
      <c r="I791" s="319"/>
      <c r="J791" s="311"/>
      <c r="K791" s="305"/>
      <c r="L791" s="130" t="str">
        <f>IF(I791&lt;H791,"Check dates",IF(AND(H791="",I791&gt;0),"Check dates",IF(I791="",".",IFERROR(MAX(0,NETWORKDAYS(H791,I791,Lists!$F$45:$F$65)-IF(ISNUMBER(J791),J791,0)-1,0),"."))))</f>
        <v>.</v>
      </c>
      <c r="M791" s="308"/>
      <c r="N791" s="308"/>
      <c r="O791" s="304"/>
      <c r="P791" s="304"/>
      <c r="Q791" s="304"/>
      <c r="R791" s="304"/>
      <c r="S791" s="130" t="str">
        <f t="shared" si="38"/>
        <v>.</v>
      </c>
      <c r="T791" s="169" t="str">
        <f>IF(S791="Yes",(NETWORKDAYS(H791,$D$12,Lists!$F$45:$F$65)-IF(ISNUMBER(J791),J791,0)-1),".")</f>
        <v>.</v>
      </c>
      <c r="U791" s="24"/>
      <c r="V791" s="296" t="str">
        <f t="shared" si="39"/>
        <v>.</v>
      </c>
      <c r="W791" s="44"/>
      <c r="X791" s="307"/>
      <c r="Y791" s="44"/>
      <c r="Z791" s="44"/>
      <c r="AA791" s="44"/>
      <c r="AB791" s="44"/>
      <c r="AC791" s="44"/>
      <c r="AD791" s="44"/>
      <c r="AE791" s="44"/>
      <c r="AF791" s="44"/>
      <c r="AG791" s="44"/>
    </row>
    <row r="792" spans="1:33" s="105" customFormat="1" ht="11.45" customHeight="1" outlineLevel="1" x14ac:dyDescent="0.2">
      <c r="A792" s="142">
        <f t="shared" si="37"/>
        <v>775</v>
      </c>
      <c r="B792" s="318"/>
      <c r="C792" s="71"/>
      <c r="D792" s="314"/>
      <c r="E792" s="70"/>
      <c r="F792" s="309"/>
      <c r="G792" s="308"/>
      <c r="H792" s="305"/>
      <c r="I792" s="305"/>
      <c r="J792" s="311"/>
      <c r="K792" s="305"/>
      <c r="L792" s="130" t="str">
        <f>IF(I792&lt;H792,"Check dates",IF(AND(H792="",I792&gt;0),"Check dates",IF(I792="",".",IFERROR(MAX(0,NETWORKDAYS(H792,I792,Lists!$F$45:$F$65)-IF(ISNUMBER(J792),J792,0)-1,0),"."))))</f>
        <v>.</v>
      </c>
      <c r="M792" s="308"/>
      <c r="N792" s="308"/>
      <c r="O792" s="304"/>
      <c r="P792" s="304"/>
      <c r="Q792" s="304"/>
      <c r="R792" s="304"/>
      <c r="S792" s="130" t="str">
        <f t="shared" si="38"/>
        <v>.</v>
      </c>
      <c r="T792" s="169" t="str">
        <f>IF(S792="Yes",(NETWORKDAYS(H792,$D$12,Lists!$F$45:$F$65)-IF(ISNUMBER(J792),J792,0)-1),".")</f>
        <v>.</v>
      </c>
      <c r="U792" s="24"/>
      <c r="V792" s="296" t="str">
        <f t="shared" si="39"/>
        <v>.</v>
      </c>
      <c r="W792" s="44"/>
      <c r="X792" s="307"/>
      <c r="Y792" s="44"/>
      <c r="Z792" s="44"/>
      <c r="AA792" s="44"/>
      <c r="AB792" s="44"/>
      <c r="AC792" s="44"/>
      <c r="AD792" s="44"/>
      <c r="AE792" s="44"/>
      <c r="AF792" s="44"/>
      <c r="AG792" s="44"/>
    </row>
    <row r="793" spans="1:33" s="105" customFormat="1" ht="11.45" customHeight="1" outlineLevel="1" x14ac:dyDescent="0.2">
      <c r="A793" s="142">
        <f t="shared" si="37"/>
        <v>776</v>
      </c>
      <c r="B793" s="318"/>
      <c r="C793" s="71"/>
      <c r="D793" s="314"/>
      <c r="E793" s="70"/>
      <c r="F793" s="309"/>
      <c r="G793" s="308"/>
      <c r="H793" s="305"/>
      <c r="I793" s="319"/>
      <c r="J793" s="311"/>
      <c r="K793" s="305"/>
      <c r="L793" s="130" t="str">
        <f>IF(I793&lt;H793,"Check dates",IF(AND(H793="",I793&gt;0),"Check dates",IF(I793="",".",IFERROR(MAX(0,NETWORKDAYS(H793,I793,Lists!$F$45:$F$65)-IF(ISNUMBER(J793),J793,0)-1,0),"."))))</f>
        <v>.</v>
      </c>
      <c r="M793" s="308"/>
      <c r="N793" s="308"/>
      <c r="O793" s="304"/>
      <c r="P793" s="304"/>
      <c r="Q793" s="304"/>
      <c r="R793" s="304"/>
      <c r="S793" s="130" t="str">
        <f t="shared" si="38"/>
        <v>.</v>
      </c>
      <c r="T793" s="169" t="str">
        <f>IF(S793="Yes",(NETWORKDAYS(H793,$D$12,Lists!$F$45:$F$65)-IF(ISNUMBER(J793),J793,0)-1),".")</f>
        <v>.</v>
      </c>
      <c r="U793" s="24"/>
      <c r="V793" s="296" t="str">
        <f t="shared" si="39"/>
        <v>.</v>
      </c>
      <c r="W793" s="44"/>
      <c r="X793" s="307"/>
      <c r="Y793" s="44"/>
      <c r="Z793" s="44"/>
      <c r="AA793" s="44"/>
      <c r="AB793" s="44"/>
      <c r="AC793" s="44"/>
      <c r="AD793" s="44"/>
      <c r="AE793" s="44"/>
      <c r="AF793" s="44"/>
      <c r="AG793" s="44"/>
    </row>
    <row r="794" spans="1:33" s="105" customFormat="1" ht="11.45" customHeight="1" outlineLevel="1" x14ac:dyDescent="0.2">
      <c r="A794" s="142">
        <f t="shared" si="37"/>
        <v>777</v>
      </c>
      <c r="B794" s="318"/>
      <c r="C794" s="71"/>
      <c r="D794" s="314"/>
      <c r="E794" s="70"/>
      <c r="F794" s="309"/>
      <c r="G794" s="308"/>
      <c r="H794" s="305"/>
      <c r="I794" s="319"/>
      <c r="J794" s="311"/>
      <c r="K794" s="305"/>
      <c r="L794" s="130" t="str">
        <f>IF(I794&lt;H794,"Check dates",IF(AND(H794="",I794&gt;0),"Check dates",IF(I794="",".",IFERROR(MAX(0,NETWORKDAYS(H794,I794,Lists!$F$45:$F$65)-IF(ISNUMBER(J794),J794,0)-1,0),"."))))</f>
        <v>.</v>
      </c>
      <c r="M794" s="308"/>
      <c r="N794" s="308"/>
      <c r="O794" s="304"/>
      <c r="P794" s="304"/>
      <c r="Q794" s="304"/>
      <c r="R794" s="304"/>
      <c r="S794" s="130" t="str">
        <f t="shared" si="38"/>
        <v>.</v>
      </c>
      <c r="T794" s="169" t="str">
        <f>IF(S794="Yes",(NETWORKDAYS(H794,$D$12,Lists!$F$45:$F$65)-IF(ISNUMBER(J794),J794,0)-1),".")</f>
        <v>.</v>
      </c>
      <c r="U794" s="24"/>
      <c r="V794" s="296" t="str">
        <f t="shared" si="39"/>
        <v>.</v>
      </c>
      <c r="W794" s="44"/>
      <c r="X794" s="307"/>
      <c r="Y794" s="44"/>
      <c r="Z794" s="44"/>
      <c r="AA794" s="44"/>
      <c r="AB794" s="44"/>
      <c r="AC794" s="44"/>
      <c r="AD794" s="44"/>
      <c r="AE794" s="44"/>
      <c r="AF794" s="44"/>
      <c r="AG794" s="44"/>
    </row>
    <row r="795" spans="1:33" s="105" customFormat="1" ht="11.45" customHeight="1" outlineLevel="1" x14ac:dyDescent="0.2">
      <c r="A795" s="142">
        <f t="shared" si="37"/>
        <v>778</v>
      </c>
      <c r="B795" s="318"/>
      <c r="C795" s="71"/>
      <c r="D795" s="314"/>
      <c r="E795" s="70"/>
      <c r="F795" s="309"/>
      <c r="G795" s="308"/>
      <c r="H795" s="305"/>
      <c r="I795" s="305"/>
      <c r="J795" s="311"/>
      <c r="K795" s="305"/>
      <c r="L795" s="130" t="str">
        <f>IF(I795&lt;H795,"Check dates",IF(AND(H795="",I795&gt;0),"Check dates",IF(I795="",".",IFERROR(MAX(0,NETWORKDAYS(H795,I795,Lists!$F$45:$F$65)-IF(ISNUMBER(J795),J795,0)-1,0),"."))))</f>
        <v>.</v>
      </c>
      <c r="M795" s="308"/>
      <c r="N795" s="308"/>
      <c r="O795" s="304"/>
      <c r="P795" s="304"/>
      <c r="Q795" s="304"/>
      <c r="R795" s="304"/>
      <c r="S795" s="130" t="str">
        <f t="shared" si="38"/>
        <v>.</v>
      </c>
      <c r="T795" s="169" t="str">
        <f>IF(S795="Yes",(NETWORKDAYS(H795,$D$12,Lists!$F$45:$F$65)-IF(ISNUMBER(J795),J795,0)-1),".")</f>
        <v>.</v>
      </c>
      <c r="U795" s="24"/>
      <c r="V795" s="296" t="str">
        <f t="shared" si="39"/>
        <v>.</v>
      </c>
      <c r="W795" s="44"/>
      <c r="X795" s="307"/>
      <c r="Y795" s="44"/>
      <c r="Z795" s="44"/>
      <c r="AA795" s="44"/>
      <c r="AB795" s="44"/>
      <c r="AC795" s="44"/>
      <c r="AD795" s="44"/>
      <c r="AE795" s="44"/>
      <c r="AF795" s="44"/>
      <c r="AG795" s="44"/>
    </row>
    <row r="796" spans="1:33" s="105" customFormat="1" ht="11.45" customHeight="1" outlineLevel="1" x14ac:dyDescent="0.2">
      <c r="A796" s="142">
        <f t="shared" si="37"/>
        <v>779</v>
      </c>
      <c r="B796" s="318"/>
      <c r="C796" s="71"/>
      <c r="D796" s="314"/>
      <c r="E796" s="70"/>
      <c r="F796" s="309"/>
      <c r="G796" s="308"/>
      <c r="H796" s="305"/>
      <c r="I796" s="305"/>
      <c r="J796" s="311"/>
      <c r="K796" s="305"/>
      <c r="L796" s="130" t="str">
        <f>IF(I796&lt;H796,"Check dates",IF(AND(H796="",I796&gt;0),"Check dates",IF(I796="",".",IFERROR(MAX(0,NETWORKDAYS(H796,I796,Lists!$F$45:$F$65)-IF(ISNUMBER(J796),J796,0)-1,0),"."))))</f>
        <v>.</v>
      </c>
      <c r="M796" s="308"/>
      <c r="N796" s="308"/>
      <c r="O796" s="304"/>
      <c r="P796" s="304"/>
      <c r="Q796" s="304"/>
      <c r="R796" s="304"/>
      <c r="S796" s="130" t="str">
        <f t="shared" si="38"/>
        <v>.</v>
      </c>
      <c r="T796" s="169" t="str">
        <f>IF(S796="Yes",(NETWORKDAYS(H796,$D$12,Lists!$F$45:$F$65)-IF(ISNUMBER(J796),J796,0)-1),".")</f>
        <v>.</v>
      </c>
      <c r="U796" s="24"/>
      <c r="V796" s="296" t="str">
        <f t="shared" si="39"/>
        <v>.</v>
      </c>
      <c r="W796" s="44"/>
      <c r="X796" s="307"/>
      <c r="Y796" s="44"/>
      <c r="Z796" s="44"/>
      <c r="AA796" s="44"/>
      <c r="AB796" s="44"/>
      <c r="AC796" s="44"/>
      <c r="AD796" s="44"/>
      <c r="AE796" s="44"/>
      <c r="AF796" s="44"/>
      <c r="AG796" s="44"/>
    </row>
    <row r="797" spans="1:33" s="105" customFormat="1" ht="11.45" customHeight="1" outlineLevel="1" x14ac:dyDescent="0.2">
      <c r="A797" s="142">
        <f t="shared" si="37"/>
        <v>780</v>
      </c>
      <c r="B797" s="318"/>
      <c r="C797" s="71"/>
      <c r="D797" s="314"/>
      <c r="E797" s="70"/>
      <c r="F797" s="309"/>
      <c r="G797" s="308"/>
      <c r="H797" s="305"/>
      <c r="I797" s="305"/>
      <c r="J797" s="311"/>
      <c r="K797" s="305"/>
      <c r="L797" s="130" t="str">
        <f>IF(I797&lt;H797,"Check dates",IF(AND(H797="",I797&gt;0),"Check dates",IF(I797="",".",IFERROR(MAX(0,NETWORKDAYS(H797,I797,Lists!$F$45:$F$65)-IF(ISNUMBER(J797),J797,0)-1,0),"."))))</f>
        <v>.</v>
      </c>
      <c r="M797" s="308"/>
      <c r="N797" s="308"/>
      <c r="O797" s="304"/>
      <c r="P797" s="304"/>
      <c r="Q797" s="304"/>
      <c r="R797" s="304"/>
      <c r="S797" s="130" t="str">
        <f t="shared" si="38"/>
        <v>.</v>
      </c>
      <c r="T797" s="169" t="str">
        <f>IF(S797="Yes",(NETWORKDAYS(H797,$D$12,Lists!$F$45:$F$65)-IF(ISNUMBER(J797),J797,0)-1),".")</f>
        <v>.</v>
      </c>
      <c r="U797" s="24"/>
      <c r="V797" s="296" t="str">
        <f t="shared" si="39"/>
        <v>.</v>
      </c>
      <c r="W797" s="44"/>
      <c r="X797" s="307"/>
      <c r="Y797" s="44"/>
      <c r="Z797" s="44"/>
      <c r="AA797" s="44"/>
      <c r="AB797" s="44"/>
      <c r="AC797" s="44"/>
      <c r="AD797" s="44"/>
      <c r="AE797" s="44"/>
      <c r="AF797" s="44"/>
      <c r="AG797" s="44"/>
    </row>
    <row r="798" spans="1:33" s="105" customFormat="1" ht="11.45" customHeight="1" outlineLevel="1" x14ac:dyDescent="0.2">
      <c r="A798" s="142">
        <f t="shared" si="37"/>
        <v>781</v>
      </c>
      <c r="B798" s="318"/>
      <c r="C798" s="71"/>
      <c r="D798" s="314"/>
      <c r="E798" s="70"/>
      <c r="F798" s="309"/>
      <c r="G798" s="308"/>
      <c r="H798" s="305"/>
      <c r="I798" s="319"/>
      <c r="J798" s="311"/>
      <c r="K798" s="305"/>
      <c r="L798" s="130" t="str">
        <f>IF(I798&lt;H798,"Check dates",IF(AND(H798="",I798&gt;0),"Check dates",IF(I798="",".",IFERROR(MAX(0,NETWORKDAYS(H798,I798,Lists!$F$45:$F$65)-IF(ISNUMBER(J798),J798,0)-1,0),"."))))</f>
        <v>.</v>
      </c>
      <c r="M798" s="308"/>
      <c r="N798" s="308"/>
      <c r="O798" s="304"/>
      <c r="P798" s="304"/>
      <c r="Q798" s="304"/>
      <c r="R798" s="304"/>
      <c r="S798" s="130" t="str">
        <f t="shared" si="38"/>
        <v>.</v>
      </c>
      <c r="T798" s="169" t="str">
        <f>IF(S798="Yes",(NETWORKDAYS(H798,$D$12,Lists!$F$45:$F$65)-IF(ISNUMBER(J798),J798,0)-1),".")</f>
        <v>.</v>
      </c>
      <c r="U798" s="24"/>
      <c r="V798" s="296" t="str">
        <f t="shared" si="39"/>
        <v>.</v>
      </c>
      <c r="W798" s="44"/>
      <c r="X798" s="307"/>
      <c r="Y798" s="44"/>
      <c r="Z798" s="44"/>
      <c r="AA798" s="44"/>
      <c r="AB798" s="44"/>
      <c r="AC798" s="44"/>
      <c r="AD798" s="44"/>
      <c r="AE798" s="44"/>
      <c r="AF798" s="44"/>
      <c r="AG798" s="44"/>
    </row>
    <row r="799" spans="1:33" s="105" customFormat="1" ht="11.45" customHeight="1" outlineLevel="1" x14ac:dyDescent="0.2">
      <c r="A799" s="142">
        <f t="shared" si="37"/>
        <v>782</v>
      </c>
      <c r="B799" s="318"/>
      <c r="C799" s="71"/>
      <c r="D799" s="314"/>
      <c r="E799" s="70"/>
      <c r="F799" s="309"/>
      <c r="G799" s="308"/>
      <c r="H799" s="305"/>
      <c r="I799" s="305"/>
      <c r="J799" s="311"/>
      <c r="K799" s="305"/>
      <c r="L799" s="130" t="str">
        <f>IF(I799&lt;H799,"Check dates",IF(AND(H799="",I799&gt;0),"Check dates",IF(I799="",".",IFERROR(MAX(0,NETWORKDAYS(H799,I799,Lists!$F$45:$F$65)-IF(ISNUMBER(J799),J799,0)-1,0),"."))))</f>
        <v>.</v>
      </c>
      <c r="M799" s="308"/>
      <c r="N799" s="308"/>
      <c r="O799" s="304"/>
      <c r="P799" s="304"/>
      <c r="Q799" s="304"/>
      <c r="R799" s="304"/>
      <c r="S799" s="130" t="str">
        <f t="shared" si="38"/>
        <v>.</v>
      </c>
      <c r="T799" s="169" t="str">
        <f>IF(S799="Yes",(NETWORKDAYS(H799,$D$12,Lists!$F$45:$F$65)-IF(ISNUMBER(J799),J799,0)-1),".")</f>
        <v>.</v>
      </c>
      <c r="U799" s="24"/>
      <c r="V799" s="296" t="str">
        <f t="shared" si="39"/>
        <v>.</v>
      </c>
      <c r="W799" s="44"/>
      <c r="X799" s="307"/>
      <c r="Y799" s="44"/>
      <c r="Z799" s="44"/>
      <c r="AA799" s="44"/>
      <c r="AB799" s="44"/>
      <c r="AC799" s="44"/>
      <c r="AD799" s="44"/>
      <c r="AE799" s="44"/>
      <c r="AF799" s="44"/>
      <c r="AG799" s="44"/>
    </row>
    <row r="800" spans="1:33" s="105" customFormat="1" ht="11.45" customHeight="1" outlineLevel="1" x14ac:dyDescent="0.2">
      <c r="A800" s="142">
        <f t="shared" si="37"/>
        <v>783</v>
      </c>
      <c r="B800" s="318"/>
      <c r="C800" s="71"/>
      <c r="D800" s="314"/>
      <c r="E800" s="70"/>
      <c r="F800" s="309"/>
      <c r="G800" s="308"/>
      <c r="H800" s="305"/>
      <c r="I800" s="319"/>
      <c r="J800" s="311"/>
      <c r="K800" s="305"/>
      <c r="L800" s="130" t="str">
        <f>IF(I800&lt;H800,"Check dates",IF(AND(H800="",I800&gt;0),"Check dates",IF(I800="",".",IFERROR(MAX(0,NETWORKDAYS(H800,I800,Lists!$F$45:$F$65)-IF(ISNUMBER(J800),J800,0)-1,0),"."))))</f>
        <v>.</v>
      </c>
      <c r="M800" s="308"/>
      <c r="N800" s="308"/>
      <c r="O800" s="304"/>
      <c r="P800" s="304"/>
      <c r="Q800" s="304"/>
      <c r="R800" s="304"/>
      <c r="S800" s="130" t="str">
        <f t="shared" si="38"/>
        <v>.</v>
      </c>
      <c r="T800" s="169" t="str">
        <f>IF(S800="Yes",(NETWORKDAYS(H800,$D$12,Lists!$F$45:$F$65)-IF(ISNUMBER(J800),J800,0)-1),".")</f>
        <v>.</v>
      </c>
      <c r="U800" s="24"/>
      <c r="V800" s="296" t="str">
        <f t="shared" si="39"/>
        <v>.</v>
      </c>
      <c r="W800" s="44"/>
      <c r="X800" s="307"/>
      <c r="Y800" s="44"/>
      <c r="Z800" s="44"/>
      <c r="AA800" s="44"/>
      <c r="AB800" s="44"/>
      <c r="AC800" s="44"/>
      <c r="AD800" s="44"/>
      <c r="AE800" s="44"/>
      <c r="AF800" s="44"/>
      <c r="AG800" s="44"/>
    </row>
    <row r="801" spans="1:33" s="105" customFormat="1" ht="11.45" customHeight="1" outlineLevel="1" x14ac:dyDescent="0.2">
      <c r="A801" s="142">
        <f t="shared" si="37"/>
        <v>784</v>
      </c>
      <c r="B801" s="318"/>
      <c r="C801" s="71"/>
      <c r="D801" s="314"/>
      <c r="E801" s="70"/>
      <c r="F801" s="309"/>
      <c r="G801" s="308"/>
      <c r="H801" s="305"/>
      <c r="I801" s="319"/>
      <c r="J801" s="311"/>
      <c r="K801" s="305"/>
      <c r="L801" s="130" t="str">
        <f>IF(I801&lt;H801,"Check dates",IF(AND(H801="",I801&gt;0),"Check dates",IF(I801="",".",IFERROR(MAX(0,NETWORKDAYS(H801,I801,Lists!$F$45:$F$65)-IF(ISNUMBER(J801),J801,0)-1,0),"."))))</f>
        <v>.</v>
      </c>
      <c r="M801" s="308"/>
      <c r="N801" s="308"/>
      <c r="O801" s="304"/>
      <c r="P801" s="304"/>
      <c r="Q801" s="304"/>
      <c r="R801" s="304"/>
      <c r="S801" s="130" t="str">
        <f t="shared" si="38"/>
        <v>.</v>
      </c>
      <c r="T801" s="169" t="str">
        <f>IF(S801="Yes",(NETWORKDAYS(H801,$D$12,Lists!$F$45:$F$65)-IF(ISNUMBER(J801),J801,0)-1),".")</f>
        <v>.</v>
      </c>
      <c r="U801" s="24"/>
      <c r="V801" s="296" t="str">
        <f t="shared" si="39"/>
        <v>.</v>
      </c>
      <c r="W801" s="44"/>
      <c r="X801" s="307"/>
      <c r="Y801" s="44"/>
      <c r="Z801" s="44"/>
      <c r="AA801" s="44"/>
      <c r="AB801" s="44"/>
      <c r="AC801" s="44"/>
      <c r="AD801" s="44"/>
      <c r="AE801" s="44"/>
      <c r="AF801" s="44"/>
      <c r="AG801" s="44"/>
    </row>
    <row r="802" spans="1:33" s="105" customFormat="1" ht="11.45" customHeight="1" outlineLevel="1" x14ac:dyDescent="0.2">
      <c r="A802" s="142">
        <f t="shared" si="37"/>
        <v>785</v>
      </c>
      <c r="B802" s="318"/>
      <c r="C802" s="71"/>
      <c r="D802" s="314"/>
      <c r="E802" s="70"/>
      <c r="F802" s="70"/>
      <c r="G802" s="265"/>
      <c r="H802" s="305"/>
      <c r="I802" s="319"/>
      <c r="J802" s="311"/>
      <c r="K802" s="305"/>
      <c r="L802" s="130" t="str">
        <f>IF(I802&lt;H802,"Check dates",IF(AND(H802="",I802&gt;0),"Check dates",IF(I802="",".",IFERROR(MAX(0,NETWORKDAYS(H802,I802,Lists!$F$45:$F$65)-IF(ISNUMBER(J802),J802,0)-1,0),"."))))</f>
        <v>.</v>
      </c>
      <c r="M802" s="308"/>
      <c r="N802" s="308"/>
      <c r="O802" s="304"/>
      <c r="P802" s="304"/>
      <c r="Q802" s="304"/>
      <c r="R802" s="304"/>
      <c r="S802" s="130" t="str">
        <f t="shared" si="38"/>
        <v>.</v>
      </c>
      <c r="T802" s="169" t="str">
        <f>IF(S802="Yes",(NETWORKDAYS(H802,$D$12,Lists!$F$45:$F$65)-IF(ISNUMBER(J802),J802,0)-1),".")</f>
        <v>.</v>
      </c>
      <c r="U802" s="24"/>
      <c r="V802" s="296" t="str">
        <f t="shared" si="39"/>
        <v>.</v>
      </c>
      <c r="W802" s="44"/>
      <c r="X802" s="307"/>
      <c r="Y802" s="44"/>
      <c r="Z802" s="44"/>
      <c r="AA802" s="44"/>
      <c r="AB802" s="44"/>
      <c r="AC802" s="44"/>
      <c r="AD802" s="44"/>
      <c r="AE802" s="44"/>
      <c r="AF802" s="44"/>
      <c r="AG802" s="44"/>
    </row>
    <row r="803" spans="1:33" s="105" customFormat="1" ht="11.45" customHeight="1" outlineLevel="1" x14ac:dyDescent="0.2">
      <c r="A803" s="142">
        <f t="shared" si="37"/>
        <v>786</v>
      </c>
      <c r="B803" s="318"/>
      <c r="C803" s="71"/>
      <c r="D803" s="314"/>
      <c r="E803" s="70"/>
      <c r="F803" s="309"/>
      <c r="G803" s="308"/>
      <c r="H803" s="305"/>
      <c r="I803" s="305"/>
      <c r="J803" s="311"/>
      <c r="K803" s="305"/>
      <c r="L803" s="130" t="str">
        <f>IF(I803&lt;H803,"Check dates",IF(AND(H803="",I803&gt;0),"Check dates",IF(I803="",".",IFERROR(MAX(0,NETWORKDAYS(H803,I803,Lists!$F$45:$F$65)-IF(ISNUMBER(J803),J803,0)-1,0),"."))))</f>
        <v>.</v>
      </c>
      <c r="M803" s="308"/>
      <c r="N803" s="308"/>
      <c r="O803" s="304"/>
      <c r="P803" s="304"/>
      <c r="Q803" s="304"/>
      <c r="R803" s="304"/>
      <c r="S803" s="130" t="str">
        <f t="shared" si="38"/>
        <v>.</v>
      </c>
      <c r="T803" s="169" t="str">
        <f>IF(S803="Yes",(NETWORKDAYS(H803,$D$12,Lists!$F$45:$F$65)-IF(ISNUMBER(J803),J803,0)-1),".")</f>
        <v>.</v>
      </c>
      <c r="U803" s="24"/>
      <c r="V803" s="296" t="str">
        <f t="shared" si="39"/>
        <v>.</v>
      </c>
      <c r="W803" s="44"/>
      <c r="X803" s="307"/>
      <c r="Y803" s="44"/>
      <c r="Z803" s="44"/>
      <c r="AA803" s="44"/>
      <c r="AB803" s="44"/>
      <c r="AC803" s="44"/>
      <c r="AD803" s="44"/>
      <c r="AE803" s="44"/>
      <c r="AF803" s="44"/>
      <c r="AG803" s="44"/>
    </row>
    <row r="804" spans="1:33" s="105" customFormat="1" ht="11.45" customHeight="1" outlineLevel="1" x14ac:dyDescent="0.2">
      <c r="A804" s="142">
        <f t="shared" si="37"/>
        <v>787</v>
      </c>
      <c r="B804" s="318"/>
      <c r="C804" s="71"/>
      <c r="D804" s="314"/>
      <c r="E804" s="70"/>
      <c r="F804" s="309"/>
      <c r="G804" s="308"/>
      <c r="H804" s="305"/>
      <c r="I804" s="305"/>
      <c r="J804" s="311"/>
      <c r="K804" s="305"/>
      <c r="L804" s="130" t="str">
        <f>IF(I804&lt;H804,"Check dates",IF(AND(H804="",I804&gt;0),"Check dates",IF(I804="",".",IFERROR(MAX(0,NETWORKDAYS(H804,I804,Lists!$F$45:$F$65)-IF(ISNUMBER(J804),J804,0)-1,0),"."))))</f>
        <v>.</v>
      </c>
      <c r="M804" s="308"/>
      <c r="N804" s="308"/>
      <c r="O804" s="304"/>
      <c r="P804" s="304"/>
      <c r="Q804" s="304"/>
      <c r="R804" s="304"/>
      <c r="S804" s="130" t="str">
        <f t="shared" si="38"/>
        <v>.</v>
      </c>
      <c r="T804" s="169" t="str">
        <f>IF(S804="Yes",(NETWORKDAYS(H804,$D$12,Lists!$F$45:$F$65)-IF(ISNUMBER(J804),J804,0)-1),".")</f>
        <v>.</v>
      </c>
      <c r="U804" s="24"/>
      <c r="V804" s="296" t="str">
        <f t="shared" si="39"/>
        <v>.</v>
      </c>
      <c r="W804" s="44"/>
      <c r="X804" s="307"/>
      <c r="Y804" s="44"/>
      <c r="Z804" s="44"/>
      <c r="AA804" s="44"/>
      <c r="AB804" s="44"/>
      <c r="AC804" s="44"/>
      <c r="AD804" s="44"/>
      <c r="AE804" s="44"/>
      <c r="AF804" s="44"/>
      <c r="AG804" s="44"/>
    </row>
    <row r="805" spans="1:33" s="105" customFormat="1" ht="11.45" customHeight="1" outlineLevel="1" x14ac:dyDescent="0.2">
      <c r="A805" s="142">
        <f t="shared" si="37"/>
        <v>788</v>
      </c>
      <c r="B805" s="318"/>
      <c r="C805" s="71"/>
      <c r="D805" s="314"/>
      <c r="E805" s="70"/>
      <c r="F805" s="309"/>
      <c r="G805" s="308"/>
      <c r="H805" s="305"/>
      <c r="I805" s="305"/>
      <c r="J805" s="311"/>
      <c r="K805" s="305"/>
      <c r="L805" s="130" t="str">
        <f>IF(I805&lt;H805,"Check dates",IF(AND(H805="",I805&gt;0),"Check dates",IF(I805="",".",IFERROR(MAX(0,NETWORKDAYS(H805,I805,Lists!$F$45:$F$65)-IF(ISNUMBER(J805),J805,0)-1,0),"."))))</f>
        <v>.</v>
      </c>
      <c r="M805" s="308"/>
      <c r="N805" s="308"/>
      <c r="O805" s="304"/>
      <c r="P805" s="304"/>
      <c r="Q805" s="304"/>
      <c r="R805" s="304"/>
      <c r="S805" s="130" t="str">
        <f t="shared" si="38"/>
        <v>.</v>
      </c>
      <c r="T805" s="169" t="str">
        <f>IF(S805="Yes",(NETWORKDAYS(H805,$D$12,Lists!$F$45:$F$65)-IF(ISNUMBER(J805),J805,0)-1),".")</f>
        <v>.</v>
      </c>
      <c r="U805" s="24"/>
      <c r="V805" s="296" t="str">
        <f t="shared" si="39"/>
        <v>.</v>
      </c>
      <c r="W805" s="44"/>
      <c r="X805" s="307"/>
      <c r="Y805" s="44"/>
      <c r="Z805" s="44"/>
      <c r="AA805" s="44"/>
      <c r="AB805" s="44"/>
      <c r="AC805" s="44"/>
      <c r="AD805" s="44"/>
      <c r="AE805" s="44"/>
      <c r="AF805" s="44"/>
      <c r="AG805" s="44"/>
    </row>
    <row r="806" spans="1:33" s="105" customFormat="1" ht="11.45" customHeight="1" outlineLevel="1" x14ac:dyDescent="0.2">
      <c r="A806" s="142">
        <f t="shared" si="37"/>
        <v>789</v>
      </c>
      <c r="B806" s="318"/>
      <c r="C806" s="71"/>
      <c r="D806" s="314"/>
      <c r="E806" s="70"/>
      <c r="F806" s="309"/>
      <c r="G806" s="308"/>
      <c r="H806" s="305"/>
      <c r="I806" s="305"/>
      <c r="J806" s="311"/>
      <c r="K806" s="305"/>
      <c r="L806" s="130" t="str">
        <f>IF(I806&lt;H806,"Check dates",IF(AND(H806="",I806&gt;0),"Check dates",IF(I806="",".",IFERROR(MAX(0,NETWORKDAYS(H806,I806,Lists!$F$45:$F$65)-IF(ISNUMBER(J806),J806,0)-1,0),"."))))</f>
        <v>.</v>
      </c>
      <c r="M806" s="308"/>
      <c r="N806" s="308"/>
      <c r="O806" s="304"/>
      <c r="P806" s="304"/>
      <c r="Q806" s="304"/>
      <c r="R806" s="304"/>
      <c r="S806" s="130" t="str">
        <f t="shared" si="38"/>
        <v>.</v>
      </c>
      <c r="T806" s="169" t="str">
        <f>IF(S806="Yes",(NETWORKDAYS(H806,$D$12,Lists!$F$45:$F$65)-IF(ISNUMBER(J806),J806,0)-1),".")</f>
        <v>.</v>
      </c>
      <c r="U806" s="24"/>
      <c r="V806" s="296" t="str">
        <f t="shared" si="39"/>
        <v>.</v>
      </c>
      <c r="W806" s="44"/>
      <c r="X806" s="307"/>
      <c r="Y806" s="44"/>
      <c r="Z806" s="44"/>
      <c r="AA806" s="44"/>
      <c r="AB806" s="44"/>
      <c r="AC806" s="44"/>
      <c r="AD806" s="44"/>
      <c r="AE806" s="44"/>
      <c r="AF806" s="44"/>
      <c r="AG806" s="44"/>
    </row>
    <row r="807" spans="1:33" s="105" customFormat="1" ht="11.45" customHeight="1" outlineLevel="1" x14ac:dyDescent="0.2">
      <c r="A807" s="142">
        <f t="shared" si="37"/>
        <v>790</v>
      </c>
      <c r="B807" s="318"/>
      <c r="C807" s="71"/>
      <c r="D807" s="314"/>
      <c r="E807" s="70"/>
      <c r="F807" s="309"/>
      <c r="G807" s="308"/>
      <c r="H807" s="305"/>
      <c r="I807" s="305"/>
      <c r="J807" s="311"/>
      <c r="K807" s="305"/>
      <c r="L807" s="130" t="str">
        <f>IF(I807&lt;H807,"Check dates",IF(AND(H807="",I807&gt;0),"Check dates",IF(I807="",".",IFERROR(MAX(0,NETWORKDAYS(H807,I807,Lists!$F$45:$F$65)-IF(ISNUMBER(J807),J807,0)-1,0),"."))))</f>
        <v>.</v>
      </c>
      <c r="M807" s="308"/>
      <c r="N807" s="308"/>
      <c r="O807" s="304"/>
      <c r="P807" s="304"/>
      <c r="Q807" s="304"/>
      <c r="R807" s="304"/>
      <c r="S807" s="130" t="str">
        <f t="shared" si="38"/>
        <v>.</v>
      </c>
      <c r="T807" s="169" t="str">
        <f>IF(S807="Yes",(NETWORKDAYS(H807,$D$12,Lists!$F$45:$F$65)-IF(ISNUMBER(J807),J807,0)-1),".")</f>
        <v>.</v>
      </c>
      <c r="U807" s="24"/>
      <c r="V807" s="296" t="str">
        <f t="shared" si="39"/>
        <v>.</v>
      </c>
      <c r="W807" s="44"/>
      <c r="X807" s="307"/>
      <c r="Y807" s="44"/>
      <c r="Z807" s="44"/>
      <c r="AA807" s="44"/>
      <c r="AB807" s="44"/>
      <c r="AC807" s="44"/>
      <c r="AD807" s="44"/>
      <c r="AE807" s="44"/>
      <c r="AF807" s="44"/>
      <c r="AG807" s="44"/>
    </row>
    <row r="808" spans="1:33" s="105" customFormat="1" ht="11.45" customHeight="1" outlineLevel="1" x14ac:dyDescent="0.2">
      <c r="A808" s="142">
        <f t="shared" si="37"/>
        <v>791</v>
      </c>
      <c r="B808" s="318"/>
      <c r="C808" s="71"/>
      <c r="D808" s="314"/>
      <c r="E808" s="70"/>
      <c r="F808" s="309"/>
      <c r="G808" s="308"/>
      <c r="H808" s="305"/>
      <c r="I808" s="305"/>
      <c r="J808" s="311"/>
      <c r="K808" s="305"/>
      <c r="L808" s="130" t="str">
        <f>IF(I808&lt;H808,"Check dates",IF(AND(H808="",I808&gt;0),"Check dates",IF(I808="",".",IFERROR(MAX(0,NETWORKDAYS(H808,I808,Lists!$F$45:$F$65)-IF(ISNUMBER(J808),J808,0)-1,0),"."))))</f>
        <v>.</v>
      </c>
      <c r="M808" s="308"/>
      <c r="N808" s="308"/>
      <c r="O808" s="304"/>
      <c r="P808" s="304"/>
      <c r="Q808" s="304"/>
      <c r="R808" s="304"/>
      <c r="S808" s="130" t="str">
        <f t="shared" si="38"/>
        <v>.</v>
      </c>
      <c r="T808" s="169" t="str">
        <f>IF(S808="Yes",(NETWORKDAYS(H808,$D$12,Lists!$F$45:$F$65)-IF(ISNUMBER(J808),J808,0)-1),".")</f>
        <v>.</v>
      </c>
      <c r="U808" s="24"/>
      <c r="V808" s="296" t="str">
        <f t="shared" si="39"/>
        <v>.</v>
      </c>
      <c r="W808" s="44"/>
      <c r="X808" s="307"/>
      <c r="Y808" s="44"/>
      <c r="Z808" s="44"/>
      <c r="AA808" s="44"/>
      <c r="AB808" s="44"/>
      <c r="AC808" s="44"/>
      <c r="AD808" s="44"/>
      <c r="AE808" s="44"/>
      <c r="AF808" s="44"/>
      <c r="AG808" s="44"/>
    </row>
    <row r="809" spans="1:33" s="105" customFormat="1" ht="11.45" customHeight="1" outlineLevel="1" x14ac:dyDescent="0.2">
      <c r="A809" s="142">
        <f t="shared" si="37"/>
        <v>792</v>
      </c>
      <c r="B809" s="318"/>
      <c r="C809" s="71"/>
      <c r="D809" s="314"/>
      <c r="E809" s="70"/>
      <c r="F809" s="309"/>
      <c r="G809" s="308"/>
      <c r="H809" s="305"/>
      <c r="I809" s="305"/>
      <c r="J809" s="311"/>
      <c r="K809" s="305"/>
      <c r="L809" s="130" t="str">
        <f>IF(I809&lt;H809,"Check dates",IF(AND(H809="",I809&gt;0),"Check dates",IF(I809="",".",IFERROR(MAX(0,NETWORKDAYS(H809,I809,Lists!$F$45:$F$65)-IF(ISNUMBER(J809),J809,0)-1,0),"."))))</f>
        <v>.</v>
      </c>
      <c r="M809" s="308"/>
      <c r="N809" s="308"/>
      <c r="O809" s="304"/>
      <c r="P809" s="304"/>
      <c r="Q809" s="304"/>
      <c r="R809" s="304"/>
      <c r="S809" s="130" t="str">
        <f t="shared" si="38"/>
        <v>.</v>
      </c>
      <c r="T809" s="169" t="str">
        <f>IF(S809="Yes",(NETWORKDAYS(H809,$D$12,Lists!$F$45:$F$65)-IF(ISNUMBER(J809),J809,0)-1),".")</f>
        <v>.</v>
      </c>
      <c r="U809" s="24"/>
      <c r="V809" s="296" t="str">
        <f t="shared" si="39"/>
        <v>.</v>
      </c>
      <c r="W809" s="44"/>
      <c r="X809" s="307"/>
      <c r="Y809" s="44"/>
      <c r="Z809" s="44"/>
      <c r="AA809" s="44"/>
      <c r="AB809" s="44"/>
      <c r="AC809" s="44"/>
      <c r="AD809" s="44"/>
      <c r="AE809" s="44"/>
      <c r="AF809" s="44"/>
      <c r="AG809" s="44"/>
    </row>
    <row r="810" spans="1:33" s="105" customFormat="1" ht="11.45" customHeight="1" outlineLevel="1" x14ac:dyDescent="0.2">
      <c r="A810" s="142">
        <f t="shared" si="37"/>
        <v>793</v>
      </c>
      <c r="B810" s="318"/>
      <c r="C810" s="71"/>
      <c r="D810" s="314"/>
      <c r="E810" s="70"/>
      <c r="F810" s="309"/>
      <c r="G810" s="308"/>
      <c r="H810" s="305"/>
      <c r="I810" s="305"/>
      <c r="J810" s="311"/>
      <c r="K810" s="305"/>
      <c r="L810" s="130" t="str">
        <f>IF(I810&lt;H810,"Check dates",IF(AND(H810="",I810&gt;0),"Check dates",IF(I810="",".",IFERROR(MAX(0,NETWORKDAYS(H810,I810,Lists!$F$45:$F$65)-IF(ISNUMBER(J810),J810,0)-1,0),"."))))</f>
        <v>.</v>
      </c>
      <c r="M810" s="308"/>
      <c r="N810" s="308"/>
      <c r="O810" s="304"/>
      <c r="P810" s="304"/>
      <c r="Q810" s="304"/>
      <c r="R810" s="304"/>
      <c r="S810" s="130" t="str">
        <f t="shared" si="38"/>
        <v>.</v>
      </c>
      <c r="T810" s="169" t="str">
        <f>IF(S810="Yes",(NETWORKDAYS(H810,$D$12,Lists!$F$45:$F$65)-IF(ISNUMBER(J810),J810,0)-1),".")</f>
        <v>.</v>
      </c>
      <c r="U810" s="24"/>
      <c r="V810" s="296" t="str">
        <f t="shared" si="39"/>
        <v>.</v>
      </c>
      <c r="W810" s="44"/>
      <c r="X810" s="307"/>
      <c r="Y810" s="44"/>
      <c r="Z810" s="44"/>
      <c r="AA810" s="44"/>
      <c r="AB810" s="44"/>
      <c r="AC810" s="44"/>
      <c r="AD810" s="44"/>
      <c r="AE810" s="44"/>
      <c r="AF810" s="44"/>
      <c r="AG810" s="44"/>
    </row>
    <row r="811" spans="1:33" s="105" customFormat="1" ht="11.45" customHeight="1" outlineLevel="1" x14ac:dyDescent="0.2">
      <c r="A811" s="142">
        <f t="shared" si="37"/>
        <v>794</v>
      </c>
      <c r="B811" s="318"/>
      <c r="C811" s="71"/>
      <c r="D811" s="314"/>
      <c r="E811" s="70"/>
      <c r="F811" s="309"/>
      <c r="G811" s="308"/>
      <c r="H811" s="305"/>
      <c r="I811" s="305"/>
      <c r="J811" s="311"/>
      <c r="K811" s="305"/>
      <c r="L811" s="130" t="str">
        <f>IF(I811&lt;H811,"Check dates",IF(AND(H811="",I811&gt;0),"Check dates",IF(I811="",".",IFERROR(MAX(0,NETWORKDAYS(H811,I811,Lists!$F$45:$F$65)-IF(ISNUMBER(J811),J811,0)-1,0),"."))))</f>
        <v>.</v>
      </c>
      <c r="M811" s="308"/>
      <c r="N811" s="308"/>
      <c r="O811" s="304"/>
      <c r="P811" s="304"/>
      <c r="Q811" s="304"/>
      <c r="R811" s="304"/>
      <c r="S811" s="130" t="str">
        <f t="shared" si="38"/>
        <v>.</v>
      </c>
      <c r="T811" s="169" t="str">
        <f>IF(S811="Yes",(NETWORKDAYS(H811,$D$12,Lists!$F$45:$F$65)-IF(ISNUMBER(J811),J811,0)-1),".")</f>
        <v>.</v>
      </c>
      <c r="U811" s="24"/>
      <c r="V811" s="296" t="str">
        <f t="shared" si="39"/>
        <v>.</v>
      </c>
      <c r="W811" s="44"/>
      <c r="X811" s="307"/>
      <c r="Y811" s="44"/>
      <c r="Z811" s="44"/>
      <c r="AA811" s="44"/>
      <c r="AB811" s="44"/>
      <c r="AC811" s="44"/>
      <c r="AD811" s="44"/>
      <c r="AE811" s="44"/>
      <c r="AF811" s="44"/>
      <c r="AG811" s="44"/>
    </row>
    <row r="812" spans="1:33" s="105" customFormat="1" ht="11.45" customHeight="1" outlineLevel="1" x14ac:dyDescent="0.2">
      <c r="A812" s="142">
        <f t="shared" si="37"/>
        <v>795</v>
      </c>
      <c r="B812" s="318"/>
      <c r="C812" s="71"/>
      <c r="D812" s="314"/>
      <c r="E812" s="70"/>
      <c r="F812" s="309"/>
      <c r="G812" s="308"/>
      <c r="H812" s="305"/>
      <c r="I812" s="305"/>
      <c r="J812" s="311"/>
      <c r="K812" s="305"/>
      <c r="L812" s="130" t="str">
        <f>IF(I812&lt;H812,"Check dates",IF(AND(H812="",I812&gt;0),"Check dates",IF(I812="",".",IFERROR(MAX(0,NETWORKDAYS(H812,I812,Lists!$F$45:$F$65)-IF(ISNUMBER(J812),J812,0)-1,0),"."))))</f>
        <v>.</v>
      </c>
      <c r="M812" s="308"/>
      <c r="N812" s="308"/>
      <c r="O812" s="304"/>
      <c r="P812" s="304"/>
      <c r="Q812" s="304"/>
      <c r="R812" s="304"/>
      <c r="S812" s="130" t="str">
        <f t="shared" si="38"/>
        <v>.</v>
      </c>
      <c r="T812" s="169" t="str">
        <f>IF(S812="Yes",(NETWORKDAYS(H812,$D$12,Lists!$F$45:$F$65)-IF(ISNUMBER(J812),J812,0)-1),".")</f>
        <v>.</v>
      </c>
      <c r="U812" s="24"/>
      <c r="V812" s="296" t="str">
        <f t="shared" si="39"/>
        <v>.</v>
      </c>
      <c r="W812" s="44"/>
      <c r="X812" s="307"/>
      <c r="Y812" s="44"/>
      <c r="Z812" s="44"/>
      <c r="AA812" s="44"/>
      <c r="AB812" s="44"/>
      <c r="AC812" s="44"/>
      <c r="AD812" s="44"/>
      <c r="AE812" s="44"/>
      <c r="AF812" s="44"/>
      <c r="AG812" s="44"/>
    </row>
    <row r="813" spans="1:33" s="105" customFormat="1" ht="11.45" customHeight="1" outlineLevel="1" x14ac:dyDescent="0.2">
      <c r="A813" s="142">
        <f t="shared" si="37"/>
        <v>796</v>
      </c>
      <c r="B813" s="318"/>
      <c r="C813" s="71"/>
      <c r="D813" s="314"/>
      <c r="E813" s="70"/>
      <c r="F813" s="309"/>
      <c r="G813" s="308"/>
      <c r="H813" s="305"/>
      <c r="I813" s="305"/>
      <c r="J813" s="311"/>
      <c r="K813" s="305"/>
      <c r="L813" s="130" t="str">
        <f>IF(I813&lt;H813,"Check dates",IF(AND(H813="",I813&gt;0),"Check dates",IF(I813="",".",IFERROR(MAX(0,NETWORKDAYS(H813,I813,Lists!$F$45:$F$65)-IF(ISNUMBER(J813),J813,0)-1,0),"."))))</f>
        <v>.</v>
      </c>
      <c r="M813" s="308"/>
      <c r="N813" s="308"/>
      <c r="O813" s="304"/>
      <c r="P813" s="304"/>
      <c r="Q813" s="304"/>
      <c r="R813" s="304"/>
      <c r="S813" s="130" t="str">
        <f t="shared" si="38"/>
        <v>.</v>
      </c>
      <c r="T813" s="169" t="str">
        <f>IF(S813="Yes",(NETWORKDAYS(H813,$D$12,Lists!$F$45:$F$65)-IF(ISNUMBER(J813),J813,0)-1),".")</f>
        <v>.</v>
      </c>
      <c r="U813" s="24"/>
      <c r="V813" s="296" t="str">
        <f t="shared" si="39"/>
        <v>.</v>
      </c>
      <c r="W813" s="44"/>
      <c r="X813" s="307"/>
      <c r="Y813" s="44"/>
      <c r="Z813" s="44"/>
      <c r="AA813" s="44"/>
      <c r="AB813" s="44"/>
      <c r="AC813" s="44"/>
      <c r="AD813" s="44"/>
      <c r="AE813" s="44"/>
      <c r="AF813" s="44"/>
      <c r="AG813" s="44"/>
    </row>
    <row r="814" spans="1:33" s="105" customFormat="1" ht="11.45" customHeight="1" outlineLevel="1" x14ac:dyDescent="0.2">
      <c r="A814" s="142">
        <f t="shared" si="37"/>
        <v>797</v>
      </c>
      <c r="B814" s="318"/>
      <c r="C814" s="71"/>
      <c r="D814" s="314"/>
      <c r="E814" s="70"/>
      <c r="F814" s="309"/>
      <c r="G814" s="308"/>
      <c r="H814" s="305"/>
      <c r="I814" s="305"/>
      <c r="J814" s="311"/>
      <c r="K814" s="305"/>
      <c r="L814" s="130" t="str">
        <f>IF(I814&lt;H814,"Check dates",IF(AND(H814="",I814&gt;0),"Check dates",IF(I814="",".",IFERROR(MAX(0,NETWORKDAYS(H814,I814,Lists!$F$45:$F$65)-IF(ISNUMBER(J814),J814,0)-1,0),"."))))</f>
        <v>.</v>
      </c>
      <c r="M814" s="308"/>
      <c r="N814" s="308"/>
      <c r="O814" s="304"/>
      <c r="P814" s="304"/>
      <c r="Q814" s="304"/>
      <c r="R814" s="304"/>
      <c r="S814" s="130" t="str">
        <f t="shared" si="38"/>
        <v>.</v>
      </c>
      <c r="T814" s="169" t="str">
        <f>IF(S814="Yes",(NETWORKDAYS(H814,$D$12,Lists!$F$45:$F$65)-IF(ISNUMBER(J814),J814,0)-1),".")</f>
        <v>.</v>
      </c>
      <c r="U814" s="24"/>
      <c r="V814" s="296" t="str">
        <f t="shared" si="39"/>
        <v>.</v>
      </c>
      <c r="W814" s="44"/>
      <c r="X814" s="307"/>
      <c r="Y814" s="44"/>
      <c r="Z814" s="44"/>
      <c r="AA814" s="44"/>
      <c r="AB814" s="44"/>
      <c r="AC814" s="44"/>
      <c r="AD814" s="44"/>
      <c r="AE814" s="44"/>
      <c r="AF814" s="44"/>
      <c r="AG814" s="44"/>
    </row>
    <row r="815" spans="1:33" s="105" customFormat="1" ht="11.45" customHeight="1" outlineLevel="1" x14ac:dyDescent="0.2">
      <c r="A815" s="142">
        <f t="shared" si="37"/>
        <v>798</v>
      </c>
      <c r="B815" s="318"/>
      <c r="C815" s="71"/>
      <c r="D815" s="314"/>
      <c r="E815" s="70"/>
      <c r="F815" s="309"/>
      <c r="G815" s="308"/>
      <c r="H815" s="305"/>
      <c r="I815" s="305"/>
      <c r="J815" s="311"/>
      <c r="K815" s="305"/>
      <c r="L815" s="130" t="str">
        <f>IF(I815&lt;H815,"Check dates",IF(AND(H815="",I815&gt;0),"Check dates",IF(I815="",".",IFERROR(MAX(0,NETWORKDAYS(H815,I815,Lists!$F$45:$F$65)-IF(ISNUMBER(J815),J815,0)-1,0),"."))))</f>
        <v>.</v>
      </c>
      <c r="M815" s="308"/>
      <c r="N815" s="308"/>
      <c r="O815" s="304"/>
      <c r="P815" s="304"/>
      <c r="Q815" s="304"/>
      <c r="R815" s="304"/>
      <c r="S815" s="130" t="str">
        <f t="shared" si="38"/>
        <v>.</v>
      </c>
      <c r="T815" s="169" t="str">
        <f>IF(S815="Yes",(NETWORKDAYS(H815,$D$12,Lists!$F$45:$F$65)-IF(ISNUMBER(J815),J815,0)-1),".")</f>
        <v>.</v>
      </c>
      <c r="U815" s="24"/>
      <c r="V815" s="296" t="str">
        <f t="shared" si="39"/>
        <v>.</v>
      </c>
      <c r="W815" s="44"/>
      <c r="X815" s="307"/>
      <c r="Y815" s="44"/>
      <c r="Z815" s="44"/>
      <c r="AA815" s="44"/>
      <c r="AB815" s="44"/>
      <c r="AC815" s="44"/>
      <c r="AD815" s="44"/>
      <c r="AE815" s="44"/>
      <c r="AF815" s="44"/>
      <c r="AG815" s="44"/>
    </row>
    <row r="816" spans="1:33" s="105" customFormat="1" ht="11.45" customHeight="1" outlineLevel="1" x14ac:dyDescent="0.2">
      <c r="A816" s="142">
        <f t="shared" si="37"/>
        <v>799</v>
      </c>
      <c r="B816" s="318"/>
      <c r="C816" s="71"/>
      <c r="D816" s="314"/>
      <c r="E816" s="70"/>
      <c r="F816" s="309"/>
      <c r="G816" s="308"/>
      <c r="H816" s="305"/>
      <c r="I816" s="305"/>
      <c r="J816" s="311"/>
      <c r="K816" s="305"/>
      <c r="L816" s="130" t="str">
        <f>IF(I816&lt;H816,"Check dates",IF(AND(H816="",I816&gt;0),"Check dates",IF(I816="",".",IFERROR(MAX(0,NETWORKDAYS(H816,I816,Lists!$F$45:$F$65)-IF(ISNUMBER(J816),J816,0)-1,0),"."))))</f>
        <v>.</v>
      </c>
      <c r="M816" s="308"/>
      <c r="N816" s="308"/>
      <c r="O816" s="304"/>
      <c r="P816" s="304"/>
      <c r="Q816" s="304"/>
      <c r="R816" s="304"/>
      <c r="S816" s="130" t="str">
        <f t="shared" si="38"/>
        <v>.</v>
      </c>
      <c r="T816" s="169" t="str">
        <f>IF(S816="Yes",(NETWORKDAYS(H816,$D$12,Lists!$F$45:$F$65)-IF(ISNUMBER(J816),J816,0)-1),".")</f>
        <v>.</v>
      </c>
      <c r="U816" s="24"/>
      <c r="V816" s="296" t="str">
        <f t="shared" si="39"/>
        <v>.</v>
      </c>
      <c r="W816" s="44"/>
      <c r="X816" s="307"/>
      <c r="Y816" s="44"/>
      <c r="Z816" s="44"/>
      <c r="AA816" s="44"/>
      <c r="AB816" s="44"/>
      <c r="AC816" s="44"/>
      <c r="AD816" s="44"/>
      <c r="AE816" s="44"/>
      <c r="AF816" s="44"/>
      <c r="AG816" s="44"/>
    </row>
    <row r="817" spans="1:33" s="105" customFormat="1" ht="11.45" customHeight="1" outlineLevel="1" x14ac:dyDescent="0.2">
      <c r="A817" s="142">
        <f t="shared" si="37"/>
        <v>800</v>
      </c>
      <c r="B817" s="318"/>
      <c r="C817" s="71"/>
      <c r="D817" s="314"/>
      <c r="E817" s="70"/>
      <c r="F817" s="309"/>
      <c r="G817" s="308"/>
      <c r="H817" s="305"/>
      <c r="I817" s="305"/>
      <c r="J817" s="311"/>
      <c r="K817" s="305"/>
      <c r="L817" s="130" t="str">
        <f>IF(I817&lt;H817,"Check dates",IF(AND(H817="",I817&gt;0),"Check dates",IF(I817="",".",IFERROR(MAX(0,NETWORKDAYS(H817,I817,Lists!$F$45:$F$65)-IF(ISNUMBER(J817),J817,0)-1,0),"."))))</f>
        <v>.</v>
      </c>
      <c r="M817" s="308"/>
      <c r="N817" s="308"/>
      <c r="O817" s="304"/>
      <c r="P817" s="304"/>
      <c r="Q817" s="304"/>
      <c r="R817" s="304"/>
      <c r="S817" s="130" t="str">
        <f t="shared" si="38"/>
        <v>.</v>
      </c>
      <c r="T817" s="169" t="str">
        <f>IF(S817="Yes",(NETWORKDAYS(H817,$D$12,Lists!$F$45:$F$65)-IF(ISNUMBER(J817),J817,0)-1),".")</f>
        <v>.</v>
      </c>
      <c r="U817" s="24"/>
      <c r="V817" s="296" t="str">
        <f t="shared" si="39"/>
        <v>.</v>
      </c>
      <c r="W817" s="44"/>
      <c r="X817" s="307"/>
      <c r="Y817" s="44"/>
      <c r="Z817" s="44"/>
      <c r="AA817" s="44"/>
      <c r="AB817" s="44"/>
      <c r="AC817" s="44"/>
      <c r="AD817" s="44"/>
      <c r="AE817" s="44"/>
      <c r="AF817" s="44"/>
      <c r="AG817" s="44"/>
    </row>
    <row r="818" spans="1:33" s="105" customFormat="1" ht="11.45" customHeight="1" outlineLevel="1" x14ac:dyDescent="0.2">
      <c r="A818" s="142">
        <f t="shared" si="37"/>
        <v>801</v>
      </c>
      <c r="B818" s="318"/>
      <c r="C818" s="71"/>
      <c r="D818" s="314"/>
      <c r="E818" s="70"/>
      <c r="F818" s="309"/>
      <c r="G818" s="308"/>
      <c r="H818" s="305"/>
      <c r="I818" s="305"/>
      <c r="J818" s="311"/>
      <c r="K818" s="305"/>
      <c r="L818" s="130" t="str">
        <f>IF(I818&lt;H818,"Check dates",IF(AND(H818="",I818&gt;0),"Check dates",IF(I818="",".",IFERROR(MAX(0,NETWORKDAYS(H818,I818,Lists!$F$45:$F$65)-IF(ISNUMBER(J818),J818,0)-1,0),"."))))</f>
        <v>.</v>
      </c>
      <c r="M818" s="308"/>
      <c r="N818" s="308"/>
      <c r="O818" s="304"/>
      <c r="P818" s="304"/>
      <c r="Q818" s="304"/>
      <c r="R818" s="304"/>
      <c r="S818" s="130" t="str">
        <f t="shared" si="38"/>
        <v>.</v>
      </c>
      <c r="T818" s="169" t="str">
        <f>IF(S818="Yes",(NETWORKDAYS(H818,$D$12,Lists!$F$45:$F$65)-IF(ISNUMBER(J818),J818,0)-1),".")</f>
        <v>.</v>
      </c>
      <c r="U818" s="24"/>
      <c r="V818" s="296" t="str">
        <f t="shared" si="39"/>
        <v>.</v>
      </c>
      <c r="W818" s="44"/>
      <c r="X818" s="307"/>
      <c r="Y818" s="44"/>
      <c r="Z818" s="44"/>
      <c r="AA818" s="44"/>
      <c r="AB818" s="44"/>
      <c r="AC818" s="44"/>
      <c r="AD818" s="44"/>
      <c r="AE818" s="44"/>
      <c r="AF818" s="44"/>
      <c r="AG818" s="44"/>
    </row>
    <row r="819" spans="1:33" s="105" customFormat="1" ht="11.45" customHeight="1" outlineLevel="1" x14ac:dyDescent="0.2">
      <c r="A819" s="142">
        <f t="shared" si="37"/>
        <v>802</v>
      </c>
      <c r="B819" s="318"/>
      <c r="C819" s="71"/>
      <c r="D819" s="314"/>
      <c r="E819" s="70"/>
      <c r="F819" s="309"/>
      <c r="G819" s="308"/>
      <c r="H819" s="305"/>
      <c r="I819" s="319"/>
      <c r="J819" s="311"/>
      <c r="K819" s="305"/>
      <c r="L819" s="130" t="str">
        <f>IF(I819&lt;H819,"Check dates",IF(AND(H819="",I819&gt;0),"Check dates",IF(I819="",".",IFERROR(MAX(0,NETWORKDAYS(H819,I819,Lists!$F$45:$F$65)-IF(ISNUMBER(J819),J819,0)-1,0),"."))))</f>
        <v>.</v>
      </c>
      <c r="M819" s="308"/>
      <c r="N819" s="308"/>
      <c r="O819" s="304"/>
      <c r="P819" s="304"/>
      <c r="Q819" s="304"/>
      <c r="R819" s="304"/>
      <c r="S819" s="130" t="str">
        <f t="shared" si="38"/>
        <v>.</v>
      </c>
      <c r="T819" s="169" t="str">
        <f>IF(S819="Yes",(NETWORKDAYS(H819,$D$12,Lists!$F$45:$F$65)-IF(ISNUMBER(J819),J819,0)-1),".")</f>
        <v>.</v>
      </c>
      <c r="U819" s="24"/>
      <c r="V819" s="296" t="str">
        <f t="shared" si="39"/>
        <v>.</v>
      </c>
      <c r="W819" s="44"/>
      <c r="X819" s="307"/>
      <c r="Y819" s="44"/>
      <c r="Z819" s="44"/>
      <c r="AA819" s="44"/>
      <c r="AB819" s="44"/>
      <c r="AC819" s="44"/>
      <c r="AD819" s="44"/>
      <c r="AE819" s="44"/>
      <c r="AF819" s="44"/>
      <c r="AG819" s="44"/>
    </row>
    <row r="820" spans="1:33" s="105" customFormat="1" ht="11.45" customHeight="1" outlineLevel="1" x14ac:dyDescent="0.2">
      <c r="A820" s="142">
        <f t="shared" si="37"/>
        <v>803</v>
      </c>
      <c r="B820" s="318"/>
      <c r="C820" s="71"/>
      <c r="D820" s="314"/>
      <c r="E820" s="70"/>
      <c r="F820" s="309"/>
      <c r="G820" s="308"/>
      <c r="H820" s="305"/>
      <c r="I820" s="305"/>
      <c r="J820" s="311"/>
      <c r="K820" s="305"/>
      <c r="L820" s="130" t="str">
        <f>IF(I820&lt;H820,"Check dates",IF(AND(H820="",I820&gt;0),"Check dates",IF(I820="",".",IFERROR(MAX(0,NETWORKDAYS(H820,I820,Lists!$F$45:$F$65)-IF(ISNUMBER(J820),J820,0)-1,0),"."))))</f>
        <v>.</v>
      </c>
      <c r="M820" s="308"/>
      <c r="N820" s="308"/>
      <c r="O820" s="304"/>
      <c r="P820" s="304"/>
      <c r="Q820" s="304"/>
      <c r="R820" s="304"/>
      <c r="S820" s="130" t="str">
        <f t="shared" si="38"/>
        <v>.</v>
      </c>
      <c r="T820" s="169" t="str">
        <f>IF(S820="Yes",(NETWORKDAYS(H820,$D$12,Lists!$F$45:$F$65)-IF(ISNUMBER(J820),J820,0)-1),".")</f>
        <v>.</v>
      </c>
      <c r="U820" s="24"/>
      <c r="V820" s="296" t="str">
        <f t="shared" si="39"/>
        <v>.</v>
      </c>
      <c r="W820" s="44"/>
      <c r="X820" s="307"/>
      <c r="Y820" s="44"/>
      <c r="Z820" s="44"/>
      <c r="AA820" s="44"/>
      <c r="AB820" s="44"/>
      <c r="AC820" s="44"/>
      <c r="AD820" s="44"/>
      <c r="AE820" s="44"/>
      <c r="AF820" s="44"/>
      <c r="AG820" s="44"/>
    </row>
    <row r="821" spans="1:33" s="105" customFormat="1" ht="11.45" customHeight="1" outlineLevel="1" x14ac:dyDescent="0.2">
      <c r="A821" s="142">
        <f t="shared" si="37"/>
        <v>804</v>
      </c>
      <c r="B821" s="318"/>
      <c r="C821" s="71"/>
      <c r="D821" s="314"/>
      <c r="E821" s="70"/>
      <c r="F821" s="309"/>
      <c r="G821" s="308"/>
      <c r="H821" s="305"/>
      <c r="I821" s="305"/>
      <c r="J821" s="311"/>
      <c r="K821" s="305"/>
      <c r="L821" s="130" t="str">
        <f>IF(I821&lt;H821,"Check dates",IF(AND(H821="",I821&gt;0),"Check dates",IF(I821="",".",IFERROR(MAX(0,NETWORKDAYS(H821,I821,Lists!$F$45:$F$65)-IF(ISNUMBER(J821),J821,0)-1,0),"."))))</f>
        <v>.</v>
      </c>
      <c r="M821" s="308"/>
      <c r="N821" s="308"/>
      <c r="O821" s="304"/>
      <c r="P821" s="304"/>
      <c r="Q821" s="304"/>
      <c r="R821" s="304"/>
      <c r="S821" s="130" t="str">
        <f t="shared" si="38"/>
        <v>.</v>
      </c>
      <c r="T821" s="169" t="str">
        <f>IF(S821="Yes",(NETWORKDAYS(H821,$D$12,Lists!$F$45:$F$65)-IF(ISNUMBER(J821),J821,0)-1),".")</f>
        <v>.</v>
      </c>
      <c r="U821" s="24"/>
      <c r="V821" s="296" t="str">
        <f t="shared" si="39"/>
        <v>.</v>
      </c>
      <c r="W821" s="44"/>
      <c r="X821" s="307"/>
      <c r="Y821" s="44"/>
      <c r="Z821" s="44"/>
      <c r="AA821" s="44"/>
      <c r="AB821" s="44"/>
      <c r="AC821" s="44"/>
      <c r="AD821" s="44"/>
      <c r="AE821" s="44"/>
      <c r="AF821" s="44"/>
      <c r="AG821" s="44"/>
    </row>
    <row r="822" spans="1:33" s="105" customFormat="1" ht="11.45" customHeight="1" outlineLevel="1" x14ac:dyDescent="0.2">
      <c r="A822" s="142">
        <f t="shared" si="37"/>
        <v>805</v>
      </c>
      <c r="B822" s="318"/>
      <c r="C822" s="71"/>
      <c r="D822" s="314"/>
      <c r="E822" s="70"/>
      <c r="F822" s="309"/>
      <c r="G822" s="308"/>
      <c r="H822" s="305"/>
      <c r="I822" s="305"/>
      <c r="J822" s="311"/>
      <c r="K822" s="305"/>
      <c r="L822" s="130" t="str">
        <f>IF(I822&lt;H822,"Check dates",IF(AND(H822="",I822&gt;0),"Check dates",IF(I822="",".",IFERROR(MAX(0,NETWORKDAYS(H822,I822,Lists!$F$45:$F$65)-IF(ISNUMBER(J822),J822,0)-1,0),"."))))</f>
        <v>.</v>
      </c>
      <c r="M822" s="308"/>
      <c r="N822" s="308"/>
      <c r="O822" s="304"/>
      <c r="P822" s="304"/>
      <c r="Q822" s="304"/>
      <c r="R822" s="304"/>
      <c r="S822" s="130" t="str">
        <f t="shared" si="38"/>
        <v>.</v>
      </c>
      <c r="T822" s="169" t="str">
        <f>IF(S822="Yes",(NETWORKDAYS(H822,$D$12,Lists!$F$45:$F$65)-IF(ISNUMBER(J822),J822,0)-1),".")</f>
        <v>.</v>
      </c>
      <c r="U822" s="24"/>
      <c r="V822" s="296" t="str">
        <f t="shared" si="39"/>
        <v>.</v>
      </c>
      <c r="W822" s="44"/>
      <c r="X822" s="307"/>
      <c r="Y822" s="44"/>
      <c r="Z822" s="44"/>
      <c r="AA822" s="44"/>
      <c r="AB822" s="44"/>
      <c r="AC822" s="44"/>
      <c r="AD822" s="44"/>
      <c r="AE822" s="44"/>
      <c r="AF822" s="44"/>
      <c r="AG822" s="44"/>
    </row>
    <row r="823" spans="1:33" s="105" customFormat="1" ht="11.45" customHeight="1" outlineLevel="1" x14ac:dyDescent="0.2">
      <c r="A823" s="142">
        <f t="shared" si="37"/>
        <v>806</v>
      </c>
      <c r="B823" s="318"/>
      <c r="C823" s="71"/>
      <c r="D823" s="314"/>
      <c r="E823" s="70"/>
      <c r="F823" s="309"/>
      <c r="G823" s="308"/>
      <c r="H823" s="305"/>
      <c r="I823" s="305"/>
      <c r="J823" s="311"/>
      <c r="K823" s="305"/>
      <c r="L823" s="130" t="str">
        <f>IF(I823&lt;H823,"Check dates",IF(AND(H823="",I823&gt;0),"Check dates",IF(I823="",".",IFERROR(MAX(0,NETWORKDAYS(H823,I823,Lists!$F$45:$F$65)-IF(ISNUMBER(J823),J823,0)-1,0),"."))))</f>
        <v>.</v>
      </c>
      <c r="M823" s="308"/>
      <c r="N823" s="308"/>
      <c r="O823" s="304"/>
      <c r="P823" s="304"/>
      <c r="Q823" s="304"/>
      <c r="R823" s="304"/>
      <c r="S823" s="130" t="str">
        <f t="shared" si="38"/>
        <v>.</v>
      </c>
      <c r="T823" s="169" t="str">
        <f>IF(S823="Yes",(NETWORKDAYS(H823,$D$12,Lists!$F$45:$F$65)-IF(ISNUMBER(J823),J823,0)-1),".")</f>
        <v>.</v>
      </c>
      <c r="U823" s="24"/>
      <c r="V823" s="296" t="str">
        <f t="shared" si="39"/>
        <v>.</v>
      </c>
      <c r="W823" s="44"/>
      <c r="X823" s="307"/>
      <c r="Y823" s="44"/>
      <c r="Z823" s="44"/>
      <c r="AA823" s="44"/>
      <c r="AB823" s="44"/>
      <c r="AC823" s="44"/>
      <c r="AD823" s="44"/>
      <c r="AE823" s="44"/>
      <c r="AF823" s="44"/>
      <c r="AG823" s="44"/>
    </row>
    <row r="824" spans="1:33" s="105" customFormat="1" ht="11.45" customHeight="1" outlineLevel="1" x14ac:dyDescent="0.2">
      <c r="A824" s="142">
        <f t="shared" si="37"/>
        <v>807</v>
      </c>
      <c r="B824" s="318"/>
      <c r="C824" s="71"/>
      <c r="D824" s="314"/>
      <c r="E824" s="70"/>
      <c r="F824" s="309"/>
      <c r="G824" s="308"/>
      <c r="H824" s="305"/>
      <c r="I824" s="305"/>
      <c r="J824" s="311"/>
      <c r="K824" s="305"/>
      <c r="L824" s="130" t="str">
        <f>IF(I824&lt;H824,"Check dates",IF(AND(H824="",I824&gt;0),"Check dates",IF(I824="",".",IFERROR(MAX(0,NETWORKDAYS(H824,I824,Lists!$F$45:$F$65)-IF(ISNUMBER(J824),J824,0)-1,0),"."))))</f>
        <v>.</v>
      </c>
      <c r="M824" s="308"/>
      <c r="N824" s="308"/>
      <c r="O824" s="304"/>
      <c r="P824" s="304"/>
      <c r="Q824" s="304"/>
      <c r="R824" s="304"/>
      <c r="S824" s="130" t="str">
        <f t="shared" si="38"/>
        <v>.</v>
      </c>
      <c r="T824" s="169" t="str">
        <f>IF(S824="Yes",(NETWORKDAYS(H824,$D$12,Lists!$F$45:$F$65)-IF(ISNUMBER(J824),J824,0)-1),".")</f>
        <v>.</v>
      </c>
      <c r="U824" s="24"/>
      <c r="V824" s="296" t="str">
        <f t="shared" si="39"/>
        <v>.</v>
      </c>
      <c r="W824" s="44"/>
      <c r="X824" s="307"/>
      <c r="Y824" s="44"/>
      <c r="Z824" s="44"/>
      <c r="AA824" s="44"/>
      <c r="AB824" s="44"/>
      <c r="AC824" s="44"/>
      <c r="AD824" s="44"/>
      <c r="AE824" s="44"/>
      <c r="AF824" s="44"/>
      <c r="AG824" s="44"/>
    </row>
    <row r="825" spans="1:33" s="105" customFormat="1" ht="11.45" customHeight="1" outlineLevel="1" x14ac:dyDescent="0.2">
      <c r="A825" s="142">
        <f t="shared" si="37"/>
        <v>808</v>
      </c>
      <c r="B825" s="318"/>
      <c r="C825" s="71"/>
      <c r="D825" s="314"/>
      <c r="E825" s="70"/>
      <c r="F825" s="309"/>
      <c r="G825" s="308"/>
      <c r="H825" s="305"/>
      <c r="I825" s="305"/>
      <c r="J825" s="311"/>
      <c r="K825" s="305"/>
      <c r="L825" s="130" t="str">
        <f>IF(I825&lt;H825,"Check dates",IF(AND(H825="",I825&gt;0),"Check dates",IF(I825="",".",IFERROR(MAX(0,NETWORKDAYS(H825,I825,Lists!$F$45:$F$65)-IF(ISNUMBER(J825),J825,0)-1,0),"."))))</f>
        <v>.</v>
      </c>
      <c r="M825" s="308"/>
      <c r="N825" s="308"/>
      <c r="O825" s="304"/>
      <c r="P825" s="304"/>
      <c r="Q825" s="304"/>
      <c r="R825" s="304"/>
      <c r="S825" s="130" t="str">
        <f t="shared" si="38"/>
        <v>.</v>
      </c>
      <c r="T825" s="169" t="str">
        <f>IF(S825="Yes",(NETWORKDAYS(H825,$D$12,Lists!$F$45:$F$65)-IF(ISNUMBER(J825),J825,0)-1),".")</f>
        <v>.</v>
      </c>
      <c r="U825" s="24"/>
      <c r="V825" s="296" t="str">
        <f t="shared" si="39"/>
        <v>.</v>
      </c>
      <c r="W825" s="44"/>
      <c r="X825" s="307"/>
      <c r="Y825" s="44"/>
      <c r="Z825" s="44"/>
      <c r="AA825" s="44"/>
      <c r="AB825" s="44"/>
      <c r="AC825" s="44"/>
      <c r="AD825" s="44"/>
      <c r="AE825" s="44"/>
      <c r="AF825" s="44"/>
      <c r="AG825" s="44"/>
    </row>
    <row r="826" spans="1:33" s="105" customFormat="1" ht="11.45" customHeight="1" outlineLevel="1" x14ac:dyDescent="0.2">
      <c r="A826" s="142">
        <f t="shared" si="37"/>
        <v>809</v>
      </c>
      <c r="B826" s="318"/>
      <c r="C826" s="71"/>
      <c r="D826" s="314"/>
      <c r="E826" s="70"/>
      <c r="F826" s="309"/>
      <c r="G826" s="308"/>
      <c r="H826" s="305"/>
      <c r="I826" s="305"/>
      <c r="J826" s="311"/>
      <c r="K826" s="305"/>
      <c r="L826" s="130" t="str">
        <f>IF(I826&lt;H826,"Check dates",IF(AND(H826="",I826&gt;0),"Check dates",IF(I826="",".",IFERROR(MAX(0,NETWORKDAYS(H826,I826,Lists!$F$45:$F$65)-IF(ISNUMBER(J826),J826,0)-1,0),"."))))</f>
        <v>.</v>
      </c>
      <c r="M826" s="308"/>
      <c r="N826" s="308"/>
      <c r="O826" s="304"/>
      <c r="P826" s="304"/>
      <c r="Q826" s="304"/>
      <c r="R826" s="304"/>
      <c r="S826" s="130" t="str">
        <f t="shared" si="38"/>
        <v>.</v>
      </c>
      <c r="T826" s="169" t="str">
        <f>IF(S826="Yes",(NETWORKDAYS(H826,$D$12,Lists!$F$45:$F$65)-IF(ISNUMBER(J826),J826,0)-1),".")</f>
        <v>.</v>
      </c>
      <c r="U826" s="24"/>
      <c r="V826" s="296" t="str">
        <f t="shared" si="39"/>
        <v>.</v>
      </c>
      <c r="W826" s="44"/>
      <c r="X826" s="307"/>
      <c r="Y826" s="44"/>
      <c r="Z826" s="44"/>
      <c r="AA826" s="44"/>
      <c r="AB826" s="44"/>
      <c r="AC826" s="44"/>
      <c r="AD826" s="44"/>
      <c r="AE826" s="44"/>
      <c r="AF826" s="44"/>
      <c r="AG826" s="44"/>
    </row>
    <row r="827" spans="1:33" s="105" customFormat="1" ht="11.45" customHeight="1" outlineLevel="1" x14ac:dyDescent="0.2">
      <c r="A827" s="142">
        <f t="shared" si="37"/>
        <v>810</v>
      </c>
      <c r="B827" s="318"/>
      <c r="C827" s="71"/>
      <c r="D827" s="314"/>
      <c r="E827" s="70"/>
      <c r="F827" s="309"/>
      <c r="G827" s="308"/>
      <c r="H827" s="305"/>
      <c r="I827" s="305"/>
      <c r="J827" s="311"/>
      <c r="K827" s="305"/>
      <c r="L827" s="130" t="str">
        <f>IF(I827&lt;H827,"Check dates",IF(AND(H827="",I827&gt;0),"Check dates",IF(I827="",".",IFERROR(MAX(0,NETWORKDAYS(H827,I827,Lists!$F$45:$F$65)-IF(ISNUMBER(J827),J827,0)-1,0),"."))))</f>
        <v>.</v>
      </c>
      <c r="M827" s="308"/>
      <c r="N827" s="308"/>
      <c r="O827" s="304"/>
      <c r="P827" s="304"/>
      <c r="Q827" s="304"/>
      <c r="R827" s="304"/>
      <c r="S827" s="130" t="str">
        <f t="shared" si="38"/>
        <v>.</v>
      </c>
      <c r="T827" s="169" t="str">
        <f>IF(S827="Yes",(NETWORKDAYS(H827,$D$12,Lists!$F$45:$F$65)-IF(ISNUMBER(J827),J827,0)-1),".")</f>
        <v>.</v>
      </c>
      <c r="U827" s="24"/>
      <c r="V827" s="296" t="str">
        <f t="shared" si="39"/>
        <v>.</v>
      </c>
      <c r="W827" s="44"/>
      <c r="X827" s="307"/>
      <c r="Y827" s="44"/>
      <c r="Z827" s="44"/>
      <c r="AA827" s="44"/>
      <c r="AB827" s="44"/>
      <c r="AC827" s="44"/>
      <c r="AD827" s="44"/>
      <c r="AE827" s="44"/>
      <c r="AF827" s="44"/>
      <c r="AG827" s="44"/>
    </row>
    <row r="828" spans="1:33" s="105" customFormat="1" ht="11.45" customHeight="1" outlineLevel="1" x14ac:dyDescent="0.2">
      <c r="A828" s="142">
        <f t="shared" si="37"/>
        <v>811</v>
      </c>
      <c r="B828" s="318"/>
      <c r="C828" s="71"/>
      <c r="D828" s="314"/>
      <c r="E828" s="70"/>
      <c r="F828" s="309"/>
      <c r="G828" s="308"/>
      <c r="H828" s="305"/>
      <c r="I828" s="305"/>
      <c r="J828" s="311"/>
      <c r="K828" s="305"/>
      <c r="L828" s="130" t="str">
        <f>IF(I828&lt;H828,"Check dates",IF(AND(H828="",I828&gt;0),"Check dates",IF(I828="",".",IFERROR(MAX(0,NETWORKDAYS(H828,I828,Lists!$F$45:$F$65)-IF(ISNUMBER(J828),J828,0)-1,0),"."))))</f>
        <v>.</v>
      </c>
      <c r="M828" s="308"/>
      <c r="N828" s="308"/>
      <c r="O828" s="304"/>
      <c r="P828" s="304"/>
      <c r="Q828" s="304"/>
      <c r="R828" s="304"/>
      <c r="S828" s="130" t="str">
        <f t="shared" si="38"/>
        <v>.</v>
      </c>
      <c r="T828" s="169" t="str">
        <f>IF(S828="Yes",(NETWORKDAYS(H828,$D$12,Lists!$F$45:$F$65)-IF(ISNUMBER(J828),J828,0)-1),".")</f>
        <v>.</v>
      </c>
      <c r="U828" s="24"/>
      <c r="V828" s="296" t="str">
        <f t="shared" si="39"/>
        <v>.</v>
      </c>
      <c r="W828" s="44"/>
      <c r="X828" s="307"/>
      <c r="Y828" s="44"/>
      <c r="Z828" s="44"/>
      <c r="AA828" s="44"/>
      <c r="AB828" s="44"/>
      <c r="AC828" s="44"/>
      <c r="AD828" s="44"/>
      <c r="AE828" s="44"/>
      <c r="AF828" s="44"/>
      <c r="AG828" s="44"/>
    </row>
    <row r="829" spans="1:33" s="105" customFormat="1" ht="11.45" customHeight="1" outlineLevel="1" x14ac:dyDescent="0.2">
      <c r="A829" s="142">
        <f t="shared" si="37"/>
        <v>812</v>
      </c>
      <c r="B829" s="318"/>
      <c r="C829" s="71"/>
      <c r="D829" s="314"/>
      <c r="E829" s="70"/>
      <c r="F829" s="309"/>
      <c r="G829" s="308"/>
      <c r="H829" s="305"/>
      <c r="I829" s="305"/>
      <c r="J829" s="311"/>
      <c r="K829" s="305"/>
      <c r="L829" s="130" t="str">
        <f>IF(I829&lt;H829,"Check dates",IF(AND(H829="",I829&gt;0),"Check dates",IF(I829="",".",IFERROR(MAX(0,NETWORKDAYS(H829,I829,Lists!$F$45:$F$65)-IF(ISNUMBER(J829),J829,0)-1,0),"."))))</f>
        <v>.</v>
      </c>
      <c r="M829" s="308"/>
      <c r="N829" s="308"/>
      <c r="O829" s="304"/>
      <c r="P829" s="304"/>
      <c r="Q829" s="304"/>
      <c r="R829" s="304"/>
      <c r="S829" s="130" t="str">
        <f t="shared" si="38"/>
        <v>.</v>
      </c>
      <c r="T829" s="169" t="str">
        <f>IF(S829="Yes",(NETWORKDAYS(H829,$D$12,Lists!$F$45:$F$65)-IF(ISNUMBER(J829),J829,0)-1),".")</f>
        <v>.</v>
      </c>
      <c r="U829" s="24"/>
      <c r="V829" s="296" t="str">
        <f t="shared" si="39"/>
        <v>.</v>
      </c>
      <c r="W829" s="44"/>
      <c r="X829" s="307"/>
      <c r="Y829" s="44"/>
      <c r="Z829" s="44"/>
      <c r="AA829" s="44"/>
      <c r="AB829" s="44"/>
      <c r="AC829" s="44"/>
      <c r="AD829" s="44"/>
      <c r="AE829" s="44"/>
      <c r="AF829" s="44"/>
      <c r="AG829" s="44"/>
    </row>
    <row r="830" spans="1:33" s="105" customFormat="1" ht="11.45" customHeight="1" outlineLevel="1" x14ac:dyDescent="0.2">
      <c r="A830" s="142">
        <f t="shared" si="37"/>
        <v>813</v>
      </c>
      <c r="B830" s="318"/>
      <c r="C830" s="71"/>
      <c r="D830" s="314"/>
      <c r="E830" s="70"/>
      <c r="F830" s="309"/>
      <c r="G830" s="308"/>
      <c r="H830" s="305"/>
      <c r="I830" s="305"/>
      <c r="J830" s="311"/>
      <c r="K830" s="305"/>
      <c r="L830" s="130" t="str">
        <f>IF(I830&lt;H830,"Check dates",IF(AND(H830="",I830&gt;0),"Check dates",IF(I830="",".",IFERROR(MAX(0,NETWORKDAYS(H830,I830,Lists!$F$45:$F$65)-IF(ISNUMBER(J830),J830,0)-1,0),"."))))</f>
        <v>.</v>
      </c>
      <c r="M830" s="308"/>
      <c r="N830" s="308"/>
      <c r="O830" s="304"/>
      <c r="P830" s="304"/>
      <c r="Q830" s="304"/>
      <c r="R830" s="304"/>
      <c r="S830" s="130" t="str">
        <f t="shared" si="38"/>
        <v>.</v>
      </c>
      <c r="T830" s="169" t="str">
        <f>IF(S830="Yes",(NETWORKDAYS(H830,$D$12,Lists!$F$45:$F$65)-IF(ISNUMBER(J830),J830,0)-1),".")</f>
        <v>.</v>
      </c>
      <c r="U830" s="24"/>
      <c r="V830" s="296" t="str">
        <f t="shared" si="39"/>
        <v>.</v>
      </c>
      <c r="W830" s="44"/>
      <c r="X830" s="307"/>
      <c r="Y830" s="44"/>
      <c r="Z830" s="44"/>
      <c r="AA830" s="44"/>
      <c r="AB830" s="44"/>
      <c r="AC830" s="44"/>
      <c r="AD830" s="44"/>
      <c r="AE830" s="44"/>
      <c r="AF830" s="44"/>
      <c r="AG830" s="44"/>
    </row>
    <row r="831" spans="1:33" s="105" customFormat="1" ht="11.45" customHeight="1" outlineLevel="1" x14ac:dyDescent="0.2">
      <c r="A831" s="142">
        <f t="shared" si="37"/>
        <v>814</v>
      </c>
      <c r="B831" s="318"/>
      <c r="C831" s="71"/>
      <c r="D831" s="314"/>
      <c r="E831" s="70"/>
      <c r="F831" s="309"/>
      <c r="G831" s="308"/>
      <c r="H831" s="305"/>
      <c r="I831" s="305"/>
      <c r="J831" s="311"/>
      <c r="K831" s="305"/>
      <c r="L831" s="130" t="str">
        <f>IF(I831&lt;H831,"Check dates",IF(AND(H831="",I831&gt;0),"Check dates",IF(I831="",".",IFERROR(MAX(0,NETWORKDAYS(H831,I831,Lists!$F$45:$F$65)-IF(ISNUMBER(J831),J831,0)-1,0),"."))))</f>
        <v>.</v>
      </c>
      <c r="M831" s="308"/>
      <c r="N831" s="308"/>
      <c r="O831" s="304"/>
      <c r="P831" s="304"/>
      <c r="Q831" s="304"/>
      <c r="R831" s="304"/>
      <c r="S831" s="130" t="str">
        <f t="shared" si="38"/>
        <v>.</v>
      </c>
      <c r="T831" s="169" t="str">
        <f>IF(S831="Yes",(NETWORKDAYS(H831,$D$12,Lists!$F$45:$F$65)-IF(ISNUMBER(J831),J831,0)-1),".")</f>
        <v>.</v>
      </c>
      <c r="U831" s="24"/>
      <c r="V831" s="296" t="str">
        <f t="shared" si="39"/>
        <v>.</v>
      </c>
      <c r="W831" s="44"/>
      <c r="X831" s="307"/>
      <c r="Y831" s="44"/>
      <c r="Z831" s="44"/>
      <c r="AA831" s="44"/>
      <c r="AB831" s="44"/>
      <c r="AC831" s="44"/>
      <c r="AD831" s="44"/>
      <c r="AE831" s="44"/>
      <c r="AF831" s="44"/>
      <c r="AG831" s="44"/>
    </row>
    <row r="832" spans="1:33" s="105" customFormat="1" ht="11.45" customHeight="1" outlineLevel="1" x14ac:dyDescent="0.2">
      <c r="A832" s="142">
        <f t="shared" si="37"/>
        <v>815</v>
      </c>
      <c r="B832" s="318"/>
      <c r="C832" s="71"/>
      <c r="D832" s="314"/>
      <c r="E832" s="70"/>
      <c r="F832" s="309"/>
      <c r="G832" s="308"/>
      <c r="H832" s="305"/>
      <c r="I832" s="305"/>
      <c r="J832" s="311"/>
      <c r="K832" s="305"/>
      <c r="L832" s="130" t="str">
        <f>IF(I832&lt;H832,"Check dates",IF(AND(H832="",I832&gt;0),"Check dates",IF(I832="",".",IFERROR(MAX(0,NETWORKDAYS(H832,I832,Lists!$F$45:$F$65)-IF(ISNUMBER(J832),J832,0)-1,0),"."))))</f>
        <v>.</v>
      </c>
      <c r="M832" s="308"/>
      <c r="N832" s="308"/>
      <c r="O832" s="304"/>
      <c r="P832" s="304"/>
      <c r="Q832" s="304"/>
      <c r="R832" s="304"/>
      <c r="S832" s="130" t="str">
        <f t="shared" si="38"/>
        <v>.</v>
      </c>
      <c r="T832" s="169" t="str">
        <f>IF(S832="Yes",(NETWORKDAYS(H832,$D$12,Lists!$F$45:$F$65)-IF(ISNUMBER(J832),J832,0)-1),".")</f>
        <v>.</v>
      </c>
      <c r="U832" s="24"/>
      <c r="V832" s="296" t="str">
        <f t="shared" si="39"/>
        <v>.</v>
      </c>
      <c r="W832" s="44"/>
      <c r="X832" s="307"/>
      <c r="Y832" s="44"/>
      <c r="Z832" s="44"/>
      <c r="AA832" s="44"/>
      <c r="AB832" s="44"/>
      <c r="AC832" s="44"/>
      <c r="AD832" s="44"/>
      <c r="AE832" s="44"/>
      <c r="AF832" s="44"/>
      <c r="AG832" s="44"/>
    </row>
    <row r="833" spans="1:33" s="105" customFormat="1" ht="11.45" customHeight="1" outlineLevel="1" x14ac:dyDescent="0.2">
      <c r="A833" s="142">
        <f t="shared" si="37"/>
        <v>816</v>
      </c>
      <c r="B833" s="318"/>
      <c r="C833" s="71"/>
      <c r="D833" s="314"/>
      <c r="E833" s="70"/>
      <c r="F833" s="309"/>
      <c r="G833" s="308"/>
      <c r="H833" s="305"/>
      <c r="I833" s="305"/>
      <c r="J833" s="311"/>
      <c r="K833" s="305"/>
      <c r="L833" s="130" t="str">
        <f>IF(I833&lt;H833,"Check dates",IF(AND(H833="",I833&gt;0),"Check dates",IF(I833="",".",IFERROR(MAX(0,NETWORKDAYS(H833,I833,Lists!$F$45:$F$65)-IF(ISNUMBER(J833),J833,0)-1,0),"."))))</f>
        <v>.</v>
      </c>
      <c r="M833" s="308"/>
      <c r="N833" s="308"/>
      <c r="O833" s="304"/>
      <c r="P833" s="304"/>
      <c r="Q833" s="304"/>
      <c r="R833" s="304"/>
      <c r="S833" s="130" t="str">
        <f t="shared" si="38"/>
        <v>.</v>
      </c>
      <c r="T833" s="169" t="str">
        <f>IF(S833="Yes",(NETWORKDAYS(H833,$D$12,Lists!$F$45:$F$65)-IF(ISNUMBER(J833),J833,0)-1),".")</f>
        <v>.</v>
      </c>
      <c r="U833" s="24"/>
      <c r="V833" s="296" t="str">
        <f t="shared" si="39"/>
        <v>.</v>
      </c>
      <c r="W833" s="44"/>
      <c r="X833" s="307"/>
      <c r="Y833" s="44"/>
      <c r="Z833" s="44"/>
      <c r="AA833" s="44"/>
      <c r="AB833" s="44"/>
      <c r="AC833" s="44"/>
      <c r="AD833" s="44"/>
      <c r="AE833" s="44"/>
      <c r="AF833" s="44"/>
      <c r="AG833" s="44"/>
    </row>
    <row r="834" spans="1:33" s="105" customFormat="1" ht="11.45" customHeight="1" outlineLevel="1" x14ac:dyDescent="0.2">
      <c r="A834" s="142">
        <f t="shared" si="37"/>
        <v>817</v>
      </c>
      <c r="B834" s="318"/>
      <c r="C834" s="71"/>
      <c r="D834" s="314"/>
      <c r="E834" s="70"/>
      <c r="F834" s="309"/>
      <c r="G834" s="308"/>
      <c r="H834" s="305"/>
      <c r="I834" s="305"/>
      <c r="J834" s="311"/>
      <c r="K834" s="305"/>
      <c r="L834" s="130" t="str">
        <f>IF(I834&lt;H834,"Check dates",IF(AND(H834="",I834&gt;0),"Check dates",IF(I834="",".",IFERROR(MAX(0,NETWORKDAYS(H834,I834,Lists!$F$45:$F$65)-IF(ISNUMBER(J834),J834,0)-1,0),"."))))</f>
        <v>.</v>
      </c>
      <c r="M834" s="308"/>
      <c r="N834" s="308"/>
      <c r="O834" s="304"/>
      <c r="P834" s="304"/>
      <c r="Q834" s="304"/>
      <c r="R834" s="304"/>
      <c r="S834" s="130" t="str">
        <f t="shared" si="38"/>
        <v>.</v>
      </c>
      <c r="T834" s="169" t="str">
        <f>IF(S834="Yes",(NETWORKDAYS(H834,$D$12,Lists!$F$45:$F$65)-IF(ISNUMBER(J834),J834,0)-1),".")</f>
        <v>.</v>
      </c>
      <c r="U834" s="24"/>
      <c r="V834" s="296" t="str">
        <f t="shared" si="39"/>
        <v>.</v>
      </c>
      <c r="W834" s="44"/>
      <c r="X834" s="307"/>
      <c r="Y834" s="44"/>
      <c r="Z834" s="44"/>
      <c r="AA834" s="44"/>
      <c r="AB834" s="44"/>
      <c r="AC834" s="44"/>
      <c r="AD834" s="44"/>
      <c r="AE834" s="44"/>
      <c r="AF834" s="44"/>
      <c r="AG834" s="44"/>
    </row>
    <row r="835" spans="1:33" s="105" customFormat="1" ht="11.45" customHeight="1" outlineLevel="1" x14ac:dyDescent="0.2">
      <c r="A835" s="142">
        <f t="shared" si="37"/>
        <v>818</v>
      </c>
      <c r="B835" s="318"/>
      <c r="C835" s="71"/>
      <c r="D835" s="314"/>
      <c r="E835" s="70"/>
      <c r="F835" s="309"/>
      <c r="G835" s="308"/>
      <c r="H835" s="305"/>
      <c r="I835" s="305"/>
      <c r="J835" s="311"/>
      <c r="K835" s="305"/>
      <c r="L835" s="130" t="str">
        <f>IF(I835&lt;H835,"Check dates",IF(AND(H835="",I835&gt;0),"Check dates",IF(I835="",".",IFERROR(MAX(0,NETWORKDAYS(H835,I835,Lists!$F$45:$F$65)-IF(ISNUMBER(J835),J835,0)-1,0),"."))))</f>
        <v>.</v>
      </c>
      <c r="M835" s="308"/>
      <c r="N835" s="308"/>
      <c r="O835" s="304"/>
      <c r="P835" s="304"/>
      <c r="Q835" s="304"/>
      <c r="R835" s="304"/>
      <c r="S835" s="130" t="str">
        <f t="shared" si="38"/>
        <v>.</v>
      </c>
      <c r="T835" s="169" t="str">
        <f>IF(S835="Yes",(NETWORKDAYS(H835,$D$12,Lists!$F$45:$F$65)-IF(ISNUMBER(J835),J835,0)-1),".")</f>
        <v>.</v>
      </c>
      <c r="U835" s="24"/>
      <c r="V835" s="296" t="str">
        <f t="shared" si="39"/>
        <v>.</v>
      </c>
      <c r="W835" s="44"/>
      <c r="X835" s="307"/>
      <c r="Y835" s="44"/>
      <c r="Z835" s="44"/>
      <c r="AA835" s="44"/>
      <c r="AB835" s="44"/>
      <c r="AC835" s="44"/>
      <c r="AD835" s="44"/>
      <c r="AE835" s="44"/>
      <c r="AF835" s="44"/>
      <c r="AG835" s="44"/>
    </row>
    <row r="836" spans="1:33" s="105" customFormat="1" ht="11.45" customHeight="1" outlineLevel="1" x14ac:dyDescent="0.2">
      <c r="A836" s="142">
        <f t="shared" si="37"/>
        <v>819</v>
      </c>
      <c r="B836" s="318"/>
      <c r="C836" s="71"/>
      <c r="D836" s="314"/>
      <c r="E836" s="70"/>
      <c r="F836" s="309"/>
      <c r="G836" s="308"/>
      <c r="H836" s="305"/>
      <c r="I836" s="305"/>
      <c r="J836" s="311"/>
      <c r="K836" s="305"/>
      <c r="L836" s="130" t="str">
        <f>IF(I836&lt;H836,"Check dates",IF(AND(H836="",I836&gt;0),"Check dates",IF(I836="",".",IFERROR(MAX(0,NETWORKDAYS(H836,I836,Lists!$F$45:$F$65)-IF(ISNUMBER(J836),J836,0)-1,0),"."))))</f>
        <v>.</v>
      </c>
      <c r="M836" s="308"/>
      <c r="N836" s="308"/>
      <c r="O836" s="304"/>
      <c r="P836" s="304"/>
      <c r="Q836" s="304"/>
      <c r="R836" s="304"/>
      <c r="S836" s="130" t="str">
        <f t="shared" si="38"/>
        <v>.</v>
      </c>
      <c r="T836" s="169" t="str">
        <f>IF(S836="Yes",(NETWORKDAYS(H836,$D$12,Lists!$F$45:$F$65)-IF(ISNUMBER(J836),J836,0)-1),".")</f>
        <v>.</v>
      </c>
      <c r="U836" s="24"/>
      <c r="V836" s="296" t="str">
        <f t="shared" si="39"/>
        <v>.</v>
      </c>
      <c r="W836" s="44"/>
      <c r="X836" s="307"/>
      <c r="Y836" s="44"/>
      <c r="Z836" s="44"/>
      <c r="AA836" s="44"/>
      <c r="AB836" s="44"/>
      <c r="AC836" s="44"/>
      <c r="AD836" s="44"/>
      <c r="AE836" s="44"/>
      <c r="AF836" s="44"/>
      <c r="AG836" s="44"/>
    </row>
    <row r="837" spans="1:33" s="105" customFormat="1" ht="11.45" customHeight="1" outlineLevel="1" x14ac:dyDescent="0.2">
      <c r="A837" s="142">
        <f t="shared" si="37"/>
        <v>820</v>
      </c>
      <c r="B837" s="318"/>
      <c r="C837" s="71"/>
      <c r="D837" s="314"/>
      <c r="E837" s="70"/>
      <c r="F837" s="309"/>
      <c r="G837" s="308"/>
      <c r="H837" s="305"/>
      <c r="I837" s="305"/>
      <c r="J837" s="311"/>
      <c r="K837" s="305"/>
      <c r="L837" s="130" t="str">
        <f>IF(I837&lt;H837,"Check dates",IF(AND(H837="",I837&gt;0),"Check dates",IF(I837="",".",IFERROR(MAX(0,NETWORKDAYS(H837,I837,Lists!$F$45:$F$65)-IF(ISNUMBER(J837),J837,0)-1,0),"."))))</f>
        <v>.</v>
      </c>
      <c r="M837" s="308"/>
      <c r="N837" s="308"/>
      <c r="O837" s="304"/>
      <c r="P837" s="304"/>
      <c r="Q837" s="304"/>
      <c r="R837" s="304"/>
      <c r="S837" s="130" t="str">
        <f t="shared" si="38"/>
        <v>.</v>
      </c>
      <c r="T837" s="169" t="str">
        <f>IF(S837="Yes",(NETWORKDAYS(H837,$D$12,Lists!$F$45:$F$65)-IF(ISNUMBER(J837),J837,0)-1),".")</f>
        <v>.</v>
      </c>
      <c r="U837" s="24"/>
      <c r="V837" s="296" t="str">
        <f t="shared" si="39"/>
        <v>.</v>
      </c>
      <c r="W837" s="44"/>
      <c r="X837" s="307"/>
      <c r="Y837" s="44"/>
      <c r="Z837" s="44"/>
      <c r="AA837" s="44"/>
      <c r="AB837" s="44"/>
      <c r="AC837" s="44"/>
      <c r="AD837" s="44"/>
      <c r="AE837" s="44"/>
      <c r="AF837" s="44"/>
      <c r="AG837" s="44"/>
    </row>
    <row r="838" spans="1:33" s="105" customFormat="1" ht="11.45" customHeight="1" outlineLevel="1" x14ac:dyDescent="0.2">
      <c r="A838" s="142">
        <f t="shared" si="37"/>
        <v>821</v>
      </c>
      <c r="B838" s="318"/>
      <c r="C838" s="71"/>
      <c r="D838" s="314"/>
      <c r="E838" s="70"/>
      <c r="F838" s="309"/>
      <c r="G838" s="308"/>
      <c r="H838" s="305"/>
      <c r="I838" s="305"/>
      <c r="J838" s="311"/>
      <c r="K838" s="305"/>
      <c r="L838" s="130" t="str">
        <f>IF(I838&lt;H838,"Check dates",IF(AND(H838="",I838&gt;0),"Check dates",IF(I838="",".",IFERROR(MAX(0,NETWORKDAYS(H838,I838,Lists!$F$45:$F$65)-IF(ISNUMBER(J838),J838,0)-1,0),"."))))</f>
        <v>.</v>
      </c>
      <c r="M838" s="308"/>
      <c r="N838" s="308"/>
      <c r="O838" s="304"/>
      <c r="P838" s="304"/>
      <c r="Q838" s="304"/>
      <c r="R838" s="304"/>
      <c r="S838" s="130" t="str">
        <f t="shared" si="38"/>
        <v>.</v>
      </c>
      <c r="T838" s="169" t="str">
        <f>IF(S838="Yes",(NETWORKDAYS(H838,$D$12,Lists!$F$45:$F$65)-IF(ISNUMBER(J838),J838,0)-1),".")</f>
        <v>.</v>
      </c>
      <c r="U838" s="24"/>
      <c r="V838" s="296" t="str">
        <f t="shared" si="39"/>
        <v>.</v>
      </c>
      <c r="W838" s="44"/>
      <c r="X838" s="307"/>
      <c r="Y838" s="44"/>
      <c r="Z838" s="44"/>
      <c r="AA838" s="44"/>
      <c r="AB838" s="44"/>
      <c r="AC838" s="44"/>
      <c r="AD838" s="44"/>
      <c r="AE838" s="44"/>
      <c r="AF838" s="44"/>
      <c r="AG838" s="44"/>
    </row>
    <row r="839" spans="1:33" s="105" customFormat="1" ht="11.45" customHeight="1" outlineLevel="1" x14ac:dyDescent="0.2">
      <c r="A839" s="142">
        <f t="shared" si="37"/>
        <v>822</v>
      </c>
      <c r="B839" s="318"/>
      <c r="C839" s="71"/>
      <c r="D839" s="314"/>
      <c r="E839" s="70"/>
      <c r="F839" s="309"/>
      <c r="G839" s="308"/>
      <c r="H839" s="305"/>
      <c r="I839" s="305"/>
      <c r="J839" s="311"/>
      <c r="K839" s="305"/>
      <c r="L839" s="130" t="str">
        <f>IF(I839&lt;H839,"Check dates",IF(AND(H839="",I839&gt;0),"Check dates",IF(I839="",".",IFERROR(MAX(0,NETWORKDAYS(H839,I839,Lists!$F$45:$F$65)-IF(ISNUMBER(J839),J839,0)-1,0),"."))))</f>
        <v>.</v>
      </c>
      <c r="M839" s="308"/>
      <c r="N839" s="308"/>
      <c r="O839" s="304"/>
      <c r="P839" s="304"/>
      <c r="Q839" s="304"/>
      <c r="R839" s="304"/>
      <c r="S839" s="130" t="str">
        <f t="shared" si="38"/>
        <v>.</v>
      </c>
      <c r="T839" s="169" t="str">
        <f>IF(S839="Yes",(NETWORKDAYS(H839,$D$12,Lists!$F$45:$F$65)-IF(ISNUMBER(J839),J839,0)-1),".")</f>
        <v>.</v>
      </c>
      <c r="U839" s="24"/>
      <c r="V839" s="296" t="str">
        <f t="shared" si="39"/>
        <v>.</v>
      </c>
      <c r="W839" s="44"/>
      <c r="X839" s="307"/>
      <c r="Y839" s="44"/>
      <c r="Z839" s="44"/>
      <c r="AA839" s="44"/>
      <c r="AB839" s="44"/>
      <c r="AC839" s="44"/>
      <c r="AD839" s="44"/>
      <c r="AE839" s="44"/>
      <c r="AF839" s="44"/>
      <c r="AG839" s="44"/>
    </row>
    <row r="840" spans="1:33" s="105" customFormat="1" ht="11.45" customHeight="1" outlineLevel="1" x14ac:dyDescent="0.2">
      <c r="A840" s="142">
        <f t="shared" si="37"/>
        <v>823</v>
      </c>
      <c r="B840" s="318"/>
      <c r="C840" s="71"/>
      <c r="D840" s="314"/>
      <c r="E840" s="70"/>
      <c r="F840" s="309"/>
      <c r="G840" s="308"/>
      <c r="H840" s="305"/>
      <c r="I840" s="305"/>
      <c r="J840" s="311"/>
      <c r="K840" s="305"/>
      <c r="L840" s="130" t="str">
        <f>IF(I840&lt;H840,"Check dates",IF(AND(H840="",I840&gt;0),"Check dates",IF(I840="",".",IFERROR(MAX(0,NETWORKDAYS(H840,I840,Lists!$F$45:$F$65)-IF(ISNUMBER(J840),J840,0)-1,0),"."))))</f>
        <v>.</v>
      </c>
      <c r="M840" s="308"/>
      <c r="N840" s="308"/>
      <c r="O840" s="304"/>
      <c r="P840" s="304"/>
      <c r="Q840" s="304"/>
      <c r="R840" s="304"/>
      <c r="S840" s="130" t="str">
        <f t="shared" si="38"/>
        <v>.</v>
      </c>
      <c r="T840" s="169" t="str">
        <f>IF(S840="Yes",(NETWORKDAYS(H840,$D$12,Lists!$F$45:$F$65)-IF(ISNUMBER(J840),J840,0)-1),".")</f>
        <v>.</v>
      </c>
      <c r="U840" s="24"/>
      <c r="V840" s="296" t="str">
        <f t="shared" si="39"/>
        <v>.</v>
      </c>
      <c r="W840" s="44"/>
      <c r="X840" s="307"/>
      <c r="Y840" s="44"/>
      <c r="Z840" s="44"/>
      <c r="AA840" s="44"/>
      <c r="AB840" s="44"/>
      <c r="AC840" s="44"/>
      <c r="AD840" s="44"/>
      <c r="AE840" s="44"/>
      <c r="AF840" s="44"/>
      <c r="AG840" s="44"/>
    </row>
    <row r="841" spans="1:33" s="105" customFormat="1" ht="11.45" customHeight="1" outlineLevel="1" x14ac:dyDescent="0.2">
      <c r="A841" s="142">
        <f t="shared" ref="A841:A904" si="40">A840+1</f>
        <v>824</v>
      </c>
      <c r="B841" s="318"/>
      <c r="C841" s="71"/>
      <c r="D841" s="314"/>
      <c r="E841" s="70"/>
      <c r="F841" s="309"/>
      <c r="G841" s="308"/>
      <c r="H841" s="305"/>
      <c r="I841" s="305"/>
      <c r="J841" s="311"/>
      <c r="K841" s="305"/>
      <c r="L841" s="130" t="str">
        <f>IF(I841&lt;H841,"Check dates",IF(AND(H841="",I841&gt;0),"Check dates",IF(I841="",".",IFERROR(MAX(0,NETWORKDAYS(H841,I841,Lists!$F$45:$F$65)-IF(ISNUMBER(J841),J841,0)-1,0),"."))))</f>
        <v>.</v>
      </c>
      <c r="M841" s="308"/>
      <c r="N841" s="308"/>
      <c r="O841" s="304"/>
      <c r="P841" s="304"/>
      <c r="Q841" s="304"/>
      <c r="R841" s="304"/>
      <c r="S841" s="130" t="str">
        <f t="shared" si="38"/>
        <v>.</v>
      </c>
      <c r="T841" s="169" t="str">
        <f>IF(S841="Yes",(NETWORKDAYS(H841,$D$12,Lists!$F$45:$F$65)-IF(ISNUMBER(J841),J841,0)-1),".")</f>
        <v>.</v>
      </c>
      <c r="U841" s="24"/>
      <c r="V841" s="296" t="str">
        <f t="shared" si="39"/>
        <v>.</v>
      </c>
      <c r="W841" s="44"/>
      <c r="X841" s="307"/>
      <c r="Y841" s="44"/>
      <c r="Z841" s="44"/>
      <c r="AA841" s="44"/>
      <c r="AB841" s="44"/>
      <c r="AC841" s="44"/>
      <c r="AD841" s="44"/>
      <c r="AE841" s="44"/>
      <c r="AF841" s="44"/>
      <c r="AG841" s="44"/>
    </row>
    <row r="842" spans="1:33" s="105" customFormat="1" ht="11.45" customHeight="1" outlineLevel="1" x14ac:dyDescent="0.2">
      <c r="A842" s="142">
        <f t="shared" si="40"/>
        <v>825</v>
      </c>
      <c r="B842" s="318"/>
      <c r="C842" s="71"/>
      <c r="D842" s="314"/>
      <c r="E842" s="70"/>
      <c r="F842" s="309"/>
      <c r="G842" s="308"/>
      <c r="H842" s="305"/>
      <c r="I842" s="305"/>
      <c r="J842" s="311"/>
      <c r="K842" s="305"/>
      <c r="L842" s="130" t="str">
        <f>IF(I842&lt;H842,"Check dates",IF(AND(H842="",I842&gt;0),"Check dates",IF(I842="",".",IFERROR(MAX(0,NETWORKDAYS(H842,I842,Lists!$F$45:$F$65)-IF(ISNUMBER(J842),J842,0)-1,0),"."))))</f>
        <v>.</v>
      </c>
      <c r="M842" s="308"/>
      <c r="N842" s="308"/>
      <c r="O842" s="304"/>
      <c r="P842" s="304"/>
      <c r="Q842" s="304"/>
      <c r="R842" s="304"/>
      <c r="S842" s="130" t="str">
        <f t="shared" si="38"/>
        <v>.</v>
      </c>
      <c r="T842" s="169" t="str">
        <f>IF(S842="Yes",(NETWORKDAYS(H842,$D$12,Lists!$F$45:$F$65)-IF(ISNUMBER(J842),J842,0)-1),".")</f>
        <v>.</v>
      </c>
      <c r="U842" s="24"/>
      <c r="V842" s="296" t="str">
        <f t="shared" si="39"/>
        <v>.</v>
      </c>
      <c r="W842" s="44"/>
      <c r="X842" s="307"/>
      <c r="Y842" s="44"/>
      <c r="Z842" s="44"/>
      <c r="AA842" s="44"/>
      <c r="AB842" s="44"/>
      <c r="AC842" s="44"/>
      <c r="AD842" s="44"/>
      <c r="AE842" s="44"/>
      <c r="AF842" s="44"/>
      <c r="AG842" s="44"/>
    </row>
    <row r="843" spans="1:33" s="105" customFormat="1" ht="11.45" customHeight="1" outlineLevel="1" x14ac:dyDescent="0.2">
      <c r="A843" s="142">
        <f t="shared" si="40"/>
        <v>826</v>
      </c>
      <c r="B843" s="318"/>
      <c r="C843" s="71"/>
      <c r="D843" s="314"/>
      <c r="E843" s="70"/>
      <c r="F843" s="309"/>
      <c r="G843" s="308"/>
      <c r="H843" s="305"/>
      <c r="I843" s="305"/>
      <c r="J843" s="311"/>
      <c r="K843" s="305"/>
      <c r="L843" s="130" t="str">
        <f>IF(I843&lt;H843,"Check dates",IF(AND(H843="",I843&gt;0),"Check dates",IF(I843="",".",IFERROR(MAX(0,NETWORKDAYS(H843,I843,Lists!$F$45:$F$65)-IF(ISNUMBER(J843),J843,0)-1,0),"."))))</f>
        <v>.</v>
      </c>
      <c r="M843" s="308"/>
      <c r="N843" s="308"/>
      <c r="O843" s="304"/>
      <c r="P843" s="304"/>
      <c r="Q843" s="304"/>
      <c r="R843" s="304"/>
      <c r="S843" s="130" t="str">
        <f t="shared" si="38"/>
        <v>.</v>
      </c>
      <c r="T843" s="169" t="str">
        <f>IF(S843="Yes",(NETWORKDAYS(H843,$D$12,Lists!$F$45:$F$65)-IF(ISNUMBER(J843),J843,0)-1),".")</f>
        <v>.</v>
      </c>
      <c r="U843" s="24"/>
      <c r="V843" s="296" t="str">
        <f t="shared" si="39"/>
        <v>.</v>
      </c>
      <c r="W843" s="44"/>
      <c r="X843" s="307"/>
      <c r="Y843" s="44"/>
      <c r="Z843" s="44"/>
      <c r="AA843" s="44"/>
      <c r="AB843" s="44"/>
      <c r="AC843" s="44"/>
      <c r="AD843" s="44"/>
      <c r="AE843" s="44"/>
      <c r="AF843" s="44"/>
      <c r="AG843" s="44"/>
    </row>
    <row r="844" spans="1:33" s="105" customFormat="1" ht="11.45" customHeight="1" outlineLevel="1" x14ac:dyDescent="0.2">
      <c r="A844" s="142">
        <f t="shared" si="40"/>
        <v>827</v>
      </c>
      <c r="B844" s="318"/>
      <c r="C844" s="71"/>
      <c r="D844" s="314"/>
      <c r="E844" s="70"/>
      <c r="F844" s="309"/>
      <c r="G844" s="308"/>
      <c r="H844" s="305"/>
      <c r="I844" s="305"/>
      <c r="J844" s="311"/>
      <c r="K844" s="305"/>
      <c r="L844" s="130" t="str">
        <f>IF(I844&lt;H844,"Check dates",IF(AND(H844="",I844&gt;0),"Check dates",IF(I844="",".",IFERROR(MAX(0,NETWORKDAYS(H844,I844,Lists!$F$45:$F$65)-IF(ISNUMBER(J844),J844,0)-1,0),"."))))</f>
        <v>.</v>
      </c>
      <c r="M844" s="308"/>
      <c r="N844" s="308"/>
      <c r="O844" s="304"/>
      <c r="P844" s="304"/>
      <c r="Q844" s="304"/>
      <c r="R844" s="304"/>
      <c r="S844" s="130" t="str">
        <f t="shared" si="38"/>
        <v>.</v>
      </c>
      <c r="T844" s="169" t="str">
        <f>IF(S844="Yes",(NETWORKDAYS(H844,$D$12,Lists!$F$45:$F$65)-IF(ISNUMBER(J844),J844,0)-1),".")</f>
        <v>.</v>
      </c>
      <c r="U844" s="24"/>
      <c r="V844" s="296" t="str">
        <f t="shared" si="39"/>
        <v>.</v>
      </c>
      <c r="W844" s="44"/>
      <c r="X844" s="307"/>
      <c r="Y844" s="44"/>
      <c r="Z844" s="44"/>
      <c r="AA844" s="44"/>
      <c r="AB844" s="44"/>
      <c r="AC844" s="44"/>
      <c r="AD844" s="44"/>
      <c r="AE844" s="44"/>
      <c r="AF844" s="44"/>
      <c r="AG844" s="44"/>
    </row>
    <row r="845" spans="1:33" s="105" customFormat="1" ht="11.45" customHeight="1" outlineLevel="1" x14ac:dyDescent="0.2">
      <c r="A845" s="142">
        <f t="shared" si="40"/>
        <v>828</v>
      </c>
      <c r="B845" s="318"/>
      <c r="C845" s="71"/>
      <c r="D845" s="314"/>
      <c r="E845" s="70"/>
      <c r="F845" s="309"/>
      <c r="G845" s="308"/>
      <c r="H845" s="305"/>
      <c r="I845" s="305"/>
      <c r="J845" s="311"/>
      <c r="K845" s="305"/>
      <c r="L845" s="130" t="str">
        <f>IF(I845&lt;H845,"Check dates",IF(AND(H845="",I845&gt;0),"Check dates",IF(I845="",".",IFERROR(MAX(0,NETWORKDAYS(H845,I845,Lists!$F$45:$F$65)-IF(ISNUMBER(J845),J845,0)-1,0),"."))))</f>
        <v>.</v>
      </c>
      <c r="M845" s="308"/>
      <c r="N845" s="308"/>
      <c r="O845" s="304"/>
      <c r="P845" s="304"/>
      <c r="Q845" s="304"/>
      <c r="R845" s="304"/>
      <c r="S845" s="130" t="str">
        <f t="shared" si="38"/>
        <v>.</v>
      </c>
      <c r="T845" s="169" t="str">
        <f>IF(S845="Yes",(NETWORKDAYS(H845,$D$12,Lists!$F$45:$F$65)-IF(ISNUMBER(J845),J845,0)-1),".")</f>
        <v>.</v>
      </c>
      <c r="U845" s="24"/>
      <c r="V845" s="296" t="str">
        <f t="shared" si="39"/>
        <v>.</v>
      </c>
      <c r="W845" s="44"/>
      <c r="X845" s="307"/>
      <c r="Y845" s="44"/>
      <c r="Z845" s="44"/>
      <c r="AA845" s="44"/>
      <c r="AB845" s="44"/>
      <c r="AC845" s="44"/>
      <c r="AD845" s="44"/>
      <c r="AE845" s="44"/>
      <c r="AF845" s="44"/>
      <c r="AG845" s="44"/>
    </row>
    <row r="846" spans="1:33" s="105" customFormat="1" ht="11.45" customHeight="1" outlineLevel="1" x14ac:dyDescent="0.2">
      <c r="A846" s="142">
        <f t="shared" si="40"/>
        <v>829</v>
      </c>
      <c r="B846" s="318"/>
      <c r="C846" s="71"/>
      <c r="D846" s="314"/>
      <c r="E846" s="70"/>
      <c r="F846" s="309"/>
      <c r="G846" s="308"/>
      <c r="H846" s="305"/>
      <c r="I846" s="305"/>
      <c r="J846" s="311"/>
      <c r="K846" s="305"/>
      <c r="L846" s="130" t="str">
        <f>IF(I846&lt;H846,"Check dates",IF(AND(H846="",I846&gt;0),"Check dates",IF(I846="",".",IFERROR(MAX(0,NETWORKDAYS(H846,I846,Lists!$F$45:$F$65)-IF(ISNUMBER(J846),J846,0)-1,0),"."))))</f>
        <v>.</v>
      </c>
      <c r="M846" s="308"/>
      <c r="N846" s="308"/>
      <c r="O846" s="304"/>
      <c r="P846" s="304"/>
      <c r="Q846" s="304"/>
      <c r="R846" s="304"/>
      <c r="S846" s="130" t="str">
        <f t="shared" si="38"/>
        <v>.</v>
      </c>
      <c r="T846" s="169" t="str">
        <f>IF(S846="Yes",(NETWORKDAYS(H846,$D$12,Lists!$F$45:$F$65)-IF(ISNUMBER(J846),J846,0)-1),".")</f>
        <v>.</v>
      </c>
      <c r="U846" s="24"/>
      <c r="V846" s="296" t="str">
        <f t="shared" si="39"/>
        <v>.</v>
      </c>
      <c r="W846" s="44"/>
      <c r="X846" s="307"/>
      <c r="Y846" s="44"/>
      <c r="Z846" s="44"/>
      <c r="AA846" s="44"/>
      <c r="AB846" s="44"/>
      <c r="AC846" s="44"/>
      <c r="AD846" s="44"/>
      <c r="AE846" s="44"/>
      <c r="AF846" s="44"/>
      <c r="AG846" s="44"/>
    </row>
    <row r="847" spans="1:33" s="105" customFormat="1" ht="11.45" customHeight="1" outlineLevel="1" x14ac:dyDescent="0.2">
      <c r="A847" s="142">
        <f t="shared" si="40"/>
        <v>830</v>
      </c>
      <c r="B847" s="318"/>
      <c r="C847" s="71"/>
      <c r="D847" s="314"/>
      <c r="E847" s="70"/>
      <c r="F847" s="309"/>
      <c r="G847" s="308"/>
      <c r="H847" s="305"/>
      <c r="I847" s="305"/>
      <c r="J847" s="311"/>
      <c r="K847" s="305"/>
      <c r="L847" s="130" t="str">
        <f>IF(I847&lt;H847,"Check dates",IF(AND(H847="",I847&gt;0),"Check dates",IF(I847="",".",IFERROR(MAX(0,NETWORKDAYS(H847,I847,Lists!$F$45:$F$65)-IF(ISNUMBER(J847),J847,0)-1,0),"."))))</f>
        <v>.</v>
      </c>
      <c r="M847" s="308"/>
      <c r="N847" s="308"/>
      <c r="O847" s="304"/>
      <c r="P847" s="304"/>
      <c r="Q847" s="304"/>
      <c r="R847" s="304"/>
      <c r="S847" s="130" t="str">
        <f t="shared" si="38"/>
        <v>.</v>
      </c>
      <c r="T847" s="169" t="str">
        <f>IF(S847="Yes",(NETWORKDAYS(H847,$D$12,Lists!$F$45:$F$65)-IF(ISNUMBER(J847),J847,0)-1),".")</f>
        <v>.</v>
      </c>
      <c r="U847" s="24"/>
      <c r="V847" s="296" t="str">
        <f t="shared" si="39"/>
        <v>.</v>
      </c>
      <c r="W847" s="44"/>
      <c r="X847" s="307"/>
      <c r="Y847" s="44"/>
      <c r="Z847" s="44"/>
      <c r="AA847" s="44"/>
      <c r="AB847" s="44"/>
      <c r="AC847" s="44"/>
      <c r="AD847" s="44"/>
      <c r="AE847" s="44"/>
      <c r="AF847" s="44"/>
      <c r="AG847" s="44"/>
    </row>
    <row r="848" spans="1:33" s="105" customFormat="1" ht="11.45" customHeight="1" outlineLevel="1" x14ac:dyDescent="0.2">
      <c r="A848" s="142">
        <f t="shared" si="40"/>
        <v>831</v>
      </c>
      <c r="B848" s="318"/>
      <c r="C848" s="71"/>
      <c r="D848" s="314"/>
      <c r="E848" s="70"/>
      <c r="F848" s="309"/>
      <c r="G848" s="308"/>
      <c r="H848" s="305"/>
      <c r="I848" s="305"/>
      <c r="J848" s="311"/>
      <c r="K848" s="305"/>
      <c r="L848" s="130" t="str">
        <f>IF(I848&lt;H848,"Check dates",IF(AND(H848="",I848&gt;0),"Check dates",IF(I848="",".",IFERROR(MAX(0,NETWORKDAYS(H848,I848,Lists!$F$45:$F$65)-IF(ISNUMBER(J848),J848,0)-1,0),"."))))</f>
        <v>.</v>
      </c>
      <c r="M848" s="308"/>
      <c r="N848" s="308"/>
      <c r="O848" s="304"/>
      <c r="P848" s="304"/>
      <c r="Q848" s="304"/>
      <c r="R848" s="304"/>
      <c r="S848" s="130" t="str">
        <f t="shared" si="38"/>
        <v>.</v>
      </c>
      <c r="T848" s="169" t="str">
        <f>IF(S848="Yes",(NETWORKDAYS(H848,$D$12,Lists!$F$45:$F$65)-IF(ISNUMBER(J848),J848,0)-1),".")</f>
        <v>.</v>
      </c>
      <c r="U848" s="24"/>
      <c r="V848" s="296" t="str">
        <f t="shared" si="39"/>
        <v>.</v>
      </c>
      <c r="W848" s="44"/>
      <c r="X848" s="307"/>
      <c r="Y848" s="44"/>
      <c r="Z848" s="44"/>
      <c r="AA848" s="44"/>
      <c r="AB848" s="44"/>
      <c r="AC848" s="44"/>
      <c r="AD848" s="44"/>
      <c r="AE848" s="44"/>
      <c r="AF848" s="44"/>
      <c r="AG848" s="44"/>
    </row>
    <row r="849" spans="1:33" s="105" customFormat="1" ht="11.45" customHeight="1" outlineLevel="1" x14ac:dyDescent="0.2">
      <c r="A849" s="142">
        <f t="shared" si="40"/>
        <v>832</v>
      </c>
      <c r="B849" s="318"/>
      <c r="C849" s="71"/>
      <c r="D849" s="314"/>
      <c r="E849" s="70"/>
      <c r="F849" s="309"/>
      <c r="G849" s="308"/>
      <c r="H849" s="305"/>
      <c r="I849" s="305"/>
      <c r="J849" s="311"/>
      <c r="K849" s="305"/>
      <c r="L849" s="130" t="str">
        <f>IF(I849&lt;H849,"Check dates",IF(AND(H849="",I849&gt;0),"Check dates",IF(I849="",".",IFERROR(MAX(0,NETWORKDAYS(H849,I849,Lists!$F$45:$F$65)-IF(ISNUMBER(J849),J849,0)-1,0),"."))))</f>
        <v>.</v>
      </c>
      <c r="M849" s="308"/>
      <c r="N849" s="308"/>
      <c r="O849" s="304"/>
      <c r="P849" s="304"/>
      <c r="Q849" s="304"/>
      <c r="R849" s="304"/>
      <c r="S849" s="130" t="str">
        <f t="shared" si="38"/>
        <v>.</v>
      </c>
      <c r="T849" s="169" t="str">
        <f>IF(S849="Yes",(NETWORKDAYS(H849,$D$12,Lists!$F$45:$F$65)-IF(ISNUMBER(J849),J849,0)-1),".")</f>
        <v>.</v>
      </c>
      <c r="U849" s="24"/>
      <c r="V849" s="296" t="str">
        <f t="shared" si="39"/>
        <v>.</v>
      </c>
      <c r="W849" s="44"/>
      <c r="X849" s="307"/>
      <c r="Y849" s="44"/>
      <c r="Z849" s="44"/>
      <c r="AA849" s="44"/>
      <c r="AB849" s="44"/>
      <c r="AC849" s="44"/>
      <c r="AD849" s="44"/>
      <c r="AE849" s="44"/>
      <c r="AF849" s="44"/>
      <c r="AG849" s="44"/>
    </row>
    <row r="850" spans="1:33" s="105" customFormat="1" ht="11.45" customHeight="1" outlineLevel="1" x14ac:dyDescent="0.2">
      <c r="A850" s="142">
        <f t="shared" si="40"/>
        <v>833</v>
      </c>
      <c r="B850" s="318"/>
      <c r="C850" s="71"/>
      <c r="D850" s="314"/>
      <c r="E850" s="70"/>
      <c r="F850" s="309"/>
      <c r="G850" s="308"/>
      <c r="H850" s="305"/>
      <c r="I850" s="305"/>
      <c r="J850" s="311"/>
      <c r="K850" s="305"/>
      <c r="L850" s="130" t="str">
        <f>IF(I850&lt;H850,"Check dates",IF(AND(H850="",I850&gt;0),"Check dates",IF(I850="",".",IFERROR(MAX(0,NETWORKDAYS(H850,I850,Lists!$F$45:$F$65)-IF(ISNUMBER(J850),J850,0)-1,0),"."))))</f>
        <v>.</v>
      </c>
      <c r="M850" s="308"/>
      <c r="N850" s="308"/>
      <c r="O850" s="304"/>
      <c r="P850" s="304"/>
      <c r="Q850" s="304"/>
      <c r="R850" s="304"/>
      <c r="S850" s="130" t="str">
        <f t="shared" ref="S850:S913" si="41">IF(ISBLANK(B850),".",IF(V850=".","Yes","No"))</f>
        <v>.</v>
      </c>
      <c r="T850" s="169" t="str">
        <f>IF(S850="Yes",(NETWORKDAYS(H850,$D$12,Lists!$F$45:$F$65)-IF(ISNUMBER(J850),J850,0)-1),".")</f>
        <v>.</v>
      </c>
      <c r="U850" s="24"/>
      <c r="V850" s="296" t="str">
        <f t="shared" ref="V850:V913" si="42">IF(I850="",".",IF(VALUE(I850)&lt;=VALUE($D$12),VALUE(I850),"."))</f>
        <v>.</v>
      </c>
      <c r="W850" s="44"/>
      <c r="X850" s="307"/>
      <c r="Y850" s="44"/>
      <c r="Z850" s="44"/>
      <c r="AA850" s="44"/>
      <c r="AB850" s="44"/>
      <c r="AC850" s="44"/>
      <c r="AD850" s="44"/>
      <c r="AE850" s="44"/>
      <c r="AF850" s="44"/>
      <c r="AG850" s="44"/>
    </row>
    <row r="851" spans="1:33" s="105" customFormat="1" ht="11.45" customHeight="1" outlineLevel="1" x14ac:dyDescent="0.2">
      <c r="A851" s="142">
        <f t="shared" si="40"/>
        <v>834</v>
      </c>
      <c r="B851" s="318"/>
      <c r="C851" s="71"/>
      <c r="D851" s="314"/>
      <c r="E851" s="70"/>
      <c r="F851" s="309"/>
      <c r="G851" s="308"/>
      <c r="H851" s="305"/>
      <c r="I851" s="305"/>
      <c r="J851" s="311"/>
      <c r="K851" s="305"/>
      <c r="L851" s="130" t="str">
        <f>IF(I851&lt;H851,"Check dates",IF(AND(H851="",I851&gt;0),"Check dates",IF(I851="",".",IFERROR(MAX(0,NETWORKDAYS(H851,I851,Lists!$F$45:$F$65)-IF(ISNUMBER(J851),J851,0)-1,0),"."))))</f>
        <v>.</v>
      </c>
      <c r="M851" s="308"/>
      <c r="N851" s="308"/>
      <c r="O851" s="304"/>
      <c r="P851" s="304"/>
      <c r="Q851" s="304"/>
      <c r="R851" s="304"/>
      <c r="S851" s="130" t="str">
        <f t="shared" si="41"/>
        <v>.</v>
      </c>
      <c r="T851" s="169" t="str">
        <f>IF(S851="Yes",(NETWORKDAYS(H851,$D$12,Lists!$F$45:$F$65)-IF(ISNUMBER(J851),J851,0)-1),".")</f>
        <v>.</v>
      </c>
      <c r="U851" s="24"/>
      <c r="V851" s="296" t="str">
        <f t="shared" si="42"/>
        <v>.</v>
      </c>
      <c r="W851" s="44"/>
      <c r="X851" s="307"/>
      <c r="Y851" s="44"/>
      <c r="Z851" s="44"/>
      <c r="AA851" s="44"/>
      <c r="AB851" s="44"/>
      <c r="AC851" s="44"/>
      <c r="AD851" s="44"/>
      <c r="AE851" s="44"/>
      <c r="AF851" s="44"/>
      <c r="AG851" s="44"/>
    </row>
    <row r="852" spans="1:33" s="105" customFormat="1" ht="11.45" customHeight="1" outlineLevel="1" x14ac:dyDescent="0.2">
      <c r="A852" s="142">
        <f t="shared" si="40"/>
        <v>835</v>
      </c>
      <c r="B852" s="318"/>
      <c r="C852" s="71"/>
      <c r="D852" s="314"/>
      <c r="E852" s="70"/>
      <c r="F852" s="309"/>
      <c r="G852" s="308"/>
      <c r="H852" s="305"/>
      <c r="I852" s="305"/>
      <c r="J852" s="311"/>
      <c r="K852" s="305"/>
      <c r="L852" s="130" t="str">
        <f>IF(I852&lt;H852,"Check dates",IF(AND(H852="",I852&gt;0),"Check dates",IF(I852="",".",IFERROR(MAX(0,NETWORKDAYS(H852,I852,Lists!$F$45:$F$65)-IF(ISNUMBER(J852),J852,0)-1,0),"."))))</f>
        <v>.</v>
      </c>
      <c r="M852" s="308"/>
      <c r="N852" s="308"/>
      <c r="O852" s="304"/>
      <c r="P852" s="304"/>
      <c r="Q852" s="304"/>
      <c r="R852" s="304"/>
      <c r="S852" s="130" t="str">
        <f t="shared" si="41"/>
        <v>.</v>
      </c>
      <c r="T852" s="169" t="str">
        <f>IF(S852="Yes",(NETWORKDAYS(H852,$D$12,Lists!$F$45:$F$65)-IF(ISNUMBER(J852),J852,0)-1),".")</f>
        <v>.</v>
      </c>
      <c r="U852" s="24"/>
      <c r="V852" s="296" t="str">
        <f t="shared" si="42"/>
        <v>.</v>
      </c>
      <c r="W852" s="44"/>
      <c r="X852" s="307"/>
      <c r="Y852" s="44"/>
      <c r="Z852" s="44"/>
      <c r="AA852" s="44"/>
      <c r="AB852" s="44"/>
      <c r="AC852" s="44"/>
      <c r="AD852" s="44"/>
      <c r="AE852" s="44"/>
      <c r="AF852" s="44"/>
      <c r="AG852" s="44"/>
    </row>
    <row r="853" spans="1:33" s="105" customFormat="1" ht="11.45" customHeight="1" outlineLevel="1" x14ac:dyDescent="0.2">
      <c r="A853" s="142">
        <f t="shared" si="40"/>
        <v>836</v>
      </c>
      <c r="B853" s="318"/>
      <c r="C853" s="71"/>
      <c r="D853" s="314"/>
      <c r="E853" s="70"/>
      <c r="F853" s="309"/>
      <c r="G853" s="308"/>
      <c r="H853" s="305"/>
      <c r="I853" s="305"/>
      <c r="J853" s="311"/>
      <c r="K853" s="305"/>
      <c r="L853" s="130" t="str">
        <f>IF(I853&lt;H853,"Check dates",IF(AND(H853="",I853&gt;0),"Check dates",IF(I853="",".",IFERROR(MAX(0,NETWORKDAYS(H853,I853,Lists!$F$45:$F$65)-IF(ISNUMBER(J853),J853,0)-1,0),"."))))</f>
        <v>.</v>
      </c>
      <c r="M853" s="308"/>
      <c r="N853" s="308"/>
      <c r="O853" s="304"/>
      <c r="P853" s="304"/>
      <c r="Q853" s="304"/>
      <c r="R853" s="304"/>
      <c r="S853" s="130" t="str">
        <f t="shared" si="41"/>
        <v>.</v>
      </c>
      <c r="T853" s="169" t="str">
        <f>IF(S853="Yes",(NETWORKDAYS(H853,$D$12,Lists!$F$45:$F$65)-IF(ISNUMBER(J853),J853,0)-1),".")</f>
        <v>.</v>
      </c>
      <c r="U853" s="24"/>
      <c r="V853" s="296" t="str">
        <f t="shared" si="42"/>
        <v>.</v>
      </c>
      <c r="W853" s="44"/>
      <c r="X853" s="307"/>
      <c r="Y853" s="44"/>
      <c r="Z853" s="44"/>
      <c r="AA853" s="44"/>
      <c r="AB853" s="44"/>
      <c r="AC853" s="44"/>
      <c r="AD853" s="44"/>
      <c r="AE853" s="44"/>
      <c r="AF853" s="44"/>
      <c r="AG853" s="44"/>
    </row>
    <row r="854" spans="1:33" s="105" customFormat="1" ht="11.45" customHeight="1" outlineLevel="1" x14ac:dyDescent="0.2">
      <c r="A854" s="142">
        <f t="shared" si="40"/>
        <v>837</v>
      </c>
      <c r="B854" s="318"/>
      <c r="C854" s="71"/>
      <c r="D854" s="314"/>
      <c r="E854" s="70"/>
      <c r="F854" s="309"/>
      <c r="G854" s="308"/>
      <c r="H854" s="305"/>
      <c r="I854" s="305"/>
      <c r="J854" s="311"/>
      <c r="K854" s="305"/>
      <c r="L854" s="130" t="str">
        <f>IF(I854&lt;H854,"Check dates",IF(AND(H854="",I854&gt;0),"Check dates",IF(I854="",".",IFERROR(MAX(0,NETWORKDAYS(H854,I854,Lists!$F$45:$F$65)-IF(ISNUMBER(J854),J854,0)-1,0),"."))))</f>
        <v>.</v>
      </c>
      <c r="M854" s="308"/>
      <c r="N854" s="308"/>
      <c r="O854" s="304"/>
      <c r="P854" s="304"/>
      <c r="Q854" s="304"/>
      <c r="R854" s="304"/>
      <c r="S854" s="130" t="str">
        <f t="shared" si="41"/>
        <v>.</v>
      </c>
      <c r="T854" s="169" t="str">
        <f>IF(S854="Yes",(NETWORKDAYS(H854,$D$12,Lists!$F$45:$F$65)-IF(ISNUMBER(J854),J854,0)-1),".")</f>
        <v>.</v>
      </c>
      <c r="U854" s="24"/>
      <c r="V854" s="296" t="str">
        <f t="shared" si="42"/>
        <v>.</v>
      </c>
      <c r="W854" s="44"/>
      <c r="X854" s="307"/>
      <c r="Y854" s="44"/>
      <c r="Z854" s="44"/>
      <c r="AA854" s="44"/>
      <c r="AB854" s="44"/>
      <c r="AC854" s="44"/>
      <c r="AD854" s="44"/>
      <c r="AE854" s="44"/>
      <c r="AF854" s="44"/>
      <c r="AG854" s="44"/>
    </row>
    <row r="855" spans="1:33" s="105" customFormat="1" ht="11.45" customHeight="1" outlineLevel="1" x14ac:dyDescent="0.2">
      <c r="A855" s="142">
        <f t="shared" si="40"/>
        <v>838</v>
      </c>
      <c r="B855" s="318"/>
      <c r="C855" s="71"/>
      <c r="D855" s="314"/>
      <c r="E855" s="70"/>
      <c r="F855" s="309"/>
      <c r="G855" s="308"/>
      <c r="H855" s="305"/>
      <c r="I855" s="305"/>
      <c r="J855" s="311"/>
      <c r="K855" s="305"/>
      <c r="L855" s="130" t="str">
        <f>IF(I855&lt;H855,"Check dates",IF(AND(H855="",I855&gt;0),"Check dates",IF(I855="",".",IFERROR(MAX(0,NETWORKDAYS(H855,I855,Lists!$F$45:$F$65)-IF(ISNUMBER(J855),J855,0)-1,0),"."))))</f>
        <v>.</v>
      </c>
      <c r="M855" s="308"/>
      <c r="N855" s="308"/>
      <c r="O855" s="304"/>
      <c r="P855" s="304"/>
      <c r="Q855" s="304"/>
      <c r="R855" s="304"/>
      <c r="S855" s="130" t="str">
        <f t="shared" si="41"/>
        <v>.</v>
      </c>
      <c r="T855" s="169" t="str">
        <f>IF(S855="Yes",(NETWORKDAYS(H855,$D$12,Lists!$F$45:$F$65)-IF(ISNUMBER(J855),J855,0)-1),".")</f>
        <v>.</v>
      </c>
      <c r="U855" s="24"/>
      <c r="V855" s="296" t="str">
        <f t="shared" si="42"/>
        <v>.</v>
      </c>
      <c r="W855" s="44"/>
      <c r="X855" s="307"/>
      <c r="Y855" s="44"/>
      <c r="Z855" s="44"/>
      <c r="AA855" s="44"/>
      <c r="AB855" s="44"/>
      <c r="AC855" s="44"/>
      <c r="AD855" s="44"/>
      <c r="AE855" s="44"/>
      <c r="AF855" s="44"/>
      <c r="AG855" s="44"/>
    </row>
    <row r="856" spans="1:33" s="105" customFormat="1" ht="11.45" customHeight="1" outlineLevel="1" x14ac:dyDescent="0.2">
      <c r="A856" s="142">
        <f t="shared" si="40"/>
        <v>839</v>
      </c>
      <c r="B856" s="318"/>
      <c r="C856" s="71"/>
      <c r="D856" s="314"/>
      <c r="E856" s="70"/>
      <c r="F856" s="309"/>
      <c r="G856" s="308"/>
      <c r="H856" s="305"/>
      <c r="I856" s="305"/>
      <c r="J856" s="311"/>
      <c r="K856" s="305"/>
      <c r="L856" s="130" t="str">
        <f>IF(I856&lt;H856,"Check dates",IF(AND(H856="",I856&gt;0),"Check dates",IF(I856="",".",IFERROR(MAX(0,NETWORKDAYS(H856,I856,Lists!$F$45:$F$65)-IF(ISNUMBER(J856),J856,0)-1,0),"."))))</f>
        <v>.</v>
      </c>
      <c r="M856" s="308"/>
      <c r="N856" s="308"/>
      <c r="O856" s="304"/>
      <c r="P856" s="304"/>
      <c r="Q856" s="304"/>
      <c r="R856" s="304"/>
      <c r="S856" s="130" t="str">
        <f t="shared" si="41"/>
        <v>.</v>
      </c>
      <c r="T856" s="169" t="str">
        <f>IF(S856="Yes",(NETWORKDAYS(H856,$D$12,Lists!$F$45:$F$65)-IF(ISNUMBER(J856),J856,0)-1),".")</f>
        <v>.</v>
      </c>
      <c r="U856" s="24"/>
      <c r="V856" s="296" t="str">
        <f t="shared" si="42"/>
        <v>.</v>
      </c>
      <c r="W856" s="44"/>
      <c r="X856" s="307"/>
      <c r="Y856" s="44"/>
      <c r="Z856" s="44"/>
      <c r="AA856" s="44"/>
      <c r="AB856" s="44"/>
      <c r="AC856" s="44"/>
      <c r="AD856" s="44"/>
      <c r="AE856" s="44"/>
      <c r="AF856" s="44"/>
      <c r="AG856" s="44"/>
    </row>
    <row r="857" spans="1:33" s="105" customFormat="1" ht="11.45" customHeight="1" outlineLevel="1" x14ac:dyDescent="0.2">
      <c r="A857" s="142">
        <f t="shared" si="40"/>
        <v>840</v>
      </c>
      <c r="B857" s="318"/>
      <c r="C857" s="71"/>
      <c r="D857" s="314"/>
      <c r="E857" s="70"/>
      <c r="F857" s="309"/>
      <c r="G857" s="308"/>
      <c r="H857" s="305"/>
      <c r="I857" s="305"/>
      <c r="J857" s="311"/>
      <c r="K857" s="305"/>
      <c r="L857" s="130" t="str">
        <f>IF(I857&lt;H857,"Check dates",IF(AND(H857="",I857&gt;0),"Check dates",IF(I857="",".",IFERROR(MAX(0,NETWORKDAYS(H857,I857,Lists!$F$45:$F$65)-IF(ISNUMBER(J857),J857,0)-1,0),"."))))</f>
        <v>.</v>
      </c>
      <c r="M857" s="308"/>
      <c r="N857" s="308"/>
      <c r="O857" s="304"/>
      <c r="P857" s="304"/>
      <c r="Q857" s="304"/>
      <c r="R857" s="304"/>
      <c r="S857" s="130" t="str">
        <f t="shared" si="41"/>
        <v>.</v>
      </c>
      <c r="T857" s="169" t="str">
        <f>IF(S857="Yes",(NETWORKDAYS(H857,$D$12,Lists!$F$45:$F$65)-IF(ISNUMBER(J857),J857,0)-1),".")</f>
        <v>.</v>
      </c>
      <c r="U857" s="24"/>
      <c r="V857" s="296" t="str">
        <f t="shared" si="42"/>
        <v>.</v>
      </c>
      <c r="W857" s="44"/>
      <c r="X857" s="307"/>
      <c r="Y857" s="44"/>
      <c r="Z857" s="44"/>
      <c r="AA857" s="44"/>
      <c r="AB857" s="44"/>
      <c r="AC857" s="44"/>
      <c r="AD857" s="44"/>
      <c r="AE857" s="44"/>
      <c r="AF857" s="44"/>
      <c r="AG857" s="44"/>
    </row>
    <row r="858" spans="1:33" s="105" customFormat="1" ht="11.45" customHeight="1" outlineLevel="1" x14ac:dyDescent="0.2">
      <c r="A858" s="142">
        <f t="shared" si="40"/>
        <v>841</v>
      </c>
      <c r="B858" s="318"/>
      <c r="C858" s="71"/>
      <c r="D858" s="314"/>
      <c r="E858" s="70"/>
      <c r="F858" s="309"/>
      <c r="G858" s="308"/>
      <c r="H858" s="305"/>
      <c r="I858" s="305"/>
      <c r="J858" s="311"/>
      <c r="K858" s="305"/>
      <c r="L858" s="130" t="str">
        <f>IF(I858&lt;H858,"Check dates",IF(AND(H858="",I858&gt;0),"Check dates",IF(I858="",".",IFERROR(MAX(0,NETWORKDAYS(H858,I858,Lists!$F$45:$F$65)-IF(ISNUMBER(J858),J858,0)-1,0),"."))))</f>
        <v>.</v>
      </c>
      <c r="M858" s="308"/>
      <c r="N858" s="308"/>
      <c r="O858" s="304"/>
      <c r="P858" s="304"/>
      <c r="Q858" s="304"/>
      <c r="R858" s="304"/>
      <c r="S858" s="130" t="str">
        <f t="shared" si="41"/>
        <v>.</v>
      </c>
      <c r="T858" s="169" t="str">
        <f>IF(S858="Yes",(NETWORKDAYS(H858,$D$12,Lists!$F$45:$F$65)-IF(ISNUMBER(J858),J858,0)-1),".")</f>
        <v>.</v>
      </c>
      <c r="U858" s="24"/>
      <c r="V858" s="296" t="str">
        <f t="shared" si="42"/>
        <v>.</v>
      </c>
      <c r="W858" s="44"/>
      <c r="X858" s="307"/>
      <c r="Y858" s="44"/>
      <c r="Z858" s="44"/>
      <c r="AA858" s="44"/>
      <c r="AB858" s="44"/>
      <c r="AC858" s="44"/>
      <c r="AD858" s="44"/>
      <c r="AE858" s="44"/>
      <c r="AF858" s="44"/>
      <c r="AG858" s="44"/>
    </row>
    <row r="859" spans="1:33" s="105" customFormat="1" ht="11.45" customHeight="1" outlineLevel="1" x14ac:dyDescent="0.2">
      <c r="A859" s="142">
        <f t="shared" si="40"/>
        <v>842</v>
      </c>
      <c r="B859" s="318"/>
      <c r="C859" s="71"/>
      <c r="D859" s="314"/>
      <c r="E859" s="70"/>
      <c r="F859" s="309"/>
      <c r="G859" s="308"/>
      <c r="H859" s="305"/>
      <c r="I859" s="305"/>
      <c r="J859" s="311"/>
      <c r="K859" s="305"/>
      <c r="L859" s="130" t="str">
        <f>IF(I859&lt;H859,"Check dates",IF(AND(H859="",I859&gt;0),"Check dates",IF(I859="",".",IFERROR(MAX(0,NETWORKDAYS(H859,I859,Lists!$F$45:$F$65)-IF(ISNUMBER(J859),J859,0)-1,0),"."))))</f>
        <v>.</v>
      </c>
      <c r="M859" s="308"/>
      <c r="N859" s="308"/>
      <c r="O859" s="304"/>
      <c r="P859" s="304"/>
      <c r="Q859" s="304"/>
      <c r="R859" s="304"/>
      <c r="S859" s="130" t="str">
        <f t="shared" si="41"/>
        <v>.</v>
      </c>
      <c r="T859" s="169" t="str">
        <f>IF(S859="Yes",(NETWORKDAYS(H859,$D$12,Lists!$F$45:$F$65)-IF(ISNUMBER(J859),J859,0)-1),".")</f>
        <v>.</v>
      </c>
      <c r="U859" s="24"/>
      <c r="V859" s="296" t="str">
        <f t="shared" si="42"/>
        <v>.</v>
      </c>
      <c r="W859" s="44"/>
      <c r="X859" s="307"/>
      <c r="Y859" s="44"/>
      <c r="Z859" s="44"/>
      <c r="AA859" s="44"/>
      <c r="AB859" s="44"/>
      <c r="AC859" s="44"/>
      <c r="AD859" s="44"/>
      <c r="AE859" s="44"/>
      <c r="AF859" s="44"/>
      <c r="AG859" s="44"/>
    </row>
    <row r="860" spans="1:33" s="105" customFormat="1" ht="11.45" customHeight="1" outlineLevel="1" x14ac:dyDescent="0.2">
      <c r="A860" s="142">
        <f t="shared" si="40"/>
        <v>843</v>
      </c>
      <c r="B860" s="318"/>
      <c r="C860" s="71"/>
      <c r="D860" s="314"/>
      <c r="E860" s="70"/>
      <c r="F860" s="309"/>
      <c r="G860" s="308"/>
      <c r="H860" s="305"/>
      <c r="I860" s="305"/>
      <c r="J860" s="311"/>
      <c r="K860" s="305"/>
      <c r="L860" s="130" t="str">
        <f>IF(I860&lt;H860,"Check dates",IF(AND(H860="",I860&gt;0),"Check dates",IF(I860="",".",IFERROR(MAX(0,NETWORKDAYS(H860,I860,Lists!$F$45:$F$65)-IF(ISNUMBER(J860),J860,0)-1,0),"."))))</f>
        <v>.</v>
      </c>
      <c r="M860" s="308"/>
      <c r="N860" s="308"/>
      <c r="O860" s="304"/>
      <c r="P860" s="304"/>
      <c r="Q860" s="304"/>
      <c r="R860" s="304"/>
      <c r="S860" s="130" t="str">
        <f t="shared" si="41"/>
        <v>.</v>
      </c>
      <c r="T860" s="169" t="str">
        <f>IF(S860="Yes",(NETWORKDAYS(H860,$D$12,Lists!$F$45:$F$65)-IF(ISNUMBER(J860),J860,0)-1),".")</f>
        <v>.</v>
      </c>
      <c r="U860" s="24"/>
      <c r="V860" s="296" t="str">
        <f t="shared" si="42"/>
        <v>.</v>
      </c>
      <c r="W860" s="44"/>
      <c r="X860" s="307"/>
      <c r="Y860" s="44"/>
      <c r="Z860" s="44"/>
      <c r="AA860" s="44"/>
      <c r="AB860" s="44"/>
      <c r="AC860" s="44"/>
      <c r="AD860" s="44"/>
      <c r="AE860" s="44"/>
      <c r="AF860" s="44"/>
      <c r="AG860" s="44"/>
    </row>
    <row r="861" spans="1:33" s="105" customFormat="1" ht="11.45" customHeight="1" outlineLevel="1" x14ac:dyDescent="0.2">
      <c r="A861" s="142">
        <f t="shared" si="40"/>
        <v>844</v>
      </c>
      <c r="B861" s="318"/>
      <c r="C861" s="71"/>
      <c r="D861" s="314"/>
      <c r="E861" s="70"/>
      <c r="F861" s="309"/>
      <c r="G861" s="308"/>
      <c r="H861" s="305"/>
      <c r="I861" s="305"/>
      <c r="J861" s="311"/>
      <c r="K861" s="305"/>
      <c r="L861" s="130" t="str">
        <f>IF(I861&lt;H861,"Check dates",IF(AND(H861="",I861&gt;0),"Check dates",IF(I861="",".",IFERROR(MAX(0,NETWORKDAYS(H861,I861,Lists!$F$45:$F$65)-IF(ISNUMBER(J861),J861,0)-1,0),"."))))</f>
        <v>.</v>
      </c>
      <c r="M861" s="308"/>
      <c r="N861" s="308"/>
      <c r="O861" s="304"/>
      <c r="P861" s="304"/>
      <c r="Q861" s="304"/>
      <c r="R861" s="304"/>
      <c r="S861" s="130" t="str">
        <f t="shared" si="41"/>
        <v>.</v>
      </c>
      <c r="T861" s="169" t="str">
        <f>IF(S861="Yes",(NETWORKDAYS(H861,$D$12,Lists!$F$45:$F$65)-IF(ISNUMBER(J861),J861,0)-1),".")</f>
        <v>.</v>
      </c>
      <c r="U861" s="24"/>
      <c r="V861" s="296" t="str">
        <f t="shared" si="42"/>
        <v>.</v>
      </c>
      <c r="W861" s="44"/>
      <c r="X861" s="307"/>
      <c r="Y861" s="44"/>
      <c r="Z861" s="44"/>
      <c r="AA861" s="44"/>
      <c r="AB861" s="44"/>
      <c r="AC861" s="44"/>
      <c r="AD861" s="44"/>
      <c r="AE861" s="44"/>
      <c r="AF861" s="44"/>
      <c r="AG861" s="44"/>
    </row>
    <row r="862" spans="1:33" s="105" customFormat="1" ht="11.45" customHeight="1" outlineLevel="1" x14ac:dyDescent="0.2">
      <c r="A862" s="142">
        <f t="shared" si="40"/>
        <v>845</v>
      </c>
      <c r="B862" s="318"/>
      <c r="C862" s="71"/>
      <c r="D862" s="314"/>
      <c r="E862" s="70"/>
      <c r="F862" s="309"/>
      <c r="G862" s="308"/>
      <c r="H862" s="305"/>
      <c r="I862" s="305"/>
      <c r="J862" s="311"/>
      <c r="K862" s="305"/>
      <c r="L862" s="130" t="str">
        <f>IF(I862&lt;H862,"Check dates",IF(AND(H862="",I862&gt;0),"Check dates",IF(I862="",".",IFERROR(MAX(0,NETWORKDAYS(H862,I862,Lists!$F$45:$F$65)-IF(ISNUMBER(J862),J862,0)-1,0),"."))))</f>
        <v>.</v>
      </c>
      <c r="M862" s="308"/>
      <c r="N862" s="308"/>
      <c r="O862" s="304"/>
      <c r="P862" s="304"/>
      <c r="Q862" s="304"/>
      <c r="R862" s="304"/>
      <c r="S862" s="130" t="str">
        <f t="shared" si="41"/>
        <v>.</v>
      </c>
      <c r="T862" s="169" t="str">
        <f>IF(S862="Yes",(NETWORKDAYS(H862,$D$12,Lists!$F$45:$F$65)-IF(ISNUMBER(J862),J862,0)-1),".")</f>
        <v>.</v>
      </c>
      <c r="U862" s="24"/>
      <c r="V862" s="296" t="str">
        <f t="shared" si="42"/>
        <v>.</v>
      </c>
      <c r="W862" s="44"/>
      <c r="X862" s="307"/>
      <c r="Y862" s="44"/>
      <c r="Z862" s="44"/>
      <c r="AA862" s="44"/>
      <c r="AB862" s="44"/>
      <c r="AC862" s="44"/>
      <c r="AD862" s="44"/>
      <c r="AE862" s="44"/>
      <c r="AF862" s="44"/>
      <c r="AG862" s="44"/>
    </row>
    <row r="863" spans="1:33" s="105" customFormat="1" ht="11.45" customHeight="1" outlineLevel="1" x14ac:dyDescent="0.2">
      <c r="A863" s="142">
        <f t="shared" si="40"/>
        <v>846</v>
      </c>
      <c r="B863" s="318"/>
      <c r="C863" s="71"/>
      <c r="D863" s="314"/>
      <c r="E863" s="70"/>
      <c r="F863" s="309"/>
      <c r="G863" s="308"/>
      <c r="H863" s="305"/>
      <c r="I863" s="305"/>
      <c r="J863" s="311"/>
      <c r="K863" s="305"/>
      <c r="L863" s="130" t="str">
        <f>IF(I863&lt;H863,"Check dates",IF(AND(H863="",I863&gt;0),"Check dates",IF(I863="",".",IFERROR(MAX(0,NETWORKDAYS(H863,I863,Lists!$F$45:$F$65)-IF(ISNUMBER(J863),J863,0)-1,0),"."))))</f>
        <v>.</v>
      </c>
      <c r="M863" s="308"/>
      <c r="N863" s="308"/>
      <c r="O863" s="304"/>
      <c r="P863" s="304"/>
      <c r="Q863" s="304"/>
      <c r="R863" s="304"/>
      <c r="S863" s="130" t="str">
        <f t="shared" si="41"/>
        <v>.</v>
      </c>
      <c r="T863" s="169" t="str">
        <f>IF(S863="Yes",(NETWORKDAYS(H863,$D$12,Lists!$F$45:$F$65)-IF(ISNUMBER(J863),J863,0)-1),".")</f>
        <v>.</v>
      </c>
      <c r="U863" s="24"/>
      <c r="V863" s="296" t="str">
        <f t="shared" si="42"/>
        <v>.</v>
      </c>
      <c r="W863" s="44"/>
      <c r="X863" s="307"/>
      <c r="Y863" s="44"/>
      <c r="Z863" s="44"/>
      <c r="AA863" s="44"/>
      <c r="AB863" s="44"/>
      <c r="AC863" s="44"/>
      <c r="AD863" s="44"/>
      <c r="AE863" s="44"/>
      <c r="AF863" s="44"/>
      <c r="AG863" s="44"/>
    </row>
    <row r="864" spans="1:33" s="105" customFormat="1" ht="11.45" customHeight="1" outlineLevel="1" x14ac:dyDescent="0.2">
      <c r="A864" s="142">
        <f t="shared" si="40"/>
        <v>847</v>
      </c>
      <c r="B864" s="318"/>
      <c r="C864" s="71"/>
      <c r="D864" s="314"/>
      <c r="E864" s="70"/>
      <c r="F864" s="309"/>
      <c r="G864" s="308"/>
      <c r="H864" s="305"/>
      <c r="I864" s="305"/>
      <c r="J864" s="311"/>
      <c r="K864" s="305"/>
      <c r="L864" s="130" t="str">
        <f>IF(I864&lt;H864,"Check dates",IF(AND(H864="",I864&gt;0),"Check dates",IF(I864="",".",IFERROR(MAX(0,NETWORKDAYS(H864,I864,Lists!$F$45:$F$65)-IF(ISNUMBER(J864),J864,0)-1,0),"."))))</f>
        <v>.</v>
      </c>
      <c r="M864" s="308"/>
      <c r="N864" s="308"/>
      <c r="O864" s="304"/>
      <c r="P864" s="304"/>
      <c r="Q864" s="304"/>
      <c r="R864" s="304"/>
      <c r="S864" s="130" t="str">
        <f t="shared" si="41"/>
        <v>.</v>
      </c>
      <c r="T864" s="169" t="str">
        <f>IF(S864="Yes",(NETWORKDAYS(H864,$D$12,Lists!$F$45:$F$65)-IF(ISNUMBER(J864),J864,0)-1),".")</f>
        <v>.</v>
      </c>
      <c r="U864" s="24"/>
      <c r="V864" s="296" t="str">
        <f t="shared" si="42"/>
        <v>.</v>
      </c>
      <c r="W864" s="44"/>
      <c r="X864" s="307"/>
      <c r="Y864" s="44"/>
      <c r="Z864" s="44"/>
      <c r="AA864" s="44"/>
      <c r="AB864" s="44"/>
      <c r="AC864" s="44"/>
      <c r="AD864" s="44"/>
      <c r="AE864" s="44"/>
      <c r="AF864" s="44"/>
      <c r="AG864" s="44"/>
    </row>
    <row r="865" spans="1:33" s="105" customFormat="1" ht="11.45" customHeight="1" outlineLevel="1" x14ac:dyDescent="0.2">
      <c r="A865" s="142">
        <f t="shared" si="40"/>
        <v>848</v>
      </c>
      <c r="B865" s="318"/>
      <c r="C865" s="71"/>
      <c r="D865" s="314"/>
      <c r="E865" s="70"/>
      <c r="F865" s="309"/>
      <c r="G865" s="308"/>
      <c r="H865" s="305"/>
      <c r="I865" s="305"/>
      <c r="J865" s="311"/>
      <c r="K865" s="305"/>
      <c r="L865" s="130" t="str">
        <f>IF(I865&lt;H865,"Check dates",IF(AND(H865="",I865&gt;0),"Check dates",IF(I865="",".",IFERROR(MAX(0,NETWORKDAYS(H865,I865,Lists!$F$45:$F$65)-IF(ISNUMBER(J865),J865,0)-1,0),"."))))</f>
        <v>.</v>
      </c>
      <c r="M865" s="308"/>
      <c r="N865" s="308"/>
      <c r="O865" s="304"/>
      <c r="P865" s="304"/>
      <c r="Q865" s="304"/>
      <c r="R865" s="304"/>
      <c r="S865" s="130" t="str">
        <f t="shared" si="41"/>
        <v>.</v>
      </c>
      <c r="T865" s="169" t="str">
        <f>IF(S865="Yes",(NETWORKDAYS(H865,$D$12,Lists!$F$45:$F$65)-IF(ISNUMBER(J865),J865,0)-1),".")</f>
        <v>.</v>
      </c>
      <c r="U865" s="24"/>
      <c r="V865" s="296" t="str">
        <f t="shared" si="42"/>
        <v>.</v>
      </c>
      <c r="W865" s="44"/>
      <c r="X865" s="307"/>
      <c r="Y865" s="44"/>
      <c r="Z865" s="44"/>
      <c r="AA865" s="44"/>
      <c r="AB865" s="44"/>
      <c r="AC865" s="44"/>
      <c r="AD865" s="44"/>
      <c r="AE865" s="44"/>
      <c r="AF865" s="44"/>
      <c r="AG865" s="44"/>
    </row>
    <row r="866" spans="1:33" s="105" customFormat="1" ht="11.45" customHeight="1" outlineLevel="1" x14ac:dyDescent="0.2">
      <c r="A866" s="142">
        <f t="shared" si="40"/>
        <v>849</v>
      </c>
      <c r="B866" s="318"/>
      <c r="C866" s="71"/>
      <c r="D866" s="314"/>
      <c r="E866" s="70"/>
      <c r="F866" s="309"/>
      <c r="G866" s="308"/>
      <c r="H866" s="305"/>
      <c r="I866" s="305"/>
      <c r="J866" s="311"/>
      <c r="K866" s="305"/>
      <c r="L866" s="130" t="str">
        <f>IF(I866&lt;H866,"Check dates",IF(AND(H866="",I866&gt;0),"Check dates",IF(I866="",".",IFERROR(MAX(0,NETWORKDAYS(H866,I866,Lists!$F$45:$F$65)-IF(ISNUMBER(J866),J866,0)-1,0),"."))))</f>
        <v>.</v>
      </c>
      <c r="M866" s="308"/>
      <c r="N866" s="308"/>
      <c r="O866" s="304"/>
      <c r="P866" s="304"/>
      <c r="Q866" s="304"/>
      <c r="R866" s="304"/>
      <c r="S866" s="130" t="str">
        <f t="shared" si="41"/>
        <v>.</v>
      </c>
      <c r="T866" s="169" t="str">
        <f>IF(S866="Yes",(NETWORKDAYS(H866,$D$12,Lists!$F$45:$F$65)-IF(ISNUMBER(J866),J866,0)-1),".")</f>
        <v>.</v>
      </c>
      <c r="U866" s="24"/>
      <c r="V866" s="296" t="str">
        <f t="shared" si="42"/>
        <v>.</v>
      </c>
      <c r="W866" s="44"/>
      <c r="X866" s="307"/>
      <c r="Y866" s="44"/>
      <c r="Z866" s="44"/>
      <c r="AA866" s="44"/>
      <c r="AB866" s="44"/>
      <c r="AC866" s="44"/>
      <c r="AD866" s="44"/>
      <c r="AE866" s="44"/>
      <c r="AF866" s="44"/>
      <c r="AG866" s="44"/>
    </row>
    <row r="867" spans="1:33" s="105" customFormat="1" ht="11.45" customHeight="1" outlineLevel="1" x14ac:dyDescent="0.2">
      <c r="A867" s="142">
        <f t="shared" si="40"/>
        <v>850</v>
      </c>
      <c r="B867" s="318"/>
      <c r="C867" s="71"/>
      <c r="D867" s="314"/>
      <c r="E867" s="70"/>
      <c r="F867" s="309"/>
      <c r="G867" s="308"/>
      <c r="H867" s="305"/>
      <c r="I867" s="305"/>
      <c r="J867" s="311"/>
      <c r="K867" s="305"/>
      <c r="L867" s="130" t="str">
        <f>IF(I867&lt;H867,"Check dates",IF(AND(H867="",I867&gt;0),"Check dates",IF(I867="",".",IFERROR(MAX(0,NETWORKDAYS(H867,I867,Lists!$F$45:$F$65)-IF(ISNUMBER(J867),J867,0)-1,0),"."))))</f>
        <v>.</v>
      </c>
      <c r="M867" s="308"/>
      <c r="N867" s="308"/>
      <c r="O867" s="304"/>
      <c r="P867" s="304"/>
      <c r="Q867" s="304"/>
      <c r="R867" s="304"/>
      <c r="S867" s="130" t="str">
        <f t="shared" si="41"/>
        <v>.</v>
      </c>
      <c r="T867" s="169" t="str">
        <f>IF(S867="Yes",(NETWORKDAYS(H867,$D$12,Lists!$F$45:$F$65)-IF(ISNUMBER(J867),J867,0)-1),".")</f>
        <v>.</v>
      </c>
      <c r="U867" s="24"/>
      <c r="V867" s="296" t="str">
        <f t="shared" si="42"/>
        <v>.</v>
      </c>
      <c r="W867" s="44"/>
      <c r="X867" s="307"/>
      <c r="Y867" s="44"/>
      <c r="Z867" s="44"/>
      <c r="AA867" s="44"/>
      <c r="AB867" s="44"/>
      <c r="AC867" s="44"/>
      <c r="AD867" s="44"/>
      <c r="AE867" s="44"/>
      <c r="AF867" s="44"/>
      <c r="AG867" s="44"/>
    </row>
    <row r="868" spans="1:33" s="105" customFormat="1" ht="11.45" customHeight="1" outlineLevel="1" x14ac:dyDescent="0.2">
      <c r="A868" s="142">
        <f t="shared" si="40"/>
        <v>851</v>
      </c>
      <c r="B868" s="318"/>
      <c r="C868" s="71"/>
      <c r="D868" s="314"/>
      <c r="E868" s="70"/>
      <c r="F868" s="309"/>
      <c r="G868" s="308"/>
      <c r="H868" s="305"/>
      <c r="I868" s="305"/>
      <c r="J868" s="311"/>
      <c r="K868" s="305"/>
      <c r="L868" s="130" t="str">
        <f>IF(I868&lt;H868,"Check dates",IF(AND(H868="",I868&gt;0),"Check dates",IF(I868="",".",IFERROR(MAX(0,NETWORKDAYS(H868,I868,Lists!$F$45:$F$65)-IF(ISNUMBER(J868),J868,0)-1,0),"."))))</f>
        <v>.</v>
      </c>
      <c r="M868" s="308"/>
      <c r="N868" s="308"/>
      <c r="O868" s="304"/>
      <c r="P868" s="304"/>
      <c r="Q868" s="304"/>
      <c r="R868" s="304"/>
      <c r="S868" s="130" t="str">
        <f t="shared" si="41"/>
        <v>.</v>
      </c>
      <c r="T868" s="169" t="str">
        <f>IF(S868="Yes",(NETWORKDAYS(H868,$D$12,Lists!$F$45:$F$65)-IF(ISNUMBER(J868),J868,0)-1),".")</f>
        <v>.</v>
      </c>
      <c r="U868" s="24"/>
      <c r="V868" s="296" t="str">
        <f t="shared" si="42"/>
        <v>.</v>
      </c>
      <c r="W868" s="44"/>
      <c r="X868" s="307"/>
      <c r="Y868" s="44"/>
      <c r="Z868" s="44"/>
      <c r="AA868" s="44"/>
      <c r="AB868" s="44"/>
      <c r="AC868" s="44"/>
      <c r="AD868" s="44"/>
      <c r="AE868" s="44"/>
      <c r="AF868" s="44"/>
      <c r="AG868" s="44"/>
    </row>
    <row r="869" spans="1:33" s="105" customFormat="1" ht="11.45" customHeight="1" outlineLevel="1" x14ac:dyDescent="0.2">
      <c r="A869" s="142">
        <f t="shared" si="40"/>
        <v>852</v>
      </c>
      <c r="B869" s="318"/>
      <c r="C869" s="71"/>
      <c r="D869" s="314"/>
      <c r="E869" s="70"/>
      <c r="F869" s="309"/>
      <c r="G869" s="308"/>
      <c r="H869" s="305"/>
      <c r="I869" s="305"/>
      <c r="J869" s="311"/>
      <c r="K869" s="305"/>
      <c r="L869" s="130" t="str">
        <f>IF(I869&lt;H869,"Check dates",IF(AND(H869="",I869&gt;0),"Check dates",IF(I869="",".",IFERROR(MAX(0,NETWORKDAYS(H869,I869,Lists!$F$45:$F$65)-IF(ISNUMBER(J869),J869,0)-1,0),"."))))</f>
        <v>.</v>
      </c>
      <c r="M869" s="308"/>
      <c r="N869" s="308"/>
      <c r="O869" s="304"/>
      <c r="P869" s="304"/>
      <c r="Q869" s="304"/>
      <c r="R869" s="304"/>
      <c r="S869" s="130" t="str">
        <f t="shared" si="41"/>
        <v>.</v>
      </c>
      <c r="T869" s="169" t="str">
        <f>IF(S869="Yes",(NETWORKDAYS(H869,$D$12,Lists!$F$45:$F$65)-IF(ISNUMBER(J869),J869,0)-1),".")</f>
        <v>.</v>
      </c>
      <c r="U869" s="24"/>
      <c r="V869" s="296" t="str">
        <f t="shared" si="42"/>
        <v>.</v>
      </c>
      <c r="W869" s="44"/>
      <c r="X869" s="307"/>
      <c r="Y869" s="44"/>
      <c r="Z869" s="44"/>
      <c r="AA869" s="44"/>
      <c r="AB869" s="44"/>
      <c r="AC869" s="44"/>
      <c r="AD869" s="44"/>
      <c r="AE869" s="44"/>
      <c r="AF869" s="44"/>
      <c r="AG869" s="44"/>
    </row>
    <row r="870" spans="1:33" s="105" customFormat="1" ht="11.45" customHeight="1" outlineLevel="1" x14ac:dyDescent="0.2">
      <c r="A870" s="142">
        <f t="shared" si="40"/>
        <v>853</v>
      </c>
      <c r="B870" s="318"/>
      <c r="C870" s="71"/>
      <c r="D870" s="314"/>
      <c r="E870" s="70"/>
      <c r="F870" s="309"/>
      <c r="G870" s="308"/>
      <c r="H870" s="305"/>
      <c r="I870" s="305"/>
      <c r="J870" s="311"/>
      <c r="K870" s="305"/>
      <c r="L870" s="130" t="str">
        <f>IF(I870&lt;H870,"Check dates",IF(AND(H870="",I870&gt;0),"Check dates",IF(I870="",".",IFERROR(MAX(0,NETWORKDAYS(H870,I870,Lists!$F$45:$F$65)-IF(ISNUMBER(J870),J870,0)-1,0),"."))))</f>
        <v>.</v>
      </c>
      <c r="M870" s="308"/>
      <c r="N870" s="308"/>
      <c r="O870" s="304"/>
      <c r="P870" s="304"/>
      <c r="Q870" s="304"/>
      <c r="R870" s="304"/>
      <c r="S870" s="130" t="str">
        <f t="shared" si="41"/>
        <v>.</v>
      </c>
      <c r="T870" s="169" t="str">
        <f>IF(S870="Yes",(NETWORKDAYS(H870,$D$12,Lists!$F$45:$F$65)-IF(ISNUMBER(J870),J870,0)-1),".")</f>
        <v>.</v>
      </c>
      <c r="U870" s="24"/>
      <c r="V870" s="296" t="str">
        <f t="shared" si="42"/>
        <v>.</v>
      </c>
      <c r="W870" s="44"/>
      <c r="X870" s="307"/>
      <c r="Y870" s="44"/>
      <c r="Z870" s="44"/>
      <c r="AA870" s="44"/>
      <c r="AB870" s="44"/>
      <c r="AC870" s="44"/>
      <c r="AD870" s="44"/>
      <c r="AE870" s="44"/>
      <c r="AF870" s="44"/>
      <c r="AG870" s="44"/>
    </row>
    <row r="871" spans="1:33" s="105" customFormat="1" ht="11.45" customHeight="1" outlineLevel="1" x14ac:dyDescent="0.2">
      <c r="A871" s="142">
        <f t="shared" si="40"/>
        <v>854</v>
      </c>
      <c r="B871" s="318"/>
      <c r="C871" s="71"/>
      <c r="D871" s="314"/>
      <c r="E871" s="70"/>
      <c r="F871" s="309"/>
      <c r="G871" s="308"/>
      <c r="H871" s="305"/>
      <c r="I871" s="305"/>
      <c r="J871" s="311"/>
      <c r="K871" s="305"/>
      <c r="L871" s="130" t="str">
        <f>IF(I871&lt;H871,"Check dates",IF(AND(H871="",I871&gt;0),"Check dates",IF(I871="",".",IFERROR(MAX(0,NETWORKDAYS(H871,I871,Lists!$F$45:$F$65)-IF(ISNUMBER(J871),J871,0)-1,0),"."))))</f>
        <v>.</v>
      </c>
      <c r="M871" s="308"/>
      <c r="N871" s="308"/>
      <c r="O871" s="304"/>
      <c r="P871" s="304"/>
      <c r="Q871" s="304"/>
      <c r="R871" s="304"/>
      <c r="S871" s="130" t="str">
        <f t="shared" si="41"/>
        <v>.</v>
      </c>
      <c r="T871" s="169" t="str">
        <f>IF(S871="Yes",(NETWORKDAYS(H871,$D$12,Lists!$F$45:$F$65)-IF(ISNUMBER(J871),J871,0)-1),".")</f>
        <v>.</v>
      </c>
      <c r="U871" s="24"/>
      <c r="V871" s="296" t="str">
        <f t="shared" si="42"/>
        <v>.</v>
      </c>
      <c r="W871" s="44"/>
      <c r="X871" s="307"/>
      <c r="Y871" s="44"/>
      <c r="Z871" s="44"/>
      <c r="AA871" s="44"/>
      <c r="AB871" s="44"/>
      <c r="AC871" s="44"/>
      <c r="AD871" s="44"/>
      <c r="AE871" s="44"/>
      <c r="AF871" s="44"/>
      <c r="AG871" s="44"/>
    </row>
    <row r="872" spans="1:33" s="105" customFormat="1" ht="11.45" customHeight="1" outlineLevel="1" x14ac:dyDescent="0.2">
      <c r="A872" s="142">
        <f t="shared" si="40"/>
        <v>855</v>
      </c>
      <c r="B872" s="318"/>
      <c r="C872" s="71"/>
      <c r="D872" s="314"/>
      <c r="E872" s="70"/>
      <c r="F872" s="309"/>
      <c r="G872" s="308"/>
      <c r="H872" s="305"/>
      <c r="I872" s="305"/>
      <c r="J872" s="311"/>
      <c r="K872" s="305"/>
      <c r="L872" s="130" t="str">
        <f>IF(I872&lt;H872,"Check dates",IF(AND(H872="",I872&gt;0),"Check dates",IF(I872="",".",IFERROR(MAX(0,NETWORKDAYS(H872,I872,Lists!$F$45:$F$65)-IF(ISNUMBER(J872),J872,0)-1,0),"."))))</f>
        <v>.</v>
      </c>
      <c r="M872" s="308"/>
      <c r="N872" s="308"/>
      <c r="O872" s="304"/>
      <c r="P872" s="304"/>
      <c r="Q872" s="304"/>
      <c r="R872" s="304"/>
      <c r="S872" s="130" t="str">
        <f t="shared" si="41"/>
        <v>.</v>
      </c>
      <c r="T872" s="169" t="str">
        <f>IF(S872="Yes",(NETWORKDAYS(H872,$D$12,Lists!$F$45:$F$65)-IF(ISNUMBER(J872),J872,0)-1),".")</f>
        <v>.</v>
      </c>
      <c r="U872" s="24"/>
      <c r="V872" s="296" t="str">
        <f t="shared" si="42"/>
        <v>.</v>
      </c>
      <c r="W872" s="44"/>
      <c r="X872" s="307"/>
      <c r="Y872" s="44"/>
      <c r="Z872" s="44"/>
      <c r="AA872" s="44"/>
      <c r="AB872" s="44"/>
      <c r="AC872" s="44"/>
      <c r="AD872" s="44"/>
      <c r="AE872" s="44"/>
      <c r="AF872" s="44"/>
      <c r="AG872" s="44"/>
    </row>
    <row r="873" spans="1:33" s="105" customFormat="1" ht="11.45" customHeight="1" outlineLevel="1" x14ac:dyDescent="0.2">
      <c r="A873" s="142">
        <f t="shared" si="40"/>
        <v>856</v>
      </c>
      <c r="B873" s="318"/>
      <c r="C873" s="71"/>
      <c r="D873" s="314"/>
      <c r="E873" s="70"/>
      <c r="F873" s="309"/>
      <c r="G873" s="308"/>
      <c r="H873" s="305"/>
      <c r="I873" s="305"/>
      <c r="J873" s="311"/>
      <c r="K873" s="305"/>
      <c r="L873" s="130" t="str">
        <f>IF(I873&lt;H873,"Check dates",IF(AND(H873="",I873&gt;0),"Check dates",IF(I873="",".",IFERROR(MAX(0,NETWORKDAYS(H873,I873,Lists!$F$45:$F$65)-IF(ISNUMBER(J873),J873,0)-1,0),"."))))</f>
        <v>.</v>
      </c>
      <c r="M873" s="308"/>
      <c r="N873" s="308"/>
      <c r="O873" s="304"/>
      <c r="P873" s="304"/>
      <c r="Q873" s="304"/>
      <c r="R873" s="304"/>
      <c r="S873" s="130" t="str">
        <f t="shared" si="41"/>
        <v>.</v>
      </c>
      <c r="T873" s="169" t="str">
        <f>IF(S873="Yes",(NETWORKDAYS(H873,$D$12,Lists!$F$45:$F$65)-IF(ISNUMBER(J873),J873,0)-1),".")</f>
        <v>.</v>
      </c>
      <c r="U873" s="24"/>
      <c r="V873" s="296" t="str">
        <f t="shared" si="42"/>
        <v>.</v>
      </c>
      <c r="W873" s="44"/>
      <c r="X873" s="307"/>
      <c r="Y873" s="44"/>
      <c r="Z873" s="44"/>
      <c r="AA873" s="44"/>
      <c r="AB873" s="44"/>
      <c r="AC873" s="44"/>
      <c r="AD873" s="44"/>
      <c r="AE873" s="44"/>
      <c r="AF873" s="44"/>
      <c r="AG873" s="44"/>
    </row>
    <row r="874" spans="1:33" s="105" customFormat="1" ht="11.45" customHeight="1" outlineLevel="1" x14ac:dyDescent="0.2">
      <c r="A874" s="142">
        <f t="shared" si="40"/>
        <v>857</v>
      </c>
      <c r="B874" s="318"/>
      <c r="C874" s="71"/>
      <c r="D874" s="314"/>
      <c r="E874" s="70"/>
      <c r="F874" s="309"/>
      <c r="G874" s="308"/>
      <c r="H874" s="305"/>
      <c r="I874" s="305"/>
      <c r="J874" s="311"/>
      <c r="K874" s="305"/>
      <c r="L874" s="130" t="str">
        <f>IF(I874&lt;H874,"Check dates",IF(AND(H874="",I874&gt;0),"Check dates",IF(I874="",".",IFERROR(MAX(0,NETWORKDAYS(H874,I874,Lists!$F$45:$F$65)-IF(ISNUMBER(J874),J874,0)-1,0),"."))))</f>
        <v>.</v>
      </c>
      <c r="M874" s="308"/>
      <c r="N874" s="308"/>
      <c r="O874" s="304"/>
      <c r="P874" s="304"/>
      <c r="Q874" s="304"/>
      <c r="R874" s="304"/>
      <c r="S874" s="130" t="str">
        <f t="shared" si="41"/>
        <v>.</v>
      </c>
      <c r="T874" s="169" t="str">
        <f>IF(S874="Yes",(NETWORKDAYS(H874,$D$12,Lists!$F$45:$F$65)-IF(ISNUMBER(J874),J874,0)-1),".")</f>
        <v>.</v>
      </c>
      <c r="U874" s="24"/>
      <c r="V874" s="296" t="str">
        <f t="shared" si="42"/>
        <v>.</v>
      </c>
      <c r="W874" s="44"/>
      <c r="X874" s="307"/>
      <c r="Y874" s="44"/>
      <c r="Z874" s="44"/>
      <c r="AA874" s="44"/>
      <c r="AB874" s="44"/>
      <c r="AC874" s="44"/>
      <c r="AD874" s="44"/>
      <c r="AE874" s="44"/>
      <c r="AF874" s="44"/>
      <c r="AG874" s="44"/>
    </row>
    <row r="875" spans="1:33" s="105" customFormat="1" ht="11.45" customHeight="1" outlineLevel="1" x14ac:dyDescent="0.2">
      <c r="A875" s="142">
        <f t="shared" si="40"/>
        <v>858</v>
      </c>
      <c r="B875" s="318"/>
      <c r="C875" s="71"/>
      <c r="D875" s="314"/>
      <c r="E875" s="70"/>
      <c r="F875" s="309"/>
      <c r="G875" s="308"/>
      <c r="H875" s="305"/>
      <c r="I875" s="305"/>
      <c r="J875" s="311"/>
      <c r="K875" s="305"/>
      <c r="L875" s="130" t="str">
        <f>IF(I875&lt;H875,"Check dates",IF(AND(H875="",I875&gt;0),"Check dates",IF(I875="",".",IFERROR(MAX(0,NETWORKDAYS(H875,I875,Lists!$F$45:$F$65)-IF(ISNUMBER(J875),J875,0)-1,0),"."))))</f>
        <v>.</v>
      </c>
      <c r="M875" s="308"/>
      <c r="N875" s="308"/>
      <c r="O875" s="304"/>
      <c r="P875" s="304"/>
      <c r="Q875" s="304"/>
      <c r="R875" s="304"/>
      <c r="S875" s="130" t="str">
        <f t="shared" si="41"/>
        <v>.</v>
      </c>
      <c r="T875" s="169" t="str">
        <f>IF(S875="Yes",(NETWORKDAYS(H875,$D$12,Lists!$F$45:$F$65)-IF(ISNUMBER(J875),J875,0)-1),".")</f>
        <v>.</v>
      </c>
      <c r="U875" s="24"/>
      <c r="V875" s="296" t="str">
        <f t="shared" si="42"/>
        <v>.</v>
      </c>
      <c r="W875" s="44"/>
      <c r="X875" s="307"/>
      <c r="Y875" s="44"/>
      <c r="Z875" s="44"/>
      <c r="AA875" s="44"/>
      <c r="AB875" s="44"/>
      <c r="AC875" s="44"/>
      <c r="AD875" s="44"/>
      <c r="AE875" s="44"/>
      <c r="AF875" s="44"/>
      <c r="AG875" s="44"/>
    </row>
    <row r="876" spans="1:33" s="105" customFormat="1" ht="11.45" customHeight="1" outlineLevel="1" x14ac:dyDescent="0.2">
      <c r="A876" s="142">
        <f t="shared" si="40"/>
        <v>859</v>
      </c>
      <c r="B876" s="318"/>
      <c r="C876" s="71"/>
      <c r="D876" s="314"/>
      <c r="E876" s="70"/>
      <c r="F876" s="309"/>
      <c r="G876" s="308"/>
      <c r="H876" s="305"/>
      <c r="I876" s="305"/>
      <c r="J876" s="311"/>
      <c r="K876" s="305"/>
      <c r="L876" s="130" t="str">
        <f>IF(I876&lt;H876,"Check dates",IF(AND(H876="",I876&gt;0),"Check dates",IF(I876="",".",IFERROR(MAX(0,NETWORKDAYS(H876,I876,Lists!$F$45:$F$65)-IF(ISNUMBER(J876),J876,0)-1,0),"."))))</f>
        <v>.</v>
      </c>
      <c r="M876" s="308"/>
      <c r="N876" s="308"/>
      <c r="O876" s="304"/>
      <c r="P876" s="304"/>
      <c r="Q876" s="304"/>
      <c r="R876" s="304"/>
      <c r="S876" s="130" t="str">
        <f t="shared" si="41"/>
        <v>.</v>
      </c>
      <c r="T876" s="169" t="str">
        <f>IF(S876="Yes",(NETWORKDAYS(H876,$D$12,Lists!$F$45:$F$65)-IF(ISNUMBER(J876),J876,0)-1),".")</f>
        <v>.</v>
      </c>
      <c r="U876" s="24"/>
      <c r="V876" s="296" t="str">
        <f t="shared" si="42"/>
        <v>.</v>
      </c>
      <c r="W876" s="44"/>
      <c r="X876" s="307"/>
      <c r="Y876" s="44"/>
      <c r="Z876" s="44"/>
      <c r="AA876" s="44"/>
      <c r="AB876" s="44"/>
      <c r="AC876" s="44"/>
      <c r="AD876" s="44"/>
      <c r="AE876" s="44"/>
      <c r="AF876" s="44"/>
      <c r="AG876" s="44"/>
    </row>
    <row r="877" spans="1:33" s="105" customFormat="1" ht="11.45" customHeight="1" outlineLevel="1" x14ac:dyDescent="0.2">
      <c r="A877" s="142">
        <f t="shared" si="40"/>
        <v>860</v>
      </c>
      <c r="B877" s="318"/>
      <c r="C877" s="71"/>
      <c r="D877" s="314"/>
      <c r="E877" s="70"/>
      <c r="F877" s="309"/>
      <c r="G877" s="308"/>
      <c r="H877" s="305"/>
      <c r="I877" s="305"/>
      <c r="J877" s="311"/>
      <c r="K877" s="305"/>
      <c r="L877" s="130" t="str">
        <f>IF(I877&lt;H877,"Check dates",IF(AND(H877="",I877&gt;0),"Check dates",IF(I877="",".",IFERROR(MAX(0,NETWORKDAYS(H877,I877,Lists!$F$45:$F$65)-IF(ISNUMBER(J877),J877,0)-1,0),"."))))</f>
        <v>.</v>
      </c>
      <c r="M877" s="308"/>
      <c r="N877" s="308"/>
      <c r="O877" s="304"/>
      <c r="P877" s="304"/>
      <c r="Q877" s="304"/>
      <c r="R877" s="304"/>
      <c r="S877" s="130" t="str">
        <f t="shared" si="41"/>
        <v>.</v>
      </c>
      <c r="T877" s="169" t="str">
        <f>IF(S877="Yes",(NETWORKDAYS(H877,$D$12,Lists!$F$45:$F$65)-IF(ISNUMBER(J877),J877,0)-1),".")</f>
        <v>.</v>
      </c>
      <c r="U877" s="24"/>
      <c r="V877" s="296" t="str">
        <f t="shared" si="42"/>
        <v>.</v>
      </c>
      <c r="W877" s="44"/>
      <c r="X877" s="307"/>
      <c r="Y877" s="44"/>
      <c r="Z877" s="44"/>
      <c r="AA877" s="44"/>
      <c r="AB877" s="44"/>
      <c r="AC877" s="44"/>
      <c r="AD877" s="44"/>
      <c r="AE877" s="44"/>
      <c r="AF877" s="44"/>
      <c r="AG877" s="44"/>
    </row>
    <row r="878" spans="1:33" s="105" customFormat="1" ht="11.45" customHeight="1" outlineLevel="1" x14ac:dyDescent="0.2">
      <c r="A878" s="142">
        <f t="shared" si="40"/>
        <v>861</v>
      </c>
      <c r="B878" s="318"/>
      <c r="C878" s="71"/>
      <c r="D878" s="314"/>
      <c r="E878" s="70"/>
      <c r="F878" s="309"/>
      <c r="G878" s="308"/>
      <c r="H878" s="305"/>
      <c r="I878" s="305"/>
      <c r="J878" s="311"/>
      <c r="K878" s="305"/>
      <c r="L878" s="130" t="str">
        <f>IF(I878&lt;H878,"Check dates",IF(AND(H878="",I878&gt;0),"Check dates",IF(I878="",".",IFERROR(MAX(0,NETWORKDAYS(H878,I878,Lists!$F$45:$F$65)-IF(ISNUMBER(J878),J878,0)-1,0),"."))))</f>
        <v>.</v>
      </c>
      <c r="M878" s="308"/>
      <c r="N878" s="308"/>
      <c r="O878" s="304"/>
      <c r="P878" s="304"/>
      <c r="Q878" s="304"/>
      <c r="R878" s="304"/>
      <c r="S878" s="130" t="str">
        <f t="shared" si="41"/>
        <v>.</v>
      </c>
      <c r="T878" s="169" t="str">
        <f>IF(S878="Yes",(NETWORKDAYS(H878,$D$12,Lists!$F$45:$F$65)-IF(ISNUMBER(J878),J878,0)-1),".")</f>
        <v>.</v>
      </c>
      <c r="U878" s="24"/>
      <c r="V878" s="296" t="str">
        <f t="shared" si="42"/>
        <v>.</v>
      </c>
      <c r="W878" s="44"/>
      <c r="X878" s="307"/>
      <c r="Y878" s="44"/>
      <c r="Z878" s="44"/>
      <c r="AA878" s="44"/>
      <c r="AB878" s="44"/>
      <c r="AC878" s="44"/>
      <c r="AD878" s="44"/>
      <c r="AE878" s="44"/>
      <c r="AF878" s="44"/>
      <c r="AG878" s="44"/>
    </row>
    <row r="879" spans="1:33" s="105" customFormat="1" ht="11.45" customHeight="1" outlineLevel="1" x14ac:dyDescent="0.2">
      <c r="A879" s="142">
        <f t="shared" si="40"/>
        <v>862</v>
      </c>
      <c r="B879" s="318"/>
      <c r="C879" s="71"/>
      <c r="D879" s="314"/>
      <c r="E879" s="70"/>
      <c r="F879" s="309"/>
      <c r="G879" s="308"/>
      <c r="H879" s="305"/>
      <c r="I879" s="305"/>
      <c r="J879" s="311"/>
      <c r="K879" s="305"/>
      <c r="L879" s="130" t="str">
        <f>IF(I879&lt;H879,"Check dates",IF(AND(H879="",I879&gt;0),"Check dates",IF(I879="",".",IFERROR(MAX(0,NETWORKDAYS(H879,I879,Lists!$F$45:$F$65)-IF(ISNUMBER(J879),J879,0)-1,0),"."))))</f>
        <v>.</v>
      </c>
      <c r="M879" s="308"/>
      <c r="N879" s="308"/>
      <c r="O879" s="304"/>
      <c r="P879" s="304"/>
      <c r="Q879" s="304"/>
      <c r="R879" s="304"/>
      <c r="S879" s="130" t="str">
        <f t="shared" si="41"/>
        <v>.</v>
      </c>
      <c r="T879" s="169" t="str">
        <f>IF(S879="Yes",(NETWORKDAYS(H879,$D$12,Lists!$F$45:$F$65)-IF(ISNUMBER(J879),J879,0)-1),".")</f>
        <v>.</v>
      </c>
      <c r="U879" s="24"/>
      <c r="V879" s="296" t="str">
        <f t="shared" si="42"/>
        <v>.</v>
      </c>
      <c r="W879" s="44"/>
      <c r="X879" s="307"/>
      <c r="Y879" s="44"/>
      <c r="Z879" s="44"/>
      <c r="AA879" s="44"/>
      <c r="AB879" s="44"/>
      <c r="AC879" s="44"/>
      <c r="AD879" s="44"/>
      <c r="AE879" s="44"/>
      <c r="AF879" s="44"/>
      <c r="AG879" s="44"/>
    </row>
    <row r="880" spans="1:33" s="105" customFormat="1" ht="11.45" customHeight="1" outlineLevel="1" x14ac:dyDescent="0.2">
      <c r="A880" s="142">
        <f t="shared" si="40"/>
        <v>863</v>
      </c>
      <c r="B880" s="318"/>
      <c r="C880" s="71"/>
      <c r="D880" s="314"/>
      <c r="E880" s="70"/>
      <c r="F880" s="309"/>
      <c r="G880" s="308"/>
      <c r="H880" s="305"/>
      <c r="I880" s="305"/>
      <c r="J880" s="311"/>
      <c r="K880" s="305"/>
      <c r="L880" s="130" t="str">
        <f>IF(I880&lt;H880,"Check dates",IF(AND(H880="",I880&gt;0),"Check dates",IF(I880="",".",IFERROR(MAX(0,NETWORKDAYS(H880,I880,Lists!$F$45:$F$65)-IF(ISNUMBER(J880),J880,0)-1,0),"."))))</f>
        <v>.</v>
      </c>
      <c r="M880" s="308"/>
      <c r="N880" s="308"/>
      <c r="O880" s="304"/>
      <c r="P880" s="304"/>
      <c r="Q880" s="304"/>
      <c r="R880" s="304"/>
      <c r="S880" s="130" t="str">
        <f t="shared" si="41"/>
        <v>.</v>
      </c>
      <c r="T880" s="169" t="str">
        <f>IF(S880="Yes",(NETWORKDAYS(H880,$D$12,Lists!$F$45:$F$65)-IF(ISNUMBER(J880),J880,0)-1),".")</f>
        <v>.</v>
      </c>
      <c r="U880" s="24"/>
      <c r="V880" s="296" t="str">
        <f t="shared" si="42"/>
        <v>.</v>
      </c>
      <c r="W880" s="44"/>
      <c r="X880" s="307"/>
      <c r="Y880" s="44"/>
      <c r="Z880" s="44"/>
      <c r="AA880" s="44"/>
      <c r="AB880" s="44"/>
      <c r="AC880" s="44"/>
      <c r="AD880" s="44"/>
      <c r="AE880" s="44"/>
      <c r="AF880" s="44"/>
      <c r="AG880" s="44"/>
    </row>
    <row r="881" spans="1:33" s="105" customFormat="1" ht="11.45" customHeight="1" outlineLevel="1" x14ac:dyDescent="0.2">
      <c r="A881" s="142">
        <f t="shared" si="40"/>
        <v>864</v>
      </c>
      <c r="B881" s="318"/>
      <c r="C881" s="71"/>
      <c r="D881" s="314"/>
      <c r="E881" s="70"/>
      <c r="F881" s="309"/>
      <c r="G881" s="308"/>
      <c r="H881" s="305"/>
      <c r="I881" s="319"/>
      <c r="J881" s="311"/>
      <c r="K881" s="305"/>
      <c r="L881" s="130" t="str">
        <f>IF(I881&lt;H881,"Check dates",IF(AND(H881="",I881&gt;0),"Check dates",IF(I881="",".",IFERROR(MAX(0,NETWORKDAYS(H881,I881,Lists!$F$45:$F$65)-IF(ISNUMBER(J881),J881,0)-1,0),"."))))</f>
        <v>.</v>
      </c>
      <c r="M881" s="308"/>
      <c r="N881" s="308"/>
      <c r="O881" s="304"/>
      <c r="P881" s="304"/>
      <c r="Q881" s="304"/>
      <c r="R881" s="304"/>
      <c r="S881" s="130" t="str">
        <f t="shared" si="41"/>
        <v>.</v>
      </c>
      <c r="T881" s="169" t="str">
        <f>IF(S881="Yes",(NETWORKDAYS(H881,$D$12,Lists!$F$45:$F$65)-IF(ISNUMBER(J881),J881,0)-1),".")</f>
        <v>.</v>
      </c>
      <c r="U881" s="24"/>
      <c r="V881" s="296" t="str">
        <f t="shared" si="42"/>
        <v>.</v>
      </c>
      <c r="W881" s="44"/>
      <c r="X881" s="307"/>
      <c r="Y881" s="44"/>
      <c r="Z881" s="44"/>
      <c r="AA881" s="44"/>
      <c r="AB881" s="44"/>
      <c r="AC881" s="44"/>
      <c r="AD881" s="44"/>
      <c r="AE881" s="44"/>
      <c r="AF881" s="44"/>
      <c r="AG881" s="44"/>
    </row>
    <row r="882" spans="1:33" s="105" customFormat="1" ht="11.45" customHeight="1" outlineLevel="1" x14ac:dyDescent="0.2">
      <c r="A882" s="142">
        <f t="shared" si="40"/>
        <v>865</v>
      </c>
      <c r="B882" s="318"/>
      <c r="C882" s="71"/>
      <c r="D882" s="314"/>
      <c r="E882" s="70"/>
      <c r="F882" s="309"/>
      <c r="G882" s="308"/>
      <c r="H882" s="305"/>
      <c r="I882" s="319"/>
      <c r="J882" s="311"/>
      <c r="K882" s="305"/>
      <c r="L882" s="130" t="str">
        <f>IF(I882&lt;H882,"Check dates",IF(AND(H882="",I882&gt;0),"Check dates",IF(I882="",".",IFERROR(MAX(0,NETWORKDAYS(H882,I882,Lists!$F$45:$F$65)-IF(ISNUMBER(J882),J882,0)-1,0),"."))))</f>
        <v>.</v>
      </c>
      <c r="M882" s="308"/>
      <c r="N882" s="308"/>
      <c r="O882" s="304"/>
      <c r="P882" s="304"/>
      <c r="Q882" s="304"/>
      <c r="R882" s="304"/>
      <c r="S882" s="130" t="str">
        <f t="shared" si="41"/>
        <v>.</v>
      </c>
      <c r="T882" s="169" t="str">
        <f>IF(S882="Yes",(NETWORKDAYS(H882,$D$12,Lists!$F$45:$F$65)-IF(ISNUMBER(J882),J882,0)-1),".")</f>
        <v>.</v>
      </c>
      <c r="U882" s="24"/>
      <c r="V882" s="296" t="str">
        <f t="shared" si="42"/>
        <v>.</v>
      </c>
      <c r="W882" s="44"/>
      <c r="X882" s="307"/>
      <c r="Y882" s="44"/>
      <c r="Z882" s="44"/>
      <c r="AA882" s="44"/>
      <c r="AB882" s="44"/>
      <c r="AC882" s="44"/>
      <c r="AD882" s="44"/>
      <c r="AE882" s="44"/>
      <c r="AF882" s="44"/>
      <c r="AG882" s="44"/>
    </row>
    <row r="883" spans="1:33" s="105" customFormat="1" ht="11.45" customHeight="1" outlineLevel="1" x14ac:dyDescent="0.2">
      <c r="A883" s="142">
        <f t="shared" si="40"/>
        <v>866</v>
      </c>
      <c r="B883" s="318"/>
      <c r="C883" s="71"/>
      <c r="D883" s="314"/>
      <c r="E883" s="70"/>
      <c r="F883" s="309"/>
      <c r="G883" s="308"/>
      <c r="H883" s="305"/>
      <c r="I883" s="305"/>
      <c r="J883" s="311"/>
      <c r="K883" s="305"/>
      <c r="L883" s="130" t="str">
        <f>IF(I883&lt;H883,"Check dates",IF(AND(H883="",I883&gt;0),"Check dates",IF(I883="",".",IFERROR(MAX(0,NETWORKDAYS(H883,I883,Lists!$F$45:$F$65)-IF(ISNUMBER(J883),J883,0)-1,0),"."))))</f>
        <v>.</v>
      </c>
      <c r="M883" s="308"/>
      <c r="N883" s="308"/>
      <c r="O883" s="304"/>
      <c r="P883" s="304"/>
      <c r="Q883" s="304"/>
      <c r="R883" s="304"/>
      <c r="S883" s="130" t="str">
        <f t="shared" si="41"/>
        <v>.</v>
      </c>
      <c r="T883" s="169" t="str">
        <f>IF(S883="Yes",(NETWORKDAYS(H883,$D$12,Lists!$F$45:$F$65)-IF(ISNUMBER(J883),J883,0)-1),".")</f>
        <v>.</v>
      </c>
      <c r="U883" s="24"/>
      <c r="V883" s="296" t="str">
        <f t="shared" si="42"/>
        <v>.</v>
      </c>
      <c r="W883" s="44"/>
      <c r="X883" s="307"/>
      <c r="Y883" s="44"/>
      <c r="Z883" s="44"/>
      <c r="AA883" s="44"/>
      <c r="AB883" s="44"/>
      <c r="AC883" s="44"/>
      <c r="AD883" s="44"/>
      <c r="AE883" s="44"/>
      <c r="AF883" s="44"/>
      <c r="AG883" s="44"/>
    </row>
    <row r="884" spans="1:33" s="105" customFormat="1" ht="11.45" customHeight="1" outlineLevel="1" x14ac:dyDescent="0.2">
      <c r="A884" s="142">
        <f t="shared" si="40"/>
        <v>867</v>
      </c>
      <c r="B884" s="318"/>
      <c r="C884" s="71"/>
      <c r="D884" s="314"/>
      <c r="E884" s="70"/>
      <c r="F884" s="309"/>
      <c r="G884" s="308"/>
      <c r="H884" s="305"/>
      <c r="I884" s="305"/>
      <c r="J884" s="311"/>
      <c r="K884" s="305"/>
      <c r="L884" s="130" t="str">
        <f>IF(I884&lt;H884,"Check dates",IF(AND(H884="",I884&gt;0),"Check dates",IF(I884="",".",IFERROR(MAX(0,NETWORKDAYS(H884,I884,Lists!$F$45:$F$65)-IF(ISNUMBER(J884),J884,0)-1,0),"."))))</f>
        <v>.</v>
      </c>
      <c r="M884" s="308"/>
      <c r="N884" s="308"/>
      <c r="O884" s="304"/>
      <c r="P884" s="304"/>
      <c r="Q884" s="304"/>
      <c r="R884" s="304"/>
      <c r="S884" s="130" t="str">
        <f t="shared" si="41"/>
        <v>.</v>
      </c>
      <c r="T884" s="169" t="str">
        <f>IF(S884="Yes",(NETWORKDAYS(H884,$D$12,Lists!$F$45:$F$65)-IF(ISNUMBER(J884),J884,0)-1),".")</f>
        <v>.</v>
      </c>
      <c r="U884" s="24"/>
      <c r="V884" s="296" t="str">
        <f t="shared" si="42"/>
        <v>.</v>
      </c>
      <c r="W884" s="44"/>
      <c r="X884" s="307"/>
      <c r="Y884" s="44"/>
      <c r="Z884" s="44"/>
      <c r="AA884" s="44"/>
      <c r="AB884" s="44"/>
      <c r="AC884" s="44"/>
      <c r="AD884" s="44"/>
      <c r="AE884" s="44"/>
      <c r="AF884" s="44"/>
      <c r="AG884" s="44"/>
    </row>
    <row r="885" spans="1:33" s="105" customFormat="1" ht="11.45" customHeight="1" outlineLevel="1" x14ac:dyDescent="0.2">
      <c r="A885" s="142">
        <f t="shared" si="40"/>
        <v>868</v>
      </c>
      <c r="B885" s="318"/>
      <c r="C885" s="71"/>
      <c r="D885" s="314"/>
      <c r="E885" s="70"/>
      <c r="F885" s="309"/>
      <c r="G885" s="308"/>
      <c r="H885" s="305"/>
      <c r="I885" s="305"/>
      <c r="J885" s="311"/>
      <c r="K885" s="305"/>
      <c r="L885" s="130" t="str">
        <f>IF(I885&lt;H885,"Check dates",IF(AND(H885="",I885&gt;0),"Check dates",IF(I885="",".",IFERROR(MAX(0,NETWORKDAYS(H885,I885,Lists!$F$45:$F$65)-IF(ISNUMBER(J885),J885,0)-1,0),"."))))</f>
        <v>.</v>
      </c>
      <c r="M885" s="308"/>
      <c r="N885" s="308"/>
      <c r="O885" s="304"/>
      <c r="P885" s="304"/>
      <c r="Q885" s="304"/>
      <c r="R885" s="304"/>
      <c r="S885" s="130" t="str">
        <f t="shared" si="41"/>
        <v>.</v>
      </c>
      <c r="T885" s="169" t="str">
        <f>IF(S885="Yes",(NETWORKDAYS(H885,$D$12,Lists!$F$45:$F$65)-IF(ISNUMBER(J885),J885,0)-1),".")</f>
        <v>.</v>
      </c>
      <c r="U885" s="24"/>
      <c r="V885" s="296" t="str">
        <f t="shared" si="42"/>
        <v>.</v>
      </c>
      <c r="W885" s="44"/>
      <c r="X885" s="307"/>
      <c r="Y885" s="44"/>
      <c r="Z885" s="44"/>
      <c r="AA885" s="44"/>
      <c r="AB885" s="44"/>
      <c r="AC885" s="44"/>
      <c r="AD885" s="44"/>
      <c r="AE885" s="44"/>
      <c r="AF885" s="44"/>
      <c r="AG885" s="44"/>
    </row>
    <row r="886" spans="1:33" s="105" customFormat="1" ht="11.45" customHeight="1" outlineLevel="1" x14ac:dyDescent="0.2">
      <c r="A886" s="142">
        <f t="shared" si="40"/>
        <v>869</v>
      </c>
      <c r="B886" s="318"/>
      <c r="C886" s="71"/>
      <c r="D886" s="314"/>
      <c r="E886" s="70"/>
      <c r="F886" s="309"/>
      <c r="G886" s="308"/>
      <c r="H886" s="305"/>
      <c r="I886" s="305"/>
      <c r="J886" s="311"/>
      <c r="K886" s="305"/>
      <c r="L886" s="130" t="str">
        <f>IF(I886&lt;H886,"Check dates",IF(AND(H886="",I886&gt;0),"Check dates",IF(I886="",".",IFERROR(MAX(0,NETWORKDAYS(H886,I886,Lists!$F$45:$F$65)-IF(ISNUMBER(J886),J886,0)-1,0),"."))))</f>
        <v>.</v>
      </c>
      <c r="M886" s="308"/>
      <c r="N886" s="308"/>
      <c r="O886" s="304"/>
      <c r="P886" s="304"/>
      <c r="Q886" s="304"/>
      <c r="R886" s="304"/>
      <c r="S886" s="130" t="str">
        <f t="shared" si="41"/>
        <v>.</v>
      </c>
      <c r="T886" s="169" t="str">
        <f>IF(S886="Yes",(NETWORKDAYS(H886,$D$12,Lists!$F$45:$F$65)-IF(ISNUMBER(J886),J886,0)-1),".")</f>
        <v>.</v>
      </c>
      <c r="U886" s="24"/>
      <c r="V886" s="296" t="str">
        <f t="shared" si="42"/>
        <v>.</v>
      </c>
      <c r="W886" s="44"/>
      <c r="X886" s="307"/>
      <c r="Y886" s="44"/>
      <c r="Z886" s="44"/>
      <c r="AA886" s="44"/>
      <c r="AB886" s="44"/>
      <c r="AC886" s="44"/>
      <c r="AD886" s="44"/>
      <c r="AE886" s="44"/>
      <c r="AF886" s="44"/>
      <c r="AG886" s="44"/>
    </row>
    <row r="887" spans="1:33" s="105" customFormat="1" ht="11.45" customHeight="1" outlineLevel="1" x14ac:dyDescent="0.2">
      <c r="A887" s="142">
        <f t="shared" si="40"/>
        <v>870</v>
      </c>
      <c r="B887" s="318"/>
      <c r="C887" s="71"/>
      <c r="D887" s="314"/>
      <c r="E887" s="70"/>
      <c r="F887" s="309"/>
      <c r="G887" s="308"/>
      <c r="H887" s="305"/>
      <c r="I887" s="305"/>
      <c r="J887" s="311"/>
      <c r="K887" s="305"/>
      <c r="L887" s="130" t="str">
        <f>IF(I887&lt;H887,"Check dates",IF(AND(H887="",I887&gt;0),"Check dates",IF(I887="",".",IFERROR(MAX(0,NETWORKDAYS(H887,I887,Lists!$F$45:$F$65)-IF(ISNUMBER(J887),J887,0)-1,0),"."))))</f>
        <v>.</v>
      </c>
      <c r="M887" s="308"/>
      <c r="N887" s="308"/>
      <c r="O887" s="304"/>
      <c r="P887" s="304"/>
      <c r="Q887" s="304"/>
      <c r="R887" s="304"/>
      <c r="S887" s="130" t="str">
        <f t="shared" si="41"/>
        <v>.</v>
      </c>
      <c r="T887" s="169" t="str">
        <f>IF(S887="Yes",(NETWORKDAYS(H887,$D$12,Lists!$F$45:$F$65)-IF(ISNUMBER(J887),J887,0)-1),".")</f>
        <v>.</v>
      </c>
      <c r="U887" s="24"/>
      <c r="V887" s="296" t="str">
        <f t="shared" si="42"/>
        <v>.</v>
      </c>
      <c r="W887" s="44"/>
      <c r="X887" s="307"/>
      <c r="Y887" s="44"/>
      <c r="Z887" s="44"/>
      <c r="AA887" s="44"/>
      <c r="AB887" s="44"/>
      <c r="AC887" s="44"/>
      <c r="AD887" s="44"/>
      <c r="AE887" s="44"/>
      <c r="AF887" s="44"/>
      <c r="AG887" s="44"/>
    </row>
    <row r="888" spans="1:33" s="105" customFormat="1" ht="11.45" customHeight="1" outlineLevel="1" x14ac:dyDescent="0.2">
      <c r="A888" s="142">
        <f t="shared" si="40"/>
        <v>871</v>
      </c>
      <c r="B888" s="318"/>
      <c r="C888" s="71"/>
      <c r="D888" s="314"/>
      <c r="E888" s="70"/>
      <c r="F888" s="309"/>
      <c r="G888" s="308"/>
      <c r="H888" s="305"/>
      <c r="I888" s="305"/>
      <c r="J888" s="311"/>
      <c r="K888" s="305"/>
      <c r="L888" s="130" t="str">
        <f>IF(I888&lt;H888,"Check dates",IF(AND(H888="",I888&gt;0),"Check dates",IF(I888="",".",IFERROR(MAX(0,NETWORKDAYS(H888,I888,Lists!$F$45:$F$65)-IF(ISNUMBER(J888),J888,0)-1,0),"."))))</f>
        <v>.</v>
      </c>
      <c r="M888" s="308"/>
      <c r="N888" s="308"/>
      <c r="O888" s="304"/>
      <c r="P888" s="304"/>
      <c r="Q888" s="304"/>
      <c r="R888" s="304"/>
      <c r="S888" s="130" t="str">
        <f t="shared" si="41"/>
        <v>.</v>
      </c>
      <c r="T888" s="169" t="str">
        <f>IF(S888="Yes",(NETWORKDAYS(H888,$D$12,Lists!$F$45:$F$65)-IF(ISNUMBER(J888),J888,0)-1),".")</f>
        <v>.</v>
      </c>
      <c r="U888" s="24"/>
      <c r="V888" s="296" t="str">
        <f t="shared" si="42"/>
        <v>.</v>
      </c>
      <c r="W888" s="44"/>
      <c r="X888" s="307"/>
      <c r="Y888" s="44"/>
      <c r="Z888" s="44"/>
      <c r="AA888" s="44"/>
      <c r="AB888" s="44"/>
      <c r="AC888" s="44"/>
      <c r="AD888" s="44"/>
      <c r="AE888" s="44"/>
      <c r="AF888" s="44"/>
      <c r="AG888" s="44"/>
    </row>
    <row r="889" spans="1:33" s="105" customFormat="1" ht="11.45" customHeight="1" outlineLevel="1" x14ac:dyDescent="0.2">
      <c r="A889" s="142">
        <f t="shared" si="40"/>
        <v>872</v>
      </c>
      <c r="B889" s="318"/>
      <c r="C889" s="71"/>
      <c r="D889" s="314"/>
      <c r="E889" s="70"/>
      <c r="F889" s="309"/>
      <c r="G889" s="308"/>
      <c r="H889" s="305"/>
      <c r="I889" s="305"/>
      <c r="J889" s="311"/>
      <c r="K889" s="305"/>
      <c r="L889" s="130" t="str">
        <f>IF(I889&lt;H889,"Check dates",IF(AND(H889="",I889&gt;0),"Check dates",IF(I889="",".",IFERROR(MAX(0,NETWORKDAYS(H889,I889,Lists!$F$45:$F$65)-IF(ISNUMBER(J889),J889,0)-1,0),"."))))</f>
        <v>.</v>
      </c>
      <c r="M889" s="308"/>
      <c r="N889" s="308"/>
      <c r="O889" s="304"/>
      <c r="P889" s="304"/>
      <c r="Q889" s="304"/>
      <c r="R889" s="304"/>
      <c r="S889" s="130" t="str">
        <f t="shared" si="41"/>
        <v>.</v>
      </c>
      <c r="T889" s="169" t="str">
        <f>IF(S889="Yes",(NETWORKDAYS(H889,$D$12,Lists!$F$45:$F$65)-IF(ISNUMBER(J889),J889,0)-1),".")</f>
        <v>.</v>
      </c>
      <c r="U889" s="24"/>
      <c r="V889" s="296" t="str">
        <f t="shared" si="42"/>
        <v>.</v>
      </c>
      <c r="W889" s="44"/>
      <c r="X889" s="307"/>
      <c r="Y889" s="44"/>
      <c r="Z889" s="44"/>
      <c r="AA889" s="44"/>
      <c r="AB889" s="44"/>
      <c r="AC889" s="44"/>
      <c r="AD889" s="44"/>
      <c r="AE889" s="44"/>
      <c r="AF889" s="44"/>
      <c r="AG889" s="44"/>
    </row>
    <row r="890" spans="1:33" s="105" customFormat="1" ht="11.45" customHeight="1" outlineLevel="1" x14ac:dyDescent="0.2">
      <c r="A890" s="142">
        <f t="shared" si="40"/>
        <v>873</v>
      </c>
      <c r="B890" s="318"/>
      <c r="C890" s="71"/>
      <c r="D890" s="314"/>
      <c r="E890" s="70"/>
      <c r="F890" s="309"/>
      <c r="G890" s="308"/>
      <c r="H890" s="305"/>
      <c r="I890" s="305"/>
      <c r="J890" s="311"/>
      <c r="K890" s="305"/>
      <c r="L890" s="130" t="str">
        <f>IF(I890&lt;H890,"Check dates",IF(AND(H890="",I890&gt;0),"Check dates",IF(I890="",".",IFERROR(MAX(0,NETWORKDAYS(H890,I890,Lists!$F$45:$F$65)-IF(ISNUMBER(J890),J890,0)-1,0),"."))))</f>
        <v>.</v>
      </c>
      <c r="M890" s="308"/>
      <c r="N890" s="308"/>
      <c r="O890" s="304"/>
      <c r="P890" s="304"/>
      <c r="Q890" s="304"/>
      <c r="R890" s="304"/>
      <c r="S890" s="130" t="str">
        <f t="shared" si="41"/>
        <v>.</v>
      </c>
      <c r="T890" s="169" t="str">
        <f>IF(S890="Yes",(NETWORKDAYS(H890,$D$12,Lists!$F$45:$F$65)-IF(ISNUMBER(J890),J890,0)-1),".")</f>
        <v>.</v>
      </c>
      <c r="U890" s="24"/>
      <c r="V890" s="296" t="str">
        <f t="shared" si="42"/>
        <v>.</v>
      </c>
      <c r="W890" s="44"/>
      <c r="X890" s="307"/>
      <c r="Y890" s="44"/>
      <c r="Z890" s="44"/>
      <c r="AA890" s="44"/>
      <c r="AB890" s="44"/>
      <c r="AC890" s="44"/>
      <c r="AD890" s="44"/>
      <c r="AE890" s="44"/>
      <c r="AF890" s="44"/>
      <c r="AG890" s="44"/>
    </row>
    <row r="891" spans="1:33" s="105" customFormat="1" ht="11.45" customHeight="1" outlineLevel="1" x14ac:dyDescent="0.2">
      <c r="A891" s="142">
        <f t="shared" si="40"/>
        <v>874</v>
      </c>
      <c r="B891" s="318"/>
      <c r="C891" s="71"/>
      <c r="D891" s="314"/>
      <c r="E891" s="70"/>
      <c r="F891" s="309"/>
      <c r="G891" s="308"/>
      <c r="H891" s="305"/>
      <c r="I891" s="305"/>
      <c r="J891" s="311"/>
      <c r="K891" s="305"/>
      <c r="L891" s="130" t="str">
        <f>IF(I891&lt;H891,"Check dates",IF(AND(H891="",I891&gt;0),"Check dates",IF(I891="",".",IFERROR(MAX(0,NETWORKDAYS(H891,I891,Lists!$F$45:$F$65)-IF(ISNUMBER(J891),J891,0)-1,0),"."))))</f>
        <v>.</v>
      </c>
      <c r="M891" s="308"/>
      <c r="N891" s="308"/>
      <c r="O891" s="304"/>
      <c r="P891" s="304"/>
      <c r="Q891" s="304"/>
      <c r="R891" s="304"/>
      <c r="S891" s="130" t="str">
        <f t="shared" si="41"/>
        <v>.</v>
      </c>
      <c r="T891" s="169" t="str">
        <f>IF(S891="Yes",(NETWORKDAYS(H891,$D$12,Lists!$F$45:$F$65)-IF(ISNUMBER(J891),J891,0)-1),".")</f>
        <v>.</v>
      </c>
      <c r="U891" s="24"/>
      <c r="V891" s="296" t="str">
        <f t="shared" si="42"/>
        <v>.</v>
      </c>
      <c r="W891" s="44"/>
      <c r="X891" s="307"/>
      <c r="Y891" s="44"/>
      <c r="Z891" s="44"/>
      <c r="AA891" s="44"/>
      <c r="AB891" s="44"/>
      <c r="AC891" s="44"/>
      <c r="AD891" s="44"/>
      <c r="AE891" s="44"/>
      <c r="AF891" s="44"/>
      <c r="AG891" s="44"/>
    </row>
    <row r="892" spans="1:33" s="105" customFormat="1" ht="11.45" customHeight="1" outlineLevel="1" x14ac:dyDescent="0.2">
      <c r="A892" s="142">
        <f t="shared" si="40"/>
        <v>875</v>
      </c>
      <c r="B892" s="318"/>
      <c r="C892" s="71"/>
      <c r="D892" s="314"/>
      <c r="E892" s="70"/>
      <c r="F892" s="309"/>
      <c r="G892" s="308"/>
      <c r="H892" s="305"/>
      <c r="I892" s="305"/>
      <c r="J892" s="311"/>
      <c r="K892" s="305"/>
      <c r="L892" s="130" t="str">
        <f>IF(I892&lt;H892,"Check dates",IF(AND(H892="",I892&gt;0),"Check dates",IF(I892="",".",IFERROR(MAX(0,NETWORKDAYS(H892,I892,Lists!$F$45:$F$65)-IF(ISNUMBER(J892),J892,0)-1,0),"."))))</f>
        <v>.</v>
      </c>
      <c r="M892" s="308"/>
      <c r="N892" s="308"/>
      <c r="O892" s="304"/>
      <c r="P892" s="304"/>
      <c r="Q892" s="304"/>
      <c r="R892" s="304"/>
      <c r="S892" s="130" t="str">
        <f t="shared" si="41"/>
        <v>.</v>
      </c>
      <c r="T892" s="169" t="str">
        <f>IF(S892="Yes",(NETWORKDAYS(H892,$D$12,Lists!$F$45:$F$65)-IF(ISNUMBER(J892),J892,0)-1),".")</f>
        <v>.</v>
      </c>
      <c r="U892" s="24"/>
      <c r="V892" s="296" t="str">
        <f t="shared" si="42"/>
        <v>.</v>
      </c>
      <c r="W892" s="44"/>
      <c r="X892" s="307"/>
      <c r="Y892" s="44"/>
      <c r="Z892" s="44"/>
      <c r="AA892" s="44"/>
      <c r="AB892" s="44"/>
      <c r="AC892" s="44"/>
      <c r="AD892" s="44"/>
      <c r="AE892" s="44"/>
      <c r="AF892" s="44"/>
      <c r="AG892" s="44"/>
    </row>
    <row r="893" spans="1:33" s="105" customFormat="1" ht="11.45" customHeight="1" outlineLevel="1" x14ac:dyDescent="0.2">
      <c r="A893" s="142">
        <f t="shared" si="40"/>
        <v>876</v>
      </c>
      <c r="B893" s="318"/>
      <c r="C893" s="71"/>
      <c r="D893" s="314"/>
      <c r="E893" s="70"/>
      <c r="F893" s="309"/>
      <c r="G893" s="308"/>
      <c r="H893" s="305"/>
      <c r="I893" s="305"/>
      <c r="J893" s="311"/>
      <c r="K893" s="305"/>
      <c r="L893" s="130" t="str">
        <f>IF(I893&lt;H893,"Check dates",IF(AND(H893="",I893&gt;0),"Check dates",IF(I893="",".",IFERROR(MAX(0,NETWORKDAYS(H893,I893,Lists!$F$45:$F$65)-IF(ISNUMBER(J893),J893,0)-1,0),"."))))</f>
        <v>.</v>
      </c>
      <c r="M893" s="308"/>
      <c r="N893" s="308"/>
      <c r="O893" s="304"/>
      <c r="P893" s="304"/>
      <c r="Q893" s="304"/>
      <c r="R893" s="304"/>
      <c r="S893" s="130" t="str">
        <f t="shared" si="41"/>
        <v>.</v>
      </c>
      <c r="T893" s="169" t="str">
        <f>IF(S893="Yes",(NETWORKDAYS(H893,$D$12,Lists!$F$45:$F$65)-IF(ISNUMBER(J893),J893,0)-1),".")</f>
        <v>.</v>
      </c>
      <c r="U893" s="24"/>
      <c r="V893" s="296" t="str">
        <f t="shared" si="42"/>
        <v>.</v>
      </c>
      <c r="W893" s="44"/>
      <c r="X893" s="307"/>
      <c r="Y893" s="44"/>
      <c r="Z893" s="44"/>
      <c r="AA893" s="44"/>
      <c r="AB893" s="44"/>
      <c r="AC893" s="44"/>
      <c r="AD893" s="44"/>
      <c r="AE893" s="44"/>
      <c r="AF893" s="44"/>
      <c r="AG893" s="44"/>
    </row>
    <row r="894" spans="1:33" s="105" customFormat="1" ht="11.45" customHeight="1" outlineLevel="1" x14ac:dyDescent="0.2">
      <c r="A894" s="142">
        <f t="shared" si="40"/>
        <v>877</v>
      </c>
      <c r="B894" s="318"/>
      <c r="C894" s="71"/>
      <c r="D894" s="314"/>
      <c r="E894" s="70"/>
      <c r="F894" s="70"/>
      <c r="G894" s="265"/>
      <c r="H894" s="305"/>
      <c r="I894" s="305"/>
      <c r="J894" s="311"/>
      <c r="K894" s="305"/>
      <c r="L894" s="130" t="str">
        <f>IF(I894&lt;H894,"Check dates",IF(AND(H894="",I894&gt;0),"Check dates",IF(I894="",".",IFERROR(MAX(0,NETWORKDAYS(H894,I894,Lists!$F$45:$F$65)-IF(ISNUMBER(J894),J894,0)-1,0),"."))))</f>
        <v>.</v>
      </c>
      <c r="M894" s="308"/>
      <c r="N894" s="308"/>
      <c r="O894" s="304"/>
      <c r="P894" s="304"/>
      <c r="Q894" s="304"/>
      <c r="R894" s="304"/>
      <c r="S894" s="130" t="str">
        <f t="shared" si="41"/>
        <v>.</v>
      </c>
      <c r="T894" s="169" t="str">
        <f>IF(S894="Yes",(NETWORKDAYS(H894,$D$12,Lists!$F$45:$F$65)-IF(ISNUMBER(J894),J894,0)-1),".")</f>
        <v>.</v>
      </c>
      <c r="U894" s="24"/>
      <c r="V894" s="296" t="str">
        <f t="shared" si="42"/>
        <v>.</v>
      </c>
      <c r="W894" s="44"/>
      <c r="X894" s="307"/>
      <c r="Y894" s="44"/>
      <c r="Z894" s="44"/>
      <c r="AA894" s="44"/>
      <c r="AB894" s="44"/>
      <c r="AC894" s="44"/>
      <c r="AD894" s="44"/>
      <c r="AE894" s="44"/>
      <c r="AF894" s="44"/>
      <c r="AG894" s="44"/>
    </row>
    <row r="895" spans="1:33" s="105" customFormat="1" ht="11.45" customHeight="1" outlineLevel="1" x14ac:dyDescent="0.2">
      <c r="A895" s="142">
        <f t="shared" si="40"/>
        <v>878</v>
      </c>
      <c r="B895" s="318"/>
      <c r="C895" s="71"/>
      <c r="D895" s="314"/>
      <c r="E895" s="70"/>
      <c r="F895" s="70"/>
      <c r="G895" s="265"/>
      <c r="H895" s="305"/>
      <c r="I895" s="305"/>
      <c r="J895" s="311"/>
      <c r="K895" s="305"/>
      <c r="L895" s="130" t="str">
        <f>IF(I895&lt;H895,"Check dates",IF(AND(H895="",I895&gt;0),"Check dates",IF(I895="",".",IFERROR(MAX(0,NETWORKDAYS(H895,I895,Lists!$F$45:$F$65)-IF(ISNUMBER(J895),J895,0)-1,0),"."))))</f>
        <v>.</v>
      </c>
      <c r="M895" s="308"/>
      <c r="N895" s="308"/>
      <c r="O895" s="304"/>
      <c r="P895" s="304"/>
      <c r="Q895" s="304"/>
      <c r="R895" s="304"/>
      <c r="S895" s="130" t="str">
        <f t="shared" si="41"/>
        <v>.</v>
      </c>
      <c r="T895" s="169" t="str">
        <f>IF(S895="Yes",(NETWORKDAYS(H895,$D$12,Lists!$F$45:$F$65)-IF(ISNUMBER(J895),J895,0)-1),".")</f>
        <v>.</v>
      </c>
      <c r="U895" s="24"/>
      <c r="V895" s="296" t="str">
        <f t="shared" si="42"/>
        <v>.</v>
      </c>
      <c r="W895" s="44"/>
      <c r="X895" s="307"/>
      <c r="Y895" s="44"/>
      <c r="Z895" s="44"/>
      <c r="AA895" s="44"/>
      <c r="AB895" s="44"/>
      <c r="AC895" s="44"/>
      <c r="AD895" s="44"/>
      <c r="AE895" s="44"/>
      <c r="AF895" s="44"/>
      <c r="AG895" s="44"/>
    </row>
    <row r="896" spans="1:33" s="105" customFormat="1" ht="11.45" customHeight="1" outlineLevel="1" x14ac:dyDescent="0.2">
      <c r="A896" s="142">
        <f t="shared" si="40"/>
        <v>879</v>
      </c>
      <c r="B896" s="318"/>
      <c r="C896" s="71"/>
      <c r="D896" s="314"/>
      <c r="E896" s="70"/>
      <c r="F896" s="70"/>
      <c r="G896" s="265"/>
      <c r="H896" s="305"/>
      <c r="I896" s="305"/>
      <c r="J896" s="311"/>
      <c r="K896" s="305"/>
      <c r="L896" s="130" t="str">
        <f>IF(I896&lt;H896,"Check dates",IF(AND(H896="",I896&gt;0),"Check dates",IF(I896="",".",IFERROR(MAX(0,NETWORKDAYS(H896,I896,Lists!$F$45:$F$65)-IF(ISNUMBER(J896),J896,0)-1,0),"."))))</f>
        <v>.</v>
      </c>
      <c r="M896" s="308"/>
      <c r="N896" s="308"/>
      <c r="O896" s="304"/>
      <c r="P896" s="304"/>
      <c r="Q896" s="304"/>
      <c r="R896" s="304"/>
      <c r="S896" s="130" t="str">
        <f t="shared" si="41"/>
        <v>.</v>
      </c>
      <c r="T896" s="169" t="str">
        <f>IF(S896="Yes",(NETWORKDAYS(H896,$D$12,Lists!$F$45:$F$65)-IF(ISNUMBER(J896),J896,0)-1),".")</f>
        <v>.</v>
      </c>
      <c r="U896" s="24"/>
      <c r="V896" s="296" t="str">
        <f t="shared" si="42"/>
        <v>.</v>
      </c>
      <c r="W896" s="44"/>
      <c r="X896" s="307"/>
      <c r="Y896" s="44"/>
      <c r="Z896" s="44"/>
      <c r="AA896" s="44"/>
      <c r="AB896" s="44"/>
      <c r="AC896" s="44"/>
      <c r="AD896" s="44"/>
      <c r="AE896" s="44"/>
      <c r="AF896" s="44"/>
      <c r="AG896" s="44"/>
    </row>
    <row r="897" spans="1:33" s="105" customFormat="1" ht="11.45" customHeight="1" outlineLevel="1" x14ac:dyDescent="0.2">
      <c r="A897" s="142">
        <f t="shared" si="40"/>
        <v>880</v>
      </c>
      <c r="B897" s="318"/>
      <c r="C897" s="71"/>
      <c r="D897" s="314"/>
      <c r="E897" s="70"/>
      <c r="F897" s="309"/>
      <c r="G897" s="308"/>
      <c r="H897" s="305"/>
      <c r="I897" s="319"/>
      <c r="J897" s="311"/>
      <c r="K897" s="305"/>
      <c r="L897" s="130" t="str">
        <f>IF(I897&lt;H897,"Check dates",IF(AND(H897="",I897&gt;0),"Check dates",IF(I897="",".",IFERROR(MAX(0,NETWORKDAYS(H897,I897,Lists!$F$45:$F$65)-IF(ISNUMBER(J897),J897,0)-1,0),"."))))</f>
        <v>.</v>
      </c>
      <c r="M897" s="308"/>
      <c r="N897" s="308"/>
      <c r="O897" s="304"/>
      <c r="P897" s="304"/>
      <c r="Q897" s="304"/>
      <c r="R897" s="304"/>
      <c r="S897" s="130" t="str">
        <f t="shared" si="41"/>
        <v>.</v>
      </c>
      <c r="T897" s="169" t="str">
        <f>IF(S897="Yes",(NETWORKDAYS(H897,$D$12,Lists!$F$45:$F$65)-IF(ISNUMBER(J897),J897,0)-1),".")</f>
        <v>.</v>
      </c>
      <c r="U897" s="24"/>
      <c r="V897" s="296" t="str">
        <f t="shared" si="42"/>
        <v>.</v>
      </c>
      <c r="W897" s="44"/>
      <c r="X897" s="307"/>
      <c r="Y897" s="44"/>
      <c r="Z897" s="44"/>
      <c r="AA897" s="44"/>
      <c r="AB897" s="44"/>
      <c r="AC897" s="44"/>
      <c r="AD897" s="44"/>
      <c r="AE897" s="44"/>
      <c r="AF897" s="44"/>
      <c r="AG897" s="44"/>
    </row>
    <row r="898" spans="1:33" s="105" customFormat="1" ht="11.45" customHeight="1" outlineLevel="1" x14ac:dyDescent="0.2">
      <c r="A898" s="142">
        <f t="shared" si="40"/>
        <v>881</v>
      </c>
      <c r="B898" s="318"/>
      <c r="C898" s="71"/>
      <c r="D898" s="314"/>
      <c r="E898" s="70"/>
      <c r="F898" s="309"/>
      <c r="G898" s="308"/>
      <c r="H898" s="305"/>
      <c r="I898" s="305"/>
      <c r="J898" s="311"/>
      <c r="K898" s="305"/>
      <c r="L898" s="130" t="str">
        <f>IF(I898&lt;H898,"Check dates",IF(AND(H898="",I898&gt;0),"Check dates",IF(I898="",".",IFERROR(MAX(0,NETWORKDAYS(H898,I898,Lists!$F$45:$F$65)-IF(ISNUMBER(J898),J898,0)-1,0),"."))))</f>
        <v>.</v>
      </c>
      <c r="M898" s="308"/>
      <c r="N898" s="308"/>
      <c r="O898" s="304"/>
      <c r="P898" s="304"/>
      <c r="Q898" s="304"/>
      <c r="R898" s="304"/>
      <c r="S898" s="130" t="str">
        <f t="shared" si="41"/>
        <v>.</v>
      </c>
      <c r="T898" s="169" t="str">
        <f>IF(S898="Yes",(NETWORKDAYS(H898,$D$12,Lists!$F$45:$F$65)-IF(ISNUMBER(J898),J898,0)-1),".")</f>
        <v>.</v>
      </c>
      <c r="U898" s="24"/>
      <c r="V898" s="296" t="str">
        <f t="shared" si="42"/>
        <v>.</v>
      </c>
      <c r="W898" s="44"/>
      <c r="X898" s="307"/>
      <c r="Y898" s="44"/>
      <c r="Z898" s="44"/>
      <c r="AA898" s="44"/>
      <c r="AB898" s="44"/>
      <c r="AC898" s="44"/>
      <c r="AD898" s="44"/>
      <c r="AE898" s="44"/>
      <c r="AF898" s="44"/>
      <c r="AG898" s="44"/>
    </row>
    <row r="899" spans="1:33" s="105" customFormat="1" ht="11.45" customHeight="1" outlineLevel="1" x14ac:dyDescent="0.2">
      <c r="A899" s="142">
        <f t="shared" si="40"/>
        <v>882</v>
      </c>
      <c r="B899" s="318"/>
      <c r="C899" s="71"/>
      <c r="D899" s="314"/>
      <c r="E899" s="70"/>
      <c r="F899" s="309"/>
      <c r="G899" s="308"/>
      <c r="H899" s="305"/>
      <c r="I899" s="305"/>
      <c r="J899" s="311"/>
      <c r="K899" s="305"/>
      <c r="L899" s="130" t="str">
        <f>IF(I899&lt;H899,"Check dates",IF(AND(H899="",I899&gt;0),"Check dates",IF(I899="",".",IFERROR(MAX(0,NETWORKDAYS(H899,I899,Lists!$F$45:$F$65)-IF(ISNUMBER(J899),J899,0)-1,0),"."))))</f>
        <v>.</v>
      </c>
      <c r="M899" s="308"/>
      <c r="N899" s="308"/>
      <c r="O899" s="304"/>
      <c r="P899" s="304"/>
      <c r="Q899" s="304"/>
      <c r="R899" s="304"/>
      <c r="S899" s="130" t="str">
        <f t="shared" si="41"/>
        <v>.</v>
      </c>
      <c r="T899" s="169" t="str">
        <f>IF(S899="Yes",(NETWORKDAYS(H899,$D$12,Lists!$F$45:$F$65)-IF(ISNUMBER(J899),J899,0)-1),".")</f>
        <v>.</v>
      </c>
      <c r="U899" s="24"/>
      <c r="V899" s="296" t="str">
        <f t="shared" si="42"/>
        <v>.</v>
      </c>
      <c r="W899" s="44"/>
      <c r="X899" s="307"/>
      <c r="Y899" s="44"/>
      <c r="Z899" s="44"/>
      <c r="AA899" s="44"/>
      <c r="AB899" s="44"/>
      <c r="AC899" s="44"/>
      <c r="AD899" s="44"/>
      <c r="AE899" s="44"/>
      <c r="AF899" s="44"/>
      <c r="AG899" s="44"/>
    </row>
    <row r="900" spans="1:33" s="105" customFormat="1" ht="11.45" customHeight="1" outlineLevel="1" x14ac:dyDescent="0.2">
      <c r="A900" s="142">
        <f t="shared" si="40"/>
        <v>883</v>
      </c>
      <c r="B900" s="318"/>
      <c r="C900" s="71"/>
      <c r="D900" s="314"/>
      <c r="E900" s="70"/>
      <c r="F900" s="309"/>
      <c r="G900" s="308"/>
      <c r="H900" s="305"/>
      <c r="I900" s="305"/>
      <c r="J900" s="311"/>
      <c r="K900" s="305"/>
      <c r="L900" s="130" t="str">
        <f>IF(I900&lt;H900,"Check dates",IF(AND(H900="",I900&gt;0),"Check dates",IF(I900="",".",IFERROR(MAX(0,NETWORKDAYS(H900,I900,Lists!$F$45:$F$65)-IF(ISNUMBER(J900),J900,0)-1,0),"."))))</f>
        <v>.</v>
      </c>
      <c r="M900" s="308"/>
      <c r="N900" s="308"/>
      <c r="O900" s="304"/>
      <c r="P900" s="304"/>
      <c r="Q900" s="304"/>
      <c r="R900" s="304"/>
      <c r="S900" s="130" t="str">
        <f t="shared" si="41"/>
        <v>.</v>
      </c>
      <c r="T900" s="169" t="str">
        <f>IF(S900="Yes",(NETWORKDAYS(H900,$D$12,Lists!$F$45:$F$65)-IF(ISNUMBER(J900),J900,0)-1),".")</f>
        <v>.</v>
      </c>
      <c r="U900" s="24"/>
      <c r="V900" s="296" t="str">
        <f t="shared" si="42"/>
        <v>.</v>
      </c>
      <c r="W900" s="44"/>
      <c r="X900" s="307"/>
      <c r="Y900" s="44"/>
      <c r="Z900" s="44"/>
      <c r="AA900" s="44"/>
      <c r="AB900" s="44"/>
      <c r="AC900" s="44"/>
      <c r="AD900" s="44"/>
      <c r="AE900" s="44"/>
      <c r="AF900" s="44"/>
      <c r="AG900" s="44"/>
    </row>
    <row r="901" spans="1:33" s="105" customFormat="1" ht="11.45" customHeight="1" outlineLevel="1" x14ac:dyDescent="0.2">
      <c r="A901" s="142">
        <f t="shared" si="40"/>
        <v>884</v>
      </c>
      <c r="B901" s="318"/>
      <c r="C901" s="71"/>
      <c r="D901" s="314"/>
      <c r="E901" s="70"/>
      <c r="F901" s="309"/>
      <c r="G901" s="308"/>
      <c r="H901" s="305"/>
      <c r="I901" s="305"/>
      <c r="J901" s="311"/>
      <c r="K901" s="305"/>
      <c r="L901" s="130" t="str">
        <f>IF(I901&lt;H901,"Check dates",IF(AND(H901="",I901&gt;0),"Check dates",IF(I901="",".",IFERROR(MAX(0,NETWORKDAYS(H901,I901,Lists!$F$45:$F$65)-IF(ISNUMBER(J901),J901,0)-1,0),"."))))</f>
        <v>.</v>
      </c>
      <c r="M901" s="308"/>
      <c r="N901" s="308"/>
      <c r="O901" s="304"/>
      <c r="P901" s="304"/>
      <c r="Q901" s="304"/>
      <c r="R901" s="304"/>
      <c r="S901" s="130" t="str">
        <f t="shared" si="41"/>
        <v>.</v>
      </c>
      <c r="T901" s="169" t="str">
        <f>IF(S901="Yes",(NETWORKDAYS(H901,$D$12,Lists!$F$45:$F$65)-IF(ISNUMBER(J901),J901,0)-1),".")</f>
        <v>.</v>
      </c>
      <c r="U901" s="24"/>
      <c r="V901" s="296" t="str">
        <f t="shared" si="42"/>
        <v>.</v>
      </c>
      <c r="W901" s="44"/>
      <c r="X901" s="307"/>
      <c r="Y901" s="44"/>
      <c r="Z901" s="44"/>
      <c r="AA901" s="44"/>
      <c r="AB901" s="44"/>
      <c r="AC901" s="44"/>
      <c r="AD901" s="44"/>
      <c r="AE901" s="44"/>
      <c r="AF901" s="44"/>
      <c r="AG901" s="44"/>
    </row>
    <row r="902" spans="1:33" s="105" customFormat="1" ht="11.45" customHeight="1" outlineLevel="1" x14ac:dyDescent="0.2">
      <c r="A902" s="142">
        <f t="shared" si="40"/>
        <v>885</v>
      </c>
      <c r="B902" s="318"/>
      <c r="C902" s="71"/>
      <c r="D902" s="314"/>
      <c r="E902" s="70"/>
      <c r="F902" s="309"/>
      <c r="G902" s="308"/>
      <c r="H902" s="305"/>
      <c r="I902" s="305"/>
      <c r="J902" s="311"/>
      <c r="K902" s="305"/>
      <c r="L902" s="130" t="str">
        <f>IF(I902&lt;H902,"Check dates",IF(AND(H902="",I902&gt;0),"Check dates",IF(I902="",".",IFERROR(MAX(0,NETWORKDAYS(H902,I902,Lists!$F$45:$F$65)-IF(ISNUMBER(J902),J902,0)-1,0),"."))))</f>
        <v>.</v>
      </c>
      <c r="M902" s="308"/>
      <c r="N902" s="308"/>
      <c r="O902" s="304"/>
      <c r="P902" s="304"/>
      <c r="Q902" s="304"/>
      <c r="R902" s="304"/>
      <c r="S902" s="130" t="str">
        <f t="shared" si="41"/>
        <v>.</v>
      </c>
      <c r="T902" s="169" t="str">
        <f>IF(S902="Yes",(NETWORKDAYS(H902,$D$12,Lists!$F$45:$F$65)-IF(ISNUMBER(J902),J902,0)-1),".")</f>
        <v>.</v>
      </c>
      <c r="U902" s="24"/>
      <c r="V902" s="296" t="str">
        <f t="shared" si="42"/>
        <v>.</v>
      </c>
      <c r="W902" s="44"/>
      <c r="X902" s="307"/>
      <c r="Y902" s="44"/>
      <c r="Z902" s="44"/>
      <c r="AA902" s="44"/>
      <c r="AB902" s="44"/>
      <c r="AC902" s="44"/>
      <c r="AD902" s="44"/>
      <c r="AE902" s="44"/>
      <c r="AF902" s="44"/>
      <c r="AG902" s="44"/>
    </row>
    <row r="903" spans="1:33" s="105" customFormat="1" ht="11.45" customHeight="1" outlineLevel="1" x14ac:dyDescent="0.2">
      <c r="A903" s="142">
        <f t="shared" si="40"/>
        <v>886</v>
      </c>
      <c r="B903" s="318"/>
      <c r="C903" s="71"/>
      <c r="D903" s="314"/>
      <c r="E903" s="70"/>
      <c r="F903" s="309"/>
      <c r="G903" s="308"/>
      <c r="H903" s="305"/>
      <c r="I903" s="305"/>
      <c r="J903" s="311"/>
      <c r="K903" s="305"/>
      <c r="L903" s="130" t="str">
        <f>IF(I903&lt;H903,"Check dates",IF(AND(H903="",I903&gt;0),"Check dates",IF(I903="",".",IFERROR(MAX(0,NETWORKDAYS(H903,I903,Lists!$F$45:$F$65)-IF(ISNUMBER(J903),J903,0)-1,0),"."))))</f>
        <v>.</v>
      </c>
      <c r="M903" s="308"/>
      <c r="N903" s="308"/>
      <c r="O903" s="304"/>
      <c r="P903" s="304"/>
      <c r="Q903" s="304"/>
      <c r="R903" s="304"/>
      <c r="S903" s="130" t="str">
        <f t="shared" si="41"/>
        <v>.</v>
      </c>
      <c r="T903" s="169" t="str">
        <f>IF(S903="Yes",(NETWORKDAYS(H903,$D$12,Lists!$F$45:$F$65)-IF(ISNUMBER(J903),J903,0)-1),".")</f>
        <v>.</v>
      </c>
      <c r="U903" s="24"/>
      <c r="V903" s="296" t="str">
        <f t="shared" si="42"/>
        <v>.</v>
      </c>
      <c r="W903" s="44"/>
      <c r="X903" s="307"/>
      <c r="Y903" s="44"/>
      <c r="Z903" s="44"/>
      <c r="AA903" s="44"/>
      <c r="AB903" s="44"/>
      <c r="AC903" s="44"/>
      <c r="AD903" s="44"/>
      <c r="AE903" s="44"/>
      <c r="AF903" s="44"/>
      <c r="AG903" s="44"/>
    </row>
    <row r="904" spans="1:33" s="105" customFormat="1" ht="11.45" customHeight="1" outlineLevel="1" x14ac:dyDescent="0.2">
      <c r="A904" s="142">
        <f t="shared" si="40"/>
        <v>887</v>
      </c>
      <c r="B904" s="318"/>
      <c r="C904" s="71"/>
      <c r="D904" s="314"/>
      <c r="E904" s="70"/>
      <c r="F904" s="309"/>
      <c r="G904" s="308"/>
      <c r="H904" s="305"/>
      <c r="I904" s="305"/>
      <c r="J904" s="311"/>
      <c r="K904" s="305"/>
      <c r="L904" s="130" t="str">
        <f>IF(I904&lt;H904,"Check dates",IF(AND(H904="",I904&gt;0),"Check dates",IF(I904="",".",IFERROR(MAX(0,NETWORKDAYS(H904,I904,Lists!$F$45:$F$65)-IF(ISNUMBER(J904),J904,0)-1,0),"."))))</f>
        <v>.</v>
      </c>
      <c r="M904" s="308"/>
      <c r="N904" s="308"/>
      <c r="O904" s="304"/>
      <c r="P904" s="304"/>
      <c r="Q904" s="304"/>
      <c r="R904" s="304"/>
      <c r="S904" s="130" t="str">
        <f t="shared" si="41"/>
        <v>.</v>
      </c>
      <c r="T904" s="169" t="str">
        <f>IF(S904="Yes",(NETWORKDAYS(H904,$D$12,Lists!$F$45:$F$65)-IF(ISNUMBER(J904),J904,0)-1),".")</f>
        <v>.</v>
      </c>
      <c r="U904" s="24"/>
      <c r="V904" s="296" t="str">
        <f t="shared" si="42"/>
        <v>.</v>
      </c>
      <c r="W904" s="44"/>
      <c r="X904" s="307"/>
      <c r="Y904" s="44"/>
      <c r="Z904" s="44"/>
      <c r="AA904" s="44"/>
      <c r="AB904" s="44"/>
      <c r="AC904" s="44"/>
      <c r="AD904" s="44"/>
      <c r="AE904" s="44"/>
      <c r="AF904" s="44"/>
      <c r="AG904" s="44"/>
    </row>
    <row r="905" spans="1:33" s="105" customFormat="1" ht="11.45" customHeight="1" outlineLevel="1" x14ac:dyDescent="0.2">
      <c r="A905" s="142">
        <f t="shared" ref="A905:A968" si="43">A904+1</f>
        <v>888</v>
      </c>
      <c r="B905" s="318"/>
      <c r="C905" s="71"/>
      <c r="D905" s="314"/>
      <c r="E905" s="70"/>
      <c r="F905" s="309"/>
      <c r="G905" s="308"/>
      <c r="H905" s="305"/>
      <c r="I905" s="305"/>
      <c r="J905" s="311"/>
      <c r="K905" s="305"/>
      <c r="L905" s="130" t="str">
        <f>IF(I905&lt;H905,"Check dates",IF(AND(H905="",I905&gt;0),"Check dates",IF(I905="",".",IFERROR(MAX(0,NETWORKDAYS(H905,I905,Lists!$F$45:$F$65)-IF(ISNUMBER(J905),J905,0)-1,0),"."))))</f>
        <v>.</v>
      </c>
      <c r="M905" s="308"/>
      <c r="N905" s="308"/>
      <c r="O905" s="304"/>
      <c r="P905" s="304"/>
      <c r="Q905" s="304"/>
      <c r="R905" s="304"/>
      <c r="S905" s="130" t="str">
        <f t="shared" si="41"/>
        <v>.</v>
      </c>
      <c r="T905" s="169" t="str">
        <f>IF(S905="Yes",(NETWORKDAYS(H905,$D$12,Lists!$F$45:$F$65)-IF(ISNUMBER(J905),J905,0)-1),".")</f>
        <v>.</v>
      </c>
      <c r="U905" s="24"/>
      <c r="V905" s="296" t="str">
        <f t="shared" si="42"/>
        <v>.</v>
      </c>
      <c r="W905" s="44"/>
      <c r="X905" s="307"/>
      <c r="Y905" s="44"/>
      <c r="Z905" s="44"/>
      <c r="AA905" s="44"/>
      <c r="AB905" s="44"/>
      <c r="AC905" s="44"/>
      <c r="AD905" s="44"/>
      <c r="AE905" s="44"/>
      <c r="AF905" s="44"/>
      <c r="AG905" s="44"/>
    </row>
    <row r="906" spans="1:33" s="105" customFormat="1" ht="11.45" customHeight="1" outlineLevel="1" x14ac:dyDescent="0.2">
      <c r="A906" s="142">
        <f t="shared" si="43"/>
        <v>889</v>
      </c>
      <c r="B906" s="318"/>
      <c r="C906" s="71"/>
      <c r="D906" s="314"/>
      <c r="E906" s="70"/>
      <c r="F906" s="309"/>
      <c r="G906" s="308"/>
      <c r="H906" s="305"/>
      <c r="I906" s="305"/>
      <c r="J906" s="311"/>
      <c r="K906" s="305"/>
      <c r="L906" s="130" t="str">
        <f>IF(I906&lt;H906,"Check dates",IF(AND(H906="",I906&gt;0),"Check dates",IF(I906="",".",IFERROR(MAX(0,NETWORKDAYS(H906,I906,Lists!$F$45:$F$65)-IF(ISNUMBER(J906),J906,0)-1,0),"."))))</f>
        <v>.</v>
      </c>
      <c r="M906" s="308"/>
      <c r="N906" s="308"/>
      <c r="O906" s="304"/>
      <c r="P906" s="304"/>
      <c r="Q906" s="304"/>
      <c r="R906" s="304"/>
      <c r="S906" s="130" t="str">
        <f t="shared" si="41"/>
        <v>.</v>
      </c>
      <c r="T906" s="169" t="str">
        <f>IF(S906="Yes",(NETWORKDAYS(H906,$D$12,Lists!$F$45:$F$65)-IF(ISNUMBER(J906),J906,0)-1),".")</f>
        <v>.</v>
      </c>
      <c r="U906" s="24"/>
      <c r="V906" s="296" t="str">
        <f t="shared" si="42"/>
        <v>.</v>
      </c>
      <c r="W906" s="44"/>
      <c r="X906" s="307"/>
      <c r="Y906" s="44"/>
      <c r="Z906" s="44"/>
      <c r="AA906" s="44"/>
      <c r="AB906" s="44"/>
      <c r="AC906" s="44"/>
      <c r="AD906" s="44"/>
      <c r="AE906" s="44"/>
      <c r="AF906" s="44"/>
      <c r="AG906" s="44"/>
    </row>
    <row r="907" spans="1:33" s="105" customFormat="1" ht="11.45" customHeight="1" outlineLevel="1" x14ac:dyDescent="0.2">
      <c r="A907" s="142">
        <f t="shared" si="43"/>
        <v>890</v>
      </c>
      <c r="B907" s="318"/>
      <c r="C907" s="71"/>
      <c r="D907" s="314"/>
      <c r="E907" s="70"/>
      <c r="F907" s="309"/>
      <c r="G907" s="308"/>
      <c r="H907" s="305"/>
      <c r="I907" s="305"/>
      <c r="J907" s="311"/>
      <c r="K907" s="305"/>
      <c r="L907" s="130" t="str">
        <f>IF(I907&lt;H907,"Check dates",IF(AND(H907="",I907&gt;0),"Check dates",IF(I907="",".",IFERROR(MAX(0,NETWORKDAYS(H907,I907,Lists!$F$45:$F$65)-IF(ISNUMBER(J907),J907,0)-1,0),"."))))</f>
        <v>.</v>
      </c>
      <c r="M907" s="308"/>
      <c r="N907" s="308"/>
      <c r="O907" s="304"/>
      <c r="P907" s="304"/>
      <c r="Q907" s="304"/>
      <c r="R907" s="304"/>
      <c r="S907" s="130" t="str">
        <f t="shared" si="41"/>
        <v>.</v>
      </c>
      <c r="T907" s="169" t="str">
        <f>IF(S907="Yes",(NETWORKDAYS(H907,$D$12,Lists!$F$45:$F$65)-IF(ISNUMBER(J907),J907,0)-1),".")</f>
        <v>.</v>
      </c>
      <c r="U907" s="24"/>
      <c r="V907" s="296" t="str">
        <f t="shared" si="42"/>
        <v>.</v>
      </c>
      <c r="W907" s="44"/>
      <c r="X907" s="307"/>
      <c r="Y907" s="44"/>
      <c r="Z907" s="44"/>
      <c r="AA907" s="44"/>
      <c r="AB907" s="44"/>
      <c r="AC907" s="44"/>
      <c r="AD907" s="44"/>
      <c r="AE907" s="44"/>
      <c r="AF907" s="44"/>
      <c r="AG907" s="44"/>
    </row>
    <row r="908" spans="1:33" s="105" customFormat="1" ht="11.45" customHeight="1" outlineLevel="1" x14ac:dyDescent="0.2">
      <c r="A908" s="142">
        <f t="shared" si="43"/>
        <v>891</v>
      </c>
      <c r="B908" s="318"/>
      <c r="C908" s="71"/>
      <c r="D908" s="314"/>
      <c r="E908" s="70"/>
      <c r="F908" s="309"/>
      <c r="G908" s="308"/>
      <c r="H908" s="305"/>
      <c r="I908" s="319"/>
      <c r="J908" s="311"/>
      <c r="K908" s="305"/>
      <c r="L908" s="130" t="str">
        <f>IF(I908&lt;H908,"Check dates",IF(AND(H908="",I908&gt;0),"Check dates",IF(I908="",".",IFERROR(MAX(0,NETWORKDAYS(H908,I908,Lists!$F$45:$F$65)-IF(ISNUMBER(J908),J908,0)-1,0),"."))))</f>
        <v>.</v>
      </c>
      <c r="M908" s="308"/>
      <c r="N908" s="308"/>
      <c r="O908" s="304"/>
      <c r="P908" s="304"/>
      <c r="Q908" s="304"/>
      <c r="R908" s="304"/>
      <c r="S908" s="130" t="str">
        <f t="shared" si="41"/>
        <v>.</v>
      </c>
      <c r="T908" s="169" t="str">
        <f>IF(S908="Yes",(NETWORKDAYS(H908,$D$12,Lists!$F$45:$F$65)-IF(ISNUMBER(J908),J908,0)-1),".")</f>
        <v>.</v>
      </c>
      <c r="U908" s="24"/>
      <c r="V908" s="296" t="str">
        <f t="shared" si="42"/>
        <v>.</v>
      </c>
      <c r="W908" s="44"/>
      <c r="X908" s="307"/>
      <c r="Y908" s="44"/>
      <c r="Z908" s="44"/>
      <c r="AA908" s="44"/>
      <c r="AB908" s="44"/>
      <c r="AC908" s="44"/>
      <c r="AD908" s="44"/>
      <c r="AE908" s="44"/>
      <c r="AF908" s="44"/>
      <c r="AG908" s="44"/>
    </row>
    <row r="909" spans="1:33" s="105" customFormat="1" ht="11.45" customHeight="1" outlineLevel="1" x14ac:dyDescent="0.2">
      <c r="A909" s="142">
        <f t="shared" si="43"/>
        <v>892</v>
      </c>
      <c r="B909" s="318"/>
      <c r="C909" s="71"/>
      <c r="D909" s="314"/>
      <c r="E909" s="70"/>
      <c r="F909" s="70"/>
      <c r="G909" s="265"/>
      <c r="H909" s="305"/>
      <c r="I909" s="305"/>
      <c r="J909" s="311"/>
      <c r="K909" s="305"/>
      <c r="L909" s="130" t="str">
        <f>IF(I909&lt;H909,"Check dates",IF(AND(H909="",I909&gt;0),"Check dates",IF(I909="",".",IFERROR(MAX(0,NETWORKDAYS(H909,I909,Lists!$F$45:$F$65)-IF(ISNUMBER(J909),J909,0)-1,0),"."))))</f>
        <v>.</v>
      </c>
      <c r="M909" s="308"/>
      <c r="N909" s="308"/>
      <c r="O909" s="304"/>
      <c r="P909" s="304"/>
      <c r="Q909" s="304"/>
      <c r="R909" s="304"/>
      <c r="S909" s="130" t="str">
        <f t="shared" si="41"/>
        <v>.</v>
      </c>
      <c r="T909" s="169" t="str">
        <f>IF(S909="Yes",(NETWORKDAYS(H909,$D$12,Lists!$F$45:$F$65)-IF(ISNUMBER(J909),J909,0)-1),".")</f>
        <v>.</v>
      </c>
      <c r="U909" s="24"/>
      <c r="V909" s="296" t="str">
        <f t="shared" si="42"/>
        <v>.</v>
      </c>
      <c r="W909" s="44"/>
      <c r="X909" s="307"/>
      <c r="Y909" s="44"/>
      <c r="Z909" s="44"/>
      <c r="AA909" s="44"/>
      <c r="AB909" s="44"/>
      <c r="AC909" s="44"/>
      <c r="AD909" s="44"/>
      <c r="AE909" s="44"/>
      <c r="AF909" s="44"/>
      <c r="AG909" s="44"/>
    </row>
    <row r="910" spans="1:33" s="105" customFormat="1" ht="11.45" customHeight="1" outlineLevel="1" x14ac:dyDescent="0.2">
      <c r="A910" s="142">
        <f t="shared" si="43"/>
        <v>893</v>
      </c>
      <c r="B910" s="318"/>
      <c r="C910" s="71"/>
      <c r="D910" s="314"/>
      <c r="E910" s="70"/>
      <c r="F910" s="70"/>
      <c r="G910" s="265"/>
      <c r="H910" s="305"/>
      <c r="I910" s="319"/>
      <c r="J910" s="311"/>
      <c r="K910" s="305"/>
      <c r="L910" s="130" t="str">
        <f>IF(I910&lt;H910,"Check dates",IF(AND(H910="",I910&gt;0),"Check dates",IF(I910="",".",IFERROR(MAX(0,NETWORKDAYS(H910,I910,Lists!$F$45:$F$65)-IF(ISNUMBER(J910),J910,0)-1,0),"."))))</f>
        <v>.</v>
      </c>
      <c r="M910" s="308"/>
      <c r="N910" s="308"/>
      <c r="O910" s="304"/>
      <c r="P910" s="304"/>
      <c r="Q910" s="304"/>
      <c r="R910" s="304"/>
      <c r="S910" s="130" t="str">
        <f t="shared" si="41"/>
        <v>.</v>
      </c>
      <c r="T910" s="169" t="str">
        <f>IF(S910="Yes",(NETWORKDAYS(H910,$D$12,Lists!$F$45:$F$65)-IF(ISNUMBER(J910),J910,0)-1),".")</f>
        <v>.</v>
      </c>
      <c r="U910" s="24"/>
      <c r="V910" s="296" t="str">
        <f t="shared" si="42"/>
        <v>.</v>
      </c>
      <c r="W910" s="44"/>
      <c r="X910" s="307"/>
      <c r="Y910" s="44"/>
      <c r="Z910" s="44"/>
      <c r="AA910" s="44"/>
      <c r="AB910" s="44"/>
      <c r="AC910" s="44"/>
      <c r="AD910" s="44"/>
      <c r="AE910" s="44"/>
      <c r="AF910" s="44"/>
      <c r="AG910" s="44"/>
    </row>
    <row r="911" spans="1:33" s="105" customFormat="1" ht="11.45" customHeight="1" outlineLevel="1" x14ac:dyDescent="0.2">
      <c r="A911" s="142">
        <f t="shared" si="43"/>
        <v>894</v>
      </c>
      <c r="B911" s="318"/>
      <c r="C911" s="71"/>
      <c r="D911" s="314"/>
      <c r="E911" s="70"/>
      <c r="F911" s="309"/>
      <c r="G911" s="308"/>
      <c r="H911" s="305"/>
      <c r="I911" s="305"/>
      <c r="J911" s="311"/>
      <c r="K911" s="305"/>
      <c r="L911" s="130" t="str">
        <f>IF(I911&lt;H911,"Check dates",IF(AND(H911="",I911&gt;0),"Check dates",IF(I911="",".",IFERROR(MAX(0,NETWORKDAYS(H911,I911,Lists!$F$45:$F$65)-IF(ISNUMBER(J911),J911,0)-1,0),"."))))</f>
        <v>.</v>
      </c>
      <c r="M911" s="308"/>
      <c r="N911" s="308"/>
      <c r="O911" s="304"/>
      <c r="P911" s="304"/>
      <c r="Q911" s="304"/>
      <c r="R911" s="304"/>
      <c r="S911" s="130" t="str">
        <f t="shared" si="41"/>
        <v>.</v>
      </c>
      <c r="T911" s="169" t="str">
        <f>IF(S911="Yes",(NETWORKDAYS(H911,$D$12,Lists!$F$45:$F$65)-IF(ISNUMBER(J911),J911,0)-1),".")</f>
        <v>.</v>
      </c>
      <c r="U911" s="24"/>
      <c r="V911" s="296" t="str">
        <f t="shared" si="42"/>
        <v>.</v>
      </c>
      <c r="W911" s="44"/>
      <c r="X911" s="307"/>
      <c r="Y911" s="44"/>
      <c r="Z911" s="44"/>
      <c r="AA911" s="44"/>
      <c r="AB911" s="44"/>
      <c r="AC911" s="44"/>
      <c r="AD911" s="44"/>
      <c r="AE911" s="44"/>
      <c r="AF911" s="44"/>
      <c r="AG911" s="44"/>
    </row>
    <row r="912" spans="1:33" s="105" customFormat="1" ht="11.45" customHeight="1" outlineLevel="1" x14ac:dyDescent="0.2">
      <c r="A912" s="142">
        <f t="shared" si="43"/>
        <v>895</v>
      </c>
      <c r="B912" s="318"/>
      <c r="C912" s="71"/>
      <c r="D912" s="314"/>
      <c r="E912" s="70"/>
      <c r="F912" s="309"/>
      <c r="G912" s="308"/>
      <c r="H912" s="305"/>
      <c r="I912" s="305"/>
      <c r="J912" s="311"/>
      <c r="K912" s="305"/>
      <c r="L912" s="130" t="str">
        <f>IF(I912&lt;H912,"Check dates",IF(AND(H912="",I912&gt;0),"Check dates",IF(I912="",".",IFERROR(MAX(0,NETWORKDAYS(H912,I912,Lists!$F$45:$F$65)-IF(ISNUMBER(J912),J912,0)-1,0),"."))))</f>
        <v>.</v>
      </c>
      <c r="M912" s="308"/>
      <c r="N912" s="308"/>
      <c r="O912" s="304"/>
      <c r="P912" s="304"/>
      <c r="Q912" s="304"/>
      <c r="R912" s="304"/>
      <c r="S912" s="130" t="str">
        <f t="shared" si="41"/>
        <v>.</v>
      </c>
      <c r="T912" s="169" t="str">
        <f>IF(S912="Yes",(NETWORKDAYS(H912,$D$12,Lists!$F$45:$F$65)-IF(ISNUMBER(J912),J912,0)-1),".")</f>
        <v>.</v>
      </c>
      <c r="U912" s="24"/>
      <c r="V912" s="296" t="str">
        <f t="shared" si="42"/>
        <v>.</v>
      </c>
      <c r="W912" s="44"/>
      <c r="X912" s="307"/>
      <c r="Y912" s="44"/>
      <c r="Z912" s="44"/>
      <c r="AA912" s="44"/>
      <c r="AB912" s="44"/>
      <c r="AC912" s="44"/>
      <c r="AD912" s="44"/>
      <c r="AE912" s="44"/>
      <c r="AF912" s="44"/>
      <c r="AG912" s="44"/>
    </row>
    <row r="913" spans="1:33" s="105" customFormat="1" ht="11.45" customHeight="1" outlineLevel="1" x14ac:dyDescent="0.2">
      <c r="A913" s="142">
        <f t="shared" si="43"/>
        <v>896</v>
      </c>
      <c r="B913" s="318"/>
      <c r="C913" s="71"/>
      <c r="D913" s="314"/>
      <c r="E913" s="70"/>
      <c r="F913" s="309"/>
      <c r="G913" s="308"/>
      <c r="H913" s="305"/>
      <c r="I913" s="305"/>
      <c r="J913" s="311"/>
      <c r="K913" s="305"/>
      <c r="L913" s="130" t="str">
        <f>IF(I913&lt;H913,"Check dates",IF(AND(H913="",I913&gt;0),"Check dates",IF(I913="",".",IFERROR(MAX(0,NETWORKDAYS(H913,I913,Lists!$F$45:$F$65)-IF(ISNUMBER(J913),J913,0)-1,0),"."))))</f>
        <v>.</v>
      </c>
      <c r="M913" s="308"/>
      <c r="N913" s="308"/>
      <c r="O913" s="304"/>
      <c r="P913" s="304"/>
      <c r="Q913" s="304"/>
      <c r="R913" s="304"/>
      <c r="S913" s="130" t="str">
        <f t="shared" si="41"/>
        <v>.</v>
      </c>
      <c r="T913" s="169" t="str">
        <f>IF(S913="Yes",(NETWORKDAYS(H913,$D$12,Lists!$F$45:$F$65)-IF(ISNUMBER(J913),J913,0)-1),".")</f>
        <v>.</v>
      </c>
      <c r="U913" s="24"/>
      <c r="V913" s="296" t="str">
        <f t="shared" si="42"/>
        <v>.</v>
      </c>
      <c r="W913" s="44"/>
      <c r="X913" s="307"/>
      <c r="Y913" s="44"/>
      <c r="Z913" s="44"/>
      <c r="AA913" s="44"/>
      <c r="AB913" s="44"/>
      <c r="AC913" s="44"/>
      <c r="AD913" s="44"/>
      <c r="AE913" s="44"/>
      <c r="AF913" s="44"/>
      <c r="AG913" s="44"/>
    </row>
    <row r="914" spans="1:33" s="105" customFormat="1" ht="11.45" customHeight="1" outlineLevel="1" x14ac:dyDescent="0.2">
      <c r="A914" s="142">
        <f t="shared" si="43"/>
        <v>897</v>
      </c>
      <c r="B914" s="318"/>
      <c r="C914" s="71"/>
      <c r="D914" s="314"/>
      <c r="E914" s="70"/>
      <c r="F914" s="309"/>
      <c r="G914" s="308"/>
      <c r="H914" s="305"/>
      <c r="I914" s="305"/>
      <c r="J914" s="311"/>
      <c r="K914" s="305"/>
      <c r="L914" s="130" t="str">
        <f>IF(I914&lt;H914,"Check dates",IF(AND(H914="",I914&gt;0),"Check dates",IF(I914="",".",IFERROR(MAX(0,NETWORKDAYS(H914,I914,Lists!$F$45:$F$65)-IF(ISNUMBER(J914),J914,0)-1,0),"."))))</f>
        <v>.</v>
      </c>
      <c r="M914" s="308"/>
      <c r="N914" s="308"/>
      <c r="O914" s="304"/>
      <c r="P914" s="304"/>
      <c r="Q914" s="304"/>
      <c r="R914" s="304"/>
      <c r="S914" s="130" t="str">
        <f t="shared" ref="S914:S977" si="44">IF(ISBLANK(B914),".",IF(V914=".","Yes","No"))</f>
        <v>.</v>
      </c>
      <c r="T914" s="169" t="str">
        <f>IF(S914="Yes",(NETWORKDAYS(H914,$D$12,Lists!$F$45:$F$65)-IF(ISNUMBER(J914),J914,0)-1),".")</f>
        <v>.</v>
      </c>
      <c r="U914" s="24"/>
      <c r="V914" s="296" t="str">
        <f t="shared" ref="V914:V977" si="45">IF(I914="",".",IF(VALUE(I914)&lt;=VALUE($D$12),VALUE(I914),"."))</f>
        <v>.</v>
      </c>
      <c r="W914" s="44"/>
      <c r="X914" s="307"/>
      <c r="Y914" s="44"/>
      <c r="Z914" s="44"/>
      <c r="AA914" s="44"/>
      <c r="AB914" s="44"/>
      <c r="AC914" s="44"/>
      <c r="AD914" s="44"/>
      <c r="AE914" s="44"/>
      <c r="AF914" s="44"/>
      <c r="AG914" s="44"/>
    </row>
    <row r="915" spans="1:33" s="105" customFormat="1" ht="11.45" customHeight="1" outlineLevel="1" x14ac:dyDescent="0.2">
      <c r="A915" s="142">
        <f t="shared" si="43"/>
        <v>898</v>
      </c>
      <c r="B915" s="318"/>
      <c r="C915" s="71"/>
      <c r="D915" s="314"/>
      <c r="E915" s="70"/>
      <c r="F915" s="309"/>
      <c r="G915" s="308"/>
      <c r="H915" s="305"/>
      <c r="I915" s="305"/>
      <c r="J915" s="311"/>
      <c r="K915" s="305"/>
      <c r="L915" s="130" t="str">
        <f>IF(I915&lt;H915,"Check dates",IF(AND(H915="",I915&gt;0),"Check dates",IF(I915="",".",IFERROR(MAX(0,NETWORKDAYS(H915,I915,Lists!$F$45:$F$65)-IF(ISNUMBER(J915),J915,0)-1,0),"."))))</f>
        <v>.</v>
      </c>
      <c r="M915" s="308"/>
      <c r="N915" s="308"/>
      <c r="O915" s="304"/>
      <c r="P915" s="304"/>
      <c r="Q915" s="304"/>
      <c r="R915" s="304"/>
      <c r="S915" s="130" t="str">
        <f t="shared" si="44"/>
        <v>.</v>
      </c>
      <c r="T915" s="169" t="str">
        <f>IF(S915="Yes",(NETWORKDAYS(H915,$D$12,Lists!$F$45:$F$65)-IF(ISNUMBER(J915),J915,0)-1),".")</f>
        <v>.</v>
      </c>
      <c r="U915" s="24"/>
      <c r="V915" s="296" t="str">
        <f t="shared" si="45"/>
        <v>.</v>
      </c>
      <c r="W915" s="44"/>
      <c r="X915" s="307"/>
      <c r="Y915" s="44"/>
      <c r="Z915" s="44"/>
      <c r="AA915" s="44"/>
      <c r="AB915" s="44"/>
      <c r="AC915" s="44"/>
      <c r="AD915" s="44"/>
      <c r="AE915" s="44"/>
      <c r="AF915" s="44"/>
      <c r="AG915" s="44"/>
    </row>
    <row r="916" spans="1:33" s="105" customFormat="1" ht="11.45" customHeight="1" outlineLevel="1" x14ac:dyDescent="0.2">
      <c r="A916" s="142">
        <f t="shared" si="43"/>
        <v>899</v>
      </c>
      <c r="B916" s="318"/>
      <c r="C916" s="71"/>
      <c r="D916" s="314"/>
      <c r="E916" s="70"/>
      <c r="F916" s="309"/>
      <c r="G916" s="308"/>
      <c r="H916" s="305"/>
      <c r="I916" s="319"/>
      <c r="J916" s="311"/>
      <c r="K916" s="305"/>
      <c r="L916" s="130" t="str">
        <f>IF(I916&lt;H916,"Check dates",IF(AND(H916="",I916&gt;0),"Check dates",IF(I916="",".",IFERROR(MAX(0,NETWORKDAYS(H916,I916,Lists!$F$45:$F$65)-IF(ISNUMBER(J916),J916,0)-1,0),"."))))</f>
        <v>.</v>
      </c>
      <c r="M916" s="308"/>
      <c r="N916" s="308"/>
      <c r="O916" s="304"/>
      <c r="P916" s="304"/>
      <c r="Q916" s="304"/>
      <c r="R916" s="304"/>
      <c r="S916" s="130" t="str">
        <f t="shared" si="44"/>
        <v>.</v>
      </c>
      <c r="T916" s="169" t="str">
        <f>IF(S916="Yes",(NETWORKDAYS(H916,$D$12,Lists!$F$45:$F$65)-IF(ISNUMBER(J916),J916,0)-1),".")</f>
        <v>.</v>
      </c>
      <c r="U916" s="24"/>
      <c r="V916" s="296" t="str">
        <f t="shared" si="45"/>
        <v>.</v>
      </c>
      <c r="W916" s="44"/>
      <c r="X916" s="307"/>
      <c r="Y916" s="44"/>
      <c r="Z916" s="44"/>
      <c r="AA916" s="44"/>
      <c r="AB916" s="44"/>
      <c r="AC916" s="44"/>
      <c r="AD916" s="44"/>
      <c r="AE916" s="44"/>
      <c r="AF916" s="44"/>
      <c r="AG916" s="44"/>
    </row>
    <row r="917" spans="1:33" s="105" customFormat="1" ht="11.45" customHeight="1" outlineLevel="1" x14ac:dyDescent="0.2">
      <c r="A917" s="142">
        <f t="shared" si="43"/>
        <v>900</v>
      </c>
      <c r="B917" s="318"/>
      <c r="C917" s="71"/>
      <c r="D917" s="314"/>
      <c r="E917" s="70"/>
      <c r="F917" s="309"/>
      <c r="G917" s="308"/>
      <c r="H917" s="305"/>
      <c r="I917" s="305"/>
      <c r="J917" s="311"/>
      <c r="K917" s="305"/>
      <c r="L917" s="130" t="str">
        <f>IF(I917&lt;H917,"Check dates",IF(AND(H917="",I917&gt;0),"Check dates",IF(I917="",".",IFERROR(MAX(0,NETWORKDAYS(H917,I917,Lists!$F$45:$F$65)-IF(ISNUMBER(J917),J917,0)-1,0),"."))))</f>
        <v>.</v>
      </c>
      <c r="M917" s="308"/>
      <c r="N917" s="308"/>
      <c r="O917" s="304"/>
      <c r="P917" s="304"/>
      <c r="Q917" s="304"/>
      <c r="R917" s="304"/>
      <c r="S917" s="130" t="str">
        <f t="shared" si="44"/>
        <v>.</v>
      </c>
      <c r="T917" s="169" t="str">
        <f>IF(S917="Yes",(NETWORKDAYS(H917,$D$12,Lists!$F$45:$F$65)-IF(ISNUMBER(J917),J917,0)-1),".")</f>
        <v>.</v>
      </c>
      <c r="U917" s="24"/>
      <c r="V917" s="296" t="str">
        <f t="shared" si="45"/>
        <v>.</v>
      </c>
      <c r="W917" s="44"/>
      <c r="X917" s="307"/>
      <c r="Y917" s="44"/>
      <c r="Z917" s="44"/>
      <c r="AA917" s="44"/>
      <c r="AB917" s="44"/>
      <c r="AC917" s="44"/>
      <c r="AD917" s="44"/>
      <c r="AE917" s="44"/>
      <c r="AF917" s="44"/>
      <c r="AG917" s="44"/>
    </row>
    <row r="918" spans="1:33" s="105" customFormat="1" ht="11.45" customHeight="1" outlineLevel="1" x14ac:dyDescent="0.2">
      <c r="A918" s="142">
        <f t="shared" si="43"/>
        <v>901</v>
      </c>
      <c r="B918" s="318"/>
      <c r="C918" s="71"/>
      <c r="D918" s="314"/>
      <c r="E918" s="70"/>
      <c r="F918" s="309"/>
      <c r="G918" s="308"/>
      <c r="H918" s="305"/>
      <c r="I918" s="305"/>
      <c r="J918" s="311"/>
      <c r="K918" s="305"/>
      <c r="L918" s="130" t="str">
        <f>IF(I918&lt;H918,"Check dates",IF(AND(H918="",I918&gt;0),"Check dates",IF(I918="",".",IFERROR(MAX(0,NETWORKDAYS(H918,I918,Lists!$F$45:$F$65)-IF(ISNUMBER(J918),J918,0)-1,0),"."))))</f>
        <v>.</v>
      </c>
      <c r="M918" s="308"/>
      <c r="N918" s="308"/>
      <c r="O918" s="304"/>
      <c r="P918" s="304"/>
      <c r="Q918" s="304"/>
      <c r="R918" s="304"/>
      <c r="S918" s="130" t="str">
        <f t="shared" si="44"/>
        <v>.</v>
      </c>
      <c r="T918" s="169" t="str">
        <f>IF(S918="Yes",(NETWORKDAYS(H918,$D$12,Lists!$F$45:$F$65)-IF(ISNUMBER(J918),J918,0)-1),".")</f>
        <v>.</v>
      </c>
      <c r="U918" s="24"/>
      <c r="V918" s="296" t="str">
        <f t="shared" si="45"/>
        <v>.</v>
      </c>
      <c r="W918" s="44"/>
      <c r="X918" s="307"/>
      <c r="Y918" s="44"/>
      <c r="Z918" s="44"/>
      <c r="AA918" s="44"/>
      <c r="AB918" s="44"/>
      <c r="AC918" s="44"/>
      <c r="AD918" s="44"/>
      <c r="AE918" s="44"/>
      <c r="AF918" s="44"/>
      <c r="AG918" s="44"/>
    </row>
    <row r="919" spans="1:33" s="105" customFormat="1" ht="11.45" customHeight="1" outlineLevel="1" x14ac:dyDescent="0.2">
      <c r="A919" s="142">
        <f t="shared" si="43"/>
        <v>902</v>
      </c>
      <c r="B919" s="318"/>
      <c r="C919" s="71"/>
      <c r="D919" s="314"/>
      <c r="E919" s="70"/>
      <c r="F919" s="309"/>
      <c r="G919" s="308"/>
      <c r="H919" s="305"/>
      <c r="I919" s="305"/>
      <c r="J919" s="311"/>
      <c r="K919" s="305"/>
      <c r="L919" s="130" t="str">
        <f>IF(I919&lt;H919,"Check dates",IF(AND(H919="",I919&gt;0),"Check dates",IF(I919="",".",IFERROR(MAX(0,NETWORKDAYS(H919,I919,Lists!$F$45:$F$65)-IF(ISNUMBER(J919),J919,0)-1,0),"."))))</f>
        <v>.</v>
      </c>
      <c r="M919" s="308"/>
      <c r="N919" s="308"/>
      <c r="O919" s="304"/>
      <c r="P919" s="304"/>
      <c r="Q919" s="304"/>
      <c r="R919" s="304"/>
      <c r="S919" s="130" t="str">
        <f t="shared" si="44"/>
        <v>.</v>
      </c>
      <c r="T919" s="169" t="str">
        <f>IF(S919="Yes",(NETWORKDAYS(H919,$D$12,Lists!$F$45:$F$65)-IF(ISNUMBER(J919),J919,0)-1),".")</f>
        <v>.</v>
      </c>
      <c r="U919" s="24"/>
      <c r="V919" s="296" t="str">
        <f t="shared" si="45"/>
        <v>.</v>
      </c>
      <c r="W919" s="44"/>
      <c r="X919" s="307"/>
      <c r="Y919" s="44"/>
      <c r="Z919" s="44"/>
      <c r="AA919" s="44"/>
      <c r="AB919" s="44"/>
      <c r="AC919" s="44"/>
      <c r="AD919" s="44"/>
      <c r="AE919" s="44"/>
      <c r="AF919" s="44"/>
      <c r="AG919" s="44"/>
    </row>
    <row r="920" spans="1:33" s="105" customFormat="1" ht="11.45" customHeight="1" outlineLevel="1" x14ac:dyDescent="0.2">
      <c r="A920" s="142">
        <f t="shared" si="43"/>
        <v>903</v>
      </c>
      <c r="B920" s="318"/>
      <c r="C920" s="71"/>
      <c r="D920" s="314"/>
      <c r="E920" s="70"/>
      <c r="F920" s="309"/>
      <c r="G920" s="308"/>
      <c r="H920" s="305"/>
      <c r="I920" s="305"/>
      <c r="J920" s="311"/>
      <c r="K920" s="305"/>
      <c r="L920" s="130" t="str">
        <f>IF(I920&lt;H920,"Check dates",IF(AND(H920="",I920&gt;0),"Check dates",IF(I920="",".",IFERROR(MAX(0,NETWORKDAYS(H920,I920,Lists!$F$45:$F$65)-IF(ISNUMBER(J920),J920,0)-1,0),"."))))</f>
        <v>.</v>
      </c>
      <c r="M920" s="308"/>
      <c r="N920" s="308"/>
      <c r="O920" s="304"/>
      <c r="P920" s="304"/>
      <c r="Q920" s="304"/>
      <c r="R920" s="304"/>
      <c r="S920" s="130" t="str">
        <f t="shared" si="44"/>
        <v>.</v>
      </c>
      <c r="T920" s="169" t="str">
        <f>IF(S920="Yes",(NETWORKDAYS(H920,$D$12,Lists!$F$45:$F$65)-IF(ISNUMBER(J920),J920,0)-1),".")</f>
        <v>.</v>
      </c>
      <c r="U920" s="24"/>
      <c r="V920" s="296" t="str">
        <f t="shared" si="45"/>
        <v>.</v>
      </c>
      <c r="W920" s="44"/>
      <c r="X920" s="307"/>
      <c r="Y920" s="44"/>
      <c r="Z920" s="44"/>
      <c r="AA920" s="44"/>
      <c r="AB920" s="44"/>
      <c r="AC920" s="44"/>
      <c r="AD920" s="44"/>
      <c r="AE920" s="44"/>
      <c r="AF920" s="44"/>
      <c r="AG920" s="44"/>
    </row>
    <row r="921" spans="1:33" s="105" customFormat="1" ht="11.45" customHeight="1" outlineLevel="1" x14ac:dyDescent="0.2">
      <c r="A921" s="142">
        <f t="shared" si="43"/>
        <v>904</v>
      </c>
      <c r="B921" s="318"/>
      <c r="C921" s="71"/>
      <c r="D921" s="314"/>
      <c r="E921" s="70"/>
      <c r="F921" s="309"/>
      <c r="G921" s="308"/>
      <c r="H921" s="305"/>
      <c r="I921" s="305"/>
      <c r="J921" s="311"/>
      <c r="K921" s="305"/>
      <c r="L921" s="130" t="str">
        <f>IF(I921&lt;H921,"Check dates",IF(AND(H921="",I921&gt;0),"Check dates",IF(I921="",".",IFERROR(MAX(0,NETWORKDAYS(H921,I921,Lists!$F$45:$F$65)-IF(ISNUMBER(J921),J921,0)-1,0),"."))))</f>
        <v>.</v>
      </c>
      <c r="M921" s="308"/>
      <c r="N921" s="308"/>
      <c r="O921" s="304"/>
      <c r="P921" s="304"/>
      <c r="Q921" s="304"/>
      <c r="R921" s="304"/>
      <c r="S921" s="130" t="str">
        <f t="shared" si="44"/>
        <v>.</v>
      </c>
      <c r="T921" s="169" t="str">
        <f>IF(S921="Yes",(NETWORKDAYS(H921,$D$12,Lists!$F$45:$F$65)-IF(ISNUMBER(J921),J921,0)-1),".")</f>
        <v>.</v>
      </c>
      <c r="U921" s="24"/>
      <c r="V921" s="296" t="str">
        <f t="shared" si="45"/>
        <v>.</v>
      </c>
      <c r="W921" s="44"/>
      <c r="X921" s="307"/>
      <c r="Y921" s="44"/>
      <c r="Z921" s="44"/>
      <c r="AA921" s="44"/>
      <c r="AB921" s="44"/>
      <c r="AC921" s="44"/>
      <c r="AD921" s="44"/>
      <c r="AE921" s="44"/>
      <c r="AF921" s="44"/>
      <c r="AG921" s="44"/>
    </row>
    <row r="922" spans="1:33" s="105" customFormat="1" ht="11.45" customHeight="1" outlineLevel="1" x14ac:dyDescent="0.2">
      <c r="A922" s="142">
        <f t="shared" si="43"/>
        <v>905</v>
      </c>
      <c r="B922" s="318"/>
      <c r="C922" s="71"/>
      <c r="D922" s="314"/>
      <c r="E922" s="70"/>
      <c r="F922" s="309"/>
      <c r="G922" s="308"/>
      <c r="H922" s="305"/>
      <c r="I922" s="319"/>
      <c r="J922" s="311"/>
      <c r="K922" s="305"/>
      <c r="L922" s="130" t="str">
        <f>IF(I922&lt;H922,"Check dates",IF(AND(H922="",I922&gt;0),"Check dates",IF(I922="",".",IFERROR(MAX(0,NETWORKDAYS(H922,I922,Lists!$F$45:$F$65)-IF(ISNUMBER(J922),J922,0)-1,0),"."))))</f>
        <v>.</v>
      </c>
      <c r="M922" s="308"/>
      <c r="N922" s="308"/>
      <c r="O922" s="304"/>
      <c r="P922" s="304"/>
      <c r="Q922" s="304"/>
      <c r="R922" s="304"/>
      <c r="S922" s="130" t="str">
        <f t="shared" si="44"/>
        <v>.</v>
      </c>
      <c r="T922" s="169" t="str">
        <f>IF(S922="Yes",(NETWORKDAYS(H922,$D$12,Lists!$F$45:$F$65)-IF(ISNUMBER(J922),J922,0)-1),".")</f>
        <v>.</v>
      </c>
      <c r="U922" s="24"/>
      <c r="V922" s="296" t="str">
        <f t="shared" si="45"/>
        <v>.</v>
      </c>
      <c r="W922" s="44"/>
      <c r="X922" s="307"/>
      <c r="Y922" s="44"/>
      <c r="Z922" s="44"/>
      <c r="AA922" s="44"/>
      <c r="AB922" s="44"/>
      <c r="AC922" s="44"/>
      <c r="AD922" s="44"/>
      <c r="AE922" s="44"/>
      <c r="AF922" s="44"/>
      <c r="AG922" s="44"/>
    </row>
    <row r="923" spans="1:33" s="105" customFormat="1" ht="11.45" customHeight="1" outlineLevel="1" x14ac:dyDescent="0.2">
      <c r="A923" s="142">
        <f t="shared" si="43"/>
        <v>906</v>
      </c>
      <c r="B923" s="318"/>
      <c r="C923" s="71"/>
      <c r="D923" s="314"/>
      <c r="E923" s="70"/>
      <c r="F923" s="309"/>
      <c r="G923" s="308"/>
      <c r="H923" s="305"/>
      <c r="I923" s="305"/>
      <c r="J923" s="311"/>
      <c r="K923" s="305"/>
      <c r="L923" s="130" t="str">
        <f>IF(I923&lt;H923,"Check dates",IF(AND(H923="",I923&gt;0),"Check dates",IF(I923="",".",IFERROR(MAX(0,NETWORKDAYS(H923,I923,Lists!$F$45:$F$65)-IF(ISNUMBER(J923),J923,0)-1,0),"."))))</f>
        <v>.</v>
      </c>
      <c r="M923" s="308"/>
      <c r="N923" s="308"/>
      <c r="O923" s="304"/>
      <c r="P923" s="304"/>
      <c r="Q923" s="304"/>
      <c r="R923" s="304"/>
      <c r="S923" s="130" t="str">
        <f t="shared" si="44"/>
        <v>.</v>
      </c>
      <c r="T923" s="169" t="str">
        <f>IF(S923="Yes",(NETWORKDAYS(H923,$D$12,Lists!$F$45:$F$65)-IF(ISNUMBER(J923),J923,0)-1),".")</f>
        <v>.</v>
      </c>
      <c r="U923" s="24"/>
      <c r="V923" s="296" t="str">
        <f t="shared" si="45"/>
        <v>.</v>
      </c>
      <c r="W923" s="44"/>
      <c r="X923" s="307"/>
      <c r="Y923" s="44"/>
      <c r="Z923" s="44"/>
      <c r="AA923" s="44"/>
      <c r="AB923" s="44"/>
      <c r="AC923" s="44"/>
      <c r="AD923" s="44"/>
      <c r="AE923" s="44"/>
      <c r="AF923" s="44"/>
      <c r="AG923" s="44"/>
    </row>
    <row r="924" spans="1:33" s="105" customFormat="1" ht="11.45" customHeight="1" outlineLevel="1" x14ac:dyDescent="0.2">
      <c r="A924" s="142">
        <f t="shared" si="43"/>
        <v>907</v>
      </c>
      <c r="B924" s="318"/>
      <c r="C924" s="71"/>
      <c r="D924" s="314"/>
      <c r="E924" s="70"/>
      <c r="F924" s="309"/>
      <c r="G924" s="308"/>
      <c r="H924" s="305"/>
      <c r="I924" s="305"/>
      <c r="J924" s="311"/>
      <c r="K924" s="305"/>
      <c r="L924" s="130" t="str">
        <f>IF(I924&lt;H924,"Check dates",IF(AND(H924="",I924&gt;0),"Check dates",IF(I924="",".",IFERROR(MAX(0,NETWORKDAYS(H924,I924,Lists!$F$45:$F$65)-IF(ISNUMBER(J924),J924,0)-1,0),"."))))</f>
        <v>.</v>
      </c>
      <c r="M924" s="308"/>
      <c r="N924" s="308"/>
      <c r="O924" s="304"/>
      <c r="P924" s="304"/>
      <c r="Q924" s="304"/>
      <c r="R924" s="304"/>
      <c r="S924" s="130" t="str">
        <f t="shared" si="44"/>
        <v>.</v>
      </c>
      <c r="T924" s="169" t="str">
        <f>IF(S924="Yes",(NETWORKDAYS(H924,$D$12,Lists!$F$45:$F$65)-IF(ISNUMBER(J924),J924,0)-1),".")</f>
        <v>.</v>
      </c>
      <c r="U924" s="24"/>
      <c r="V924" s="296" t="str">
        <f t="shared" si="45"/>
        <v>.</v>
      </c>
      <c r="W924" s="44"/>
      <c r="X924" s="307"/>
      <c r="Y924" s="44"/>
      <c r="Z924" s="44"/>
      <c r="AA924" s="44"/>
      <c r="AB924" s="44"/>
      <c r="AC924" s="44"/>
      <c r="AD924" s="44"/>
      <c r="AE924" s="44"/>
      <c r="AF924" s="44"/>
      <c r="AG924" s="44"/>
    </row>
    <row r="925" spans="1:33" s="105" customFormat="1" ht="11.45" customHeight="1" outlineLevel="1" x14ac:dyDescent="0.2">
      <c r="A925" s="142">
        <f t="shared" si="43"/>
        <v>908</v>
      </c>
      <c r="B925" s="318"/>
      <c r="C925" s="71"/>
      <c r="D925" s="314"/>
      <c r="E925" s="70"/>
      <c r="F925" s="309"/>
      <c r="G925" s="308"/>
      <c r="H925" s="305"/>
      <c r="I925" s="319"/>
      <c r="J925" s="311"/>
      <c r="K925" s="305"/>
      <c r="L925" s="130" t="str">
        <f>IF(I925&lt;H925,"Check dates",IF(AND(H925="",I925&gt;0),"Check dates",IF(I925="",".",IFERROR(MAX(0,NETWORKDAYS(H925,I925,Lists!$F$45:$F$65)-IF(ISNUMBER(J925),J925,0)-1,0),"."))))</f>
        <v>.</v>
      </c>
      <c r="M925" s="308"/>
      <c r="N925" s="308"/>
      <c r="O925" s="304"/>
      <c r="P925" s="304"/>
      <c r="Q925" s="304"/>
      <c r="R925" s="304"/>
      <c r="S925" s="130" t="str">
        <f t="shared" si="44"/>
        <v>.</v>
      </c>
      <c r="T925" s="169" t="str">
        <f>IF(S925="Yes",(NETWORKDAYS(H925,$D$12,Lists!$F$45:$F$65)-IF(ISNUMBER(J925),J925,0)-1),".")</f>
        <v>.</v>
      </c>
      <c r="U925" s="24"/>
      <c r="V925" s="296" t="str">
        <f t="shared" si="45"/>
        <v>.</v>
      </c>
      <c r="W925" s="44"/>
      <c r="X925" s="307"/>
      <c r="Y925" s="44"/>
      <c r="Z925" s="44"/>
      <c r="AA925" s="44"/>
      <c r="AB925" s="44"/>
      <c r="AC925" s="44"/>
      <c r="AD925" s="44"/>
      <c r="AE925" s="44"/>
      <c r="AF925" s="44"/>
      <c r="AG925" s="44"/>
    </row>
    <row r="926" spans="1:33" s="105" customFormat="1" ht="11.45" customHeight="1" outlineLevel="1" x14ac:dyDescent="0.2">
      <c r="A926" s="142">
        <f t="shared" si="43"/>
        <v>909</v>
      </c>
      <c r="B926" s="318"/>
      <c r="C926" s="71"/>
      <c r="D926" s="314"/>
      <c r="E926" s="70"/>
      <c r="F926" s="309"/>
      <c r="G926" s="308"/>
      <c r="H926" s="305"/>
      <c r="I926" s="319"/>
      <c r="J926" s="311"/>
      <c r="K926" s="305"/>
      <c r="L926" s="130" t="str">
        <f>IF(I926&lt;H926,"Check dates",IF(AND(H926="",I926&gt;0),"Check dates",IF(I926="",".",IFERROR(MAX(0,NETWORKDAYS(H926,I926,Lists!$F$45:$F$65)-IF(ISNUMBER(J926),J926,0)-1,0),"."))))</f>
        <v>.</v>
      </c>
      <c r="M926" s="308"/>
      <c r="N926" s="308"/>
      <c r="O926" s="304"/>
      <c r="P926" s="304"/>
      <c r="Q926" s="304"/>
      <c r="R926" s="304"/>
      <c r="S926" s="130" t="str">
        <f t="shared" si="44"/>
        <v>.</v>
      </c>
      <c r="T926" s="169" t="str">
        <f>IF(S926="Yes",(NETWORKDAYS(H926,$D$12,Lists!$F$45:$F$65)-IF(ISNUMBER(J926),J926,0)-1),".")</f>
        <v>.</v>
      </c>
      <c r="U926" s="24"/>
      <c r="V926" s="296" t="str">
        <f t="shared" si="45"/>
        <v>.</v>
      </c>
      <c r="W926" s="44"/>
      <c r="X926" s="307"/>
      <c r="Y926" s="44"/>
      <c r="Z926" s="44"/>
      <c r="AA926" s="44"/>
      <c r="AB926" s="44"/>
      <c r="AC926" s="44"/>
      <c r="AD926" s="44"/>
      <c r="AE926" s="44"/>
      <c r="AF926" s="44"/>
      <c r="AG926" s="44"/>
    </row>
    <row r="927" spans="1:33" s="105" customFormat="1" ht="11.45" customHeight="1" outlineLevel="1" x14ac:dyDescent="0.2">
      <c r="A927" s="142">
        <f t="shared" si="43"/>
        <v>910</v>
      </c>
      <c r="B927" s="318"/>
      <c r="C927" s="71"/>
      <c r="D927" s="314"/>
      <c r="E927" s="70"/>
      <c r="F927" s="309"/>
      <c r="G927" s="308"/>
      <c r="H927" s="305"/>
      <c r="I927" s="319"/>
      <c r="J927" s="311"/>
      <c r="K927" s="305"/>
      <c r="L927" s="130" t="str">
        <f>IF(I927&lt;H927,"Check dates",IF(AND(H927="",I927&gt;0),"Check dates",IF(I927="",".",IFERROR(MAX(0,NETWORKDAYS(H927,I927,Lists!$F$45:$F$65)-IF(ISNUMBER(J927),J927,0)-1,0),"."))))</f>
        <v>.</v>
      </c>
      <c r="M927" s="308"/>
      <c r="N927" s="308"/>
      <c r="O927" s="304"/>
      <c r="P927" s="304"/>
      <c r="Q927" s="304"/>
      <c r="R927" s="304"/>
      <c r="S927" s="130" t="str">
        <f t="shared" si="44"/>
        <v>.</v>
      </c>
      <c r="T927" s="169" t="str">
        <f>IF(S927="Yes",(NETWORKDAYS(H927,$D$12,Lists!$F$45:$F$65)-IF(ISNUMBER(J927),J927,0)-1),".")</f>
        <v>.</v>
      </c>
      <c r="U927" s="24"/>
      <c r="V927" s="296" t="str">
        <f t="shared" si="45"/>
        <v>.</v>
      </c>
      <c r="W927" s="44"/>
      <c r="X927" s="307"/>
      <c r="Y927" s="44"/>
      <c r="Z927" s="44"/>
      <c r="AA927" s="44"/>
      <c r="AB927" s="44"/>
      <c r="AC927" s="44"/>
      <c r="AD927" s="44"/>
      <c r="AE927" s="44"/>
      <c r="AF927" s="44"/>
      <c r="AG927" s="44"/>
    </row>
    <row r="928" spans="1:33" s="105" customFormat="1" ht="11.45" customHeight="1" outlineLevel="1" x14ac:dyDescent="0.2">
      <c r="A928" s="142">
        <f t="shared" si="43"/>
        <v>911</v>
      </c>
      <c r="B928" s="318"/>
      <c r="C928" s="71"/>
      <c r="D928" s="314"/>
      <c r="E928" s="70"/>
      <c r="F928" s="309"/>
      <c r="G928" s="308"/>
      <c r="H928" s="305"/>
      <c r="I928" s="319"/>
      <c r="J928" s="311"/>
      <c r="K928" s="305"/>
      <c r="L928" s="130" t="str">
        <f>IF(I928&lt;H928,"Check dates",IF(AND(H928="",I928&gt;0),"Check dates",IF(I928="",".",IFERROR(MAX(0,NETWORKDAYS(H928,I928,Lists!$F$45:$F$65)-IF(ISNUMBER(J928),J928,0)-1,0),"."))))</f>
        <v>.</v>
      </c>
      <c r="M928" s="308"/>
      <c r="N928" s="308"/>
      <c r="O928" s="304"/>
      <c r="P928" s="304"/>
      <c r="Q928" s="304"/>
      <c r="R928" s="304"/>
      <c r="S928" s="130" t="str">
        <f t="shared" si="44"/>
        <v>.</v>
      </c>
      <c r="T928" s="169" t="str">
        <f>IF(S928="Yes",(NETWORKDAYS(H928,$D$12,Lists!$F$45:$F$65)-IF(ISNUMBER(J928),J928,0)-1),".")</f>
        <v>.</v>
      </c>
      <c r="U928" s="24"/>
      <c r="V928" s="296" t="str">
        <f t="shared" si="45"/>
        <v>.</v>
      </c>
      <c r="W928" s="44"/>
      <c r="X928" s="307"/>
      <c r="Y928" s="44"/>
      <c r="Z928" s="44"/>
      <c r="AA928" s="44"/>
      <c r="AB928" s="44"/>
      <c r="AC928" s="44"/>
      <c r="AD928" s="44"/>
      <c r="AE928" s="44"/>
      <c r="AF928" s="44"/>
      <c r="AG928" s="44"/>
    </row>
    <row r="929" spans="1:33" s="105" customFormat="1" ht="11.45" customHeight="1" outlineLevel="1" x14ac:dyDescent="0.2">
      <c r="A929" s="142">
        <f t="shared" si="43"/>
        <v>912</v>
      </c>
      <c r="B929" s="318"/>
      <c r="C929" s="71"/>
      <c r="D929" s="314"/>
      <c r="E929" s="70"/>
      <c r="F929" s="309"/>
      <c r="G929" s="308"/>
      <c r="H929" s="305"/>
      <c r="I929" s="319"/>
      <c r="J929" s="311"/>
      <c r="K929" s="305"/>
      <c r="L929" s="130" t="str">
        <f>IF(I929&lt;H929,"Check dates",IF(AND(H929="",I929&gt;0),"Check dates",IF(I929="",".",IFERROR(MAX(0,NETWORKDAYS(H929,I929,Lists!$F$45:$F$65)-IF(ISNUMBER(J929),J929,0)-1,0),"."))))</f>
        <v>.</v>
      </c>
      <c r="M929" s="308"/>
      <c r="N929" s="308"/>
      <c r="O929" s="304"/>
      <c r="P929" s="304"/>
      <c r="Q929" s="304"/>
      <c r="R929" s="304"/>
      <c r="S929" s="130" t="str">
        <f t="shared" si="44"/>
        <v>.</v>
      </c>
      <c r="T929" s="169" t="str">
        <f>IF(S929="Yes",(NETWORKDAYS(H929,$D$12,Lists!$F$45:$F$65)-IF(ISNUMBER(J929),J929,0)-1),".")</f>
        <v>.</v>
      </c>
      <c r="U929" s="24"/>
      <c r="V929" s="296" t="str">
        <f t="shared" si="45"/>
        <v>.</v>
      </c>
      <c r="W929" s="44"/>
      <c r="X929" s="307"/>
      <c r="Y929" s="44"/>
      <c r="Z929" s="44"/>
      <c r="AA929" s="44"/>
      <c r="AB929" s="44"/>
      <c r="AC929" s="44"/>
      <c r="AD929" s="44"/>
      <c r="AE929" s="44"/>
      <c r="AF929" s="44"/>
      <c r="AG929" s="44"/>
    </row>
    <row r="930" spans="1:33" s="105" customFormat="1" ht="11.45" customHeight="1" outlineLevel="1" x14ac:dyDescent="0.2">
      <c r="A930" s="142">
        <f t="shared" si="43"/>
        <v>913</v>
      </c>
      <c r="B930" s="318"/>
      <c r="C930" s="71"/>
      <c r="D930" s="314"/>
      <c r="E930" s="70"/>
      <c r="F930" s="309"/>
      <c r="G930" s="308"/>
      <c r="H930" s="305"/>
      <c r="I930" s="319"/>
      <c r="J930" s="311"/>
      <c r="K930" s="305"/>
      <c r="L930" s="130" t="str">
        <f>IF(I930&lt;H930,"Check dates",IF(AND(H930="",I930&gt;0),"Check dates",IF(I930="",".",IFERROR(MAX(0,NETWORKDAYS(H930,I930,Lists!$F$45:$F$65)-IF(ISNUMBER(J930),J930,0)-1,0),"."))))</f>
        <v>.</v>
      </c>
      <c r="M930" s="308"/>
      <c r="N930" s="308"/>
      <c r="O930" s="304"/>
      <c r="P930" s="304"/>
      <c r="Q930" s="304"/>
      <c r="R930" s="304"/>
      <c r="S930" s="130" t="str">
        <f t="shared" si="44"/>
        <v>.</v>
      </c>
      <c r="T930" s="169" t="str">
        <f>IF(S930="Yes",(NETWORKDAYS(H930,$D$12,Lists!$F$45:$F$65)-IF(ISNUMBER(J930),J930,0)-1),".")</f>
        <v>.</v>
      </c>
      <c r="U930" s="24"/>
      <c r="V930" s="296" t="str">
        <f t="shared" si="45"/>
        <v>.</v>
      </c>
      <c r="W930" s="44"/>
      <c r="X930" s="307"/>
      <c r="Y930" s="44"/>
      <c r="Z930" s="44"/>
      <c r="AA930" s="44"/>
      <c r="AB930" s="44"/>
      <c r="AC930" s="44"/>
      <c r="AD930" s="44"/>
      <c r="AE930" s="44"/>
      <c r="AF930" s="44"/>
      <c r="AG930" s="44"/>
    </row>
    <row r="931" spans="1:33" s="105" customFormat="1" ht="11.45" customHeight="1" outlineLevel="1" x14ac:dyDescent="0.2">
      <c r="A931" s="142">
        <f t="shared" si="43"/>
        <v>914</v>
      </c>
      <c r="B931" s="318"/>
      <c r="C931" s="71"/>
      <c r="D931" s="314"/>
      <c r="E931" s="70"/>
      <c r="F931" s="309"/>
      <c r="G931" s="308"/>
      <c r="H931" s="305"/>
      <c r="I931" s="319"/>
      <c r="J931" s="311"/>
      <c r="K931" s="305"/>
      <c r="L931" s="130" t="str">
        <f>IF(I931&lt;H931,"Check dates",IF(AND(H931="",I931&gt;0),"Check dates",IF(I931="",".",IFERROR(MAX(0,NETWORKDAYS(H931,I931,Lists!$F$45:$F$65)-IF(ISNUMBER(J931),J931,0)-1,0),"."))))</f>
        <v>.</v>
      </c>
      <c r="M931" s="308"/>
      <c r="N931" s="308"/>
      <c r="O931" s="304"/>
      <c r="P931" s="304"/>
      <c r="Q931" s="304"/>
      <c r="R931" s="304"/>
      <c r="S931" s="130" t="str">
        <f t="shared" si="44"/>
        <v>.</v>
      </c>
      <c r="T931" s="169" t="str">
        <f>IF(S931="Yes",(NETWORKDAYS(H931,$D$12,Lists!$F$45:$F$65)-IF(ISNUMBER(J931),J931,0)-1),".")</f>
        <v>.</v>
      </c>
      <c r="U931" s="24"/>
      <c r="V931" s="296" t="str">
        <f t="shared" si="45"/>
        <v>.</v>
      </c>
      <c r="W931" s="44"/>
      <c r="X931" s="307"/>
      <c r="Y931" s="44"/>
      <c r="Z931" s="44"/>
      <c r="AA931" s="44"/>
      <c r="AB931" s="44"/>
      <c r="AC931" s="44"/>
      <c r="AD931" s="44"/>
      <c r="AE931" s="44"/>
      <c r="AF931" s="44"/>
      <c r="AG931" s="44"/>
    </row>
    <row r="932" spans="1:33" s="105" customFormat="1" ht="11.45" customHeight="1" outlineLevel="1" x14ac:dyDescent="0.2">
      <c r="A932" s="142">
        <f t="shared" si="43"/>
        <v>915</v>
      </c>
      <c r="B932" s="318"/>
      <c r="C932" s="71"/>
      <c r="D932" s="314"/>
      <c r="E932" s="70"/>
      <c r="F932" s="309"/>
      <c r="G932" s="308"/>
      <c r="H932" s="305"/>
      <c r="I932" s="305"/>
      <c r="J932" s="311"/>
      <c r="K932" s="305"/>
      <c r="L932" s="130" t="str">
        <f>IF(I932&lt;H932,"Check dates",IF(AND(H932="",I932&gt;0),"Check dates",IF(I932="",".",IFERROR(MAX(0,NETWORKDAYS(H932,I932,Lists!$F$45:$F$65)-IF(ISNUMBER(J932),J932,0)-1,0),"."))))</f>
        <v>.</v>
      </c>
      <c r="M932" s="308"/>
      <c r="N932" s="308"/>
      <c r="O932" s="304"/>
      <c r="P932" s="304"/>
      <c r="Q932" s="304"/>
      <c r="R932" s="304"/>
      <c r="S932" s="130" t="str">
        <f t="shared" si="44"/>
        <v>.</v>
      </c>
      <c r="T932" s="169" t="str">
        <f>IF(S932="Yes",(NETWORKDAYS(H932,$D$12,Lists!$F$45:$F$65)-IF(ISNUMBER(J932),J932,0)-1),".")</f>
        <v>.</v>
      </c>
      <c r="U932" s="24"/>
      <c r="V932" s="296" t="str">
        <f t="shared" si="45"/>
        <v>.</v>
      </c>
      <c r="W932" s="44"/>
      <c r="X932" s="307"/>
      <c r="Y932" s="44"/>
      <c r="Z932" s="44"/>
      <c r="AA932" s="44"/>
      <c r="AB932" s="44"/>
      <c r="AC932" s="44"/>
      <c r="AD932" s="44"/>
      <c r="AE932" s="44"/>
      <c r="AF932" s="44"/>
      <c r="AG932" s="44"/>
    </row>
    <row r="933" spans="1:33" s="105" customFormat="1" ht="11.45" customHeight="1" outlineLevel="1" x14ac:dyDescent="0.2">
      <c r="A933" s="142">
        <f t="shared" si="43"/>
        <v>916</v>
      </c>
      <c r="B933" s="318"/>
      <c r="C933" s="71"/>
      <c r="D933" s="314"/>
      <c r="E933" s="70"/>
      <c r="F933" s="309"/>
      <c r="G933" s="308"/>
      <c r="H933" s="305"/>
      <c r="I933" s="319"/>
      <c r="J933" s="311"/>
      <c r="K933" s="305"/>
      <c r="L933" s="130" t="str">
        <f>IF(I933&lt;H933,"Check dates",IF(AND(H933="",I933&gt;0),"Check dates",IF(I933="",".",IFERROR(MAX(0,NETWORKDAYS(H933,I933,Lists!$F$45:$F$65)-IF(ISNUMBER(J933),J933,0)-1,0),"."))))</f>
        <v>.</v>
      </c>
      <c r="M933" s="308"/>
      <c r="N933" s="308"/>
      <c r="O933" s="304"/>
      <c r="P933" s="304"/>
      <c r="Q933" s="304"/>
      <c r="R933" s="304"/>
      <c r="S933" s="130" t="str">
        <f t="shared" si="44"/>
        <v>.</v>
      </c>
      <c r="T933" s="169" t="str">
        <f>IF(S933="Yes",(NETWORKDAYS(H933,$D$12,Lists!$F$45:$F$65)-IF(ISNUMBER(J933),J933,0)-1),".")</f>
        <v>.</v>
      </c>
      <c r="U933" s="24"/>
      <c r="V933" s="296" t="str">
        <f t="shared" si="45"/>
        <v>.</v>
      </c>
      <c r="W933" s="44"/>
      <c r="X933" s="307"/>
      <c r="Y933" s="44"/>
      <c r="Z933" s="44"/>
      <c r="AA933" s="44"/>
      <c r="AB933" s="44"/>
      <c r="AC933" s="44"/>
      <c r="AD933" s="44"/>
      <c r="AE933" s="44"/>
      <c r="AF933" s="44"/>
      <c r="AG933" s="44"/>
    </row>
    <row r="934" spans="1:33" s="105" customFormat="1" ht="11.45" customHeight="1" outlineLevel="1" x14ac:dyDescent="0.2">
      <c r="A934" s="142">
        <f t="shared" si="43"/>
        <v>917</v>
      </c>
      <c r="B934" s="318"/>
      <c r="C934" s="71"/>
      <c r="D934" s="314"/>
      <c r="E934" s="70"/>
      <c r="F934" s="309"/>
      <c r="G934" s="308"/>
      <c r="H934" s="305"/>
      <c r="I934" s="319"/>
      <c r="J934" s="311"/>
      <c r="K934" s="305"/>
      <c r="L934" s="130" t="str">
        <f>IF(I934&lt;H934,"Check dates",IF(AND(H934="",I934&gt;0),"Check dates",IF(I934="",".",IFERROR(MAX(0,NETWORKDAYS(H934,I934,Lists!$F$45:$F$65)-IF(ISNUMBER(J934),J934,0)-1,0),"."))))</f>
        <v>.</v>
      </c>
      <c r="M934" s="308"/>
      <c r="N934" s="308"/>
      <c r="O934" s="304"/>
      <c r="P934" s="304"/>
      <c r="Q934" s="304"/>
      <c r="R934" s="304"/>
      <c r="S934" s="130" t="str">
        <f t="shared" si="44"/>
        <v>.</v>
      </c>
      <c r="T934" s="169" t="str">
        <f>IF(S934="Yes",(NETWORKDAYS(H934,$D$12,Lists!$F$45:$F$65)-IF(ISNUMBER(J934),J934,0)-1),".")</f>
        <v>.</v>
      </c>
      <c r="U934" s="24"/>
      <c r="V934" s="296" t="str">
        <f t="shared" si="45"/>
        <v>.</v>
      </c>
      <c r="W934" s="44"/>
      <c r="X934" s="307"/>
      <c r="Y934" s="44"/>
      <c r="Z934" s="44"/>
      <c r="AA934" s="44"/>
      <c r="AB934" s="44"/>
      <c r="AC934" s="44"/>
      <c r="AD934" s="44"/>
      <c r="AE934" s="44"/>
      <c r="AF934" s="44"/>
      <c r="AG934" s="44"/>
    </row>
    <row r="935" spans="1:33" s="105" customFormat="1" ht="11.45" customHeight="1" outlineLevel="1" x14ac:dyDescent="0.2">
      <c r="A935" s="142">
        <f t="shared" si="43"/>
        <v>918</v>
      </c>
      <c r="B935" s="318"/>
      <c r="C935" s="71"/>
      <c r="D935" s="314"/>
      <c r="E935" s="70"/>
      <c r="F935" s="309"/>
      <c r="G935" s="308"/>
      <c r="H935" s="305"/>
      <c r="I935" s="319"/>
      <c r="J935" s="311"/>
      <c r="K935" s="305"/>
      <c r="L935" s="130" t="str">
        <f>IF(I935&lt;H935,"Check dates",IF(AND(H935="",I935&gt;0),"Check dates",IF(I935="",".",IFERROR(MAX(0,NETWORKDAYS(H935,I935,Lists!$F$45:$F$65)-IF(ISNUMBER(J935),J935,0)-1,0),"."))))</f>
        <v>.</v>
      </c>
      <c r="M935" s="308"/>
      <c r="N935" s="308"/>
      <c r="O935" s="304"/>
      <c r="P935" s="304"/>
      <c r="Q935" s="304"/>
      <c r="R935" s="304"/>
      <c r="S935" s="130" t="str">
        <f t="shared" si="44"/>
        <v>.</v>
      </c>
      <c r="T935" s="169" t="str">
        <f>IF(S935="Yes",(NETWORKDAYS(H935,$D$12,Lists!$F$45:$F$65)-IF(ISNUMBER(J935),J935,0)-1),".")</f>
        <v>.</v>
      </c>
      <c r="U935" s="24"/>
      <c r="V935" s="296" t="str">
        <f t="shared" si="45"/>
        <v>.</v>
      </c>
      <c r="W935" s="44"/>
      <c r="X935" s="307"/>
      <c r="Y935" s="44"/>
      <c r="Z935" s="44"/>
      <c r="AA935" s="44"/>
      <c r="AB935" s="44"/>
      <c r="AC935" s="44"/>
      <c r="AD935" s="44"/>
      <c r="AE935" s="44"/>
      <c r="AF935" s="44"/>
      <c r="AG935" s="44"/>
    </row>
    <row r="936" spans="1:33" s="105" customFormat="1" ht="11.45" customHeight="1" outlineLevel="1" x14ac:dyDescent="0.2">
      <c r="A936" s="142">
        <f t="shared" si="43"/>
        <v>919</v>
      </c>
      <c r="B936" s="318"/>
      <c r="C936" s="71"/>
      <c r="D936" s="314"/>
      <c r="E936" s="70"/>
      <c r="F936" s="309"/>
      <c r="G936" s="308"/>
      <c r="H936" s="305"/>
      <c r="I936" s="319"/>
      <c r="J936" s="311"/>
      <c r="K936" s="305"/>
      <c r="L936" s="130" t="str">
        <f>IF(I936&lt;H936,"Check dates",IF(AND(H936="",I936&gt;0),"Check dates",IF(I936="",".",IFERROR(MAX(0,NETWORKDAYS(H936,I936,Lists!$F$45:$F$65)-IF(ISNUMBER(J936),J936,0)-1,0),"."))))</f>
        <v>.</v>
      </c>
      <c r="M936" s="308"/>
      <c r="N936" s="308"/>
      <c r="O936" s="304"/>
      <c r="P936" s="304"/>
      <c r="Q936" s="304"/>
      <c r="R936" s="304"/>
      <c r="S936" s="130" t="str">
        <f t="shared" si="44"/>
        <v>.</v>
      </c>
      <c r="T936" s="169" t="str">
        <f>IF(S936="Yes",(NETWORKDAYS(H936,$D$12,Lists!$F$45:$F$65)-IF(ISNUMBER(J936),J936,0)-1),".")</f>
        <v>.</v>
      </c>
      <c r="U936" s="24"/>
      <c r="V936" s="296" t="str">
        <f t="shared" si="45"/>
        <v>.</v>
      </c>
      <c r="W936" s="44"/>
      <c r="X936" s="307"/>
      <c r="Y936" s="44"/>
      <c r="Z936" s="44"/>
      <c r="AA936" s="44"/>
      <c r="AB936" s="44"/>
      <c r="AC936" s="44"/>
      <c r="AD936" s="44"/>
      <c r="AE936" s="44"/>
      <c r="AF936" s="44"/>
      <c r="AG936" s="44"/>
    </row>
    <row r="937" spans="1:33" s="105" customFormat="1" ht="11.45" customHeight="1" outlineLevel="1" x14ac:dyDescent="0.2">
      <c r="A937" s="142">
        <f t="shared" si="43"/>
        <v>920</v>
      </c>
      <c r="B937" s="318"/>
      <c r="C937" s="71"/>
      <c r="D937" s="314"/>
      <c r="E937" s="70"/>
      <c r="F937" s="309"/>
      <c r="G937" s="308"/>
      <c r="H937" s="305"/>
      <c r="I937" s="305"/>
      <c r="J937" s="311"/>
      <c r="K937" s="305"/>
      <c r="L937" s="130" t="str">
        <f>IF(I937&lt;H937,"Check dates",IF(AND(H937="",I937&gt;0),"Check dates",IF(I937="",".",IFERROR(MAX(0,NETWORKDAYS(H937,I937,Lists!$F$45:$F$65)-IF(ISNUMBER(J937),J937,0)-1,0),"."))))</f>
        <v>.</v>
      </c>
      <c r="M937" s="308"/>
      <c r="N937" s="308"/>
      <c r="O937" s="304"/>
      <c r="P937" s="304"/>
      <c r="Q937" s="304"/>
      <c r="R937" s="304"/>
      <c r="S937" s="130" t="str">
        <f t="shared" si="44"/>
        <v>.</v>
      </c>
      <c r="T937" s="169" t="str">
        <f>IF(S937="Yes",(NETWORKDAYS(H937,$D$12,Lists!$F$45:$F$65)-IF(ISNUMBER(J937),J937,0)-1),".")</f>
        <v>.</v>
      </c>
      <c r="U937" s="24"/>
      <c r="V937" s="296" t="str">
        <f t="shared" si="45"/>
        <v>.</v>
      </c>
      <c r="W937" s="44"/>
      <c r="X937" s="307"/>
      <c r="Y937" s="44"/>
      <c r="Z937" s="44"/>
      <c r="AA937" s="44"/>
      <c r="AB937" s="44"/>
      <c r="AC937" s="44"/>
      <c r="AD937" s="44"/>
      <c r="AE937" s="44"/>
      <c r="AF937" s="44"/>
      <c r="AG937" s="44"/>
    </row>
    <row r="938" spans="1:33" s="105" customFormat="1" ht="11.45" customHeight="1" outlineLevel="1" x14ac:dyDescent="0.2">
      <c r="A938" s="142">
        <f t="shared" si="43"/>
        <v>921</v>
      </c>
      <c r="B938" s="318"/>
      <c r="C938" s="71"/>
      <c r="D938" s="314"/>
      <c r="E938" s="70"/>
      <c r="F938" s="309"/>
      <c r="G938" s="308"/>
      <c r="H938" s="305"/>
      <c r="I938" s="319"/>
      <c r="J938" s="311"/>
      <c r="K938" s="305"/>
      <c r="L938" s="130" t="str">
        <f>IF(I938&lt;H938,"Check dates",IF(AND(H938="",I938&gt;0),"Check dates",IF(I938="",".",IFERROR(MAX(0,NETWORKDAYS(H938,I938,Lists!$F$45:$F$65)-IF(ISNUMBER(J938),J938,0)-1,0),"."))))</f>
        <v>.</v>
      </c>
      <c r="M938" s="308"/>
      <c r="N938" s="308"/>
      <c r="O938" s="304"/>
      <c r="P938" s="304"/>
      <c r="Q938" s="304"/>
      <c r="R938" s="304"/>
      <c r="S938" s="130" t="str">
        <f t="shared" si="44"/>
        <v>.</v>
      </c>
      <c r="T938" s="169" t="str">
        <f>IF(S938="Yes",(NETWORKDAYS(H938,$D$12,Lists!$F$45:$F$65)-IF(ISNUMBER(J938),J938,0)-1),".")</f>
        <v>.</v>
      </c>
      <c r="U938" s="24"/>
      <c r="V938" s="296" t="str">
        <f t="shared" si="45"/>
        <v>.</v>
      </c>
      <c r="W938" s="44"/>
      <c r="X938" s="307"/>
      <c r="Y938" s="44"/>
      <c r="Z938" s="44"/>
      <c r="AA938" s="44"/>
      <c r="AB938" s="44"/>
      <c r="AC938" s="44"/>
      <c r="AD938" s="44"/>
      <c r="AE938" s="44"/>
      <c r="AF938" s="44"/>
      <c r="AG938" s="44"/>
    </row>
    <row r="939" spans="1:33" s="105" customFormat="1" ht="11.45" customHeight="1" outlineLevel="1" x14ac:dyDescent="0.2">
      <c r="A939" s="142">
        <f t="shared" si="43"/>
        <v>922</v>
      </c>
      <c r="B939" s="318"/>
      <c r="C939" s="71"/>
      <c r="D939" s="314"/>
      <c r="E939" s="70"/>
      <c r="F939" s="309"/>
      <c r="G939" s="308"/>
      <c r="H939" s="305"/>
      <c r="I939" s="319"/>
      <c r="J939" s="311"/>
      <c r="K939" s="305"/>
      <c r="L939" s="130" t="str">
        <f>IF(I939&lt;H939,"Check dates",IF(AND(H939="",I939&gt;0),"Check dates",IF(I939="",".",IFERROR(MAX(0,NETWORKDAYS(H939,I939,Lists!$F$45:$F$65)-IF(ISNUMBER(J939),J939,0)-1,0),"."))))</f>
        <v>.</v>
      </c>
      <c r="M939" s="308"/>
      <c r="N939" s="308"/>
      <c r="O939" s="304"/>
      <c r="P939" s="304"/>
      <c r="Q939" s="304"/>
      <c r="R939" s="304"/>
      <c r="S939" s="130" t="str">
        <f t="shared" si="44"/>
        <v>.</v>
      </c>
      <c r="T939" s="169" t="str">
        <f>IF(S939="Yes",(NETWORKDAYS(H939,$D$12,Lists!$F$45:$F$65)-IF(ISNUMBER(J939),J939,0)-1),".")</f>
        <v>.</v>
      </c>
      <c r="U939" s="24"/>
      <c r="V939" s="296" t="str">
        <f t="shared" si="45"/>
        <v>.</v>
      </c>
      <c r="W939" s="44"/>
      <c r="X939" s="307"/>
      <c r="Y939" s="44"/>
      <c r="Z939" s="44"/>
      <c r="AA939" s="44"/>
      <c r="AB939" s="44"/>
      <c r="AC939" s="44"/>
      <c r="AD939" s="44"/>
      <c r="AE939" s="44"/>
      <c r="AF939" s="44"/>
      <c r="AG939" s="44"/>
    </row>
    <row r="940" spans="1:33" s="105" customFormat="1" ht="11.45" customHeight="1" outlineLevel="1" x14ac:dyDescent="0.2">
      <c r="A940" s="142">
        <f t="shared" si="43"/>
        <v>923</v>
      </c>
      <c r="B940" s="318"/>
      <c r="C940" s="71"/>
      <c r="D940" s="314"/>
      <c r="E940" s="70"/>
      <c r="F940" s="309"/>
      <c r="G940" s="308"/>
      <c r="H940" s="305"/>
      <c r="I940" s="319"/>
      <c r="J940" s="311"/>
      <c r="K940" s="305"/>
      <c r="L940" s="130" t="str">
        <f>IF(I940&lt;H940,"Check dates",IF(AND(H940="",I940&gt;0),"Check dates",IF(I940="",".",IFERROR(MAX(0,NETWORKDAYS(H940,I940,Lists!$F$45:$F$65)-IF(ISNUMBER(J940),J940,0)-1,0),"."))))</f>
        <v>.</v>
      </c>
      <c r="M940" s="308"/>
      <c r="N940" s="308"/>
      <c r="O940" s="304"/>
      <c r="P940" s="304"/>
      <c r="Q940" s="304"/>
      <c r="R940" s="304"/>
      <c r="S940" s="130" t="str">
        <f t="shared" si="44"/>
        <v>.</v>
      </c>
      <c r="T940" s="169" t="str">
        <f>IF(S940="Yes",(NETWORKDAYS(H940,$D$12,Lists!$F$45:$F$65)-IF(ISNUMBER(J940),J940,0)-1),".")</f>
        <v>.</v>
      </c>
      <c r="U940" s="24"/>
      <c r="V940" s="296" t="str">
        <f t="shared" si="45"/>
        <v>.</v>
      </c>
      <c r="W940" s="44"/>
      <c r="X940" s="307"/>
      <c r="Y940" s="44"/>
      <c r="Z940" s="44"/>
      <c r="AA940" s="44"/>
      <c r="AB940" s="44"/>
      <c r="AC940" s="44"/>
      <c r="AD940" s="44"/>
      <c r="AE940" s="44"/>
      <c r="AF940" s="44"/>
      <c r="AG940" s="44"/>
    </row>
    <row r="941" spans="1:33" s="105" customFormat="1" ht="11.45" customHeight="1" outlineLevel="1" x14ac:dyDescent="0.2">
      <c r="A941" s="142">
        <f t="shared" si="43"/>
        <v>924</v>
      </c>
      <c r="B941" s="318"/>
      <c r="C941" s="71"/>
      <c r="D941" s="314"/>
      <c r="E941" s="70"/>
      <c r="F941" s="309"/>
      <c r="G941" s="308"/>
      <c r="H941" s="305"/>
      <c r="I941" s="305"/>
      <c r="J941" s="311"/>
      <c r="K941" s="305"/>
      <c r="L941" s="130" t="str">
        <f>IF(I941&lt;H941,"Check dates",IF(AND(H941="",I941&gt;0),"Check dates",IF(I941="",".",IFERROR(MAX(0,NETWORKDAYS(H941,I941,Lists!$F$45:$F$65)-IF(ISNUMBER(J941),J941,0)-1,0),"."))))</f>
        <v>.</v>
      </c>
      <c r="M941" s="308"/>
      <c r="N941" s="308"/>
      <c r="O941" s="304"/>
      <c r="P941" s="304"/>
      <c r="Q941" s="304"/>
      <c r="R941" s="304"/>
      <c r="S941" s="130" t="str">
        <f t="shared" si="44"/>
        <v>.</v>
      </c>
      <c r="T941" s="169" t="str">
        <f>IF(S941="Yes",(NETWORKDAYS(H941,$D$12,Lists!$F$45:$F$65)-IF(ISNUMBER(J941),J941,0)-1),".")</f>
        <v>.</v>
      </c>
      <c r="U941" s="24"/>
      <c r="V941" s="296" t="str">
        <f t="shared" si="45"/>
        <v>.</v>
      </c>
      <c r="W941" s="44"/>
      <c r="X941" s="307"/>
      <c r="Y941" s="44"/>
      <c r="Z941" s="44"/>
      <c r="AA941" s="44"/>
      <c r="AB941" s="44"/>
      <c r="AC941" s="44"/>
      <c r="AD941" s="44"/>
      <c r="AE941" s="44"/>
      <c r="AF941" s="44"/>
      <c r="AG941" s="44"/>
    </row>
    <row r="942" spans="1:33" s="105" customFormat="1" ht="11.45" customHeight="1" outlineLevel="1" x14ac:dyDescent="0.2">
      <c r="A942" s="142">
        <f t="shared" si="43"/>
        <v>925</v>
      </c>
      <c r="B942" s="318"/>
      <c r="C942" s="71"/>
      <c r="D942" s="314"/>
      <c r="E942" s="70"/>
      <c r="F942" s="309"/>
      <c r="G942" s="308"/>
      <c r="H942" s="305"/>
      <c r="I942" s="305"/>
      <c r="J942" s="311"/>
      <c r="K942" s="305"/>
      <c r="L942" s="130" t="str">
        <f>IF(I942&lt;H942,"Check dates",IF(AND(H942="",I942&gt;0),"Check dates",IF(I942="",".",IFERROR(MAX(0,NETWORKDAYS(H942,I942,Lists!$F$45:$F$65)-IF(ISNUMBER(J942),J942,0)-1,0),"."))))</f>
        <v>.</v>
      </c>
      <c r="M942" s="308"/>
      <c r="N942" s="308"/>
      <c r="O942" s="304"/>
      <c r="P942" s="304"/>
      <c r="Q942" s="304"/>
      <c r="R942" s="304"/>
      <c r="S942" s="130" t="str">
        <f t="shared" si="44"/>
        <v>.</v>
      </c>
      <c r="T942" s="169" t="str">
        <f>IF(S942="Yes",(NETWORKDAYS(H942,$D$12,Lists!$F$45:$F$65)-IF(ISNUMBER(J942),J942,0)-1),".")</f>
        <v>.</v>
      </c>
      <c r="U942" s="24"/>
      <c r="V942" s="296" t="str">
        <f t="shared" si="45"/>
        <v>.</v>
      </c>
      <c r="W942" s="44"/>
      <c r="X942" s="307"/>
      <c r="Y942" s="44"/>
      <c r="Z942" s="44"/>
      <c r="AA942" s="44"/>
      <c r="AB942" s="44"/>
      <c r="AC942" s="44"/>
      <c r="AD942" s="44"/>
      <c r="AE942" s="44"/>
      <c r="AF942" s="44"/>
      <c r="AG942" s="44"/>
    </row>
    <row r="943" spans="1:33" s="105" customFormat="1" ht="11.45" customHeight="1" outlineLevel="1" x14ac:dyDescent="0.2">
      <c r="A943" s="142">
        <f t="shared" si="43"/>
        <v>926</v>
      </c>
      <c r="B943" s="318"/>
      <c r="C943" s="71"/>
      <c r="D943" s="314"/>
      <c r="E943" s="70"/>
      <c r="F943" s="309"/>
      <c r="G943" s="308"/>
      <c r="H943" s="305"/>
      <c r="I943" s="319"/>
      <c r="J943" s="311"/>
      <c r="K943" s="305"/>
      <c r="L943" s="130" t="str">
        <f>IF(I943&lt;H943,"Check dates",IF(AND(H943="",I943&gt;0),"Check dates",IF(I943="",".",IFERROR(MAX(0,NETWORKDAYS(H943,I943,Lists!$F$45:$F$65)-IF(ISNUMBER(J943),J943,0)-1,0),"."))))</f>
        <v>.</v>
      </c>
      <c r="M943" s="308"/>
      <c r="N943" s="308"/>
      <c r="O943" s="304"/>
      <c r="P943" s="304"/>
      <c r="Q943" s="304"/>
      <c r="R943" s="304"/>
      <c r="S943" s="130" t="str">
        <f t="shared" si="44"/>
        <v>.</v>
      </c>
      <c r="T943" s="169" t="str">
        <f>IF(S943="Yes",(NETWORKDAYS(H943,$D$12,Lists!$F$45:$F$65)-IF(ISNUMBER(J943),J943,0)-1),".")</f>
        <v>.</v>
      </c>
      <c r="U943" s="24"/>
      <c r="V943" s="296" t="str">
        <f t="shared" si="45"/>
        <v>.</v>
      </c>
      <c r="W943" s="44"/>
      <c r="X943" s="307"/>
      <c r="Y943" s="44"/>
      <c r="Z943" s="44"/>
      <c r="AA943" s="44"/>
      <c r="AB943" s="44"/>
      <c r="AC943" s="44"/>
      <c r="AD943" s="44"/>
      <c r="AE943" s="44"/>
      <c r="AF943" s="44"/>
      <c r="AG943" s="44"/>
    </row>
    <row r="944" spans="1:33" s="105" customFormat="1" ht="11.45" customHeight="1" outlineLevel="1" x14ac:dyDescent="0.2">
      <c r="A944" s="142">
        <f t="shared" si="43"/>
        <v>927</v>
      </c>
      <c r="B944" s="318"/>
      <c r="C944" s="71"/>
      <c r="D944" s="314"/>
      <c r="E944" s="70"/>
      <c r="F944" s="309"/>
      <c r="G944" s="308"/>
      <c r="H944" s="305"/>
      <c r="I944" s="319"/>
      <c r="J944" s="311"/>
      <c r="K944" s="305"/>
      <c r="L944" s="130" t="str">
        <f>IF(I944&lt;H944,"Check dates",IF(AND(H944="",I944&gt;0),"Check dates",IF(I944="",".",IFERROR(MAX(0,NETWORKDAYS(H944,I944,Lists!$F$45:$F$65)-IF(ISNUMBER(J944),J944,0)-1,0),"."))))</f>
        <v>.</v>
      </c>
      <c r="M944" s="308"/>
      <c r="N944" s="308"/>
      <c r="O944" s="304"/>
      <c r="P944" s="304"/>
      <c r="Q944" s="304"/>
      <c r="R944" s="304"/>
      <c r="S944" s="130" t="str">
        <f t="shared" si="44"/>
        <v>.</v>
      </c>
      <c r="T944" s="169" t="str">
        <f>IF(S944="Yes",(NETWORKDAYS(H944,$D$12,Lists!$F$45:$F$65)-IF(ISNUMBER(J944),J944,0)-1),".")</f>
        <v>.</v>
      </c>
      <c r="U944" s="24"/>
      <c r="V944" s="296" t="str">
        <f t="shared" si="45"/>
        <v>.</v>
      </c>
      <c r="W944" s="44"/>
      <c r="X944" s="307"/>
      <c r="Y944" s="44"/>
      <c r="Z944" s="44"/>
      <c r="AA944" s="44"/>
      <c r="AB944" s="44"/>
      <c r="AC944" s="44"/>
      <c r="AD944" s="44"/>
      <c r="AE944" s="44"/>
      <c r="AF944" s="44"/>
      <c r="AG944" s="44"/>
    </row>
    <row r="945" spans="1:33" s="105" customFormat="1" ht="11.45" customHeight="1" outlineLevel="1" x14ac:dyDescent="0.2">
      <c r="A945" s="142">
        <f t="shared" si="43"/>
        <v>928</v>
      </c>
      <c r="B945" s="318"/>
      <c r="C945" s="71"/>
      <c r="D945" s="314"/>
      <c r="E945" s="70"/>
      <c r="F945" s="309"/>
      <c r="G945" s="308"/>
      <c r="H945" s="305"/>
      <c r="I945" s="319"/>
      <c r="J945" s="311"/>
      <c r="K945" s="305"/>
      <c r="L945" s="130" t="str">
        <f>IF(I945&lt;H945,"Check dates",IF(AND(H945="",I945&gt;0),"Check dates",IF(I945="",".",IFERROR(MAX(0,NETWORKDAYS(H945,I945,Lists!$F$45:$F$65)-IF(ISNUMBER(J945),J945,0)-1,0),"."))))</f>
        <v>.</v>
      </c>
      <c r="M945" s="308"/>
      <c r="N945" s="308"/>
      <c r="O945" s="304"/>
      <c r="P945" s="304"/>
      <c r="Q945" s="304"/>
      <c r="R945" s="304"/>
      <c r="S945" s="130" t="str">
        <f t="shared" si="44"/>
        <v>.</v>
      </c>
      <c r="T945" s="169" t="str">
        <f>IF(S945="Yes",(NETWORKDAYS(H945,$D$12,Lists!$F$45:$F$65)-IF(ISNUMBER(J945),J945,0)-1),".")</f>
        <v>.</v>
      </c>
      <c r="U945" s="24"/>
      <c r="V945" s="296" t="str">
        <f t="shared" si="45"/>
        <v>.</v>
      </c>
      <c r="W945" s="44"/>
      <c r="X945" s="307"/>
      <c r="Y945" s="44"/>
      <c r="Z945" s="44"/>
      <c r="AA945" s="44"/>
      <c r="AB945" s="44"/>
      <c r="AC945" s="44"/>
      <c r="AD945" s="44"/>
      <c r="AE945" s="44"/>
      <c r="AF945" s="44"/>
      <c r="AG945" s="44"/>
    </row>
    <row r="946" spans="1:33" s="105" customFormat="1" ht="11.45" customHeight="1" outlineLevel="1" x14ac:dyDescent="0.2">
      <c r="A946" s="142">
        <f t="shared" si="43"/>
        <v>929</v>
      </c>
      <c r="B946" s="318"/>
      <c r="C946" s="71"/>
      <c r="D946" s="314"/>
      <c r="E946" s="70"/>
      <c r="F946" s="309"/>
      <c r="G946" s="308"/>
      <c r="H946" s="305"/>
      <c r="I946" s="305"/>
      <c r="J946" s="311"/>
      <c r="K946" s="305"/>
      <c r="L946" s="130" t="str">
        <f>IF(I946&lt;H946,"Check dates",IF(AND(H946="",I946&gt;0),"Check dates",IF(I946="",".",IFERROR(MAX(0,NETWORKDAYS(H946,I946,Lists!$F$45:$F$65)-IF(ISNUMBER(J946),J946,0)-1,0),"."))))</f>
        <v>.</v>
      </c>
      <c r="M946" s="308"/>
      <c r="N946" s="308"/>
      <c r="O946" s="304"/>
      <c r="P946" s="304"/>
      <c r="Q946" s="304"/>
      <c r="R946" s="304"/>
      <c r="S946" s="130" t="str">
        <f t="shared" si="44"/>
        <v>.</v>
      </c>
      <c r="T946" s="169" t="str">
        <f>IF(S946="Yes",(NETWORKDAYS(H946,$D$12,Lists!$F$45:$F$65)-IF(ISNUMBER(J946),J946,0)-1),".")</f>
        <v>.</v>
      </c>
      <c r="U946" s="24"/>
      <c r="V946" s="296" t="str">
        <f t="shared" si="45"/>
        <v>.</v>
      </c>
      <c r="W946" s="44"/>
      <c r="X946" s="307"/>
      <c r="Y946" s="44"/>
      <c r="Z946" s="44"/>
      <c r="AA946" s="44"/>
      <c r="AB946" s="44"/>
      <c r="AC946" s="44"/>
      <c r="AD946" s="44"/>
      <c r="AE946" s="44"/>
      <c r="AF946" s="44"/>
      <c r="AG946" s="44"/>
    </row>
    <row r="947" spans="1:33" s="105" customFormat="1" ht="11.45" customHeight="1" outlineLevel="1" x14ac:dyDescent="0.2">
      <c r="A947" s="142">
        <f t="shared" si="43"/>
        <v>930</v>
      </c>
      <c r="B947" s="318"/>
      <c r="C947" s="71"/>
      <c r="D947" s="314"/>
      <c r="E947" s="70"/>
      <c r="F947" s="309"/>
      <c r="G947" s="308"/>
      <c r="H947" s="305"/>
      <c r="I947" s="319"/>
      <c r="J947" s="311"/>
      <c r="K947" s="305"/>
      <c r="L947" s="130" t="str">
        <f>IF(I947&lt;H947,"Check dates",IF(AND(H947="",I947&gt;0),"Check dates",IF(I947="",".",IFERROR(MAX(0,NETWORKDAYS(H947,I947,Lists!$F$45:$F$65)-IF(ISNUMBER(J947),J947,0)-1,0),"."))))</f>
        <v>.</v>
      </c>
      <c r="M947" s="308"/>
      <c r="N947" s="308"/>
      <c r="O947" s="304"/>
      <c r="P947" s="304"/>
      <c r="Q947" s="304"/>
      <c r="R947" s="304"/>
      <c r="S947" s="130" t="str">
        <f t="shared" si="44"/>
        <v>.</v>
      </c>
      <c r="T947" s="169" t="str">
        <f>IF(S947="Yes",(NETWORKDAYS(H947,$D$12,Lists!$F$45:$F$65)-IF(ISNUMBER(J947),J947,0)-1),".")</f>
        <v>.</v>
      </c>
      <c r="U947" s="24"/>
      <c r="V947" s="296" t="str">
        <f t="shared" si="45"/>
        <v>.</v>
      </c>
      <c r="W947" s="44"/>
      <c r="X947" s="307"/>
      <c r="Y947" s="44"/>
      <c r="Z947" s="44"/>
      <c r="AA947" s="44"/>
      <c r="AB947" s="44"/>
      <c r="AC947" s="44"/>
      <c r="AD947" s="44"/>
      <c r="AE947" s="44"/>
      <c r="AF947" s="44"/>
      <c r="AG947" s="44"/>
    </row>
    <row r="948" spans="1:33" s="105" customFormat="1" ht="11.45" customHeight="1" outlineLevel="1" x14ac:dyDescent="0.2">
      <c r="A948" s="142">
        <f t="shared" si="43"/>
        <v>931</v>
      </c>
      <c r="B948" s="318"/>
      <c r="C948" s="71"/>
      <c r="D948" s="314"/>
      <c r="E948" s="70"/>
      <c r="F948" s="309"/>
      <c r="G948" s="308"/>
      <c r="H948" s="305"/>
      <c r="I948" s="319"/>
      <c r="J948" s="311"/>
      <c r="K948" s="305"/>
      <c r="L948" s="130" t="str">
        <f>IF(I948&lt;H948,"Check dates",IF(AND(H948="",I948&gt;0),"Check dates",IF(I948="",".",IFERROR(MAX(0,NETWORKDAYS(H948,I948,Lists!$F$45:$F$65)-IF(ISNUMBER(J948),J948,0)-1,0),"."))))</f>
        <v>.</v>
      </c>
      <c r="M948" s="308"/>
      <c r="N948" s="308"/>
      <c r="O948" s="304"/>
      <c r="P948" s="304"/>
      <c r="Q948" s="304"/>
      <c r="R948" s="304"/>
      <c r="S948" s="130" t="str">
        <f t="shared" si="44"/>
        <v>.</v>
      </c>
      <c r="T948" s="169" t="str">
        <f>IF(S948="Yes",(NETWORKDAYS(H948,$D$12,Lists!$F$45:$F$65)-IF(ISNUMBER(J948),J948,0)-1),".")</f>
        <v>.</v>
      </c>
      <c r="U948" s="24"/>
      <c r="V948" s="296" t="str">
        <f t="shared" si="45"/>
        <v>.</v>
      </c>
      <c r="W948" s="44"/>
      <c r="X948" s="307"/>
      <c r="Y948" s="44"/>
      <c r="Z948" s="44"/>
      <c r="AA948" s="44"/>
      <c r="AB948" s="44"/>
      <c r="AC948" s="44"/>
      <c r="AD948" s="44"/>
      <c r="AE948" s="44"/>
      <c r="AF948" s="44"/>
      <c r="AG948" s="44"/>
    </row>
    <row r="949" spans="1:33" s="105" customFormat="1" ht="11.45" customHeight="1" outlineLevel="1" x14ac:dyDescent="0.2">
      <c r="A949" s="142">
        <f t="shared" si="43"/>
        <v>932</v>
      </c>
      <c r="B949" s="318"/>
      <c r="C949" s="71"/>
      <c r="D949" s="314"/>
      <c r="E949" s="70"/>
      <c r="F949" s="309"/>
      <c r="G949" s="308"/>
      <c r="H949" s="305"/>
      <c r="I949" s="319"/>
      <c r="J949" s="311"/>
      <c r="K949" s="305"/>
      <c r="L949" s="130" t="str">
        <f>IF(I949&lt;H949,"Check dates",IF(AND(H949="",I949&gt;0),"Check dates",IF(I949="",".",IFERROR(MAX(0,NETWORKDAYS(H949,I949,Lists!$F$45:$F$65)-IF(ISNUMBER(J949),J949,0)-1,0),"."))))</f>
        <v>.</v>
      </c>
      <c r="M949" s="308"/>
      <c r="N949" s="308"/>
      <c r="O949" s="304"/>
      <c r="P949" s="304"/>
      <c r="Q949" s="304"/>
      <c r="R949" s="304"/>
      <c r="S949" s="130" t="str">
        <f t="shared" si="44"/>
        <v>.</v>
      </c>
      <c r="T949" s="169" t="str">
        <f>IF(S949="Yes",(NETWORKDAYS(H949,$D$12,Lists!$F$45:$F$65)-IF(ISNUMBER(J949),J949,0)-1),".")</f>
        <v>.</v>
      </c>
      <c r="U949" s="24"/>
      <c r="V949" s="296" t="str">
        <f t="shared" si="45"/>
        <v>.</v>
      </c>
      <c r="W949" s="44"/>
      <c r="X949" s="307"/>
      <c r="Y949" s="44"/>
      <c r="Z949" s="44"/>
      <c r="AA949" s="44"/>
      <c r="AB949" s="44"/>
      <c r="AC949" s="44"/>
      <c r="AD949" s="44"/>
      <c r="AE949" s="44"/>
      <c r="AF949" s="44"/>
      <c r="AG949" s="44"/>
    </row>
    <row r="950" spans="1:33" s="105" customFormat="1" ht="11.45" customHeight="1" outlineLevel="1" x14ac:dyDescent="0.2">
      <c r="A950" s="142">
        <f t="shared" si="43"/>
        <v>933</v>
      </c>
      <c r="B950" s="318"/>
      <c r="C950" s="71"/>
      <c r="D950" s="314"/>
      <c r="E950" s="70"/>
      <c r="F950" s="309"/>
      <c r="G950" s="308"/>
      <c r="H950" s="305"/>
      <c r="I950" s="305"/>
      <c r="J950" s="311"/>
      <c r="K950" s="305"/>
      <c r="L950" s="130" t="str">
        <f>IF(I950&lt;H950,"Check dates",IF(AND(H950="",I950&gt;0),"Check dates",IF(I950="",".",IFERROR(MAX(0,NETWORKDAYS(H950,I950,Lists!$F$45:$F$65)-IF(ISNUMBER(J950),J950,0)-1,0),"."))))</f>
        <v>.</v>
      </c>
      <c r="M950" s="308"/>
      <c r="N950" s="308"/>
      <c r="O950" s="304"/>
      <c r="P950" s="304"/>
      <c r="Q950" s="304"/>
      <c r="R950" s="304"/>
      <c r="S950" s="130" t="str">
        <f t="shared" si="44"/>
        <v>.</v>
      </c>
      <c r="T950" s="169" t="str">
        <f>IF(S950="Yes",(NETWORKDAYS(H950,$D$12,Lists!$F$45:$F$65)-IF(ISNUMBER(J950),J950,0)-1),".")</f>
        <v>.</v>
      </c>
      <c r="U950" s="24"/>
      <c r="V950" s="296" t="str">
        <f t="shared" si="45"/>
        <v>.</v>
      </c>
      <c r="W950" s="44"/>
      <c r="X950" s="307"/>
      <c r="Y950" s="44"/>
      <c r="Z950" s="44"/>
      <c r="AA950" s="44"/>
      <c r="AB950" s="44"/>
      <c r="AC950" s="44"/>
      <c r="AD950" s="44"/>
      <c r="AE950" s="44"/>
      <c r="AF950" s="44"/>
      <c r="AG950" s="44"/>
    </row>
    <row r="951" spans="1:33" s="105" customFormat="1" ht="11.45" customHeight="1" outlineLevel="1" x14ac:dyDescent="0.2">
      <c r="A951" s="142">
        <f t="shared" si="43"/>
        <v>934</v>
      </c>
      <c r="B951" s="318"/>
      <c r="C951" s="71"/>
      <c r="D951" s="314"/>
      <c r="E951" s="70"/>
      <c r="F951" s="309"/>
      <c r="G951" s="308"/>
      <c r="H951" s="305"/>
      <c r="I951" s="305"/>
      <c r="J951" s="311"/>
      <c r="K951" s="305"/>
      <c r="L951" s="130" t="str">
        <f>IF(I951&lt;H951,"Check dates",IF(AND(H951="",I951&gt;0),"Check dates",IF(I951="",".",IFERROR(MAX(0,NETWORKDAYS(H951,I951,Lists!$F$45:$F$65)-IF(ISNUMBER(J951),J951,0)-1,0),"."))))</f>
        <v>.</v>
      </c>
      <c r="M951" s="308"/>
      <c r="N951" s="308"/>
      <c r="O951" s="304"/>
      <c r="P951" s="304"/>
      <c r="Q951" s="304"/>
      <c r="R951" s="304"/>
      <c r="S951" s="130" t="str">
        <f t="shared" si="44"/>
        <v>.</v>
      </c>
      <c r="T951" s="169" t="str">
        <f>IF(S951="Yes",(NETWORKDAYS(H951,$D$12,Lists!$F$45:$F$65)-IF(ISNUMBER(J951),J951,0)-1),".")</f>
        <v>.</v>
      </c>
      <c r="U951" s="24"/>
      <c r="V951" s="296" t="str">
        <f t="shared" si="45"/>
        <v>.</v>
      </c>
      <c r="W951" s="44"/>
      <c r="X951" s="307"/>
      <c r="Y951" s="44"/>
      <c r="Z951" s="44"/>
      <c r="AA951" s="44"/>
      <c r="AB951" s="44"/>
      <c r="AC951" s="44"/>
      <c r="AD951" s="44"/>
      <c r="AE951" s="44"/>
      <c r="AF951" s="44"/>
      <c r="AG951" s="44"/>
    </row>
    <row r="952" spans="1:33" s="105" customFormat="1" ht="11.45" customHeight="1" outlineLevel="1" x14ac:dyDescent="0.2">
      <c r="A952" s="142">
        <f t="shared" si="43"/>
        <v>935</v>
      </c>
      <c r="B952" s="318"/>
      <c r="C952" s="71"/>
      <c r="D952" s="314"/>
      <c r="E952" s="70"/>
      <c r="F952" s="309"/>
      <c r="G952" s="308"/>
      <c r="H952" s="305"/>
      <c r="I952" s="319"/>
      <c r="J952" s="311"/>
      <c r="K952" s="305"/>
      <c r="L952" s="130" t="str">
        <f>IF(I952&lt;H952,"Check dates",IF(AND(H952="",I952&gt;0),"Check dates",IF(I952="",".",IFERROR(MAX(0,NETWORKDAYS(H952,I952,Lists!$F$45:$F$65)-IF(ISNUMBER(J952),J952,0)-1,0),"."))))</f>
        <v>.</v>
      </c>
      <c r="M952" s="308"/>
      <c r="N952" s="308"/>
      <c r="O952" s="304"/>
      <c r="P952" s="304"/>
      <c r="Q952" s="304"/>
      <c r="R952" s="304"/>
      <c r="S952" s="130" t="str">
        <f t="shared" si="44"/>
        <v>.</v>
      </c>
      <c r="T952" s="169" t="str">
        <f>IF(S952="Yes",(NETWORKDAYS(H952,$D$12,Lists!$F$45:$F$65)-IF(ISNUMBER(J952),J952,0)-1),".")</f>
        <v>.</v>
      </c>
      <c r="U952" s="24"/>
      <c r="V952" s="296" t="str">
        <f t="shared" si="45"/>
        <v>.</v>
      </c>
      <c r="W952" s="44"/>
      <c r="X952" s="307"/>
      <c r="Y952" s="44"/>
      <c r="Z952" s="44"/>
      <c r="AA952" s="44"/>
      <c r="AB952" s="44"/>
      <c r="AC952" s="44"/>
      <c r="AD952" s="44"/>
      <c r="AE952" s="44"/>
      <c r="AF952" s="44"/>
      <c r="AG952" s="44"/>
    </row>
    <row r="953" spans="1:33" s="105" customFormat="1" ht="11.45" customHeight="1" outlineLevel="1" x14ac:dyDescent="0.2">
      <c r="A953" s="142">
        <f t="shared" si="43"/>
        <v>936</v>
      </c>
      <c r="B953" s="318"/>
      <c r="C953" s="71"/>
      <c r="D953" s="314"/>
      <c r="E953" s="70"/>
      <c r="F953" s="309"/>
      <c r="G953" s="308"/>
      <c r="H953" s="305"/>
      <c r="I953" s="319"/>
      <c r="J953" s="311"/>
      <c r="K953" s="305"/>
      <c r="L953" s="130" t="str">
        <f>IF(I953&lt;H953,"Check dates",IF(AND(H953="",I953&gt;0),"Check dates",IF(I953="",".",IFERROR(MAX(0,NETWORKDAYS(H953,I953,Lists!$F$45:$F$65)-IF(ISNUMBER(J953),J953,0)-1,0),"."))))</f>
        <v>.</v>
      </c>
      <c r="M953" s="308"/>
      <c r="N953" s="308"/>
      <c r="O953" s="304"/>
      <c r="P953" s="304"/>
      <c r="Q953" s="304"/>
      <c r="R953" s="304"/>
      <c r="S953" s="130" t="str">
        <f t="shared" si="44"/>
        <v>.</v>
      </c>
      <c r="T953" s="169" t="str">
        <f>IF(S953="Yes",(NETWORKDAYS(H953,$D$12,Lists!$F$45:$F$65)-IF(ISNUMBER(J953),J953,0)-1),".")</f>
        <v>.</v>
      </c>
      <c r="U953" s="24"/>
      <c r="V953" s="296" t="str">
        <f t="shared" si="45"/>
        <v>.</v>
      </c>
      <c r="W953" s="44"/>
      <c r="X953" s="307"/>
      <c r="Y953" s="44"/>
      <c r="Z953" s="44"/>
      <c r="AA953" s="44"/>
      <c r="AB953" s="44"/>
      <c r="AC953" s="44"/>
      <c r="AD953" s="44"/>
      <c r="AE953" s="44"/>
      <c r="AF953" s="44"/>
      <c r="AG953" s="44"/>
    </row>
    <row r="954" spans="1:33" s="105" customFormat="1" ht="11.45" customHeight="1" outlineLevel="1" x14ac:dyDescent="0.2">
      <c r="A954" s="142">
        <f t="shared" si="43"/>
        <v>937</v>
      </c>
      <c r="B954" s="318"/>
      <c r="C954" s="71"/>
      <c r="D954" s="314"/>
      <c r="E954" s="70"/>
      <c r="F954" s="309"/>
      <c r="G954" s="308"/>
      <c r="H954" s="305"/>
      <c r="I954" s="319"/>
      <c r="J954" s="311"/>
      <c r="K954" s="305"/>
      <c r="L954" s="130" t="str">
        <f>IF(I954&lt;H954,"Check dates",IF(AND(H954="",I954&gt;0),"Check dates",IF(I954="",".",IFERROR(MAX(0,NETWORKDAYS(H954,I954,Lists!$F$45:$F$65)-IF(ISNUMBER(J954),J954,0)-1,0),"."))))</f>
        <v>.</v>
      </c>
      <c r="M954" s="308"/>
      <c r="N954" s="308"/>
      <c r="O954" s="304"/>
      <c r="P954" s="304"/>
      <c r="Q954" s="304"/>
      <c r="R954" s="304"/>
      <c r="S954" s="130" t="str">
        <f t="shared" si="44"/>
        <v>.</v>
      </c>
      <c r="T954" s="169" t="str">
        <f>IF(S954="Yes",(NETWORKDAYS(H954,$D$12,Lists!$F$45:$F$65)-IF(ISNUMBER(J954),J954,0)-1),".")</f>
        <v>.</v>
      </c>
      <c r="U954" s="24"/>
      <c r="V954" s="296" t="str">
        <f t="shared" si="45"/>
        <v>.</v>
      </c>
      <c r="W954" s="44"/>
      <c r="X954" s="307"/>
      <c r="Y954" s="44"/>
      <c r="Z954" s="44"/>
      <c r="AA954" s="44"/>
      <c r="AB954" s="44"/>
      <c r="AC954" s="44"/>
      <c r="AD954" s="44"/>
      <c r="AE954" s="44"/>
      <c r="AF954" s="44"/>
      <c r="AG954" s="44"/>
    </row>
    <row r="955" spans="1:33" s="105" customFormat="1" ht="11.45" customHeight="1" outlineLevel="1" x14ac:dyDescent="0.2">
      <c r="A955" s="142">
        <f t="shared" si="43"/>
        <v>938</v>
      </c>
      <c r="B955" s="318"/>
      <c r="C955" s="71"/>
      <c r="D955" s="314"/>
      <c r="E955" s="70"/>
      <c r="F955" s="309"/>
      <c r="G955" s="308"/>
      <c r="H955" s="305"/>
      <c r="I955" s="305"/>
      <c r="J955" s="311"/>
      <c r="K955" s="305"/>
      <c r="L955" s="130" t="str">
        <f>IF(I955&lt;H955,"Check dates",IF(AND(H955="",I955&gt;0),"Check dates",IF(I955="",".",IFERROR(MAX(0,NETWORKDAYS(H955,I955,Lists!$F$45:$F$65)-IF(ISNUMBER(J955),J955,0)-1,0),"."))))</f>
        <v>.</v>
      </c>
      <c r="M955" s="308"/>
      <c r="N955" s="308"/>
      <c r="O955" s="304"/>
      <c r="P955" s="304"/>
      <c r="Q955" s="304"/>
      <c r="R955" s="304"/>
      <c r="S955" s="130" t="str">
        <f t="shared" si="44"/>
        <v>.</v>
      </c>
      <c r="T955" s="169" t="str">
        <f>IF(S955="Yes",(NETWORKDAYS(H955,$D$12,Lists!$F$45:$F$65)-IF(ISNUMBER(J955),J955,0)-1),".")</f>
        <v>.</v>
      </c>
      <c r="U955" s="24"/>
      <c r="V955" s="296" t="str">
        <f t="shared" si="45"/>
        <v>.</v>
      </c>
      <c r="W955" s="44"/>
      <c r="X955" s="307"/>
      <c r="Y955" s="44"/>
      <c r="Z955" s="44"/>
      <c r="AA955" s="44"/>
      <c r="AB955" s="44"/>
      <c r="AC955" s="44"/>
      <c r="AD955" s="44"/>
      <c r="AE955" s="44"/>
      <c r="AF955" s="44"/>
      <c r="AG955" s="44"/>
    </row>
    <row r="956" spans="1:33" s="105" customFormat="1" ht="11.45" customHeight="1" outlineLevel="1" x14ac:dyDescent="0.2">
      <c r="A956" s="142">
        <f t="shared" si="43"/>
        <v>939</v>
      </c>
      <c r="B956" s="318"/>
      <c r="C956" s="71"/>
      <c r="D956" s="314"/>
      <c r="E956" s="70"/>
      <c r="F956" s="309"/>
      <c r="G956" s="308"/>
      <c r="H956" s="305"/>
      <c r="I956" s="305"/>
      <c r="J956" s="311"/>
      <c r="K956" s="305"/>
      <c r="L956" s="130" t="str">
        <f>IF(I956&lt;H956,"Check dates",IF(AND(H956="",I956&gt;0),"Check dates",IF(I956="",".",IFERROR(MAX(0,NETWORKDAYS(H956,I956,Lists!$F$45:$F$65)-IF(ISNUMBER(J956),J956,0)-1,0),"."))))</f>
        <v>.</v>
      </c>
      <c r="M956" s="308"/>
      <c r="N956" s="308"/>
      <c r="O956" s="304"/>
      <c r="P956" s="304"/>
      <c r="Q956" s="304"/>
      <c r="R956" s="304"/>
      <c r="S956" s="130" t="str">
        <f t="shared" si="44"/>
        <v>.</v>
      </c>
      <c r="T956" s="169" t="str">
        <f>IF(S956="Yes",(NETWORKDAYS(H956,$D$12,Lists!$F$45:$F$65)-IF(ISNUMBER(J956),J956,0)-1),".")</f>
        <v>.</v>
      </c>
      <c r="U956" s="24"/>
      <c r="V956" s="296" t="str">
        <f t="shared" si="45"/>
        <v>.</v>
      </c>
      <c r="W956" s="44"/>
      <c r="X956" s="307"/>
      <c r="Y956" s="44"/>
      <c r="Z956" s="44"/>
      <c r="AA956" s="44"/>
      <c r="AB956" s="44"/>
      <c r="AC956" s="44"/>
      <c r="AD956" s="44"/>
      <c r="AE956" s="44"/>
      <c r="AF956" s="44"/>
      <c r="AG956" s="44"/>
    </row>
    <row r="957" spans="1:33" s="105" customFormat="1" ht="11.45" customHeight="1" outlineLevel="1" x14ac:dyDescent="0.2">
      <c r="A957" s="142">
        <f t="shared" si="43"/>
        <v>940</v>
      </c>
      <c r="B957" s="318"/>
      <c r="C957" s="71"/>
      <c r="D957" s="314"/>
      <c r="E957" s="70"/>
      <c r="F957" s="309"/>
      <c r="G957" s="308"/>
      <c r="H957" s="305"/>
      <c r="I957" s="305"/>
      <c r="J957" s="311"/>
      <c r="K957" s="305"/>
      <c r="L957" s="130" t="str">
        <f>IF(I957&lt;H957,"Check dates",IF(AND(H957="",I957&gt;0),"Check dates",IF(I957="",".",IFERROR(MAX(0,NETWORKDAYS(H957,I957,Lists!$F$45:$F$65)-IF(ISNUMBER(J957),J957,0)-1,0),"."))))</f>
        <v>.</v>
      </c>
      <c r="M957" s="308"/>
      <c r="N957" s="308"/>
      <c r="O957" s="304"/>
      <c r="P957" s="304"/>
      <c r="Q957" s="304"/>
      <c r="R957" s="304"/>
      <c r="S957" s="130" t="str">
        <f t="shared" si="44"/>
        <v>.</v>
      </c>
      <c r="T957" s="169" t="str">
        <f>IF(S957="Yes",(NETWORKDAYS(H957,$D$12,Lists!$F$45:$F$65)-IF(ISNUMBER(J957),J957,0)-1),".")</f>
        <v>.</v>
      </c>
      <c r="U957" s="24"/>
      <c r="V957" s="296" t="str">
        <f t="shared" si="45"/>
        <v>.</v>
      </c>
      <c r="W957" s="44"/>
      <c r="X957" s="307"/>
      <c r="Y957" s="44"/>
      <c r="Z957" s="44"/>
      <c r="AA957" s="44"/>
      <c r="AB957" s="44"/>
      <c r="AC957" s="44"/>
      <c r="AD957" s="44"/>
      <c r="AE957" s="44"/>
      <c r="AF957" s="44"/>
      <c r="AG957" s="44"/>
    </row>
    <row r="958" spans="1:33" s="105" customFormat="1" ht="11.45" customHeight="1" outlineLevel="1" x14ac:dyDescent="0.2">
      <c r="A958" s="142">
        <f t="shared" si="43"/>
        <v>941</v>
      </c>
      <c r="B958" s="318"/>
      <c r="C958" s="71"/>
      <c r="D958" s="314"/>
      <c r="E958" s="70"/>
      <c r="F958" s="309"/>
      <c r="G958" s="308"/>
      <c r="H958" s="305"/>
      <c r="I958" s="319"/>
      <c r="J958" s="311"/>
      <c r="K958" s="305"/>
      <c r="L958" s="130" t="str">
        <f>IF(I958&lt;H958,"Check dates",IF(AND(H958="",I958&gt;0),"Check dates",IF(I958="",".",IFERROR(MAX(0,NETWORKDAYS(H958,I958,Lists!$F$45:$F$65)-IF(ISNUMBER(J958),J958,0)-1,0),"."))))</f>
        <v>.</v>
      </c>
      <c r="M958" s="308"/>
      <c r="N958" s="308"/>
      <c r="O958" s="304"/>
      <c r="P958" s="304"/>
      <c r="Q958" s="304"/>
      <c r="R958" s="304"/>
      <c r="S958" s="130" t="str">
        <f t="shared" si="44"/>
        <v>.</v>
      </c>
      <c r="T958" s="169" t="str">
        <f>IF(S958="Yes",(NETWORKDAYS(H958,$D$12,Lists!$F$45:$F$65)-IF(ISNUMBER(J958),J958,0)-1),".")</f>
        <v>.</v>
      </c>
      <c r="U958" s="24"/>
      <c r="V958" s="296" t="str">
        <f t="shared" si="45"/>
        <v>.</v>
      </c>
      <c r="W958" s="44"/>
      <c r="X958" s="307"/>
      <c r="Y958" s="44"/>
      <c r="Z958" s="44"/>
      <c r="AA958" s="44"/>
      <c r="AB958" s="44"/>
      <c r="AC958" s="44"/>
      <c r="AD958" s="44"/>
      <c r="AE958" s="44"/>
      <c r="AF958" s="44"/>
      <c r="AG958" s="44"/>
    </row>
    <row r="959" spans="1:33" s="105" customFormat="1" ht="11.45" customHeight="1" outlineLevel="1" x14ac:dyDescent="0.2">
      <c r="A959" s="142">
        <f t="shared" si="43"/>
        <v>942</v>
      </c>
      <c r="B959" s="318"/>
      <c r="C959" s="71"/>
      <c r="D959" s="314"/>
      <c r="E959" s="70"/>
      <c r="F959" s="309"/>
      <c r="G959" s="308"/>
      <c r="H959" s="305"/>
      <c r="I959" s="305"/>
      <c r="J959" s="311"/>
      <c r="K959" s="305"/>
      <c r="L959" s="130" t="str">
        <f>IF(I959&lt;H959,"Check dates",IF(AND(H959="",I959&gt;0),"Check dates",IF(I959="",".",IFERROR(MAX(0,NETWORKDAYS(H959,I959,Lists!$F$45:$F$65)-IF(ISNUMBER(J959),J959,0)-1,0),"."))))</f>
        <v>.</v>
      </c>
      <c r="M959" s="308"/>
      <c r="N959" s="308"/>
      <c r="O959" s="304"/>
      <c r="P959" s="304"/>
      <c r="Q959" s="304"/>
      <c r="R959" s="304"/>
      <c r="S959" s="130" t="str">
        <f t="shared" si="44"/>
        <v>.</v>
      </c>
      <c r="T959" s="169" t="str">
        <f>IF(S959="Yes",(NETWORKDAYS(H959,$D$12,Lists!$F$45:$F$65)-IF(ISNUMBER(J959),J959,0)-1),".")</f>
        <v>.</v>
      </c>
      <c r="U959" s="24"/>
      <c r="V959" s="296" t="str">
        <f t="shared" si="45"/>
        <v>.</v>
      </c>
      <c r="W959" s="44"/>
      <c r="X959" s="307"/>
      <c r="Y959" s="44"/>
      <c r="Z959" s="44"/>
      <c r="AA959" s="44"/>
      <c r="AB959" s="44"/>
      <c r="AC959" s="44"/>
      <c r="AD959" s="44"/>
      <c r="AE959" s="44"/>
      <c r="AF959" s="44"/>
      <c r="AG959" s="44"/>
    </row>
    <row r="960" spans="1:33" s="105" customFormat="1" ht="11.45" customHeight="1" outlineLevel="1" x14ac:dyDescent="0.2">
      <c r="A960" s="142">
        <f t="shared" si="43"/>
        <v>943</v>
      </c>
      <c r="B960" s="318"/>
      <c r="C960" s="71"/>
      <c r="D960" s="314"/>
      <c r="E960" s="70"/>
      <c r="F960" s="309"/>
      <c r="G960" s="308"/>
      <c r="H960" s="305"/>
      <c r="I960" s="305"/>
      <c r="J960" s="311"/>
      <c r="K960" s="305"/>
      <c r="L960" s="130" t="str">
        <f>IF(I960&lt;H960,"Check dates",IF(AND(H960="",I960&gt;0),"Check dates",IF(I960="",".",IFERROR(MAX(0,NETWORKDAYS(H960,I960,Lists!$F$45:$F$65)-IF(ISNUMBER(J960),J960,0)-1,0),"."))))</f>
        <v>.</v>
      </c>
      <c r="M960" s="308"/>
      <c r="N960" s="308"/>
      <c r="O960" s="304"/>
      <c r="P960" s="304"/>
      <c r="Q960" s="304"/>
      <c r="R960" s="304"/>
      <c r="S960" s="130" t="str">
        <f t="shared" si="44"/>
        <v>.</v>
      </c>
      <c r="T960" s="169" t="str">
        <f>IF(S960="Yes",(NETWORKDAYS(H960,$D$12,Lists!$F$45:$F$65)-IF(ISNUMBER(J960),J960,0)-1),".")</f>
        <v>.</v>
      </c>
      <c r="U960" s="24"/>
      <c r="V960" s="296" t="str">
        <f t="shared" si="45"/>
        <v>.</v>
      </c>
      <c r="W960" s="44"/>
      <c r="X960" s="307"/>
      <c r="Y960" s="44"/>
      <c r="Z960" s="44"/>
      <c r="AA960" s="44"/>
      <c r="AB960" s="44"/>
      <c r="AC960" s="44"/>
      <c r="AD960" s="44"/>
      <c r="AE960" s="44"/>
      <c r="AF960" s="44"/>
      <c r="AG960" s="44"/>
    </row>
    <row r="961" spans="1:33" s="105" customFormat="1" ht="11.45" customHeight="1" outlineLevel="1" x14ac:dyDescent="0.2">
      <c r="A961" s="142">
        <f t="shared" si="43"/>
        <v>944</v>
      </c>
      <c r="B961" s="318"/>
      <c r="C961" s="71"/>
      <c r="D961" s="314"/>
      <c r="E961" s="70"/>
      <c r="F961" s="309"/>
      <c r="G961" s="308"/>
      <c r="H961" s="305"/>
      <c r="I961" s="319"/>
      <c r="J961" s="311"/>
      <c r="K961" s="305"/>
      <c r="L961" s="130" t="str">
        <f>IF(I961&lt;H961,"Check dates",IF(AND(H961="",I961&gt;0),"Check dates",IF(I961="",".",IFERROR(MAX(0,NETWORKDAYS(H961,I961,Lists!$F$45:$F$65)-IF(ISNUMBER(J961),J961,0)-1,0),"."))))</f>
        <v>.</v>
      </c>
      <c r="M961" s="308"/>
      <c r="N961" s="308"/>
      <c r="O961" s="304"/>
      <c r="P961" s="304"/>
      <c r="Q961" s="304"/>
      <c r="R961" s="304"/>
      <c r="S961" s="130" t="str">
        <f t="shared" si="44"/>
        <v>.</v>
      </c>
      <c r="T961" s="169" t="str">
        <f>IF(S961="Yes",(NETWORKDAYS(H961,$D$12,Lists!$F$45:$F$65)-IF(ISNUMBER(J961),J961,0)-1),".")</f>
        <v>.</v>
      </c>
      <c r="U961" s="24"/>
      <c r="V961" s="296" t="str">
        <f t="shared" si="45"/>
        <v>.</v>
      </c>
      <c r="W961" s="44"/>
      <c r="X961" s="307"/>
      <c r="Y961" s="44"/>
      <c r="Z961" s="44"/>
      <c r="AA961" s="44"/>
      <c r="AB961" s="44"/>
      <c r="AC961" s="44"/>
      <c r="AD961" s="44"/>
      <c r="AE961" s="44"/>
      <c r="AF961" s="44"/>
      <c r="AG961" s="44"/>
    </row>
    <row r="962" spans="1:33" s="105" customFormat="1" ht="11.45" customHeight="1" outlineLevel="1" x14ac:dyDescent="0.2">
      <c r="A962" s="142">
        <f t="shared" si="43"/>
        <v>945</v>
      </c>
      <c r="B962" s="318"/>
      <c r="C962" s="71"/>
      <c r="D962" s="314"/>
      <c r="E962" s="70"/>
      <c r="F962" s="309"/>
      <c r="G962" s="308"/>
      <c r="H962" s="305"/>
      <c r="I962" s="319"/>
      <c r="J962" s="311"/>
      <c r="K962" s="305"/>
      <c r="L962" s="130" t="str">
        <f>IF(I962&lt;H962,"Check dates",IF(AND(H962="",I962&gt;0),"Check dates",IF(I962="",".",IFERROR(MAX(0,NETWORKDAYS(H962,I962,Lists!$F$45:$F$65)-IF(ISNUMBER(J962),J962,0)-1,0),"."))))</f>
        <v>.</v>
      </c>
      <c r="M962" s="308"/>
      <c r="N962" s="308"/>
      <c r="O962" s="304"/>
      <c r="P962" s="304"/>
      <c r="Q962" s="304"/>
      <c r="R962" s="304"/>
      <c r="S962" s="130" t="str">
        <f t="shared" si="44"/>
        <v>.</v>
      </c>
      <c r="T962" s="169" t="str">
        <f>IF(S962="Yes",(NETWORKDAYS(H962,$D$12,Lists!$F$45:$F$65)-IF(ISNUMBER(J962),J962,0)-1),".")</f>
        <v>.</v>
      </c>
      <c r="U962" s="24"/>
      <c r="V962" s="296" t="str">
        <f t="shared" si="45"/>
        <v>.</v>
      </c>
      <c r="W962" s="44"/>
      <c r="X962" s="307"/>
      <c r="Y962" s="44"/>
      <c r="Z962" s="44"/>
      <c r="AA962" s="44"/>
      <c r="AB962" s="44"/>
      <c r="AC962" s="44"/>
      <c r="AD962" s="44"/>
      <c r="AE962" s="44"/>
      <c r="AF962" s="44"/>
      <c r="AG962" s="44"/>
    </row>
    <row r="963" spans="1:33" s="105" customFormat="1" ht="11.45" customHeight="1" outlineLevel="1" x14ac:dyDescent="0.2">
      <c r="A963" s="142">
        <f t="shared" si="43"/>
        <v>946</v>
      </c>
      <c r="B963" s="318"/>
      <c r="C963" s="71"/>
      <c r="D963" s="314"/>
      <c r="E963" s="70"/>
      <c r="F963" s="309"/>
      <c r="G963" s="308"/>
      <c r="H963" s="305"/>
      <c r="I963" s="305"/>
      <c r="J963" s="311"/>
      <c r="K963" s="305"/>
      <c r="L963" s="130" t="str">
        <f>IF(I963&lt;H963,"Check dates",IF(AND(H963="",I963&gt;0),"Check dates",IF(I963="",".",IFERROR(MAX(0,NETWORKDAYS(H963,I963,Lists!$F$45:$F$65)-IF(ISNUMBER(J963),J963,0)-1,0),"."))))</f>
        <v>.</v>
      </c>
      <c r="M963" s="308"/>
      <c r="N963" s="308"/>
      <c r="O963" s="304"/>
      <c r="P963" s="304"/>
      <c r="Q963" s="304"/>
      <c r="R963" s="304"/>
      <c r="S963" s="130" t="str">
        <f t="shared" si="44"/>
        <v>.</v>
      </c>
      <c r="T963" s="169" t="str">
        <f>IF(S963="Yes",(NETWORKDAYS(H963,$D$12,Lists!$F$45:$F$65)-IF(ISNUMBER(J963),J963,0)-1),".")</f>
        <v>.</v>
      </c>
      <c r="U963" s="24"/>
      <c r="V963" s="296" t="str">
        <f t="shared" si="45"/>
        <v>.</v>
      </c>
      <c r="W963" s="44"/>
      <c r="X963" s="307"/>
      <c r="Y963" s="44"/>
      <c r="Z963" s="44"/>
      <c r="AA963" s="44"/>
      <c r="AB963" s="44"/>
      <c r="AC963" s="44"/>
      <c r="AD963" s="44"/>
      <c r="AE963" s="44"/>
      <c r="AF963" s="44"/>
      <c r="AG963" s="44"/>
    </row>
    <row r="964" spans="1:33" s="105" customFormat="1" ht="11.45" customHeight="1" outlineLevel="1" x14ac:dyDescent="0.2">
      <c r="A964" s="142">
        <f t="shared" si="43"/>
        <v>947</v>
      </c>
      <c r="B964" s="318"/>
      <c r="C964" s="71"/>
      <c r="D964" s="314"/>
      <c r="E964" s="70"/>
      <c r="F964" s="309"/>
      <c r="G964" s="308"/>
      <c r="H964" s="305"/>
      <c r="I964" s="305"/>
      <c r="J964" s="311"/>
      <c r="K964" s="305"/>
      <c r="L964" s="130" t="str">
        <f>IF(I964&lt;H964,"Check dates",IF(AND(H964="",I964&gt;0),"Check dates",IF(I964="",".",IFERROR(MAX(0,NETWORKDAYS(H964,I964,Lists!$F$45:$F$65)-IF(ISNUMBER(J964),J964,0)-1,0),"."))))</f>
        <v>.</v>
      </c>
      <c r="M964" s="308"/>
      <c r="N964" s="308"/>
      <c r="O964" s="304"/>
      <c r="P964" s="304"/>
      <c r="Q964" s="304"/>
      <c r="R964" s="304"/>
      <c r="S964" s="130" t="str">
        <f t="shared" si="44"/>
        <v>.</v>
      </c>
      <c r="T964" s="169" t="str">
        <f>IF(S964="Yes",(NETWORKDAYS(H964,$D$12,Lists!$F$45:$F$65)-IF(ISNUMBER(J964),J964,0)-1),".")</f>
        <v>.</v>
      </c>
      <c r="U964" s="24"/>
      <c r="V964" s="296" t="str">
        <f t="shared" si="45"/>
        <v>.</v>
      </c>
      <c r="W964" s="44"/>
      <c r="X964" s="307"/>
      <c r="Y964" s="44"/>
      <c r="Z964" s="44"/>
      <c r="AA964" s="44"/>
      <c r="AB964" s="44"/>
      <c r="AC964" s="44"/>
      <c r="AD964" s="44"/>
      <c r="AE964" s="44"/>
      <c r="AF964" s="44"/>
      <c r="AG964" s="44"/>
    </row>
    <row r="965" spans="1:33" s="105" customFormat="1" ht="11.45" customHeight="1" outlineLevel="1" x14ac:dyDescent="0.2">
      <c r="A965" s="142">
        <f t="shared" si="43"/>
        <v>948</v>
      </c>
      <c r="B965" s="318"/>
      <c r="C965" s="71"/>
      <c r="D965" s="314"/>
      <c r="E965" s="70"/>
      <c r="F965" s="309"/>
      <c r="G965" s="308"/>
      <c r="H965" s="305"/>
      <c r="I965" s="305"/>
      <c r="J965" s="311"/>
      <c r="K965" s="305"/>
      <c r="L965" s="130" t="str">
        <f>IF(I965&lt;H965,"Check dates",IF(AND(H965="",I965&gt;0),"Check dates",IF(I965="",".",IFERROR(MAX(0,NETWORKDAYS(H965,I965,Lists!$F$45:$F$65)-IF(ISNUMBER(J965),J965,0)-1,0),"."))))</f>
        <v>.</v>
      </c>
      <c r="M965" s="308"/>
      <c r="N965" s="308"/>
      <c r="O965" s="304"/>
      <c r="P965" s="304"/>
      <c r="Q965" s="304"/>
      <c r="R965" s="304"/>
      <c r="S965" s="130" t="str">
        <f t="shared" si="44"/>
        <v>.</v>
      </c>
      <c r="T965" s="169" t="str">
        <f>IF(S965="Yes",(NETWORKDAYS(H965,$D$12,Lists!$F$45:$F$65)-IF(ISNUMBER(J965),J965,0)-1),".")</f>
        <v>.</v>
      </c>
      <c r="U965" s="24"/>
      <c r="V965" s="296" t="str">
        <f t="shared" si="45"/>
        <v>.</v>
      </c>
      <c r="W965" s="44"/>
      <c r="X965" s="307"/>
      <c r="Y965" s="44"/>
      <c r="Z965" s="44"/>
      <c r="AA965" s="44"/>
      <c r="AB965" s="44"/>
      <c r="AC965" s="44"/>
      <c r="AD965" s="44"/>
      <c r="AE965" s="44"/>
      <c r="AF965" s="44"/>
      <c r="AG965" s="44"/>
    </row>
    <row r="966" spans="1:33" s="105" customFormat="1" ht="11.45" customHeight="1" outlineLevel="1" x14ac:dyDescent="0.2">
      <c r="A966" s="142">
        <f t="shared" si="43"/>
        <v>949</v>
      </c>
      <c r="B966" s="318"/>
      <c r="C966" s="71"/>
      <c r="D966" s="314"/>
      <c r="E966" s="70"/>
      <c r="F966" s="309"/>
      <c r="G966" s="308"/>
      <c r="H966" s="305"/>
      <c r="I966" s="305"/>
      <c r="J966" s="311"/>
      <c r="K966" s="305"/>
      <c r="L966" s="130" t="str">
        <f>IF(I966&lt;H966,"Check dates",IF(AND(H966="",I966&gt;0),"Check dates",IF(I966="",".",IFERROR(MAX(0,NETWORKDAYS(H966,I966,Lists!$F$45:$F$65)-IF(ISNUMBER(J966),J966,0)-1,0),"."))))</f>
        <v>.</v>
      </c>
      <c r="M966" s="308"/>
      <c r="N966" s="308"/>
      <c r="O966" s="304"/>
      <c r="P966" s="304"/>
      <c r="Q966" s="304"/>
      <c r="R966" s="304"/>
      <c r="S966" s="130" t="str">
        <f t="shared" si="44"/>
        <v>.</v>
      </c>
      <c r="T966" s="169" t="str">
        <f>IF(S966="Yes",(NETWORKDAYS(H966,$D$12,Lists!$F$45:$F$65)-IF(ISNUMBER(J966),J966,0)-1),".")</f>
        <v>.</v>
      </c>
      <c r="U966" s="24"/>
      <c r="V966" s="296" t="str">
        <f t="shared" si="45"/>
        <v>.</v>
      </c>
      <c r="W966" s="44"/>
      <c r="X966" s="307"/>
      <c r="Y966" s="44"/>
      <c r="Z966" s="44"/>
      <c r="AA966" s="44"/>
      <c r="AB966" s="44"/>
      <c r="AC966" s="44"/>
      <c r="AD966" s="44"/>
      <c r="AE966" s="44"/>
      <c r="AF966" s="44"/>
      <c r="AG966" s="44"/>
    </row>
    <row r="967" spans="1:33" s="105" customFormat="1" ht="11.45" customHeight="1" outlineLevel="1" x14ac:dyDescent="0.2">
      <c r="A967" s="142">
        <f t="shared" si="43"/>
        <v>950</v>
      </c>
      <c r="B967" s="318"/>
      <c r="C967" s="71"/>
      <c r="D967" s="314"/>
      <c r="E967" s="70"/>
      <c r="F967" s="309"/>
      <c r="G967" s="308"/>
      <c r="H967" s="305"/>
      <c r="I967" s="319"/>
      <c r="J967" s="311"/>
      <c r="K967" s="305"/>
      <c r="L967" s="130" t="str">
        <f>IF(I967&lt;H967,"Check dates",IF(AND(H967="",I967&gt;0),"Check dates",IF(I967="",".",IFERROR(MAX(0,NETWORKDAYS(H967,I967,Lists!$F$45:$F$65)-IF(ISNUMBER(J967),J967,0)-1,0),"."))))</f>
        <v>.</v>
      </c>
      <c r="M967" s="308"/>
      <c r="N967" s="308"/>
      <c r="O967" s="304"/>
      <c r="P967" s="304"/>
      <c r="Q967" s="304"/>
      <c r="R967" s="304"/>
      <c r="S967" s="130" t="str">
        <f t="shared" si="44"/>
        <v>.</v>
      </c>
      <c r="T967" s="169" t="str">
        <f>IF(S967="Yes",(NETWORKDAYS(H967,$D$12,Lists!$F$45:$F$65)-IF(ISNUMBER(J967),J967,0)-1),".")</f>
        <v>.</v>
      </c>
      <c r="U967" s="24"/>
      <c r="V967" s="296" t="str">
        <f t="shared" si="45"/>
        <v>.</v>
      </c>
      <c r="W967" s="44"/>
      <c r="X967" s="307"/>
      <c r="Y967" s="44"/>
      <c r="Z967" s="44"/>
      <c r="AA967" s="44"/>
      <c r="AB967" s="44"/>
      <c r="AC967" s="44"/>
      <c r="AD967" s="44"/>
      <c r="AE967" s="44"/>
      <c r="AF967" s="44"/>
      <c r="AG967" s="44"/>
    </row>
    <row r="968" spans="1:33" s="105" customFormat="1" ht="11.45" customHeight="1" outlineLevel="1" x14ac:dyDescent="0.2">
      <c r="A968" s="142">
        <f t="shared" si="43"/>
        <v>951</v>
      </c>
      <c r="B968" s="318"/>
      <c r="C968" s="71"/>
      <c r="D968" s="314"/>
      <c r="E968" s="70"/>
      <c r="F968" s="309"/>
      <c r="G968" s="308"/>
      <c r="H968" s="305"/>
      <c r="I968" s="319"/>
      <c r="J968" s="311"/>
      <c r="K968" s="305"/>
      <c r="L968" s="130" t="str">
        <f>IF(I968&lt;H968,"Check dates",IF(AND(H968="",I968&gt;0),"Check dates",IF(I968="",".",IFERROR(MAX(0,NETWORKDAYS(H968,I968,Lists!$F$45:$F$65)-IF(ISNUMBER(J968),J968,0)-1,0),"."))))</f>
        <v>.</v>
      </c>
      <c r="M968" s="308"/>
      <c r="N968" s="308"/>
      <c r="O968" s="304"/>
      <c r="P968" s="304"/>
      <c r="Q968" s="304"/>
      <c r="R968" s="304"/>
      <c r="S968" s="130" t="str">
        <f t="shared" si="44"/>
        <v>.</v>
      </c>
      <c r="T968" s="169" t="str">
        <f>IF(S968="Yes",(NETWORKDAYS(H968,$D$12,Lists!$F$45:$F$65)-IF(ISNUMBER(J968),J968,0)-1),".")</f>
        <v>.</v>
      </c>
      <c r="U968" s="24"/>
      <c r="V968" s="296" t="str">
        <f t="shared" si="45"/>
        <v>.</v>
      </c>
      <c r="W968" s="44"/>
      <c r="X968" s="307"/>
      <c r="Y968" s="44"/>
      <c r="Z968" s="44"/>
      <c r="AA968" s="44"/>
      <c r="AB968" s="44"/>
      <c r="AC968" s="44"/>
      <c r="AD968" s="44"/>
      <c r="AE968" s="44"/>
      <c r="AF968" s="44"/>
      <c r="AG968" s="44"/>
    </row>
    <row r="969" spans="1:33" s="105" customFormat="1" ht="11.45" customHeight="1" outlineLevel="1" x14ac:dyDescent="0.2">
      <c r="A969" s="142">
        <f t="shared" ref="A969:A1032" si="46">A968+1</f>
        <v>952</v>
      </c>
      <c r="B969" s="318"/>
      <c r="C969" s="71"/>
      <c r="D969" s="314"/>
      <c r="E969" s="70"/>
      <c r="F969" s="309"/>
      <c r="G969" s="308"/>
      <c r="H969" s="305"/>
      <c r="I969" s="319"/>
      <c r="J969" s="311"/>
      <c r="K969" s="305"/>
      <c r="L969" s="130" t="str">
        <f>IF(I969&lt;H969,"Check dates",IF(AND(H969="",I969&gt;0),"Check dates",IF(I969="",".",IFERROR(MAX(0,NETWORKDAYS(H969,I969,Lists!$F$45:$F$65)-IF(ISNUMBER(J969),J969,0)-1,0),"."))))</f>
        <v>.</v>
      </c>
      <c r="M969" s="308"/>
      <c r="N969" s="308"/>
      <c r="O969" s="304"/>
      <c r="P969" s="304"/>
      <c r="Q969" s="304"/>
      <c r="R969" s="304"/>
      <c r="S969" s="130" t="str">
        <f t="shared" si="44"/>
        <v>.</v>
      </c>
      <c r="T969" s="169" t="str">
        <f>IF(S969="Yes",(NETWORKDAYS(H969,$D$12,Lists!$F$45:$F$65)-IF(ISNUMBER(J969),J969,0)-1),".")</f>
        <v>.</v>
      </c>
      <c r="U969" s="24"/>
      <c r="V969" s="296" t="str">
        <f t="shared" si="45"/>
        <v>.</v>
      </c>
      <c r="W969" s="44"/>
      <c r="X969" s="307"/>
      <c r="Y969" s="44"/>
      <c r="Z969" s="44"/>
      <c r="AA969" s="44"/>
      <c r="AB969" s="44"/>
      <c r="AC969" s="44"/>
      <c r="AD969" s="44"/>
      <c r="AE969" s="44"/>
      <c r="AF969" s="44"/>
      <c r="AG969" s="44"/>
    </row>
    <row r="970" spans="1:33" s="105" customFormat="1" ht="11.45" customHeight="1" outlineLevel="1" x14ac:dyDescent="0.2">
      <c r="A970" s="142">
        <f t="shared" si="46"/>
        <v>953</v>
      </c>
      <c r="B970" s="318"/>
      <c r="C970" s="71"/>
      <c r="D970" s="314"/>
      <c r="E970" s="70"/>
      <c r="F970" s="309"/>
      <c r="G970" s="308"/>
      <c r="H970" s="305"/>
      <c r="I970" s="305"/>
      <c r="J970" s="311"/>
      <c r="K970" s="305"/>
      <c r="L970" s="130" t="str">
        <f>IF(I970&lt;H970,"Check dates",IF(AND(H970="",I970&gt;0),"Check dates",IF(I970="",".",IFERROR(MAX(0,NETWORKDAYS(H970,I970,Lists!$F$45:$F$65)-IF(ISNUMBER(J970),J970,0)-1,0),"."))))</f>
        <v>.</v>
      </c>
      <c r="M970" s="308"/>
      <c r="N970" s="308"/>
      <c r="O970" s="304"/>
      <c r="P970" s="304"/>
      <c r="Q970" s="304"/>
      <c r="R970" s="304"/>
      <c r="S970" s="130" t="str">
        <f t="shared" si="44"/>
        <v>.</v>
      </c>
      <c r="T970" s="169" t="str">
        <f>IF(S970="Yes",(NETWORKDAYS(H970,$D$12,Lists!$F$45:$F$65)-IF(ISNUMBER(J970),J970,0)-1),".")</f>
        <v>.</v>
      </c>
      <c r="U970" s="24"/>
      <c r="V970" s="296" t="str">
        <f t="shared" si="45"/>
        <v>.</v>
      </c>
      <c r="W970" s="44"/>
      <c r="X970" s="307"/>
      <c r="Y970" s="44"/>
      <c r="Z970" s="44"/>
      <c r="AA970" s="44"/>
      <c r="AB970" s="44"/>
      <c r="AC970" s="44"/>
      <c r="AD970" s="44"/>
      <c r="AE970" s="44"/>
      <c r="AF970" s="44"/>
      <c r="AG970" s="44"/>
    </row>
    <row r="971" spans="1:33" s="105" customFormat="1" ht="11.45" customHeight="1" outlineLevel="1" x14ac:dyDescent="0.2">
      <c r="A971" s="142">
        <f t="shared" si="46"/>
        <v>954</v>
      </c>
      <c r="B971" s="318"/>
      <c r="C971" s="71"/>
      <c r="D971" s="314"/>
      <c r="E971" s="70"/>
      <c r="F971" s="309"/>
      <c r="G971" s="308"/>
      <c r="H971" s="305"/>
      <c r="I971" s="305"/>
      <c r="J971" s="311"/>
      <c r="K971" s="305"/>
      <c r="L971" s="130" t="str">
        <f>IF(I971&lt;H971,"Check dates",IF(AND(H971="",I971&gt;0),"Check dates",IF(I971="",".",IFERROR(MAX(0,NETWORKDAYS(H971,I971,Lists!$F$45:$F$65)-IF(ISNUMBER(J971),J971,0)-1,0),"."))))</f>
        <v>.</v>
      </c>
      <c r="M971" s="308"/>
      <c r="N971" s="308"/>
      <c r="O971" s="304"/>
      <c r="P971" s="304"/>
      <c r="Q971" s="304"/>
      <c r="R971" s="304"/>
      <c r="S971" s="130" t="str">
        <f t="shared" si="44"/>
        <v>.</v>
      </c>
      <c r="T971" s="169" t="str">
        <f>IF(S971="Yes",(NETWORKDAYS(H971,$D$12,Lists!$F$45:$F$65)-IF(ISNUMBER(J971),J971,0)-1),".")</f>
        <v>.</v>
      </c>
      <c r="U971" s="24"/>
      <c r="V971" s="296" t="str">
        <f t="shared" si="45"/>
        <v>.</v>
      </c>
      <c r="W971" s="44"/>
      <c r="X971" s="307"/>
      <c r="Y971" s="44"/>
      <c r="Z971" s="44"/>
      <c r="AA971" s="44"/>
      <c r="AB971" s="44"/>
      <c r="AC971" s="44"/>
      <c r="AD971" s="44"/>
      <c r="AE971" s="44"/>
      <c r="AF971" s="44"/>
      <c r="AG971" s="44"/>
    </row>
    <row r="972" spans="1:33" s="105" customFormat="1" ht="11.45" customHeight="1" outlineLevel="1" x14ac:dyDescent="0.2">
      <c r="A972" s="142">
        <f t="shared" si="46"/>
        <v>955</v>
      </c>
      <c r="B972" s="318"/>
      <c r="C972" s="71"/>
      <c r="D972" s="314"/>
      <c r="E972" s="70"/>
      <c r="F972" s="309"/>
      <c r="G972" s="308"/>
      <c r="H972" s="305"/>
      <c r="I972" s="305"/>
      <c r="J972" s="311"/>
      <c r="K972" s="305"/>
      <c r="L972" s="130" t="str">
        <f>IF(I972&lt;H972,"Check dates",IF(AND(H972="",I972&gt;0),"Check dates",IF(I972="",".",IFERROR(MAX(0,NETWORKDAYS(H972,I972,Lists!$F$45:$F$65)-IF(ISNUMBER(J972),J972,0)-1,0),"."))))</f>
        <v>.</v>
      </c>
      <c r="M972" s="308"/>
      <c r="N972" s="308"/>
      <c r="O972" s="304"/>
      <c r="P972" s="304"/>
      <c r="Q972" s="304"/>
      <c r="R972" s="304"/>
      <c r="S972" s="130" t="str">
        <f t="shared" si="44"/>
        <v>.</v>
      </c>
      <c r="T972" s="169" t="str">
        <f>IF(S972="Yes",(NETWORKDAYS(H972,$D$12,Lists!$F$45:$F$65)-IF(ISNUMBER(J972),J972,0)-1),".")</f>
        <v>.</v>
      </c>
      <c r="U972" s="24"/>
      <c r="V972" s="296" t="str">
        <f t="shared" si="45"/>
        <v>.</v>
      </c>
      <c r="W972" s="44"/>
      <c r="X972" s="307"/>
      <c r="Y972" s="44"/>
      <c r="Z972" s="44"/>
      <c r="AA972" s="44"/>
      <c r="AB972" s="44"/>
      <c r="AC972" s="44"/>
      <c r="AD972" s="44"/>
      <c r="AE972" s="44"/>
      <c r="AF972" s="44"/>
      <c r="AG972" s="44"/>
    </row>
    <row r="973" spans="1:33" s="105" customFormat="1" ht="11.45" customHeight="1" outlineLevel="1" x14ac:dyDescent="0.2">
      <c r="A973" s="142">
        <f t="shared" si="46"/>
        <v>956</v>
      </c>
      <c r="B973" s="318"/>
      <c r="C973" s="71"/>
      <c r="D973" s="314"/>
      <c r="E973" s="70"/>
      <c r="F973" s="309"/>
      <c r="G973" s="308"/>
      <c r="H973" s="305"/>
      <c r="I973" s="305"/>
      <c r="J973" s="311"/>
      <c r="K973" s="305"/>
      <c r="L973" s="130" t="str">
        <f>IF(I973&lt;H973,"Check dates",IF(AND(H973="",I973&gt;0),"Check dates",IF(I973="",".",IFERROR(MAX(0,NETWORKDAYS(H973,I973,Lists!$F$45:$F$65)-IF(ISNUMBER(J973),J973,0)-1,0),"."))))</f>
        <v>.</v>
      </c>
      <c r="M973" s="308"/>
      <c r="N973" s="308"/>
      <c r="O973" s="304"/>
      <c r="P973" s="304"/>
      <c r="Q973" s="304"/>
      <c r="R973" s="304"/>
      <c r="S973" s="130" t="str">
        <f t="shared" si="44"/>
        <v>.</v>
      </c>
      <c r="T973" s="169" t="str">
        <f>IF(S973="Yes",(NETWORKDAYS(H973,$D$12,Lists!$F$45:$F$65)-IF(ISNUMBER(J973),J973,0)-1),".")</f>
        <v>.</v>
      </c>
      <c r="U973" s="24"/>
      <c r="V973" s="296" t="str">
        <f t="shared" si="45"/>
        <v>.</v>
      </c>
      <c r="W973" s="44"/>
      <c r="X973" s="307"/>
      <c r="Y973" s="44"/>
      <c r="Z973" s="44"/>
      <c r="AA973" s="44"/>
      <c r="AB973" s="44"/>
      <c r="AC973" s="44"/>
      <c r="AD973" s="44"/>
      <c r="AE973" s="44"/>
      <c r="AF973" s="44"/>
      <c r="AG973" s="44"/>
    </row>
    <row r="974" spans="1:33" s="105" customFormat="1" ht="11.45" customHeight="1" outlineLevel="1" x14ac:dyDescent="0.2">
      <c r="A974" s="142">
        <f t="shared" si="46"/>
        <v>957</v>
      </c>
      <c r="B974" s="318"/>
      <c r="C974" s="71"/>
      <c r="D974" s="314"/>
      <c r="E974" s="70"/>
      <c r="F974" s="309"/>
      <c r="G974" s="308"/>
      <c r="H974" s="305"/>
      <c r="I974" s="305"/>
      <c r="J974" s="311"/>
      <c r="K974" s="305"/>
      <c r="L974" s="130" t="str">
        <f>IF(I974&lt;H974,"Check dates",IF(AND(H974="",I974&gt;0),"Check dates",IF(I974="",".",IFERROR(MAX(0,NETWORKDAYS(H974,I974,Lists!$F$45:$F$65)-IF(ISNUMBER(J974),J974,0)-1,0),"."))))</f>
        <v>.</v>
      </c>
      <c r="M974" s="308"/>
      <c r="N974" s="308"/>
      <c r="O974" s="304"/>
      <c r="P974" s="304"/>
      <c r="Q974" s="304"/>
      <c r="R974" s="304"/>
      <c r="S974" s="130" t="str">
        <f t="shared" si="44"/>
        <v>.</v>
      </c>
      <c r="T974" s="169" t="str">
        <f>IF(S974="Yes",(NETWORKDAYS(H974,$D$12,Lists!$F$45:$F$65)-IF(ISNUMBER(J974),J974,0)-1),".")</f>
        <v>.</v>
      </c>
      <c r="U974" s="24"/>
      <c r="V974" s="296" t="str">
        <f t="shared" si="45"/>
        <v>.</v>
      </c>
      <c r="W974" s="44"/>
      <c r="X974" s="307"/>
      <c r="Y974" s="44"/>
      <c r="Z974" s="44"/>
      <c r="AA974" s="44"/>
      <c r="AB974" s="44"/>
      <c r="AC974" s="44"/>
      <c r="AD974" s="44"/>
      <c r="AE974" s="44"/>
      <c r="AF974" s="44"/>
      <c r="AG974" s="44"/>
    </row>
    <row r="975" spans="1:33" s="105" customFormat="1" ht="11.45" customHeight="1" outlineLevel="1" x14ac:dyDescent="0.2">
      <c r="A975" s="142">
        <f t="shared" si="46"/>
        <v>958</v>
      </c>
      <c r="B975" s="318"/>
      <c r="C975" s="71"/>
      <c r="D975" s="314"/>
      <c r="E975" s="70"/>
      <c r="F975" s="309"/>
      <c r="G975" s="308"/>
      <c r="H975" s="305"/>
      <c r="I975" s="305"/>
      <c r="J975" s="311"/>
      <c r="K975" s="305"/>
      <c r="L975" s="130" t="str">
        <f>IF(I975&lt;H975,"Check dates",IF(AND(H975="",I975&gt;0),"Check dates",IF(I975="",".",IFERROR(MAX(0,NETWORKDAYS(H975,I975,Lists!$F$45:$F$65)-IF(ISNUMBER(J975),J975,0)-1,0),"."))))</f>
        <v>.</v>
      </c>
      <c r="M975" s="308"/>
      <c r="N975" s="308"/>
      <c r="O975" s="304"/>
      <c r="P975" s="304"/>
      <c r="Q975" s="304"/>
      <c r="R975" s="304"/>
      <c r="S975" s="130" t="str">
        <f t="shared" si="44"/>
        <v>.</v>
      </c>
      <c r="T975" s="169" t="str">
        <f>IF(S975="Yes",(NETWORKDAYS(H975,$D$12,Lists!$F$45:$F$65)-IF(ISNUMBER(J975),J975,0)-1),".")</f>
        <v>.</v>
      </c>
      <c r="U975" s="24"/>
      <c r="V975" s="296" t="str">
        <f t="shared" si="45"/>
        <v>.</v>
      </c>
      <c r="W975" s="44"/>
      <c r="X975" s="307"/>
      <c r="Y975" s="44"/>
      <c r="Z975" s="44"/>
      <c r="AA975" s="44"/>
      <c r="AB975" s="44"/>
      <c r="AC975" s="44"/>
      <c r="AD975" s="44"/>
      <c r="AE975" s="44"/>
      <c r="AF975" s="44"/>
      <c r="AG975" s="44"/>
    </row>
    <row r="976" spans="1:33" s="105" customFormat="1" ht="11.45" customHeight="1" outlineLevel="1" x14ac:dyDescent="0.2">
      <c r="A976" s="142">
        <f t="shared" si="46"/>
        <v>959</v>
      </c>
      <c r="B976" s="318"/>
      <c r="C976" s="71"/>
      <c r="D976" s="314"/>
      <c r="E976" s="70"/>
      <c r="F976" s="309"/>
      <c r="G976" s="308"/>
      <c r="H976" s="305"/>
      <c r="I976" s="319"/>
      <c r="J976" s="311"/>
      <c r="K976" s="305"/>
      <c r="L976" s="130" t="str">
        <f>IF(I976&lt;H976,"Check dates",IF(AND(H976="",I976&gt;0),"Check dates",IF(I976="",".",IFERROR(MAX(0,NETWORKDAYS(H976,I976,Lists!$F$45:$F$65)-IF(ISNUMBER(J976),J976,0)-1,0),"."))))</f>
        <v>.</v>
      </c>
      <c r="M976" s="308"/>
      <c r="N976" s="308"/>
      <c r="O976" s="304"/>
      <c r="P976" s="304"/>
      <c r="Q976" s="304"/>
      <c r="R976" s="304"/>
      <c r="S976" s="130" t="str">
        <f t="shared" si="44"/>
        <v>.</v>
      </c>
      <c r="T976" s="169" t="str">
        <f>IF(S976="Yes",(NETWORKDAYS(H976,$D$12,Lists!$F$45:$F$65)-IF(ISNUMBER(J976),J976,0)-1),".")</f>
        <v>.</v>
      </c>
      <c r="U976" s="24"/>
      <c r="V976" s="296" t="str">
        <f t="shared" si="45"/>
        <v>.</v>
      </c>
      <c r="W976" s="44"/>
      <c r="X976" s="307"/>
      <c r="Y976" s="44"/>
      <c r="Z976" s="44"/>
      <c r="AA976" s="44"/>
      <c r="AB976" s="44"/>
      <c r="AC976" s="44"/>
      <c r="AD976" s="44"/>
      <c r="AE976" s="44"/>
      <c r="AF976" s="44"/>
      <c r="AG976" s="44"/>
    </row>
    <row r="977" spans="1:33" s="105" customFormat="1" ht="11.45" customHeight="1" outlineLevel="1" x14ac:dyDescent="0.2">
      <c r="A977" s="142">
        <f t="shared" si="46"/>
        <v>960</v>
      </c>
      <c r="B977" s="318"/>
      <c r="C977" s="71"/>
      <c r="D977" s="314"/>
      <c r="E977" s="70"/>
      <c r="F977" s="309"/>
      <c r="G977" s="308"/>
      <c r="H977" s="305"/>
      <c r="I977" s="305"/>
      <c r="J977" s="311"/>
      <c r="K977" s="305"/>
      <c r="L977" s="130" t="str">
        <f>IF(I977&lt;H977,"Check dates",IF(AND(H977="",I977&gt;0),"Check dates",IF(I977="",".",IFERROR(MAX(0,NETWORKDAYS(H977,I977,Lists!$F$45:$F$65)-IF(ISNUMBER(J977),J977,0)-1,0),"."))))</f>
        <v>.</v>
      </c>
      <c r="M977" s="308"/>
      <c r="N977" s="308"/>
      <c r="O977" s="304"/>
      <c r="P977" s="304"/>
      <c r="Q977" s="304"/>
      <c r="R977" s="304"/>
      <c r="S977" s="130" t="str">
        <f t="shared" si="44"/>
        <v>.</v>
      </c>
      <c r="T977" s="169" t="str">
        <f>IF(S977="Yes",(NETWORKDAYS(H977,$D$12,Lists!$F$45:$F$65)-IF(ISNUMBER(J977),J977,0)-1),".")</f>
        <v>.</v>
      </c>
      <c r="U977" s="24"/>
      <c r="V977" s="296" t="str">
        <f t="shared" si="45"/>
        <v>.</v>
      </c>
      <c r="W977" s="44"/>
      <c r="X977" s="307"/>
      <c r="Y977" s="44"/>
      <c r="Z977" s="44"/>
      <c r="AA977" s="44"/>
      <c r="AB977" s="44"/>
      <c r="AC977" s="44"/>
      <c r="AD977" s="44"/>
      <c r="AE977" s="44"/>
      <c r="AF977" s="44"/>
      <c r="AG977" s="44"/>
    </row>
    <row r="978" spans="1:33" s="105" customFormat="1" ht="11.45" customHeight="1" outlineLevel="1" x14ac:dyDescent="0.2">
      <c r="A978" s="142">
        <f t="shared" si="46"/>
        <v>961</v>
      </c>
      <c r="B978" s="318"/>
      <c r="C978" s="71"/>
      <c r="D978" s="314"/>
      <c r="E978" s="70"/>
      <c r="F978" s="309"/>
      <c r="G978" s="308"/>
      <c r="H978" s="305"/>
      <c r="I978" s="305"/>
      <c r="J978" s="311"/>
      <c r="K978" s="305"/>
      <c r="L978" s="130" t="str">
        <f>IF(I978&lt;H978,"Check dates",IF(AND(H978="",I978&gt;0),"Check dates",IF(I978="",".",IFERROR(MAX(0,NETWORKDAYS(H978,I978,Lists!$F$45:$F$65)-IF(ISNUMBER(J978),J978,0)-1,0),"."))))</f>
        <v>.</v>
      </c>
      <c r="M978" s="308"/>
      <c r="N978" s="308"/>
      <c r="O978" s="304"/>
      <c r="P978" s="304"/>
      <c r="Q978" s="304"/>
      <c r="R978" s="304"/>
      <c r="S978" s="130" t="str">
        <f t="shared" ref="S978:S1041" si="47">IF(ISBLANK(B978),".",IF(V978=".","Yes","No"))</f>
        <v>.</v>
      </c>
      <c r="T978" s="169" t="str">
        <f>IF(S978="Yes",(NETWORKDAYS(H978,$D$12,Lists!$F$45:$F$65)-IF(ISNUMBER(J978),J978,0)-1),".")</f>
        <v>.</v>
      </c>
      <c r="U978" s="24"/>
      <c r="V978" s="296" t="str">
        <f t="shared" ref="V978:V1041" si="48">IF(I978="",".",IF(VALUE(I978)&lt;=VALUE($D$12),VALUE(I978),"."))</f>
        <v>.</v>
      </c>
      <c r="W978" s="44"/>
      <c r="X978" s="307"/>
      <c r="Y978" s="44"/>
      <c r="Z978" s="44"/>
      <c r="AA978" s="44"/>
      <c r="AB978" s="44"/>
      <c r="AC978" s="44"/>
      <c r="AD978" s="44"/>
      <c r="AE978" s="44"/>
      <c r="AF978" s="44"/>
      <c r="AG978" s="44"/>
    </row>
    <row r="979" spans="1:33" s="105" customFormat="1" ht="11.45" customHeight="1" outlineLevel="1" x14ac:dyDescent="0.2">
      <c r="A979" s="142">
        <f t="shared" si="46"/>
        <v>962</v>
      </c>
      <c r="B979" s="318"/>
      <c r="C979" s="71"/>
      <c r="D979" s="314"/>
      <c r="E979" s="70"/>
      <c r="F979" s="309"/>
      <c r="G979" s="308"/>
      <c r="H979" s="305"/>
      <c r="I979" s="319"/>
      <c r="J979" s="311"/>
      <c r="K979" s="305"/>
      <c r="L979" s="130" t="str">
        <f>IF(I979&lt;H979,"Check dates",IF(AND(H979="",I979&gt;0),"Check dates",IF(I979="",".",IFERROR(MAX(0,NETWORKDAYS(H979,I979,Lists!$F$45:$F$65)-IF(ISNUMBER(J979),J979,0)-1,0),"."))))</f>
        <v>.</v>
      </c>
      <c r="M979" s="308"/>
      <c r="N979" s="308"/>
      <c r="O979" s="304"/>
      <c r="P979" s="304"/>
      <c r="Q979" s="304"/>
      <c r="R979" s="304"/>
      <c r="S979" s="130" t="str">
        <f t="shared" si="47"/>
        <v>.</v>
      </c>
      <c r="T979" s="169" t="str">
        <f>IF(S979="Yes",(NETWORKDAYS(H979,$D$12,Lists!$F$45:$F$65)-IF(ISNUMBER(J979),J979,0)-1),".")</f>
        <v>.</v>
      </c>
      <c r="U979" s="24"/>
      <c r="V979" s="296" t="str">
        <f t="shared" si="48"/>
        <v>.</v>
      </c>
      <c r="W979" s="44"/>
      <c r="X979" s="307"/>
      <c r="Y979" s="44"/>
      <c r="Z979" s="44"/>
      <c r="AA979" s="44"/>
      <c r="AB979" s="44"/>
      <c r="AC979" s="44"/>
      <c r="AD979" s="44"/>
      <c r="AE979" s="44"/>
      <c r="AF979" s="44"/>
      <c r="AG979" s="44"/>
    </row>
    <row r="980" spans="1:33" s="105" customFormat="1" ht="11.45" customHeight="1" outlineLevel="1" x14ac:dyDescent="0.2">
      <c r="A980" s="142">
        <f t="shared" si="46"/>
        <v>963</v>
      </c>
      <c r="B980" s="318"/>
      <c r="C980" s="71"/>
      <c r="D980" s="314"/>
      <c r="E980" s="70"/>
      <c r="F980" s="309"/>
      <c r="G980" s="308"/>
      <c r="H980" s="305"/>
      <c r="I980" s="319"/>
      <c r="J980" s="311"/>
      <c r="K980" s="305"/>
      <c r="L980" s="130" t="str">
        <f>IF(I980&lt;H980,"Check dates",IF(AND(H980="",I980&gt;0),"Check dates",IF(I980="",".",IFERROR(MAX(0,NETWORKDAYS(H980,I980,Lists!$F$45:$F$65)-IF(ISNUMBER(J980),J980,0)-1,0),"."))))</f>
        <v>.</v>
      </c>
      <c r="M980" s="308"/>
      <c r="N980" s="308"/>
      <c r="O980" s="304"/>
      <c r="P980" s="304"/>
      <c r="Q980" s="304"/>
      <c r="R980" s="304"/>
      <c r="S980" s="130" t="str">
        <f t="shared" si="47"/>
        <v>.</v>
      </c>
      <c r="T980" s="169" t="str">
        <f>IF(S980="Yes",(NETWORKDAYS(H980,$D$12,Lists!$F$45:$F$65)-IF(ISNUMBER(J980),J980,0)-1),".")</f>
        <v>.</v>
      </c>
      <c r="U980" s="24"/>
      <c r="V980" s="296" t="str">
        <f t="shared" si="48"/>
        <v>.</v>
      </c>
      <c r="W980" s="44"/>
      <c r="X980" s="307"/>
      <c r="Y980" s="44"/>
      <c r="Z980" s="44"/>
      <c r="AA980" s="44"/>
      <c r="AB980" s="44"/>
      <c r="AC980" s="44"/>
      <c r="AD980" s="44"/>
      <c r="AE980" s="44"/>
      <c r="AF980" s="44"/>
      <c r="AG980" s="44"/>
    </row>
    <row r="981" spans="1:33" s="105" customFormat="1" ht="11.45" customHeight="1" outlineLevel="1" x14ac:dyDescent="0.2">
      <c r="A981" s="142">
        <f t="shared" si="46"/>
        <v>964</v>
      </c>
      <c r="B981" s="318"/>
      <c r="C981" s="71"/>
      <c r="D981" s="314"/>
      <c r="E981" s="70"/>
      <c r="F981" s="309"/>
      <c r="G981" s="308"/>
      <c r="H981" s="305"/>
      <c r="I981" s="305"/>
      <c r="J981" s="311"/>
      <c r="K981" s="305"/>
      <c r="L981" s="130" t="str">
        <f>IF(I981&lt;H981,"Check dates",IF(AND(H981="",I981&gt;0),"Check dates",IF(I981="",".",IFERROR(MAX(0,NETWORKDAYS(H981,I981,Lists!$F$45:$F$65)-IF(ISNUMBER(J981),J981,0)-1,0),"."))))</f>
        <v>.</v>
      </c>
      <c r="M981" s="308"/>
      <c r="N981" s="308"/>
      <c r="O981" s="304"/>
      <c r="P981" s="304"/>
      <c r="Q981" s="304"/>
      <c r="R981" s="304"/>
      <c r="S981" s="130" t="str">
        <f t="shared" si="47"/>
        <v>.</v>
      </c>
      <c r="T981" s="169" t="str">
        <f>IF(S981="Yes",(NETWORKDAYS(H981,$D$12,Lists!$F$45:$F$65)-IF(ISNUMBER(J981),J981,0)-1),".")</f>
        <v>.</v>
      </c>
      <c r="U981" s="24"/>
      <c r="V981" s="296" t="str">
        <f t="shared" si="48"/>
        <v>.</v>
      </c>
      <c r="W981" s="44"/>
      <c r="X981" s="307"/>
      <c r="Y981" s="44"/>
      <c r="Z981" s="44"/>
      <c r="AA981" s="44"/>
      <c r="AB981" s="44"/>
      <c r="AC981" s="44"/>
      <c r="AD981" s="44"/>
      <c r="AE981" s="44"/>
      <c r="AF981" s="44"/>
      <c r="AG981" s="44"/>
    </row>
    <row r="982" spans="1:33" s="105" customFormat="1" ht="11.45" customHeight="1" outlineLevel="1" x14ac:dyDescent="0.2">
      <c r="A982" s="142">
        <f t="shared" si="46"/>
        <v>965</v>
      </c>
      <c r="B982" s="318"/>
      <c r="C982" s="71"/>
      <c r="D982" s="314"/>
      <c r="E982" s="70"/>
      <c r="F982" s="309"/>
      <c r="G982" s="308"/>
      <c r="H982" s="305"/>
      <c r="I982" s="305"/>
      <c r="J982" s="311"/>
      <c r="K982" s="305"/>
      <c r="L982" s="130" t="str">
        <f>IF(I982&lt;H982,"Check dates",IF(AND(H982="",I982&gt;0),"Check dates",IF(I982="",".",IFERROR(MAX(0,NETWORKDAYS(H982,I982,Lists!$F$45:$F$65)-IF(ISNUMBER(J982),J982,0)-1,0),"."))))</f>
        <v>.</v>
      </c>
      <c r="M982" s="308"/>
      <c r="N982" s="308"/>
      <c r="O982" s="304"/>
      <c r="P982" s="304"/>
      <c r="Q982" s="304"/>
      <c r="R982" s="304"/>
      <c r="S982" s="130" t="str">
        <f t="shared" si="47"/>
        <v>.</v>
      </c>
      <c r="T982" s="169" t="str">
        <f>IF(S982="Yes",(NETWORKDAYS(H982,$D$12,Lists!$F$45:$F$65)-IF(ISNUMBER(J982),J982,0)-1),".")</f>
        <v>.</v>
      </c>
      <c r="U982" s="24"/>
      <c r="V982" s="296" t="str">
        <f t="shared" si="48"/>
        <v>.</v>
      </c>
      <c r="W982" s="44"/>
      <c r="X982" s="307"/>
      <c r="Y982" s="44"/>
      <c r="Z982" s="44"/>
      <c r="AA982" s="44"/>
      <c r="AB982" s="44"/>
      <c r="AC982" s="44"/>
      <c r="AD982" s="44"/>
      <c r="AE982" s="44"/>
      <c r="AF982" s="44"/>
      <c r="AG982" s="44"/>
    </row>
    <row r="983" spans="1:33" s="105" customFormat="1" ht="11.45" customHeight="1" outlineLevel="1" x14ac:dyDescent="0.2">
      <c r="A983" s="142">
        <f t="shared" si="46"/>
        <v>966</v>
      </c>
      <c r="B983" s="318"/>
      <c r="C983" s="71"/>
      <c r="D983" s="314"/>
      <c r="E983" s="70"/>
      <c r="F983" s="309"/>
      <c r="G983" s="308"/>
      <c r="H983" s="305"/>
      <c r="I983" s="305"/>
      <c r="J983" s="311"/>
      <c r="K983" s="305"/>
      <c r="L983" s="130" t="str">
        <f>IF(I983&lt;H983,"Check dates",IF(AND(H983="",I983&gt;0),"Check dates",IF(I983="",".",IFERROR(MAX(0,NETWORKDAYS(H983,I983,Lists!$F$45:$F$65)-IF(ISNUMBER(J983),J983,0)-1,0),"."))))</f>
        <v>.</v>
      </c>
      <c r="M983" s="308"/>
      <c r="N983" s="308"/>
      <c r="O983" s="304"/>
      <c r="P983" s="304"/>
      <c r="Q983" s="304"/>
      <c r="R983" s="304"/>
      <c r="S983" s="130" t="str">
        <f t="shared" si="47"/>
        <v>.</v>
      </c>
      <c r="T983" s="169" t="str">
        <f>IF(S983="Yes",(NETWORKDAYS(H983,$D$12,Lists!$F$45:$F$65)-IF(ISNUMBER(J983),J983,0)-1),".")</f>
        <v>.</v>
      </c>
      <c r="U983" s="24"/>
      <c r="V983" s="296" t="str">
        <f t="shared" si="48"/>
        <v>.</v>
      </c>
      <c r="W983" s="44"/>
      <c r="X983" s="307"/>
      <c r="Y983" s="44"/>
      <c r="Z983" s="44"/>
      <c r="AA983" s="44"/>
      <c r="AB983" s="44"/>
      <c r="AC983" s="44"/>
      <c r="AD983" s="44"/>
      <c r="AE983" s="44"/>
      <c r="AF983" s="44"/>
      <c r="AG983" s="44"/>
    </row>
    <row r="984" spans="1:33" s="105" customFormat="1" ht="11.45" customHeight="1" outlineLevel="1" x14ac:dyDescent="0.2">
      <c r="A984" s="142">
        <f t="shared" si="46"/>
        <v>967</v>
      </c>
      <c r="B984" s="318"/>
      <c r="C984" s="71"/>
      <c r="D984" s="314"/>
      <c r="E984" s="70"/>
      <c r="F984" s="309"/>
      <c r="G984" s="308"/>
      <c r="H984" s="305"/>
      <c r="I984" s="305"/>
      <c r="J984" s="311"/>
      <c r="K984" s="305"/>
      <c r="L984" s="130" t="str">
        <f>IF(I984&lt;H984,"Check dates",IF(AND(H984="",I984&gt;0),"Check dates",IF(I984="",".",IFERROR(MAX(0,NETWORKDAYS(H984,I984,Lists!$F$45:$F$65)-IF(ISNUMBER(J984),J984,0)-1,0),"."))))</f>
        <v>.</v>
      </c>
      <c r="M984" s="308"/>
      <c r="N984" s="308"/>
      <c r="O984" s="304"/>
      <c r="P984" s="304"/>
      <c r="Q984" s="304"/>
      <c r="R984" s="304"/>
      <c r="S984" s="130" t="str">
        <f t="shared" si="47"/>
        <v>.</v>
      </c>
      <c r="T984" s="169" t="str">
        <f>IF(S984="Yes",(NETWORKDAYS(H984,$D$12,Lists!$F$45:$F$65)-IF(ISNUMBER(J984),J984,0)-1),".")</f>
        <v>.</v>
      </c>
      <c r="U984" s="24"/>
      <c r="V984" s="296" t="str">
        <f t="shared" si="48"/>
        <v>.</v>
      </c>
      <c r="W984" s="44"/>
      <c r="X984" s="307"/>
      <c r="Y984" s="44"/>
      <c r="Z984" s="44"/>
      <c r="AA984" s="44"/>
      <c r="AB984" s="44"/>
      <c r="AC984" s="44"/>
      <c r="AD984" s="44"/>
      <c r="AE984" s="44"/>
      <c r="AF984" s="44"/>
      <c r="AG984" s="44"/>
    </row>
    <row r="985" spans="1:33" s="105" customFormat="1" ht="11.45" customHeight="1" outlineLevel="1" x14ac:dyDescent="0.2">
      <c r="A985" s="142">
        <f t="shared" si="46"/>
        <v>968</v>
      </c>
      <c r="B985" s="318"/>
      <c r="C985" s="71"/>
      <c r="D985" s="314"/>
      <c r="E985" s="70"/>
      <c r="F985" s="309"/>
      <c r="G985" s="308"/>
      <c r="H985" s="305"/>
      <c r="I985" s="305"/>
      <c r="J985" s="311"/>
      <c r="K985" s="305"/>
      <c r="L985" s="130" t="str">
        <f>IF(I985&lt;H985,"Check dates",IF(AND(H985="",I985&gt;0),"Check dates",IF(I985="",".",IFERROR(MAX(0,NETWORKDAYS(H985,I985,Lists!$F$45:$F$65)-IF(ISNUMBER(J985),J985,0)-1,0),"."))))</f>
        <v>.</v>
      </c>
      <c r="M985" s="308"/>
      <c r="N985" s="308"/>
      <c r="O985" s="304"/>
      <c r="P985" s="304"/>
      <c r="Q985" s="304"/>
      <c r="R985" s="304"/>
      <c r="S985" s="130" t="str">
        <f t="shared" si="47"/>
        <v>.</v>
      </c>
      <c r="T985" s="169" t="str">
        <f>IF(S985="Yes",(NETWORKDAYS(H985,$D$12,Lists!$F$45:$F$65)-IF(ISNUMBER(J985),J985,0)-1),".")</f>
        <v>.</v>
      </c>
      <c r="U985" s="24"/>
      <c r="V985" s="296" t="str">
        <f t="shared" si="48"/>
        <v>.</v>
      </c>
      <c r="W985" s="44"/>
      <c r="X985" s="307"/>
      <c r="Y985" s="44"/>
      <c r="Z985" s="44"/>
      <c r="AA985" s="44"/>
      <c r="AB985" s="44"/>
      <c r="AC985" s="44"/>
      <c r="AD985" s="44"/>
      <c r="AE985" s="44"/>
      <c r="AF985" s="44"/>
      <c r="AG985" s="44"/>
    </row>
    <row r="986" spans="1:33" s="105" customFormat="1" ht="11.45" customHeight="1" outlineLevel="1" x14ac:dyDescent="0.2">
      <c r="A986" s="142">
        <f t="shared" si="46"/>
        <v>969</v>
      </c>
      <c r="B986" s="318"/>
      <c r="C986" s="71"/>
      <c r="D986" s="314"/>
      <c r="E986" s="70"/>
      <c r="F986" s="309"/>
      <c r="G986" s="308"/>
      <c r="H986" s="305"/>
      <c r="I986" s="305"/>
      <c r="J986" s="311"/>
      <c r="K986" s="305"/>
      <c r="L986" s="130" t="str">
        <f>IF(I986&lt;H986,"Check dates",IF(AND(H986="",I986&gt;0),"Check dates",IF(I986="",".",IFERROR(MAX(0,NETWORKDAYS(H986,I986,Lists!$F$45:$F$65)-IF(ISNUMBER(J986),J986,0)-1,0),"."))))</f>
        <v>.</v>
      </c>
      <c r="M986" s="308"/>
      <c r="N986" s="308"/>
      <c r="O986" s="304"/>
      <c r="P986" s="304"/>
      <c r="Q986" s="304"/>
      <c r="R986" s="304"/>
      <c r="S986" s="130" t="str">
        <f t="shared" si="47"/>
        <v>.</v>
      </c>
      <c r="T986" s="169" t="str">
        <f>IF(S986="Yes",(NETWORKDAYS(H986,$D$12,Lists!$F$45:$F$65)-IF(ISNUMBER(J986),J986,0)-1),".")</f>
        <v>.</v>
      </c>
      <c r="U986" s="24"/>
      <c r="V986" s="296" t="str">
        <f t="shared" si="48"/>
        <v>.</v>
      </c>
      <c r="W986" s="44"/>
      <c r="X986" s="307"/>
      <c r="Y986" s="44"/>
      <c r="Z986" s="44"/>
      <c r="AA986" s="44"/>
      <c r="AB986" s="44"/>
      <c r="AC986" s="44"/>
      <c r="AD986" s="44"/>
      <c r="AE986" s="44"/>
      <c r="AF986" s="44"/>
      <c r="AG986" s="44"/>
    </row>
    <row r="987" spans="1:33" s="105" customFormat="1" ht="11.45" customHeight="1" outlineLevel="1" x14ac:dyDescent="0.2">
      <c r="A987" s="142">
        <f t="shared" si="46"/>
        <v>970</v>
      </c>
      <c r="B987" s="318"/>
      <c r="C987" s="71"/>
      <c r="D987" s="314"/>
      <c r="E987" s="70"/>
      <c r="F987" s="309"/>
      <c r="G987" s="308"/>
      <c r="H987" s="305"/>
      <c r="I987" s="319"/>
      <c r="J987" s="311"/>
      <c r="K987" s="305"/>
      <c r="L987" s="130" t="str">
        <f>IF(I987&lt;H987,"Check dates",IF(AND(H987="",I987&gt;0),"Check dates",IF(I987="",".",IFERROR(MAX(0,NETWORKDAYS(H987,I987,Lists!$F$45:$F$65)-IF(ISNUMBER(J987),J987,0)-1,0),"."))))</f>
        <v>.</v>
      </c>
      <c r="M987" s="308"/>
      <c r="N987" s="308"/>
      <c r="O987" s="304"/>
      <c r="P987" s="304"/>
      <c r="Q987" s="304"/>
      <c r="R987" s="304"/>
      <c r="S987" s="130" t="str">
        <f t="shared" si="47"/>
        <v>.</v>
      </c>
      <c r="T987" s="169" t="str">
        <f>IF(S987="Yes",(NETWORKDAYS(H987,$D$12,Lists!$F$45:$F$65)-IF(ISNUMBER(J987),J987,0)-1),".")</f>
        <v>.</v>
      </c>
      <c r="U987" s="24"/>
      <c r="V987" s="296" t="str">
        <f t="shared" si="48"/>
        <v>.</v>
      </c>
      <c r="W987" s="44"/>
      <c r="X987" s="307"/>
      <c r="Y987" s="44"/>
      <c r="Z987" s="44"/>
      <c r="AA987" s="44"/>
      <c r="AB987" s="44"/>
      <c r="AC987" s="44"/>
      <c r="AD987" s="44"/>
      <c r="AE987" s="44"/>
      <c r="AF987" s="44"/>
      <c r="AG987" s="44"/>
    </row>
    <row r="988" spans="1:33" s="105" customFormat="1" ht="11.45" customHeight="1" outlineLevel="1" x14ac:dyDescent="0.2">
      <c r="A988" s="142">
        <f t="shared" si="46"/>
        <v>971</v>
      </c>
      <c r="B988" s="318"/>
      <c r="C988" s="71"/>
      <c r="D988" s="314"/>
      <c r="E988" s="70"/>
      <c r="F988" s="309"/>
      <c r="G988" s="308"/>
      <c r="H988" s="305"/>
      <c r="I988" s="305"/>
      <c r="J988" s="311"/>
      <c r="K988" s="305"/>
      <c r="L988" s="130" t="str">
        <f>IF(I988&lt;H988,"Check dates",IF(AND(H988="",I988&gt;0),"Check dates",IF(I988="",".",IFERROR(MAX(0,NETWORKDAYS(H988,I988,Lists!$F$45:$F$65)-IF(ISNUMBER(J988),J988,0)-1,0),"."))))</f>
        <v>.</v>
      </c>
      <c r="M988" s="308"/>
      <c r="N988" s="308"/>
      <c r="O988" s="304"/>
      <c r="P988" s="304"/>
      <c r="Q988" s="304"/>
      <c r="R988" s="304"/>
      <c r="S988" s="130" t="str">
        <f t="shared" si="47"/>
        <v>.</v>
      </c>
      <c r="T988" s="169" t="str">
        <f>IF(S988="Yes",(NETWORKDAYS(H988,$D$12,Lists!$F$45:$F$65)-IF(ISNUMBER(J988),J988,0)-1),".")</f>
        <v>.</v>
      </c>
      <c r="U988" s="24"/>
      <c r="V988" s="296" t="str">
        <f t="shared" si="48"/>
        <v>.</v>
      </c>
      <c r="W988" s="44"/>
      <c r="X988" s="307"/>
      <c r="Y988" s="44"/>
      <c r="Z988" s="44"/>
      <c r="AA988" s="44"/>
      <c r="AB988" s="44"/>
      <c r="AC988" s="44"/>
      <c r="AD988" s="44"/>
      <c r="AE988" s="44"/>
      <c r="AF988" s="44"/>
      <c r="AG988" s="44"/>
    </row>
    <row r="989" spans="1:33" s="105" customFormat="1" ht="11.45" customHeight="1" outlineLevel="1" x14ac:dyDescent="0.2">
      <c r="A989" s="142">
        <f t="shared" si="46"/>
        <v>972</v>
      </c>
      <c r="B989" s="318"/>
      <c r="C989" s="71"/>
      <c r="D989" s="314"/>
      <c r="E989" s="70"/>
      <c r="F989" s="70"/>
      <c r="G989" s="265"/>
      <c r="H989" s="305"/>
      <c r="I989" s="305"/>
      <c r="J989" s="311"/>
      <c r="K989" s="305"/>
      <c r="L989" s="130" t="str">
        <f>IF(I989&lt;H989,"Check dates",IF(AND(H989="",I989&gt;0),"Check dates",IF(I989="",".",IFERROR(MAX(0,NETWORKDAYS(H989,I989,Lists!$F$45:$F$65)-IF(ISNUMBER(J989),J989,0)-1,0),"."))))</f>
        <v>.</v>
      </c>
      <c r="M989" s="308"/>
      <c r="N989" s="308"/>
      <c r="O989" s="304"/>
      <c r="P989" s="304"/>
      <c r="Q989" s="304"/>
      <c r="R989" s="304"/>
      <c r="S989" s="130" t="str">
        <f t="shared" si="47"/>
        <v>.</v>
      </c>
      <c r="T989" s="169" t="str">
        <f>IF(S989="Yes",(NETWORKDAYS(H989,$D$12,Lists!$F$45:$F$65)-IF(ISNUMBER(J989),J989,0)-1),".")</f>
        <v>.</v>
      </c>
      <c r="U989" s="24"/>
      <c r="V989" s="296" t="str">
        <f t="shared" si="48"/>
        <v>.</v>
      </c>
      <c r="W989" s="44"/>
      <c r="X989" s="307"/>
      <c r="Y989" s="44"/>
      <c r="Z989" s="44"/>
      <c r="AA989" s="44"/>
      <c r="AB989" s="44"/>
      <c r="AC989" s="44"/>
      <c r="AD989" s="44"/>
      <c r="AE989" s="44"/>
      <c r="AF989" s="44"/>
      <c r="AG989" s="44"/>
    </row>
    <row r="990" spans="1:33" s="105" customFormat="1" ht="11.45" customHeight="1" outlineLevel="1" x14ac:dyDescent="0.2">
      <c r="A990" s="142">
        <f t="shared" si="46"/>
        <v>973</v>
      </c>
      <c r="B990" s="318"/>
      <c r="C990" s="71"/>
      <c r="D990" s="314"/>
      <c r="E990" s="70"/>
      <c r="F990" s="70"/>
      <c r="G990" s="265"/>
      <c r="H990" s="305"/>
      <c r="I990" s="319"/>
      <c r="J990" s="311"/>
      <c r="K990" s="305"/>
      <c r="L990" s="130" t="str">
        <f>IF(I990&lt;H990,"Check dates",IF(AND(H990="",I990&gt;0),"Check dates",IF(I990="",".",IFERROR(MAX(0,NETWORKDAYS(H990,I990,Lists!$F$45:$F$65)-IF(ISNUMBER(J990),J990,0)-1,0),"."))))</f>
        <v>.</v>
      </c>
      <c r="M990" s="308"/>
      <c r="N990" s="308"/>
      <c r="O990" s="304"/>
      <c r="P990" s="304"/>
      <c r="Q990" s="304"/>
      <c r="R990" s="304"/>
      <c r="S990" s="130" t="str">
        <f t="shared" si="47"/>
        <v>.</v>
      </c>
      <c r="T990" s="169" t="str">
        <f>IF(S990="Yes",(NETWORKDAYS(H990,$D$12,Lists!$F$45:$F$65)-IF(ISNUMBER(J990),J990,0)-1),".")</f>
        <v>.</v>
      </c>
      <c r="U990" s="24"/>
      <c r="V990" s="296" t="str">
        <f t="shared" si="48"/>
        <v>.</v>
      </c>
      <c r="W990" s="44"/>
      <c r="X990" s="307"/>
      <c r="Y990" s="44"/>
      <c r="Z990" s="44"/>
      <c r="AA990" s="44"/>
      <c r="AB990" s="44"/>
      <c r="AC990" s="44"/>
      <c r="AD990" s="44"/>
      <c r="AE990" s="44"/>
      <c r="AF990" s="44"/>
      <c r="AG990" s="44"/>
    </row>
    <row r="991" spans="1:33" s="105" customFormat="1" ht="11.45" customHeight="1" outlineLevel="1" x14ac:dyDescent="0.2">
      <c r="A991" s="142">
        <f t="shared" si="46"/>
        <v>974</v>
      </c>
      <c r="B991" s="318"/>
      <c r="C991" s="71"/>
      <c r="D991" s="314"/>
      <c r="E991" s="70"/>
      <c r="F991" s="70"/>
      <c r="G991" s="265"/>
      <c r="H991" s="305"/>
      <c r="I991" s="305"/>
      <c r="J991" s="311"/>
      <c r="K991" s="305"/>
      <c r="L991" s="130" t="str">
        <f>IF(I991&lt;H991,"Check dates",IF(AND(H991="",I991&gt;0),"Check dates",IF(I991="",".",IFERROR(MAX(0,NETWORKDAYS(H991,I991,Lists!$F$45:$F$65)-IF(ISNUMBER(J991),J991,0)-1,0),"."))))</f>
        <v>.</v>
      </c>
      <c r="M991" s="308"/>
      <c r="N991" s="308"/>
      <c r="O991" s="304"/>
      <c r="P991" s="304"/>
      <c r="Q991" s="304"/>
      <c r="R991" s="304"/>
      <c r="S991" s="130" t="str">
        <f t="shared" si="47"/>
        <v>.</v>
      </c>
      <c r="T991" s="169" t="str">
        <f>IF(S991="Yes",(NETWORKDAYS(H991,$D$12,Lists!$F$45:$F$65)-IF(ISNUMBER(J991),J991,0)-1),".")</f>
        <v>.</v>
      </c>
      <c r="U991" s="24"/>
      <c r="V991" s="296" t="str">
        <f t="shared" si="48"/>
        <v>.</v>
      </c>
      <c r="W991" s="44"/>
      <c r="X991" s="307"/>
      <c r="Y991" s="44"/>
      <c r="Z991" s="44"/>
      <c r="AA991" s="44"/>
      <c r="AB991" s="44"/>
      <c r="AC991" s="44"/>
      <c r="AD991" s="44"/>
      <c r="AE991" s="44"/>
      <c r="AF991" s="44"/>
      <c r="AG991" s="44"/>
    </row>
    <row r="992" spans="1:33" s="105" customFormat="1" ht="11.45" customHeight="1" outlineLevel="1" x14ac:dyDescent="0.2">
      <c r="A992" s="142">
        <f t="shared" si="46"/>
        <v>975</v>
      </c>
      <c r="B992" s="318"/>
      <c r="C992" s="71"/>
      <c r="D992" s="314"/>
      <c r="E992" s="70"/>
      <c r="F992" s="70"/>
      <c r="G992" s="265"/>
      <c r="H992" s="305"/>
      <c r="I992" s="305"/>
      <c r="J992" s="311"/>
      <c r="K992" s="305"/>
      <c r="L992" s="130" t="str">
        <f>IF(I992&lt;H992,"Check dates",IF(AND(H992="",I992&gt;0),"Check dates",IF(I992="",".",IFERROR(MAX(0,NETWORKDAYS(H992,I992,Lists!$F$45:$F$65)-IF(ISNUMBER(J992),J992,0)-1,0),"."))))</f>
        <v>.</v>
      </c>
      <c r="M992" s="308"/>
      <c r="N992" s="308"/>
      <c r="O992" s="304"/>
      <c r="P992" s="304"/>
      <c r="Q992" s="304"/>
      <c r="R992" s="304"/>
      <c r="S992" s="130" t="str">
        <f t="shared" si="47"/>
        <v>.</v>
      </c>
      <c r="T992" s="169" t="str">
        <f>IF(S992="Yes",(NETWORKDAYS(H992,$D$12,Lists!$F$45:$F$65)-IF(ISNUMBER(J992),J992,0)-1),".")</f>
        <v>.</v>
      </c>
      <c r="U992" s="24"/>
      <c r="V992" s="296" t="str">
        <f t="shared" si="48"/>
        <v>.</v>
      </c>
      <c r="W992" s="44"/>
      <c r="X992" s="307"/>
      <c r="Y992" s="44"/>
      <c r="Z992" s="44"/>
      <c r="AA992" s="44"/>
      <c r="AB992" s="44"/>
      <c r="AC992" s="44"/>
      <c r="AD992" s="44"/>
      <c r="AE992" s="44"/>
      <c r="AF992" s="44"/>
      <c r="AG992" s="44"/>
    </row>
    <row r="993" spans="1:33" s="105" customFormat="1" ht="11.45" customHeight="1" outlineLevel="1" x14ac:dyDescent="0.2">
      <c r="A993" s="142">
        <f t="shared" si="46"/>
        <v>976</v>
      </c>
      <c r="B993" s="318"/>
      <c r="C993" s="71"/>
      <c r="D993" s="314"/>
      <c r="E993" s="70"/>
      <c r="F993" s="70"/>
      <c r="G993" s="265"/>
      <c r="H993" s="305"/>
      <c r="I993" s="305"/>
      <c r="J993" s="311"/>
      <c r="K993" s="305"/>
      <c r="L993" s="130" t="str">
        <f>IF(I993&lt;H993,"Check dates",IF(AND(H993="",I993&gt;0),"Check dates",IF(I993="",".",IFERROR(MAX(0,NETWORKDAYS(H993,I993,Lists!$F$45:$F$65)-IF(ISNUMBER(J993),J993,0)-1,0),"."))))</f>
        <v>.</v>
      </c>
      <c r="M993" s="308"/>
      <c r="N993" s="308"/>
      <c r="O993" s="304"/>
      <c r="P993" s="304"/>
      <c r="Q993" s="304"/>
      <c r="R993" s="304"/>
      <c r="S993" s="130" t="str">
        <f t="shared" si="47"/>
        <v>.</v>
      </c>
      <c r="T993" s="169" t="str">
        <f>IF(S993="Yes",(NETWORKDAYS(H993,$D$12,Lists!$F$45:$F$65)-IF(ISNUMBER(J993),J993,0)-1),".")</f>
        <v>.</v>
      </c>
      <c r="U993" s="24"/>
      <c r="V993" s="296" t="str">
        <f t="shared" si="48"/>
        <v>.</v>
      </c>
      <c r="W993" s="44"/>
      <c r="X993" s="307"/>
      <c r="Y993" s="44"/>
      <c r="Z993" s="44"/>
      <c r="AA993" s="44"/>
      <c r="AB993" s="44"/>
      <c r="AC993" s="44"/>
      <c r="AD993" s="44"/>
      <c r="AE993" s="44"/>
      <c r="AF993" s="44"/>
      <c r="AG993" s="44"/>
    </row>
    <row r="994" spans="1:33" s="105" customFormat="1" ht="11.45" customHeight="1" outlineLevel="1" x14ac:dyDescent="0.2">
      <c r="A994" s="142">
        <f t="shared" si="46"/>
        <v>977</v>
      </c>
      <c r="B994" s="318"/>
      <c r="C994" s="71"/>
      <c r="D994" s="314"/>
      <c r="E994" s="70"/>
      <c r="F994" s="70"/>
      <c r="G994" s="265"/>
      <c r="H994" s="305"/>
      <c r="I994" s="305"/>
      <c r="J994" s="311"/>
      <c r="K994" s="305"/>
      <c r="L994" s="130" t="str">
        <f>IF(I994&lt;H994,"Check dates",IF(AND(H994="",I994&gt;0),"Check dates",IF(I994="",".",IFERROR(MAX(0,NETWORKDAYS(H994,I994,Lists!$F$45:$F$65)-IF(ISNUMBER(J994),J994,0)-1,0),"."))))</f>
        <v>.</v>
      </c>
      <c r="M994" s="308"/>
      <c r="N994" s="308"/>
      <c r="O994" s="304"/>
      <c r="P994" s="304"/>
      <c r="Q994" s="304"/>
      <c r="R994" s="304"/>
      <c r="S994" s="130" t="str">
        <f t="shared" si="47"/>
        <v>.</v>
      </c>
      <c r="T994" s="169" t="str">
        <f>IF(S994="Yes",(NETWORKDAYS(H994,$D$12,Lists!$F$45:$F$65)-IF(ISNUMBER(J994),J994,0)-1),".")</f>
        <v>.</v>
      </c>
      <c r="U994" s="24"/>
      <c r="V994" s="296" t="str">
        <f t="shared" si="48"/>
        <v>.</v>
      </c>
      <c r="W994" s="44"/>
      <c r="X994" s="307"/>
      <c r="Y994" s="44"/>
      <c r="Z994" s="44"/>
      <c r="AA994" s="44"/>
      <c r="AB994" s="44"/>
      <c r="AC994" s="44"/>
      <c r="AD994" s="44"/>
      <c r="AE994" s="44"/>
      <c r="AF994" s="44"/>
      <c r="AG994" s="44"/>
    </row>
    <row r="995" spans="1:33" s="105" customFormat="1" ht="11.45" customHeight="1" outlineLevel="1" x14ac:dyDescent="0.2">
      <c r="A995" s="142">
        <f t="shared" si="46"/>
        <v>978</v>
      </c>
      <c r="B995" s="318"/>
      <c r="C995" s="71"/>
      <c r="D995" s="314"/>
      <c r="E995" s="70"/>
      <c r="F995" s="70"/>
      <c r="G995" s="265"/>
      <c r="H995" s="305"/>
      <c r="I995" s="305"/>
      <c r="J995" s="311"/>
      <c r="K995" s="305"/>
      <c r="L995" s="130" t="str">
        <f>IF(I995&lt;H995,"Check dates",IF(AND(H995="",I995&gt;0),"Check dates",IF(I995="",".",IFERROR(MAX(0,NETWORKDAYS(H995,I995,Lists!$F$45:$F$65)-IF(ISNUMBER(J995),J995,0)-1,0),"."))))</f>
        <v>.</v>
      </c>
      <c r="M995" s="308"/>
      <c r="N995" s="308"/>
      <c r="O995" s="304"/>
      <c r="P995" s="304"/>
      <c r="Q995" s="304"/>
      <c r="R995" s="304"/>
      <c r="S995" s="130" t="str">
        <f t="shared" si="47"/>
        <v>.</v>
      </c>
      <c r="T995" s="169" t="str">
        <f>IF(S995="Yes",(NETWORKDAYS(H995,$D$12,Lists!$F$45:$F$65)-IF(ISNUMBER(J995),J995,0)-1),".")</f>
        <v>.</v>
      </c>
      <c r="U995" s="24"/>
      <c r="V995" s="296" t="str">
        <f t="shared" si="48"/>
        <v>.</v>
      </c>
      <c r="W995" s="44"/>
      <c r="X995" s="307"/>
      <c r="Y995" s="44"/>
      <c r="Z995" s="44"/>
      <c r="AA995" s="44"/>
      <c r="AB995" s="44"/>
      <c r="AC995" s="44"/>
      <c r="AD995" s="44"/>
      <c r="AE995" s="44"/>
      <c r="AF995" s="44"/>
      <c r="AG995" s="44"/>
    </row>
    <row r="996" spans="1:33" s="105" customFormat="1" ht="11.45" customHeight="1" outlineLevel="1" x14ac:dyDescent="0.2">
      <c r="A996" s="142">
        <f t="shared" si="46"/>
        <v>979</v>
      </c>
      <c r="B996" s="318"/>
      <c r="C996" s="71"/>
      <c r="D996" s="314"/>
      <c r="E996" s="70"/>
      <c r="F996" s="70"/>
      <c r="G996" s="265"/>
      <c r="H996" s="305"/>
      <c r="I996" s="305"/>
      <c r="J996" s="311"/>
      <c r="K996" s="305"/>
      <c r="L996" s="130" t="str">
        <f>IF(I996&lt;H996,"Check dates",IF(AND(H996="",I996&gt;0),"Check dates",IF(I996="",".",IFERROR(MAX(0,NETWORKDAYS(H996,I996,Lists!$F$45:$F$65)-IF(ISNUMBER(J996),J996,0)-1,0),"."))))</f>
        <v>.</v>
      </c>
      <c r="M996" s="308"/>
      <c r="N996" s="308"/>
      <c r="O996" s="304"/>
      <c r="P996" s="304"/>
      <c r="Q996" s="304"/>
      <c r="R996" s="304"/>
      <c r="S996" s="130" t="str">
        <f t="shared" si="47"/>
        <v>.</v>
      </c>
      <c r="T996" s="169" t="str">
        <f>IF(S996="Yes",(NETWORKDAYS(H996,$D$12,Lists!$F$45:$F$65)-IF(ISNUMBER(J996),J996,0)-1),".")</f>
        <v>.</v>
      </c>
      <c r="U996" s="24"/>
      <c r="V996" s="296" t="str">
        <f t="shared" si="48"/>
        <v>.</v>
      </c>
      <c r="W996" s="44"/>
      <c r="X996" s="307"/>
      <c r="Y996" s="44"/>
      <c r="Z996" s="44"/>
      <c r="AA996" s="44"/>
      <c r="AB996" s="44"/>
      <c r="AC996" s="44"/>
      <c r="AD996" s="44"/>
      <c r="AE996" s="44"/>
      <c r="AF996" s="44"/>
      <c r="AG996" s="44"/>
    </row>
    <row r="997" spans="1:33" s="105" customFormat="1" ht="11.45" customHeight="1" outlineLevel="1" x14ac:dyDescent="0.2">
      <c r="A997" s="142">
        <f t="shared" si="46"/>
        <v>980</v>
      </c>
      <c r="B997" s="318"/>
      <c r="C997" s="71"/>
      <c r="D997" s="314"/>
      <c r="E997" s="70"/>
      <c r="F997" s="70"/>
      <c r="G997" s="265"/>
      <c r="H997" s="305"/>
      <c r="I997" s="305"/>
      <c r="J997" s="311"/>
      <c r="K997" s="305"/>
      <c r="L997" s="130" t="str">
        <f>IF(I997&lt;H997,"Check dates",IF(AND(H997="",I997&gt;0),"Check dates",IF(I997="",".",IFERROR(MAX(0,NETWORKDAYS(H997,I997,Lists!$F$45:$F$65)-IF(ISNUMBER(J997),J997,0)-1,0),"."))))</f>
        <v>.</v>
      </c>
      <c r="M997" s="308"/>
      <c r="N997" s="308"/>
      <c r="O997" s="304"/>
      <c r="P997" s="304"/>
      <c r="Q997" s="304"/>
      <c r="R997" s="304"/>
      <c r="S997" s="130" t="str">
        <f t="shared" si="47"/>
        <v>.</v>
      </c>
      <c r="T997" s="169" t="str">
        <f>IF(S997="Yes",(NETWORKDAYS(H997,$D$12,Lists!$F$45:$F$65)-IF(ISNUMBER(J997),J997,0)-1),".")</f>
        <v>.</v>
      </c>
      <c r="U997" s="24"/>
      <c r="V997" s="296" t="str">
        <f t="shared" si="48"/>
        <v>.</v>
      </c>
      <c r="W997" s="44"/>
      <c r="X997" s="307"/>
      <c r="Y997" s="44"/>
      <c r="Z997" s="44"/>
      <c r="AA997" s="44"/>
      <c r="AB997" s="44"/>
      <c r="AC997" s="44"/>
      <c r="AD997" s="44"/>
      <c r="AE997" s="44"/>
      <c r="AF997" s="44"/>
      <c r="AG997" s="44"/>
    </row>
    <row r="998" spans="1:33" s="105" customFormat="1" ht="11.45" customHeight="1" outlineLevel="1" x14ac:dyDescent="0.2">
      <c r="A998" s="142">
        <f t="shared" si="46"/>
        <v>981</v>
      </c>
      <c r="B998" s="318"/>
      <c r="C998" s="71"/>
      <c r="D998" s="314"/>
      <c r="E998" s="70"/>
      <c r="F998" s="70"/>
      <c r="G998" s="265"/>
      <c r="H998" s="305"/>
      <c r="I998" s="305"/>
      <c r="J998" s="311"/>
      <c r="K998" s="305"/>
      <c r="L998" s="130" t="str">
        <f>IF(I998&lt;H998,"Check dates",IF(AND(H998="",I998&gt;0),"Check dates",IF(I998="",".",IFERROR(MAX(0,NETWORKDAYS(H998,I998,Lists!$F$45:$F$65)-IF(ISNUMBER(J998),J998,0)-1,0),"."))))</f>
        <v>.</v>
      </c>
      <c r="M998" s="308"/>
      <c r="N998" s="308"/>
      <c r="O998" s="304"/>
      <c r="P998" s="304"/>
      <c r="Q998" s="304"/>
      <c r="R998" s="304"/>
      <c r="S998" s="130" t="str">
        <f t="shared" si="47"/>
        <v>.</v>
      </c>
      <c r="T998" s="169" t="str">
        <f>IF(S998="Yes",(NETWORKDAYS(H998,$D$12,Lists!$F$45:$F$65)-IF(ISNUMBER(J998),J998,0)-1),".")</f>
        <v>.</v>
      </c>
      <c r="U998" s="24"/>
      <c r="V998" s="296" t="str">
        <f t="shared" si="48"/>
        <v>.</v>
      </c>
      <c r="W998" s="44"/>
      <c r="X998" s="307"/>
      <c r="Y998" s="44"/>
      <c r="Z998" s="44"/>
      <c r="AA998" s="44"/>
      <c r="AB998" s="44"/>
      <c r="AC998" s="44"/>
      <c r="AD998" s="44"/>
      <c r="AE998" s="44"/>
      <c r="AF998" s="44"/>
      <c r="AG998" s="44"/>
    </row>
    <row r="999" spans="1:33" s="105" customFormat="1" ht="11.45" customHeight="1" outlineLevel="1" x14ac:dyDescent="0.2">
      <c r="A999" s="142">
        <f t="shared" si="46"/>
        <v>982</v>
      </c>
      <c r="B999" s="318"/>
      <c r="C999" s="71"/>
      <c r="D999" s="314"/>
      <c r="E999" s="70"/>
      <c r="F999" s="70"/>
      <c r="G999" s="265"/>
      <c r="H999" s="305"/>
      <c r="I999" s="305"/>
      <c r="J999" s="311"/>
      <c r="K999" s="305"/>
      <c r="L999" s="130" t="str">
        <f>IF(I999&lt;H999,"Check dates",IF(AND(H999="",I999&gt;0),"Check dates",IF(I999="",".",IFERROR(MAX(0,NETWORKDAYS(H999,I999,Lists!$F$45:$F$65)-IF(ISNUMBER(J999),J999,0)-1,0),"."))))</f>
        <v>.</v>
      </c>
      <c r="M999" s="308"/>
      <c r="N999" s="308"/>
      <c r="O999" s="304"/>
      <c r="P999" s="304"/>
      <c r="Q999" s="304"/>
      <c r="R999" s="304"/>
      <c r="S999" s="130" t="str">
        <f t="shared" si="47"/>
        <v>.</v>
      </c>
      <c r="T999" s="169" t="str">
        <f>IF(S999="Yes",(NETWORKDAYS(H999,$D$12,Lists!$F$45:$F$65)-IF(ISNUMBER(J999),J999,0)-1),".")</f>
        <v>.</v>
      </c>
      <c r="U999" s="24"/>
      <c r="V999" s="296" t="str">
        <f t="shared" si="48"/>
        <v>.</v>
      </c>
      <c r="W999" s="44"/>
      <c r="X999" s="307"/>
      <c r="Y999" s="44"/>
      <c r="Z999" s="44"/>
      <c r="AA999" s="44"/>
      <c r="AB999" s="44"/>
      <c r="AC999" s="44"/>
      <c r="AD999" s="44"/>
      <c r="AE999" s="44"/>
      <c r="AF999" s="44"/>
      <c r="AG999" s="44"/>
    </row>
    <row r="1000" spans="1:33" s="105" customFormat="1" ht="11.45" customHeight="1" outlineLevel="1" x14ac:dyDescent="0.2">
      <c r="A1000" s="142">
        <f t="shared" si="46"/>
        <v>983</v>
      </c>
      <c r="B1000" s="318"/>
      <c r="C1000" s="71"/>
      <c r="D1000" s="314"/>
      <c r="E1000" s="70"/>
      <c r="F1000" s="70"/>
      <c r="G1000" s="265"/>
      <c r="H1000" s="305"/>
      <c r="I1000" s="305"/>
      <c r="J1000" s="311"/>
      <c r="K1000" s="305"/>
      <c r="L1000" s="130" t="str">
        <f>IF(I1000&lt;H1000,"Check dates",IF(AND(H1000="",I1000&gt;0),"Check dates",IF(I1000="",".",IFERROR(MAX(0,NETWORKDAYS(H1000,I1000,Lists!$F$45:$F$65)-IF(ISNUMBER(J1000),J1000,0)-1,0),"."))))</f>
        <v>.</v>
      </c>
      <c r="M1000" s="308"/>
      <c r="N1000" s="308"/>
      <c r="O1000" s="304"/>
      <c r="P1000" s="304"/>
      <c r="Q1000" s="304"/>
      <c r="R1000" s="304"/>
      <c r="S1000" s="130" t="str">
        <f t="shared" si="47"/>
        <v>.</v>
      </c>
      <c r="T1000" s="169" t="str">
        <f>IF(S1000="Yes",(NETWORKDAYS(H1000,$D$12,Lists!$F$45:$F$65)-IF(ISNUMBER(J1000),J1000,0)-1),".")</f>
        <v>.</v>
      </c>
      <c r="U1000" s="24"/>
      <c r="V1000" s="296" t="str">
        <f t="shared" si="48"/>
        <v>.</v>
      </c>
      <c r="W1000" s="44"/>
      <c r="X1000" s="307"/>
      <c r="Y1000" s="44"/>
      <c r="Z1000" s="44"/>
      <c r="AA1000" s="44"/>
      <c r="AB1000" s="44"/>
      <c r="AC1000" s="44"/>
      <c r="AD1000" s="44"/>
      <c r="AE1000" s="44"/>
      <c r="AF1000" s="44"/>
      <c r="AG1000" s="44"/>
    </row>
    <row r="1001" spans="1:33" s="105" customFormat="1" ht="11.45" customHeight="1" outlineLevel="1" x14ac:dyDescent="0.2">
      <c r="A1001" s="142">
        <f t="shared" si="46"/>
        <v>984</v>
      </c>
      <c r="B1001" s="318"/>
      <c r="C1001" s="71"/>
      <c r="D1001" s="314"/>
      <c r="E1001" s="70"/>
      <c r="F1001" s="70"/>
      <c r="G1001" s="265"/>
      <c r="H1001" s="305"/>
      <c r="I1001" s="305"/>
      <c r="J1001" s="311"/>
      <c r="K1001" s="305"/>
      <c r="L1001" s="130" t="str">
        <f>IF(I1001&lt;H1001,"Check dates",IF(AND(H1001="",I1001&gt;0),"Check dates",IF(I1001="",".",IFERROR(MAX(0,NETWORKDAYS(H1001,I1001,Lists!$F$45:$F$65)-IF(ISNUMBER(J1001),J1001,0)-1,0),"."))))</f>
        <v>.</v>
      </c>
      <c r="M1001" s="308"/>
      <c r="N1001" s="308"/>
      <c r="O1001" s="304"/>
      <c r="P1001" s="304"/>
      <c r="Q1001" s="304"/>
      <c r="R1001" s="304"/>
      <c r="S1001" s="130" t="str">
        <f t="shared" si="47"/>
        <v>.</v>
      </c>
      <c r="T1001" s="169" t="str">
        <f>IF(S1001="Yes",(NETWORKDAYS(H1001,$D$12,Lists!$F$45:$F$65)-IF(ISNUMBER(J1001),J1001,0)-1),".")</f>
        <v>.</v>
      </c>
      <c r="U1001" s="24"/>
      <c r="V1001" s="296" t="str">
        <f t="shared" si="48"/>
        <v>.</v>
      </c>
      <c r="W1001" s="44"/>
      <c r="X1001" s="307"/>
      <c r="Y1001" s="44"/>
      <c r="Z1001" s="44"/>
      <c r="AA1001" s="44"/>
      <c r="AB1001" s="44"/>
      <c r="AC1001" s="44"/>
      <c r="AD1001" s="44"/>
      <c r="AE1001" s="44"/>
      <c r="AF1001" s="44"/>
      <c r="AG1001" s="44"/>
    </row>
    <row r="1002" spans="1:33" s="105" customFormat="1" ht="11.45" customHeight="1" outlineLevel="1" x14ac:dyDescent="0.2">
      <c r="A1002" s="142">
        <f t="shared" si="46"/>
        <v>985</v>
      </c>
      <c r="B1002" s="318"/>
      <c r="C1002" s="71"/>
      <c r="D1002" s="314"/>
      <c r="E1002" s="70"/>
      <c r="F1002" s="70"/>
      <c r="G1002" s="265"/>
      <c r="H1002" s="305"/>
      <c r="I1002" s="305"/>
      <c r="J1002" s="311"/>
      <c r="K1002" s="305"/>
      <c r="L1002" s="130" t="str">
        <f>IF(I1002&lt;H1002,"Check dates",IF(AND(H1002="",I1002&gt;0),"Check dates",IF(I1002="",".",IFERROR(MAX(0,NETWORKDAYS(H1002,I1002,Lists!$F$45:$F$65)-IF(ISNUMBER(J1002),J1002,0)-1,0),"."))))</f>
        <v>.</v>
      </c>
      <c r="M1002" s="308"/>
      <c r="N1002" s="308"/>
      <c r="O1002" s="304"/>
      <c r="P1002" s="304"/>
      <c r="Q1002" s="304"/>
      <c r="R1002" s="304"/>
      <c r="S1002" s="130" t="str">
        <f t="shared" si="47"/>
        <v>.</v>
      </c>
      <c r="T1002" s="169" t="str">
        <f>IF(S1002="Yes",(NETWORKDAYS(H1002,$D$12,Lists!$F$45:$F$65)-IF(ISNUMBER(J1002),J1002,0)-1),".")</f>
        <v>.</v>
      </c>
      <c r="U1002" s="24"/>
      <c r="V1002" s="296" t="str">
        <f t="shared" si="48"/>
        <v>.</v>
      </c>
      <c r="W1002" s="44"/>
      <c r="X1002" s="307"/>
      <c r="Y1002" s="44"/>
      <c r="Z1002" s="44"/>
      <c r="AA1002" s="44"/>
      <c r="AB1002" s="44"/>
      <c r="AC1002" s="44"/>
      <c r="AD1002" s="44"/>
      <c r="AE1002" s="44"/>
      <c r="AF1002" s="44"/>
      <c r="AG1002" s="44"/>
    </row>
    <row r="1003" spans="1:33" s="105" customFormat="1" ht="11.45" customHeight="1" outlineLevel="1" x14ac:dyDescent="0.2">
      <c r="A1003" s="142">
        <f t="shared" si="46"/>
        <v>986</v>
      </c>
      <c r="B1003" s="318"/>
      <c r="C1003" s="71"/>
      <c r="D1003" s="314"/>
      <c r="E1003" s="70"/>
      <c r="F1003" s="70"/>
      <c r="G1003" s="265"/>
      <c r="H1003" s="305"/>
      <c r="I1003" s="305"/>
      <c r="J1003" s="311"/>
      <c r="K1003" s="305"/>
      <c r="L1003" s="130" t="str">
        <f>IF(I1003&lt;H1003,"Check dates",IF(AND(H1003="",I1003&gt;0),"Check dates",IF(I1003="",".",IFERROR(MAX(0,NETWORKDAYS(H1003,I1003,Lists!$F$45:$F$65)-IF(ISNUMBER(J1003),J1003,0)-1,0),"."))))</f>
        <v>.</v>
      </c>
      <c r="M1003" s="308"/>
      <c r="N1003" s="308"/>
      <c r="O1003" s="304"/>
      <c r="P1003" s="304"/>
      <c r="Q1003" s="304"/>
      <c r="R1003" s="304"/>
      <c r="S1003" s="130" t="str">
        <f t="shared" si="47"/>
        <v>.</v>
      </c>
      <c r="T1003" s="169" t="str">
        <f>IF(S1003="Yes",(NETWORKDAYS(H1003,$D$12,Lists!$F$45:$F$65)-IF(ISNUMBER(J1003),J1003,0)-1),".")</f>
        <v>.</v>
      </c>
      <c r="U1003" s="24"/>
      <c r="V1003" s="296" t="str">
        <f t="shared" si="48"/>
        <v>.</v>
      </c>
      <c r="W1003" s="44"/>
      <c r="X1003" s="307"/>
      <c r="Y1003" s="44"/>
      <c r="Z1003" s="44"/>
      <c r="AA1003" s="44"/>
      <c r="AB1003" s="44"/>
      <c r="AC1003" s="44"/>
      <c r="AD1003" s="44"/>
      <c r="AE1003" s="44"/>
      <c r="AF1003" s="44"/>
      <c r="AG1003" s="44"/>
    </row>
    <row r="1004" spans="1:33" s="105" customFormat="1" ht="11.45" customHeight="1" outlineLevel="1" x14ac:dyDescent="0.2">
      <c r="A1004" s="142">
        <f t="shared" si="46"/>
        <v>987</v>
      </c>
      <c r="B1004" s="318"/>
      <c r="C1004" s="71"/>
      <c r="D1004" s="314"/>
      <c r="E1004" s="70"/>
      <c r="F1004" s="70"/>
      <c r="G1004" s="265"/>
      <c r="H1004" s="305"/>
      <c r="I1004" s="305"/>
      <c r="J1004" s="311"/>
      <c r="K1004" s="305"/>
      <c r="L1004" s="130" t="str">
        <f>IF(I1004&lt;H1004,"Check dates",IF(AND(H1004="",I1004&gt;0),"Check dates",IF(I1004="",".",IFERROR(MAX(0,NETWORKDAYS(H1004,I1004,Lists!$F$45:$F$65)-IF(ISNUMBER(J1004),J1004,0)-1,0),"."))))</f>
        <v>.</v>
      </c>
      <c r="M1004" s="308"/>
      <c r="N1004" s="308"/>
      <c r="O1004" s="304"/>
      <c r="P1004" s="304"/>
      <c r="Q1004" s="304"/>
      <c r="R1004" s="304"/>
      <c r="S1004" s="130" t="str">
        <f t="shared" si="47"/>
        <v>.</v>
      </c>
      <c r="T1004" s="169" t="str">
        <f>IF(S1004="Yes",(NETWORKDAYS(H1004,$D$12,Lists!$F$45:$F$65)-IF(ISNUMBER(J1004),J1004,0)-1),".")</f>
        <v>.</v>
      </c>
      <c r="U1004" s="24"/>
      <c r="V1004" s="296" t="str">
        <f t="shared" si="48"/>
        <v>.</v>
      </c>
      <c r="W1004" s="44"/>
      <c r="X1004" s="307"/>
      <c r="Y1004" s="44"/>
      <c r="Z1004" s="44"/>
      <c r="AA1004" s="44"/>
      <c r="AB1004" s="44"/>
      <c r="AC1004" s="44"/>
      <c r="AD1004" s="44"/>
      <c r="AE1004" s="44"/>
      <c r="AF1004" s="44"/>
      <c r="AG1004" s="44"/>
    </row>
    <row r="1005" spans="1:33" s="105" customFormat="1" ht="11.45" customHeight="1" outlineLevel="1" x14ac:dyDescent="0.2">
      <c r="A1005" s="142">
        <f t="shared" si="46"/>
        <v>988</v>
      </c>
      <c r="B1005" s="318"/>
      <c r="C1005" s="71"/>
      <c r="D1005" s="314"/>
      <c r="E1005" s="70"/>
      <c r="F1005" s="70"/>
      <c r="G1005" s="265"/>
      <c r="H1005" s="305"/>
      <c r="I1005" s="305"/>
      <c r="J1005" s="311"/>
      <c r="K1005" s="305"/>
      <c r="L1005" s="130" t="str">
        <f>IF(I1005&lt;H1005,"Check dates",IF(AND(H1005="",I1005&gt;0),"Check dates",IF(I1005="",".",IFERROR(MAX(0,NETWORKDAYS(H1005,I1005,Lists!$F$45:$F$65)-IF(ISNUMBER(J1005),J1005,0)-1,0),"."))))</f>
        <v>.</v>
      </c>
      <c r="M1005" s="308"/>
      <c r="N1005" s="308"/>
      <c r="O1005" s="304"/>
      <c r="P1005" s="304"/>
      <c r="Q1005" s="304"/>
      <c r="R1005" s="304"/>
      <c r="S1005" s="130" t="str">
        <f t="shared" si="47"/>
        <v>.</v>
      </c>
      <c r="T1005" s="169" t="str">
        <f>IF(S1005="Yes",(NETWORKDAYS(H1005,$D$12,Lists!$F$45:$F$65)-IF(ISNUMBER(J1005),J1005,0)-1),".")</f>
        <v>.</v>
      </c>
      <c r="U1005" s="24"/>
      <c r="V1005" s="296" t="str">
        <f t="shared" si="48"/>
        <v>.</v>
      </c>
      <c r="W1005" s="44"/>
      <c r="X1005" s="307"/>
      <c r="Y1005" s="44"/>
      <c r="Z1005" s="44"/>
      <c r="AA1005" s="44"/>
      <c r="AB1005" s="44"/>
      <c r="AC1005" s="44"/>
      <c r="AD1005" s="44"/>
      <c r="AE1005" s="44"/>
      <c r="AF1005" s="44"/>
      <c r="AG1005" s="44"/>
    </row>
    <row r="1006" spans="1:33" s="105" customFormat="1" ht="11.45" customHeight="1" outlineLevel="1" x14ac:dyDescent="0.2">
      <c r="A1006" s="142">
        <f t="shared" si="46"/>
        <v>989</v>
      </c>
      <c r="B1006" s="318"/>
      <c r="C1006" s="71"/>
      <c r="D1006" s="314"/>
      <c r="E1006" s="70"/>
      <c r="F1006" s="70"/>
      <c r="G1006" s="265"/>
      <c r="H1006" s="305"/>
      <c r="I1006" s="305"/>
      <c r="J1006" s="311"/>
      <c r="K1006" s="305"/>
      <c r="L1006" s="130" t="str">
        <f>IF(I1006&lt;H1006,"Check dates",IF(AND(H1006="",I1006&gt;0),"Check dates",IF(I1006="",".",IFERROR(MAX(0,NETWORKDAYS(H1006,I1006,Lists!$F$45:$F$65)-IF(ISNUMBER(J1006),J1006,0)-1,0),"."))))</f>
        <v>.</v>
      </c>
      <c r="M1006" s="308"/>
      <c r="N1006" s="308"/>
      <c r="O1006" s="304"/>
      <c r="P1006" s="304"/>
      <c r="Q1006" s="304"/>
      <c r="R1006" s="304"/>
      <c r="S1006" s="130" t="str">
        <f t="shared" si="47"/>
        <v>.</v>
      </c>
      <c r="T1006" s="169" t="str">
        <f>IF(S1006="Yes",(NETWORKDAYS(H1006,$D$12,Lists!$F$45:$F$65)-IF(ISNUMBER(J1006),J1006,0)-1),".")</f>
        <v>.</v>
      </c>
      <c r="U1006" s="24"/>
      <c r="V1006" s="296" t="str">
        <f t="shared" si="48"/>
        <v>.</v>
      </c>
      <c r="W1006" s="44"/>
      <c r="X1006" s="307"/>
      <c r="Y1006" s="44"/>
      <c r="Z1006" s="44"/>
      <c r="AA1006" s="44"/>
      <c r="AB1006" s="44"/>
      <c r="AC1006" s="44"/>
      <c r="AD1006" s="44"/>
      <c r="AE1006" s="44"/>
      <c r="AF1006" s="44"/>
      <c r="AG1006" s="44"/>
    </row>
    <row r="1007" spans="1:33" s="105" customFormat="1" ht="11.45" customHeight="1" outlineLevel="1" x14ac:dyDescent="0.2">
      <c r="A1007" s="142">
        <f t="shared" si="46"/>
        <v>990</v>
      </c>
      <c r="B1007" s="318"/>
      <c r="C1007" s="71"/>
      <c r="D1007" s="314"/>
      <c r="E1007" s="70"/>
      <c r="F1007" s="70"/>
      <c r="G1007" s="265"/>
      <c r="H1007" s="305"/>
      <c r="I1007" s="305"/>
      <c r="J1007" s="311"/>
      <c r="K1007" s="305"/>
      <c r="L1007" s="130" t="str">
        <f>IF(I1007&lt;H1007,"Check dates",IF(AND(H1007="",I1007&gt;0),"Check dates",IF(I1007="",".",IFERROR(MAX(0,NETWORKDAYS(H1007,I1007,Lists!$F$45:$F$65)-IF(ISNUMBER(J1007),J1007,0)-1,0),"."))))</f>
        <v>.</v>
      </c>
      <c r="M1007" s="308"/>
      <c r="N1007" s="308"/>
      <c r="O1007" s="304"/>
      <c r="P1007" s="304"/>
      <c r="Q1007" s="304"/>
      <c r="R1007" s="304"/>
      <c r="S1007" s="130" t="str">
        <f t="shared" si="47"/>
        <v>.</v>
      </c>
      <c r="T1007" s="169" t="str">
        <f>IF(S1007="Yes",(NETWORKDAYS(H1007,$D$12,Lists!$F$45:$F$65)-IF(ISNUMBER(J1007),J1007,0)-1),".")</f>
        <v>.</v>
      </c>
      <c r="U1007" s="24"/>
      <c r="V1007" s="296" t="str">
        <f t="shared" si="48"/>
        <v>.</v>
      </c>
      <c r="W1007" s="44"/>
      <c r="X1007" s="307"/>
      <c r="Y1007" s="44"/>
      <c r="Z1007" s="44"/>
      <c r="AA1007" s="44"/>
      <c r="AB1007" s="44"/>
      <c r="AC1007" s="44"/>
      <c r="AD1007" s="44"/>
      <c r="AE1007" s="44"/>
      <c r="AF1007" s="44"/>
      <c r="AG1007" s="44"/>
    </row>
    <row r="1008" spans="1:33" s="105" customFormat="1" ht="11.45" customHeight="1" outlineLevel="1" x14ac:dyDescent="0.2">
      <c r="A1008" s="142">
        <f t="shared" si="46"/>
        <v>991</v>
      </c>
      <c r="B1008" s="318"/>
      <c r="C1008" s="71"/>
      <c r="D1008" s="314"/>
      <c r="E1008" s="70"/>
      <c r="F1008" s="70"/>
      <c r="G1008" s="265"/>
      <c r="H1008" s="305"/>
      <c r="I1008" s="305"/>
      <c r="J1008" s="311"/>
      <c r="K1008" s="305"/>
      <c r="L1008" s="130" t="str">
        <f>IF(I1008&lt;H1008,"Check dates",IF(AND(H1008="",I1008&gt;0),"Check dates",IF(I1008="",".",IFERROR(MAX(0,NETWORKDAYS(H1008,I1008,Lists!$F$45:$F$65)-IF(ISNUMBER(J1008),J1008,0)-1,0),"."))))</f>
        <v>.</v>
      </c>
      <c r="M1008" s="308"/>
      <c r="N1008" s="308"/>
      <c r="O1008" s="304"/>
      <c r="P1008" s="304"/>
      <c r="Q1008" s="304"/>
      <c r="R1008" s="304"/>
      <c r="S1008" s="130" t="str">
        <f t="shared" si="47"/>
        <v>.</v>
      </c>
      <c r="T1008" s="169" t="str">
        <f>IF(S1008="Yes",(NETWORKDAYS(H1008,$D$12,Lists!$F$45:$F$65)-IF(ISNUMBER(J1008),J1008,0)-1),".")</f>
        <v>.</v>
      </c>
      <c r="U1008" s="24"/>
      <c r="V1008" s="296" t="str">
        <f t="shared" si="48"/>
        <v>.</v>
      </c>
      <c r="W1008" s="44"/>
      <c r="X1008" s="307"/>
      <c r="Y1008" s="44"/>
      <c r="Z1008" s="44"/>
      <c r="AA1008" s="44"/>
      <c r="AB1008" s="44"/>
      <c r="AC1008" s="44"/>
      <c r="AD1008" s="44"/>
      <c r="AE1008" s="44"/>
      <c r="AF1008" s="44"/>
      <c r="AG1008" s="44"/>
    </row>
    <row r="1009" spans="1:33" s="105" customFormat="1" ht="11.45" customHeight="1" outlineLevel="1" x14ac:dyDescent="0.2">
      <c r="A1009" s="142">
        <f t="shared" si="46"/>
        <v>992</v>
      </c>
      <c r="B1009" s="318"/>
      <c r="C1009" s="71"/>
      <c r="D1009" s="314"/>
      <c r="E1009" s="70"/>
      <c r="F1009" s="70"/>
      <c r="G1009" s="265"/>
      <c r="H1009" s="305"/>
      <c r="I1009" s="305"/>
      <c r="J1009" s="311"/>
      <c r="K1009" s="305"/>
      <c r="L1009" s="130" t="str">
        <f>IF(I1009&lt;H1009,"Check dates",IF(AND(H1009="",I1009&gt;0),"Check dates",IF(I1009="",".",IFERROR(MAX(0,NETWORKDAYS(H1009,I1009,Lists!$F$45:$F$65)-IF(ISNUMBER(J1009),J1009,0)-1,0),"."))))</f>
        <v>.</v>
      </c>
      <c r="M1009" s="308"/>
      <c r="N1009" s="308"/>
      <c r="O1009" s="304"/>
      <c r="P1009" s="304"/>
      <c r="Q1009" s="304"/>
      <c r="R1009" s="304"/>
      <c r="S1009" s="130" t="str">
        <f t="shared" si="47"/>
        <v>.</v>
      </c>
      <c r="T1009" s="169" t="str">
        <f>IF(S1009="Yes",(NETWORKDAYS(H1009,$D$12,Lists!$F$45:$F$65)-IF(ISNUMBER(J1009),J1009,0)-1),".")</f>
        <v>.</v>
      </c>
      <c r="U1009" s="24"/>
      <c r="V1009" s="296" t="str">
        <f t="shared" si="48"/>
        <v>.</v>
      </c>
      <c r="W1009" s="44"/>
      <c r="X1009" s="307"/>
      <c r="Y1009" s="44"/>
      <c r="Z1009" s="44"/>
      <c r="AA1009" s="44"/>
      <c r="AB1009" s="44"/>
      <c r="AC1009" s="44"/>
      <c r="AD1009" s="44"/>
      <c r="AE1009" s="44"/>
      <c r="AF1009" s="44"/>
      <c r="AG1009" s="44"/>
    </row>
    <row r="1010" spans="1:33" s="105" customFormat="1" ht="11.45" customHeight="1" outlineLevel="1" x14ac:dyDescent="0.2">
      <c r="A1010" s="142">
        <f t="shared" si="46"/>
        <v>993</v>
      </c>
      <c r="B1010" s="318"/>
      <c r="C1010" s="71"/>
      <c r="D1010" s="314"/>
      <c r="E1010" s="70"/>
      <c r="F1010" s="70"/>
      <c r="G1010" s="265"/>
      <c r="H1010" s="305"/>
      <c r="I1010" s="305"/>
      <c r="J1010" s="311"/>
      <c r="K1010" s="305"/>
      <c r="L1010" s="130" t="str">
        <f>IF(I1010&lt;H1010,"Check dates",IF(AND(H1010="",I1010&gt;0),"Check dates",IF(I1010="",".",IFERROR(MAX(0,NETWORKDAYS(H1010,I1010,Lists!$F$45:$F$65)-IF(ISNUMBER(J1010),J1010,0)-1,0),"."))))</f>
        <v>.</v>
      </c>
      <c r="M1010" s="308"/>
      <c r="N1010" s="308"/>
      <c r="O1010" s="304"/>
      <c r="P1010" s="304"/>
      <c r="Q1010" s="304"/>
      <c r="R1010" s="304"/>
      <c r="S1010" s="130" t="str">
        <f t="shared" si="47"/>
        <v>.</v>
      </c>
      <c r="T1010" s="169" t="str">
        <f>IF(S1010="Yes",(NETWORKDAYS(H1010,$D$12,Lists!$F$45:$F$65)-IF(ISNUMBER(J1010),J1010,0)-1),".")</f>
        <v>.</v>
      </c>
      <c r="U1010" s="24"/>
      <c r="V1010" s="296" t="str">
        <f t="shared" si="48"/>
        <v>.</v>
      </c>
      <c r="W1010" s="44"/>
      <c r="X1010" s="307"/>
      <c r="Y1010" s="44"/>
      <c r="Z1010" s="44"/>
      <c r="AA1010" s="44"/>
      <c r="AB1010" s="44"/>
      <c r="AC1010" s="44"/>
      <c r="AD1010" s="44"/>
      <c r="AE1010" s="44"/>
      <c r="AF1010" s="44"/>
      <c r="AG1010" s="44"/>
    </row>
    <row r="1011" spans="1:33" s="105" customFormat="1" ht="11.45" customHeight="1" outlineLevel="1" x14ac:dyDescent="0.2">
      <c r="A1011" s="142">
        <f t="shared" si="46"/>
        <v>994</v>
      </c>
      <c r="B1011" s="318"/>
      <c r="C1011" s="71"/>
      <c r="D1011" s="314"/>
      <c r="E1011" s="70"/>
      <c r="F1011" s="70"/>
      <c r="G1011" s="265"/>
      <c r="H1011" s="305"/>
      <c r="I1011" s="305"/>
      <c r="J1011" s="311"/>
      <c r="K1011" s="305"/>
      <c r="L1011" s="130" t="str">
        <f>IF(I1011&lt;H1011,"Check dates",IF(AND(H1011="",I1011&gt;0),"Check dates",IF(I1011="",".",IFERROR(MAX(0,NETWORKDAYS(H1011,I1011,Lists!$F$45:$F$65)-IF(ISNUMBER(J1011),J1011,0)-1,0),"."))))</f>
        <v>.</v>
      </c>
      <c r="M1011" s="308"/>
      <c r="N1011" s="308"/>
      <c r="O1011" s="304"/>
      <c r="P1011" s="304"/>
      <c r="Q1011" s="304"/>
      <c r="R1011" s="304"/>
      <c r="S1011" s="130" t="str">
        <f t="shared" si="47"/>
        <v>.</v>
      </c>
      <c r="T1011" s="169" t="str">
        <f>IF(S1011="Yes",(NETWORKDAYS(H1011,$D$12,Lists!$F$45:$F$65)-IF(ISNUMBER(J1011),J1011,0)-1),".")</f>
        <v>.</v>
      </c>
      <c r="U1011" s="24"/>
      <c r="V1011" s="296" t="str">
        <f t="shared" si="48"/>
        <v>.</v>
      </c>
      <c r="W1011" s="44"/>
      <c r="X1011" s="307"/>
      <c r="Y1011" s="44"/>
      <c r="Z1011" s="44"/>
      <c r="AA1011" s="44"/>
      <c r="AB1011" s="44"/>
      <c r="AC1011" s="44"/>
      <c r="AD1011" s="44"/>
      <c r="AE1011" s="44"/>
      <c r="AF1011" s="44"/>
      <c r="AG1011" s="44"/>
    </row>
    <row r="1012" spans="1:33" s="105" customFormat="1" ht="11.45" customHeight="1" outlineLevel="1" x14ac:dyDescent="0.2">
      <c r="A1012" s="142">
        <f t="shared" si="46"/>
        <v>995</v>
      </c>
      <c r="B1012" s="318"/>
      <c r="C1012" s="71"/>
      <c r="D1012" s="314"/>
      <c r="E1012" s="70"/>
      <c r="F1012" s="70"/>
      <c r="G1012" s="265"/>
      <c r="H1012" s="305"/>
      <c r="I1012" s="305"/>
      <c r="J1012" s="311"/>
      <c r="K1012" s="305"/>
      <c r="L1012" s="130" t="str">
        <f>IF(I1012&lt;H1012,"Check dates",IF(AND(H1012="",I1012&gt;0),"Check dates",IF(I1012="",".",IFERROR(MAX(0,NETWORKDAYS(H1012,I1012,Lists!$F$45:$F$65)-IF(ISNUMBER(J1012),J1012,0)-1,0),"."))))</f>
        <v>.</v>
      </c>
      <c r="M1012" s="308"/>
      <c r="N1012" s="308"/>
      <c r="O1012" s="304"/>
      <c r="P1012" s="304"/>
      <c r="Q1012" s="304"/>
      <c r="R1012" s="304"/>
      <c r="S1012" s="130" t="str">
        <f t="shared" si="47"/>
        <v>.</v>
      </c>
      <c r="T1012" s="169" t="str">
        <f>IF(S1012="Yes",(NETWORKDAYS(H1012,$D$12,Lists!$F$45:$F$65)-IF(ISNUMBER(J1012),J1012,0)-1),".")</f>
        <v>.</v>
      </c>
      <c r="U1012" s="24"/>
      <c r="V1012" s="296" t="str">
        <f t="shared" si="48"/>
        <v>.</v>
      </c>
      <c r="W1012" s="44"/>
      <c r="X1012" s="307"/>
      <c r="Y1012" s="44"/>
      <c r="Z1012" s="44"/>
      <c r="AA1012" s="44"/>
      <c r="AB1012" s="44"/>
      <c r="AC1012" s="44"/>
      <c r="AD1012" s="44"/>
      <c r="AE1012" s="44"/>
      <c r="AF1012" s="44"/>
      <c r="AG1012" s="44"/>
    </row>
    <row r="1013" spans="1:33" s="105" customFormat="1" ht="11.45" customHeight="1" outlineLevel="1" x14ac:dyDescent="0.2">
      <c r="A1013" s="142">
        <f t="shared" si="46"/>
        <v>996</v>
      </c>
      <c r="B1013" s="318"/>
      <c r="C1013" s="71"/>
      <c r="D1013" s="314"/>
      <c r="E1013" s="70"/>
      <c r="F1013" s="70"/>
      <c r="G1013" s="265"/>
      <c r="H1013" s="305"/>
      <c r="I1013" s="305"/>
      <c r="J1013" s="311"/>
      <c r="K1013" s="305"/>
      <c r="L1013" s="130" t="str">
        <f>IF(I1013&lt;H1013,"Check dates",IF(AND(H1013="",I1013&gt;0),"Check dates",IF(I1013="",".",IFERROR(MAX(0,NETWORKDAYS(H1013,I1013,Lists!$F$45:$F$65)-IF(ISNUMBER(J1013),J1013,0)-1,0),"."))))</f>
        <v>.</v>
      </c>
      <c r="M1013" s="308"/>
      <c r="N1013" s="308"/>
      <c r="O1013" s="304"/>
      <c r="P1013" s="304"/>
      <c r="Q1013" s="304"/>
      <c r="R1013" s="304"/>
      <c r="S1013" s="130" t="str">
        <f t="shared" si="47"/>
        <v>.</v>
      </c>
      <c r="T1013" s="169" t="str">
        <f>IF(S1013="Yes",(NETWORKDAYS(H1013,$D$12,Lists!$F$45:$F$65)-IF(ISNUMBER(J1013),J1013,0)-1),".")</f>
        <v>.</v>
      </c>
      <c r="U1013" s="24"/>
      <c r="V1013" s="296" t="str">
        <f t="shared" si="48"/>
        <v>.</v>
      </c>
      <c r="W1013" s="44"/>
      <c r="X1013" s="307"/>
      <c r="Y1013" s="44"/>
      <c r="Z1013" s="44"/>
      <c r="AA1013" s="44"/>
      <c r="AB1013" s="44"/>
      <c r="AC1013" s="44"/>
      <c r="AD1013" s="44"/>
      <c r="AE1013" s="44"/>
      <c r="AF1013" s="44"/>
      <c r="AG1013" s="44"/>
    </row>
    <row r="1014" spans="1:33" s="105" customFormat="1" ht="11.45" customHeight="1" outlineLevel="1" x14ac:dyDescent="0.2">
      <c r="A1014" s="142">
        <f t="shared" si="46"/>
        <v>997</v>
      </c>
      <c r="B1014" s="318"/>
      <c r="C1014" s="71"/>
      <c r="D1014" s="314"/>
      <c r="E1014" s="70"/>
      <c r="F1014" s="70"/>
      <c r="G1014" s="265"/>
      <c r="H1014" s="305"/>
      <c r="I1014" s="305"/>
      <c r="J1014" s="311"/>
      <c r="K1014" s="305"/>
      <c r="L1014" s="130" t="str">
        <f>IF(I1014&lt;H1014,"Check dates",IF(AND(H1014="",I1014&gt;0),"Check dates",IF(I1014="",".",IFERROR(MAX(0,NETWORKDAYS(H1014,I1014,Lists!$F$45:$F$65)-IF(ISNUMBER(J1014),J1014,0)-1,0),"."))))</f>
        <v>.</v>
      </c>
      <c r="M1014" s="308"/>
      <c r="N1014" s="308"/>
      <c r="O1014" s="304"/>
      <c r="P1014" s="304"/>
      <c r="Q1014" s="304"/>
      <c r="R1014" s="304"/>
      <c r="S1014" s="130" t="str">
        <f t="shared" si="47"/>
        <v>.</v>
      </c>
      <c r="T1014" s="169" t="str">
        <f>IF(S1014="Yes",(NETWORKDAYS(H1014,$D$12,Lists!$F$45:$F$65)-IF(ISNUMBER(J1014),J1014,0)-1),".")</f>
        <v>.</v>
      </c>
      <c r="U1014" s="24"/>
      <c r="V1014" s="296" t="str">
        <f t="shared" si="48"/>
        <v>.</v>
      </c>
      <c r="W1014" s="44"/>
      <c r="X1014" s="307"/>
      <c r="Y1014" s="44"/>
      <c r="Z1014" s="44"/>
      <c r="AA1014" s="44"/>
      <c r="AB1014" s="44"/>
      <c r="AC1014" s="44"/>
      <c r="AD1014" s="44"/>
      <c r="AE1014" s="44"/>
      <c r="AF1014" s="44"/>
      <c r="AG1014" s="44"/>
    </row>
    <row r="1015" spans="1:33" s="105" customFormat="1" ht="11.45" customHeight="1" outlineLevel="1" x14ac:dyDescent="0.2">
      <c r="A1015" s="142">
        <f t="shared" si="46"/>
        <v>998</v>
      </c>
      <c r="B1015" s="318"/>
      <c r="C1015" s="71"/>
      <c r="D1015" s="314"/>
      <c r="E1015" s="70"/>
      <c r="F1015" s="70"/>
      <c r="G1015" s="265"/>
      <c r="H1015" s="305"/>
      <c r="I1015" s="305"/>
      <c r="J1015" s="311"/>
      <c r="K1015" s="305"/>
      <c r="L1015" s="130" t="str">
        <f>IF(I1015&lt;H1015,"Check dates",IF(AND(H1015="",I1015&gt;0),"Check dates",IF(I1015="",".",IFERROR(MAX(0,NETWORKDAYS(H1015,I1015,Lists!$F$45:$F$65)-IF(ISNUMBER(J1015),J1015,0)-1,0),"."))))</f>
        <v>.</v>
      </c>
      <c r="M1015" s="308"/>
      <c r="N1015" s="308"/>
      <c r="O1015" s="304"/>
      <c r="P1015" s="304"/>
      <c r="Q1015" s="304"/>
      <c r="R1015" s="304"/>
      <c r="S1015" s="130" t="str">
        <f t="shared" si="47"/>
        <v>.</v>
      </c>
      <c r="T1015" s="169" t="str">
        <f>IF(S1015="Yes",(NETWORKDAYS(H1015,$D$12,Lists!$F$45:$F$65)-IF(ISNUMBER(J1015),J1015,0)-1),".")</f>
        <v>.</v>
      </c>
      <c r="U1015" s="24"/>
      <c r="V1015" s="296" t="str">
        <f t="shared" si="48"/>
        <v>.</v>
      </c>
      <c r="W1015" s="44"/>
      <c r="X1015" s="307"/>
      <c r="Y1015" s="44"/>
      <c r="Z1015" s="44"/>
      <c r="AA1015" s="44"/>
      <c r="AB1015" s="44"/>
      <c r="AC1015" s="44"/>
      <c r="AD1015" s="44"/>
      <c r="AE1015" s="44"/>
      <c r="AF1015" s="44"/>
      <c r="AG1015" s="44"/>
    </row>
    <row r="1016" spans="1:33" s="105" customFormat="1" ht="11.45" customHeight="1" outlineLevel="1" x14ac:dyDescent="0.2">
      <c r="A1016" s="142">
        <f t="shared" si="46"/>
        <v>999</v>
      </c>
      <c r="B1016" s="318"/>
      <c r="C1016" s="71"/>
      <c r="D1016" s="314"/>
      <c r="E1016" s="70"/>
      <c r="F1016" s="309"/>
      <c r="G1016" s="308"/>
      <c r="H1016" s="305"/>
      <c r="I1016" s="305"/>
      <c r="J1016" s="311"/>
      <c r="K1016" s="305"/>
      <c r="L1016" s="130" t="str">
        <f>IF(I1016&lt;H1016,"Check dates",IF(AND(H1016="",I1016&gt;0),"Check dates",IF(I1016="",".",IFERROR(MAX(0,NETWORKDAYS(H1016,I1016,Lists!$F$45:$F$65)-IF(ISNUMBER(J1016),J1016,0)-1,0),"."))))</f>
        <v>.</v>
      </c>
      <c r="M1016" s="308"/>
      <c r="N1016" s="308"/>
      <c r="O1016" s="304"/>
      <c r="P1016" s="304"/>
      <c r="Q1016" s="304"/>
      <c r="R1016" s="304"/>
      <c r="S1016" s="130" t="str">
        <f t="shared" si="47"/>
        <v>.</v>
      </c>
      <c r="T1016" s="169" t="str">
        <f>IF(S1016="Yes",(NETWORKDAYS(H1016,$D$12,Lists!$F$45:$F$65)-IF(ISNUMBER(J1016),J1016,0)-1),".")</f>
        <v>.</v>
      </c>
      <c r="U1016" s="24"/>
      <c r="V1016" s="296" t="str">
        <f t="shared" si="48"/>
        <v>.</v>
      </c>
      <c r="W1016" s="44"/>
      <c r="X1016" s="307"/>
      <c r="Y1016" s="44"/>
      <c r="Z1016" s="44"/>
      <c r="AA1016" s="44"/>
      <c r="AB1016" s="44"/>
      <c r="AC1016" s="44"/>
      <c r="AD1016" s="44"/>
      <c r="AE1016" s="44"/>
      <c r="AF1016" s="44"/>
      <c r="AG1016" s="44"/>
    </row>
    <row r="1017" spans="1:33" s="105" customFormat="1" ht="11.45" customHeight="1" outlineLevel="1" x14ac:dyDescent="0.2">
      <c r="A1017" s="142">
        <f t="shared" si="46"/>
        <v>1000</v>
      </c>
      <c r="B1017" s="318"/>
      <c r="C1017" s="71"/>
      <c r="D1017" s="314"/>
      <c r="E1017" s="70"/>
      <c r="F1017" s="309"/>
      <c r="G1017" s="308"/>
      <c r="H1017" s="305"/>
      <c r="I1017" s="305"/>
      <c r="J1017" s="311"/>
      <c r="K1017" s="305"/>
      <c r="L1017" s="130" t="str">
        <f>IF(I1017&lt;H1017,"Check dates",IF(AND(H1017="",I1017&gt;0),"Check dates",IF(I1017="",".",IFERROR(MAX(0,NETWORKDAYS(H1017,I1017,Lists!$F$45:$F$65)-IF(ISNUMBER(J1017),J1017,0)-1,0),"."))))</f>
        <v>.</v>
      </c>
      <c r="M1017" s="308"/>
      <c r="N1017" s="308"/>
      <c r="O1017" s="304"/>
      <c r="P1017" s="304"/>
      <c r="Q1017" s="304"/>
      <c r="R1017" s="304"/>
      <c r="S1017" s="130" t="str">
        <f t="shared" si="47"/>
        <v>.</v>
      </c>
      <c r="T1017" s="169" t="str">
        <f>IF(S1017="Yes",(NETWORKDAYS(H1017,$D$12,Lists!$F$45:$F$65)-IF(ISNUMBER(J1017),J1017,0)-1),".")</f>
        <v>.</v>
      </c>
      <c r="U1017" s="24"/>
      <c r="V1017" s="296" t="str">
        <f t="shared" si="48"/>
        <v>.</v>
      </c>
      <c r="W1017" s="44"/>
      <c r="X1017" s="307"/>
      <c r="Y1017" s="44"/>
      <c r="Z1017" s="44"/>
      <c r="AA1017" s="44"/>
      <c r="AB1017" s="44"/>
      <c r="AC1017" s="44"/>
      <c r="AD1017" s="44"/>
      <c r="AE1017" s="44"/>
      <c r="AF1017" s="44"/>
      <c r="AG1017" s="44"/>
    </row>
    <row r="1018" spans="1:33" s="105" customFormat="1" ht="11.45" customHeight="1" outlineLevel="1" x14ac:dyDescent="0.2">
      <c r="A1018" s="142">
        <f t="shared" si="46"/>
        <v>1001</v>
      </c>
      <c r="B1018" s="318"/>
      <c r="C1018" s="71"/>
      <c r="D1018" s="314"/>
      <c r="E1018" s="70"/>
      <c r="F1018" s="309"/>
      <c r="G1018" s="308"/>
      <c r="H1018" s="305"/>
      <c r="I1018" s="305"/>
      <c r="J1018" s="311"/>
      <c r="K1018" s="305"/>
      <c r="L1018" s="130" t="str">
        <f>IF(I1018&lt;H1018,"Check dates",IF(AND(H1018="",I1018&gt;0),"Check dates",IF(I1018="",".",IFERROR(MAX(0,NETWORKDAYS(H1018,I1018,Lists!$F$45:$F$65)-IF(ISNUMBER(J1018),J1018,0)-1,0),"."))))</f>
        <v>.</v>
      </c>
      <c r="M1018" s="308"/>
      <c r="N1018" s="308"/>
      <c r="O1018" s="304"/>
      <c r="P1018" s="304"/>
      <c r="Q1018" s="304"/>
      <c r="R1018" s="304"/>
      <c r="S1018" s="130" t="str">
        <f t="shared" si="47"/>
        <v>.</v>
      </c>
      <c r="T1018" s="169" t="str">
        <f>IF(S1018="Yes",(NETWORKDAYS(H1018,$D$12,Lists!$F$45:$F$65)-IF(ISNUMBER(J1018),J1018,0)-1),".")</f>
        <v>.</v>
      </c>
      <c r="U1018" s="24"/>
      <c r="V1018" s="296" t="str">
        <f t="shared" si="48"/>
        <v>.</v>
      </c>
      <c r="W1018" s="44"/>
      <c r="X1018" s="307"/>
      <c r="Y1018" s="44"/>
      <c r="Z1018" s="44"/>
      <c r="AA1018" s="44"/>
      <c r="AB1018" s="44"/>
      <c r="AC1018" s="44"/>
      <c r="AD1018" s="44"/>
      <c r="AE1018" s="44"/>
      <c r="AF1018" s="44"/>
      <c r="AG1018" s="44"/>
    </row>
    <row r="1019" spans="1:33" s="105" customFormat="1" ht="11.45" customHeight="1" outlineLevel="1" x14ac:dyDescent="0.2">
      <c r="A1019" s="142">
        <f t="shared" si="46"/>
        <v>1002</v>
      </c>
      <c r="B1019" s="318"/>
      <c r="C1019" s="71"/>
      <c r="D1019" s="314"/>
      <c r="E1019" s="70"/>
      <c r="F1019" s="309"/>
      <c r="G1019" s="308"/>
      <c r="H1019" s="305"/>
      <c r="I1019" s="305"/>
      <c r="J1019" s="311"/>
      <c r="K1019" s="305"/>
      <c r="L1019" s="130" t="str">
        <f>IF(I1019&lt;H1019,"Check dates",IF(AND(H1019="",I1019&gt;0),"Check dates",IF(I1019="",".",IFERROR(MAX(0,NETWORKDAYS(H1019,I1019,Lists!$F$45:$F$65)-IF(ISNUMBER(J1019),J1019,0)-1,0),"."))))</f>
        <v>.</v>
      </c>
      <c r="M1019" s="308"/>
      <c r="N1019" s="308"/>
      <c r="O1019" s="304"/>
      <c r="P1019" s="304"/>
      <c r="Q1019" s="304"/>
      <c r="R1019" s="304"/>
      <c r="S1019" s="130" t="str">
        <f t="shared" si="47"/>
        <v>.</v>
      </c>
      <c r="T1019" s="169" t="str">
        <f>IF(S1019="Yes",(NETWORKDAYS(H1019,$D$12,Lists!$F$45:$F$65)-IF(ISNUMBER(J1019),J1019,0)-1),".")</f>
        <v>.</v>
      </c>
      <c r="U1019" s="24"/>
      <c r="V1019" s="296" t="str">
        <f t="shared" si="48"/>
        <v>.</v>
      </c>
      <c r="W1019" s="44"/>
      <c r="X1019" s="307"/>
      <c r="Y1019" s="44"/>
      <c r="Z1019" s="44"/>
      <c r="AA1019" s="44"/>
      <c r="AB1019" s="44"/>
      <c r="AC1019" s="44"/>
      <c r="AD1019" s="44"/>
      <c r="AE1019" s="44"/>
      <c r="AF1019" s="44"/>
      <c r="AG1019" s="44"/>
    </row>
    <row r="1020" spans="1:33" s="105" customFormat="1" ht="11.45" customHeight="1" outlineLevel="1" x14ac:dyDescent="0.2">
      <c r="A1020" s="142">
        <f t="shared" si="46"/>
        <v>1003</v>
      </c>
      <c r="B1020" s="318"/>
      <c r="C1020" s="71"/>
      <c r="D1020" s="314"/>
      <c r="E1020" s="70"/>
      <c r="F1020" s="309"/>
      <c r="G1020" s="308"/>
      <c r="H1020" s="305"/>
      <c r="I1020" s="305"/>
      <c r="J1020" s="311"/>
      <c r="K1020" s="305"/>
      <c r="L1020" s="130" t="str">
        <f>IF(I1020&lt;H1020,"Check dates",IF(AND(H1020="",I1020&gt;0),"Check dates",IF(I1020="",".",IFERROR(MAX(0,NETWORKDAYS(H1020,I1020,Lists!$F$45:$F$65)-IF(ISNUMBER(J1020),J1020,0)-1,0),"."))))</f>
        <v>.</v>
      </c>
      <c r="M1020" s="308"/>
      <c r="N1020" s="308"/>
      <c r="O1020" s="304"/>
      <c r="P1020" s="304"/>
      <c r="Q1020" s="304"/>
      <c r="R1020" s="304"/>
      <c r="S1020" s="130" t="str">
        <f t="shared" si="47"/>
        <v>.</v>
      </c>
      <c r="T1020" s="169" t="str">
        <f>IF(S1020="Yes",(NETWORKDAYS(H1020,$D$12,Lists!$F$45:$F$65)-IF(ISNUMBER(J1020),J1020,0)-1),".")</f>
        <v>.</v>
      </c>
      <c r="U1020" s="24"/>
      <c r="V1020" s="296" t="str">
        <f t="shared" si="48"/>
        <v>.</v>
      </c>
      <c r="W1020" s="44"/>
      <c r="X1020" s="307"/>
      <c r="Y1020" s="44"/>
      <c r="Z1020" s="44"/>
      <c r="AA1020" s="44"/>
      <c r="AB1020" s="44"/>
      <c r="AC1020" s="44"/>
      <c r="AD1020" s="44"/>
      <c r="AE1020" s="44"/>
      <c r="AF1020" s="44"/>
      <c r="AG1020" s="44"/>
    </row>
    <row r="1021" spans="1:33" s="105" customFormat="1" ht="11.45" customHeight="1" outlineLevel="1" x14ac:dyDescent="0.2">
      <c r="A1021" s="142">
        <f t="shared" si="46"/>
        <v>1004</v>
      </c>
      <c r="B1021" s="318"/>
      <c r="C1021" s="71"/>
      <c r="D1021" s="314"/>
      <c r="E1021" s="70"/>
      <c r="F1021" s="309"/>
      <c r="G1021" s="308"/>
      <c r="H1021" s="305"/>
      <c r="I1021" s="305"/>
      <c r="J1021" s="311"/>
      <c r="K1021" s="305"/>
      <c r="L1021" s="130" t="str">
        <f>IF(I1021&lt;H1021,"Check dates",IF(AND(H1021="",I1021&gt;0),"Check dates",IF(I1021="",".",IFERROR(MAX(0,NETWORKDAYS(H1021,I1021,Lists!$F$45:$F$65)-IF(ISNUMBER(J1021),J1021,0)-1,0),"."))))</f>
        <v>.</v>
      </c>
      <c r="M1021" s="308"/>
      <c r="N1021" s="308"/>
      <c r="O1021" s="304"/>
      <c r="P1021" s="304"/>
      <c r="Q1021" s="304"/>
      <c r="R1021" s="304"/>
      <c r="S1021" s="130" t="str">
        <f t="shared" si="47"/>
        <v>.</v>
      </c>
      <c r="T1021" s="169" t="str">
        <f>IF(S1021="Yes",(NETWORKDAYS(H1021,$D$12,Lists!$F$45:$F$65)-IF(ISNUMBER(J1021),J1021,0)-1),".")</f>
        <v>.</v>
      </c>
      <c r="U1021" s="24"/>
      <c r="V1021" s="296" t="str">
        <f t="shared" si="48"/>
        <v>.</v>
      </c>
      <c r="W1021" s="44"/>
      <c r="X1021" s="307"/>
      <c r="Y1021" s="44"/>
      <c r="Z1021" s="44"/>
      <c r="AA1021" s="44"/>
      <c r="AB1021" s="44"/>
      <c r="AC1021" s="44"/>
      <c r="AD1021" s="44"/>
      <c r="AE1021" s="44"/>
      <c r="AF1021" s="44"/>
      <c r="AG1021" s="44"/>
    </row>
    <row r="1022" spans="1:33" s="105" customFormat="1" ht="11.45" customHeight="1" outlineLevel="1" x14ac:dyDescent="0.2">
      <c r="A1022" s="142">
        <f t="shared" si="46"/>
        <v>1005</v>
      </c>
      <c r="B1022" s="318"/>
      <c r="C1022" s="71"/>
      <c r="D1022" s="314"/>
      <c r="E1022" s="70"/>
      <c r="F1022" s="309"/>
      <c r="G1022" s="308"/>
      <c r="H1022" s="305"/>
      <c r="I1022" s="305"/>
      <c r="J1022" s="311"/>
      <c r="K1022" s="305"/>
      <c r="L1022" s="130" t="str">
        <f>IF(I1022&lt;H1022,"Check dates",IF(AND(H1022="",I1022&gt;0),"Check dates",IF(I1022="",".",IFERROR(MAX(0,NETWORKDAYS(H1022,I1022,Lists!$F$45:$F$65)-IF(ISNUMBER(J1022),J1022,0)-1,0),"."))))</f>
        <v>.</v>
      </c>
      <c r="M1022" s="308"/>
      <c r="N1022" s="308"/>
      <c r="O1022" s="304"/>
      <c r="P1022" s="304"/>
      <c r="Q1022" s="304"/>
      <c r="R1022" s="304"/>
      <c r="S1022" s="130" t="str">
        <f t="shared" si="47"/>
        <v>.</v>
      </c>
      <c r="T1022" s="169" t="str">
        <f>IF(S1022="Yes",(NETWORKDAYS(H1022,$D$12,Lists!$F$45:$F$65)-IF(ISNUMBER(J1022),J1022,0)-1),".")</f>
        <v>.</v>
      </c>
      <c r="U1022" s="24"/>
      <c r="V1022" s="296" t="str">
        <f t="shared" si="48"/>
        <v>.</v>
      </c>
      <c r="W1022" s="44"/>
      <c r="X1022" s="307"/>
      <c r="Y1022" s="44"/>
      <c r="Z1022" s="44"/>
      <c r="AA1022" s="44"/>
      <c r="AB1022" s="44"/>
      <c r="AC1022" s="44"/>
      <c r="AD1022" s="44"/>
      <c r="AE1022" s="44"/>
      <c r="AF1022" s="44"/>
      <c r="AG1022" s="44"/>
    </row>
    <row r="1023" spans="1:33" s="105" customFormat="1" ht="11.45" customHeight="1" outlineLevel="1" x14ac:dyDescent="0.2">
      <c r="A1023" s="142">
        <f t="shared" si="46"/>
        <v>1006</v>
      </c>
      <c r="B1023" s="318"/>
      <c r="C1023" s="71"/>
      <c r="D1023" s="314"/>
      <c r="E1023" s="70"/>
      <c r="F1023" s="309"/>
      <c r="G1023" s="308"/>
      <c r="H1023" s="305"/>
      <c r="I1023" s="305"/>
      <c r="J1023" s="311"/>
      <c r="K1023" s="305"/>
      <c r="L1023" s="130" t="str">
        <f>IF(I1023&lt;H1023,"Check dates",IF(AND(H1023="",I1023&gt;0),"Check dates",IF(I1023="",".",IFERROR(MAX(0,NETWORKDAYS(H1023,I1023,Lists!$F$45:$F$65)-IF(ISNUMBER(J1023),J1023,0)-1,0),"."))))</f>
        <v>.</v>
      </c>
      <c r="M1023" s="308"/>
      <c r="N1023" s="308"/>
      <c r="O1023" s="304"/>
      <c r="P1023" s="304"/>
      <c r="Q1023" s="304"/>
      <c r="R1023" s="304"/>
      <c r="S1023" s="130" t="str">
        <f t="shared" si="47"/>
        <v>.</v>
      </c>
      <c r="T1023" s="169" t="str">
        <f>IF(S1023="Yes",(NETWORKDAYS(H1023,$D$12,Lists!$F$45:$F$65)-IF(ISNUMBER(J1023),J1023,0)-1),".")</f>
        <v>.</v>
      </c>
      <c r="U1023" s="24"/>
      <c r="V1023" s="296" t="str">
        <f t="shared" si="48"/>
        <v>.</v>
      </c>
      <c r="W1023" s="44"/>
      <c r="X1023" s="307"/>
      <c r="Y1023" s="44"/>
      <c r="Z1023" s="44"/>
      <c r="AA1023" s="44"/>
      <c r="AB1023" s="44"/>
      <c r="AC1023" s="44"/>
      <c r="AD1023" s="44"/>
      <c r="AE1023" s="44"/>
      <c r="AF1023" s="44"/>
      <c r="AG1023" s="44"/>
    </row>
    <row r="1024" spans="1:33" s="105" customFormat="1" ht="11.45" customHeight="1" outlineLevel="1" x14ac:dyDescent="0.2">
      <c r="A1024" s="142">
        <f t="shared" si="46"/>
        <v>1007</v>
      </c>
      <c r="B1024" s="318"/>
      <c r="C1024" s="71"/>
      <c r="D1024" s="314"/>
      <c r="E1024" s="70"/>
      <c r="F1024" s="309"/>
      <c r="G1024" s="308"/>
      <c r="H1024" s="305"/>
      <c r="I1024" s="305"/>
      <c r="J1024" s="311"/>
      <c r="K1024" s="305"/>
      <c r="L1024" s="130" t="str">
        <f>IF(I1024&lt;H1024,"Check dates",IF(AND(H1024="",I1024&gt;0),"Check dates",IF(I1024="",".",IFERROR(MAX(0,NETWORKDAYS(H1024,I1024,Lists!$F$45:$F$65)-IF(ISNUMBER(J1024),J1024,0)-1,0),"."))))</f>
        <v>.</v>
      </c>
      <c r="M1024" s="308"/>
      <c r="N1024" s="308"/>
      <c r="O1024" s="304"/>
      <c r="P1024" s="304"/>
      <c r="Q1024" s="304"/>
      <c r="R1024" s="304"/>
      <c r="S1024" s="130" t="str">
        <f t="shared" si="47"/>
        <v>.</v>
      </c>
      <c r="T1024" s="169" t="str">
        <f>IF(S1024="Yes",(NETWORKDAYS(H1024,$D$12,Lists!$F$45:$F$65)-IF(ISNUMBER(J1024),J1024,0)-1),".")</f>
        <v>.</v>
      </c>
      <c r="U1024" s="24"/>
      <c r="V1024" s="296" t="str">
        <f t="shared" si="48"/>
        <v>.</v>
      </c>
      <c r="W1024" s="44"/>
      <c r="X1024" s="307"/>
      <c r="Y1024" s="44"/>
      <c r="Z1024" s="44"/>
      <c r="AA1024" s="44"/>
      <c r="AB1024" s="44"/>
      <c r="AC1024" s="44"/>
      <c r="AD1024" s="44"/>
      <c r="AE1024" s="44"/>
      <c r="AF1024" s="44"/>
      <c r="AG1024" s="44"/>
    </row>
    <row r="1025" spans="1:33" s="105" customFormat="1" ht="11.45" customHeight="1" outlineLevel="1" x14ac:dyDescent="0.2">
      <c r="A1025" s="142">
        <f t="shared" si="46"/>
        <v>1008</v>
      </c>
      <c r="B1025" s="318"/>
      <c r="C1025" s="71"/>
      <c r="D1025" s="314"/>
      <c r="E1025" s="70"/>
      <c r="F1025" s="309"/>
      <c r="G1025" s="308"/>
      <c r="H1025" s="305"/>
      <c r="I1025" s="305"/>
      <c r="J1025" s="311"/>
      <c r="K1025" s="305"/>
      <c r="L1025" s="130" t="str">
        <f>IF(I1025&lt;H1025,"Check dates",IF(AND(H1025="",I1025&gt;0),"Check dates",IF(I1025="",".",IFERROR(MAX(0,NETWORKDAYS(H1025,I1025,Lists!$F$45:$F$65)-IF(ISNUMBER(J1025),J1025,0)-1,0),"."))))</f>
        <v>.</v>
      </c>
      <c r="M1025" s="308"/>
      <c r="N1025" s="308"/>
      <c r="O1025" s="304"/>
      <c r="P1025" s="304"/>
      <c r="Q1025" s="304"/>
      <c r="R1025" s="304"/>
      <c r="S1025" s="130" t="str">
        <f t="shared" si="47"/>
        <v>.</v>
      </c>
      <c r="T1025" s="169" t="str">
        <f>IF(S1025="Yes",(NETWORKDAYS(H1025,$D$12,Lists!$F$45:$F$65)-IF(ISNUMBER(J1025),J1025,0)-1),".")</f>
        <v>.</v>
      </c>
      <c r="U1025" s="24"/>
      <c r="V1025" s="296" t="str">
        <f t="shared" si="48"/>
        <v>.</v>
      </c>
      <c r="W1025" s="44"/>
      <c r="X1025" s="307"/>
      <c r="Y1025" s="44"/>
      <c r="Z1025" s="44"/>
      <c r="AA1025" s="44"/>
      <c r="AB1025" s="44"/>
      <c r="AC1025" s="44"/>
      <c r="AD1025" s="44"/>
      <c r="AE1025" s="44"/>
      <c r="AF1025" s="44"/>
      <c r="AG1025" s="44"/>
    </row>
    <row r="1026" spans="1:33" s="105" customFormat="1" ht="11.45" customHeight="1" outlineLevel="1" x14ac:dyDescent="0.2">
      <c r="A1026" s="142">
        <f t="shared" si="46"/>
        <v>1009</v>
      </c>
      <c r="B1026" s="318"/>
      <c r="C1026" s="71"/>
      <c r="D1026" s="314"/>
      <c r="E1026" s="70"/>
      <c r="F1026" s="309"/>
      <c r="G1026" s="308"/>
      <c r="H1026" s="305"/>
      <c r="I1026" s="305"/>
      <c r="J1026" s="311"/>
      <c r="K1026" s="305"/>
      <c r="L1026" s="130" t="str">
        <f>IF(I1026&lt;H1026,"Check dates",IF(AND(H1026="",I1026&gt;0),"Check dates",IF(I1026="",".",IFERROR(MAX(0,NETWORKDAYS(H1026,I1026,Lists!$F$45:$F$65)-IF(ISNUMBER(J1026),J1026,0)-1,0),"."))))</f>
        <v>.</v>
      </c>
      <c r="M1026" s="308"/>
      <c r="N1026" s="308"/>
      <c r="O1026" s="304"/>
      <c r="P1026" s="304"/>
      <c r="Q1026" s="304"/>
      <c r="R1026" s="304"/>
      <c r="S1026" s="130" t="str">
        <f t="shared" si="47"/>
        <v>.</v>
      </c>
      <c r="T1026" s="169" t="str">
        <f>IF(S1026="Yes",(NETWORKDAYS(H1026,$D$12,Lists!$F$45:$F$65)-IF(ISNUMBER(J1026),J1026,0)-1),".")</f>
        <v>.</v>
      </c>
      <c r="U1026" s="24"/>
      <c r="V1026" s="296" t="str">
        <f t="shared" si="48"/>
        <v>.</v>
      </c>
      <c r="W1026" s="44"/>
      <c r="X1026" s="307"/>
      <c r="Y1026" s="44"/>
      <c r="Z1026" s="44"/>
      <c r="AA1026" s="44"/>
      <c r="AB1026" s="44"/>
      <c r="AC1026" s="44"/>
      <c r="AD1026" s="44"/>
      <c r="AE1026" s="44"/>
      <c r="AF1026" s="44"/>
      <c r="AG1026" s="44"/>
    </row>
    <row r="1027" spans="1:33" s="105" customFormat="1" ht="11.45" customHeight="1" outlineLevel="1" x14ac:dyDescent="0.2">
      <c r="A1027" s="142">
        <f t="shared" si="46"/>
        <v>1010</v>
      </c>
      <c r="B1027" s="318"/>
      <c r="C1027" s="71"/>
      <c r="D1027" s="314"/>
      <c r="E1027" s="70"/>
      <c r="F1027" s="309"/>
      <c r="G1027" s="308"/>
      <c r="H1027" s="305"/>
      <c r="I1027" s="305"/>
      <c r="J1027" s="311"/>
      <c r="K1027" s="305"/>
      <c r="L1027" s="130" t="str">
        <f>IF(I1027&lt;H1027,"Check dates",IF(AND(H1027="",I1027&gt;0),"Check dates",IF(I1027="",".",IFERROR(MAX(0,NETWORKDAYS(H1027,I1027,Lists!$F$45:$F$65)-IF(ISNUMBER(J1027),J1027,0)-1,0),"."))))</f>
        <v>.</v>
      </c>
      <c r="M1027" s="308"/>
      <c r="N1027" s="308"/>
      <c r="O1027" s="304"/>
      <c r="P1027" s="304"/>
      <c r="Q1027" s="304"/>
      <c r="R1027" s="304"/>
      <c r="S1027" s="130" t="str">
        <f t="shared" si="47"/>
        <v>.</v>
      </c>
      <c r="T1027" s="169" t="str">
        <f>IF(S1027="Yes",(NETWORKDAYS(H1027,$D$12,Lists!$F$45:$F$65)-IF(ISNUMBER(J1027),J1027,0)-1),".")</f>
        <v>.</v>
      </c>
      <c r="U1027" s="24"/>
      <c r="V1027" s="296" t="str">
        <f t="shared" si="48"/>
        <v>.</v>
      </c>
      <c r="W1027" s="44"/>
      <c r="X1027" s="307"/>
      <c r="Y1027" s="44"/>
      <c r="Z1027" s="44"/>
      <c r="AA1027" s="44"/>
      <c r="AB1027" s="44"/>
      <c r="AC1027" s="44"/>
      <c r="AD1027" s="44"/>
      <c r="AE1027" s="44"/>
      <c r="AF1027" s="44"/>
      <c r="AG1027" s="44"/>
    </row>
    <row r="1028" spans="1:33" s="105" customFormat="1" ht="11.45" customHeight="1" outlineLevel="1" x14ac:dyDescent="0.2">
      <c r="A1028" s="142">
        <f t="shared" si="46"/>
        <v>1011</v>
      </c>
      <c r="B1028" s="318"/>
      <c r="C1028" s="71"/>
      <c r="D1028" s="314"/>
      <c r="E1028" s="70"/>
      <c r="F1028" s="309"/>
      <c r="G1028" s="308"/>
      <c r="H1028" s="305"/>
      <c r="I1028" s="305"/>
      <c r="J1028" s="311"/>
      <c r="K1028" s="305"/>
      <c r="L1028" s="130" t="str">
        <f>IF(I1028&lt;H1028,"Check dates",IF(AND(H1028="",I1028&gt;0),"Check dates",IF(I1028="",".",IFERROR(MAX(0,NETWORKDAYS(H1028,I1028,Lists!$F$45:$F$65)-IF(ISNUMBER(J1028),J1028,0)-1,0),"."))))</f>
        <v>.</v>
      </c>
      <c r="M1028" s="308"/>
      <c r="N1028" s="308"/>
      <c r="O1028" s="304"/>
      <c r="P1028" s="304"/>
      <c r="Q1028" s="304"/>
      <c r="R1028" s="304"/>
      <c r="S1028" s="130" t="str">
        <f t="shared" si="47"/>
        <v>.</v>
      </c>
      <c r="T1028" s="169" t="str">
        <f>IF(S1028="Yes",(NETWORKDAYS(H1028,$D$12,Lists!$F$45:$F$65)-IF(ISNUMBER(J1028),J1028,0)-1),".")</f>
        <v>.</v>
      </c>
      <c r="U1028" s="24"/>
      <c r="V1028" s="296" t="str">
        <f t="shared" si="48"/>
        <v>.</v>
      </c>
      <c r="W1028" s="44"/>
      <c r="X1028" s="307"/>
      <c r="Y1028" s="44"/>
      <c r="Z1028" s="44"/>
      <c r="AA1028" s="44"/>
      <c r="AB1028" s="44"/>
      <c r="AC1028" s="44"/>
      <c r="AD1028" s="44"/>
      <c r="AE1028" s="44"/>
      <c r="AF1028" s="44"/>
      <c r="AG1028" s="44"/>
    </row>
    <row r="1029" spans="1:33" s="105" customFormat="1" ht="11.45" customHeight="1" outlineLevel="1" x14ac:dyDescent="0.2">
      <c r="A1029" s="142">
        <f t="shared" si="46"/>
        <v>1012</v>
      </c>
      <c r="B1029" s="318"/>
      <c r="C1029" s="71"/>
      <c r="D1029" s="314"/>
      <c r="E1029" s="70"/>
      <c r="F1029" s="309"/>
      <c r="G1029" s="308"/>
      <c r="H1029" s="305"/>
      <c r="I1029" s="305"/>
      <c r="J1029" s="311"/>
      <c r="K1029" s="305"/>
      <c r="L1029" s="130" t="str">
        <f>IF(I1029&lt;H1029,"Check dates",IF(AND(H1029="",I1029&gt;0),"Check dates",IF(I1029="",".",IFERROR(MAX(0,NETWORKDAYS(H1029,I1029,Lists!$F$45:$F$65)-IF(ISNUMBER(J1029),J1029,0)-1,0),"."))))</f>
        <v>.</v>
      </c>
      <c r="M1029" s="308"/>
      <c r="N1029" s="308"/>
      <c r="O1029" s="304"/>
      <c r="P1029" s="304"/>
      <c r="Q1029" s="304"/>
      <c r="R1029" s="304"/>
      <c r="S1029" s="130" t="str">
        <f t="shared" si="47"/>
        <v>.</v>
      </c>
      <c r="T1029" s="169" t="str">
        <f>IF(S1029="Yes",(NETWORKDAYS(H1029,$D$12,Lists!$F$45:$F$65)-IF(ISNUMBER(J1029),J1029,0)-1),".")</f>
        <v>.</v>
      </c>
      <c r="U1029" s="24"/>
      <c r="V1029" s="296" t="str">
        <f t="shared" si="48"/>
        <v>.</v>
      </c>
      <c r="W1029" s="44"/>
      <c r="X1029" s="307"/>
      <c r="Y1029" s="44"/>
      <c r="Z1029" s="44"/>
      <c r="AA1029" s="44"/>
      <c r="AB1029" s="44"/>
      <c r="AC1029" s="44"/>
      <c r="AD1029" s="44"/>
      <c r="AE1029" s="44"/>
      <c r="AF1029" s="44"/>
      <c r="AG1029" s="44"/>
    </row>
    <row r="1030" spans="1:33" s="105" customFormat="1" ht="11.45" customHeight="1" outlineLevel="1" x14ac:dyDescent="0.2">
      <c r="A1030" s="142">
        <f t="shared" si="46"/>
        <v>1013</v>
      </c>
      <c r="B1030" s="318"/>
      <c r="C1030" s="71"/>
      <c r="D1030" s="314"/>
      <c r="E1030" s="70"/>
      <c r="F1030" s="309"/>
      <c r="G1030" s="308"/>
      <c r="H1030" s="305"/>
      <c r="I1030" s="305"/>
      <c r="J1030" s="311"/>
      <c r="K1030" s="305"/>
      <c r="L1030" s="130" t="str">
        <f>IF(I1030&lt;H1030,"Check dates",IF(AND(H1030="",I1030&gt;0),"Check dates",IF(I1030="",".",IFERROR(MAX(0,NETWORKDAYS(H1030,I1030,Lists!$F$45:$F$65)-IF(ISNUMBER(J1030),J1030,0)-1,0),"."))))</f>
        <v>.</v>
      </c>
      <c r="M1030" s="308"/>
      <c r="N1030" s="308"/>
      <c r="O1030" s="304"/>
      <c r="P1030" s="304"/>
      <c r="Q1030" s="304"/>
      <c r="R1030" s="304"/>
      <c r="S1030" s="130" t="str">
        <f t="shared" si="47"/>
        <v>.</v>
      </c>
      <c r="T1030" s="169" t="str">
        <f>IF(S1030="Yes",(NETWORKDAYS(H1030,$D$12,Lists!$F$45:$F$65)-IF(ISNUMBER(J1030),J1030,0)-1),".")</f>
        <v>.</v>
      </c>
      <c r="U1030" s="24"/>
      <c r="V1030" s="296" t="str">
        <f t="shared" si="48"/>
        <v>.</v>
      </c>
      <c r="W1030" s="44"/>
      <c r="X1030" s="307"/>
      <c r="Y1030" s="44"/>
      <c r="Z1030" s="44"/>
      <c r="AA1030" s="44"/>
      <c r="AB1030" s="44"/>
      <c r="AC1030" s="44"/>
      <c r="AD1030" s="44"/>
      <c r="AE1030" s="44"/>
      <c r="AF1030" s="44"/>
      <c r="AG1030" s="44"/>
    </row>
    <row r="1031" spans="1:33" s="105" customFormat="1" ht="11.45" customHeight="1" outlineLevel="1" x14ac:dyDescent="0.2">
      <c r="A1031" s="142">
        <f t="shared" si="46"/>
        <v>1014</v>
      </c>
      <c r="B1031" s="318"/>
      <c r="C1031" s="71"/>
      <c r="D1031" s="314"/>
      <c r="E1031" s="70"/>
      <c r="F1031" s="309"/>
      <c r="G1031" s="308"/>
      <c r="H1031" s="305"/>
      <c r="I1031" s="305"/>
      <c r="J1031" s="311"/>
      <c r="K1031" s="305"/>
      <c r="L1031" s="130" t="str">
        <f>IF(I1031&lt;H1031,"Check dates",IF(AND(H1031="",I1031&gt;0),"Check dates",IF(I1031="",".",IFERROR(MAX(0,NETWORKDAYS(H1031,I1031,Lists!$F$45:$F$65)-IF(ISNUMBER(J1031),J1031,0)-1,0),"."))))</f>
        <v>.</v>
      </c>
      <c r="M1031" s="308"/>
      <c r="N1031" s="308"/>
      <c r="O1031" s="304"/>
      <c r="P1031" s="304"/>
      <c r="Q1031" s="304"/>
      <c r="R1031" s="304"/>
      <c r="S1031" s="130" t="str">
        <f t="shared" si="47"/>
        <v>.</v>
      </c>
      <c r="T1031" s="169" t="str">
        <f>IF(S1031="Yes",(NETWORKDAYS(H1031,$D$12,Lists!$F$45:$F$65)-IF(ISNUMBER(J1031),J1031,0)-1),".")</f>
        <v>.</v>
      </c>
      <c r="U1031" s="24"/>
      <c r="V1031" s="296" t="str">
        <f t="shared" si="48"/>
        <v>.</v>
      </c>
      <c r="W1031" s="44"/>
      <c r="X1031" s="307"/>
      <c r="Y1031" s="44"/>
      <c r="Z1031" s="44"/>
      <c r="AA1031" s="44"/>
      <c r="AB1031" s="44"/>
      <c r="AC1031" s="44"/>
      <c r="AD1031" s="44"/>
      <c r="AE1031" s="44"/>
      <c r="AF1031" s="44"/>
      <c r="AG1031" s="44"/>
    </row>
    <row r="1032" spans="1:33" s="105" customFormat="1" ht="11.45" customHeight="1" outlineLevel="1" x14ac:dyDescent="0.2">
      <c r="A1032" s="142">
        <f t="shared" si="46"/>
        <v>1015</v>
      </c>
      <c r="B1032" s="318"/>
      <c r="C1032" s="71"/>
      <c r="D1032" s="314"/>
      <c r="E1032" s="70"/>
      <c r="F1032" s="309"/>
      <c r="G1032" s="308"/>
      <c r="H1032" s="305"/>
      <c r="I1032" s="305"/>
      <c r="J1032" s="311"/>
      <c r="K1032" s="305"/>
      <c r="L1032" s="130" t="str">
        <f>IF(I1032&lt;H1032,"Check dates",IF(AND(H1032="",I1032&gt;0),"Check dates",IF(I1032="",".",IFERROR(MAX(0,NETWORKDAYS(H1032,I1032,Lists!$F$45:$F$65)-IF(ISNUMBER(J1032),J1032,0)-1,0),"."))))</f>
        <v>.</v>
      </c>
      <c r="M1032" s="308"/>
      <c r="N1032" s="308"/>
      <c r="O1032" s="304"/>
      <c r="P1032" s="304"/>
      <c r="Q1032" s="304"/>
      <c r="R1032" s="304"/>
      <c r="S1032" s="130" t="str">
        <f t="shared" si="47"/>
        <v>.</v>
      </c>
      <c r="T1032" s="169" t="str">
        <f>IF(S1032="Yes",(NETWORKDAYS(H1032,$D$12,Lists!$F$45:$F$65)-IF(ISNUMBER(J1032),J1032,0)-1),".")</f>
        <v>.</v>
      </c>
      <c r="U1032" s="24"/>
      <c r="V1032" s="296" t="str">
        <f t="shared" si="48"/>
        <v>.</v>
      </c>
      <c r="W1032" s="44"/>
      <c r="X1032" s="307"/>
      <c r="Y1032" s="44"/>
      <c r="Z1032" s="44"/>
      <c r="AA1032" s="44"/>
      <c r="AB1032" s="44"/>
      <c r="AC1032" s="44"/>
      <c r="AD1032" s="44"/>
      <c r="AE1032" s="44"/>
      <c r="AF1032" s="44"/>
      <c r="AG1032" s="44"/>
    </row>
    <row r="1033" spans="1:33" s="105" customFormat="1" ht="11.45" customHeight="1" outlineLevel="1" x14ac:dyDescent="0.2">
      <c r="A1033" s="142">
        <f t="shared" ref="A1033:A1096" si="49">A1032+1</f>
        <v>1016</v>
      </c>
      <c r="B1033" s="318"/>
      <c r="C1033" s="71"/>
      <c r="D1033" s="314"/>
      <c r="E1033" s="70"/>
      <c r="F1033" s="309"/>
      <c r="G1033" s="308"/>
      <c r="H1033" s="305"/>
      <c r="I1033" s="305"/>
      <c r="J1033" s="311"/>
      <c r="K1033" s="305"/>
      <c r="L1033" s="130" t="str">
        <f>IF(I1033&lt;H1033,"Check dates",IF(AND(H1033="",I1033&gt;0),"Check dates",IF(I1033="",".",IFERROR(MAX(0,NETWORKDAYS(H1033,I1033,Lists!$F$45:$F$65)-IF(ISNUMBER(J1033),J1033,0)-1,0),"."))))</f>
        <v>.</v>
      </c>
      <c r="M1033" s="308"/>
      <c r="N1033" s="308"/>
      <c r="O1033" s="304"/>
      <c r="P1033" s="304"/>
      <c r="Q1033" s="304"/>
      <c r="R1033" s="304"/>
      <c r="S1033" s="130" t="str">
        <f t="shared" si="47"/>
        <v>.</v>
      </c>
      <c r="T1033" s="169" t="str">
        <f>IF(S1033="Yes",(NETWORKDAYS(H1033,$D$12,Lists!$F$45:$F$65)-IF(ISNUMBER(J1033),J1033,0)-1),".")</f>
        <v>.</v>
      </c>
      <c r="U1033" s="24"/>
      <c r="V1033" s="296" t="str">
        <f t="shared" si="48"/>
        <v>.</v>
      </c>
      <c r="W1033" s="44"/>
      <c r="X1033" s="307"/>
      <c r="Y1033" s="44"/>
      <c r="Z1033" s="44"/>
      <c r="AA1033" s="44"/>
      <c r="AB1033" s="44"/>
      <c r="AC1033" s="44"/>
      <c r="AD1033" s="44"/>
      <c r="AE1033" s="44"/>
      <c r="AF1033" s="44"/>
      <c r="AG1033" s="44"/>
    </row>
    <row r="1034" spans="1:33" s="105" customFormat="1" ht="11.45" customHeight="1" outlineLevel="1" x14ac:dyDescent="0.2">
      <c r="A1034" s="142">
        <f t="shared" si="49"/>
        <v>1017</v>
      </c>
      <c r="B1034" s="318"/>
      <c r="C1034" s="71"/>
      <c r="D1034" s="314"/>
      <c r="E1034" s="70"/>
      <c r="F1034" s="309"/>
      <c r="G1034" s="308"/>
      <c r="H1034" s="305"/>
      <c r="I1034" s="305"/>
      <c r="J1034" s="311"/>
      <c r="K1034" s="305"/>
      <c r="L1034" s="130" t="str">
        <f>IF(I1034&lt;H1034,"Check dates",IF(AND(H1034="",I1034&gt;0),"Check dates",IF(I1034="",".",IFERROR(MAX(0,NETWORKDAYS(H1034,I1034,Lists!$F$45:$F$65)-IF(ISNUMBER(J1034),J1034,0)-1,0),"."))))</f>
        <v>.</v>
      </c>
      <c r="M1034" s="308"/>
      <c r="N1034" s="308"/>
      <c r="O1034" s="304"/>
      <c r="P1034" s="304"/>
      <c r="Q1034" s="304"/>
      <c r="R1034" s="304"/>
      <c r="S1034" s="130" t="str">
        <f t="shared" si="47"/>
        <v>.</v>
      </c>
      <c r="T1034" s="169" t="str">
        <f>IF(S1034="Yes",(NETWORKDAYS(H1034,$D$12,Lists!$F$45:$F$65)-IF(ISNUMBER(J1034),J1034,0)-1),".")</f>
        <v>.</v>
      </c>
      <c r="U1034" s="24"/>
      <c r="V1034" s="296" t="str">
        <f t="shared" si="48"/>
        <v>.</v>
      </c>
      <c r="W1034" s="44"/>
      <c r="X1034" s="307"/>
      <c r="Y1034" s="44"/>
      <c r="Z1034" s="44"/>
      <c r="AA1034" s="44"/>
      <c r="AB1034" s="44"/>
      <c r="AC1034" s="44"/>
      <c r="AD1034" s="44"/>
      <c r="AE1034" s="44"/>
      <c r="AF1034" s="44"/>
      <c r="AG1034" s="44"/>
    </row>
    <row r="1035" spans="1:33" s="105" customFormat="1" ht="11.45" customHeight="1" outlineLevel="1" x14ac:dyDescent="0.2">
      <c r="A1035" s="142">
        <f t="shared" si="49"/>
        <v>1018</v>
      </c>
      <c r="B1035" s="318"/>
      <c r="C1035" s="71"/>
      <c r="D1035" s="314"/>
      <c r="E1035" s="70"/>
      <c r="F1035" s="309"/>
      <c r="G1035" s="308"/>
      <c r="H1035" s="305"/>
      <c r="I1035" s="305"/>
      <c r="J1035" s="311"/>
      <c r="K1035" s="305"/>
      <c r="L1035" s="130" t="str">
        <f>IF(I1035&lt;H1035,"Check dates",IF(AND(H1035="",I1035&gt;0),"Check dates",IF(I1035="",".",IFERROR(MAX(0,NETWORKDAYS(H1035,I1035,Lists!$F$45:$F$65)-IF(ISNUMBER(J1035),J1035,0)-1,0),"."))))</f>
        <v>.</v>
      </c>
      <c r="M1035" s="308"/>
      <c r="N1035" s="308"/>
      <c r="O1035" s="304"/>
      <c r="P1035" s="304"/>
      <c r="Q1035" s="304"/>
      <c r="R1035" s="304"/>
      <c r="S1035" s="130" t="str">
        <f t="shared" si="47"/>
        <v>.</v>
      </c>
      <c r="T1035" s="169" t="str">
        <f>IF(S1035="Yes",(NETWORKDAYS(H1035,$D$12,Lists!$F$45:$F$65)-IF(ISNUMBER(J1035),J1035,0)-1),".")</f>
        <v>.</v>
      </c>
      <c r="U1035" s="24"/>
      <c r="V1035" s="296" t="str">
        <f t="shared" si="48"/>
        <v>.</v>
      </c>
      <c r="W1035" s="44"/>
      <c r="X1035" s="307"/>
      <c r="Y1035" s="44"/>
      <c r="Z1035" s="44"/>
      <c r="AA1035" s="44"/>
      <c r="AB1035" s="44"/>
      <c r="AC1035" s="44"/>
      <c r="AD1035" s="44"/>
      <c r="AE1035" s="44"/>
      <c r="AF1035" s="44"/>
      <c r="AG1035" s="44"/>
    </row>
    <row r="1036" spans="1:33" s="105" customFormat="1" ht="11.45" customHeight="1" outlineLevel="1" x14ac:dyDescent="0.2">
      <c r="A1036" s="142">
        <f t="shared" si="49"/>
        <v>1019</v>
      </c>
      <c r="B1036" s="318"/>
      <c r="C1036" s="71"/>
      <c r="D1036" s="314"/>
      <c r="E1036" s="70"/>
      <c r="F1036" s="309"/>
      <c r="G1036" s="308"/>
      <c r="H1036" s="305"/>
      <c r="I1036" s="305"/>
      <c r="J1036" s="311"/>
      <c r="K1036" s="305"/>
      <c r="L1036" s="130" t="str">
        <f>IF(I1036&lt;H1036,"Check dates",IF(AND(H1036="",I1036&gt;0),"Check dates",IF(I1036="",".",IFERROR(MAX(0,NETWORKDAYS(H1036,I1036,Lists!$F$45:$F$65)-IF(ISNUMBER(J1036),J1036,0)-1,0),"."))))</f>
        <v>.</v>
      </c>
      <c r="M1036" s="308"/>
      <c r="N1036" s="308"/>
      <c r="O1036" s="304"/>
      <c r="P1036" s="304"/>
      <c r="Q1036" s="304"/>
      <c r="R1036" s="304"/>
      <c r="S1036" s="130" t="str">
        <f t="shared" si="47"/>
        <v>.</v>
      </c>
      <c r="T1036" s="169" t="str">
        <f>IF(S1036="Yes",(NETWORKDAYS(H1036,$D$12,Lists!$F$45:$F$65)-IF(ISNUMBER(J1036),J1036,0)-1),".")</f>
        <v>.</v>
      </c>
      <c r="U1036" s="24"/>
      <c r="V1036" s="296" t="str">
        <f t="shared" si="48"/>
        <v>.</v>
      </c>
      <c r="W1036" s="44"/>
      <c r="X1036" s="307"/>
      <c r="Y1036" s="44"/>
      <c r="Z1036" s="44"/>
      <c r="AA1036" s="44"/>
      <c r="AB1036" s="44"/>
      <c r="AC1036" s="44"/>
      <c r="AD1036" s="44"/>
      <c r="AE1036" s="44"/>
      <c r="AF1036" s="44"/>
      <c r="AG1036" s="44"/>
    </row>
    <row r="1037" spans="1:33" s="105" customFormat="1" ht="11.45" customHeight="1" outlineLevel="1" x14ac:dyDescent="0.2">
      <c r="A1037" s="142">
        <f t="shared" si="49"/>
        <v>1020</v>
      </c>
      <c r="B1037" s="318"/>
      <c r="C1037" s="71"/>
      <c r="D1037" s="314"/>
      <c r="E1037" s="70"/>
      <c r="F1037" s="309"/>
      <c r="G1037" s="308"/>
      <c r="H1037" s="305"/>
      <c r="I1037" s="305"/>
      <c r="J1037" s="311"/>
      <c r="K1037" s="305"/>
      <c r="L1037" s="130" t="str">
        <f>IF(I1037&lt;H1037,"Check dates",IF(AND(H1037="",I1037&gt;0),"Check dates",IF(I1037="",".",IFERROR(MAX(0,NETWORKDAYS(H1037,I1037,Lists!$F$45:$F$65)-IF(ISNUMBER(J1037),J1037,0)-1,0),"."))))</f>
        <v>.</v>
      </c>
      <c r="M1037" s="308"/>
      <c r="N1037" s="308"/>
      <c r="O1037" s="304"/>
      <c r="P1037" s="304"/>
      <c r="Q1037" s="304"/>
      <c r="R1037" s="304"/>
      <c r="S1037" s="130" t="str">
        <f t="shared" si="47"/>
        <v>.</v>
      </c>
      <c r="T1037" s="169" t="str">
        <f>IF(S1037="Yes",(NETWORKDAYS(H1037,$D$12,Lists!$F$45:$F$65)-IF(ISNUMBER(J1037),J1037,0)-1),".")</f>
        <v>.</v>
      </c>
      <c r="U1037" s="24"/>
      <c r="V1037" s="296" t="str">
        <f t="shared" si="48"/>
        <v>.</v>
      </c>
      <c r="W1037" s="44"/>
      <c r="X1037" s="307"/>
      <c r="Y1037" s="44"/>
      <c r="Z1037" s="44"/>
      <c r="AA1037" s="44"/>
      <c r="AB1037" s="44"/>
      <c r="AC1037" s="44"/>
      <c r="AD1037" s="44"/>
      <c r="AE1037" s="44"/>
      <c r="AF1037" s="44"/>
      <c r="AG1037" s="44"/>
    </row>
    <row r="1038" spans="1:33" s="105" customFormat="1" ht="11.45" customHeight="1" outlineLevel="1" x14ac:dyDescent="0.2">
      <c r="A1038" s="142">
        <f t="shared" si="49"/>
        <v>1021</v>
      </c>
      <c r="B1038" s="318"/>
      <c r="C1038" s="71"/>
      <c r="D1038" s="314"/>
      <c r="E1038" s="70"/>
      <c r="F1038" s="309"/>
      <c r="G1038" s="308"/>
      <c r="H1038" s="305"/>
      <c r="I1038" s="305"/>
      <c r="J1038" s="311"/>
      <c r="K1038" s="305"/>
      <c r="L1038" s="130" t="str">
        <f>IF(I1038&lt;H1038,"Check dates",IF(AND(H1038="",I1038&gt;0),"Check dates",IF(I1038="",".",IFERROR(MAX(0,NETWORKDAYS(H1038,I1038,Lists!$F$45:$F$65)-IF(ISNUMBER(J1038),J1038,0)-1,0),"."))))</f>
        <v>.</v>
      </c>
      <c r="M1038" s="308"/>
      <c r="N1038" s="308"/>
      <c r="O1038" s="304"/>
      <c r="P1038" s="304"/>
      <c r="Q1038" s="304"/>
      <c r="R1038" s="304"/>
      <c r="S1038" s="130" t="str">
        <f t="shared" si="47"/>
        <v>.</v>
      </c>
      <c r="T1038" s="169" t="str">
        <f>IF(S1038="Yes",(NETWORKDAYS(H1038,$D$12,Lists!$F$45:$F$65)-IF(ISNUMBER(J1038),J1038,0)-1),".")</f>
        <v>.</v>
      </c>
      <c r="U1038" s="24"/>
      <c r="V1038" s="296" t="str">
        <f t="shared" si="48"/>
        <v>.</v>
      </c>
      <c r="W1038" s="44"/>
      <c r="X1038" s="307"/>
      <c r="Y1038" s="44"/>
      <c r="Z1038" s="44"/>
      <c r="AA1038" s="44"/>
      <c r="AB1038" s="44"/>
      <c r="AC1038" s="44"/>
      <c r="AD1038" s="44"/>
      <c r="AE1038" s="44"/>
      <c r="AF1038" s="44"/>
      <c r="AG1038" s="44"/>
    </row>
    <row r="1039" spans="1:33" s="105" customFormat="1" ht="11.45" customHeight="1" outlineLevel="1" x14ac:dyDescent="0.2">
      <c r="A1039" s="142">
        <f t="shared" si="49"/>
        <v>1022</v>
      </c>
      <c r="B1039" s="318"/>
      <c r="C1039" s="71"/>
      <c r="D1039" s="314"/>
      <c r="E1039" s="70"/>
      <c r="F1039" s="309"/>
      <c r="G1039" s="308"/>
      <c r="H1039" s="305"/>
      <c r="I1039" s="305"/>
      <c r="J1039" s="311"/>
      <c r="K1039" s="305"/>
      <c r="L1039" s="130" t="str">
        <f>IF(I1039&lt;H1039,"Check dates",IF(AND(H1039="",I1039&gt;0),"Check dates",IF(I1039="",".",IFERROR(MAX(0,NETWORKDAYS(H1039,I1039,Lists!$F$45:$F$65)-IF(ISNUMBER(J1039),J1039,0)-1,0),"."))))</f>
        <v>.</v>
      </c>
      <c r="M1039" s="308"/>
      <c r="N1039" s="308"/>
      <c r="O1039" s="304"/>
      <c r="P1039" s="304"/>
      <c r="Q1039" s="304"/>
      <c r="R1039" s="304"/>
      <c r="S1039" s="130" t="str">
        <f t="shared" si="47"/>
        <v>.</v>
      </c>
      <c r="T1039" s="169" t="str">
        <f>IF(S1039="Yes",(NETWORKDAYS(H1039,$D$12,Lists!$F$45:$F$65)-IF(ISNUMBER(J1039),J1039,0)-1),".")</f>
        <v>.</v>
      </c>
      <c r="U1039" s="24"/>
      <c r="V1039" s="296" t="str">
        <f t="shared" si="48"/>
        <v>.</v>
      </c>
      <c r="W1039" s="44"/>
      <c r="X1039" s="307"/>
      <c r="Y1039" s="44"/>
      <c r="Z1039" s="44"/>
      <c r="AA1039" s="44"/>
      <c r="AB1039" s="44"/>
      <c r="AC1039" s="44"/>
      <c r="AD1039" s="44"/>
      <c r="AE1039" s="44"/>
      <c r="AF1039" s="44"/>
      <c r="AG1039" s="44"/>
    </row>
    <row r="1040" spans="1:33" s="105" customFormat="1" ht="11.45" customHeight="1" outlineLevel="1" x14ac:dyDescent="0.2">
      <c r="A1040" s="142">
        <f t="shared" si="49"/>
        <v>1023</v>
      </c>
      <c r="B1040" s="318"/>
      <c r="C1040" s="71"/>
      <c r="D1040" s="314"/>
      <c r="E1040" s="70"/>
      <c r="F1040" s="309"/>
      <c r="G1040" s="308"/>
      <c r="H1040" s="305"/>
      <c r="I1040" s="305"/>
      <c r="J1040" s="311"/>
      <c r="K1040" s="305"/>
      <c r="L1040" s="130" t="str">
        <f>IF(I1040&lt;H1040,"Check dates",IF(AND(H1040="",I1040&gt;0),"Check dates",IF(I1040="",".",IFERROR(MAX(0,NETWORKDAYS(H1040,I1040,Lists!$F$45:$F$65)-IF(ISNUMBER(J1040),J1040,0)-1,0),"."))))</f>
        <v>.</v>
      </c>
      <c r="M1040" s="308"/>
      <c r="N1040" s="308"/>
      <c r="O1040" s="304"/>
      <c r="P1040" s="304"/>
      <c r="Q1040" s="304"/>
      <c r="R1040" s="304"/>
      <c r="S1040" s="130" t="str">
        <f t="shared" si="47"/>
        <v>.</v>
      </c>
      <c r="T1040" s="169" t="str">
        <f>IF(S1040="Yes",(NETWORKDAYS(H1040,$D$12,Lists!$F$45:$F$65)-IF(ISNUMBER(J1040),J1040,0)-1),".")</f>
        <v>.</v>
      </c>
      <c r="U1040" s="24"/>
      <c r="V1040" s="296" t="str">
        <f t="shared" si="48"/>
        <v>.</v>
      </c>
      <c r="W1040" s="44"/>
      <c r="X1040" s="307"/>
      <c r="Y1040" s="44"/>
      <c r="Z1040" s="44"/>
      <c r="AA1040" s="44"/>
      <c r="AB1040" s="44"/>
      <c r="AC1040" s="44"/>
      <c r="AD1040" s="44"/>
      <c r="AE1040" s="44"/>
      <c r="AF1040" s="44"/>
      <c r="AG1040" s="44"/>
    </row>
    <row r="1041" spans="1:33" s="105" customFormat="1" ht="11.45" customHeight="1" outlineLevel="1" x14ac:dyDescent="0.2">
      <c r="A1041" s="142">
        <f t="shared" si="49"/>
        <v>1024</v>
      </c>
      <c r="B1041" s="318"/>
      <c r="C1041" s="71"/>
      <c r="D1041" s="314"/>
      <c r="E1041" s="70"/>
      <c r="F1041" s="309"/>
      <c r="G1041" s="308"/>
      <c r="H1041" s="305"/>
      <c r="I1041" s="305"/>
      <c r="J1041" s="311"/>
      <c r="K1041" s="305"/>
      <c r="L1041" s="130" t="str">
        <f>IF(I1041&lt;H1041,"Check dates",IF(AND(H1041="",I1041&gt;0),"Check dates",IF(I1041="",".",IFERROR(MAX(0,NETWORKDAYS(H1041,I1041,Lists!$F$45:$F$65)-IF(ISNUMBER(J1041),J1041,0)-1,0),"."))))</f>
        <v>.</v>
      </c>
      <c r="M1041" s="308"/>
      <c r="N1041" s="308"/>
      <c r="O1041" s="304"/>
      <c r="P1041" s="304"/>
      <c r="Q1041" s="304"/>
      <c r="R1041" s="304"/>
      <c r="S1041" s="130" t="str">
        <f t="shared" si="47"/>
        <v>.</v>
      </c>
      <c r="T1041" s="169" t="str">
        <f>IF(S1041="Yes",(NETWORKDAYS(H1041,$D$12,Lists!$F$45:$F$65)-IF(ISNUMBER(J1041),J1041,0)-1),".")</f>
        <v>.</v>
      </c>
      <c r="U1041" s="24"/>
      <c r="V1041" s="296" t="str">
        <f t="shared" si="48"/>
        <v>.</v>
      </c>
      <c r="W1041" s="44"/>
      <c r="X1041" s="307"/>
      <c r="Y1041" s="44"/>
      <c r="Z1041" s="44"/>
      <c r="AA1041" s="44"/>
      <c r="AB1041" s="44"/>
      <c r="AC1041" s="44"/>
      <c r="AD1041" s="44"/>
      <c r="AE1041" s="44"/>
      <c r="AF1041" s="44"/>
      <c r="AG1041" s="44"/>
    </row>
    <row r="1042" spans="1:33" s="105" customFormat="1" ht="11.45" customHeight="1" outlineLevel="1" x14ac:dyDescent="0.2">
      <c r="A1042" s="142">
        <f t="shared" si="49"/>
        <v>1025</v>
      </c>
      <c r="B1042" s="318"/>
      <c r="C1042" s="71"/>
      <c r="D1042" s="314"/>
      <c r="E1042" s="70"/>
      <c r="F1042" s="309"/>
      <c r="G1042" s="308"/>
      <c r="H1042" s="305"/>
      <c r="I1042" s="305"/>
      <c r="J1042" s="311"/>
      <c r="K1042" s="305"/>
      <c r="L1042" s="130" t="str">
        <f>IF(I1042&lt;H1042,"Check dates",IF(AND(H1042="",I1042&gt;0),"Check dates",IF(I1042="",".",IFERROR(MAX(0,NETWORKDAYS(H1042,I1042,Lists!$F$45:$F$65)-IF(ISNUMBER(J1042),J1042,0)-1,0),"."))))</f>
        <v>.</v>
      </c>
      <c r="M1042" s="308"/>
      <c r="N1042" s="308"/>
      <c r="O1042" s="304"/>
      <c r="P1042" s="304"/>
      <c r="Q1042" s="304"/>
      <c r="R1042" s="304"/>
      <c r="S1042" s="130" t="str">
        <f t="shared" ref="S1042:S1105" si="50">IF(ISBLANK(B1042),".",IF(V1042=".","Yes","No"))</f>
        <v>.</v>
      </c>
      <c r="T1042" s="169" t="str">
        <f>IF(S1042="Yes",(NETWORKDAYS(H1042,$D$12,Lists!$F$45:$F$65)-IF(ISNUMBER(J1042),J1042,0)-1),".")</f>
        <v>.</v>
      </c>
      <c r="U1042" s="24"/>
      <c r="V1042" s="296" t="str">
        <f t="shared" ref="V1042:V1105" si="51">IF(I1042="",".",IF(VALUE(I1042)&lt;=VALUE($D$12),VALUE(I1042),"."))</f>
        <v>.</v>
      </c>
      <c r="W1042" s="44"/>
      <c r="X1042" s="307"/>
      <c r="Y1042" s="44"/>
      <c r="Z1042" s="44"/>
      <c r="AA1042" s="44"/>
      <c r="AB1042" s="44"/>
      <c r="AC1042" s="44"/>
      <c r="AD1042" s="44"/>
      <c r="AE1042" s="44"/>
      <c r="AF1042" s="44"/>
      <c r="AG1042" s="44"/>
    </row>
    <row r="1043" spans="1:33" s="105" customFormat="1" ht="11.45" customHeight="1" outlineLevel="1" x14ac:dyDescent="0.2">
      <c r="A1043" s="142">
        <f t="shared" si="49"/>
        <v>1026</v>
      </c>
      <c r="B1043" s="318"/>
      <c r="C1043" s="71"/>
      <c r="D1043" s="314"/>
      <c r="E1043" s="70"/>
      <c r="F1043" s="309"/>
      <c r="G1043" s="308"/>
      <c r="H1043" s="305"/>
      <c r="I1043" s="305"/>
      <c r="J1043" s="311"/>
      <c r="K1043" s="305"/>
      <c r="L1043" s="130" t="str">
        <f>IF(I1043&lt;H1043,"Check dates",IF(AND(H1043="",I1043&gt;0),"Check dates",IF(I1043="",".",IFERROR(MAX(0,NETWORKDAYS(H1043,I1043,Lists!$F$45:$F$65)-IF(ISNUMBER(J1043),J1043,0)-1,0),"."))))</f>
        <v>.</v>
      </c>
      <c r="M1043" s="308"/>
      <c r="N1043" s="308"/>
      <c r="O1043" s="304"/>
      <c r="P1043" s="304"/>
      <c r="Q1043" s="304"/>
      <c r="R1043" s="304"/>
      <c r="S1043" s="130" t="str">
        <f t="shared" si="50"/>
        <v>.</v>
      </c>
      <c r="T1043" s="169" t="str">
        <f>IF(S1043="Yes",(NETWORKDAYS(H1043,$D$12,Lists!$F$45:$F$65)-IF(ISNUMBER(J1043),J1043,0)-1),".")</f>
        <v>.</v>
      </c>
      <c r="U1043" s="24"/>
      <c r="V1043" s="296" t="str">
        <f t="shared" si="51"/>
        <v>.</v>
      </c>
      <c r="W1043" s="44"/>
      <c r="X1043" s="307"/>
      <c r="Y1043" s="44"/>
      <c r="Z1043" s="44"/>
      <c r="AA1043" s="44"/>
      <c r="AB1043" s="44"/>
      <c r="AC1043" s="44"/>
      <c r="AD1043" s="44"/>
      <c r="AE1043" s="44"/>
      <c r="AF1043" s="44"/>
      <c r="AG1043" s="44"/>
    </row>
    <row r="1044" spans="1:33" s="105" customFormat="1" ht="11.45" customHeight="1" outlineLevel="1" x14ac:dyDescent="0.2">
      <c r="A1044" s="142">
        <f t="shared" si="49"/>
        <v>1027</v>
      </c>
      <c r="B1044" s="318"/>
      <c r="C1044" s="71"/>
      <c r="D1044" s="314"/>
      <c r="E1044" s="70"/>
      <c r="F1044" s="309"/>
      <c r="G1044" s="308"/>
      <c r="H1044" s="305"/>
      <c r="I1044" s="305"/>
      <c r="J1044" s="311"/>
      <c r="K1044" s="305"/>
      <c r="L1044" s="130" t="str">
        <f>IF(I1044&lt;H1044,"Check dates",IF(AND(H1044="",I1044&gt;0),"Check dates",IF(I1044="",".",IFERROR(MAX(0,NETWORKDAYS(H1044,I1044,Lists!$F$45:$F$65)-IF(ISNUMBER(J1044),J1044,0)-1,0),"."))))</f>
        <v>.</v>
      </c>
      <c r="M1044" s="308"/>
      <c r="N1044" s="308"/>
      <c r="O1044" s="304"/>
      <c r="P1044" s="304"/>
      <c r="Q1044" s="304"/>
      <c r="R1044" s="304"/>
      <c r="S1044" s="130" t="str">
        <f t="shared" si="50"/>
        <v>.</v>
      </c>
      <c r="T1044" s="169" t="str">
        <f>IF(S1044="Yes",(NETWORKDAYS(H1044,$D$12,Lists!$F$45:$F$65)-IF(ISNUMBER(J1044),J1044,0)-1),".")</f>
        <v>.</v>
      </c>
      <c r="U1044" s="24"/>
      <c r="V1044" s="296" t="str">
        <f t="shared" si="51"/>
        <v>.</v>
      </c>
      <c r="W1044" s="44"/>
      <c r="X1044" s="307"/>
      <c r="Y1044" s="44"/>
      <c r="Z1044" s="44"/>
      <c r="AA1044" s="44"/>
      <c r="AB1044" s="44"/>
      <c r="AC1044" s="44"/>
      <c r="AD1044" s="44"/>
      <c r="AE1044" s="44"/>
      <c r="AF1044" s="44"/>
      <c r="AG1044" s="44"/>
    </row>
    <row r="1045" spans="1:33" s="105" customFormat="1" ht="11.45" customHeight="1" outlineLevel="1" x14ac:dyDescent="0.2">
      <c r="A1045" s="142">
        <f t="shared" si="49"/>
        <v>1028</v>
      </c>
      <c r="B1045" s="318"/>
      <c r="C1045" s="71"/>
      <c r="D1045" s="314"/>
      <c r="E1045" s="70"/>
      <c r="F1045" s="309"/>
      <c r="G1045" s="308"/>
      <c r="H1045" s="305"/>
      <c r="I1045" s="305"/>
      <c r="J1045" s="311"/>
      <c r="K1045" s="305"/>
      <c r="L1045" s="130" t="str">
        <f>IF(I1045&lt;H1045,"Check dates",IF(AND(H1045="",I1045&gt;0),"Check dates",IF(I1045="",".",IFERROR(MAX(0,NETWORKDAYS(H1045,I1045,Lists!$F$45:$F$65)-IF(ISNUMBER(J1045),J1045,0)-1,0),"."))))</f>
        <v>.</v>
      </c>
      <c r="M1045" s="308"/>
      <c r="N1045" s="308"/>
      <c r="O1045" s="304"/>
      <c r="P1045" s="304"/>
      <c r="Q1045" s="304"/>
      <c r="R1045" s="304"/>
      <c r="S1045" s="130" t="str">
        <f t="shared" si="50"/>
        <v>.</v>
      </c>
      <c r="T1045" s="169" t="str">
        <f>IF(S1045="Yes",(NETWORKDAYS(H1045,$D$12,Lists!$F$45:$F$65)-IF(ISNUMBER(J1045),J1045,0)-1),".")</f>
        <v>.</v>
      </c>
      <c r="U1045" s="24"/>
      <c r="V1045" s="296" t="str">
        <f t="shared" si="51"/>
        <v>.</v>
      </c>
      <c r="W1045" s="44"/>
      <c r="X1045" s="307"/>
      <c r="Y1045" s="44"/>
      <c r="Z1045" s="44"/>
      <c r="AA1045" s="44"/>
      <c r="AB1045" s="44"/>
      <c r="AC1045" s="44"/>
      <c r="AD1045" s="44"/>
      <c r="AE1045" s="44"/>
      <c r="AF1045" s="44"/>
      <c r="AG1045" s="44"/>
    </row>
    <row r="1046" spans="1:33" s="105" customFormat="1" ht="11.45" customHeight="1" outlineLevel="1" x14ac:dyDescent="0.2">
      <c r="A1046" s="142">
        <f t="shared" si="49"/>
        <v>1029</v>
      </c>
      <c r="B1046" s="318"/>
      <c r="C1046" s="71"/>
      <c r="D1046" s="314"/>
      <c r="E1046" s="70"/>
      <c r="F1046" s="309"/>
      <c r="G1046" s="308"/>
      <c r="H1046" s="305"/>
      <c r="I1046" s="305"/>
      <c r="J1046" s="311"/>
      <c r="K1046" s="305"/>
      <c r="L1046" s="130" t="str">
        <f>IF(I1046&lt;H1046,"Check dates",IF(AND(H1046="",I1046&gt;0),"Check dates",IF(I1046="",".",IFERROR(MAX(0,NETWORKDAYS(H1046,I1046,Lists!$F$45:$F$65)-IF(ISNUMBER(J1046),J1046,0)-1,0),"."))))</f>
        <v>.</v>
      </c>
      <c r="M1046" s="308"/>
      <c r="N1046" s="308"/>
      <c r="O1046" s="304"/>
      <c r="P1046" s="304"/>
      <c r="Q1046" s="304"/>
      <c r="R1046" s="304"/>
      <c r="S1046" s="130" t="str">
        <f t="shared" si="50"/>
        <v>.</v>
      </c>
      <c r="T1046" s="169" t="str">
        <f>IF(S1046="Yes",(NETWORKDAYS(H1046,$D$12,Lists!$F$45:$F$65)-IF(ISNUMBER(J1046),J1046,0)-1),".")</f>
        <v>.</v>
      </c>
      <c r="U1046" s="24"/>
      <c r="V1046" s="296" t="str">
        <f t="shared" si="51"/>
        <v>.</v>
      </c>
      <c r="W1046" s="44"/>
      <c r="X1046" s="307"/>
      <c r="Y1046" s="44"/>
      <c r="Z1046" s="44"/>
      <c r="AA1046" s="44"/>
      <c r="AB1046" s="44"/>
      <c r="AC1046" s="44"/>
      <c r="AD1046" s="44"/>
      <c r="AE1046" s="44"/>
      <c r="AF1046" s="44"/>
      <c r="AG1046" s="44"/>
    </row>
    <row r="1047" spans="1:33" s="105" customFormat="1" ht="11.45" customHeight="1" outlineLevel="1" x14ac:dyDescent="0.2">
      <c r="A1047" s="142">
        <f t="shared" si="49"/>
        <v>1030</v>
      </c>
      <c r="B1047" s="318"/>
      <c r="C1047" s="71"/>
      <c r="D1047" s="314"/>
      <c r="E1047" s="70"/>
      <c r="F1047" s="309"/>
      <c r="G1047" s="308"/>
      <c r="H1047" s="305"/>
      <c r="I1047" s="305"/>
      <c r="J1047" s="311"/>
      <c r="K1047" s="305"/>
      <c r="L1047" s="130" t="str">
        <f>IF(I1047&lt;H1047,"Check dates",IF(AND(H1047="",I1047&gt;0),"Check dates",IF(I1047="",".",IFERROR(MAX(0,NETWORKDAYS(H1047,I1047,Lists!$F$45:$F$65)-IF(ISNUMBER(J1047),J1047,0)-1,0),"."))))</f>
        <v>.</v>
      </c>
      <c r="M1047" s="308"/>
      <c r="N1047" s="308"/>
      <c r="O1047" s="304"/>
      <c r="P1047" s="304"/>
      <c r="Q1047" s="304"/>
      <c r="R1047" s="304"/>
      <c r="S1047" s="130" t="str">
        <f t="shared" si="50"/>
        <v>.</v>
      </c>
      <c r="T1047" s="169" t="str">
        <f>IF(S1047="Yes",(NETWORKDAYS(H1047,$D$12,Lists!$F$45:$F$65)-IF(ISNUMBER(J1047),J1047,0)-1),".")</f>
        <v>.</v>
      </c>
      <c r="U1047" s="24"/>
      <c r="V1047" s="296" t="str">
        <f t="shared" si="51"/>
        <v>.</v>
      </c>
      <c r="W1047" s="44"/>
      <c r="X1047" s="307"/>
      <c r="Y1047" s="44"/>
      <c r="Z1047" s="44"/>
      <c r="AA1047" s="44"/>
      <c r="AB1047" s="44"/>
      <c r="AC1047" s="44"/>
      <c r="AD1047" s="44"/>
      <c r="AE1047" s="44"/>
      <c r="AF1047" s="44"/>
      <c r="AG1047" s="44"/>
    </row>
    <row r="1048" spans="1:33" s="105" customFormat="1" ht="11.45" customHeight="1" outlineLevel="1" x14ac:dyDescent="0.2">
      <c r="A1048" s="142">
        <f t="shared" si="49"/>
        <v>1031</v>
      </c>
      <c r="B1048" s="318"/>
      <c r="C1048" s="71"/>
      <c r="D1048" s="314"/>
      <c r="E1048" s="70"/>
      <c r="F1048" s="309"/>
      <c r="G1048" s="308"/>
      <c r="H1048" s="305"/>
      <c r="I1048" s="305"/>
      <c r="J1048" s="311"/>
      <c r="K1048" s="305"/>
      <c r="L1048" s="130" t="str">
        <f>IF(I1048&lt;H1048,"Check dates",IF(AND(H1048="",I1048&gt;0),"Check dates",IF(I1048="",".",IFERROR(MAX(0,NETWORKDAYS(H1048,I1048,Lists!$F$45:$F$65)-IF(ISNUMBER(J1048),J1048,0)-1,0),"."))))</f>
        <v>.</v>
      </c>
      <c r="M1048" s="308"/>
      <c r="N1048" s="308"/>
      <c r="O1048" s="304"/>
      <c r="P1048" s="304"/>
      <c r="Q1048" s="304"/>
      <c r="R1048" s="304"/>
      <c r="S1048" s="130" t="str">
        <f t="shared" si="50"/>
        <v>.</v>
      </c>
      <c r="T1048" s="169" t="str">
        <f>IF(S1048="Yes",(NETWORKDAYS(H1048,$D$12,Lists!$F$45:$F$65)-IF(ISNUMBER(J1048),J1048,0)-1),".")</f>
        <v>.</v>
      </c>
      <c r="U1048" s="24"/>
      <c r="V1048" s="296" t="str">
        <f t="shared" si="51"/>
        <v>.</v>
      </c>
      <c r="W1048" s="44"/>
      <c r="X1048" s="307"/>
      <c r="Y1048" s="44"/>
      <c r="Z1048" s="44"/>
      <c r="AA1048" s="44"/>
      <c r="AB1048" s="44"/>
      <c r="AC1048" s="44"/>
      <c r="AD1048" s="44"/>
      <c r="AE1048" s="44"/>
      <c r="AF1048" s="44"/>
      <c r="AG1048" s="44"/>
    </row>
    <row r="1049" spans="1:33" s="105" customFormat="1" ht="11.45" customHeight="1" outlineLevel="1" x14ac:dyDescent="0.2">
      <c r="A1049" s="142">
        <f t="shared" si="49"/>
        <v>1032</v>
      </c>
      <c r="B1049" s="318"/>
      <c r="C1049" s="71"/>
      <c r="D1049" s="314"/>
      <c r="E1049" s="70"/>
      <c r="F1049" s="309"/>
      <c r="G1049" s="308"/>
      <c r="H1049" s="305"/>
      <c r="I1049" s="305"/>
      <c r="J1049" s="311"/>
      <c r="K1049" s="305"/>
      <c r="L1049" s="130" t="str">
        <f>IF(I1049&lt;H1049,"Check dates",IF(AND(H1049="",I1049&gt;0),"Check dates",IF(I1049="",".",IFERROR(MAX(0,NETWORKDAYS(H1049,I1049,Lists!$F$45:$F$65)-IF(ISNUMBER(J1049),J1049,0)-1,0),"."))))</f>
        <v>.</v>
      </c>
      <c r="M1049" s="308"/>
      <c r="N1049" s="308"/>
      <c r="O1049" s="304"/>
      <c r="P1049" s="304"/>
      <c r="Q1049" s="304"/>
      <c r="R1049" s="304"/>
      <c r="S1049" s="130" t="str">
        <f t="shared" si="50"/>
        <v>.</v>
      </c>
      <c r="T1049" s="169" t="str">
        <f>IF(S1049="Yes",(NETWORKDAYS(H1049,$D$12,Lists!$F$45:$F$65)-IF(ISNUMBER(J1049),J1049,0)-1),".")</f>
        <v>.</v>
      </c>
      <c r="U1049" s="24"/>
      <c r="V1049" s="296" t="str">
        <f t="shared" si="51"/>
        <v>.</v>
      </c>
      <c r="W1049" s="44"/>
      <c r="X1049" s="307"/>
      <c r="Y1049" s="44"/>
      <c r="Z1049" s="44"/>
      <c r="AA1049" s="44"/>
      <c r="AB1049" s="44"/>
      <c r="AC1049" s="44"/>
      <c r="AD1049" s="44"/>
      <c r="AE1049" s="44"/>
      <c r="AF1049" s="44"/>
      <c r="AG1049" s="44"/>
    </row>
    <row r="1050" spans="1:33" s="105" customFormat="1" ht="11.45" customHeight="1" outlineLevel="1" x14ac:dyDescent="0.2">
      <c r="A1050" s="142">
        <f t="shared" si="49"/>
        <v>1033</v>
      </c>
      <c r="B1050" s="318"/>
      <c r="C1050" s="71"/>
      <c r="D1050" s="314"/>
      <c r="E1050" s="70"/>
      <c r="F1050" s="309"/>
      <c r="G1050" s="308"/>
      <c r="H1050" s="305"/>
      <c r="I1050" s="305"/>
      <c r="J1050" s="311"/>
      <c r="K1050" s="305"/>
      <c r="L1050" s="130" t="str">
        <f>IF(I1050&lt;H1050,"Check dates",IF(AND(H1050="",I1050&gt;0),"Check dates",IF(I1050="",".",IFERROR(MAX(0,NETWORKDAYS(H1050,I1050,Lists!$F$45:$F$65)-IF(ISNUMBER(J1050),J1050,0)-1,0),"."))))</f>
        <v>.</v>
      </c>
      <c r="M1050" s="308"/>
      <c r="N1050" s="308"/>
      <c r="O1050" s="304"/>
      <c r="P1050" s="304"/>
      <c r="Q1050" s="304"/>
      <c r="R1050" s="304"/>
      <c r="S1050" s="130" t="str">
        <f t="shared" si="50"/>
        <v>.</v>
      </c>
      <c r="T1050" s="169" t="str">
        <f>IF(S1050="Yes",(NETWORKDAYS(H1050,$D$12,Lists!$F$45:$F$65)-IF(ISNUMBER(J1050),J1050,0)-1),".")</f>
        <v>.</v>
      </c>
      <c r="U1050" s="24"/>
      <c r="V1050" s="296" t="str">
        <f t="shared" si="51"/>
        <v>.</v>
      </c>
      <c r="W1050" s="44"/>
      <c r="X1050" s="307"/>
      <c r="Y1050" s="44"/>
      <c r="Z1050" s="44"/>
      <c r="AA1050" s="44"/>
      <c r="AB1050" s="44"/>
      <c r="AC1050" s="44"/>
      <c r="AD1050" s="44"/>
      <c r="AE1050" s="44"/>
      <c r="AF1050" s="44"/>
      <c r="AG1050" s="44"/>
    </row>
    <row r="1051" spans="1:33" s="105" customFormat="1" ht="11.45" customHeight="1" outlineLevel="1" x14ac:dyDescent="0.2">
      <c r="A1051" s="142">
        <f t="shared" si="49"/>
        <v>1034</v>
      </c>
      <c r="B1051" s="318"/>
      <c r="C1051" s="71"/>
      <c r="D1051" s="314"/>
      <c r="E1051" s="70"/>
      <c r="F1051" s="309"/>
      <c r="G1051" s="308"/>
      <c r="H1051" s="305"/>
      <c r="I1051" s="305"/>
      <c r="J1051" s="311"/>
      <c r="K1051" s="305"/>
      <c r="L1051" s="130" t="str">
        <f>IF(I1051&lt;H1051,"Check dates",IF(AND(H1051="",I1051&gt;0),"Check dates",IF(I1051="",".",IFERROR(MAX(0,NETWORKDAYS(H1051,I1051,Lists!$F$45:$F$65)-IF(ISNUMBER(J1051),J1051,0)-1,0),"."))))</f>
        <v>.</v>
      </c>
      <c r="M1051" s="308"/>
      <c r="N1051" s="308"/>
      <c r="O1051" s="304"/>
      <c r="P1051" s="304"/>
      <c r="Q1051" s="304"/>
      <c r="R1051" s="304"/>
      <c r="S1051" s="130" t="str">
        <f t="shared" si="50"/>
        <v>.</v>
      </c>
      <c r="T1051" s="169" t="str">
        <f>IF(S1051="Yes",(NETWORKDAYS(H1051,$D$12,Lists!$F$45:$F$65)-IF(ISNUMBER(J1051),J1051,0)-1),".")</f>
        <v>.</v>
      </c>
      <c r="U1051" s="24"/>
      <c r="V1051" s="296" t="str">
        <f t="shared" si="51"/>
        <v>.</v>
      </c>
      <c r="W1051" s="44"/>
      <c r="X1051" s="307"/>
      <c r="Y1051" s="44"/>
      <c r="Z1051" s="44"/>
      <c r="AA1051" s="44"/>
      <c r="AB1051" s="44"/>
      <c r="AC1051" s="44"/>
      <c r="AD1051" s="44"/>
      <c r="AE1051" s="44"/>
      <c r="AF1051" s="44"/>
      <c r="AG1051" s="44"/>
    </row>
    <row r="1052" spans="1:33" s="105" customFormat="1" ht="11.45" customHeight="1" outlineLevel="1" x14ac:dyDescent="0.2">
      <c r="A1052" s="142">
        <f t="shared" si="49"/>
        <v>1035</v>
      </c>
      <c r="B1052" s="318"/>
      <c r="C1052" s="71"/>
      <c r="D1052" s="314"/>
      <c r="E1052" s="70"/>
      <c r="F1052" s="309"/>
      <c r="G1052" s="308"/>
      <c r="H1052" s="305"/>
      <c r="I1052" s="305"/>
      <c r="J1052" s="311"/>
      <c r="K1052" s="305"/>
      <c r="L1052" s="130" t="str">
        <f>IF(I1052&lt;H1052,"Check dates",IF(AND(H1052="",I1052&gt;0),"Check dates",IF(I1052="",".",IFERROR(MAX(0,NETWORKDAYS(H1052,I1052,Lists!$F$45:$F$65)-IF(ISNUMBER(J1052),J1052,0)-1,0),"."))))</f>
        <v>.</v>
      </c>
      <c r="M1052" s="308"/>
      <c r="N1052" s="308"/>
      <c r="O1052" s="304"/>
      <c r="P1052" s="304"/>
      <c r="Q1052" s="304"/>
      <c r="R1052" s="304"/>
      <c r="S1052" s="130" t="str">
        <f t="shared" si="50"/>
        <v>.</v>
      </c>
      <c r="T1052" s="169" t="str">
        <f>IF(S1052="Yes",(NETWORKDAYS(H1052,$D$12,Lists!$F$45:$F$65)-IF(ISNUMBER(J1052),J1052,0)-1),".")</f>
        <v>.</v>
      </c>
      <c r="U1052" s="24"/>
      <c r="V1052" s="296" t="str">
        <f t="shared" si="51"/>
        <v>.</v>
      </c>
      <c r="W1052" s="44"/>
      <c r="X1052" s="307"/>
      <c r="Y1052" s="44"/>
      <c r="Z1052" s="44"/>
      <c r="AA1052" s="44"/>
      <c r="AB1052" s="44"/>
      <c r="AC1052" s="44"/>
      <c r="AD1052" s="44"/>
      <c r="AE1052" s="44"/>
      <c r="AF1052" s="44"/>
      <c r="AG1052" s="44"/>
    </row>
    <row r="1053" spans="1:33" s="105" customFormat="1" ht="11.45" customHeight="1" outlineLevel="1" x14ac:dyDescent="0.2">
      <c r="A1053" s="142">
        <f t="shared" si="49"/>
        <v>1036</v>
      </c>
      <c r="B1053" s="318"/>
      <c r="C1053" s="71"/>
      <c r="D1053" s="314"/>
      <c r="E1053" s="70"/>
      <c r="F1053" s="309"/>
      <c r="G1053" s="308"/>
      <c r="H1053" s="305"/>
      <c r="I1053" s="305"/>
      <c r="J1053" s="311"/>
      <c r="K1053" s="305"/>
      <c r="L1053" s="130" t="str">
        <f>IF(I1053&lt;H1053,"Check dates",IF(AND(H1053="",I1053&gt;0),"Check dates",IF(I1053="",".",IFERROR(MAX(0,NETWORKDAYS(H1053,I1053,Lists!$F$45:$F$65)-IF(ISNUMBER(J1053),J1053,0)-1,0),"."))))</f>
        <v>.</v>
      </c>
      <c r="M1053" s="308"/>
      <c r="N1053" s="308"/>
      <c r="O1053" s="304"/>
      <c r="P1053" s="304"/>
      <c r="Q1053" s="304"/>
      <c r="R1053" s="304"/>
      <c r="S1053" s="130" t="str">
        <f t="shared" si="50"/>
        <v>.</v>
      </c>
      <c r="T1053" s="169" t="str">
        <f>IF(S1053="Yes",(NETWORKDAYS(H1053,$D$12,Lists!$F$45:$F$65)-IF(ISNUMBER(J1053),J1053,0)-1),".")</f>
        <v>.</v>
      </c>
      <c r="U1053" s="24"/>
      <c r="V1053" s="296" t="str">
        <f t="shared" si="51"/>
        <v>.</v>
      </c>
      <c r="W1053" s="44"/>
      <c r="X1053" s="307"/>
      <c r="Y1053" s="44"/>
      <c r="Z1053" s="44"/>
      <c r="AA1053" s="44"/>
      <c r="AB1053" s="44"/>
      <c r="AC1053" s="44"/>
      <c r="AD1053" s="44"/>
      <c r="AE1053" s="44"/>
      <c r="AF1053" s="44"/>
      <c r="AG1053" s="44"/>
    </row>
    <row r="1054" spans="1:33" s="105" customFormat="1" ht="11.45" customHeight="1" outlineLevel="1" x14ac:dyDescent="0.2">
      <c r="A1054" s="142">
        <f t="shared" si="49"/>
        <v>1037</v>
      </c>
      <c r="B1054" s="318"/>
      <c r="C1054" s="71"/>
      <c r="D1054" s="314"/>
      <c r="E1054" s="70"/>
      <c r="F1054" s="309"/>
      <c r="G1054" s="308"/>
      <c r="H1054" s="305"/>
      <c r="I1054" s="305"/>
      <c r="J1054" s="311"/>
      <c r="K1054" s="305"/>
      <c r="L1054" s="130" t="str">
        <f>IF(I1054&lt;H1054,"Check dates",IF(AND(H1054="",I1054&gt;0),"Check dates",IF(I1054="",".",IFERROR(MAX(0,NETWORKDAYS(H1054,I1054,Lists!$F$45:$F$65)-IF(ISNUMBER(J1054),J1054,0)-1,0),"."))))</f>
        <v>.</v>
      </c>
      <c r="M1054" s="308"/>
      <c r="N1054" s="308"/>
      <c r="O1054" s="304"/>
      <c r="P1054" s="304"/>
      <c r="Q1054" s="304"/>
      <c r="R1054" s="304"/>
      <c r="S1054" s="130" t="str">
        <f t="shared" si="50"/>
        <v>.</v>
      </c>
      <c r="T1054" s="169" t="str">
        <f>IF(S1054="Yes",(NETWORKDAYS(H1054,$D$12,Lists!$F$45:$F$65)-IF(ISNUMBER(J1054),J1054,0)-1),".")</f>
        <v>.</v>
      </c>
      <c r="U1054" s="24"/>
      <c r="V1054" s="296" t="str">
        <f t="shared" si="51"/>
        <v>.</v>
      </c>
      <c r="W1054" s="44"/>
      <c r="X1054" s="307"/>
      <c r="Y1054" s="44"/>
      <c r="Z1054" s="44"/>
      <c r="AA1054" s="44"/>
      <c r="AB1054" s="44"/>
      <c r="AC1054" s="44"/>
      <c r="AD1054" s="44"/>
      <c r="AE1054" s="44"/>
      <c r="AF1054" s="44"/>
      <c r="AG1054" s="44"/>
    </row>
    <row r="1055" spans="1:33" s="105" customFormat="1" ht="11.45" customHeight="1" outlineLevel="1" x14ac:dyDescent="0.2">
      <c r="A1055" s="142">
        <f t="shared" si="49"/>
        <v>1038</v>
      </c>
      <c r="B1055" s="318"/>
      <c r="C1055" s="71"/>
      <c r="D1055" s="314"/>
      <c r="E1055" s="70"/>
      <c r="F1055" s="309"/>
      <c r="G1055" s="308"/>
      <c r="H1055" s="305"/>
      <c r="I1055" s="305"/>
      <c r="J1055" s="311"/>
      <c r="K1055" s="305"/>
      <c r="L1055" s="130" t="str">
        <f>IF(I1055&lt;H1055,"Check dates",IF(AND(H1055="",I1055&gt;0),"Check dates",IF(I1055="",".",IFERROR(MAX(0,NETWORKDAYS(H1055,I1055,Lists!$F$45:$F$65)-IF(ISNUMBER(J1055),J1055,0)-1,0),"."))))</f>
        <v>.</v>
      </c>
      <c r="M1055" s="308"/>
      <c r="N1055" s="308"/>
      <c r="O1055" s="304"/>
      <c r="P1055" s="304"/>
      <c r="Q1055" s="304"/>
      <c r="R1055" s="304"/>
      <c r="S1055" s="130" t="str">
        <f t="shared" si="50"/>
        <v>.</v>
      </c>
      <c r="T1055" s="169" t="str">
        <f>IF(S1055="Yes",(NETWORKDAYS(H1055,$D$12,Lists!$F$45:$F$65)-IF(ISNUMBER(J1055),J1055,0)-1),".")</f>
        <v>.</v>
      </c>
      <c r="U1055" s="24"/>
      <c r="V1055" s="296" t="str">
        <f t="shared" si="51"/>
        <v>.</v>
      </c>
      <c r="W1055" s="44"/>
      <c r="X1055" s="307"/>
      <c r="Y1055" s="44"/>
      <c r="Z1055" s="44"/>
      <c r="AA1055" s="44"/>
      <c r="AB1055" s="44"/>
      <c r="AC1055" s="44"/>
      <c r="AD1055" s="44"/>
      <c r="AE1055" s="44"/>
      <c r="AF1055" s="44"/>
      <c r="AG1055" s="44"/>
    </row>
    <row r="1056" spans="1:33" s="105" customFormat="1" ht="11.45" customHeight="1" outlineLevel="1" x14ac:dyDescent="0.2">
      <c r="A1056" s="142">
        <f t="shared" si="49"/>
        <v>1039</v>
      </c>
      <c r="B1056" s="318"/>
      <c r="C1056" s="71"/>
      <c r="D1056" s="314"/>
      <c r="E1056" s="70"/>
      <c r="F1056" s="309"/>
      <c r="G1056" s="308"/>
      <c r="H1056" s="305"/>
      <c r="I1056" s="305"/>
      <c r="J1056" s="311"/>
      <c r="K1056" s="305"/>
      <c r="L1056" s="130" t="str">
        <f>IF(I1056&lt;H1056,"Check dates",IF(AND(H1056="",I1056&gt;0),"Check dates",IF(I1056="",".",IFERROR(MAX(0,NETWORKDAYS(H1056,I1056,Lists!$F$45:$F$65)-IF(ISNUMBER(J1056),J1056,0)-1,0),"."))))</f>
        <v>.</v>
      </c>
      <c r="M1056" s="308"/>
      <c r="N1056" s="308"/>
      <c r="O1056" s="304"/>
      <c r="P1056" s="304"/>
      <c r="Q1056" s="304"/>
      <c r="R1056" s="304"/>
      <c r="S1056" s="130" t="str">
        <f t="shared" si="50"/>
        <v>.</v>
      </c>
      <c r="T1056" s="169" t="str">
        <f>IF(S1056="Yes",(NETWORKDAYS(H1056,$D$12,Lists!$F$45:$F$65)-IF(ISNUMBER(J1056),J1056,0)-1),".")</f>
        <v>.</v>
      </c>
      <c r="U1056" s="24"/>
      <c r="V1056" s="296" t="str">
        <f t="shared" si="51"/>
        <v>.</v>
      </c>
      <c r="W1056" s="44"/>
      <c r="X1056" s="307"/>
      <c r="Y1056" s="44"/>
      <c r="Z1056" s="44"/>
      <c r="AA1056" s="44"/>
      <c r="AB1056" s="44"/>
      <c r="AC1056" s="44"/>
      <c r="AD1056" s="44"/>
      <c r="AE1056" s="44"/>
      <c r="AF1056" s="44"/>
      <c r="AG1056" s="44"/>
    </row>
    <row r="1057" spans="1:33" s="105" customFormat="1" ht="11.45" customHeight="1" outlineLevel="1" x14ac:dyDescent="0.2">
      <c r="A1057" s="142">
        <f t="shared" si="49"/>
        <v>1040</v>
      </c>
      <c r="B1057" s="318"/>
      <c r="C1057" s="71"/>
      <c r="D1057" s="314"/>
      <c r="E1057" s="70"/>
      <c r="F1057" s="309"/>
      <c r="G1057" s="308"/>
      <c r="H1057" s="305"/>
      <c r="I1057" s="305"/>
      <c r="J1057" s="311"/>
      <c r="K1057" s="305"/>
      <c r="L1057" s="130" t="str">
        <f>IF(I1057&lt;H1057,"Check dates",IF(AND(H1057="",I1057&gt;0),"Check dates",IF(I1057="",".",IFERROR(MAX(0,NETWORKDAYS(H1057,I1057,Lists!$F$45:$F$65)-IF(ISNUMBER(J1057),J1057,0)-1,0),"."))))</f>
        <v>.</v>
      </c>
      <c r="M1057" s="308"/>
      <c r="N1057" s="308"/>
      <c r="O1057" s="304"/>
      <c r="P1057" s="304"/>
      <c r="Q1057" s="304"/>
      <c r="R1057" s="304"/>
      <c r="S1057" s="130" t="str">
        <f t="shared" si="50"/>
        <v>.</v>
      </c>
      <c r="T1057" s="169" t="str">
        <f>IF(S1057="Yes",(NETWORKDAYS(H1057,$D$12,Lists!$F$45:$F$65)-IF(ISNUMBER(J1057),J1057,0)-1),".")</f>
        <v>.</v>
      </c>
      <c r="U1057" s="24"/>
      <c r="V1057" s="296" t="str">
        <f t="shared" si="51"/>
        <v>.</v>
      </c>
      <c r="W1057" s="44"/>
      <c r="X1057" s="307"/>
      <c r="Y1057" s="44"/>
      <c r="Z1057" s="44"/>
      <c r="AA1057" s="44"/>
      <c r="AB1057" s="44"/>
      <c r="AC1057" s="44"/>
      <c r="AD1057" s="44"/>
      <c r="AE1057" s="44"/>
      <c r="AF1057" s="44"/>
      <c r="AG1057" s="44"/>
    </row>
    <row r="1058" spans="1:33" s="105" customFormat="1" ht="11.45" customHeight="1" outlineLevel="1" x14ac:dyDescent="0.2">
      <c r="A1058" s="142">
        <f t="shared" si="49"/>
        <v>1041</v>
      </c>
      <c r="B1058" s="318"/>
      <c r="C1058" s="71"/>
      <c r="D1058" s="314"/>
      <c r="E1058" s="70"/>
      <c r="F1058" s="309"/>
      <c r="G1058" s="308"/>
      <c r="H1058" s="305"/>
      <c r="I1058" s="305"/>
      <c r="J1058" s="311"/>
      <c r="K1058" s="305"/>
      <c r="L1058" s="130" t="str">
        <f>IF(I1058&lt;H1058,"Check dates",IF(AND(H1058="",I1058&gt;0),"Check dates",IF(I1058="",".",IFERROR(MAX(0,NETWORKDAYS(H1058,I1058,Lists!$F$45:$F$65)-IF(ISNUMBER(J1058),J1058,0)-1,0),"."))))</f>
        <v>.</v>
      </c>
      <c r="M1058" s="308"/>
      <c r="N1058" s="308"/>
      <c r="O1058" s="304"/>
      <c r="P1058" s="304"/>
      <c r="Q1058" s="304"/>
      <c r="R1058" s="304"/>
      <c r="S1058" s="130" t="str">
        <f t="shared" si="50"/>
        <v>.</v>
      </c>
      <c r="T1058" s="169" t="str">
        <f>IF(S1058="Yes",(NETWORKDAYS(H1058,$D$12,Lists!$F$45:$F$65)-IF(ISNUMBER(J1058),J1058,0)-1),".")</f>
        <v>.</v>
      </c>
      <c r="U1058" s="24"/>
      <c r="V1058" s="296" t="str">
        <f t="shared" si="51"/>
        <v>.</v>
      </c>
      <c r="W1058" s="44"/>
      <c r="X1058" s="307"/>
      <c r="Y1058" s="44"/>
      <c r="Z1058" s="44"/>
      <c r="AA1058" s="44"/>
      <c r="AB1058" s="44"/>
      <c r="AC1058" s="44"/>
      <c r="AD1058" s="44"/>
      <c r="AE1058" s="44"/>
      <c r="AF1058" s="44"/>
      <c r="AG1058" s="44"/>
    </row>
    <row r="1059" spans="1:33" s="105" customFormat="1" ht="11.45" customHeight="1" outlineLevel="1" x14ac:dyDescent="0.2">
      <c r="A1059" s="142">
        <f t="shared" si="49"/>
        <v>1042</v>
      </c>
      <c r="B1059" s="318"/>
      <c r="C1059" s="71"/>
      <c r="D1059" s="314"/>
      <c r="E1059" s="70"/>
      <c r="F1059" s="309"/>
      <c r="G1059" s="308"/>
      <c r="H1059" s="305"/>
      <c r="I1059" s="305"/>
      <c r="J1059" s="311"/>
      <c r="K1059" s="305"/>
      <c r="L1059" s="130" t="str">
        <f>IF(I1059&lt;H1059,"Check dates",IF(AND(H1059="",I1059&gt;0),"Check dates",IF(I1059="",".",IFERROR(MAX(0,NETWORKDAYS(H1059,I1059,Lists!$F$45:$F$65)-IF(ISNUMBER(J1059),J1059,0)-1,0),"."))))</f>
        <v>.</v>
      </c>
      <c r="M1059" s="308"/>
      <c r="N1059" s="308"/>
      <c r="O1059" s="304"/>
      <c r="P1059" s="304"/>
      <c r="Q1059" s="304"/>
      <c r="R1059" s="304"/>
      <c r="S1059" s="130" t="str">
        <f t="shared" si="50"/>
        <v>.</v>
      </c>
      <c r="T1059" s="169" t="str">
        <f>IF(S1059="Yes",(NETWORKDAYS(H1059,$D$12,Lists!$F$45:$F$65)-IF(ISNUMBER(J1059),J1059,0)-1),".")</f>
        <v>.</v>
      </c>
      <c r="U1059" s="24"/>
      <c r="V1059" s="296" t="str">
        <f t="shared" si="51"/>
        <v>.</v>
      </c>
      <c r="W1059" s="44"/>
      <c r="X1059" s="307"/>
      <c r="Y1059" s="44"/>
      <c r="Z1059" s="44"/>
      <c r="AA1059" s="44"/>
      <c r="AB1059" s="44"/>
      <c r="AC1059" s="44"/>
      <c r="AD1059" s="44"/>
      <c r="AE1059" s="44"/>
      <c r="AF1059" s="44"/>
      <c r="AG1059" s="44"/>
    </row>
    <row r="1060" spans="1:33" s="105" customFormat="1" ht="11.45" customHeight="1" outlineLevel="1" x14ac:dyDescent="0.2">
      <c r="A1060" s="142">
        <f t="shared" si="49"/>
        <v>1043</v>
      </c>
      <c r="B1060" s="318"/>
      <c r="C1060" s="71"/>
      <c r="D1060" s="314"/>
      <c r="E1060" s="70"/>
      <c r="F1060" s="309"/>
      <c r="G1060" s="308"/>
      <c r="H1060" s="305"/>
      <c r="I1060" s="305"/>
      <c r="J1060" s="311"/>
      <c r="K1060" s="305"/>
      <c r="L1060" s="130" t="str">
        <f>IF(I1060&lt;H1060,"Check dates",IF(AND(H1060="",I1060&gt;0),"Check dates",IF(I1060="",".",IFERROR(MAX(0,NETWORKDAYS(H1060,I1060,Lists!$F$45:$F$65)-IF(ISNUMBER(J1060),J1060,0)-1,0),"."))))</f>
        <v>.</v>
      </c>
      <c r="M1060" s="308"/>
      <c r="N1060" s="308"/>
      <c r="O1060" s="304"/>
      <c r="P1060" s="304"/>
      <c r="Q1060" s="304"/>
      <c r="R1060" s="304"/>
      <c r="S1060" s="130" t="str">
        <f t="shared" si="50"/>
        <v>.</v>
      </c>
      <c r="T1060" s="169" t="str">
        <f>IF(S1060="Yes",(NETWORKDAYS(H1060,$D$12,Lists!$F$45:$F$65)-IF(ISNUMBER(J1060),J1060,0)-1),".")</f>
        <v>.</v>
      </c>
      <c r="U1060" s="24"/>
      <c r="V1060" s="296" t="str">
        <f t="shared" si="51"/>
        <v>.</v>
      </c>
      <c r="W1060" s="44"/>
      <c r="X1060" s="307"/>
      <c r="Y1060" s="44"/>
      <c r="Z1060" s="44"/>
      <c r="AA1060" s="44"/>
      <c r="AB1060" s="44"/>
      <c r="AC1060" s="44"/>
      <c r="AD1060" s="44"/>
      <c r="AE1060" s="44"/>
      <c r="AF1060" s="44"/>
      <c r="AG1060" s="44"/>
    </row>
    <row r="1061" spans="1:33" s="105" customFormat="1" ht="11.45" customHeight="1" outlineLevel="1" x14ac:dyDescent="0.2">
      <c r="A1061" s="142">
        <f t="shared" si="49"/>
        <v>1044</v>
      </c>
      <c r="B1061" s="318"/>
      <c r="C1061" s="71"/>
      <c r="D1061" s="314"/>
      <c r="E1061" s="70"/>
      <c r="F1061" s="309"/>
      <c r="G1061" s="308"/>
      <c r="H1061" s="305"/>
      <c r="I1061" s="305"/>
      <c r="J1061" s="311"/>
      <c r="K1061" s="305"/>
      <c r="L1061" s="130" t="str">
        <f>IF(I1061&lt;H1061,"Check dates",IF(AND(H1061="",I1061&gt;0),"Check dates",IF(I1061="",".",IFERROR(MAX(0,NETWORKDAYS(H1061,I1061,Lists!$F$45:$F$65)-IF(ISNUMBER(J1061),J1061,0)-1,0),"."))))</f>
        <v>.</v>
      </c>
      <c r="M1061" s="308"/>
      <c r="N1061" s="308"/>
      <c r="O1061" s="304"/>
      <c r="P1061" s="304"/>
      <c r="Q1061" s="304"/>
      <c r="R1061" s="304"/>
      <c r="S1061" s="130" t="str">
        <f t="shared" si="50"/>
        <v>.</v>
      </c>
      <c r="T1061" s="169" t="str">
        <f>IF(S1061="Yes",(NETWORKDAYS(H1061,$D$12,Lists!$F$45:$F$65)-IF(ISNUMBER(J1061),J1061,0)-1),".")</f>
        <v>.</v>
      </c>
      <c r="U1061" s="24"/>
      <c r="V1061" s="296" t="str">
        <f t="shared" si="51"/>
        <v>.</v>
      </c>
      <c r="W1061" s="44"/>
      <c r="X1061" s="307"/>
      <c r="Y1061" s="44"/>
      <c r="Z1061" s="44"/>
      <c r="AA1061" s="44"/>
      <c r="AB1061" s="44"/>
      <c r="AC1061" s="44"/>
      <c r="AD1061" s="44"/>
      <c r="AE1061" s="44"/>
      <c r="AF1061" s="44"/>
      <c r="AG1061" s="44"/>
    </row>
    <row r="1062" spans="1:33" s="105" customFormat="1" ht="11.45" customHeight="1" outlineLevel="1" x14ac:dyDescent="0.2">
      <c r="A1062" s="142">
        <f t="shared" si="49"/>
        <v>1045</v>
      </c>
      <c r="B1062" s="318"/>
      <c r="C1062" s="71"/>
      <c r="D1062" s="314"/>
      <c r="E1062" s="70"/>
      <c r="F1062" s="309"/>
      <c r="G1062" s="308"/>
      <c r="H1062" s="305"/>
      <c r="I1062" s="305"/>
      <c r="J1062" s="311"/>
      <c r="K1062" s="305"/>
      <c r="L1062" s="130" t="str">
        <f>IF(I1062&lt;H1062,"Check dates",IF(AND(H1062="",I1062&gt;0),"Check dates",IF(I1062="",".",IFERROR(MAX(0,NETWORKDAYS(H1062,I1062,Lists!$F$45:$F$65)-IF(ISNUMBER(J1062),J1062,0)-1,0),"."))))</f>
        <v>.</v>
      </c>
      <c r="M1062" s="308"/>
      <c r="N1062" s="308"/>
      <c r="O1062" s="304"/>
      <c r="P1062" s="304"/>
      <c r="Q1062" s="304"/>
      <c r="R1062" s="304"/>
      <c r="S1062" s="130" t="str">
        <f t="shared" si="50"/>
        <v>.</v>
      </c>
      <c r="T1062" s="169" t="str">
        <f>IF(S1062="Yes",(NETWORKDAYS(H1062,$D$12,Lists!$F$45:$F$65)-IF(ISNUMBER(J1062),J1062,0)-1),".")</f>
        <v>.</v>
      </c>
      <c r="U1062" s="24"/>
      <c r="V1062" s="296" t="str">
        <f t="shared" si="51"/>
        <v>.</v>
      </c>
      <c r="W1062" s="44"/>
      <c r="X1062" s="307"/>
      <c r="Y1062" s="44"/>
      <c r="Z1062" s="44"/>
      <c r="AA1062" s="44"/>
      <c r="AB1062" s="44"/>
      <c r="AC1062" s="44"/>
      <c r="AD1062" s="44"/>
      <c r="AE1062" s="44"/>
      <c r="AF1062" s="44"/>
      <c r="AG1062" s="44"/>
    </row>
    <row r="1063" spans="1:33" s="105" customFormat="1" ht="11.45" customHeight="1" outlineLevel="1" x14ac:dyDescent="0.2">
      <c r="A1063" s="142">
        <f t="shared" si="49"/>
        <v>1046</v>
      </c>
      <c r="B1063" s="318"/>
      <c r="C1063" s="71"/>
      <c r="D1063" s="314"/>
      <c r="E1063" s="70"/>
      <c r="F1063" s="309"/>
      <c r="G1063" s="308"/>
      <c r="H1063" s="305"/>
      <c r="I1063" s="305"/>
      <c r="J1063" s="311"/>
      <c r="K1063" s="305"/>
      <c r="L1063" s="130" t="str">
        <f>IF(I1063&lt;H1063,"Check dates",IF(AND(H1063="",I1063&gt;0),"Check dates",IF(I1063="",".",IFERROR(MAX(0,NETWORKDAYS(H1063,I1063,Lists!$F$45:$F$65)-IF(ISNUMBER(J1063),J1063,0)-1,0),"."))))</f>
        <v>.</v>
      </c>
      <c r="M1063" s="308"/>
      <c r="N1063" s="308"/>
      <c r="O1063" s="304"/>
      <c r="P1063" s="304"/>
      <c r="Q1063" s="304"/>
      <c r="R1063" s="304"/>
      <c r="S1063" s="130" t="str">
        <f t="shared" si="50"/>
        <v>.</v>
      </c>
      <c r="T1063" s="169" t="str">
        <f>IF(S1063="Yes",(NETWORKDAYS(H1063,$D$12,Lists!$F$45:$F$65)-IF(ISNUMBER(J1063),J1063,0)-1),".")</f>
        <v>.</v>
      </c>
      <c r="U1063" s="24"/>
      <c r="V1063" s="296" t="str">
        <f t="shared" si="51"/>
        <v>.</v>
      </c>
      <c r="W1063" s="44"/>
      <c r="X1063" s="307"/>
      <c r="Y1063" s="44"/>
      <c r="Z1063" s="44"/>
      <c r="AA1063" s="44"/>
      <c r="AB1063" s="44"/>
      <c r="AC1063" s="44"/>
      <c r="AD1063" s="44"/>
      <c r="AE1063" s="44"/>
      <c r="AF1063" s="44"/>
      <c r="AG1063" s="44"/>
    </row>
    <row r="1064" spans="1:33" s="105" customFormat="1" ht="11.45" customHeight="1" outlineLevel="1" x14ac:dyDescent="0.2">
      <c r="A1064" s="142">
        <f t="shared" si="49"/>
        <v>1047</v>
      </c>
      <c r="B1064" s="318"/>
      <c r="C1064" s="71"/>
      <c r="D1064" s="314"/>
      <c r="E1064" s="70"/>
      <c r="F1064" s="309"/>
      <c r="G1064" s="308"/>
      <c r="H1064" s="305"/>
      <c r="I1064" s="305"/>
      <c r="J1064" s="311"/>
      <c r="K1064" s="305"/>
      <c r="L1064" s="130" t="str">
        <f>IF(I1064&lt;H1064,"Check dates",IF(AND(H1064="",I1064&gt;0),"Check dates",IF(I1064="",".",IFERROR(MAX(0,NETWORKDAYS(H1064,I1064,Lists!$F$45:$F$65)-IF(ISNUMBER(J1064),J1064,0)-1,0),"."))))</f>
        <v>.</v>
      </c>
      <c r="M1064" s="308"/>
      <c r="N1064" s="308"/>
      <c r="O1064" s="304"/>
      <c r="P1064" s="304"/>
      <c r="Q1064" s="304"/>
      <c r="R1064" s="304"/>
      <c r="S1064" s="130" t="str">
        <f t="shared" si="50"/>
        <v>.</v>
      </c>
      <c r="T1064" s="169" t="str">
        <f>IF(S1064="Yes",(NETWORKDAYS(H1064,$D$12,Lists!$F$45:$F$65)-IF(ISNUMBER(J1064),J1064,0)-1),".")</f>
        <v>.</v>
      </c>
      <c r="U1064" s="24"/>
      <c r="V1064" s="296" t="str">
        <f t="shared" si="51"/>
        <v>.</v>
      </c>
      <c r="W1064" s="44"/>
      <c r="X1064" s="307"/>
      <c r="Y1064" s="44"/>
      <c r="Z1064" s="44"/>
      <c r="AA1064" s="44"/>
      <c r="AB1064" s="44"/>
      <c r="AC1064" s="44"/>
      <c r="AD1064" s="44"/>
      <c r="AE1064" s="44"/>
      <c r="AF1064" s="44"/>
      <c r="AG1064" s="44"/>
    </row>
    <row r="1065" spans="1:33" s="105" customFormat="1" ht="11.45" customHeight="1" outlineLevel="1" x14ac:dyDescent="0.2">
      <c r="A1065" s="142">
        <f t="shared" si="49"/>
        <v>1048</v>
      </c>
      <c r="B1065" s="318"/>
      <c r="C1065" s="71"/>
      <c r="D1065" s="314"/>
      <c r="E1065" s="70"/>
      <c r="F1065" s="309"/>
      <c r="G1065" s="308"/>
      <c r="H1065" s="305"/>
      <c r="I1065" s="305"/>
      <c r="J1065" s="311"/>
      <c r="K1065" s="305"/>
      <c r="L1065" s="130" t="str">
        <f>IF(I1065&lt;H1065,"Check dates",IF(AND(H1065="",I1065&gt;0),"Check dates",IF(I1065="",".",IFERROR(MAX(0,NETWORKDAYS(H1065,I1065,Lists!$F$45:$F$65)-IF(ISNUMBER(J1065),J1065,0)-1,0),"."))))</f>
        <v>.</v>
      </c>
      <c r="M1065" s="308"/>
      <c r="N1065" s="308"/>
      <c r="O1065" s="304"/>
      <c r="P1065" s="304"/>
      <c r="Q1065" s="304"/>
      <c r="R1065" s="304"/>
      <c r="S1065" s="130" t="str">
        <f t="shared" si="50"/>
        <v>.</v>
      </c>
      <c r="T1065" s="169" t="str">
        <f>IF(S1065="Yes",(NETWORKDAYS(H1065,$D$12,Lists!$F$45:$F$65)-IF(ISNUMBER(J1065),J1065,0)-1),".")</f>
        <v>.</v>
      </c>
      <c r="U1065" s="24"/>
      <c r="V1065" s="296" t="str">
        <f t="shared" si="51"/>
        <v>.</v>
      </c>
      <c r="W1065" s="44"/>
      <c r="X1065" s="307"/>
      <c r="Y1065" s="44"/>
      <c r="Z1065" s="44"/>
      <c r="AA1065" s="44"/>
      <c r="AB1065" s="44"/>
      <c r="AC1065" s="44"/>
      <c r="AD1065" s="44"/>
      <c r="AE1065" s="44"/>
      <c r="AF1065" s="44"/>
      <c r="AG1065" s="44"/>
    </row>
    <row r="1066" spans="1:33" s="105" customFormat="1" ht="11.45" customHeight="1" outlineLevel="1" x14ac:dyDescent="0.2">
      <c r="A1066" s="142">
        <f t="shared" si="49"/>
        <v>1049</v>
      </c>
      <c r="B1066" s="318"/>
      <c r="C1066" s="71"/>
      <c r="D1066" s="314"/>
      <c r="E1066" s="70"/>
      <c r="F1066" s="309"/>
      <c r="G1066" s="308"/>
      <c r="H1066" s="305"/>
      <c r="I1066" s="305"/>
      <c r="J1066" s="311"/>
      <c r="K1066" s="305"/>
      <c r="L1066" s="130" t="str">
        <f>IF(I1066&lt;H1066,"Check dates",IF(AND(H1066="",I1066&gt;0),"Check dates",IF(I1066="",".",IFERROR(MAX(0,NETWORKDAYS(H1066,I1066,Lists!$F$45:$F$65)-IF(ISNUMBER(J1066),J1066,0)-1,0),"."))))</f>
        <v>.</v>
      </c>
      <c r="M1066" s="308"/>
      <c r="N1066" s="308"/>
      <c r="O1066" s="304"/>
      <c r="P1066" s="304"/>
      <c r="Q1066" s="304"/>
      <c r="R1066" s="304"/>
      <c r="S1066" s="130" t="str">
        <f t="shared" si="50"/>
        <v>.</v>
      </c>
      <c r="T1066" s="169" t="str">
        <f>IF(S1066="Yes",(NETWORKDAYS(H1066,$D$12,Lists!$F$45:$F$65)-IF(ISNUMBER(J1066),J1066,0)-1),".")</f>
        <v>.</v>
      </c>
      <c r="U1066" s="24"/>
      <c r="V1066" s="296" t="str">
        <f t="shared" si="51"/>
        <v>.</v>
      </c>
      <c r="W1066" s="44"/>
      <c r="X1066" s="307"/>
      <c r="Y1066" s="44"/>
      <c r="Z1066" s="44"/>
      <c r="AA1066" s="44"/>
      <c r="AB1066" s="44"/>
      <c r="AC1066" s="44"/>
      <c r="AD1066" s="44"/>
      <c r="AE1066" s="44"/>
      <c r="AF1066" s="44"/>
      <c r="AG1066" s="44"/>
    </row>
    <row r="1067" spans="1:33" s="105" customFormat="1" ht="11.45" customHeight="1" outlineLevel="1" x14ac:dyDescent="0.2">
      <c r="A1067" s="142">
        <f t="shared" si="49"/>
        <v>1050</v>
      </c>
      <c r="B1067" s="318"/>
      <c r="C1067" s="71"/>
      <c r="D1067" s="314"/>
      <c r="E1067" s="70"/>
      <c r="F1067" s="309"/>
      <c r="G1067" s="308"/>
      <c r="H1067" s="305"/>
      <c r="I1067" s="305"/>
      <c r="J1067" s="311"/>
      <c r="K1067" s="305"/>
      <c r="L1067" s="130" t="str">
        <f>IF(I1067&lt;H1067,"Check dates",IF(AND(H1067="",I1067&gt;0),"Check dates",IF(I1067="",".",IFERROR(MAX(0,NETWORKDAYS(H1067,I1067,Lists!$F$45:$F$65)-IF(ISNUMBER(J1067),J1067,0)-1,0),"."))))</f>
        <v>.</v>
      </c>
      <c r="M1067" s="308"/>
      <c r="N1067" s="308"/>
      <c r="O1067" s="304"/>
      <c r="P1067" s="304"/>
      <c r="Q1067" s="304"/>
      <c r="R1067" s="304"/>
      <c r="S1067" s="130" t="str">
        <f t="shared" si="50"/>
        <v>.</v>
      </c>
      <c r="T1067" s="169" t="str">
        <f>IF(S1067="Yes",(NETWORKDAYS(H1067,$D$12,Lists!$F$45:$F$65)-IF(ISNUMBER(J1067),J1067,0)-1),".")</f>
        <v>.</v>
      </c>
      <c r="U1067" s="24"/>
      <c r="V1067" s="296" t="str">
        <f t="shared" si="51"/>
        <v>.</v>
      </c>
      <c r="W1067" s="44"/>
      <c r="X1067" s="307"/>
      <c r="Y1067" s="44"/>
      <c r="Z1067" s="44"/>
      <c r="AA1067" s="44"/>
      <c r="AB1067" s="44"/>
      <c r="AC1067" s="44"/>
      <c r="AD1067" s="44"/>
      <c r="AE1067" s="44"/>
      <c r="AF1067" s="44"/>
      <c r="AG1067" s="44"/>
    </row>
    <row r="1068" spans="1:33" s="105" customFormat="1" ht="11.45" customHeight="1" outlineLevel="1" x14ac:dyDescent="0.2">
      <c r="A1068" s="142">
        <f t="shared" si="49"/>
        <v>1051</v>
      </c>
      <c r="B1068" s="318"/>
      <c r="C1068" s="71"/>
      <c r="D1068" s="314"/>
      <c r="E1068" s="70"/>
      <c r="F1068" s="309"/>
      <c r="G1068" s="308"/>
      <c r="H1068" s="305"/>
      <c r="I1068" s="305"/>
      <c r="J1068" s="311"/>
      <c r="K1068" s="305"/>
      <c r="L1068" s="130" t="str">
        <f>IF(I1068&lt;H1068,"Check dates",IF(AND(H1068="",I1068&gt;0),"Check dates",IF(I1068="",".",IFERROR(MAX(0,NETWORKDAYS(H1068,I1068,Lists!$F$45:$F$65)-IF(ISNUMBER(J1068),J1068,0)-1,0),"."))))</f>
        <v>.</v>
      </c>
      <c r="M1068" s="308"/>
      <c r="N1068" s="308"/>
      <c r="O1068" s="304"/>
      <c r="P1068" s="304"/>
      <c r="Q1068" s="304"/>
      <c r="R1068" s="304"/>
      <c r="S1068" s="130" t="str">
        <f t="shared" si="50"/>
        <v>.</v>
      </c>
      <c r="T1068" s="169" t="str">
        <f>IF(S1068="Yes",(NETWORKDAYS(H1068,$D$12,Lists!$F$45:$F$65)-IF(ISNUMBER(J1068),J1068,0)-1),".")</f>
        <v>.</v>
      </c>
      <c r="U1068" s="24"/>
      <c r="V1068" s="296" t="str">
        <f t="shared" si="51"/>
        <v>.</v>
      </c>
      <c r="W1068" s="44"/>
      <c r="X1068" s="307"/>
      <c r="Y1068" s="44"/>
      <c r="Z1068" s="44"/>
      <c r="AA1068" s="44"/>
      <c r="AB1068" s="44"/>
      <c r="AC1068" s="44"/>
      <c r="AD1068" s="44"/>
      <c r="AE1068" s="44"/>
      <c r="AF1068" s="44"/>
      <c r="AG1068" s="44"/>
    </row>
    <row r="1069" spans="1:33" s="105" customFormat="1" ht="11.45" customHeight="1" outlineLevel="1" x14ac:dyDescent="0.2">
      <c r="A1069" s="142">
        <f t="shared" si="49"/>
        <v>1052</v>
      </c>
      <c r="B1069" s="318"/>
      <c r="C1069" s="71"/>
      <c r="D1069" s="314"/>
      <c r="E1069" s="70"/>
      <c r="F1069" s="309"/>
      <c r="G1069" s="308"/>
      <c r="H1069" s="305"/>
      <c r="I1069" s="305"/>
      <c r="J1069" s="311"/>
      <c r="K1069" s="305"/>
      <c r="L1069" s="130" t="str">
        <f>IF(I1069&lt;H1069,"Check dates",IF(AND(H1069="",I1069&gt;0),"Check dates",IF(I1069="",".",IFERROR(MAX(0,NETWORKDAYS(H1069,I1069,Lists!$F$45:$F$65)-IF(ISNUMBER(J1069),J1069,0)-1,0),"."))))</f>
        <v>.</v>
      </c>
      <c r="M1069" s="308"/>
      <c r="N1069" s="308"/>
      <c r="O1069" s="304"/>
      <c r="P1069" s="304"/>
      <c r="Q1069" s="304"/>
      <c r="R1069" s="304"/>
      <c r="S1069" s="130" t="str">
        <f t="shared" si="50"/>
        <v>.</v>
      </c>
      <c r="T1069" s="169" t="str">
        <f>IF(S1069="Yes",(NETWORKDAYS(H1069,$D$12,Lists!$F$45:$F$65)-IF(ISNUMBER(J1069),J1069,0)-1),".")</f>
        <v>.</v>
      </c>
      <c r="U1069" s="24"/>
      <c r="V1069" s="296" t="str">
        <f t="shared" si="51"/>
        <v>.</v>
      </c>
      <c r="W1069" s="44"/>
      <c r="X1069" s="307"/>
      <c r="Y1069" s="44"/>
      <c r="Z1069" s="44"/>
      <c r="AA1069" s="44"/>
      <c r="AB1069" s="44"/>
      <c r="AC1069" s="44"/>
      <c r="AD1069" s="44"/>
      <c r="AE1069" s="44"/>
      <c r="AF1069" s="44"/>
      <c r="AG1069" s="44"/>
    </row>
    <row r="1070" spans="1:33" s="105" customFormat="1" ht="11.45" customHeight="1" outlineLevel="1" x14ac:dyDescent="0.2">
      <c r="A1070" s="142">
        <f t="shared" si="49"/>
        <v>1053</v>
      </c>
      <c r="B1070" s="318"/>
      <c r="C1070" s="71"/>
      <c r="D1070" s="314"/>
      <c r="E1070" s="70"/>
      <c r="F1070" s="309"/>
      <c r="G1070" s="308"/>
      <c r="H1070" s="305"/>
      <c r="I1070" s="305"/>
      <c r="J1070" s="311"/>
      <c r="K1070" s="305"/>
      <c r="L1070" s="130" t="str">
        <f>IF(I1070&lt;H1070,"Check dates",IF(AND(H1070="",I1070&gt;0),"Check dates",IF(I1070="",".",IFERROR(MAX(0,NETWORKDAYS(H1070,I1070,Lists!$F$45:$F$65)-IF(ISNUMBER(J1070),J1070,0)-1,0),"."))))</f>
        <v>.</v>
      </c>
      <c r="M1070" s="308"/>
      <c r="N1070" s="308"/>
      <c r="O1070" s="304"/>
      <c r="P1070" s="304"/>
      <c r="Q1070" s="304"/>
      <c r="R1070" s="304"/>
      <c r="S1070" s="130" t="str">
        <f t="shared" si="50"/>
        <v>.</v>
      </c>
      <c r="T1070" s="169" t="str">
        <f>IF(S1070="Yes",(NETWORKDAYS(H1070,$D$12,Lists!$F$45:$F$65)-IF(ISNUMBER(J1070),J1070,0)-1),".")</f>
        <v>.</v>
      </c>
      <c r="U1070" s="24"/>
      <c r="V1070" s="296" t="str">
        <f t="shared" si="51"/>
        <v>.</v>
      </c>
      <c r="W1070" s="44"/>
      <c r="X1070" s="307"/>
      <c r="Y1070" s="44"/>
      <c r="Z1070" s="44"/>
      <c r="AA1070" s="44"/>
      <c r="AB1070" s="44"/>
      <c r="AC1070" s="44"/>
      <c r="AD1070" s="44"/>
      <c r="AE1070" s="44"/>
      <c r="AF1070" s="44"/>
      <c r="AG1070" s="44"/>
    </row>
    <row r="1071" spans="1:33" s="105" customFormat="1" ht="11.45" customHeight="1" outlineLevel="1" x14ac:dyDescent="0.2">
      <c r="A1071" s="142">
        <f t="shared" si="49"/>
        <v>1054</v>
      </c>
      <c r="B1071" s="318"/>
      <c r="C1071" s="71"/>
      <c r="D1071" s="314"/>
      <c r="E1071" s="70"/>
      <c r="F1071" s="309"/>
      <c r="G1071" s="308"/>
      <c r="H1071" s="305"/>
      <c r="I1071" s="305"/>
      <c r="J1071" s="311"/>
      <c r="K1071" s="305"/>
      <c r="L1071" s="130" t="str">
        <f>IF(I1071&lt;H1071,"Check dates",IF(AND(H1071="",I1071&gt;0),"Check dates",IF(I1071="",".",IFERROR(MAX(0,NETWORKDAYS(H1071,I1071,Lists!$F$45:$F$65)-IF(ISNUMBER(J1071),J1071,0)-1,0),"."))))</f>
        <v>.</v>
      </c>
      <c r="M1071" s="308"/>
      <c r="N1071" s="308"/>
      <c r="O1071" s="304"/>
      <c r="P1071" s="304"/>
      <c r="Q1071" s="304"/>
      <c r="R1071" s="304"/>
      <c r="S1071" s="130" t="str">
        <f t="shared" si="50"/>
        <v>.</v>
      </c>
      <c r="T1071" s="169" t="str">
        <f>IF(S1071="Yes",(NETWORKDAYS(H1071,$D$12,Lists!$F$45:$F$65)-IF(ISNUMBER(J1071),J1071,0)-1),".")</f>
        <v>.</v>
      </c>
      <c r="U1071" s="24"/>
      <c r="V1071" s="296" t="str">
        <f t="shared" si="51"/>
        <v>.</v>
      </c>
      <c r="W1071" s="44"/>
      <c r="X1071" s="307"/>
      <c r="Y1071" s="44"/>
      <c r="Z1071" s="44"/>
      <c r="AA1071" s="44"/>
      <c r="AB1071" s="44"/>
      <c r="AC1071" s="44"/>
      <c r="AD1071" s="44"/>
      <c r="AE1071" s="44"/>
      <c r="AF1071" s="44"/>
      <c r="AG1071" s="44"/>
    </row>
    <row r="1072" spans="1:33" s="105" customFormat="1" ht="11.45" customHeight="1" outlineLevel="1" x14ac:dyDescent="0.2">
      <c r="A1072" s="142">
        <f t="shared" si="49"/>
        <v>1055</v>
      </c>
      <c r="B1072" s="318"/>
      <c r="C1072" s="71"/>
      <c r="D1072" s="314"/>
      <c r="E1072" s="70"/>
      <c r="F1072" s="309"/>
      <c r="G1072" s="308"/>
      <c r="H1072" s="305"/>
      <c r="I1072" s="305"/>
      <c r="J1072" s="311"/>
      <c r="K1072" s="305"/>
      <c r="L1072" s="130" t="str">
        <f>IF(I1072&lt;H1072,"Check dates",IF(AND(H1072="",I1072&gt;0),"Check dates",IF(I1072="",".",IFERROR(MAX(0,NETWORKDAYS(H1072,I1072,Lists!$F$45:$F$65)-IF(ISNUMBER(J1072),J1072,0)-1,0),"."))))</f>
        <v>.</v>
      </c>
      <c r="M1072" s="308"/>
      <c r="N1072" s="308"/>
      <c r="O1072" s="304"/>
      <c r="P1072" s="304"/>
      <c r="Q1072" s="304"/>
      <c r="R1072" s="304"/>
      <c r="S1072" s="130" t="str">
        <f t="shared" si="50"/>
        <v>.</v>
      </c>
      <c r="T1072" s="169" t="str">
        <f>IF(S1072="Yes",(NETWORKDAYS(H1072,$D$12,Lists!$F$45:$F$65)-IF(ISNUMBER(J1072),J1072,0)-1),".")</f>
        <v>.</v>
      </c>
      <c r="U1072" s="24"/>
      <c r="V1072" s="296" t="str">
        <f t="shared" si="51"/>
        <v>.</v>
      </c>
      <c r="W1072" s="44"/>
      <c r="X1072" s="307"/>
      <c r="Y1072" s="44"/>
      <c r="Z1072" s="44"/>
      <c r="AA1072" s="44"/>
      <c r="AB1072" s="44"/>
      <c r="AC1072" s="44"/>
      <c r="AD1072" s="44"/>
      <c r="AE1072" s="44"/>
      <c r="AF1072" s="44"/>
      <c r="AG1072" s="44"/>
    </row>
    <row r="1073" spans="1:33" s="105" customFormat="1" ht="11.45" customHeight="1" outlineLevel="1" x14ac:dyDescent="0.2">
      <c r="A1073" s="142">
        <f t="shared" si="49"/>
        <v>1056</v>
      </c>
      <c r="B1073" s="318"/>
      <c r="C1073" s="71"/>
      <c r="D1073" s="314"/>
      <c r="E1073" s="70"/>
      <c r="F1073" s="309"/>
      <c r="G1073" s="308"/>
      <c r="H1073" s="305"/>
      <c r="I1073" s="305"/>
      <c r="J1073" s="311"/>
      <c r="K1073" s="305"/>
      <c r="L1073" s="130" t="str">
        <f>IF(I1073&lt;H1073,"Check dates",IF(AND(H1073="",I1073&gt;0),"Check dates",IF(I1073="",".",IFERROR(MAX(0,NETWORKDAYS(H1073,I1073,Lists!$F$45:$F$65)-IF(ISNUMBER(J1073),J1073,0)-1,0),"."))))</f>
        <v>.</v>
      </c>
      <c r="M1073" s="308"/>
      <c r="N1073" s="308"/>
      <c r="O1073" s="304"/>
      <c r="P1073" s="304"/>
      <c r="Q1073" s="304"/>
      <c r="R1073" s="304"/>
      <c r="S1073" s="130" t="str">
        <f t="shared" si="50"/>
        <v>.</v>
      </c>
      <c r="T1073" s="169" t="str">
        <f>IF(S1073="Yes",(NETWORKDAYS(H1073,$D$12,Lists!$F$45:$F$65)-IF(ISNUMBER(J1073),J1073,0)-1),".")</f>
        <v>.</v>
      </c>
      <c r="U1073" s="24"/>
      <c r="V1073" s="296" t="str">
        <f t="shared" si="51"/>
        <v>.</v>
      </c>
      <c r="W1073" s="44"/>
      <c r="X1073" s="307"/>
      <c r="Y1073" s="44"/>
      <c r="Z1073" s="44"/>
      <c r="AA1073" s="44"/>
      <c r="AB1073" s="44"/>
      <c r="AC1073" s="44"/>
      <c r="AD1073" s="44"/>
      <c r="AE1073" s="44"/>
      <c r="AF1073" s="44"/>
      <c r="AG1073" s="44"/>
    </row>
    <row r="1074" spans="1:33" s="105" customFormat="1" ht="11.45" customHeight="1" outlineLevel="1" x14ac:dyDescent="0.2">
      <c r="A1074" s="142">
        <f t="shared" si="49"/>
        <v>1057</v>
      </c>
      <c r="B1074" s="318"/>
      <c r="C1074" s="71"/>
      <c r="D1074" s="314"/>
      <c r="E1074" s="70"/>
      <c r="F1074" s="309"/>
      <c r="G1074" s="308"/>
      <c r="H1074" s="305"/>
      <c r="I1074" s="305"/>
      <c r="J1074" s="311"/>
      <c r="K1074" s="305"/>
      <c r="L1074" s="130" t="str">
        <f>IF(I1074&lt;H1074,"Check dates",IF(AND(H1074="",I1074&gt;0),"Check dates",IF(I1074="",".",IFERROR(MAX(0,NETWORKDAYS(H1074,I1074,Lists!$F$45:$F$65)-IF(ISNUMBER(J1074),J1074,0)-1,0),"."))))</f>
        <v>.</v>
      </c>
      <c r="M1074" s="308"/>
      <c r="N1074" s="308"/>
      <c r="O1074" s="304"/>
      <c r="P1074" s="304"/>
      <c r="Q1074" s="304"/>
      <c r="R1074" s="304"/>
      <c r="S1074" s="130" t="str">
        <f t="shared" si="50"/>
        <v>.</v>
      </c>
      <c r="T1074" s="169" t="str">
        <f>IF(S1074="Yes",(NETWORKDAYS(H1074,$D$12,Lists!$F$45:$F$65)-IF(ISNUMBER(J1074),J1074,0)-1),".")</f>
        <v>.</v>
      </c>
      <c r="U1074" s="24"/>
      <c r="V1074" s="296" t="str">
        <f t="shared" si="51"/>
        <v>.</v>
      </c>
      <c r="W1074" s="44"/>
      <c r="X1074" s="307"/>
      <c r="Y1074" s="44"/>
      <c r="Z1074" s="44"/>
      <c r="AA1074" s="44"/>
      <c r="AB1074" s="44"/>
      <c r="AC1074" s="44"/>
      <c r="AD1074" s="44"/>
      <c r="AE1074" s="44"/>
      <c r="AF1074" s="44"/>
      <c r="AG1074" s="44"/>
    </row>
    <row r="1075" spans="1:33" s="105" customFormat="1" ht="11.45" customHeight="1" outlineLevel="1" x14ac:dyDescent="0.2">
      <c r="A1075" s="142">
        <f t="shared" si="49"/>
        <v>1058</v>
      </c>
      <c r="B1075" s="318"/>
      <c r="C1075" s="71"/>
      <c r="D1075" s="314"/>
      <c r="E1075" s="70"/>
      <c r="F1075" s="309"/>
      <c r="G1075" s="308"/>
      <c r="H1075" s="305"/>
      <c r="I1075" s="305"/>
      <c r="J1075" s="311"/>
      <c r="K1075" s="305"/>
      <c r="L1075" s="130" t="str">
        <f>IF(I1075&lt;H1075,"Check dates",IF(AND(H1075="",I1075&gt;0),"Check dates",IF(I1075="",".",IFERROR(MAX(0,NETWORKDAYS(H1075,I1075,Lists!$F$45:$F$65)-IF(ISNUMBER(J1075),J1075,0)-1,0),"."))))</f>
        <v>.</v>
      </c>
      <c r="M1075" s="308"/>
      <c r="N1075" s="308"/>
      <c r="O1075" s="304"/>
      <c r="P1075" s="304"/>
      <c r="Q1075" s="304"/>
      <c r="R1075" s="304"/>
      <c r="S1075" s="130" t="str">
        <f t="shared" si="50"/>
        <v>.</v>
      </c>
      <c r="T1075" s="169" t="str">
        <f>IF(S1075="Yes",(NETWORKDAYS(H1075,$D$12,Lists!$F$45:$F$65)-IF(ISNUMBER(J1075),J1075,0)-1),".")</f>
        <v>.</v>
      </c>
      <c r="U1075" s="24"/>
      <c r="V1075" s="296" t="str">
        <f t="shared" si="51"/>
        <v>.</v>
      </c>
      <c r="W1075" s="44"/>
      <c r="X1075" s="307"/>
      <c r="Y1075" s="44"/>
      <c r="Z1075" s="44"/>
      <c r="AA1075" s="44"/>
      <c r="AB1075" s="44"/>
      <c r="AC1075" s="44"/>
      <c r="AD1075" s="44"/>
      <c r="AE1075" s="44"/>
      <c r="AF1075" s="44"/>
      <c r="AG1075" s="44"/>
    </row>
    <row r="1076" spans="1:33" s="105" customFormat="1" ht="11.45" customHeight="1" outlineLevel="1" x14ac:dyDescent="0.2">
      <c r="A1076" s="142">
        <f t="shared" si="49"/>
        <v>1059</v>
      </c>
      <c r="B1076" s="318"/>
      <c r="C1076" s="71"/>
      <c r="D1076" s="314"/>
      <c r="E1076" s="70"/>
      <c r="F1076" s="309"/>
      <c r="G1076" s="308"/>
      <c r="H1076" s="305"/>
      <c r="I1076" s="305"/>
      <c r="J1076" s="311"/>
      <c r="K1076" s="305"/>
      <c r="L1076" s="130" t="str">
        <f>IF(I1076&lt;H1076,"Check dates",IF(AND(H1076="",I1076&gt;0),"Check dates",IF(I1076="",".",IFERROR(MAX(0,NETWORKDAYS(H1076,I1076,Lists!$F$45:$F$65)-IF(ISNUMBER(J1076),J1076,0)-1,0),"."))))</f>
        <v>.</v>
      </c>
      <c r="M1076" s="308"/>
      <c r="N1076" s="308"/>
      <c r="O1076" s="304"/>
      <c r="P1076" s="304"/>
      <c r="Q1076" s="304"/>
      <c r="R1076" s="304"/>
      <c r="S1076" s="130" t="str">
        <f t="shared" si="50"/>
        <v>.</v>
      </c>
      <c r="T1076" s="169" t="str">
        <f>IF(S1076="Yes",(NETWORKDAYS(H1076,$D$12,Lists!$F$45:$F$65)-IF(ISNUMBER(J1076),J1076,0)-1),".")</f>
        <v>.</v>
      </c>
      <c r="U1076" s="24"/>
      <c r="V1076" s="296" t="str">
        <f t="shared" si="51"/>
        <v>.</v>
      </c>
      <c r="W1076" s="44"/>
      <c r="X1076" s="307"/>
      <c r="Y1076" s="44"/>
      <c r="Z1076" s="44"/>
      <c r="AA1076" s="44"/>
      <c r="AB1076" s="44"/>
      <c r="AC1076" s="44"/>
      <c r="AD1076" s="44"/>
      <c r="AE1076" s="44"/>
      <c r="AF1076" s="44"/>
      <c r="AG1076" s="44"/>
    </row>
    <row r="1077" spans="1:33" s="105" customFormat="1" ht="11.45" customHeight="1" outlineLevel="1" x14ac:dyDescent="0.2">
      <c r="A1077" s="142">
        <f t="shared" si="49"/>
        <v>1060</v>
      </c>
      <c r="B1077" s="318"/>
      <c r="C1077" s="71"/>
      <c r="D1077" s="314"/>
      <c r="E1077" s="70"/>
      <c r="F1077" s="309"/>
      <c r="G1077" s="308"/>
      <c r="H1077" s="305"/>
      <c r="I1077" s="305"/>
      <c r="J1077" s="311"/>
      <c r="K1077" s="305"/>
      <c r="L1077" s="130" t="str">
        <f>IF(I1077&lt;H1077,"Check dates",IF(AND(H1077="",I1077&gt;0),"Check dates",IF(I1077="",".",IFERROR(MAX(0,NETWORKDAYS(H1077,I1077,Lists!$F$45:$F$65)-IF(ISNUMBER(J1077),J1077,0)-1,0),"."))))</f>
        <v>.</v>
      </c>
      <c r="M1077" s="308"/>
      <c r="N1077" s="308"/>
      <c r="O1077" s="304"/>
      <c r="P1077" s="304"/>
      <c r="Q1077" s="304"/>
      <c r="R1077" s="304"/>
      <c r="S1077" s="130" t="str">
        <f t="shared" si="50"/>
        <v>.</v>
      </c>
      <c r="T1077" s="169" t="str">
        <f>IF(S1077="Yes",(NETWORKDAYS(H1077,$D$12,Lists!$F$45:$F$65)-IF(ISNUMBER(J1077),J1077,0)-1),".")</f>
        <v>.</v>
      </c>
      <c r="U1077" s="24"/>
      <c r="V1077" s="296" t="str">
        <f t="shared" si="51"/>
        <v>.</v>
      </c>
      <c r="W1077" s="44"/>
      <c r="X1077" s="307"/>
      <c r="Y1077" s="44"/>
      <c r="Z1077" s="44"/>
      <c r="AA1077" s="44"/>
      <c r="AB1077" s="44"/>
      <c r="AC1077" s="44"/>
      <c r="AD1077" s="44"/>
      <c r="AE1077" s="44"/>
      <c r="AF1077" s="44"/>
      <c r="AG1077" s="44"/>
    </row>
    <row r="1078" spans="1:33" s="105" customFormat="1" ht="11.45" customHeight="1" outlineLevel="1" x14ac:dyDescent="0.2">
      <c r="A1078" s="142">
        <f t="shared" si="49"/>
        <v>1061</v>
      </c>
      <c r="B1078" s="318"/>
      <c r="C1078" s="71"/>
      <c r="D1078" s="314"/>
      <c r="E1078" s="70"/>
      <c r="F1078" s="309"/>
      <c r="G1078" s="308"/>
      <c r="H1078" s="305"/>
      <c r="I1078" s="305"/>
      <c r="J1078" s="311"/>
      <c r="K1078" s="305"/>
      <c r="L1078" s="130" t="str">
        <f>IF(I1078&lt;H1078,"Check dates",IF(AND(H1078="",I1078&gt;0),"Check dates",IF(I1078="",".",IFERROR(MAX(0,NETWORKDAYS(H1078,I1078,Lists!$F$45:$F$65)-IF(ISNUMBER(J1078),J1078,0)-1,0),"."))))</f>
        <v>.</v>
      </c>
      <c r="M1078" s="308"/>
      <c r="N1078" s="308"/>
      <c r="O1078" s="304"/>
      <c r="P1078" s="304"/>
      <c r="Q1078" s="304"/>
      <c r="R1078" s="304"/>
      <c r="S1078" s="130" t="str">
        <f t="shared" si="50"/>
        <v>.</v>
      </c>
      <c r="T1078" s="169" t="str">
        <f>IF(S1078="Yes",(NETWORKDAYS(H1078,$D$12,Lists!$F$45:$F$65)-IF(ISNUMBER(J1078),J1078,0)-1),".")</f>
        <v>.</v>
      </c>
      <c r="U1078" s="24"/>
      <c r="V1078" s="296" t="str">
        <f t="shared" si="51"/>
        <v>.</v>
      </c>
      <c r="W1078" s="44"/>
      <c r="X1078" s="307"/>
      <c r="Y1078" s="44"/>
      <c r="Z1078" s="44"/>
      <c r="AA1078" s="44"/>
      <c r="AB1078" s="44"/>
      <c r="AC1078" s="44"/>
      <c r="AD1078" s="44"/>
      <c r="AE1078" s="44"/>
      <c r="AF1078" s="44"/>
      <c r="AG1078" s="44"/>
    </row>
    <row r="1079" spans="1:33" s="105" customFormat="1" ht="11.45" customHeight="1" outlineLevel="1" x14ac:dyDescent="0.2">
      <c r="A1079" s="142">
        <f t="shared" si="49"/>
        <v>1062</v>
      </c>
      <c r="B1079" s="318"/>
      <c r="C1079" s="71"/>
      <c r="D1079" s="314"/>
      <c r="E1079" s="70"/>
      <c r="F1079" s="309"/>
      <c r="G1079" s="308"/>
      <c r="H1079" s="305"/>
      <c r="I1079" s="305"/>
      <c r="J1079" s="311"/>
      <c r="K1079" s="305"/>
      <c r="L1079" s="130" t="str">
        <f>IF(I1079&lt;H1079,"Check dates",IF(AND(H1079="",I1079&gt;0),"Check dates",IF(I1079="",".",IFERROR(MAX(0,NETWORKDAYS(H1079,I1079,Lists!$F$45:$F$65)-IF(ISNUMBER(J1079),J1079,0)-1,0),"."))))</f>
        <v>.</v>
      </c>
      <c r="M1079" s="308"/>
      <c r="N1079" s="308"/>
      <c r="O1079" s="304"/>
      <c r="P1079" s="304"/>
      <c r="Q1079" s="304"/>
      <c r="R1079" s="304"/>
      <c r="S1079" s="130" t="str">
        <f t="shared" si="50"/>
        <v>.</v>
      </c>
      <c r="T1079" s="169" t="str">
        <f>IF(S1079="Yes",(NETWORKDAYS(H1079,$D$12,Lists!$F$45:$F$65)-IF(ISNUMBER(J1079),J1079,0)-1),".")</f>
        <v>.</v>
      </c>
      <c r="U1079" s="24"/>
      <c r="V1079" s="296" t="str">
        <f t="shared" si="51"/>
        <v>.</v>
      </c>
      <c r="W1079" s="44"/>
      <c r="X1079" s="307"/>
      <c r="Y1079" s="44"/>
      <c r="Z1079" s="44"/>
      <c r="AA1079" s="44"/>
      <c r="AB1079" s="44"/>
      <c r="AC1079" s="44"/>
      <c r="AD1079" s="44"/>
      <c r="AE1079" s="44"/>
      <c r="AF1079" s="44"/>
      <c r="AG1079" s="44"/>
    </row>
    <row r="1080" spans="1:33" s="105" customFormat="1" ht="11.45" customHeight="1" outlineLevel="1" x14ac:dyDescent="0.2">
      <c r="A1080" s="142">
        <f t="shared" si="49"/>
        <v>1063</v>
      </c>
      <c r="B1080" s="318"/>
      <c r="C1080" s="71"/>
      <c r="D1080" s="314"/>
      <c r="E1080" s="70"/>
      <c r="F1080" s="309"/>
      <c r="G1080" s="308"/>
      <c r="H1080" s="305"/>
      <c r="I1080" s="319"/>
      <c r="J1080" s="311"/>
      <c r="K1080" s="305"/>
      <c r="L1080" s="130" t="str">
        <f>IF(I1080&lt;H1080,"Check dates",IF(AND(H1080="",I1080&gt;0),"Check dates",IF(I1080="",".",IFERROR(MAX(0,NETWORKDAYS(H1080,I1080,Lists!$F$45:$F$65)-IF(ISNUMBER(J1080),J1080,0)-1,0),"."))))</f>
        <v>.</v>
      </c>
      <c r="M1080" s="308"/>
      <c r="N1080" s="308"/>
      <c r="O1080" s="304"/>
      <c r="P1080" s="304"/>
      <c r="Q1080" s="304"/>
      <c r="R1080" s="304"/>
      <c r="S1080" s="130" t="str">
        <f t="shared" si="50"/>
        <v>.</v>
      </c>
      <c r="T1080" s="169" t="str">
        <f>IF(S1080="Yes",(NETWORKDAYS(H1080,$D$12,Lists!$F$45:$F$65)-IF(ISNUMBER(J1080),J1080,0)-1),".")</f>
        <v>.</v>
      </c>
      <c r="U1080" s="24"/>
      <c r="V1080" s="296" t="str">
        <f t="shared" si="51"/>
        <v>.</v>
      </c>
      <c r="W1080" s="44"/>
      <c r="X1080" s="307"/>
      <c r="Y1080" s="44"/>
      <c r="Z1080" s="44"/>
      <c r="AA1080" s="44"/>
      <c r="AB1080" s="44"/>
      <c r="AC1080" s="44"/>
      <c r="AD1080" s="44"/>
      <c r="AE1080" s="44"/>
      <c r="AF1080" s="44"/>
      <c r="AG1080" s="44"/>
    </row>
    <row r="1081" spans="1:33" s="105" customFormat="1" ht="11.45" customHeight="1" outlineLevel="1" x14ac:dyDescent="0.2">
      <c r="A1081" s="142">
        <f t="shared" si="49"/>
        <v>1064</v>
      </c>
      <c r="B1081" s="318"/>
      <c r="C1081" s="71"/>
      <c r="D1081" s="314"/>
      <c r="E1081" s="70"/>
      <c r="F1081" s="309"/>
      <c r="G1081" s="308"/>
      <c r="H1081" s="305"/>
      <c r="I1081" s="319"/>
      <c r="J1081" s="311"/>
      <c r="K1081" s="305"/>
      <c r="L1081" s="130" t="str">
        <f>IF(I1081&lt;H1081,"Check dates",IF(AND(H1081="",I1081&gt;0),"Check dates",IF(I1081="",".",IFERROR(MAX(0,NETWORKDAYS(H1081,I1081,Lists!$F$45:$F$65)-IF(ISNUMBER(J1081),J1081,0)-1,0),"."))))</f>
        <v>.</v>
      </c>
      <c r="M1081" s="308"/>
      <c r="N1081" s="308"/>
      <c r="O1081" s="304"/>
      <c r="P1081" s="304"/>
      <c r="Q1081" s="304"/>
      <c r="R1081" s="304"/>
      <c r="S1081" s="130" t="str">
        <f t="shared" si="50"/>
        <v>.</v>
      </c>
      <c r="T1081" s="169" t="str">
        <f>IF(S1081="Yes",(NETWORKDAYS(H1081,$D$12,Lists!$F$45:$F$65)-IF(ISNUMBER(J1081),J1081,0)-1),".")</f>
        <v>.</v>
      </c>
      <c r="U1081" s="24"/>
      <c r="V1081" s="296" t="str">
        <f t="shared" si="51"/>
        <v>.</v>
      </c>
      <c r="W1081" s="44"/>
      <c r="X1081" s="307"/>
      <c r="Y1081" s="44"/>
      <c r="Z1081" s="44"/>
      <c r="AA1081" s="44"/>
      <c r="AB1081" s="44"/>
      <c r="AC1081" s="44"/>
      <c r="AD1081" s="44"/>
      <c r="AE1081" s="44"/>
      <c r="AF1081" s="44"/>
      <c r="AG1081" s="44"/>
    </row>
    <row r="1082" spans="1:33" s="105" customFormat="1" ht="11.45" customHeight="1" outlineLevel="1" x14ac:dyDescent="0.2">
      <c r="A1082" s="142">
        <f t="shared" si="49"/>
        <v>1065</v>
      </c>
      <c r="B1082" s="318"/>
      <c r="C1082" s="71"/>
      <c r="D1082" s="314"/>
      <c r="E1082" s="70"/>
      <c r="F1082" s="309"/>
      <c r="G1082" s="308"/>
      <c r="H1082" s="305"/>
      <c r="I1082" s="305"/>
      <c r="J1082" s="311"/>
      <c r="K1082" s="305"/>
      <c r="L1082" s="130" t="str">
        <f>IF(I1082&lt;H1082,"Check dates",IF(AND(H1082="",I1082&gt;0),"Check dates",IF(I1082="",".",IFERROR(MAX(0,NETWORKDAYS(H1082,I1082,Lists!$F$45:$F$65)-IF(ISNUMBER(J1082),J1082,0)-1,0),"."))))</f>
        <v>.</v>
      </c>
      <c r="M1082" s="308"/>
      <c r="N1082" s="308"/>
      <c r="O1082" s="304"/>
      <c r="P1082" s="304"/>
      <c r="Q1082" s="304"/>
      <c r="R1082" s="304"/>
      <c r="S1082" s="130" t="str">
        <f t="shared" si="50"/>
        <v>.</v>
      </c>
      <c r="T1082" s="169" t="str">
        <f>IF(S1082="Yes",(NETWORKDAYS(H1082,$D$12,Lists!$F$45:$F$65)-IF(ISNUMBER(J1082),J1082,0)-1),".")</f>
        <v>.</v>
      </c>
      <c r="U1082" s="24"/>
      <c r="V1082" s="296" t="str">
        <f t="shared" si="51"/>
        <v>.</v>
      </c>
      <c r="W1082" s="44"/>
      <c r="X1082" s="307"/>
      <c r="Y1082" s="44"/>
      <c r="Z1082" s="44"/>
      <c r="AA1082" s="44"/>
      <c r="AB1082" s="44"/>
      <c r="AC1082" s="44"/>
      <c r="AD1082" s="44"/>
      <c r="AE1082" s="44"/>
      <c r="AF1082" s="44"/>
      <c r="AG1082" s="44"/>
    </row>
    <row r="1083" spans="1:33" s="105" customFormat="1" ht="11.45" customHeight="1" outlineLevel="1" x14ac:dyDescent="0.2">
      <c r="A1083" s="142">
        <f t="shared" si="49"/>
        <v>1066</v>
      </c>
      <c r="B1083" s="318"/>
      <c r="C1083" s="71"/>
      <c r="D1083" s="314"/>
      <c r="E1083" s="70"/>
      <c r="F1083" s="309"/>
      <c r="G1083" s="308"/>
      <c r="H1083" s="305"/>
      <c r="I1083" s="319"/>
      <c r="J1083" s="311"/>
      <c r="K1083" s="305"/>
      <c r="L1083" s="130" t="str">
        <f>IF(I1083&lt;H1083,"Check dates",IF(AND(H1083="",I1083&gt;0),"Check dates",IF(I1083="",".",IFERROR(MAX(0,NETWORKDAYS(H1083,I1083,Lists!$F$45:$F$65)-IF(ISNUMBER(J1083),J1083,0)-1,0),"."))))</f>
        <v>.</v>
      </c>
      <c r="M1083" s="308"/>
      <c r="N1083" s="308"/>
      <c r="O1083" s="304"/>
      <c r="P1083" s="304"/>
      <c r="Q1083" s="304"/>
      <c r="R1083" s="304"/>
      <c r="S1083" s="130" t="str">
        <f t="shared" si="50"/>
        <v>.</v>
      </c>
      <c r="T1083" s="169" t="str">
        <f>IF(S1083="Yes",(NETWORKDAYS(H1083,$D$12,Lists!$F$45:$F$65)-IF(ISNUMBER(J1083),J1083,0)-1),".")</f>
        <v>.</v>
      </c>
      <c r="U1083" s="24"/>
      <c r="V1083" s="296" t="str">
        <f t="shared" si="51"/>
        <v>.</v>
      </c>
      <c r="W1083" s="44"/>
      <c r="X1083" s="307"/>
      <c r="Y1083" s="44"/>
      <c r="Z1083" s="44"/>
      <c r="AA1083" s="44"/>
      <c r="AB1083" s="44"/>
      <c r="AC1083" s="44"/>
      <c r="AD1083" s="44"/>
      <c r="AE1083" s="44"/>
      <c r="AF1083" s="44"/>
      <c r="AG1083" s="44"/>
    </row>
    <row r="1084" spans="1:33" s="105" customFormat="1" ht="11.45" customHeight="1" outlineLevel="1" x14ac:dyDescent="0.2">
      <c r="A1084" s="142">
        <f t="shared" si="49"/>
        <v>1067</v>
      </c>
      <c r="B1084" s="318"/>
      <c r="C1084" s="71"/>
      <c r="D1084" s="314"/>
      <c r="E1084" s="70"/>
      <c r="F1084" s="309"/>
      <c r="G1084" s="308"/>
      <c r="H1084" s="305"/>
      <c r="I1084" s="305"/>
      <c r="J1084" s="311"/>
      <c r="K1084" s="305"/>
      <c r="L1084" s="130" t="str">
        <f>IF(I1084&lt;H1084,"Check dates",IF(AND(H1084="",I1084&gt;0),"Check dates",IF(I1084="",".",IFERROR(MAX(0,NETWORKDAYS(H1084,I1084,Lists!$F$45:$F$65)-IF(ISNUMBER(J1084),J1084,0)-1,0),"."))))</f>
        <v>.</v>
      </c>
      <c r="M1084" s="308"/>
      <c r="N1084" s="308"/>
      <c r="O1084" s="304"/>
      <c r="P1084" s="304"/>
      <c r="Q1084" s="304"/>
      <c r="R1084" s="304"/>
      <c r="S1084" s="130" t="str">
        <f t="shared" si="50"/>
        <v>.</v>
      </c>
      <c r="T1084" s="169" t="str">
        <f>IF(S1084="Yes",(NETWORKDAYS(H1084,$D$12,Lists!$F$45:$F$65)-IF(ISNUMBER(J1084),J1084,0)-1),".")</f>
        <v>.</v>
      </c>
      <c r="U1084" s="24"/>
      <c r="V1084" s="296" t="str">
        <f t="shared" si="51"/>
        <v>.</v>
      </c>
      <c r="W1084" s="44"/>
      <c r="X1084" s="307"/>
      <c r="Y1084" s="44"/>
      <c r="Z1084" s="44"/>
      <c r="AA1084" s="44"/>
      <c r="AB1084" s="44"/>
      <c r="AC1084" s="44"/>
      <c r="AD1084" s="44"/>
      <c r="AE1084" s="44"/>
      <c r="AF1084" s="44"/>
      <c r="AG1084" s="44"/>
    </row>
    <row r="1085" spans="1:33" s="105" customFormat="1" ht="11.45" customHeight="1" outlineLevel="1" x14ac:dyDescent="0.2">
      <c r="A1085" s="142">
        <f t="shared" si="49"/>
        <v>1068</v>
      </c>
      <c r="B1085" s="318"/>
      <c r="C1085" s="71"/>
      <c r="D1085" s="314"/>
      <c r="E1085" s="70"/>
      <c r="F1085" s="309"/>
      <c r="G1085" s="308"/>
      <c r="H1085" s="305"/>
      <c r="I1085" s="305"/>
      <c r="J1085" s="311"/>
      <c r="K1085" s="305"/>
      <c r="L1085" s="130" t="str">
        <f>IF(I1085&lt;H1085,"Check dates",IF(AND(H1085="",I1085&gt;0),"Check dates",IF(I1085="",".",IFERROR(MAX(0,NETWORKDAYS(H1085,I1085,Lists!$F$45:$F$65)-IF(ISNUMBER(J1085),J1085,0)-1,0),"."))))</f>
        <v>.</v>
      </c>
      <c r="M1085" s="308"/>
      <c r="N1085" s="308"/>
      <c r="O1085" s="304"/>
      <c r="P1085" s="304"/>
      <c r="Q1085" s="304"/>
      <c r="R1085" s="304"/>
      <c r="S1085" s="130" t="str">
        <f t="shared" si="50"/>
        <v>.</v>
      </c>
      <c r="T1085" s="169" t="str">
        <f>IF(S1085="Yes",(NETWORKDAYS(H1085,$D$12,Lists!$F$45:$F$65)-IF(ISNUMBER(J1085),J1085,0)-1),".")</f>
        <v>.</v>
      </c>
      <c r="U1085" s="24"/>
      <c r="V1085" s="296" t="str">
        <f t="shared" si="51"/>
        <v>.</v>
      </c>
      <c r="W1085" s="44"/>
      <c r="X1085" s="307"/>
      <c r="Y1085" s="44"/>
      <c r="Z1085" s="44"/>
      <c r="AA1085" s="44"/>
      <c r="AB1085" s="44"/>
      <c r="AC1085" s="44"/>
      <c r="AD1085" s="44"/>
      <c r="AE1085" s="44"/>
      <c r="AF1085" s="44"/>
      <c r="AG1085" s="44"/>
    </row>
    <row r="1086" spans="1:33" s="105" customFormat="1" ht="11.45" customHeight="1" outlineLevel="1" x14ac:dyDescent="0.2">
      <c r="A1086" s="142">
        <f t="shared" si="49"/>
        <v>1069</v>
      </c>
      <c r="B1086" s="318"/>
      <c r="C1086" s="71"/>
      <c r="D1086" s="314"/>
      <c r="E1086" s="70"/>
      <c r="F1086" s="309"/>
      <c r="G1086" s="308"/>
      <c r="H1086" s="305"/>
      <c r="I1086" s="305"/>
      <c r="J1086" s="311"/>
      <c r="K1086" s="305"/>
      <c r="L1086" s="130" t="str">
        <f>IF(I1086&lt;H1086,"Check dates",IF(AND(H1086="",I1086&gt;0),"Check dates",IF(I1086="",".",IFERROR(MAX(0,NETWORKDAYS(H1086,I1086,Lists!$F$45:$F$65)-IF(ISNUMBER(J1086),J1086,0)-1,0),"."))))</f>
        <v>.</v>
      </c>
      <c r="M1086" s="308"/>
      <c r="N1086" s="308"/>
      <c r="O1086" s="304"/>
      <c r="P1086" s="304"/>
      <c r="Q1086" s="304"/>
      <c r="R1086" s="304"/>
      <c r="S1086" s="130" t="str">
        <f t="shared" si="50"/>
        <v>.</v>
      </c>
      <c r="T1086" s="169" t="str">
        <f>IF(S1086="Yes",(NETWORKDAYS(H1086,$D$12,Lists!$F$45:$F$65)-IF(ISNUMBER(J1086),J1086,0)-1),".")</f>
        <v>.</v>
      </c>
      <c r="U1086" s="24"/>
      <c r="V1086" s="296" t="str">
        <f t="shared" si="51"/>
        <v>.</v>
      </c>
      <c r="W1086" s="44"/>
      <c r="X1086" s="307"/>
      <c r="Y1086" s="44"/>
      <c r="Z1086" s="44"/>
      <c r="AA1086" s="44"/>
      <c r="AB1086" s="44"/>
      <c r="AC1086" s="44"/>
      <c r="AD1086" s="44"/>
      <c r="AE1086" s="44"/>
      <c r="AF1086" s="44"/>
      <c r="AG1086" s="44"/>
    </row>
    <row r="1087" spans="1:33" s="105" customFormat="1" ht="11.45" customHeight="1" outlineLevel="1" x14ac:dyDescent="0.2">
      <c r="A1087" s="142">
        <f t="shared" si="49"/>
        <v>1070</v>
      </c>
      <c r="B1087" s="318"/>
      <c r="C1087" s="71"/>
      <c r="D1087" s="314"/>
      <c r="E1087" s="70"/>
      <c r="F1087" s="309"/>
      <c r="G1087" s="308"/>
      <c r="H1087" s="305"/>
      <c r="I1087" s="319"/>
      <c r="J1087" s="311"/>
      <c r="K1087" s="305"/>
      <c r="L1087" s="130" t="str">
        <f>IF(I1087&lt;H1087,"Check dates",IF(AND(H1087="",I1087&gt;0),"Check dates",IF(I1087="",".",IFERROR(MAX(0,NETWORKDAYS(H1087,I1087,Lists!$F$45:$F$65)-IF(ISNUMBER(J1087),J1087,0)-1,0),"."))))</f>
        <v>.</v>
      </c>
      <c r="M1087" s="308"/>
      <c r="N1087" s="308"/>
      <c r="O1087" s="304"/>
      <c r="P1087" s="304"/>
      <c r="Q1087" s="304"/>
      <c r="R1087" s="304"/>
      <c r="S1087" s="130" t="str">
        <f t="shared" si="50"/>
        <v>.</v>
      </c>
      <c r="T1087" s="169" t="str">
        <f>IF(S1087="Yes",(NETWORKDAYS(H1087,$D$12,Lists!$F$45:$F$65)-IF(ISNUMBER(J1087),J1087,0)-1),".")</f>
        <v>.</v>
      </c>
      <c r="U1087" s="24"/>
      <c r="V1087" s="296" t="str">
        <f t="shared" si="51"/>
        <v>.</v>
      </c>
      <c r="W1087" s="44"/>
      <c r="X1087" s="307"/>
      <c r="Y1087" s="44"/>
      <c r="Z1087" s="44"/>
      <c r="AA1087" s="44"/>
      <c r="AB1087" s="44"/>
      <c r="AC1087" s="44"/>
      <c r="AD1087" s="44"/>
      <c r="AE1087" s="44"/>
      <c r="AF1087" s="44"/>
      <c r="AG1087" s="44"/>
    </row>
    <row r="1088" spans="1:33" s="105" customFormat="1" ht="11.45" customHeight="1" outlineLevel="1" x14ac:dyDescent="0.2">
      <c r="A1088" s="142">
        <f t="shared" si="49"/>
        <v>1071</v>
      </c>
      <c r="B1088" s="318"/>
      <c r="C1088" s="71"/>
      <c r="D1088" s="314"/>
      <c r="E1088" s="70"/>
      <c r="F1088" s="309"/>
      <c r="G1088" s="308"/>
      <c r="H1088" s="305"/>
      <c r="I1088" s="319"/>
      <c r="J1088" s="311"/>
      <c r="K1088" s="305"/>
      <c r="L1088" s="130" t="str">
        <f>IF(I1088&lt;H1088,"Check dates",IF(AND(H1088="",I1088&gt;0),"Check dates",IF(I1088="",".",IFERROR(MAX(0,NETWORKDAYS(H1088,I1088,Lists!$F$45:$F$65)-IF(ISNUMBER(J1088),J1088,0)-1,0),"."))))</f>
        <v>.</v>
      </c>
      <c r="M1088" s="308"/>
      <c r="N1088" s="308"/>
      <c r="O1088" s="304"/>
      <c r="P1088" s="304"/>
      <c r="Q1088" s="304"/>
      <c r="R1088" s="304"/>
      <c r="S1088" s="130" t="str">
        <f t="shared" si="50"/>
        <v>.</v>
      </c>
      <c r="T1088" s="169" t="str">
        <f>IF(S1088="Yes",(NETWORKDAYS(H1088,$D$12,Lists!$F$45:$F$65)-IF(ISNUMBER(J1088),J1088,0)-1),".")</f>
        <v>.</v>
      </c>
      <c r="U1088" s="24"/>
      <c r="V1088" s="296" t="str">
        <f t="shared" si="51"/>
        <v>.</v>
      </c>
      <c r="W1088" s="44"/>
      <c r="X1088" s="307"/>
      <c r="Y1088" s="44"/>
      <c r="Z1088" s="44"/>
      <c r="AA1088" s="44"/>
      <c r="AB1088" s="44"/>
      <c r="AC1088" s="44"/>
      <c r="AD1088" s="44"/>
      <c r="AE1088" s="44"/>
      <c r="AF1088" s="44"/>
      <c r="AG1088" s="44"/>
    </row>
    <row r="1089" spans="1:33" s="105" customFormat="1" ht="11.45" customHeight="1" outlineLevel="1" x14ac:dyDescent="0.2">
      <c r="A1089" s="142">
        <f t="shared" si="49"/>
        <v>1072</v>
      </c>
      <c r="B1089" s="318"/>
      <c r="C1089" s="71"/>
      <c r="D1089" s="314"/>
      <c r="E1089" s="70"/>
      <c r="F1089" s="309"/>
      <c r="G1089" s="308"/>
      <c r="H1089" s="305"/>
      <c r="I1089" s="305"/>
      <c r="J1089" s="311"/>
      <c r="K1089" s="305"/>
      <c r="L1089" s="130" t="str">
        <f>IF(I1089&lt;H1089,"Check dates",IF(AND(H1089="",I1089&gt;0),"Check dates",IF(I1089="",".",IFERROR(MAX(0,NETWORKDAYS(H1089,I1089,Lists!$F$45:$F$65)-IF(ISNUMBER(J1089),J1089,0)-1,0),"."))))</f>
        <v>.</v>
      </c>
      <c r="M1089" s="308"/>
      <c r="N1089" s="308"/>
      <c r="O1089" s="304"/>
      <c r="P1089" s="304"/>
      <c r="Q1089" s="304"/>
      <c r="R1089" s="304"/>
      <c r="S1089" s="130" t="str">
        <f t="shared" si="50"/>
        <v>.</v>
      </c>
      <c r="T1089" s="169" t="str">
        <f>IF(S1089="Yes",(NETWORKDAYS(H1089,$D$12,Lists!$F$45:$F$65)-IF(ISNUMBER(J1089),J1089,0)-1),".")</f>
        <v>.</v>
      </c>
      <c r="U1089" s="24"/>
      <c r="V1089" s="296" t="str">
        <f t="shared" si="51"/>
        <v>.</v>
      </c>
      <c r="W1089" s="44"/>
      <c r="X1089" s="307"/>
      <c r="Y1089" s="44"/>
      <c r="Z1089" s="44"/>
      <c r="AA1089" s="44"/>
      <c r="AB1089" s="44"/>
      <c r="AC1089" s="44"/>
      <c r="AD1089" s="44"/>
      <c r="AE1089" s="44"/>
      <c r="AF1089" s="44"/>
      <c r="AG1089" s="44"/>
    </row>
    <row r="1090" spans="1:33" s="105" customFormat="1" ht="11.45" customHeight="1" outlineLevel="1" x14ac:dyDescent="0.2">
      <c r="A1090" s="142">
        <f t="shared" si="49"/>
        <v>1073</v>
      </c>
      <c r="B1090" s="318"/>
      <c r="C1090" s="71"/>
      <c r="D1090" s="314"/>
      <c r="E1090" s="70"/>
      <c r="F1090" s="309"/>
      <c r="G1090" s="308"/>
      <c r="H1090" s="305"/>
      <c r="I1090" s="305"/>
      <c r="J1090" s="311"/>
      <c r="K1090" s="305"/>
      <c r="L1090" s="130" t="str">
        <f>IF(I1090&lt;H1090,"Check dates",IF(AND(H1090="",I1090&gt;0),"Check dates",IF(I1090="",".",IFERROR(MAX(0,NETWORKDAYS(H1090,I1090,Lists!$F$45:$F$65)-IF(ISNUMBER(J1090),J1090,0)-1,0),"."))))</f>
        <v>.</v>
      </c>
      <c r="M1090" s="308"/>
      <c r="N1090" s="308"/>
      <c r="O1090" s="304"/>
      <c r="P1090" s="304"/>
      <c r="Q1090" s="304"/>
      <c r="R1090" s="304"/>
      <c r="S1090" s="130" t="str">
        <f t="shared" si="50"/>
        <v>.</v>
      </c>
      <c r="T1090" s="169" t="str">
        <f>IF(S1090="Yes",(NETWORKDAYS(H1090,$D$12,Lists!$F$45:$F$65)-IF(ISNUMBER(J1090),J1090,0)-1),".")</f>
        <v>.</v>
      </c>
      <c r="U1090" s="24"/>
      <c r="V1090" s="296" t="str">
        <f t="shared" si="51"/>
        <v>.</v>
      </c>
      <c r="W1090" s="44"/>
      <c r="X1090" s="307"/>
      <c r="Y1090" s="44"/>
      <c r="Z1090" s="44"/>
      <c r="AA1090" s="44"/>
      <c r="AB1090" s="44"/>
      <c r="AC1090" s="44"/>
      <c r="AD1090" s="44"/>
      <c r="AE1090" s="44"/>
      <c r="AF1090" s="44"/>
      <c r="AG1090" s="44"/>
    </row>
    <row r="1091" spans="1:33" s="105" customFormat="1" ht="11.45" customHeight="1" outlineLevel="1" x14ac:dyDescent="0.2">
      <c r="A1091" s="142">
        <f t="shared" si="49"/>
        <v>1074</v>
      </c>
      <c r="B1091" s="318"/>
      <c r="C1091" s="71"/>
      <c r="D1091" s="314"/>
      <c r="E1091" s="70"/>
      <c r="F1091" s="309"/>
      <c r="G1091" s="308"/>
      <c r="H1091" s="305"/>
      <c r="I1091" s="305"/>
      <c r="J1091" s="311"/>
      <c r="K1091" s="305"/>
      <c r="L1091" s="130" t="str">
        <f>IF(I1091&lt;H1091,"Check dates",IF(AND(H1091="",I1091&gt;0),"Check dates",IF(I1091="",".",IFERROR(MAX(0,NETWORKDAYS(H1091,I1091,Lists!$F$45:$F$65)-IF(ISNUMBER(J1091),J1091,0)-1,0),"."))))</f>
        <v>.</v>
      </c>
      <c r="M1091" s="308"/>
      <c r="N1091" s="308"/>
      <c r="O1091" s="304"/>
      <c r="P1091" s="304"/>
      <c r="Q1091" s="304"/>
      <c r="R1091" s="304"/>
      <c r="S1091" s="130" t="str">
        <f t="shared" si="50"/>
        <v>.</v>
      </c>
      <c r="T1091" s="169" t="str">
        <f>IF(S1091="Yes",(NETWORKDAYS(H1091,$D$12,Lists!$F$45:$F$65)-IF(ISNUMBER(J1091),J1091,0)-1),".")</f>
        <v>.</v>
      </c>
      <c r="U1091" s="24"/>
      <c r="V1091" s="296" t="str">
        <f t="shared" si="51"/>
        <v>.</v>
      </c>
      <c r="W1091" s="44"/>
      <c r="X1091" s="307"/>
      <c r="Y1091" s="44"/>
      <c r="Z1091" s="44"/>
      <c r="AA1091" s="44"/>
      <c r="AB1091" s="44"/>
      <c r="AC1091" s="44"/>
      <c r="AD1091" s="44"/>
      <c r="AE1091" s="44"/>
      <c r="AF1091" s="44"/>
      <c r="AG1091" s="44"/>
    </row>
    <row r="1092" spans="1:33" s="105" customFormat="1" ht="11.45" customHeight="1" outlineLevel="1" x14ac:dyDescent="0.2">
      <c r="A1092" s="142">
        <f t="shared" si="49"/>
        <v>1075</v>
      </c>
      <c r="B1092" s="318"/>
      <c r="C1092" s="71"/>
      <c r="D1092" s="314"/>
      <c r="E1092" s="70"/>
      <c r="F1092" s="309"/>
      <c r="G1092" s="308"/>
      <c r="H1092" s="305"/>
      <c r="I1092" s="319"/>
      <c r="J1092" s="311"/>
      <c r="K1092" s="305"/>
      <c r="L1092" s="130" t="str">
        <f>IF(I1092&lt;H1092,"Check dates",IF(AND(H1092="",I1092&gt;0),"Check dates",IF(I1092="",".",IFERROR(MAX(0,NETWORKDAYS(H1092,I1092,Lists!$F$45:$F$65)-IF(ISNUMBER(J1092),J1092,0)-1,0),"."))))</f>
        <v>.</v>
      </c>
      <c r="M1092" s="308"/>
      <c r="N1092" s="308"/>
      <c r="O1092" s="304"/>
      <c r="P1092" s="304"/>
      <c r="Q1092" s="304"/>
      <c r="R1092" s="304"/>
      <c r="S1092" s="130" t="str">
        <f t="shared" si="50"/>
        <v>.</v>
      </c>
      <c r="T1092" s="169" t="str">
        <f>IF(S1092="Yes",(NETWORKDAYS(H1092,$D$12,Lists!$F$45:$F$65)-IF(ISNUMBER(J1092),J1092,0)-1),".")</f>
        <v>.</v>
      </c>
      <c r="U1092" s="24"/>
      <c r="V1092" s="296" t="str">
        <f t="shared" si="51"/>
        <v>.</v>
      </c>
      <c r="W1092" s="44"/>
      <c r="X1092" s="307"/>
      <c r="Y1092" s="44"/>
      <c r="Z1092" s="44"/>
      <c r="AA1092" s="44"/>
      <c r="AB1092" s="44"/>
      <c r="AC1092" s="44"/>
      <c r="AD1092" s="44"/>
      <c r="AE1092" s="44"/>
      <c r="AF1092" s="44"/>
      <c r="AG1092" s="44"/>
    </row>
    <row r="1093" spans="1:33" s="105" customFormat="1" ht="11.45" customHeight="1" outlineLevel="1" x14ac:dyDescent="0.2">
      <c r="A1093" s="142">
        <f t="shared" si="49"/>
        <v>1076</v>
      </c>
      <c r="B1093" s="318"/>
      <c r="C1093" s="71"/>
      <c r="D1093" s="314"/>
      <c r="E1093" s="70"/>
      <c r="F1093" s="309"/>
      <c r="G1093" s="308"/>
      <c r="H1093" s="305"/>
      <c r="I1093" s="319"/>
      <c r="J1093" s="311"/>
      <c r="K1093" s="305"/>
      <c r="L1093" s="130" t="str">
        <f>IF(I1093&lt;H1093,"Check dates",IF(AND(H1093="",I1093&gt;0),"Check dates",IF(I1093="",".",IFERROR(MAX(0,NETWORKDAYS(H1093,I1093,Lists!$F$45:$F$65)-IF(ISNUMBER(J1093),J1093,0)-1,0),"."))))</f>
        <v>.</v>
      </c>
      <c r="M1093" s="308"/>
      <c r="N1093" s="308"/>
      <c r="O1093" s="304"/>
      <c r="P1093" s="304"/>
      <c r="Q1093" s="304"/>
      <c r="R1093" s="304"/>
      <c r="S1093" s="130" t="str">
        <f t="shared" si="50"/>
        <v>.</v>
      </c>
      <c r="T1093" s="169" t="str">
        <f>IF(S1093="Yes",(NETWORKDAYS(H1093,$D$12,Lists!$F$45:$F$65)-IF(ISNUMBER(J1093),J1093,0)-1),".")</f>
        <v>.</v>
      </c>
      <c r="U1093" s="24"/>
      <c r="V1093" s="296" t="str">
        <f t="shared" si="51"/>
        <v>.</v>
      </c>
      <c r="W1093" s="44"/>
      <c r="X1093" s="307"/>
      <c r="Y1093" s="44"/>
      <c r="Z1093" s="44"/>
      <c r="AA1093" s="44"/>
      <c r="AB1093" s="44"/>
      <c r="AC1093" s="44"/>
      <c r="AD1093" s="44"/>
      <c r="AE1093" s="44"/>
      <c r="AF1093" s="44"/>
      <c r="AG1093" s="44"/>
    </row>
    <row r="1094" spans="1:33" s="105" customFormat="1" ht="11.45" customHeight="1" outlineLevel="1" x14ac:dyDescent="0.2">
      <c r="A1094" s="142">
        <f t="shared" si="49"/>
        <v>1077</v>
      </c>
      <c r="B1094" s="318"/>
      <c r="C1094" s="71"/>
      <c r="D1094" s="314"/>
      <c r="E1094" s="70"/>
      <c r="F1094" s="309"/>
      <c r="G1094" s="308"/>
      <c r="H1094" s="305"/>
      <c r="I1094" s="305"/>
      <c r="J1094" s="311"/>
      <c r="K1094" s="305"/>
      <c r="L1094" s="130" t="str">
        <f>IF(I1094&lt;H1094,"Check dates",IF(AND(H1094="",I1094&gt;0),"Check dates",IF(I1094="",".",IFERROR(MAX(0,NETWORKDAYS(H1094,I1094,Lists!$F$45:$F$65)-IF(ISNUMBER(J1094),J1094,0)-1,0),"."))))</f>
        <v>.</v>
      </c>
      <c r="M1094" s="308"/>
      <c r="N1094" s="308"/>
      <c r="O1094" s="304"/>
      <c r="P1094" s="304"/>
      <c r="Q1094" s="304"/>
      <c r="R1094" s="304"/>
      <c r="S1094" s="130" t="str">
        <f t="shared" si="50"/>
        <v>.</v>
      </c>
      <c r="T1094" s="169" t="str">
        <f>IF(S1094="Yes",(NETWORKDAYS(H1094,$D$12,Lists!$F$45:$F$65)-IF(ISNUMBER(J1094),J1094,0)-1),".")</f>
        <v>.</v>
      </c>
      <c r="U1094" s="24"/>
      <c r="V1094" s="296" t="str">
        <f t="shared" si="51"/>
        <v>.</v>
      </c>
      <c r="W1094" s="44"/>
      <c r="X1094" s="307"/>
      <c r="Y1094" s="44"/>
      <c r="Z1094" s="44"/>
      <c r="AA1094" s="44"/>
      <c r="AB1094" s="44"/>
      <c r="AC1094" s="44"/>
      <c r="AD1094" s="44"/>
      <c r="AE1094" s="44"/>
      <c r="AF1094" s="44"/>
      <c r="AG1094" s="44"/>
    </row>
    <row r="1095" spans="1:33" s="105" customFormat="1" ht="11.45" customHeight="1" outlineLevel="1" x14ac:dyDescent="0.2">
      <c r="A1095" s="142">
        <f t="shared" si="49"/>
        <v>1078</v>
      </c>
      <c r="B1095" s="318"/>
      <c r="C1095" s="71"/>
      <c r="D1095" s="314"/>
      <c r="E1095" s="70"/>
      <c r="F1095" s="309"/>
      <c r="G1095" s="308"/>
      <c r="H1095" s="305"/>
      <c r="I1095" s="319"/>
      <c r="J1095" s="311"/>
      <c r="K1095" s="305"/>
      <c r="L1095" s="130" t="str">
        <f>IF(I1095&lt;H1095,"Check dates",IF(AND(H1095="",I1095&gt;0),"Check dates",IF(I1095="",".",IFERROR(MAX(0,NETWORKDAYS(H1095,I1095,Lists!$F$45:$F$65)-IF(ISNUMBER(J1095),J1095,0)-1,0),"."))))</f>
        <v>.</v>
      </c>
      <c r="M1095" s="308"/>
      <c r="N1095" s="308"/>
      <c r="O1095" s="304"/>
      <c r="P1095" s="304"/>
      <c r="Q1095" s="304"/>
      <c r="R1095" s="304"/>
      <c r="S1095" s="130" t="str">
        <f t="shared" si="50"/>
        <v>.</v>
      </c>
      <c r="T1095" s="169" t="str">
        <f>IF(S1095="Yes",(NETWORKDAYS(H1095,$D$12,Lists!$F$45:$F$65)-IF(ISNUMBER(J1095),J1095,0)-1),".")</f>
        <v>.</v>
      </c>
      <c r="U1095" s="24"/>
      <c r="V1095" s="296" t="str">
        <f t="shared" si="51"/>
        <v>.</v>
      </c>
      <c r="W1095" s="44"/>
      <c r="X1095" s="307"/>
      <c r="Y1095" s="44"/>
      <c r="Z1095" s="44"/>
      <c r="AA1095" s="44"/>
      <c r="AB1095" s="44"/>
      <c r="AC1095" s="44"/>
      <c r="AD1095" s="44"/>
      <c r="AE1095" s="44"/>
      <c r="AF1095" s="44"/>
      <c r="AG1095" s="44"/>
    </row>
    <row r="1096" spans="1:33" s="105" customFormat="1" outlineLevel="1" x14ac:dyDescent="0.2">
      <c r="A1096" s="142">
        <f t="shared" si="49"/>
        <v>1079</v>
      </c>
      <c r="B1096" s="318"/>
      <c r="C1096" s="71"/>
      <c r="D1096" s="314"/>
      <c r="E1096" s="70"/>
      <c r="F1096" s="309"/>
      <c r="G1096" s="308"/>
      <c r="H1096" s="305"/>
      <c r="I1096" s="305"/>
      <c r="J1096" s="311"/>
      <c r="K1096" s="305"/>
      <c r="L1096" s="130" t="str">
        <f>IF(I1096&lt;H1096,"Check dates",IF(AND(H1096="",I1096&gt;0),"Check dates",IF(I1096="",".",IFERROR(MAX(0,NETWORKDAYS(H1096,I1096,Lists!$F$45:$F$65)-IF(ISNUMBER(J1096),J1096,0)-1,0),"."))))</f>
        <v>.</v>
      </c>
      <c r="M1096" s="308"/>
      <c r="N1096" s="308"/>
      <c r="O1096" s="304"/>
      <c r="P1096" s="304"/>
      <c r="Q1096" s="304"/>
      <c r="R1096" s="304"/>
      <c r="S1096" s="130" t="str">
        <f t="shared" si="50"/>
        <v>.</v>
      </c>
      <c r="T1096" s="169" t="str">
        <f>IF(S1096="Yes",(NETWORKDAYS(H1096,$D$12,Lists!$F$45:$F$65)-IF(ISNUMBER(J1096),J1096,0)-1),".")</f>
        <v>.</v>
      </c>
      <c r="U1096" s="24"/>
      <c r="V1096" s="296" t="str">
        <f t="shared" si="51"/>
        <v>.</v>
      </c>
      <c r="W1096" s="44"/>
      <c r="X1096" s="307"/>
      <c r="Y1096" s="44"/>
      <c r="Z1096" s="44"/>
      <c r="AA1096" s="44"/>
      <c r="AB1096" s="44"/>
      <c r="AC1096" s="44"/>
      <c r="AD1096" s="44"/>
      <c r="AE1096" s="44"/>
      <c r="AF1096" s="44"/>
      <c r="AG1096" s="44"/>
    </row>
    <row r="1097" spans="1:33" s="105" customFormat="1" outlineLevel="1" x14ac:dyDescent="0.2">
      <c r="A1097" s="142">
        <f t="shared" ref="A1097:A1160" si="52">A1096+1</f>
        <v>1080</v>
      </c>
      <c r="B1097" s="318"/>
      <c r="C1097" s="71"/>
      <c r="D1097" s="314"/>
      <c r="E1097" s="70"/>
      <c r="F1097" s="309"/>
      <c r="G1097" s="308"/>
      <c r="H1097" s="305"/>
      <c r="I1097" s="319"/>
      <c r="J1097" s="311"/>
      <c r="K1097" s="305"/>
      <c r="L1097" s="130" t="str">
        <f>IF(I1097&lt;H1097,"Check dates",IF(AND(H1097="",I1097&gt;0),"Check dates",IF(I1097="",".",IFERROR(MAX(0,NETWORKDAYS(H1097,I1097,Lists!$F$45:$F$65)-IF(ISNUMBER(J1097),J1097,0)-1,0),"."))))</f>
        <v>.</v>
      </c>
      <c r="M1097" s="308"/>
      <c r="N1097" s="308"/>
      <c r="O1097" s="304"/>
      <c r="P1097" s="304"/>
      <c r="Q1097" s="304"/>
      <c r="R1097" s="304"/>
      <c r="S1097" s="130" t="str">
        <f t="shared" si="50"/>
        <v>.</v>
      </c>
      <c r="T1097" s="169" t="str">
        <f>IF(S1097="Yes",(NETWORKDAYS(H1097,$D$12,Lists!$F$45:$F$65)-IF(ISNUMBER(J1097),J1097,0)-1),".")</f>
        <v>.</v>
      </c>
      <c r="U1097" s="24"/>
      <c r="V1097" s="296" t="str">
        <f t="shared" si="51"/>
        <v>.</v>
      </c>
      <c r="W1097" s="44"/>
      <c r="X1097" s="307"/>
      <c r="Y1097" s="44"/>
      <c r="Z1097" s="44"/>
      <c r="AA1097" s="44"/>
      <c r="AB1097" s="44"/>
      <c r="AC1097" s="44"/>
      <c r="AD1097" s="44"/>
      <c r="AE1097" s="44"/>
      <c r="AF1097" s="44"/>
      <c r="AG1097" s="44"/>
    </row>
    <row r="1098" spans="1:33" s="105" customFormat="1" outlineLevel="1" x14ac:dyDescent="0.2">
      <c r="A1098" s="142">
        <f t="shared" si="52"/>
        <v>1081</v>
      </c>
      <c r="B1098" s="318"/>
      <c r="C1098" s="71"/>
      <c r="D1098" s="314"/>
      <c r="E1098" s="70"/>
      <c r="F1098" s="309"/>
      <c r="G1098" s="308"/>
      <c r="H1098" s="305"/>
      <c r="I1098" s="305"/>
      <c r="J1098" s="311"/>
      <c r="K1098" s="305"/>
      <c r="L1098" s="130" t="str">
        <f>IF(I1098&lt;H1098,"Check dates",IF(AND(H1098="",I1098&gt;0),"Check dates",IF(I1098="",".",IFERROR(MAX(0,NETWORKDAYS(H1098,I1098,Lists!$F$45:$F$65)-IF(ISNUMBER(J1098),J1098,0)-1,0),"."))))</f>
        <v>.</v>
      </c>
      <c r="M1098" s="308"/>
      <c r="N1098" s="308"/>
      <c r="O1098" s="304"/>
      <c r="P1098" s="304"/>
      <c r="Q1098" s="304"/>
      <c r="R1098" s="304"/>
      <c r="S1098" s="130" t="str">
        <f t="shared" si="50"/>
        <v>.</v>
      </c>
      <c r="T1098" s="169" t="str">
        <f>IF(S1098="Yes",(NETWORKDAYS(H1098,$D$12,Lists!$F$45:$F$65)-IF(ISNUMBER(J1098),J1098,0)-1),".")</f>
        <v>.</v>
      </c>
      <c r="U1098" s="24"/>
      <c r="V1098" s="296" t="str">
        <f t="shared" si="51"/>
        <v>.</v>
      </c>
      <c r="W1098" s="44"/>
      <c r="X1098" s="307"/>
      <c r="Y1098" s="44"/>
      <c r="Z1098" s="44"/>
      <c r="AA1098" s="44"/>
      <c r="AB1098" s="44"/>
      <c r="AC1098" s="44"/>
      <c r="AD1098" s="44"/>
      <c r="AE1098" s="44"/>
      <c r="AF1098" s="44"/>
      <c r="AG1098" s="44"/>
    </row>
    <row r="1099" spans="1:33" s="105" customFormat="1" outlineLevel="1" x14ac:dyDescent="0.2">
      <c r="A1099" s="142">
        <f t="shared" si="52"/>
        <v>1082</v>
      </c>
      <c r="B1099" s="318"/>
      <c r="C1099" s="71"/>
      <c r="D1099" s="314"/>
      <c r="E1099" s="70"/>
      <c r="F1099" s="309"/>
      <c r="G1099" s="308"/>
      <c r="H1099" s="305"/>
      <c r="I1099" s="305"/>
      <c r="J1099" s="311"/>
      <c r="K1099" s="305"/>
      <c r="L1099" s="130" t="str">
        <f>IF(I1099&lt;H1099,"Check dates",IF(AND(H1099="",I1099&gt;0),"Check dates",IF(I1099="",".",IFERROR(MAX(0,NETWORKDAYS(H1099,I1099,Lists!$F$45:$F$65)-IF(ISNUMBER(J1099),J1099,0)-1,0),"."))))</f>
        <v>.</v>
      </c>
      <c r="M1099" s="308"/>
      <c r="N1099" s="308"/>
      <c r="O1099" s="304"/>
      <c r="P1099" s="304"/>
      <c r="Q1099" s="304"/>
      <c r="R1099" s="304"/>
      <c r="S1099" s="130" t="str">
        <f t="shared" si="50"/>
        <v>.</v>
      </c>
      <c r="T1099" s="169" t="str">
        <f>IF(S1099="Yes",(NETWORKDAYS(H1099,$D$12,Lists!$F$45:$F$65)-IF(ISNUMBER(J1099),J1099,0)-1),".")</f>
        <v>.</v>
      </c>
      <c r="U1099" s="24"/>
      <c r="V1099" s="296" t="str">
        <f t="shared" si="51"/>
        <v>.</v>
      </c>
      <c r="W1099" s="44"/>
      <c r="X1099" s="307"/>
      <c r="Y1099" s="44"/>
      <c r="Z1099" s="44"/>
      <c r="AA1099" s="44"/>
      <c r="AB1099" s="44"/>
      <c r="AC1099" s="44"/>
      <c r="AD1099" s="44"/>
      <c r="AE1099" s="44"/>
      <c r="AF1099" s="44"/>
      <c r="AG1099" s="44"/>
    </row>
    <row r="1100" spans="1:33" s="105" customFormat="1" ht="11.45" customHeight="1" outlineLevel="1" x14ac:dyDescent="0.2">
      <c r="A1100" s="142">
        <f t="shared" si="52"/>
        <v>1083</v>
      </c>
      <c r="B1100" s="318"/>
      <c r="C1100" s="71"/>
      <c r="D1100" s="314"/>
      <c r="E1100" s="70"/>
      <c r="F1100" s="309"/>
      <c r="G1100" s="308"/>
      <c r="H1100" s="305"/>
      <c r="I1100" s="319"/>
      <c r="J1100" s="311"/>
      <c r="K1100" s="305"/>
      <c r="L1100" s="130" t="str">
        <f>IF(I1100&lt;H1100,"Check dates",IF(AND(H1100="",I1100&gt;0),"Check dates",IF(I1100="",".",IFERROR(MAX(0,NETWORKDAYS(H1100,I1100,Lists!$F$45:$F$65)-IF(ISNUMBER(J1100),J1100,0)-1,0),"."))))</f>
        <v>.</v>
      </c>
      <c r="M1100" s="308"/>
      <c r="N1100" s="308"/>
      <c r="O1100" s="304"/>
      <c r="P1100" s="304"/>
      <c r="Q1100" s="304"/>
      <c r="R1100" s="304"/>
      <c r="S1100" s="130" t="str">
        <f t="shared" si="50"/>
        <v>.</v>
      </c>
      <c r="T1100" s="169" t="str">
        <f>IF(S1100="Yes",(NETWORKDAYS(H1100,$D$12,Lists!$F$45:$F$65)-IF(ISNUMBER(J1100),J1100,0)-1),".")</f>
        <v>.</v>
      </c>
      <c r="U1100" s="24"/>
      <c r="V1100" s="296" t="str">
        <f t="shared" si="51"/>
        <v>.</v>
      </c>
      <c r="W1100" s="44"/>
      <c r="X1100" s="307"/>
      <c r="Y1100" s="44"/>
      <c r="Z1100" s="44"/>
      <c r="AA1100" s="44"/>
      <c r="AB1100" s="44"/>
      <c r="AC1100" s="44"/>
      <c r="AD1100" s="44"/>
      <c r="AE1100" s="44"/>
      <c r="AF1100" s="44"/>
      <c r="AG1100" s="44"/>
    </row>
    <row r="1101" spans="1:33" s="105" customFormat="1" ht="11.45" customHeight="1" outlineLevel="1" x14ac:dyDescent="0.2">
      <c r="A1101" s="142">
        <f t="shared" si="52"/>
        <v>1084</v>
      </c>
      <c r="B1101" s="318"/>
      <c r="C1101" s="71"/>
      <c r="D1101" s="314"/>
      <c r="E1101" s="70"/>
      <c r="F1101" s="309"/>
      <c r="G1101" s="308"/>
      <c r="H1101" s="305"/>
      <c r="I1101" s="305"/>
      <c r="J1101" s="311"/>
      <c r="K1101" s="305"/>
      <c r="L1101" s="130" t="str">
        <f>IF(I1101&lt;H1101,"Check dates",IF(AND(H1101="",I1101&gt;0),"Check dates",IF(I1101="",".",IFERROR(MAX(0,NETWORKDAYS(H1101,I1101,Lists!$F$45:$F$65)-IF(ISNUMBER(J1101),J1101,0)-1,0),"."))))</f>
        <v>.</v>
      </c>
      <c r="M1101" s="308"/>
      <c r="N1101" s="308"/>
      <c r="O1101" s="304"/>
      <c r="P1101" s="304"/>
      <c r="Q1101" s="304"/>
      <c r="R1101" s="304"/>
      <c r="S1101" s="130" t="str">
        <f t="shared" si="50"/>
        <v>.</v>
      </c>
      <c r="T1101" s="169" t="str">
        <f>IF(S1101="Yes",(NETWORKDAYS(H1101,$D$12,Lists!$F$45:$F$65)-IF(ISNUMBER(J1101),J1101,0)-1),".")</f>
        <v>.</v>
      </c>
      <c r="U1101" s="24"/>
      <c r="V1101" s="296" t="str">
        <f t="shared" si="51"/>
        <v>.</v>
      </c>
      <c r="W1101" s="44"/>
      <c r="X1101" s="307"/>
      <c r="Y1101" s="44"/>
      <c r="Z1101" s="44"/>
      <c r="AA1101" s="44"/>
      <c r="AB1101" s="44"/>
      <c r="AC1101" s="44"/>
      <c r="AD1101" s="44"/>
      <c r="AE1101" s="44"/>
      <c r="AF1101" s="44"/>
      <c r="AG1101" s="44"/>
    </row>
    <row r="1102" spans="1:33" s="105" customFormat="1" outlineLevel="1" x14ac:dyDescent="0.2">
      <c r="A1102" s="142">
        <f t="shared" si="52"/>
        <v>1085</v>
      </c>
      <c r="B1102" s="318"/>
      <c r="C1102" s="71"/>
      <c r="D1102" s="314"/>
      <c r="E1102" s="70"/>
      <c r="F1102" s="309"/>
      <c r="G1102" s="308"/>
      <c r="H1102" s="305"/>
      <c r="I1102" s="305"/>
      <c r="J1102" s="311"/>
      <c r="K1102" s="305"/>
      <c r="L1102" s="130" t="str">
        <f>IF(I1102&lt;H1102,"Check dates",IF(AND(H1102="",I1102&gt;0),"Check dates",IF(I1102="",".",IFERROR(MAX(0,NETWORKDAYS(H1102,I1102,Lists!$F$45:$F$65)-IF(ISNUMBER(J1102),J1102,0)-1,0),"."))))</f>
        <v>.</v>
      </c>
      <c r="M1102" s="308"/>
      <c r="N1102" s="308"/>
      <c r="O1102" s="304"/>
      <c r="P1102" s="304"/>
      <c r="Q1102" s="304"/>
      <c r="R1102" s="304"/>
      <c r="S1102" s="130" t="str">
        <f t="shared" si="50"/>
        <v>.</v>
      </c>
      <c r="T1102" s="169" t="str">
        <f>IF(S1102="Yes",(NETWORKDAYS(H1102,$D$12,Lists!$F$45:$F$65)-IF(ISNUMBER(J1102),J1102,0)-1),".")</f>
        <v>.</v>
      </c>
      <c r="U1102" s="24"/>
      <c r="V1102" s="296" t="str">
        <f t="shared" si="51"/>
        <v>.</v>
      </c>
      <c r="W1102" s="44"/>
      <c r="X1102" s="307"/>
      <c r="Y1102" s="44"/>
      <c r="Z1102" s="44"/>
      <c r="AA1102" s="44"/>
      <c r="AB1102" s="44"/>
      <c r="AC1102" s="44"/>
      <c r="AD1102" s="44"/>
      <c r="AE1102" s="44"/>
      <c r="AF1102" s="44"/>
      <c r="AG1102" s="44"/>
    </row>
    <row r="1103" spans="1:33" s="105" customFormat="1" ht="11.45" customHeight="1" outlineLevel="1" x14ac:dyDescent="0.2">
      <c r="A1103" s="142">
        <f t="shared" si="52"/>
        <v>1086</v>
      </c>
      <c r="B1103" s="318"/>
      <c r="C1103" s="71"/>
      <c r="D1103" s="314"/>
      <c r="E1103" s="70"/>
      <c r="F1103" s="309"/>
      <c r="G1103" s="308"/>
      <c r="H1103" s="305"/>
      <c r="I1103" s="305"/>
      <c r="J1103" s="311"/>
      <c r="K1103" s="305"/>
      <c r="L1103" s="130" t="str">
        <f>IF(I1103&lt;H1103,"Check dates",IF(AND(H1103="",I1103&gt;0),"Check dates",IF(I1103="",".",IFERROR(MAX(0,NETWORKDAYS(H1103,I1103,Lists!$F$45:$F$65)-IF(ISNUMBER(J1103),J1103,0)-1,0),"."))))</f>
        <v>.</v>
      </c>
      <c r="M1103" s="308"/>
      <c r="N1103" s="308"/>
      <c r="O1103" s="304"/>
      <c r="P1103" s="304"/>
      <c r="Q1103" s="304"/>
      <c r="R1103" s="304"/>
      <c r="S1103" s="130" t="str">
        <f t="shared" si="50"/>
        <v>.</v>
      </c>
      <c r="T1103" s="169" t="str">
        <f>IF(S1103="Yes",(NETWORKDAYS(H1103,$D$12,Lists!$F$45:$F$65)-IF(ISNUMBER(J1103),J1103,0)-1),".")</f>
        <v>.</v>
      </c>
      <c r="U1103" s="24"/>
      <c r="V1103" s="296" t="str">
        <f t="shared" si="51"/>
        <v>.</v>
      </c>
      <c r="W1103" s="44"/>
      <c r="X1103" s="307"/>
      <c r="Y1103" s="44"/>
      <c r="Z1103" s="44"/>
      <c r="AA1103" s="44"/>
      <c r="AB1103" s="44"/>
      <c r="AC1103" s="44"/>
      <c r="AD1103" s="44"/>
      <c r="AE1103" s="44"/>
      <c r="AF1103" s="44"/>
      <c r="AG1103" s="44"/>
    </row>
    <row r="1104" spans="1:33" s="105" customFormat="1" ht="11.45" customHeight="1" outlineLevel="1" x14ac:dyDescent="0.2">
      <c r="A1104" s="142">
        <f t="shared" si="52"/>
        <v>1087</v>
      </c>
      <c r="B1104" s="318"/>
      <c r="C1104" s="71"/>
      <c r="D1104" s="314"/>
      <c r="E1104" s="70"/>
      <c r="F1104" s="309"/>
      <c r="G1104" s="308"/>
      <c r="H1104" s="305"/>
      <c r="I1104" s="305"/>
      <c r="J1104" s="311"/>
      <c r="K1104" s="305"/>
      <c r="L1104" s="130" t="str">
        <f>IF(I1104&lt;H1104,"Check dates",IF(AND(H1104="",I1104&gt;0),"Check dates",IF(I1104="",".",IFERROR(MAX(0,NETWORKDAYS(H1104,I1104,Lists!$F$45:$F$65)-IF(ISNUMBER(J1104),J1104,0)-1,0),"."))))</f>
        <v>.</v>
      </c>
      <c r="M1104" s="308"/>
      <c r="N1104" s="308"/>
      <c r="O1104" s="304"/>
      <c r="P1104" s="304"/>
      <c r="Q1104" s="304"/>
      <c r="R1104" s="304"/>
      <c r="S1104" s="130" t="str">
        <f t="shared" si="50"/>
        <v>.</v>
      </c>
      <c r="T1104" s="169" t="str">
        <f>IF(S1104="Yes",(NETWORKDAYS(H1104,$D$12,Lists!$F$45:$F$65)-IF(ISNUMBER(J1104),J1104,0)-1),".")</f>
        <v>.</v>
      </c>
      <c r="U1104" s="24"/>
      <c r="V1104" s="296" t="str">
        <f t="shared" si="51"/>
        <v>.</v>
      </c>
      <c r="W1104" s="44"/>
      <c r="X1104" s="307"/>
      <c r="Y1104" s="44"/>
      <c r="Z1104" s="44"/>
      <c r="AA1104" s="44"/>
      <c r="AB1104" s="44"/>
      <c r="AC1104" s="44"/>
      <c r="AD1104" s="44"/>
      <c r="AE1104" s="44"/>
      <c r="AF1104" s="44"/>
      <c r="AG1104" s="44"/>
    </row>
    <row r="1105" spans="1:33" s="105" customFormat="1" outlineLevel="1" x14ac:dyDescent="0.2">
      <c r="A1105" s="142">
        <f t="shared" si="52"/>
        <v>1088</v>
      </c>
      <c r="B1105" s="318"/>
      <c r="C1105" s="71"/>
      <c r="D1105" s="314"/>
      <c r="E1105" s="70"/>
      <c r="F1105" s="309"/>
      <c r="G1105" s="308"/>
      <c r="H1105" s="305"/>
      <c r="I1105" s="305"/>
      <c r="J1105" s="311"/>
      <c r="K1105" s="305"/>
      <c r="L1105" s="130" t="str">
        <f>IF(I1105&lt;H1105,"Check dates",IF(AND(H1105="",I1105&gt;0),"Check dates",IF(I1105="",".",IFERROR(MAX(0,NETWORKDAYS(H1105,I1105,Lists!$F$45:$F$65)-IF(ISNUMBER(J1105),J1105,0)-1,0),"."))))</f>
        <v>.</v>
      </c>
      <c r="M1105" s="308"/>
      <c r="N1105" s="308"/>
      <c r="O1105" s="304"/>
      <c r="P1105" s="304"/>
      <c r="Q1105" s="304"/>
      <c r="R1105" s="304"/>
      <c r="S1105" s="130" t="str">
        <f t="shared" si="50"/>
        <v>.</v>
      </c>
      <c r="T1105" s="169" t="str">
        <f>IF(S1105="Yes",(NETWORKDAYS(H1105,$D$12,Lists!$F$45:$F$65)-IF(ISNUMBER(J1105),J1105,0)-1),".")</f>
        <v>.</v>
      </c>
      <c r="U1105" s="24"/>
      <c r="V1105" s="296" t="str">
        <f t="shared" si="51"/>
        <v>.</v>
      </c>
      <c r="W1105" s="44"/>
      <c r="X1105" s="307"/>
      <c r="Y1105" s="44"/>
      <c r="Z1105" s="44"/>
      <c r="AA1105" s="44"/>
      <c r="AB1105" s="44"/>
      <c r="AC1105" s="44"/>
      <c r="AD1105" s="44"/>
      <c r="AE1105" s="44"/>
      <c r="AF1105" s="44"/>
      <c r="AG1105" s="44"/>
    </row>
    <row r="1106" spans="1:33" s="105" customFormat="1" ht="11.45" customHeight="1" outlineLevel="1" x14ac:dyDescent="0.2">
      <c r="A1106" s="142">
        <f t="shared" si="52"/>
        <v>1089</v>
      </c>
      <c r="B1106" s="318"/>
      <c r="C1106" s="71"/>
      <c r="D1106" s="314"/>
      <c r="E1106" s="70"/>
      <c r="F1106" s="309"/>
      <c r="G1106" s="308"/>
      <c r="H1106" s="305"/>
      <c r="I1106" s="319"/>
      <c r="J1106" s="311"/>
      <c r="K1106" s="305"/>
      <c r="L1106" s="130" t="str">
        <f>IF(I1106&lt;H1106,"Check dates",IF(AND(H1106="",I1106&gt;0),"Check dates",IF(I1106="",".",IFERROR(MAX(0,NETWORKDAYS(H1106,I1106,Lists!$F$45:$F$65)-IF(ISNUMBER(J1106),J1106,0)-1,0),"."))))</f>
        <v>.</v>
      </c>
      <c r="M1106" s="308"/>
      <c r="N1106" s="308"/>
      <c r="O1106" s="304"/>
      <c r="P1106" s="304"/>
      <c r="Q1106" s="304"/>
      <c r="R1106" s="304"/>
      <c r="S1106" s="130" t="str">
        <f t="shared" ref="S1106:S1169" si="53">IF(ISBLANK(B1106),".",IF(V1106=".","Yes","No"))</f>
        <v>.</v>
      </c>
      <c r="T1106" s="169" t="str">
        <f>IF(S1106="Yes",(NETWORKDAYS(H1106,$D$12,Lists!$F$45:$F$65)-IF(ISNUMBER(J1106),J1106,0)-1),".")</f>
        <v>.</v>
      </c>
      <c r="U1106" s="24"/>
      <c r="V1106" s="296" t="str">
        <f t="shared" ref="V1106:V1169" si="54">IF(I1106="",".",IF(VALUE(I1106)&lt;=VALUE($D$12),VALUE(I1106),"."))</f>
        <v>.</v>
      </c>
      <c r="W1106" s="44"/>
      <c r="X1106" s="307"/>
      <c r="Y1106" s="44"/>
      <c r="Z1106" s="44"/>
      <c r="AA1106" s="44"/>
      <c r="AB1106" s="44"/>
      <c r="AC1106" s="44"/>
      <c r="AD1106" s="44"/>
      <c r="AE1106" s="44"/>
      <c r="AF1106" s="44"/>
      <c r="AG1106" s="44"/>
    </row>
    <row r="1107" spans="1:33" s="105" customFormat="1" outlineLevel="1" x14ac:dyDescent="0.2">
      <c r="A1107" s="142">
        <f t="shared" si="52"/>
        <v>1090</v>
      </c>
      <c r="B1107" s="318"/>
      <c r="C1107" s="71"/>
      <c r="D1107" s="314"/>
      <c r="E1107" s="70"/>
      <c r="F1107" s="309"/>
      <c r="G1107" s="308"/>
      <c r="H1107" s="305"/>
      <c r="I1107" s="319"/>
      <c r="J1107" s="311"/>
      <c r="K1107" s="305"/>
      <c r="L1107" s="130" t="str">
        <f>IF(I1107&lt;H1107,"Check dates",IF(AND(H1107="",I1107&gt;0),"Check dates",IF(I1107="",".",IFERROR(MAX(0,NETWORKDAYS(H1107,I1107,Lists!$F$45:$F$65)-IF(ISNUMBER(J1107),J1107,0)-1,0),"."))))</f>
        <v>.</v>
      </c>
      <c r="M1107" s="308"/>
      <c r="N1107" s="308"/>
      <c r="O1107" s="304"/>
      <c r="P1107" s="304"/>
      <c r="Q1107" s="304"/>
      <c r="R1107" s="304"/>
      <c r="S1107" s="130" t="str">
        <f t="shared" si="53"/>
        <v>.</v>
      </c>
      <c r="T1107" s="169" t="str">
        <f>IF(S1107="Yes",(NETWORKDAYS(H1107,$D$12,Lists!$F$45:$F$65)-IF(ISNUMBER(J1107),J1107,0)-1),".")</f>
        <v>.</v>
      </c>
      <c r="U1107" s="24"/>
      <c r="V1107" s="296" t="str">
        <f t="shared" si="54"/>
        <v>.</v>
      </c>
      <c r="W1107" s="44"/>
      <c r="X1107" s="307"/>
      <c r="Y1107" s="44"/>
      <c r="Z1107" s="44"/>
      <c r="AA1107" s="44"/>
      <c r="AB1107" s="44"/>
      <c r="AC1107" s="44"/>
      <c r="AD1107" s="44"/>
      <c r="AE1107" s="44"/>
      <c r="AF1107" s="44"/>
      <c r="AG1107" s="44"/>
    </row>
    <row r="1108" spans="1:33" s="105" customFormat="1" outlineLevel="1" x14ac:dyDescent="0.2">
      <c r="A1108" s="142">
        <f t="shared" si="52"/>
        <v>1091</v>
      </c>
      <c r="B1108" s="318"/>
      <c r="C1108" s="71"/>
      <c r="D1108" s="314"/>
      <c r="E1108" s="70"/>
      <c r="F1108" s="309"/>
      <c r="G1108" s="308"/>
      <c r="H1108" s="305"/>
      <c r="I1108" s="305"/>
      <c r="J1108" s="311"/>
      <c r="K1108" s="305"/>
      <c r="L1108" s="130" t="str">
        <f>IF(I1108&lt;H1108,"Check dates",IF(AND(H1108="",I1108&gt;0),"Check dates",IF(I1108="",".",IFERROR(MAX(0,NETWORKDAYS(H1108,I1108,Lists!$F$45:$F$65)-IF(ISNUMBER(J1108),J1108,0)-1,0),"."))))</f>
        <v>.</v>
      </c>
      <c r="M1108" s="308"/>
      <c r="N1108" s="308"/>
      <c r="O1108" s="304"/>
      <c r="P1108" s="304"/>
      <c r="Q1108" s="304"/>
      <c r="R1108" s="304"/>
      <c r="S1108" s="130" t="str">
        <f t="shared" si="53"/>
        <v>.</v>
      </c>
      <c r="T1108" s="169" t="str">
        <f>IF(S1108="Yes",(NETWORKDAYS(H1108,$D$12,Lists!$F$45:$F$65)-IF(ISNUMBER(J1108),J1108,0)-1),".")</f>
        <v>.</v>
      </c>
      <c r="U1108" s="24"/>
      <c r="V1108" s="296" t="str">
        <f t="shared" si="54"/>
        <v>.</v>
      </c>
      <c r="W1108" s="44"/>
      <c r="X1108" s="307"/>
      <c r="Y1108" s="44"/>
      <c r="Z1108" s="44"/>
      <c r="AA1108" s="44"/>
      <c r="AB1108" s="44"/>
      <c r="AC1108" s="44"/>
      <c r="AD1108" s="44"/>
      <c r="AE1108" s="44"/>
      <c r="AF1108" s="44"/>
      <c r="AG1108" s="44"/>
    </row>
    <row r="1109" spans="1:33" s="105" customFormat="1" outlineLevel="1" x14ac:dyDescent="0.2">
      <c r="A1109" s="142">
        <f t="shared" si="52"/>
        <v>1092</v>
      </c>
      <c r="B1109" s="318"/>
      <c r="C1109" s="71"/>
      <c r="D1109" s="314"/>
      <c r="E1109" s="70"/>
      <c r="F1109" s="309"/>
      <c r="G1109" s="308"/>
      <c r="H1109" s="305"/>
      <c r="I1109" s="305"/>
      <c r="J1109" s="311"/>
      <c r="K1109" s="305"/>
      <c r="L1109" s="130" t="str">
        <f>IF(I1109&lt;H1109,"Check dates",IF(AND(H1109="",I1109&gt;0),"Check dates",IF(I1109="",".",IFERROR(MAX(0,NETWORKDAYS(H1109,I1109,Lists!$F$45:$F$65)-IF(ISNUMBER(J1109),J1109,0)-1,0),"."))))</f>
        <v>.</v>
      </c>
      <c r="M1109" s="308"/>
      <c r="N1109" s="308"/>
      <c r="O1109" s="304"/>
      <c r="P1109" s="304"/>
      <c r="Q1109" s="304"/>
      <c r="R1109" s="304"/>
      <c r="S1109" s="130" t="str">
        <f t="shared" si="53"/>
        <v>.</v>
      </c>
      <c r="T1109" s="169" t="str">
        <f>IF(S1109="Yes",(NETWORKDAYS(H1109,$D$12,Lists!$F$45:$F$65)-IF(ISNUMBER(J1109),J1109,0)-1),".")</f>
        <v>.</v>
      </c>
      <c r="U1109" s="24"/>
      <c r="V1109" s="296" t="str">
        <f t="shared" si="54"/>
        <v>.</v>
      </c>
      <c r="W1109" s="44"/>
      <c r="X1109" s="307"/>
      <c r="Y1109" s="44"/>
      <c r="Z1109" s="44"/>
      <c r="AA1109" s="44"/>
      <c r="AB1109" s="44"/>
      <c r="AC1109" s="44"/>
      <c r="AD1109" s="44"/>
      <c r="AE1109" s="44"/>
      <c r="AF1109" s="44"/>
      <c r="AG1109" s="44"/>
    </row>
    <row r="1110" spans="1:33" s="105" customFormat="1" outlineLevel="1" x14ac:dyDescent="0.2">
      <c r="A1110" s="142">
        <f t="shared" si="52"/>
        <v>1093</v>
      </c>
      <c r="B1110" s="318"/>
      <c r="C1110" s="71"/>
      <c r="D1110" s="314"/>
      <c r="E1110" s="70"/>
      <c r="F1110" s="309"/>
      <c r="G1110" s="308"/>
      <c r="H1110" s="305"/>
      <c r="I1110" s="319"/>
      <c r="J1110" s="311"/>
      <c r="K1110" s="305"/>
      <c r="L1110" s="130" t="str">
        <f>IF(I1110&lt;H1110,"Check dates",IF(AND(H1110="",I1110&gt;0),"Check dates",IF(I1110="",".",IFERROR(MAX(0,NETWORKDAYS(H1110,I1110,Lists!$F$45:$F$65)-IF(ISNUMBER(J1110),J1110,0)-1,0),"."))))</f>
        <v>.</v>
      </c>
      <c r="M1110" s="308"/>
      <c r="N1110" s="308"/>
      <c r="O1110" s="304"/>
      <c r="P1110" s="304"/>
      <c r="Q1110" s="304"/>
      <c r="R1110" s="304"/>
      <c r="S1110" s="130" t="str">
        <f t="shared" si="53"/>
        <v>.</v>
      </c>
      <c r="T1110" s="169" t="str">
        <f>IF(S1110="Yes",(NETWORKDAYS(H1110,$D$12,Lists!$F$45:$F$65)-IF(ISNUMBER(J1110),J1110,0)-1),".")</f>
        <v>.</v>
      </c>
      <c r="U1110" s="24"/>
      <c r="V1110" s="296" t="str">
        <f t="shared" si="54"/>
        <v>.</v>
      </c>
      <c r="W1110" s="44"/>
      <c r="X1110" s="307"/>
      <c r="Y1110" s="44"/>
      <c r="Z1110" s="44"/>
      <c r="AA1110" s="44"/>
      <c r="AB1110" s="44"/>
      <c r="AC1110" s="44"/>
      <c r="AD1110" s="44"/>
      <c r="AE1110" s="44"/>
      <c r="AF1110" s="44"/>
      <c r="AG1110" s="44"/>
    </row>
    <row r="1111" spans="1:33" s="105" customFormat="1" ht="11.45" customHeight="1" outlineLevel="1" x14ac:dyDescent="0.2">
      <c r="A1111" s="142">
        <f t="shared" si="52"/>
        <v>1094</v>
      </c>
      <c r="B1111" s="318"/>
      <c r="C1111" s="71"/>
      <c r="D1111" s="314"/>
      <c r="E1111" s="70"/>
      <c r="F1111" s="309"/>
      <c r="G1111" s="308"/>
      <c r="H1111" s="305"/>
      <c r="I1111" s="305"/>
      <c r="J1111" s="311"/>
      <c r="K1111" s="305"/>
      <c r="L1111" s="130" t="str">
        <f>IF(I1111&lt;H1111,"Check dates",IF(AND(H1111="",I1111&gt;0),"Check dates",IF(I1111="",".",IFERROR(MAX(0,NETWORKDAYS(H1111,I1111,Lists!$F$45:$F$65)-IF(ISNUMBER(J1111),J1111,0)-1,0),"."))))</f>
        <v>.</v>
      </c>
      <c r="M1111" s="308"/>
      <c r="N1111" s="308"/>
      <c r="O1111" s="304"/>
      <c r="P1111" s="304"/>
      <c r="Q1111" s="304"/>
      <c r="R1111" s="304"/>
      <c r="S1111" s="130" t="str">
        <f t="shared" si="53"/>
        <v>.</v>
      </c>
      <c r="T1111" s="169" t="str">
        <f>IF(S1111="Yes",(NETWORKDAYS(H1111,$D$12,Lists!$F$45:$F$65)-IF(ISNUMBER(J1111),J1111,0)-1),".")</f>
        <v>.</v>
      </c>
      <c r="U1111" s="24"/>
      <c r="V1111" s="296" t="str">
        <f t="shared" si="54"/>
        <v>.</v>
      </c>
      <c r="W1111" s="44"/>
      <c r="X1111" s="307"/>
      <c r="Y1111" s="44"/>
      <c r="Z1111" s="44"/>
      <c r="AA1111" s="44"/>
      <c r="AB1111" s="44"/>
      <c r="AC1111" s="44"/>
      <c r="AD1111" s="44"/>
      <c r="AE1111" s="44"/>
      <c r="AF1111" s="44"/>
      <c r="AG1111" s="44"/>
    </row>
    <row r="1112" spans="1:33" s="105" customFormat="1" ht="11.45" customHeight="1" outlineLevel="1" x14ac:dyDescent="0.2">
      <c r="A1112" s="142">
        <f t="shared" si="52"/>
        <v>1095</v>
      </c>
      <c r="B1112" s="318"/>
      <c r="C1112" s="71"/>
      <c r="D1112" s="314"/>
      <c r="E1112" s="70"/>
      <c r="F1112" s="309"/>
      <c r="G1112" s="308"/>
      <c r="H1112" s="305"/>
      <c r="I1112" s="305"/>
      <c r="J1112" s="311"/>
      <c r="K1112" s="305"/>
      <c r="L1112" s="130" t="str">
        <f>IF(I1112&lt;H1112,"Check dates",IF(AND(H1112="",I1112&gt;0),"Check dates",IF(I1112="",".",IFERROR(MAX(0,NETWORKDAYS(H1112,I1112,Lists!$F$45:$F$65)-IF(ISNUMBER(J1112),J1112,0)-1,0),"."))))</f>
        <v>.</v>
      </c>
      <c r="M1112" s="308"/>
      <c r="N1112" s="308"/>
      <c r="O1112" s="304"/>
      <c r="P1112" s="304"/>
      <c r="Q1112" s="304"/>
      <c r="R1112" s="304"/>
      <c r="S1112" s="130" t="str">
        <f t="shared" si="53"/>
        <v>.</v>
      </c>
      <c r="T1112" s="169" t="str">
        <f>IF(S1112="Yes",(NETWORKDAYS(H1112,$D$12,Lists!$F$45:$F$65)-IF(ISNUMBER(J1112),J1112,0)-1),".")</f>
        <v>.</v>
      </c>
      <c r="U1112" s="24"/>
      <c r="V1112" s="296" t="str">
        <f t="shared" si="54"/>
        <v>.</v>
      </c>
      <c r="W1112" s="44"/>
      <c r="X1112" s="307"/>
      <c r="Y1112" s="44"/>
      <c r="Z1112" s="44"/>
      <c r="AA1112" s="44"/>
      <c r="AB1112" s="44"/>
      <c r="AC1112" s="44"/>
      <c r="AD1112" s="44"/>
      <c r="AE1112" s="44"/>
      <c r="AF1112" s="44"/>
      <c r="AG1112" s="44"/>
    </row>
    <row r="1113" spans="1:33" s="105" customFormat="1" ht="11.45" customHeight="1" outlineLevel="1" x14ac:dyDescent="0.2">
      <c r="A1113" s="142">
        <f t="shared" si="52"/>
        <v>1096</v>
      </c>
      <c r="B1113" s="318"/>
      <c r="C1113" s="71"/>
      <c r="D1113" s="314"/>
      <c r="E1113" s="70"/>
      <c r="F1113" s="309"/>
      <c r="G1113" s="308"/>
      <c r="H1113" s="305"/>
      <c r="I1113" s="319"/>
      <c r="J1113" s="311"/>
      <c r="K1113" s="305"/>
      <c r="L1113" s="130" t="str">
        <f>IF(I1113&lt;H1113,"Check dates",IF(AND(H1113="",I1113&gt;0),"Check dates",IF(I1113="",".",IFERROR(MAX(0,NETWORKDAYS(H1113,I1113,Lists!$F$45:$F$65)-IF(ISNUMBER(J1113),J1113,0)-1,0),"."))))</f>
        <v>.</v>
      </c>
      <c r="M1113" s="308"/>
      <c r="N1113" s="308"/>
      <c r="O1113" s="304"/>
      <c r="P1113" s="304"/>
      <c r="Q1113" s="304"/>
      <c r="R1113" s="304"/>
      <c r="S1113" s="130" t="str">
        <f t="shared" si="53"/>
        <v>.</v>
      </c>
      <c r="T1113" s="169" t="str">
        <f>IF(S1113="Yes",(NETWORKDAYS(H1113,$D$12,Lists!$F$45:$F$65)-IF(ISNUMBER(J1113),J1113,0)-1),".")</f>
        <v>.</v>
      </c>
      <c r="U1113" s="24"/>
      <c r="V1113" s="296" t="str">
        <f t="shared" si="54"/>
        <v>.</v>
      </c>
      <c r="W1113" s="44"/>
      <c r="X1113" s="307"/>
      <c r="Y1113" s="44"/>
      <c r="Z1113" s="44"/>
      <c r="AA1113" s="44"/>
      <c r="AB1113" s="44"/>
      <c r="AC1113" s="44"/>
      <c r="AD1113" s="44"/>
      <c r="AE1113" s="44"/>
      <c r="AF1113" s="44"/>
      <c r="AG1113" s="44"/>
    </row>
    <row r="1114" spans="1:33" s="105" customFormat="1" ht="11.45" customHeight="1" outlineLevel="1" x14ac:dyDescent="0.2">
      <c r="A1114" s="142">
        <f t="shared" si="52"/>
        <v>1097</v>
      </c>
      <c r="B1114" s="318"/>
      <c r="C1114" s="71"/>
      <c r="D1114" s="314"/>
      <c r="E1114" s="70"/>
      <c r="F1114" s="309"/>
      <c r="G1114" s="308"/>
      <c r="H1114" s="305"/>
      <c r="I1114" s="319"/>
      <c r="J1114" s="311"/>
      <c r="K1114" s="305"/>
      <c r="L1114" s="130" t="str">
        <f>IF(I1114&lt;H1114,"Check dates",IF(AND(H1114="",I1114&gt;0),"Check dates",IF(I1114="",".",IFERROR(MAX(0,NETWORKDAYS(H1114,I1114,Lists!$F$45:$F$65)-IF(ISNUMBER(J1114),J1114,0)-1,0),"."))))</f>
        <v>.</v>
      </c>
      <c r="M1114" s="308"/>
      <c r="N1114" s="308"/>
      <c r="O1114" s="304"/>
      <c r="P1114" s="304"/>
      <c r="Q1114" s="304"/>
      <c r="R1114" s="304"/>
      <c r="S1114" s="130" t="str">
        <f t="shared" si="53"/>
        <v>.</v>
      </c>
      <c r="T1114" s="169" t="str">
        <f>IF(S1114="Yes",(NETWORKDAYS(H1114,$D$12,Lists!$F$45:$F$65)-IF(ISNUMBER(J1114),J1114,0)-1),".")</f>
        <v>.</v>
      </c>
      <c r="U1114" s="24"/>
      <c r="V1114" s="296" t="str">
        <f t="shared" si="54"/>
        <v>.</v>
      </c>
      <c r="W1114" s="44"/>
      <c r="X1114" s="307"/>
      <c r="Y1114" s="44"/>
      <c r="Z1114" s="44"/>
      <c r="AA1114" s="44"/>
      <c r="AB1114" s="44"/>
      <c r="AC1114" s="44"/>
      <c r="AD1114" s="44"/>
      <c r="AE1114" s="44"/>
      <c r="AF1114" s="44"/>
      <c r="AG1114" s="44"/>
    </row>
    <row r="1115" spans="1:33" s="105" customFormat="1" outlineLevel="1" x14ac:dyDescent="0.2">
      <c r="A1115" s="142">
        <f t="shared" si="52"/>
        <v>1098</v>
      </c>
      <c r="B1115" s="318"/>
      <c r="C1115" s="71"/>
      <c r="D1115" s="314"/>
      <c r="E1115" s="70"/>
      <c r="F1115" s="309"/>
      <c r="G1115" s="308"/>
      <c r="H1115" s="305"/>
      <c r="I1115" s="319"/>
      <c r="J1115" s="311"/>
      <c r="K1115" s="305"/>
      <c r="L1115" s="130" t="str">
        <f>IF(I1115&lt;H1115,"Check dates",IF(AND(H1115="",I1115&gt;0),"Check dates",IF(I1115="",".",IFERROR(MAX(0,NETWORKDAYS(H1115,I1115,Lists!$F$45:$F$65)-IF(ISNUMBER(J1115),J1115,0)-1,0),"."))))</f>
        <v>.</v>
      </c>
      <c r="M1115" s="308"/>
      <c r="N1115" s="308"/>
      <c r="O1115" s="304"/>
      <c r="P1115" s="304"/>
      <c r="Q1115" s="304"/>
      <c r="R1115" s="304"/>
      <c r="S1115" s="130" t="str">
        <f t="shared" si="53"/>
        <v>.</v>
      </c>
      <c r="T1115" s="169" t="str">
        <f>IF(S1115="Yes",(NETWORKDAYS(H1115,$D$12,Lists!$F$45:$F$65)-IF(ISNUMBER(J1115),J1115,0)-1),".")</f>
        <v>.</v>
      </c>
      <c r="U1115" s="24"/>
      <c r="V1115" s="296" t="str">
        <f t="shared" si="54"/>
        <v>.</v>
      </c>
      <c r="W1115" s="44"/>
      <c r="X1115" s="307"/>
      <c r="Y1115" s="44"/>
      <c r="Z1115" s="44"/>
      <c r="AA1115" s="44"/>
      <c r="AB1115" s="44"/>
      <c r="AC1115" s="44"/>
      <c r="AD1115" s="44"/>
      <c r="AE1115" s="44"/>
      <c r="AF1115" s="44"/>
      <c r="AG1115" s="44"/>
    </row>
    <row r="1116" spans="1:33" s="105" customFormat="1" ht="11.45" customHeight="1" outlineLevel="1" x14ac:dyDescent="0.2">
      <c r="A1116" s="142">
        <f t="shared" si="52"/>
        <v>1099</v>
      </c>
      <c r="B1116" s="318"/>
      <c r="C1116" s="71"/>
      <c r="D1116" s="314"/>
      <c r="E1116" s="70"/>
      <c r="F1116" s="309"/>
      <c r="G1116" s="308"/>
      <c r="H1116" s="305"/>
      <c r="I1116" s="305"/>
      <c r="J1116" s="311"/>
      <c r="K1116" s="305"/>
      <c r="L1116" s="130" t="str">
        <f>IF(I1116&lt;H1116,"Check dates",IF(AND(H1116="",I1116&gt;0),"Check dates",IF(I1116="",".",IFERROR(MAX(0,NETWORKDAYS(H1116,I1116,Lists!$F$45:$F$65)-IF(ISNUMBER(J1116),J1116,0)-1,0),"."))))</f>
        <v>.</v>
      </c>
      <c r="M1116" s="308"/>
      <c r="N1116" s="308"/>
      <c r="O1116" s="304"/>
      <c r="P1116" s="304"/>
      <c r="Q1116" s="304"/>
      <c r="R1116" s="304"/>
      <c r="S1116" s="130" t="str">
        <f t="shared" si="53"/>
        <v>.</v>
      </c>
      <c r="T1116" s="169" t="str">
        <f>IF(S1116="Yes",(NETWORKDAYS(H1116,$D$12,Lists!$F$45:$F$65)-IF(ISNUMBER(J1116),J1116,0)-1),".")</f>
        <v>.</v>
      </c>
      <c r="U1116" s="24"/>
      <c r="V1116" s="296" t="str">
        <f t="shared" si="54"/>
        <v>.</v>
      </c>
      <c r="W1116" s="44"/>
      <c r="X1116" s="307"/>
      <c r="Y1116" s="44"/>
      <c r="Z1116" s="44"/>
      <c r="AA1116" s="44"/>
      <c r="AB1116" s="44"/>
      <c r="AC1116" s="44"/>
      <c r="AD1116" s="44"/>
      <c r="AE1116" s="44"/>
      <c r="AF1116" s="44"/>
      <c r="AG1116" s="44"/>
    </row>
    <row r="1117" spans="1:33" s="105" customFormat="1" outlineLevel="1" x14ac:dyDescent="0.2">
      <c r="A1117" s="142">
        <f t="shared" si="52"/>
        <v>1100</v>
      </c>
      <c r="B1117" s="318"/>
      <c r="C1117" s="71"/>
      <c r="D1117" s="314"/>
      <c r="E1117" s="70"/>
      <c r="F1117" s="309"/>
      <c r="G1117" s="308"/>
      <c r="H1117" s="305"/>
      <c r="I1117" s="305"/>
      <c r="J1117" s="311"/>
      <c r="K1117" s="305"/>
      <c r="L1117" s="130" t="str">
        <f>IF(I1117&lt;H1117,"Check dates",IF(AND(H1117="",I1117&gt;0),"Check dates",IF(I1117="",".",IFERROR(MAX(0,NETWORKDAYS(H1117,I1117,Lists!$F$45:$F$65)-IF(ISNUMBER(J1117),J1117,0)-1,0),"."))))</f>
        <v>.</v>
      </c>
      <c r="M1117" s="308"/>
      <c r="N1117" s="308"/>
      <c r="O1117" s="304"/>
      <c r="P1117" s="304"/>
      <c r="Q1117" s="304"/>
      <c r="R1117" s="304"/>
      <c r="S1117" s="130" t="str">
        <f t="shared" si="53"/>
        <v>.</v>
      </c>
      <c r="T1117" s="169" t="str">
        <f>IF(S1117="Yes",(NETWORKDAYS(H1117,$D$12,Lists!$F$45:$F$65)-IF(ISNUMBER(J1117),J1117,0)-1),".")</f>
        <v>.</v>
      </c>
      <c r="U1117" s="24"/>
      <c r="V1117" s="296" t="str">
        <f t="shared" si="54"/>
        <v>.</v>
      </c>
      <c r="W1117" s="44"/>
      <c r="X1117" s="307"/>
      <c r="Y1117" s="44"/>
      <c r="Z1117" s="44"/>
      <c r="AA1117" s="44"/>
      <c r="AB1117" s="44"/>
      <c r="AC1117" s="44"/>
      <c r="AD1117" s="44"/>
      <c r="AE1117" s="44"/>
      <c r="AF1117" s="44"/>
      <c r="AG1117" s="44"/>
    </row>
    <row r="1118" spans="1:33" s="105" customFormat="1" outlineLevel="1" x14ac:dyDescent="0.2">
      <c r="A1118" s="142">
        <f t="shared" si="52"/>
        <v>1101</v>
      </c>
      <c r="B1118" s="318"/>
      <c r="C1118" s="71"/>
      <c r="D1118" s="314"/>
      <c r="E1118" s="70"/>
      <c r="F1118" s="309"/>
      <c r="G1118" s="308"/>
      <c r="H1118" s="305"/>
      <c r="I1118" s="305"/>
      <c r="J1118" s="311"/>
      <c r="K1118" s="305"/>
      <c r="L1118" s="130" t="str">
        <f>IF(I1118&lt;H1118,"Check dates",IF(AND(H1118="",I1118&gt;0),"Check dates",IF(I1118="",".",IFERROR(MAX(0,NETWORKDAYS(H1118,I1118,Lists!$F$45:$F$65)-IF(ISNUMBER(J1118),J1118,0)-1,0),"."))))</f>
        <v>.</v>
      </c>
      <c r="M1118" s="308"/>
      <c r="N1118" s="308"/>
      <c r="O1118" s="304"/>
      <c r="P1118" s="304"/>
      <c r="Q1118" s="304"/>
      <c r="R1118" s="304"/>
      <c r="S1118" s="130" t="str">
        <f t="shared" si="53"/>
        <v>.</v>
      </c>
      <c r="T1118" s="169" t="str">
        <f>IF(S1118="Yes",(NETWORKDAYS(H1118,$D$12,Lists!$F$45:$F$65)-IF(ISNUMBER(J1118),J1118,0)-1),".")</f>
        <v>.</v>
      </c>
      <c r="U1118" s="24"/>
      <c r="V1118" s="296" t="str">
        <f t="shared" si="54"/>
        <v>.</v>
      </c>
      <c r="W1118" s="44"/>
      <c r="X1118" s="307"/>
      <c r="Y1118" s="44"/>
      <c r="Z1118" s="44"/>
      <c r="AA1118" s="44"/>
      <c r="AB1118" s="44"/>
      <c r="AC1118" s="44"/>
      <c r="AD1118" s="44"/>
      <c r="AE1118" s="44"/>
      <c r="AF1118" s="44"/>
      <c r="AG1118" s="44"/>
    </row>
    <row r="1119" spans="1:33" s="105" customFormat="1" ht="11.45" customHeight="1" outlineLevel="1" x14ac:dyDescent="0.2">
      <c r="A1119" s="142">
        <f t="shared" si="52"/>
        <v>1102</v>
      </c>
      <c r="B1119" s="318"/>
      <c r="C1119" s="71"/>
      <c r="D1119" s="314"/>
      <c r="E1119" s="70"/>
      <c r="F1119" s="309"/>
      <c r="G1119" s="308"/>
      <c r="H1119" s="305"/>
      <c r="I1119" s="305"/>
      <c r="J1119" s="311"/>
      <c r="K1119" s="305"/>
      <c r="L1119" s="130" t="str">
        <f>IF(I1119&lt;H1119,"Check dates",IF(AND(H1119="",I1119&gt;0),"Check dates",IF(I1119="",".",IFERROR(MAX(0,NETWORKDAYS(H1119,I1119,Lists!$F$45:$F$65)-IF(ISNUMBER(J1119),J1119,0)-1,0),"."))))</f>
        <v>.</v>
      </c>
      <c r="M1119" s="308"/>
      <c r="N1119" s="308"/>
      <c r="O1119" s="304"/>
      <c r="P1119" s="304"/>
      <c r="Q1119" s="304"/>
      <c r="R1119" s="304"/>
      <c r="S1119" s="130" t="str">
        <f t="shared" si="53"/>
        <v>.</v>
      </c>
      <c r="T1119" s="169" t="str">
        <f>IF(S1119="Yes",(NETWORKDAYS(H1119,$D$12,Lists!$F$45:$F$65)-IF(ISNUMBER(J1119),J1119,0)-1),".")</f>
        <v>.</v>
      </c>
      <c r="U1119" s="24"/>
      <c r="V1119" s="296" t="str">
        <f t="shared" si="54"/>
        <v>.</v>
      </c>
      <c r="W1119" s="44"/>
      <c r="X1119" s="307"/>
      <c r="Y1119" s="44"/>
      <c r="Z1119" s="44"/>
      <c r="AA1119" s="44"/>
      <c r="AB1119" s="44"/>
      <c r="AC1119" s="44"/>
      <c r="AD1119" s="44"/>
      <c r="AE1119" s="44"/>
      <c r="AF1119" s="44"/>
      <c r="AG1119" s="44"/>
    </row>
    <row r="1120" spans="1:33" s="105" customFormat="1" ht="11.45" customHeight="1" outlineLevel="1" x14ac:dyDescent="0.2">
      <c r="A1120" s="142">
        <f t="shared" si="52"/>
        <v>1103</v>
      </c>
      <c r="B1120" s="318"/>
      <c r="C1120" s="71"/>
      <c r="D1120" s="314"/>
      <c r="E1120" s="70"/>
      <c r="F1120" s="70"/>
      <c r="G1120" s="265"/>
      <c r="H1120" s="305"/>
      <c r="I1120" s="305"/>
      <c r="J1120" s="311"/>
      <c r="K1120" s="305"/>
      <c r="L1120" s="130" t="str">
        <f>IF(I1120&lt;H1120,"Check dates",IF(AND(H1120="",I1120&gt;0),"Check dates",IF(I1120="",".",IFERROR(MAX(0,NETWORKDAYS(H1120,I1120,Lists!$F$45:$F$65)-IF(ISNUMBER(J1120),J1120,0)-1,0),"."))))</f>
        <v>.</v>
      </c>
      <c r="M1120" s="308"/>
      <c r="N1120" s="308"/>
      <c r="O1120" s="304"/>
      <c r="P1120" s="304"/>
      <c r="Q1120" s="304"/>
      <c r="R1120" s="304"/>
      <c r="S1120" s="130" t="str">
        <f t="shared" si="53"/>
        <v>.</v>
      </c>
      <c r="T1120" s="169" t="str">
        <f>IF(S1120="Yes",(NETWORKDAYS(H1120,$D$12,Lists!$F$45:$F$65)-IF(ISNUMBER(J1120),J1120,0)-1),".")</f>
        <v>.</v>
      </c>
      <c r="U1120" s="24"/>
      <c r="V1120" s="296" t="str">
        <f t="shared" si="54"/>
        <v>.</v>
      </c>
      <c r="W1120" s="44"/>
      <c r="X1120" s="307"/>
      <c r="Y1120" s="44"/>
      <c r="Z1120" s="44"/>
      <c r="AA1120" s="44"/>
      <c r="AB1120" s="44"/>
      <c r="AC1120" s="44"/>
      <c r="AD1120" s="44"/>
      <c r="AE1120" s="44"/>
      <c r="AF1120" s="44"/>
      <c r="AG1120" s="44"/>
    </row>
    <row r="1121" spans="1:33" s="105" customFormat="1" ht="11.45" customHeight="1" outlineLevel="1" x14ac:dyDescent="0.2">
      <c r="A1121" s="142">
        <f t="shared" si="52"/>
        <v>1104</v>
      </c>
      <c r="B1121" s="318"/>
      <c r="C1121" s="71"/>
      <c r="D1121" s="314"/>
      <c r="E1121" s="70"/>
      <c r="F1121" s="309"/>
      <c r="G1121" s="308"/>
      <c r="H1121" s="305"/>
      <c r="I1121" s="305"/>
      <c r="J1121" s="311"/>
      <c r="K1121" s="305"/>
      <c r="L1121" s="130" t="str">
        <f>IF(I1121&lt;H1121,"Check dates",IF(AND(H1121="",I1121&gt;0),"Check dates",IF(I1121="",".",IFERROR(MAX(0,NETWORKDAYS(H1121,I1121,Lists!$F$45:$F$65)-IF(ISNUMBER(J1121),J1121,0)-1,0),"."))))</f>
        <v>.</v>
      </c>
      <c r="M1121" s="308"/>
      <c r="N1121" s="308"/>
      <c r="O1121" s="304"/>
      <c r="P1121" s="304"/>
      <c r="Q1121" s="304"/>
      <c r="R1121" s="304"/>
      <c r="S1121" s="130" t="str">
        <f t="shared" si="53"/>
        <v>.</v>
      </c>
      <c r="T1121" s="169" t="str">
        <f>IF(S1121="Yes",(NETWORKDAYS(H1121,$D$12,Lists!$F$45:$F$65)-IF(ISNUMBER(J1121),J1121,0)-1),".")</f>
        <v>.</v>
      </c>
      <c r="U1121" s="24"/>
      <c r="V1121" s="296" t="str">
        <f t="shared" si="54"/>
        <v>.</v>
      </c>
      <c r="W1121" s="44"/>
      <c r="X1121" s="307"/>
      <c r="Y1121" s="44"/>
      <c r="Z1121" s="44"/>
      <c r="AA1121" s="44"/>
      <c r="AB1121" s="44"/>
      <c r="AC1121" s="44"/>
      <c r="AD1121" s="44"/>
      <c r="AE1121" s="44"/>
      <c r="AF1121" s="44"/>
      <c r="AG1121" s="44"/>
    </row>
    <row r="1122" spans="1:33" s="105" customFormat="1" ht="11.45" customHeight="1" outlineLevel="1" x14ac:dyDescent="0.2">
      <c r="A1122" s="142">
        <f t="shared" si="52"/>
        <v>1105</v>
      </c>
      <c r="B1122" s="318"/>
      <c r="C1122" s="71"/>
      <c r="D1122" s="314"/>
      <c r="E1122" s="70"/>
      <c r="F1122" s="309"/>
      <c r="G1122" s="308"/>
      <c r="H1122" s="305"/>
      <c r="I1122" s="305"/>
      <c r="J1122" s="311"/>
      <c r="K1122" s="305"/>
      <c r="L1122" s="130" t="str">
        <f>IF(I1122&lt;H1122,"Check dates",IF(AND(H1122="",I1122&gt;0),"Check dates",IF(I1122="",".",IFERROR(MAX(0,NETWORKDAYS(H1122,I1122,Lists!$F$45:$F$65)-IF(ISNUMBER(J1122),J1122,0)-1,0),"."))))</f>
        <v>.</v>
      </c>
      <c r="M1122" s="308"/>
      <c r="N1122" s="308"/>
      <c r="O1122" s="304"/>
      <c r="P1122" s="304"/>
      <c r="Q1122" s="304"/>
      <c r="R1122" s="304"/>
      <c r="S1122" s="130" t="str">
        <f t="shared" si="53"/>
        <v>.</v>
      </c>
      <c r="T1122" s="169" t="str">
        <f>IF(S1122="Yes",(NETWORKDAYS(H1122,$D$12,Lists!$F$45:$F$65)-IF(ISNUMBER(J1122),J1122,0)-1),".")</f>
        <v>.</v>
      </c>
      <c r="U1122" s="24"/>
      <c r="V1122" s="296" t="str">
        <f t="shared" si="54"/>
        <v>.</v>
      </c>
      <c r="W1122" s="44"/>
      <c r="X1122" s="307"/>
      <c r="Y1122" s="44"/>
      <c r="Z1122" s="44"/>
      <c r="AA1122" s="44"/>
      <c r="AB1122" s="44"/>
      <c r="AC1122" s="44"/>
      <c r="AD1122" s="44"/>
      <c r="AE1122" s="44"/>
      <c r="AF1122" s="44"/>
      <c r="AG1122" s="44"/>
    </row>
    <row r="1123" spans="1:33" s="105" customFormat="1" ht="11.45" customHeight="1" outlineLevel="1" x14ac:dyDescent="0.2">
      <c r="A1123" s="142">
        <f t="shared" si="52"/>
        <v>1106</v>
      </c>
      <c r="B1123" s="318"/>
      <c r="C1123" s="71"/>
      <c r="D1123" s="314"/>
      <c r="E1123" s="70"/>
      <c r="F1123" s="309"/>
      <c r="G1123" s="308"/>
      <c r="H1123" s="305"/>
      <c r="I1123" s="305"/>
      <c r="J1123" s="311"/>
      <c r="K1123" s="305"/>
      <c r="L1123" s="130" t="str">
        <f>IF(I1123&lt;H1123,"Check dates",IF(AND(H1123="",I1123&gt;0),"Check dates",IF(I1123="",".",IFERROR(MAX(0,NETWORKDAYS(H1123,I1123,Lists!$F$45:$F$65)-IF(ISNUMBER(J1123),J1123,0)-1,0),"."))))</f>
        <v>.</v>
      </c>
      <c r="M1123" s="308"/>
      <c r="N1123" s="308"/>
      <c r="O1123" s="304"/>
      <c r="P1123" s="304"/>
      <c r="Q1123" s="304"/>
      <c r="R1123" s="304"/>
      <c r="S1123" s="130" t="str">
        <f t="shared" si="53"/>
        <v>.</v>
      </c>
      <c r="T1123" s="169" t="str">
        <f>IF(S1123="Yes",(NETWORKDAYS(H1123,$D$12,Lists!$F$45:$F$65)-IF(ISNUMBER(J1123),J1123,0)-1),".")</f>
        <v>.</v>
      </c>
      <c r="U1123" s="24"/>
      <c r="V1123" s="296" t="str">
        <f t="shared" si="54"/>
        <v>.</v>
      </c>
      <c r="W1123" s="44"/>
      <c r="X1123" s="307"/>
      <c r="Y1123" s="44"/>
      <c r="Z1123" s="44"/>
      <c r="AA1123" s="44"/>
      <c r="AB1123" s="44"/>
      <c r="AC1123" s="44"/>
      <c r="AD1123" s="44"/>
      <c r="AE1123" s="44"/>
      <c r="AF1123" s="44"/>
      <c r="AG1123" s="44"/>
    </row>
    <row r="1124" spans="1:33" s="105" customFormat="1" outlineLevel="1" x14ac:dyDescent="0.2">
      <c r="A1124" s="142">
        <f t="shared" si="52"/>
        <v>1107</v>
      </c>
      <c r="B1124" s="318"/>
      <c r="C1124" s="71"/>
      <c r="D1124" s="314"/>
      <c r="E1124" s="70"/>
      <c r="F1124" s="309"/>
      <c r="G1124" s="308"/>
      <c r="H1124" s="305"/>
      <c r="I1124" s="319"/>
      <c r="J1124" s="311"/>
      <c r="K1124" s="305"/>
      <c r="L1124" s="130" t="str">
        <f>IF(I1124&lt;H1124,"Check dates",IF(AND(H1124="",I1124&gt;0),"Check dates",IF(I1124="",".",IFERROR(MAX(0,NETWORKDAYS(H1124,I1124,Lists!$F$45:$F$65)-IF(ISNUMBER(J1124),J1124,0)-1,0),"."))))</f>
        <v>.</v>
      </c>
      <c r="M1124" s="308"/>
      <c r="N1124" s="308"/>
      <c r="O1124" s="304"/>
      <c r="P1124" s="304"/>
      <c r="Q1124" s="304"/>
      <c r="R1124" s="304"/>
      <c r="S1124" s="130" t="str">
        <f t="shared" si="53"/>
        <v>.</v>
      </c>
      <c r="T1124" s="169" t="str">
        <f>IF(S1124="Yes",(NETWORKDAYS(H1124,$D$12,Lists!$F$45:$F$65)-IF(ISNUMBER(J1124),J1124,0)-1),".")</f>
        <v>.</v>
      </c>
      <c r="U1124" s="24"/>
      <c r="V1124" s="296" t="str">
        <f t="shared" si="54"/>
        <v>.</v>
      </c>
      <c r="W1124" s="44"/>
      <c r="X1124" s="307"/>
      <c r="Y1124" s="44"/>
      <c r="Z1124" s="44"/>
      <c r="AA1124" s="44"/>
      <c r="AB1124" s="44"/>
      <c r="AC1124" s="44"/>
      <c r="AD1124" s="44"/>
      <c r="AE1124" s="44"/>
      <c r="AF1124" s="44"/>
      <c r="AG1124" s="44"/>
    </row>
    <row r="1125" spans="1:33" s="105" customFormat="1" outlineLevel="1" x14ac:dyDescent="0.2">
      <c r="A1125" s="142">
        <f t="shared" si="52"/>
        <v>1108</v>
      </c>
      <c r="B1125" s="318"/>
      <c r="C1125" s="71"/>
      <c r="D1125" s="314"/>
      <c r="E1125" s="70"/>
      <c r="F1125" s="309"/>
      <c r="G1125" s="308"/>
      <c r="H1125" s="305"/>
      <c r="I1125" s="305"/>
      <c r="J1125" s="311"/>
      <c r="K1125" s="305"/>
      <c r="L1125" s="130" t="str">
        <f>IF(I1125&lt;H1125,"Check dates",IF(AND(H1125="",I1125&gt;0),"Check dates",IF(I1125="",".",IFERROR(MAX(0,NETWORKDAYS(H1125,I1125,Lists!$F$45:$F$65)-IF(ISNUMBER(J1125),J1125,0)-1,0),"."))))</f>
        <v>.</v>
      </c>
      <c r="M1125" s="308"/>
      <c r="N1125" s="308"/>
      <c r="O1125" s="304"/>
      <c r="P1125" s="304"/>
      <c r="Q1125" s="304"/>
      <c r="R1125" s="304"/>
      <c r="S1125" s="130" t="str">
        <f t="shared" si="53"/>
        <v>.</v>
      </c>
      <c r="T1125" s="169" t="str">
        <f>IF(S1125="Yes",(NETWORKDAYS(H1125,$D$12,Lists!$F$45:$F$65)-IF(ISNUMBER(J1125),J1125,0)-1),".")</f>
        <v>.</v>
      </c>
      <c r="U1125" s="24"/>
      <c r="V1125" s="296" t="str">
        <f t="shared" si="54"/>
        <v>.</v>
      </c>
      <c r="W1125" s="44"/>
      <c r="X1125" s="307"/>
      <c r="Y1125" s="44"/>
      <c r="Z1125" s="44"/>
      <c r="AA1125" s="44"/>
      <c r="AB1125" s="44"/>
      <c r="AC1125" s="44"/>
      <c r="AD1125" s="44"/>
      <c r="AE1125" s="44"/>
      <c r="AF1125" s="44"/>
      <c r="AG1125" s="44"/>
    </row>
    <row r="1126" spans="1:33" s="105" customFormat="1" ht="11.45" customHeight="1" outlineLevel="1" x14ac:dyDescent="0.2">
      <c r="A1126" s="142">
        <f t="shared" si="52"/>
        <v>1109</v>
      </c>
      <c r="B1126" s="318"/>
      <c r="C1126" s="71"/>
      <c r="D1126" s="314"/>
      <c r="E1126" s="70"/>
      <c r="F1126" s="309"/>
      <c r="G1126" s="308"/>
      <c r="H1126" s="305"/>
      <c r="I1126" s="305"/>
      <c r="J1126" s="311"/>
      <c r="K1126" s="305"/>
      <c r="L1126" s="130" t="str">
        <f>IF(I1126&lt;H1126,"Check dates",IF(AND(H1126="",I1126&gt;0),"Check dates",IF(I1126="",".",IFERROR(MAX(0,NETWORKDAYS(H1126,I1126,Lists!$F$45:$F$65)-IF(ISNUMBER(J1126),J1126,0)-1,0),"."))))</f>
        <v>.</v>
      </c>
      <c r="M1126" s="308"/>
      <c r="N1126" s="308"/>
      <c r="O1126" s="304"/>
      <c r="P1126" s="304"/>
      <c r="Q1126" s="304"/>
      <c r="R1126" s="304"/>
      <c r="S1126" s="130" t="str">
        <f t="shared" si="53"/>
        <v>.</v>
      </c>
      <c r="T1126" s="169" t="str">
        <f>IF(S1126="Yes",(NETWORKDAYS(H1126,$D$12,Lists!$F$45:$F$65)-IF(ISNUMBER(J1126),J1126,0)-1),".")</f>
        <v>.</v>
      </c>
      <c r="U1126" s="24"/>
      <c r="V1126" s="296" t="str">
        <f t="shared" si="54"/>
        <v>.</v>
      </c>
      <c r="W1126" s="44"/>
      <c r="X1126" s="307"/>
      <c r="Y1126" s="44"/>
      <c r="Z1126" s="44"/>
      <c r="AA1126" s="44"/>
      <c r="AB1126" s="44"/>
      <c r="AC1126" s="44"/>
      <c r="AD1126" s="44"/>
      <c r="AE1126" s="44"/>
      <c r="AF1126" s="44"/>
      <c r="AG1126" s="44"/>
    </row>
    <row r="1127" spans="1:33" s="105" customFormat="1" outlineLevel="1" x14ac:dyDescent="0.2">
      <c r="A1127" s="142">
        <f t="shared" si="52"/>
        <v>1110</v>
      </c>
      <c r="B1127" s="318"/>
      <c r="C1127" s="71"/>
      <c r="D1127" s="314"/>
      <c r="E1127" s="70"/>
      <c r="F1127" s="309"/>
      <c r="G1127" s="308"/>
      <c r="H1127" s="305"/>
      <c r="I1127" s="305"/>
      <c r="J1127" s="311"/>
      <c r="K1127" s="305"/>
      <c r="L1127" s="130" t="str">
        <f>IF(I1127&lt;H1127,"Check dates",IF(AND(H1127="",I1127&gt;0),"Check dates",IF(I1127="",".",IFERROR(MAX(0,NETWORKDAYS(H1127,I1127,Lists!$F$45:$F$65)-IF(ISNUMBER(J1127),J1127,0)-1,0),"."))))</f>
        <v>.</v>
      </c>
      <c r="M1127" s="308"/>
      <c r="N1127" s="308"/>
      <c r="O1127" s="304"/>
      <c r="P1127" s="304"/>
      <c r="Q1127" s="304"/>
      <c r="R1127" s="304"/>
      <c r="S1127" s="130" t="str">
        <f t="shared" si="53"/>
        <v>.</v>
      </c>
      <c r="T1127" s="169" t="str">
        <f>IF(S1127="Yes",(NETWORKDAYS(H1127,$D$12,Lists!$F$45:$F$65)-IF(ISNUMBER(J1127),J1127,0)-1),".")</f>
        <v>.</v>
      </c>
      <c r="U1127" s="24"/>
      <c r="V1127" s="296" t="str">
        <f t="shared" si="54"/>
        <v>.</v>
      </c>
      <c r="W1127" s="44"/>
      <c r="X1127" s="307"/>
      <c r="Y1127" s="44"/>
      <c r="Z1127" s="44"/>
      <c r="AA1127" s="44"/>
      <c r="AB1127" s="44"/>
      <c r="AC1127" s="44"/>
      <c r="AD1127" s="44"/>
      <c r="AE1127" s="44"/>
      <c r="AF1127" s="44"/>
      <c r="AG1127" s="44"/>
    </row>
    <row r="1128" spans="1:33" s="105" customFormat="1" outlineLevel="1" x14ac:dyDescent="0.2">
      <c r="A1128" s="142">
        <f t="shared" si="52"/>
        <v>1111</v>
      </c>
      <c r="B1128" s="318"/>
      <c r="C1128" s="71"/>
      <c r="D1128" s="314"/>
      <c r="E1128" s="70"/>
      <c r="F1128" s="309"/>
      <c r="G1128" s="308"/>
      <c r="H1128" s="305"/>
      <c r="I1128" s="305"/>
      <c r="J1128" s="311"/>
      <c r="K1128" s="305"/>
      <c r="L1128" s="130" t="str">
        <f>IF(I1128&lt;H1128,"Check dates",IF(AND(H1128="",I1128&gt;0),"Check dates",IF(I1128="",".",IFERROR(MAX(0,NETWORKDAYS(H1128,I1128,Lists!$F$45:$F$65)-IF(ISNUMBER(J1128),J1128,0)-1,0),"."))))</f>
        <v>.</v>
      </c>
      <c r="M1128" s="308"/>
      <c r="N1128" s="308"/>
      <c r="O1128" s="304"/>
      <c r="P1128" s="304"/>
      <c r="Q1128" s="304"/>
      <c r="R1128" s="304"/>
      <c r="S1128" s="130" t="str">
        <f t="shared" si="53"/>
        <v>.</v>
      </c>
      <c r="T1128" s="169" t="str">
        <f>IF(S1128="Yes",(NETWORKDAYS(H1128,$D$12,Lists!$F$45:$F$65)-IF(ISNUMBER(J1128),J1128,0)-1),".")</f>
        <v>.</v>
      </c>
      <c r="U1128" s="24"/>
      <c r="V1128" s="296" t="str">
        <f t="shared" si="54"/>
        <v>.</v>
      </c>
      <c r="W1128" s="44"/>
      <c r="X1128" s="307"/>
      <c r="Y1128" s="44"/>
      <c r="Z1128" s="44"/>
      <c r="AA1128" s="44"/>
      <c r="AB1128" s="44"/>
      <c r="AC1128" s="44"/>
      <c r="AD1128" s="44"/>
      <c r="AE1128" s="44"/>
      <c r="AF1128" s="44"/>
      <c r="AG1128" s="44"/>
    </row>
    <row r="1129" spans="1:33" s="105" customFormat="1" ht="11.45" customHeight="1" outlineLevel="1" x14ac:dyDescent="0.2">
      <c r="A1129" s="142">
        <f t="shared" si="52"/>
        <v>1112</v>
      </c>
      <c r="B1129" s="318"/>
      <c r="C1129" s="71"/>
      <c r="D1129" s="314"/>
      <c r="E1129" s="70"/>
      <c r="F1129" s="309"/>
      <c r="G1129" s="308"/>
      <c r="H1129" s="305"/>
      <c r="I1129" s="305"/>
      <c r="J1129" s="311"/>
      <c r="K1129" s="305"/>
      <c r="L1129" s="130" t="str">
        <f>IF(I1129&lt;H1129,"Check dates",IF(AND(H1129="",I1129&gt;0),"Check dates",IF(I1129="",".",IFERROR(MAX(0,NETWORKDAYS(H1129,I1129,Lists!$F$45:$F$65)-IF(ISNUMBER(J1129),J1129,0)-1,0),"."))))</f>
        <v>.</v>
      </c>
      <c r="M1129" s="308"/>
      <c r="N1129" s="308"/>
      <c r="O1129" s="304"/>
      <c r="P1129" s="304"/>
      <c r="Q1129" s="304"/>
      <c r="R1129" s="304"/>
      <c r="S1129" s="130" t="str">
        <f t="shared" si="53"/>
        <v>.</v>
      </c>
      <c r="T1129" s="169" t="str">
        <f>IF(S1129="Yes",(NETWORKDAYS(H1129,$D$12,Lists!$F$45:$F$65)-IF(ISNUMBER(J1129),J1129,0)-1),".")</f>
        <v>.</v>
      </c>
      <c r="U1129" s="24"/>
      <c r="V1129" s="296" t="str">
        <f t="shared" si="54"/>
        <v>.</v>
      </c>
      <c r="W1129" s="44"/>
      <c r="X1129" s="307"/>
      <c r="Y1129" s="44"/>
      <c r="Z1129" s="44"/>
      <c r="AA1129" s="44"/>
      <c r="AB1129" s="44"/>
      <c r="AC1129" s="44"/>
      <c r="AD1129" s="44"/>
      <c r="AE1129" s="44"/>
      <c r="AF1129" s="44"/>
      <c r="AG1129" s="44"/>
    </row>
    <row r="1130" spans="1:33" s="105" customFormat="1" outlineLevel="1" x14ac:dyDescent="0.2">
      <c r="A1130" s="142">
        <f t="shared" si="52"/>
        <v>1113</v>
      </c>
      <c r="B1130" s="318"/>
      <c r="C1130" s="71"/>
      <c r="D1130" s="314"/>
      <c r="E1130" s="70"/>
      <c r="F1130" s="309"/>
      <c r="G1130" s="308"/>
      <c r="H1130" s="305"/>
      <c r="I1130" s="305"/>
      <c r="J1130" s="311"/>
      <c r="K1130" s="305"/>
      <c r="L1130" s="130" t="str">
        <f>IF(I1130&lt;H1130,"Check dates",IF(AND(H1130="",I1130&gt;0),"Check dates",IF(I1130="",".",IFERROR(MAX(0,NETWORKDAYS(H1130,I1130,Lists!$F$45:$F$65)-IF(ISNUMBER(J1130),J1130,0)-1,0),"."))))</f>
        <v>.</v>
      </c>
      <c r="M1130" s="308"/>
      <c r="N1130" s="308"/>
      <c r="O1130" s="304"/>
      <c r="P1130" s="304"/>
      <c r="Q1130" s="304"/>
      <c r="R1130" s="304"/>
      <c r="S1130" s="130" t="str">
        <f t="shared" si="53"/>
        <v>.</v>
      </c>
      <c r="T1130" s="169" t="str">
        <f>IF(S1130="Yes",(NETWORKDAYS(H1130,$D$12,Lists!$F$45:$F$65)-IF(ISNUMBER(J1130),J1130,0)-1),".")</f>
        <v>.</v>
      </c>
      <c r="U1130" s="24"/>
      <c r="V1130" s="296" t="str">
        <f t="shared" si="54"/>
        <v>.</v>
      </c>
      <c r="W1130" s="44"/>
      <c r="X1130" s="307"/>
      <c r="Y1130" s="44"/>
      <c r="Z1130" s="44"/>
      <c r="AA1130" s="44"/>
      <c r="AB1130" s="44"/>
      <c r="AC1130" s="44"/>
      <c r="AD1130" s="44"/>
      <c r="AE1130" s="44"/>
      <c r="AF1130" s="44"/>
      <c r="AG1130" s="44"/>
    </row>
    <row r="1131" spans="1:33" s="105" customFormat="1" outlineLevel="1" x14ac:dyDescent="0.2">
      <c r="A1131" s="142">
        <f t="shared" si="52"/>
        <v>1114</v>
      </c>
      <c r="B1131" s="318"/>
      <c r="C1131" s="71"/>
      <c r="D1131" s="314"/>
      <c r="E1131" s="70"/>
      <c r="F1131" s="309"/>
      <c r="G1131" s="308"/>
      <c r="H1131" s="305"/>
      <c r="I1131" s="305"/>
      <c r="J1131" s="311"/>
      <c r="K1131" s="305"/>
      <c r="L1131" s="130" t="str">
        <f>IF(I1131&lt;H1131,"Check dates",IF(AND(H1131="",I1131&gt;0),"Check dates",IF(I1131="",".",IFERROR(MAX(0,NETWORKDAYS(H1131,I1131,Lists!$F$45:$F$65)-IF(ISNUMBER(J1131),J1131,0)-1,0),"."))))</f>
        <v>.</v>
      </c>
      <c r="M1131" s="308"/>
      <c r="N1131" s="308"/>
      <c r="O1131" s="304"/>
      <c r="P1131" s="304"/>
      <c r="Q1131" s="304"/>
      <c r="R1131" s="304"/>
      <c r="S1131" s="130" t="str">
        <f t="shared" si="53"/>
        <v>.</v>
      </c>
      <c r="T1131" s="169" t="str">
        <f>IF(S1131="Yes",(NETWORKDAYS(H1131,$D$12,Lists!$F$45:$F$65)-IF(ISNUMBER(J1131),J1131,0)-1),".")</f>
        <v>.</v>
      </c>
      <c r="U1131" s="24"/>
      <c r="V1131" s="296" t="str">
        <f t="shared" si="54"/>
        <v>.</v>
      </c>
      <c r="W1131" s="44"/>
      <c r="X1131" s="307"/>
      <c r="Y1131" s="44"/>
      <c r="Z1131" s="44"/>
      <c r="AA1131" s="44"/>
      <c r="AB1131" s="44"/>
      <c r="AC1131" s="44"/>
      <c r="AD1131" s="44"/>
      <c r="AE1131" s="44"/>
      <c r="AF1131" s="44"/>
      <c r="AG1131" s="44"/>
    </row>
    <row r="1132" spans="1:33" s="105" customFormat="1" ht="11.45" customHeight="1" outlineLevel="1" x14ac:dyDescent="0.2">
      <c r="A1132" s="142">
        <f t="shared" si="52"/>
        <v>1115</v>
      </c>
      <c r="B1132" s="318"/>
      <c r="C1132" s="71"/>
      <c r="D1132" s="314"/>
      <c r="E1132" s="70"/>
      <c r="F1132" s="309"/>
      <c r="G1132" s="308"/>
      <c r="H1132" s="305"/>
      <c r="I1132" s="305"/>
      <c r="J1132" s="311"/>
      <c r="K1132" s="305"/>
      <c r="L1132" s="130" t="str">
        <f>IF(I1132&lt;H1132,"Check dates",IF(AND(H1132="",I1132&gt;0),"Check dates",IF(I1132="",".",IFERROR(MAX(0,NETWORKDAYS(H1132,I1132,Lists!$F$45:$F$65)-IF(ISNUMBER(J1132),J1132,0)-1,0),"."))))</f>
        <v>.</v>
      </c>
      <c r="M1132" s="308"/>
      <c r="N1132" s="308"/>
      <c r="O1132" s="304"/>
      <c r="P1132" s="304"/>
      <c r="Q1132" s="304"/>
      <c r="R1132" s="304"/>
      <c r="S1132" s="130" t="str">
        <f t="shared" si="53"/>
        <v>.</v>
      </c>
      <c r="T1132" s="169" t="str">
        <f>IF(S1132="Yes",(NETWORKDAYS(H1132,$D$12,Lists!$F$45:$F$65)-IF(ISNUMBER(J1132),J1132,0)-1),".")</f>
        <v>.</v>
      </c>
      <c r="U1132" s="24"/>
      <c r="V1132" s="296" t="str">
        <f t="shared" si="54"/>
        <v>.</v>
      </c>
      <c r="W1132" s="44"/>
      <c r="X1132" s="307"/>
      <c r="Y1132" s="44"/>
      <c r="Z1132" s="44"/>
      <c r="AA1132" s="44"/>
      <c r="AB1132" s="44"/>
      <c r="AC1132" s="44"/>
      <c r="AD1132" s="44"/>
      <c r="AE1132" s="44"/>
      <c r="AF1132" s="44"/>
      <c r="AG1132" s="44"/>
    </row>
    <row r="1133" spans="1:33" s="105" customFormat="1" ht="11.45" customHeight="1" outlineLevel="1" x14ac:dyDescent="0.2">
      <c r="A1133" s="142">
        <f t="shared" si="52"/>
        <v>1116</v>
      </c>
      <c r="B1133" s="318"/>
      <c r="C1133" s="71"/>
      <c r="D1133" s="314"/>
      <c r="E1133" s="70"/>
      <c r="F1133" s="309"/>
      <c r="G1133" s="308"/>
      <c r="H1133" s="305"/>
      <c r="I1133" s="305"/>
      <c r="J1133" s="311"/>
      <c r="K1133" s="305"/>
      <c r="L1133" s="130" t="str">
        <f>IF(I1133&lt;H1133,"Check dates",IF(AND(H1133="",I1133&gt;0),"Check dates",IF(I1133="",".",IFERROR(MAX(0,NETWORKDAYS(H1133,I1133,Lists!$F$45:$F$65)-IF(ISNUMBER(J1133),J1133,0)-1,0),"."))))</f>
        <v>.</v>
      </c>
      <c r="M1133" s="308"/>
      <c r="N1133" s="308"/>
      <c r="O1133" s="304"/>
      <c r="P1133" s="304"/>
      <c r="Q1133" s="304"/>
      <c r="R1133" s="304"/>
      <c r="S1133" s="130" t="str">
        <f t="shared" si="53"/>
        <v>.</v>
      </c>
      <c r="T1133" s="169" t="str">
        <f>IF(S1133="Yes",(NETWORKDAYS(H1133,$D$12,Lists!$F$45:$F$65)-IF(ISNUMBER(J1133),J1133,0)-1),".")</f>
        <v>.</v>
      </c>
      <c r="U1133" s="24"/>
      <c r="V1133" s="296" t="str">
        <f t="shared" si="54"/>
        <v>.</v>
      </c>
      <c r="W1133" s="44"/>
      <c r="X1133" s="307"/>
      <c r="Y1133" s="44"/>
      <c r="Z1133" s="44"/>
      <c r="AA1133" s="44"/>
      <c r="AB1133" s="44"/>
      <c r="AC1133" s="44"/>
      <c r="AD1133" s="44"/>
      <c r="AE1133" s="44"/>
      <c r="AF1133" s="44"/>
      <c r="AG1133" s="44"/>
    </row>
    <row r="1134" spans="1:33" s="105" customFormat="1" ht="11.45" customHeight="1" outlineLevel="1" x14ac:dyDescent="0.2">
      <c r="A1134" s="142">
        <f t="shared" si="52"/>
        <v>1117</v>
      </c>
      <c r="B1134" s="318"/>
      <c r="C1134" s="71"/>
      <c r="D1134" s="314"/>
      <c r="E1134" s="70"/>
      <c r="F1134" s="309"/>
      <c r="G1134" s="308"/>
      <c r="H1134" s="305"/>
      <c r="I1134" s="305"/>
      <c r="J1134" s="311"/>
      <c r="K1134" s="305"/>
      <c r="L1134" s="130" t="str">
        <f>IF(I1134&lt;H1134,"Check dates",IF(AND(H1134="",I1134&gt;0),"Check dates",IF(I1134="",".",IFERROR(MAX(0,NETWORKDAYS(H1134,I1134,Lists!$F$45:$F$65)-IF(ISNUMBER(J1134),J1134,0)-1,0),"."))))</f>
        <v>.</v>
      </c>
      <c r="M1134" s="308"/>
      <c r="N1134" s="308"/>
      <c r="O1134" s="304"/>
      <c r="P1134" s="304"/>
      <c r="Q1134" s="304"/>
      <c r="R1134" s="304"/>
      <c r="S1134" s="130" t="str">
        <f t="shared" si="53"/>
        <v>.</v>
      </c>
      <c r="T1134" s="169" t="str">
        <f>IF(S1134="Yes",(NETWORKDAYS(H1134,$D$12,Lists!$F$45:$F$65)-IF(ISNUMBER(J1134),J1134,0)-1),".")</f>
        <v>.</v>
      </c>
      <c r="U1134" s="24"/>
      <c r="V1134" s="296" t="str">
        <f t="shared" si="54"/>
        <v>.</v>
      </c>
      <c r="W1134" s="44"/>
      <c r="X1134" s="307"/>
      <c r="Y1134" s="44"/>
      <c r="Z1134" s="44"/>
      <c r="AA1134" s="44"/>
      <c r="AB1134" s="44"/>
      <c r="AC1134" s="44"/>
      <c r="AD1134" s="44"/>
      <c r="AE1134" s="44"/>
      <c r="AF1134" s="44"/>
      <c r="AG1134" s="44"/>
    </row>
    <row r="1135" spans="1:33" s="105" customFormat="1" outlineLevel="1" x14ac:dyDescent="0.2">
      <c r="A1135" s="142">
        <f t="shared" si="52"/>
        <v>1118</v>
      </c>
      <c r="B1135" s="318"/>
      <c r="C1135" s="71"/>
      <c r="D1135" s="314"/>
      <c r="E1135" s="70"/>
      <c r="F1135" s="309"/>
      <c r="G1135" s="308"/>
      <c r="H1135" s="305"/>
      <c r="I1135" s="305"/>
      <c r="J1135" s="311"/>
      <c r="K1135" s="305"/>
      <c r="L1135" s="130" t="str">
        <f>IF(I1135&lt;H1135,"Check dates",IF(AND(H1135="",I1135&gt;0),"Check dates",IF(I1135="",".",IFERROR(MAX(0,NETWORKDAYS(H1135,I1135,Lists!$F$45:$F$65)-IF(ISNUMBER(J1135),J1135,0)-1,0),"."))))</f>
        <v>.</v>
      </c>
      <c r="M1135" s="308"/>
      <c r="N1135" s="308"/>
      <c r="O1135" s="304"/>
      <c r="P1135" s="304"/>
      <c r="Q1135" s="304"/>
      <c r="R1135" s="304"/>
      <c r="S1135" s="130" t="str">
        <f t="shared" si="53"/>
        <v>.</v>
      </c>
      <c r="T1135" s="169" t="str">
        <f>IF(S1135="Yes",(NETWORKDAYS(H1135,$D$12,Lists!$F$45:$F$65)-IF(ISNUMBER(J1135),J1135,0)-1),".")</f>
        <v>.</v>
      </c>
      <c r="U1135" s="24"/>
      <c r="V1135" s="296" t="str">
        <f t="shared" si="54"/>
        <v>.</v>
      </c>
      <c r="W1135" s="44"/>
      <c r="X1135" s="307"/>
      <c r="Y1135" s="44"/>
      <c r="Z1135" s="44"/>
      <c r="AA1135" s="44"/>
      <c r="AB1135" s="44"/>
      <c r="AC1135" s="44"/>
      <c r="AD1135" s="44"/>
      <c r="AE1135" s="44"/>
      <c r="AF1135" s="44"/>
      <c r="AG1135" s="44"/>
    </row>
    <row r="1136" spans="1:33" s="105" customFormat="1" outlineLevel="1" x14ac:dyDescent="0.2">
      <c r="A1136" s="142">
        <f t="shared" si="52"/>
        <v>1119</v>
      </c>
      <c r="B1136" s="318"/>
      <c r="C1136" s="71"/>
      <c r="D1136" s="314"/>
      <c r="E1136" s="70"/>
      <c r="F1136" s="309"/>
      <c r="G1136" s="308"/>
      <c r="H1136" s="305"/>
      <c r="I1136" s="305"/>
      <c r="J1136" s="311"/>
      <c r="K1136" s="305"/>
      <c r="L1136" s="130" t="str">
        <f>IF(I1136&lt;H1136,"Check dates",IF(AND(H1136="",I1136&gt;0),"Check dates",IF(I1136="",".",IFERROR(MAX(0,NETWORKDAYS(H1136,I1136,Lists!$F$45:$F$65)-IF(ISNUMBER(J1136),J1136,0)-1,0),"."))))</f>
        <v>.</v>
      </c>
      <c r="M1136" s="308"/>
      <c r="N1136" s="308"/>
      <c r="O1136" s="304"/>
      <c r="P1136" s="304"/>
      <c r="Q1136" s="304"/>
      <c r="R1136" s="304"/>
      <c r="S1136" s="130" t="str">
        <f t="shared" si="53"/>
        <v>.</v>
      </c>
      <c r="T1136" s="169" t="str">
        <f>IF(S1136="Yes",(NETWORKDAYS(H1136,$D$12,Lists!$F$45:$F$65)-IF(ISNUMBER(J1136),J1136,0)-1),".")</f>
        <v>.</v>
      </c>
      <c r="U1136" s="24"/>
      <c r="V1136" s="296" t="str">
        <f t="shared" si="54"/>
        <v>.</v>
      </c>
      <c r="W1136" s="44"/>
      <c r="X1136" s="307"/>
      <c r="Y1136" s="44"/>
      <c r="Z1136" s="44"/>
      <c r="AA1136" s="44"/>
      <c r="AB1136" s="44"/>
      <c r="AC1136" s="44"/>
      <c r="AD1136" s="44"/>
      <c r="AE1136" s="44"/>
      <c r="AF1136" s="44"/>
      <c r="AG1136" s="44"/>
    </row>
    <row r="1137" spans="1:33" s="105" customFormat="1" outlineLevel="1" x14ac:dyDescent="0.2">
      <c r="A1137" s="142">
        <f t="shared" si="52"/>
        <v>1120</v>
      </c>
      <c r="B1137" s="318"/>
      <c r="C1137" s="71"/>
      <c r="D1137" s="314"/>
      <c r="E1137" s="70"/>
      <c r="F1137" s="309"/>
      <c r="G1137" s="308"/>
      <c r="H1137" s="305"/>
      <c r="I1137" s="319"/>
      <c r="J1137" s="311"/>
      <c r="K1137" s="305"/>
      <c r="L1137" s="130" t="str">
        <f>IF(I1137&lt;H1137,"Check dates",IF(AND(H1137="",I1137&gt;0),"Check dates",IF(I1137="",".",IFERROR(MAX(0,NETWORKDAYS(H1137,I1137,Lists!$F$45:$F$65)-IF(ISNUMBER(J1137),J1137,0)-1,0),"."))))</f>
        <v>.</v>
      </c>
      <c r="M1137" s="308"/>
      <c r="N1137" s="308"/>
      <c r="O1137" s="304"/>
      <c r="P1137" s="304"/>
      <c r="Q1137" s="304"/>
      <c r="R1137" s="304"/>
      <c r="S1137" s="130" t="str">
        <f t="shared" si="53"/>
        <v>.</v>
      </c>
      <c r="T1137" s="169" t="str">
        <f>IF(S1137="Yes",(NETWORKDAYS(H1137,$D$12,Lists!$F$45:$F$65)-IF(ISNUMBER(J1137),J1137,0)-1),".")</f>
        <v>.</v>
      </c>
      <c r="U1137" s="24"/>
      <c r="V1137" s="296" t="str">
        <f t="shared" si="54"/>
        <v>.</v>
      </c>
      <c r="W1137" s="44"/>
      <c r="X1137" s="307"/>
      <c r="Y1137" s="44"/>
      <c r="Z1137" s="44"/>
      <c r="AA1137" s="44"/>
      <c r="AB1137" s="44"/>
      <c r="AC1137" s="44"/>
      <c r="AD1137" s="44"/>
      <c r="AE1137" s="44"/>
      <c r="AF1137" s="44"/>
      <c r="AG1137" s="44"/>
    </row>
    <row r="1138" spans="1:33" s="105" customFormat="1" ht="11.45" customHeight="1" outlineLevel="1" x14ac:dyDescent="0.2">
      <c r="A1138" s="142">
        <f t="shared" si="52"/>
        <v>1121</v>
      </c>
      <c r="B1138" s="318"/>
      <c r="C1138" s="71"/>
      <c r="D1138" s="314"/>
      <c r="E1138" s="70"/>
      <c r="F1138" s="309"/>
      <c r="G1138" s="308"/>
      <c r="H1138" s="305"/>
      <c r="I1138" s="305"/>
      <c r="J1138" s="311"/>
      <c r="K1138" s="305"/>
      <c r="L1138" s="130" t="str">
        <f>IF(I1138&lt;H1138,"Check dates",IF(AND(H1138="",I1138&gt;0),"Check dates",IF(I1138="",".",IFERROR(MAX(0,NETWORKDAYS(H1138,I1138,Lists!$F$45:$F$65)-IF(ISNUMBER(J1138),J1138,0)-1,0),"."))))</f>
        <v>.</v>
      </c>
      <c r="M1138" s="308"/>
      <c r="N1138" s="308"/>
      <c r="O1138" s="304"/>
      <c r="P1138" s="304"/>
      <c r="Q1138" s="304"/>
      <c r="R1138" s="304"/>
      <c r="S1138" s="130" t="str">
        <f t="shared" si="53"/>
        <v>.</v>
      </c>
      <c r="T1138" s="169" t="str">
        <f>IF(S1138="Yes",(NETWORKDAYS(H1138,$D$12,Lists!$F$45:$F$65)-IF(ISNUMBER(J1138),J1138,0)-1),".")</f>
        <v>.</v>
      </c>
      <c r="U1138" s="24"/>
      <c r="V1138" s="296" t="str">
        <f t="shared" si="54"/>
        <v>.</v>
      </c>
      <c r="W1138" s="44"/>
      <c r="X1138" s="307"/>
      <c r="Y1138" s="44"/>
      <c r="Z1138" s="44"/>
      <c r="AA1138" s="44"/>
      <c r="AB1138" s="44"/>
      <c r="AC1138" s="44"/>
      <c r="AD1138" s="44"/>
      <c r="AE1138" s="44"/>
      <c r="AF1138" s="44"/>
      <c r="AG1138" s="44"/>
    </row>
    <row r="1139" spans="1:33" s="105" customFormat="1" ht="11.45" customHeight="1" outlineLevel="1" x14ac:dyDescent="0.2">
      <c r="A1139" s="142">
        <f t="shared" si="52"/>
        <v>1122</v>
      </c>
      <c r="B1139" s="318"/>
      <c r="C1139" s="71"/>
      <c r="D1139" s="314"/>
      <c r="E1139" s="70"/>
      <c r="F1139" s="309"/>
      <c r="G1139" s="308"/>
      <c r="H1139" s="305"/>
      <c r="I1139" s="319"/>
      <c r="J1139" s="311"/>
      <c r="K1139" s="305"/>
      <c r="L1139" s="130" t="str">
        <f>IF(I1139&lt;H1139,"Check dates",IF(AND(H1139="",I1139&gt;0),"Check dates",IF(I1139="",".",IFERROR(MAX(0,NETWORKDAYS(H1139,I1139,Lists!$F$45:$F$65)-IF(ISNUMBER(J1139),J1139,0)-1,0),"."))))</f>
        <v>.</v>
      </c>
      <c r="M1139" s="308"/>
      <c r="N1139" s="308"/>
      <c r="O1139" s="304"/>
      <c r="P1139" s="304"/>
      <c r="Q1139" s="304"/>
      <c r="R1139" s="304"/>
      <c r="S1139" s="130" t="str">
        <f t="shared" si="53"/>
        <v>.</v>
      </c>
      <c r="T1139" s="169" t="str">
        <f>IF(S1139="Yes",(NETWORKDAYS(H1139,$D$12,Lists!$F$45:$F$65)-IF(ISNUMBER(J1139),J1139,0)-1),".")</f>
        <v>.</v>
      </c>
      <c r="U1139" s="24"/>
      <c r="V1139" s="296" t="str">
        <f t="shared" si="54"/>
        <v>.</v>
      </c>
      <c r="W1139" s="44"/>
      <c r="X1139" s="307"/>
      <c r="Y1139" s="44"/>
      <c r="Z1139" s="44"/>
      <c r="AA1139" s="44"/>
      <c r="AB1139" s="44"/>
      <c r="AC1139" s="44"/>
      <c r="AD1139" s="44"/>
      <c r="AE1139" s="44"/>
      <c r="AF1139" s="44"/>
      <c r="AG1139" s="44"/>
    </row>
    <row r="1140" spans="1:33" s="105" customFormat="1" outlineLevel="1" x14ac:dyDescent="0.2">
      <c r="A1140" s="142">
        <f t="shared" si="52"/>
        <v>1123</v>
      </c>
      <c r="B1140" s="318"/>
      <c r="C1140" s="71"/>
      <c r="D1140" s="314"/>
      <c r="E1140" s="70"/>
      <c r="F1140" s="309"/>
      <c r="G1140" s="308"/>
      <c r="H1140" s="305"/>
      <c r="I1140" s="305"/>
      <c r="J1140" s="311"/>
      <c r="K1140" s="305"/>
      <c r="L1140" s="130" t="str">
        <f>IF(I1140&lt;H1140,"Check dates",IF(AND(H1140="",I1140&gt;0),"Check dates",IF(I1140="",".",IFERROR(MAX(0,NETWORKDAYS(H1140,I1140,Lists!$F$45:$F$65)-IF(ISNUMBER(J1140),J1140,0)-1,0),"."))))</f>
        <v>.</v>
      </c>
      <c r="M1140" s="308"/>
      <c r="N1140" s="308"/>
      <c r="O1140" s="304"/>
      <c r="P1140" s="304"/>
      <c r="Q1140" s="304"/>
      <c r="R1140" s="304"/>
      <c r="S1140" s="130" t="str">
        <f t="shared" si="53"/>
        <v>.</v>
      </c>
      <c r="T1140" s="169" t="str">
        <f>IF(S1140="Yes",(NETWORKDAYS(H1140,$D$12,Lists!$F$45:$F$65)-IF(ISNUMBER(J1140),J1140,0)-1),".")</f>
        <v>.</v>
      </c>
      <c r="U1140" s="24"/>
      <c r="V1140" s="296" t="str">
        <f t="shared" si="54"/>
        <v>.</v>
      </c>
      <c r="W1140" s="44"/>
      <c r="X1140" s="307"/>
      <c r="Y1140" s="44"/>
      <c r="Z1140" s="44"/>
      <c r="AA1140" s="44"/>
      <c r="AB1140" s="44"/>
      <c r="AC1140" s="44"/>
      <c r="AD1140" s="44"/>
      <c r="AE1140" s="44"/>
      <c r="AF1140" s="44"/>
      <c r="AG1140" s="44"/>
    </row>
    <row r="1141" spans="1:33" s="105" customFormat="1" ht="11.45" customHeight="1" outlineLevel="1" x14ac:dyDescent="0.2">
      <c r="A1141" s="142">
        <f t="shared" si="52"/>
        <v>1124</v>
      </c>
      <c r="B1141" s="318"/>
      <c r="C1141" s="71"/>
      <c r="D1141" s="314"/>
      <c r="E1141" s="70"/>
      <c r="F1141" s="309"/>
      <c r="G1141" s="308"/>
      <c r="H1141" s="305"/>
      <c r="I1141" s="305"/>
      <c r="J1141" s="311"/>
      <c r="K1141" s="305"/>
      <c r="L1141" s="130" t="str">
        <f>IF(I1141&lt;H1141,"Check dates",IF(AND(H1141="",I1141&gt;0),"Check dates",IF(I1141="",".",IFERROR(MAX(0,NETWORKDAYS(H1141,I1141,Lists!$F$45:$F$65)-IF(ISNUMBER(J1141),J1141,0)-1,0),"."))))</f>
        <v>.</v>
      </c>
      <c r="M1141" s="308"/>
      <c r="N1141" s="308"/>
      <c r="O1141" s="304"/>
      <c r="P1141" s="304"/>
      <c r="Q1141" s="304"/>
      <c r="R1141" s="304"/>
      <c r="S1141" s="130" t="str">
        <f t="shared" si="53"/>
        <v>.</v>
      </c>
      <c r="T1141" s="169" t="str">
        <f>IF(S1141="Yes",(NETWORKDAYS(H1141,$D$12,Lists!$F$45:$F$65)-IF(ISNUMBER(J1141),J1141,0)-1),".")</f>
        <v>.</v>
      </c>
      <c r="U1141" s="24"/>
      <c r="V1141" s="296" t="str">
        <f t="shared" si="54"/>
        <v>.</v>
      </c>
      <c r="W1141" s="44"/>
      <c r="X1141" s="307"/>
      <c r="Y1141" s="44"/>
      <c r="Z1141" s="44"/>
      <c r="AA1141" s="44"/>
      <c r="AB1141" s="44"/>
      <c r="AC1141" s="44"/>
      <c r="AD1141" s="44"/>
      <c r="AE1141" s="44"/>
      <c r="AF1141" s="44"/>
      <c r="AG1141" s="44"/>
    </row>
    <row r="1142" spans="1:33" s="105" customFormat="1" ht="11.45" customHeight="1" outlineLevel="1" x14ac:dyDescent="0.2">
      <c r="A1142" s="142">
        <f t="shared" si="52"/>
        <v>1125</v>
      </c>
      <c r="B1142" s="318"/>
      <c r="C1142" s="71"/>
      <c r="D1142" s="314"/>
      <c r="E1142" s="70"/>
      <c r="F1142" s="309"/>
      <c r="G1142" s="308"/>
      <c r="H1142" s="305"/>
      <c r="I1142" s="305"/>
      <c r="J1142" s="311"/>
      <c r="K1142" s="305"/>
      <c r="L1142" s="130" t="str">
        <f>IF(I1142&lt;H1142,"Check dates",IF(AND(H1142="",I1142&gt;0),"Check dates",IF(I1142="",".",IFERROR(MAX(0,NETWORKDAYS(H1142,I1142,Lists!$F$45:$F$65)-IF(ISNUMBER(J1142),J1142,0)-1,0),"."))))</f>
        <v>.</v>
      </c>
      <c r="M1142" s="308"/>
      <c r="N1142" s="308"/>
      <c r="O1142" s="304"/>
      <c r="P1142" s="304"/>
      <c r="Q1142" s="304"/>
      <c r="R1142" s="304"/>
      <c r="S1142" s="130" t="str">
        <f t="shared" si="53"/>
        <v>.</v>
      </c>
      <c r="T1142" s="169" t="str">
        <f>IF(S1142="Yes",(NETWORKDAYS(H1142,$D$12,Lists!$F$45:$F$65)-IF(ISNUMBER(J1142),J1142,0)-1),".")</f>
        <v>.</v>
      </c>
      <c r="U1142" s="24"/>
      <c r="V1142" s="296" t="str">
        <f t="shared" si="54"/>
        <v>.</v>
      </c>
      <c r="W1142" s="44"/>
      <c r="X1142" s="307"/>
      <c r="Y1142" s="44"/>
      <c r="Z1142" s="44"/>
      <c r="AA1142" s="44"/>
      <c r="AB1142" s="44"/>
      <c r="AC1142" s="44"/>
      <c r="AD1142" s="44"/>
      <c r="AE1142" s="44"/>
      <c r="AF1142" s="44"/>
      <c r="AG1142" s="44"/>
    </row>
    <row r="1143" spans="1:33" s="105" customFormat="1" ht="11.45" customHeight="1" outlineLevel="1" x14ac:dyDescent="0.2">
      <c r="A1143" s="142">
        <f t="shared" si="52"/>
        <v>1126</v>
      </c>
      <c r="B1143" s="318"/>
      <c r="C1143" s="71"/>
      <c r="D1143" s="314"/>
      <c r="E1143" s="70"/>
      <c r="F1143" s="309"/>
      <c r="G1143" s="308"/>
      <c r="H1143" s="305"/>
      <c r="I1143" s="305"/>
      <c r="J1143" s="311"/>
      <c r="K1143" s="305"/>
      <c r="L1143" s="130" t="str">
        <f>IF(I1143&lt;H1143,"Check dates",IF(AND(H1143="",I1143&gt;0),"Check dates",IF(I1143="",".",IFERROR(MAX(0,NETWORKDAYS(H1143,I1143,Lists!$F$45:$F$65)-IF(ISNUMBER(J1143),J1143,0)-1,0),"."))))</f>
        <v>.</v>
      </c>
      <c r="M1143" s="308"/>
      <c r="N1143" s="308"/>
      <c r="O1143" s="304"/>
      <c r="P1143" s="304"/>
      <c r="Q1143" s="304"/>
      <c r="R1143" s="304"/>
      <c r="S1143" s="130" t="str">
        <f t="shared" si="53"/>
        <v>.</v>
      </c>
      <c r="T1143" s="169" t="str">
        <f>IF(S1143="Yes",(NETWORKDAYS(H1143,$D$12,Lists!$F$45:$F$65)-IF(ISNUMBER(J1143),J1143,0)-1),".")</f>
        <v>.</v>
      </c>
      <c r="U1143" s="24"/>
      <c r="V1143" s="296" t="str">
        <f t="shared" si="54"/>
        <v>.</v>
      </c>
      <c r="W1143" s="44"/>
      <c r="X1143" s="307"/>
      <c r="Y1143" s="44"/>
      <c r="Z1143" s="44"/>
      <c r="AA1143" s="44"/>
      <c r="AB1143" s="44"/>
      <c r="AC1143" s="44"/>
      <c r="AD1143" s="44"/>
      <c r="AE1143" s="44"/>
      <c r="AF1143" s="44"/>
      <c r="AG1143" s="44"/>
    </row>
    <row r="1144" spans="1:33" s="105" customFormat="1" ht="11.45" customHeight="1" outlineLevel="1" x14ac:dyDescent="0.2">
      <c r="A1144" s="142">
        <f t="shared" si="52"/>
        <v>1127</v>
      </c>
      <c r="B1144" s="318"/>
      <c r="C1144" s="71"/>
      <c r="D1144" s="314"/>
      <c r="E1144" s="70"/>
      <c r="F1144" s="309"/>
      <c r="G1144" s="308"/>
      <c r="H1144" s="305"/>
      <c r="I1144" s="305"/>
      <c r="J1144" s="311"/>
      <c r="K1144" s="305"/>
      <c r="L1144" s="130" t="str">
        <f>IF(I1144&lt;H1144,"Check dates",IF(AND(H1144="",I1144&gt;0),"Check dates",IF(I1144="",".",IFERROR(MAX(0,NETWORKDAYS(H1144,I1144,Lists!$F$45:$F$65)-IF(ISNUMBER(J1144),J1144,0)-1,0),"."))))</f>
        <v>.</v>
      </c>
      <c r="M1144" s="308"/>
      <c r="N1144" s="308"/>
      <c r="O1144" s="304"/>
      <c r="P1144" s="304"/>
      <c r="Q1144" s="304"/>
      <c r="R1144" s="304"/>
      <c r="S1144" s="130" t="str">
        <f t="shared" si="53"/>
        <v>.</v>
      </c>
      <c r="T1144" s="169" t="str">
        <f>IF(S1144="Yes",(NETWORKDAYS(H1144,$D$12,Lists!$F$45:$F$65)-IF(ISNUMBER(J1144),J1144,0)-1),".")</f>
        <v>.</v>
      </c>
      <c r="U1144" s="24"/>
      <c r="V1144" s="296" t="str">
        <f t="shared" si="54"/>
        <v>.</v>
      </c>
      <c r="W1144" s="44"/>
      <c r="X1144" s="307"/>
      <c r="Y1144" s="44"/>
      <c r="Z1144" s="44"/>
      <c r="AA1144" s="44"/>
      <c r="AB1144" s="44"/>
      <c r="AC1144" s="44"/>
      <c r="AD1144" s="44"/>
      <c r="AE1144" s="44"/>
      <c r="AF1144" s="44"/>
      <c r="AG1144" s="44"/>
    </row>
    <row r="1145" spans="1:33" s="105" customFormat="1" ht="11.45" customHeight="1" outlineLevel="1" x14ac:dyDescent="0.2">
      <c r="A1145" s="142">
        <f t="shared" si="52"/>
        <v>1128</v>
      </c>
      <c r="B1145" s="318"/>
      <c r="C1145" s="71"/>
      <c r="D1145" s="314"/>
      <c r="E1145" s="70"/>
      <c r="F1145" s="309"/>
      <c r="G1145" s="308"/>
      <c r="H1145" s="305"/>
      <c r="I1145" s="305"/>
      <c r="J1145" s="311"/>
      <c r="K1145" s="305"/>
      <c r="L1145" s="130" t="str">
        <f>IF(I1145&lt;H1145,"Check dates",IF(AND(H1145="",I1145&gt;0),"Check dates",IF(I1145="",".",IFERROR(MAX(0,NETWORKDAYS(H1145,I1145,Lists!$F$45:$F$65)-IF(ISNUMBER(J1145),J1145,0)-1,0),"."))))</f>
        <v>.</v>
      </c>
      <c r="M1145" s="308"/>
      <c r="N1145" s="308"/>
      <c r="O1145" s="304"/>
      <c r="P1145" s="304"/>
      <c r="Q1145" s="304"/>
      <c r="R1145" s="304"/>
      <c r="S1145" s="130" t="str">
        <f t="shared" si="53"/>
        <v>.</v>
      </c>
      <c r="T1145" s="169" t="str">
        <f>IF(S1145="Yes",(NETWORKDAYS(H1145,$D$12,Lists!$F$45:$F$65)-IF(ISNUMBER(J1145),J1145,0)-1),".")</f>
        <v>.</v>
      </c>
      <c r="U1145" s="24"/>
      <c r="V1145" s="296" t="str">
        <f t="shared" si="54"/>
        <v>.</v>
      </c>
      <c r="W1145" s="44"/>
      <c r="X1145" s="307"/>
      <c r="Y1145" s="44"/>
      <c r="Z1145" s="44"/>
      <c r="AA1145" s="44"/>
      <c r="AB1145" s="44"/>
      <c r="AC1145" s="44"/>
      <c r="AD1145" s="44"/>
      <c r="AE1145" s="44"/>
      <c r="AF1145" s="44"/>
      <c r="AG1145" s="44"/>
    </row>
    <row r="1146" spans="1:33" s="105" customFormat="1" ht="11.45" customHeight="1" outlineLevel="1" x14ac:dyDescent="0.2">
      <c r="A1146" s="142">
        <f t="shared" si="52"/>
        <v>1129</v>
      </c>
      <c r="B1146" s="318"/>
      <c r="C1146" s="71"/>
      <c r="D1146" s="314"/>
      <c r="E1146" s="70"/>
      <c r="F1146" s="309"/>
      <c r="G1146" s="308"/>
      <c r="H1146" s="305"/>
      <c r="I1146" s="305"/>
      <c r="J1146" s="311"/>
      <c r="K1146" s="305"/>
      <c r="L1146" s="130" t="str">
        <f>IF(I1146&lt;H1146,"Check dates",IF(AND(H1146="",I1146&gt;0),"Check dates",IF(I1146="",".",IFERROR(MAX(0,NETWORKDAYS(H1146,I1146,Lists!$F$45:$F$65)-IF(ISNUMBER(J1146),J1146,0)-1,0),"."))))</f>
        <v>.</v>
      </c>
      <c r="M1146" s="308"/>
      <c r="N1146" s="308"/>
      <c r="O1146" s="304"/>
      <c r="P1146" s="304"/>
      <c r="Q1146" s="304"/>
      <c r="R1146" s="304"/>
      <c r="S1146" s="130" t="str">
        <f t="shared" si="53"/>
        <v>.</v>
      </c>
      <c r="T1146" s="169" t="str">
        <f>IF(S1146="Yes",(NETWORKDAYS(H1146,$D$12,Lists!$F$45:$F$65)-IF(ISNUMBER(J1146),J1146,0)-1),".")</f>
        <v>.</v>
      </c>
      <c r="U1146" s="24"/>
      <c r="V1146" s="296" t="str">
        <f t="shared" si="54"/>
        <v>.</v>
      </c>
      <c r="W1146" s="44"/>
      <c r="X1146" s="307"/>
      <c r="Y1146" s="44"/>
      <c r="Z1146" s="44"/>
      <c r="AA1146" s="44"/>
      <c r="AB1146" s="44"/>
      <c r="AC1146" s="44"/>
      <c r="AD1146" s="44"/>
      <c r="AE1146" s="44"/>
      <c r="AF1146" s="44"/>
      <c r="AG1146" s="44"/>
    </row>
    <row r="1147" spans="1:33" s="105" customFormat="1" ht="11.45" customHeight="1" outlineLevel="1" x14ac:dyDescent="0.2">
      <c r="A1147" s="142">
        <f t="shared" si="52"/>
        <v>1130</v>
      </c>
      <c r="B1147" s="318"/>
      <c r="C1147" s="71"/>
      <c r="D1147" s="314"/>
      <c r="E1147" s="70"/>
      <c r="F1147" s="70"/>
      <c r="G1147" s="265"/>
      <c r="H1147" s="305"/>
      <c r="I1147" s="319"/>
      <c r="J1147" s="311"/>
      <c r="K1147" s="305"/>
      <c r="L1147" s="130" t="str">
        <f>IF(I1147&lt;H1147,"Check dates",IF(AND(H1147="",I1147&gt;0),"Check dates",IF(I1147="",".",IFERROR(MAX(0,NETWORKDAYS(H1147,I1147,Lists!$F$45:$F$65)-IF(ISNUMBER(J1147),J1147,0)-1,0),"."))))</f>
        <v>.</v>
      </c>
      <c r="M1147" s="308"/>
      <c r="N1147" s="308"/>
      <c r="O1147" s="304"/>
      <c r="P1147" s="304"/>
      <c r="Q1147" s="304"/>
      <c r="R1147" s="304"/>
      <c r="S1147" s="130" t="str">
        <f t="shared" si="53"/>
        <v>.</v>
      </c>
      <c r="T1147" s="169" t="str">
        <f>IF(S1147="Yes",(NETWORKDAYS(H1147,$D$12,Lists!$F$45:$F$65)-IF(ISNUMBER(J1147),J1147,0)-1),".")</f>
        <v>.</v>
      </c>
      <c r="U1147" s="24"/>
      <c r="V1147" s="296" t="str">
        <f t="shared" si="54"/>
        <v>.</v>
      </c>
      <c r="W1147" s="44"/>
      <c r="X1147" s="307"/>
      <c r="Y1147" s="44"/>
      <c r="Z1147" s="44"/>
      <c r="AA1147" s="44"/>
      <c r="AB1147" s="44"/>
      <c r="AC1147" s="44"/>
      <c r="AD1147" s="44"/>
      <c r="AE1147" s="44"/>
      <c r="AF1147" s="44"/>
      <c r="AG1147" s="44"/>
    </row>
    <row r="1148" spans="1:33" s="105" customFormat="1" ht="11.45" customHeight="1" outlineLevel="1" x14ac:dyDescent="0.2">
      <c r="A1148" s="142">
        <f t="shared" si="52"/>
        <v>1131</v>
      </c>
      <c r="B1148" s="318"/>
      <c r="C1148" s="71"/>
      <c r="D1148" s="314"/>
      <c r="E1148" s="70"/>
      <c r="F1148" s="309"/>
      <c r="G1148" s="308"/>
      <c r="H1148" s="305"/>
      <c r="I1148" s="305"/>
      <c r="J1148" s="311"/>
      <c r="K1148" s="305"/>
      <c r="L1148" s="130" t="str">
        <f>IF(I1148&lt;H1148,"Check dates",IF(AND(H1148="",I1148&gt;0),"Check dates",IF(I1148="",".",IFERROR(MAX(0,NETWORKDAYS(H1148,I1148,Lists!$F$45:$F$65)-IF(ISNUMBER(J1148),J1148,0)-1,0),"."))))</f>
        <v>.</v>
      </c>
      <c r="M1148" s="308"/>
      <c r="N1148" s="308"/>
      <c r="O1148" s="304"/>
      <c r="P1148" s="304"/>
      <c r="Q1148" s="304"/>
      <c r="R1148" s="304"/>
      <c r="S1148" s="130" t="str">
        <f t="shared" si="53"/>
        <v>.</v>
      </c>
      <c r="T1148" s="169" t="str">
        <f>IF(S1148="Yes",(NETWORKDAYS(H1148,$D$12,Lists!$F$45:$F$65)-IF(ISNUMBER(J1148),J1148,0)-1),".")</f>
        <v>.</v>
      </c>
      <c r="U1148" s="24"/>
      <c r="V1148" s="296" t="str">
        <f t="shared" si="54"/>
        <v>.</v>
      </c>
      <c r="W1148" s="44"/>
      <c r="X1148" s="307"/>
      <c r="Y1148" s="44"/>
      <c r="Z1148" s="44"/>
      <c r="AA1148" s="44"/>
      <c r="AB1148" s="44"/>
      <c r="AC1148" s="44"/>
      <c r="AD1148" s="44"/>
      <c r="AE1148" s="44"/>
      <c r="AF1148" s="44"/>
      <c r="AG1148" s="44"/>
    </row>
    <row r="1149" spans="1:33" s="105" customFormat="1" ht="11.45" customHeight="1" outlineLevel="1" x14ac:dyDescent="0.2">
      <c r="A1149" s="142">
        <f t="shared" si="52"/>
        <v>1132</v>
      </c>
      <c r="B1149" s="318"/>
      <c r="C1149" s="71"/>
      <c r="D1149" s="314"/>
      <c r="E1149" s="70"/>
      <c r="F1149" s="309"/>
      <c r="G1149" s="308"/>
      <c r="H1149" s="305"/>
      <c r="I1149" s="319"/>
      <c r="J1149" s="311"/>
      <c r="K1149" s="305"/>
      <c r="L1149" s="130" t="str">
        <f>IF(I1149&lt;H1149,"Check dates",IF(AND(H1149="",I1149&gt;0),"Check dates",IF(I1149="",".",IFERROR(MAX(0,NETWORKDAYS(H1149,I1149,Lists!$F$45:$F$65)-IF(ISNUMBER(J1149),J1149,0)-1,0),"."))))</f>
        <v>.</v>
      </c>
      <c r="M1149" s="308"/>
      <c r="N1149" s="308"/>
      <c r="O1149" s="304"/>
      <c r="P1149" s="304"/>
      <c r="Q1149" s="304"/>
      <c r="R1149" s="304"/>
      <c r="S1149" s="130" t="str">
        <f t="shared" si="53"/>
        <v>.</v>
      </c>
      <c r="T1149" s="169" t="str">
        <f>IF(S1149="Yes",(NETWORKDAYS(H1149,$D$12,Lists!$F$45:$F$65)-IF(ISNUMBER(J1149),J1149,0)-1),".")</f>
        <v>.</v>
      </c>
      <c r="U1149" s="24"/>
      <c r="V1149" s="296" t="str">
        <f t="shared" si="54"/>
        <v>.</v>
      </c>
      <c r="W1149" s="44"/>
      <c r="X1149" s="307"/>
      <c r="Y1149" s="44"/>
      <c r="Z1149" s="44"/>
      <c r="AA1149" s="44"/>
      <c r="AB1149" s="44"/>
      <c r="AC1149" s="44"/>
      <c r="AD1149" s="44"/>
      <c r="AE1149" s="44"/>
      <c r="AF1149" s="44"/>
      <c r="AG1149" s="44"/>
    </row>
    <row r="1150" spans="1:33" s="105" customFormat="1" ht="11.45" customHeight="1" outlineLevel="1" x14ac:dyDescent="0.2">
      <c r="A1150" s="142">
        <f t="shared" si="52"/>
        <v>1133</v>
      </c>
      <c r="B1150" s="318"/>
      <c r="C1150" s="71"/>
      <c r="D1150" s="314"/>
      <c r="E1150" s="70"/>
      <c r="F1150" s="309"/>
      <c r="G1150" s="308"/>
      <c r="H1150" s="305"/>
      <c r="I1150" s="305"/>
      <c r="J1150" s="311"/>
      <c r="K1150" s="305"/>
      <c r="L1150" s="130" t="str">
        <f>IF(I1150&lt;H1150,"Check dates",IF(AND(H1150="",I1150&gt;0),"Check dates",IF(I1150="",".",IFERROR(MAX(0,NETWORKDAYS(H1150,I1150,Lists!$F$45:$F$65)-IF(ISNUMBER(J1150),J1150,0)-1,0),"."))))</f>
        <v>.</v>
      </c>
      <c r="M1150" s="308"/>
      <c r="N1150" s="308"/>
      <c r="O1150" s="304"/>
      <c r="P1150" s="304"/>
      <c r="Q1150" s="304"/>
      <c r="R1150" s="304"/>
      <c r="S1150" s="130" t="str">
        <f t="shared" si="53"/>
        <v>.</v>
      </c>
      <c r="T1150" s="169" t="str">
        <f>IF(S1150="Yes",(NETWORKDAYS(H1150,$D$12,Lists!$F$45:$F$65)-IF(ISNUMBER(J1150),J1150,0)-1),".")</f>
        <v>.</v>
      </c>
      <c r="U1150" s="24"/>
      <c r="V1150" s="296" t="str">
        <f t="shared" si="54"/>
        <v>.</v>
      </c>
      <c r="W1150" s="44"/>
      <c r="X1150" s="307"/>
      <c r="Y1150" s="44"/>
      <c r="Z1150" s="44"/>
      <c r="AA1150" s="44"/>
      <c r="AB1150" s="44"/>
      <c r="AC1150" s="44"/>
      <c r="AD1150" s="44"/>
      <c r="AE1150" s="44"/>
      <c r="AF1150" s="44"/>
      <c r="AG1150" s="44"/>
    </row>
    <row r="1151" spans="1:33" s="105" customFormat="1" ht="11.45" customHeight="1" outlineLevel="1" x14ac:dyDescent="0.2">
      <c r="A1151" s="142">
        <f t="shared" si="52"/>
        <v>1134</v>
      </c>
      <c r="B1151" s="318"/>
      <c r="C1151" s="71"/>
      <c r="D1151" s="314"/>
      <c r="E1151" s="70"/>
      <c r="F1151" s="309"/>
      <c r="G1151" s="308"/>
      <c r="H1151" s="305"/>
      <c r="I1151" s="305"/>
      <c r="J1151" s="311"/>
      <c r="K1151" s="305"/>
      <c r="L1151" s="130" t="str">
        <f>IF(I1151&lt;H1151,"Check dates",IF(AND(H1151="",I1151&gt;0),"Check dates",IF(I1151="",".",IFERROR(MAX(0,NETWORKDAYS(H1151,I1151,Lists!$F$45:$F$65)-IF(ISNUMBER(J1151),J1151,0)-1,0),"."))))</f>
        <v>.</v>
      </c>
      <c r="M1151" s="308"/>
      <c r="N1151" s="308"/>
      <c r="O1151" s="304"/>
      <c r="P1151" s="304"/>
      <c r="Q1151" s="304"/>
      <c r="R1151" s="304"/>
      <c r="S1151" s="130" t="str">
        <f t="shared" si="53"/>
        <v>.</v>
      </c>
      <c r="T1151" s="169" t="str">
        <f>IF(S1151="Yes",(NETWORKDAYS(H1151,$D$12,Lists!$F$45:$F$65)-IF(ISNUMBER(J1151),J1151,0)-1),".")</f>
        <v>.</v>
      </c>
      <c r="U1151" s="24"/>
      <c r="V1151" s="296" t="str">
        <f t="shared" si="54"/>
        <v>.</v>
      </c>
      <c r="W1151" s="44"/>
      <c r="X1151" s="307"/>
      <c r="Y1151" s="44"/>
      <c r="Z1151" s="44"/>
      <c r="AA1151" s="44"/>
      <c r="AB1151" s="44"/>
      <c r="AC1151" s="44"/>
      <c r="AD1151" s="44"/>
      <c r="AE1151" s="44"/>
      <c r="AF1151" s="44"/>
      <c r="AG1151" s="44"/>
    </row>
    <row r="1152" spans="1:33" s="105" customFormat="1" ht="11.45" customHeight="1" outlineLevel="1" x14ac:dyDescent="0.2">
      <c r="A1152" s="142">
        <f t="shared" si="52"/>
        <v>1135</v>
      </c>
      <c r="B1152" s="318"/>
      <c r="C1152" s="71"/>
      <c r="D1152" s="314"/>
      <c r="E1152" s="70"/>
      <c r="F1152" s="309"/>
      <c r="G1152" s="308"/>
      <c r="H1152" s="305"/>
      <c r="I1152" s="305"/>
      <c r="J1152" s="311"/>
      <c r="K1152" s="305"/>
      <c r="L1152" s="130" t="str">
        <f>IF(I1152&lt;H1152,"Check dates",IF(AND(H1152="",I1152&gt;0),"Check dates",IF(I1152="",".",IFERROR(MAX(0,NETWORKDAYS(H1152,I1152,Lists!$F$45:$F$65)-IF(ISNUMBER(J1152),J1152,0)-1,0),"."))))</f>
        <v>.</v>
      </c>
      <c r="M1152" s="308"/>
      <c r="N1152" s="308"/>
      <c r="O1152" s="304"/>
      <c r="P1152" s="304"/>
      <c r="Q1152" s="304"/>
      <c r="R1152" s="304"/>
      <c r="S1152" s="130" t="str">
        <f t="shared" si="53"/>
        <v>.</v>
      </c>
      <c r="T1152" s="169" t="str">
        <f>IF(S1152="Yes",(NETWORKDAYS(H1152,$D$12,Lists!$F$45:$F$65)-IF(ISNUMBER(J1152),J1152,0)-1),".")</f>
        <v>.</v>
      </c>
      <c r="U1152" s="24"/>
      <c r="V1152" s="296" t="str">
        <f t="shared" si="54"/>
        <v>.</v>
      </c>
      <c r="W1152" s="44"/>
      <c r="X1152" s="307"/>
      <c r="Y1152" s="44"/>
      <c r="Z1152" s="44"/>
      <c r="AA1152" s="44"/>
      <c r="AB1152" s="44"/>
      <c r="AC1152" s="44"/>
      <c r="AD1152" s="44"/>
      <c r="AE1152" s="44"/>
      <c r="AF1152" s="44"/>
      <c r="AG1152" s="44"/>
    </row>
    <row r="1153" spans="1:33" s="105" customFormat="1" ht="11.45" customHeight="1" outlineLevel="1" x14ac:dyDescent="0.2">
      <c r="A1153" s="142">
        <f t="shared" si="52"/>
        <v>1136</v>
      </c>
      <c r="B1153" s="318"/>
      <c r="C1153" s="71"/>
      <c r="D1153" s="314"/>
      <c r="E1153" s="70"/>
      <c r="F1153" s="309"/>
      <c r="G1153" s="308"/>
      <c r="H1153" s="305"/>
      <c r="I1153" s="305"/>
      <c r="J1153" s="311"/>
      <c r="K1153" s="305"/>
      <c r="L1153" s="130" t="str">
        <f>IF(I1153&lt;H1153,"Check dates",IF(AND(H1153="",I1153&gt;0),"Check dates",IF(I1153="",".",IFERROR(MAX(0,NETWORKDAYS(H1153,I1153,Lists!$F$45:$F$65)-IF(ISNUMBER(J1153),J1153,0)-1,0),"."))))</f>
        <v>.</v>
      </c>
      <c r="M1153" s="308"/>
      <c r="N1153" s="308"/>
      <c r="O1153" s="304"/>
      <c r="P1153" s="304"/>
      <c r="Q1153" s="304"/>
      <c r="R1153" s="304"/>
      <c r="S1153" s="130" t="str">
        <f t="shared" si="53"/>
        <v>.</v>
      </c>
      <c r="T1153" s="169" t="str">
        <f>IF(S1153="Yes",(NETWORKDAYS(H1153,$D$12,Lists!$F$45:$F$65)-IF(ISNUMBER(J1153),J1153,0)-1),".")</f>
        <v>.</v>
      </c>
      <c r="U1153" s="24"/>
      <c r="V1153" s="296" t="str">
        <f t="shared" si="54"/>
        <v>.</v>
      </c>
      <c r="W1153" s="44"/>
      <c r="X1153" s="307"/>
      <c r="Y1153" s="44"/>
      <c r="Z1153" s="44"/>
      <c r="AA1153" s="44"/>
      <c r="AB1153" s="44"/>
      <c r="AC1153" s="44"/>
      <c r="AD1153" s="44"/>
      <c r="AE1153" s="44"/>
      <c r="AF1153" s="44"/>
      <c r="AG1153" s="44"/>
    </row>
    <row r="1154" spans="1:33" s="105" customFormat="1" ht="11.45" customHeight="1" outlineLevel="1" x14ac:dyDescent="0.2">
      <c r="A1154" s="142">
        <f t="shared" si="52"/>
        <v>1137</v>
      </c>
      <c r="B1154" s="318"/>
      <c r="C1154" s="71"/>
      <c r="D1154" s="314"/>
      <c r="E1154" s="70"/>
      <c r="F1154" s="309"/>
      <c r="G1154" s="308"/>
      <c r="H1154" s="305"/>
      <c r="I1154" s="305"/>
      <c r="J1154" s="311"/>
      <c r="K1154" s="305"/>
      <c r="L1154" s="130" t="str">
        <f>IF(I1154&lt;H1154,"Check dates",IF(AND(H1154="",I1154&gt;0),"Check dates",IF(I1154="",".",IFERROR(MAX(0,NETWORKDAYS(H1154,I1154,Lists!$F$45:$F$65)-IF(ISNUMBER(J1154),J1154,0)-1,0),"."))))</f>
        <v>.</v>
      </c>
      <c r="M1154" s="308"/>
      <c r="N1154" s="308"/>
      <c r="O1154" s="304"/>
      <c r="P1154" s="304"/>
      <c r="Q1154" s="304"/>
      <c r="R1154" s="304"/>
      <c r="S1154" s="130" t="str">
        <f t="shared" si="53"/>
        <v>.</v>
      </c>
      <c r="T1154" s="169" t="str">
        <f>IF(S1154="Yes",(NETWORKDAYS(H1154,$D$12,Lists!$F$45:$F$65)-IF(ISNUMBER(J1154),J1154,0)-1),".")</f>
        <v>.</v>
      </c>
      <c r="U1154" s="24"/>
      <c r="V1154" s="296" t="str">
        <f t="shared" si="54"/>
        <v>.</v>
      </c>
      <c r="W1154" s="44"/>
      <c r="X1154" s="307"/>
      <c r="Y1154" s="44"/>
      <c r="Z1154" s="44"/>
      <c r="AA1154" s="44"/>
      <c r="AB1154" s="44"/>
      <c r="AC1154" s="44"/>
      <c r="AD1154" s="44"/>
      <c r="AE1154" s="44"/>
      <c r="AF1154" s="44"/>
      <c r="AG1154" s="44"/>
    </row>
    <row r="1155" spans="1:33" s="105" customFormat="1" ht="11.45" customHeight="1" outlineLevel="1" x14ac:dyDescent="0.2">
      <c r="A1155" s="142">
        <f t="shared" si="52"/>
        <v>1138</v>
      </c>
      <c r="B1155" s="318"/>
      <c r="C1155" s="71"/>
      <c r="D1155" s="314"/>
      <c r="E1155" s="70"/>
      <c r="F1155" s="309"/>
      <c r="G1155" s="308"/>
      <c r="H1155" s="305"/>
      <c r="I1155" s="305"/>
      <c r="J1155" s="311"/>
      <c r="K1155" s="305"/>
      <c r="L1155" s="130" t="str">
        <f>IF(I1155&lt;H1155,"Check dates",IF(AND(H1155="",I1155&gt;0),"Check dates",IF(I1155="",".",IFERROR(MAX(0,NETWORKDAYS(H1155,I1155,Lists!$F$45:$F$65)-IF(ISNUMBER(J1155),J1155,0)-1,0),"."))))</f>
        <v>.</v>
      </c>
      <c r="M1155" s="308"/>
      <c r="N1155" s="308"/>
      <c r="O1155" s="304"/>
      <c r="P1155" s="304"/>
      <c r="Q1155" s="304"/>
      <c r="R1155" s="304"/>
      <c r="S1155" s="130" t="str">
        <f t="shared" si="53"/>
        <v>.</v>
      </c>
      <c r="T1155" s="169" t="str">
        <f>IF(S1155="Yes",(NETWORKDAYS(H1155,$D$12,Lists!$F$45:$F$65)-IF(ISNUMBER(J1155),J1155,0)-1),".")</f>
        <v>.</v>
      </c>
      <c r="U1155" s="24"/>
      <c r="V1155" s="296" t="str">
        <f t="shared" si="54"/>
        <v>.</v>
      </c>
      <c r="W1155" s="44"/>
      <c r="X1155" s="307"/>
      <c r="Y1155" s="44"/>
      <c r="Z1155" s="44"/>
      <c r="AA1155" s="44"/>
      <c r="AB1155" s="44"/>
      <c r="AC1155" s="44"/>
      <c r="AD1155" s="44"/>
      <c r="AE1155" s="44"/>
      <c r="AF1155" s="44"/>
      <c r="AG1155" s="44"/>
    </row>
    <row r="1156" spans="1:33" s="105" customFormat="1" ht="11.45" customHeight="1" outlineLevel="1" x14ac:dyDescent="0.2">
      <c r="A1156" s="142">
        <f t="shared" si="52"/>
        <v>1139</v>
      </c>
      <c r="B1156" s="318"/>
      <c r="C1156" s="71"/>
      <c r="D1156" s="314"/>
      <c r="E1156" s="70"/>
      <c r="F1156" s="309"/>
      <c r="G1156" s="308"/>
      <c r="H1156" s="305"/>
      <c r="I1156" s="305"/>
      <c r="J1156" s="311"/>
      <c r="K1156" s="305"/>
      <c r="L1156" s="130" t="str">
        <f>IF(I1156&lt;H1156,"Check dates",IF(AND(H1156="",I1156&gt;0),"Check dates",IF(I1156="",".",IFERROR(MAX(0,NETWORKDAYS(H1156,I1156,Lists!$F$45:$F$65)-IF(ISNUMBER(J1156),J1156,0)-1,0),"."))))</f>
        <v>.</v>
      </c>
      <c r="M1156" s="308"/>
      <c r="N1156" s="308"/>
      <c r="O1156" s="304"/>
      <c r="P1156" s="304"/>
      <c r="Q1156" s="304"/>
      <c r="R1156" s="304"/>
      <c r="S1156" s="130" t="str">
        <f t="shared" si="53"/>
        <v>.</v>
      </c>
      <c r="T1156" s="169" t="str">
        <f>IF(S1156="Yes",(NETWORKDAYS(H1156,$D$12,Lists!$F$45:$F$65)-IF(ISNUMBER(J1156),J1156,0)-1),".")</f>
        <v>.</v>
      </c>
      <c r="U1156" s="24"/>
      <c r="V1156" s="296" t="str">
        <f t="shared" si="54"/>
        <v>.</v>
      </c>
      <c r="W1156" s="44"/>
      <c r="X1156" s="307"/>
      <c r="Y1156" s="44"/>
      <c r="Z1156" s="44"/>
      <c r="AA1156" s="44"/>
      <c r="AB1156" s="44"/>
      <c r="AC1156" s="44"/>
      <c r="AD1156" s="44"/>
      <c r="AE1156" s="44"/>
      <c r="AF1156" s="44"/>
      <c r="AG1156" s="44"/>
    </row>
    <row r="1157" spans="1:33" s="105" customFormat="1" outlineLevel="1" x14ac:dyDescent="0.2">
      <c r="A1157" s="142">
        <f t="shared" si="52"/>
        <v>1140</v>
      </c>
      <c r="B1157" s="318"/>
      <c r="C1157" s="71"/>
      <c r="D1157" s="314"/>
      <c r="E1157" s="70"/>
      <c r="F1157" s="309"/>
      <c r="G1157" s="308"/>
      <c r="H1157" s="305"/>
      <c r="I1157" s="305"/>
      <c r="J1157" s="311"/>
      <c r="K1157" s="305"/>
      <c r="L1157" s="130" t="str">
        <f>IF(I1157&lt;H1157,"Check dates",IF(AND(H1157="",I1157&gt;0),"Check dates",IF(I1157="",".",IFERROR(MAX(0,NETWORKDAYS(H1157,I1157,Lists!$F$45:$F$65)-IF(ISNUMBER(J1157),J1157,0)-1,0),"."))))</f>
        <v>.</v>
      </c>
      <c r="M1157" s="308"/>
      <c r="N1157" s="308"/>
      <c r="O1157" s="304"/>
      <c r="P1157" s="304"/>
      <c r="Q1157" s="304"/>
      <c r="R1157" s="304"/>
      <c r="S1157" s="130" t="str">
        <f t="shared" si="53"/>
        <v>.</v>
      </c>
      <c r="T1157" s="169" t="str">
        <f>IF(S1157="Yes",(NETWORKDAYS(H1157,$D$12,Lists!$F$45:$F$65)-IF(ISNUMBER(J1157),J1157,0)-1),".")</f>
        <v>.</v>
      </c>
      <c r="U1157" s="24"/>
      <c r="V1157" s="296" t="str">
        <f t="shared" si="54"/>
        <v>.</v>
      </c>
      <c r="W1157" s="44"/>
      <c r="X1157" s="307"/>
      <c r="Y1157" s="44"/>
      <c r="Z1157" s="44"/>
      <c r="AA1157" s="44"/>
      <c r="AB1157" s="44"/>
      <c r="AC1157" s="44"/>
      <c r="AD1157" s="44"/>
      <c r="AE1157" s="44"/>
      <c r="AF1157" s="44"/>
      <c r="AG1157" s="44"/>
    </row>
    <row r="1158" spans="1:33" s="105" customFormat="1" ht="11.45" customHeight="1" outlineLevel="1" x14ac:dyDescent="0.2">
      <c r="A1158" s="142">
        <f t="shared" si="52"/>
        <v>1141</v>
      </c>
      <c r="B1158" s="318"/>
      <c r="C1158" s="71"/>
      <c r="D1158" s="314"/>
      <c r="E1158" s="70"/>
      <c r="F1158" s="309"/>
      <c r="G1158" s="308"/>
      <c r="H1158" s="305"/>
      <c r="I1158" s="305"/>
      <c r="J1158" s="311"/>
      <c r="K1158" s="305"/>
      <c r="L1158" s="130" t="str">
        <f>IF(I1158&lt;H1158,"Check dates",IF(AND(H1158="",I1158&gt;0),"Check dates",IF(I1158="",".",IFERROR(MAX(0,NETWORKDAYS(H1158,I1158,Lists!$F$45:$F$65)-IF(ISNUMBER(J1158),J1158,0)-1,0),"."))))</f>
        <v>.</v>
      </c>
      <c r="M1158" s="308"/>
      <c r="N1158" s="308"/>
      <c r="O1158" s="304"/>
      <c r="P1158" s="304"/>
      <c r="Q1158" s="304"/>
      <c r="R1158" s="304"/>
      <c r="S1158" s="130" t="str">
        <f t="shared" si="53"/>
        <v>.</v>
      </c>
      <c r="T1158" s="169" t="str">
        <f>IF(S1158="Yes",(NETWORKDAYS(H1158,$D$12,Lists!$F$45:$F$65)-IF(ISNUMBER(J1158),J1158,0)-1),".")</f>
        <v>.</v>
      </c>
      <c r="U1158" s="24"/>
      <c r="V1158" s="296" t="str">
        <f t="shared" si="54"/>
        <v>.</v>
      </c>
      <c r="W1158" s="44"/>
      <c r="X1158" s="307"/>
      <c r="Y1158" s="44"/>
      <c r="Z1158" s="44"/>
      <c r="AA1158" s="44"/>
      <c r="AB1158" s="44"/>
      <c r="AC1158" s="44"/>
      <c r="AD1158" s="44"/>
      <c r="AE1158" s="44"/>
      <c r="AF1158" s="44"/>
      <c r="AG1158" s="44"/>
    </row>
    <row r="1159" spans="1:33" s="105" customFormat="1" ht="11.45" customHeight="1" outlineLevel="1" x14ac:dyDescent="0.2">
      <c r="A1159" s="142">
        <f t="shared" si="52"/>
        <v>1142</v>
      </c>
      <c r="B1159" s="318"/>
      <c r="C1159" s="71"/>
      <c r="D1159" s="314"/>
      <c r="E1159" s="70"/>
      <c r="F1159" s="309"/>
      <c r="G1159" s="308"/>
      <c r="H1159" s="305"/>
      <c r="I1159" s="319"/>
      <c r="J1159" s="311"/>
      <c r="K1159" s="305"/>
      <c r="L1159" s="130" t="str">
        <f>IF(I1159&lt;H1159,"Check dates",IF(AND(H1159="",I1159&gt;0),"Check dates",IF(I1159="",".",IFERROR(MAX(0,NETWORKDAYS(H1159,I1159,Lists!$F$45:$F$65)-IF(ISNUMBER(J1159),J1159,0)-1,0),"."))))</f>
        <v>.</v>
      </c>
      <c r="M1159" s="308"/>
      <c r="N1159" s="308"/>
      <c r="O1159" s="304"/>
      <c r="P1159" s="304"/>
      <c r="Q1159" s="304"/>
      <c r="R1159" s="304"/>
      <c r="S1159" s="130" t="str">
        <f t="shared" si="53"/>
        <v>.</v>
      </c>
      <c r="T1159" s="169" t="str">
        <f>IF(S1159="Yes",(NETWORKDAYS(H1159,$D$12,Lists!$F$45:$F$65)-IF(ISNUMBER(J1159),J1159,0)-1),".")</f>
        <v>.</v>
      </c>
      <c r="U1159" s="24"/>
      <c r="V1159" s="296" t="str">
        <f t="shared" si="54"/>
        <v>.</v>
      </c>
      <c r="W1159" s="44"/>
      <c r="X1159" s="307"/>
      <c r="Y1159" s="44"/>
      <c r="Z1159" s="44"/>
      <c r="AA1159" s="44"/>
      <c r="AB1159" s="44"/>
      <c r="AC1159" s="44"/>
      <c r="AD1159" s="44"/>
      <c r="AE1159" s="44"/>
      <c r="AF1159" s="44"/>
      <c r="AG1159" s="44"/>
    </row>
    <row r="1160" spans="1:33" s="105" customFormat="1" ht="11.45" customHeight="1" outlineLevel="1" x14ac:dyDescent="0.2">
      <c r="A1160" s="142">
        <f t="shared" si="52"/>
        <v>1143</v>
      </c>
      <c r="B1160" s="318"/>
      <c r="C1160" s="71"/>
      <c r="D1160" s="314"/>
      <c r="E1160" s="70"/>
      <c r="F1160" s="309"/>
      <c r="G1160" s="308"/>
      <c r="H1160" s="305"/>
      <c r="I1160" s="305"/>
      <c r="J1160" s="311"/>
      <c r="K1160" s="305"/>
      <c r="L1160" s="130" t="str">
        <f>IF(I1160&lt;H1160,"Check dates",IF(AND(H1160="",I1160&gt;0),"Check dates",IF(I1160="",".",IFERROR(MAX(0,NETWORKDAYS(H1160,I1160,Lists!$F$45:$F$65)-IF(ISNUMBER(J1160),J1160,0)-1,0),"."))))</f>
        <v>.</v>
      </c>
      <c r="M1160" s="308"/>
      <c r="N1160" s="308"/>
      <c r="O1160" s="304"/>
      <c r="P1160" s="304"/>
      <c r="Q1160" s="304"/>
      <c r="R1160" s="304"/>
      <c r="S1160" s="130" t="str">
        <f t="shared" si="53"/>
        <v>.</v>
      </c>
      <c r="T1160" s="169" t="str">
        <f>IF(S1160="Yes",(NETWORKDAYS(H1160,$D$12,Lists!$F$45:$F$65)-IF(ISNUMBER(J1160),J1160,0)-1),".")</f>
        <v>.</v>
      </c>
      <c r="U1160" s="24"/>
      <c r="V1160" s="296" t="str">
        <f t="shared" si="54"/>
        <v>.</v>
      </c>
      <c r="W1160" s="44"/>
      <c r="X1160" s="307"/>
      <c r="Y1160" s="44"/>
      <c r="Z1160" s="44"/>
      <c r="AA1160" s="44"/>
      <c r="AB1160" s="44"/>
      <c r="AC1160" s="44"/>
      <c r="AD1160" s="44"/>
      <c r="AE1160" s="44"/>
      <c r="AF1160" s="44"/>
      <c r="AG1160" s="44"/>
    </row>
    <row r="1161" spans="1:33" s="105" customFormat="1" ht="11.45" customHeight="1" outlineLevel="1" x14ac:dyDescent="0.2">
      <c r="A1161" s="142">
        <f t="shared" ref="A1161:A1224" si="55">A1160+1</f>
        <v>1144</v>
      </c>
      <c r="B1161" s="318"/>
      <c r="C1161" s="71"/>
      <c r="D1161" s="314"/>
      <c r="E1161" s="70"/>
      <c r="F1161" s="309"/>
      <c r="G1161" s="308"/>
      <c r="H1161" s="305"/>
      <c r="I1161" s="305"/>
      <c r="J1161" s="311"/>
      <c r="K1161" s="305"/>
      <c r="L1161" s="130" t="str">
        <f>IF(I1161&lt;H1161,"Check dates",IF(AND(H1161="",I1161&gt;0),"Check dates",IF(I1161="",".",IFERROR(MAX(0,NETWORKDAYS(H1161,I1161,Lists!$F$45:$F$65)-IF(ISNUMBER(J1161),J1161,0)-1,0),"."))))</f>
        <v>.</v>
      </c>
      <c r="M1161" s="308"/>
      <c r="N1161" s="308"/>
      <c r="O1161" s="304"/>
      <c r="P1161" s="304"/>
      <c r="Q1161" s="304"/>
      <c r="R1161" s="304"/>
      <c r="S1161" s="130" t="str">
        <f t="shared" si="53"/>
        <v>.</v>
      </c>
      <c r="T1161" s="169" t="str">
        <f>IF(S1161="Yes",(NETWORKDAYS(H1161,$D$12,Lists!$F$45:$F$65)-IF(ISNUMBER(J1161),J1161,0)-1),".")</f>
        <v>.</v>
      </c>
      <c r="U1161" s="24"/>
      <c r="V1161" s="296" t="str">
        <f t="shared" si="54"/>
        <v>.</v>
      </c>
      <c r="W1161" s="44"/>
      <c r="X1161" s="307"/>
      <c r="Y1161" s="44"/>
      <c r="Z1161" s="44"/>
      <c r="AA1161" s="44"/>
      <c r="AB1161" s="44"/>
      <c r="AC1161" s="44"/>
      <c r="AD1161" s="44"/>
      <c r="AE1161" s="44"/>
      <c r="AF1161" s="44"/>
      <c r="AG1161" s="44"/>
    </row>
    <row r="1162" spans="1:33" s="105" customFormat="1" ht="11.45" customHeight="1" outlineLevel="1" x14ac:dyDescent="0.2">
      <c r="A1162" s="142">
        <f t="shared" si="55"/>
        <v>1145</v>
      </c>
      <c r="B1162" s="318"/>
      <c r="C1162" s="71"/>
      <c r="D1162" s="314"/>
      <c r="E1162" s="70"/>
      <c r="F1162" s="309"/>
      <c r="G1162" s="308"/>
      <c r="H1162" s="305"/>
      <c r="I1162" s="305"/>
      <c r="J1162" s="311"/>
      <c r="K1162" s="305"/>
      <c r="L1162" s="130" t="str">
        <f>IF(I1162&lt;H1162,"Check dates",IF(AND(H1162="",I1162&gt;0),"Check dates",IF(I1162="",".",IFERROR(MAX(0,NETWORKDAYS(H1162,I1162,Lists!$F$45:$F$65)-IF(ISNUMBER(J1162),J1162,0)-1,0),"."))))</f>
        <v>.</v>
      </c>
      <c r="M1162" s="308"/>
      <c r="N1162" s="308"/>
      <c r="O1162" s="304"/>
      <c r="P1162" s="304"/>
      <c r="Q1162" s="304"/>
      <c r="R1162" s="304"/>
      <c r="S1162" s="130" t="str">
        <f t="shared" si="53"/>
        <v>.</v>
      </c>
      <c r="T1162" s="169" t="str">
        <f>IF(S1162="Yes",(NETWORKDAYS(H1162,$D$12,Lists!$F$45:$F$65)-IF(ISNUMBER(J1162),J1162,0)-1),".")</f>
        <v>.</v>
      </c>
      <c r="U1162" s="24"/>
      <c r="V1162" s="296" t="str">
        <f t="shared" si="54"/>
        <v>.</v>
      </c>
      <c r="W1162" s="44"/>
      <c r="X1162" s="307"/>
      <c r="Y1162" s="44"/>
      <c r="Z1162" s="44"/>
      <c r="AA1162" s="44"/>
      <c r="AB1162" s="44"/>
      <c r="AC1162" s="44"/>
      <c r="AD1162" s="44"/>
      <c r="AE1162" s="44"/>
      <c r="AF1162" s="44"/>
      <c r="AG1162" s="44"/>
    </row>
    <row r="1163" spans="1:33" s="105" customFormat="1" ht="11.45" customHeight="1" outlineLevel="1" x14ac:dyDescent="0.2">
      <c r="A1163" s="142">
        <f t="shared" si="55"/>
        <v>1146</v>
      </c>
      <c r="B1163" s="318"/>
      <c r="C1163" s="71"/>
      <c r="D1163" s="314"/>
      <c r="E1163" s="70"/>
      <c r="F1163" s="309"/>
      <c r="G1163" s="308"/>
      <c r="H1163" s="305"/>
      <c r="I1163" s="305"/>
      <c r="J1163" s="311"/>
      <c r="K1163" s="305"/>
      <c r="L1163" s="130" t="str">
        <f>IF(I1163&lt;H1163,"Check dates",IF(AND(H1163="",I1163&gt;0),"Check dates",IF(I1163="",".",IFERROR(MAX(0,NETWORKDAYS(H1163,I1163,Lists!$F$45:$F$65)-IF(ISNUMBER(J1163),J1163,0)-1,0),"."))))</f>
        <v>.</v>
      </c>
      <c r="M1163" s="308"/>
      <c r="N1163" s="308"/>
      <c r="O1163" s="304"/>
      <c r="P1163" s="304"/>
      <c r="Q1163" s="304"/>
      <c r="R1163" s="304"/>
      <c r="S1163" s="130" t="str">
        <f t="shared" si="53"/>
        <v>.</v>
      </c>
      <c r="T1163" s="169" t="str">
        <f>IF(S1163="Yes",(NETWORKDAYS(H1163,$D$12,Lists!$F$45:$F$65)-IF(ISNUMBER(J1163),J1163,0)-1),".")</f>
        <v>.</v>
      </c>
      <c r="U1163" s="24"/>
      <c r="V1163" s="296" t="str">
        <f t="shared" si="54"/>
        <v>.</v>
      </c>
      <c r="W1163" s="44"/>
      <c r="X1163" s="307"/>
      <c r="Y1163" s="44"/>
      <c r="Z1163" s="44"/>
      <c r="AA1163" s="44"/>
      <c r="AB1163" s="44"/>
      <c r="AC1163" s="44"/>
      <c r="AD1163" s="44"/>
      <c r="AE1163" s="44"/>
      <c r="AF1163" s="44"/>
      <c r="AG1163" s="44"/>
    </row>
    <row r="1164" spans="1:33" s="105" customFormat="1" ht="11.45" customHeight="1" outlineLevel="1" x14ac:dyDescent="0.2">
      <c r="A1164" s="142">
        <f t="shared" si="55"/>
        <v>1147</v>
      </c>
      <c r="B1164" s="318"/>
      <c r="C1164" s="71"/>
      <c r="D1164" s="314"/>
      <c r="E1164" s="70"/>
      <c r="F1164" s="309"/>
      <c r="G1164" s="308"/>
      <c r="H1164" s="305"/>
      <c r="I1164" s="305"/>
      <c r="J1164" s="311"/>
      <c r="K1164" s="305"/>
      <c r="L1164" s="130" t="str">
        <f>IF(I1164&lt;H1164,"Check dates",IF(AND(H1164="",I1164&gt;0),"Check dates",IF(I1164="",".",IFERROR(MAX(0,NETWORKDAYS(H1164,I1164,Lists!$F$45:$F$65)-IF(ISNUMBER(J1164),J1164,0)-1,0),"."))))</f>
        <v>.</v>
      </c>
      <c r="M1164" s="308"/>
      <c r="N1164" s="308"/>
      <c r="O1164" s="304"/>
      <c r="P1164" s="304"/>
      <c r="Q1164" s="304"/>
      <c r="R1164" s="304"/>
      <c r="S1164" s="130" t="str">
        <f t="shared" si="53"/>
        <v>.</v>
      </c>
      <c r="T1164" s="169" t="str">
        <f>IF(S1164="Yes",(NETWORKDAYS(H1164,$D$12,Lists!$F$45:$F$65)-IF(ISNUMBER(J1164),J1164,0)-1),".")</f>
        <v>.</v>
      </c>
      <c r="U1164" s="24"/>
      <c r="V1164" s="296" t="str">
        <f t="shared" si="54"/>
        <v>.</v>
      </c>
      <c r="W1164" s="44"/>
      <c r="X1164" s="307"/>
      <c r="Y1164" s="44"/>
      <c r="Z1164" s="44"/>
      <c r="AA1164" s="44"/>
      <c r="AB1164" s="44"/>
      <c r="AC1164" s="44"/>
      <c r="AD1164" s="44"/>
      <c r="AE1164" s="44"/>
      <c r="AF1164" s="44"/>
      <c r="AG1164" s="44"/>
    </row>
    <row r="1165" spans="1:33" s="105" customFormat="1" ht="11.45" customHeight="1" outlineLevel="1" x14ac:dyDescent="0.2">
      <c r="A1165" s="142">
        <f t="shared" si="55"/>
        <v>1148</v>
      </c>
      <c r="B1165" s="318"/>
      <c r="C1165" s="71"/>
      <c r="D1165" s="314"/>
      <c r="E1165" s="70"/>
      <c r="F1165" s="309"/>
      <c r="G1165" s="308"/>
      <c r="H1165" s="305"/>
      <c r="I1165" s="305"/>
      <c r="J1165" s="311"/>
      <c r="K1165" s="305"/>
      <c r="L1165" s="130" t="str">
        <f>IF(I1165&lt;H1165,"Check dates",IF(AND(H1165="",I1165&gt;0),"Check dates",IF(I1165="",".",IFERROR(MAX(0,NETWORKDAYS(H1165,I1165,Lists!$F$45:$F$65)-IF(ISNUMBER(J1165),J1165,0)-1,0),"."))))</f>
        <v>.</v>
      </c>
      <c r="M1165" s="308"/>
      <c r="N1165" s="308"/>
      <c r="O1165" s="304"/>
      <c r="P1165" s="304"/>
      <c r="Q1165" s="304"/>
      <c r="R1165" s="304"/>
      <c r="S1165" s="130" t="str">
        <f t="shared" si="53"/>
        <v>.</v>
      </c>
      <c r="T1165" s="169" t="str">
        <f>IF(S1165="Yes",(NETWORKDAYS(H1165,$D$12,Lists!$F$45:$F$65)-IF(ISNUMBER(J1165),J1165,0)-1),".")</f>
        <v>.</v>
      </c>
      <c r="U1165" s="24"/>
      <c r="V1165" s="296" t="str">
        <f t="shared" si="54"/>
        <v>.</v>
      </c>
      <c r="W1165" s="44"/>
      <c r="X1165" s="307"/>
      <c r="Y1165" s="44"/>
      <c r="Z1165" s="44"/>
      <c r="AA1165" s="44"/>
      <c r="AB1165" s="44"/>
      <c r="AC1165" s="44"/>
      <c r="AD1165" s="44"/>
      <c r="AE1165" s="44"/>
      <c r="AF1165" s="44"/>
      <c r="AG1165" s="44"/>
    </row>
    <row r="1166" spans="1:33" s="105" customFormat="1" ht="11.45" customHeight="1" outlineLevel="1" x14ac:dyDescent="0.2">
      <c r="A1166" s="142">
        <f t="shared" si="55"/>
        <v>1149</v>
      </c>
      <c r="B1166" s="318"/>
      <c r="C1166" s="71"/>
      <c r="D1166" s="314"/>
      <c r="E1166" s="70"/>
      <c r="F1166" s="309"/>
      <c r="G1166" s="308"/>
      <c r="H1166" s="305"/>
      <c r="I1166" s="305"/>
      <c r="J1166" s="311"/>
      <c r="K1166" s="305"/>
      <c r="L1166" s="130" t="str">
        <f>IF(I1166&lt;H1166,"Check dates",IF(AND(H1166="",I1166&gt;0),"Check dates",IF(I1166="",".",IFERROR(MAX(0,NETWORKDAYS(H1166,I1166,Lists!$F$45:$F$65)-IF(ISNUMBER(J1166),J1166,0)-1,0),"."))))</f>
        <v>.</v>
      </c>
      <c r="M1166" s="308"/>
      <c r="N1166" s="308"/>
      <c r="O1166" s="304"/>
      <c r="P1166" s="304"/>
      <c r="Q1166" s="304"/>
      <c r="R1166" s="304"/>
      <c r="S1166" s="130" t="str">
        <f t="shared" si="53"/>
        <v>.</v>
      </c>
      <c r="T1166" s="169" t="str">
        <f>IF(S1166="Yes",(NETWORKDAYS(H1166,$D$12,Lists!$F$45:$F$65)-IF(ISNUMBER(J1166),J1166,0)-1),".")</f>
        <v>.</v>
      </c>
      <c r="U1166" s="24"/>
      <c r="V1166" s="296" t="str">
        <f t="shared" si="54"/>
        <v>.</v>
      </c>
      <c r="W1166" s="44"/>
      <c r="X1166" s="307"/>
      <c r="Y1166" s="44"/>
      <c r="Z1166" s="44"/>
      <c r="AA1166" s="44"/>
      <c r="AB1166" s="44"/>
      <c r="AC1166" s="44"/>
      <c r="AD1166" s="44"/>
      <c r="AE1166" s="44"/>
      <c r="AF1166" s="44"/>
      <c r="AG1166" s="44"/>
    </row>
    <row r="1167" spans="1:33" s="105" customFormat="1" ht="11.45" customHeight="1" outlineLevel="1" x14ac:dyDescent="0.2">
      <c r="A1167" s="142">
        <f t="shared" si="55"/>
        <v>1150</v>
      </c>
      <c r="B1167" s="318"/>
      <c r="C1167" s="71"/>
      <c r="D1167" s="314"/>
      <c r="E1167" s="70"/>
      <c r="F1167" s="309"/>
      <c r="G1167" s="308"/>
      <c r="H1167" s="305"/>
      <c r="I1167" s="305"/>
      <c r="J1167" s="311"/>
      <c r="K1167" s="305"/>
      <c r="L1167" s="130" t="str">
        <f>IF(I1167&lt;H1167,"Check dates",IF(AND(H1167="",I1167&gt;0),"Check dates",IF(I1167="",".",IFERROR(MAX(0,NETWORKDAYS(H1167,I1167,Lists!$F$45:$F$65)-IF(ISNUMBER(J1167),J1167,0)-1,0),"."))))</f>
        <v>.</v>
      </c>
      <c r="M1167" s="308"/>
      <c r="N1167" s="308"/>
      <c r="O1167" s="304"/>
      <c r="P1167" s="304"/>
      <c r="Q1167" s="304"/>
      <c r="R1167" s="304"/>
      <c r="S1167" s="130" t="str">
        <f t="shared" si="53"/>
        <v>.</v>
      </c>
      <c r="T1167" s="169" t="str">
        <f>IF(S1167="Yes",(NETWORKDAYS(H1167,$D$12,Lists!$F$45:$F$65)-IF(ISNUMBER(J1167),J1167,0)-1),".")</f>
        <v>.</v>
      </c>
      <c r="U1167" s="24"/>
      <c r="V1167" s="296" t="str">
        <f t="shared" si="54"/>
        <v>.</v>
      </c>
      <c r="W1167" s="44"/>
      <c r="X1167" s="307"/>
      <c r="Y1167" s="44"/>
      <c r="Z1167" s="44"/>
      <c r="AA1167" s="44"/>
      <c r="AB1167" s="44"/>
      <c r="AC1167" s="44"/>
      <c r="AD1167" s="44"/>
      <c r="AE1167" s="44"/>
      <c r="AF1167" s="44"/>
      <c r="AG1167" s="44"/>
    </row>
    <row r="1168" spans="1:33" s="105" customFormat="1" ht="11.45" customHeight="1" outlineLevel="1" x14ac:dyDescent="0.2">
      <c r="A1168" s="142">
        <f t="shared" si="55"/>
        <v>1151</v>
      </c>
      <c r="B1168" s="318"/>
      <c r="C1168" s="71"/>
      <c r="D1168" s="314"/>
      <c r="E1168" s="70"/>
      <c r="F1168" s="309"/>
      <c r="G1168" s="308"/>
      <c r="H1168" s="305"/>
      <c r="I1168" s="305"/>
      <c r="J1168" s="311"/>
      <c r="K1168" s="305"/>
      <c r="L1168" s="130" t="str">
        <f>IF(I1168&lt;H1168,"Check dates",IF(AND(H1168="",I1168&gt;0),"Check dates",IF(I1168="",".",IFERROR(MAX(0,NETWORKDAYS(H1168,I1168,Lists!$F$45:$F$65)-IF(ISNUMBER(J1168),J1168,0)-1,0),"."))))</f>
        <v>.</v>
      </c>
      <c r="M1168" s="308"/>
      <c r="N1168" s="308"/>
      <c r="O1168" s="304"/>
      <c r="P1168" s="304"/>
      <c r="Q1168" s="304"/>
      <c r="R1168" s="304"/>
      <c r="S1168" s="130" t="str">
        <f t="shared" si="53"/>
        <v>.</v>
      </c>
      <c r="T1168" s="169" t="str">
        <f>IF(S1168="Yes",(NETWORKDAYS(H1168,$D$12,Lists!$F$45:$F$65)-IF(ISNUMBER(J1168),J1168,0)-1),".")</f>
        <v>.</v>
      </c>
      <c r="U1168" s="24"/>
      <c r="V1168" s="296" t="str">
        <f t="shared" si="54"/>
        <v>.</v>
      </c>
      <c r="W1168" s="44"/>
      <c r="X1168" s="307"/>
      <c r="Y1168" s="44"/>
      <c r="Z1168" s="44"/>
      <c r="AA1168" s="44"/>
      <c r="AB1168" s="44"/>
      <c r="AC1168" s="44"/>
      <c r="AD1168" s="44"/>
      <c r="AE1168" s="44"/>
      <c r="AF1168" s="44"/>
      <c r="AG1168" s="44"/>
    </row>
    <row r="1169" spans="1:33" s="105" customFormat="1" ht="11.45" customHeight="1" outlineLevel="1" x14ac:dyDescent="0.2">
      <c r="A1169" s="142">
        <f t="shared" si="55"/>
        <v>1152</v>
      </c>
      <c r="B1169" s="318"/>
      <c r="C1169" s="71"/>
      <c r="D1169" s="314"/>
      <c r="E1169" s="70"/>
      <c r="F1169" s="309"/>
      <c r="G1169" s="308"/>
      <c r="H1169" s="305"/>
      <c r="I1169" s="305"/>
      <c r="J1169" s="311"/>
      <c r="K1169" s="305"/>
      <c r="L1169" s="130" t="str">
        <f>IF(I1169&lt;H1169,"Check dates",IF(AND(H1169="",I1169&gt;0),"Check dates",IF(I1169="",".",IFERROR(MAX(0,NETWORKDAYS(H1169,I1169,Lists!$F$45:$F$65)-IF(ISNUMBER(J1169),J1169,0)-1,0),"."))))</f>
        <v>.</v>
      </c>
      <c r="M1169" s="308"/>
      <c r="N1169" s="308"/>
      <c r="O1169" s="304"/>
      <c r="P1169" s="304"/>
      <c r="Q1169" s="304"/>
      <c r="R1169" s="304"/>
      <c r="S1169" s="130" t="str">
        <f t="shared" si="53"/>
        <v>.</v>
      </c>
      <c r="T1169" s="169" t="str">
        <f>IF(S1169="Yes",(NETWORKDAYS(H1169,$D$12,Lists!$F$45:$F$65)-IF(ISNUMBER(J1169),J1169,0)-1),".")</f>
        <v>.</v>
      </c>
      <c r="U1169" s="24"/>
      <c r="V1169" s="296" t="str">
        <f t="shared" si="54"/>
        <v>.</v>
      </c>
      <c r="W1169" s="44"/>
      <c r="X1169" s="307"/>
      <c r="Y1169" s="44"/>
      <c r="Z1169" s="44"/>
      <c r="AA1169" s="44"/>
      <c r="AB1169" s="44"/>
      <c r="AC1169" s="44"/>
      <c r="AD1169" s="44"/>
      <c r="AE1169" s="44"/>
      <c r="AF1169" s="44"/>
      <c r="AG1169" s="44"/>
    </row>
    <row r="1170" spans="1:33" s="105" customFormat="1" ht="11.45" customHeight="1" outlineLevel="1" x14ac:dyDescent="0.2">
      <c r="A1170" s="142">
        <f t="shared" si="55"/>
        <v>1153</v>
      </c>
      <c r="B1170" s="318"/>
      <c r="C1170" s="71"/>
      <c r="D1170" s="314"/>
      <c r="E1170" s="70"/>
      <c r="F1170" s="309"/>
      <c r="G1170" s="308"/>
      <c r="H1170" s="305"/>
      <c r="I1170" s="305"/>
      <c r="J1170" s="311"/>
      <c r="K1170" s="305"/>
      <c r="L1170" s="130" t="str">
        <f>IF(I1170&lt;H1170,"Check dates",IF(AND(H1170="",I1170&gt;0),"Check dates",IF(I1170="",".",IFERROR(MAX(0,NETWORKDAYS(H1170,I1170,Lists!$F$45:$F$65)-IF(ISNUMBER(J1170),J1170,0)-1,0),"."))))</f>
        <v>.</v>
      </c>
      <c r="M1170" s="308"/>
      <c r="N1170" s="308"/>
      <c r="O1170" s="304"/>
      <c r="P1170" s="304"/>
      <c r="Q1170" s="304"/>
      <c r="R1170" s="304"/>
      <c r="S1170" s="130" t="str">
        <f t="shared" ref="S1170:S1233" si="56">IF(ISBLANK(B1170),".",IF(V1170=".","Yes","No"))</f>
        <v>.</v>
      </c>
      <c r="T1170" s="169" t="str">
        <f>IF(S1170="Yes",(NETWORKDAYS(H1170,$D$12,Lists!$F$45:$F$65)-IF(ISNUMBER(J1170),J1170,0)-1),".")</f>
        <v>.</v>
      </c>
      <c r="U1170" s="24"/>
      <c r="V1170" s="296" t="str">
        <f t="shared" ref="V1170:V1233" si="57">IF(I1170="",".",IF(VALUE(I1170)&lt;=VALUE($D$12),VALUE(I1170),"."))</f>
        <v>.</v>
      </c>
      <c r="W1170" s="44"/>
      <c r="X1170" s="307"/>
      <c r="Y1170" s="44"/>
      <c r="Z1170" s="44"/>
      <c r="AA1170" s="44"/>
      <c r="AB1170" s="44"/>
      <c r="AC1170" s="44"/>
      <c r="AD1170" s="44"/>
      <c r="AE1170" s="44"/>
      <c r="AF1170" s="44"/>
      <c r="AG1170" s="44"/>
    </row>
    <row r="1171" spans="1:33" s="105" customFormat="1" ht="11.45" customHeight="1" outlineLevel="1" x14ac:dyDescent="0.2">
      <c r="A1171" s="142">
        <f t="shared" si="55"/>
        <v>1154</v>
      </c>
      <c r="B1171" s="318"/>
      <c r="C1171" s="71"/>
      <c r="D1171" s="314"/>
      <c r="E1171" s="70"/>
      <c r="F1171" s="309"/>
      <c r="G1171" s="308"/>
      <c r="H1171" s="305"/>
      <c r="I1171" s="305"/>
      <c r="J1171" s="311"/>
      <c r="K1171" s="305"/>
      <c r="L1171" s="130" t="str">
        <f>IF(I1171&lt;H1171,"Check dates",IF(AND(H1171="",I1171&gt;0),"Check dates",IF(I1171="",".",IFERROR(MAX(0,NETWORKDAYS(H1171,I1171,Lists!$F$45:$F$65)-IF(ISNUMBER(J1171),J1171,0)-1,0),"."))))</f>
        <v>.</v>
      </c>
      <c r="M1171" s="308"/>
      <c r="N1171" s="308"/>
      <c r="O1171" s="304"/>
      <c r="P1171" s="304"/>
      <c r="Q1171" s="304"/>
      <c r="R1171" s="304"/>
      <c r="S1171" s="130" t="str">
        <f t="shared" si="56"/>
        <v>.</v>
      </c>
      <c r="T1171" s="169" t="str">
        <f>IF(S1171="Yes",(NETWORKDAYS(H1171,$D$12,Lists!$F$45:$F$65)-IF(ISNUMBER(J1171),J1171,0)-1),".")</f>
        <v>.</v>
      </c>
      <c r="U1171" s="24"/>
      <c r="V1171" s="296" t="str">
        <f t="shared" si="57"/>
        <v>.</v>
      </c>
      <c r="W1171" s="44"/>
      <c r="X1171" s="307"/>
      <c r="Y1171" s="44"/>
      <c r="Z1171" s="44"/>
      <c r="AA1171" s="44"/>
      <c r="AB1171" s="44"/>
      <c r="AC1171" s="44"/>
      <c r="AD1171" s="44"/>
      <c r="AE1171" s="44"/>
      <c r="AF1171" s="44"/>
      <c r="AG1171" s="44"/>
    </row>
    <row r="1172" spans="1:33" s="105" customFormat="1" ht="11.45" customHeight="1" outlineLevel="1" x14ac:dyDescent="0.2">
      <c r="A1172" s="142">
        <f t="shared" si="55"/>
        <v>1155</v>
      </c>
      <c r="B1172" s="318"/>
      <c r="C1172" s="71"/>
      <c r="D1172" s="314"/>
      <c r="E1172" s="70"/>
      <c r="F1172" s="309"/>
      <c r="G1172" s="308"/>
      <c r="H1172" s="305"/>
      <c r="I1172" s="305"/>
      <c r="J1172" s="311"/>
      <c r="K1172" s="305"/>
      <c r="L1172" s="130" t="str">
        <f>IF(I1172&lt;H1172,"Check dates",IF(AND(H1172="",I1172&gt;0),"Check dates",IF(I1172="",".",IFERROR(MAX(0,NETWORKDAYS(H1172,I1172,Lists!$F$45:$F$65)-IF(ISNUMBER(J1172),J1172,0)-1,0),"."))))</f>
        <v>.</v>
      </c>
      <c r="M1172" s="308"/>
      <c r="N1172" s="308"/>
      <c r="O1172" s="304"/>
      <c r="P1172" s="304"/>
      <c r="Q1172" s="304"/>
      <c r="R1172" s="304"/>
      <c r="S1172" s="130" t="str">
        <f t="shared" si="56"/>
        <v>.</v>
      </c>
      <c r="T1172" s="169" t="str">
        <f>IF(S1172="Yes",(NETWORKDAYS(H1172,$D$12,Lists!$F$45:$F$65)-IF(ISNUMBER(J1172),J1172,0)-1),".")</f>
        <v>.</v>
      </c>
      <c r="U1172" s="24"/>
      <c r="V1172" s="296" t="str">
        <f t="shared" si="57"/>
        <v>.</v>
      </c>
      <c r="W1172" s="44"/>
      <c r="X1172" s="307"/>
      <c r="Y1172" s="44"/>
      <c r="Z1172" s="44"/>
      <c r="AA1172" s="44"/>
      <c r="AB1172" s="44"/>
      <c r="AC1172" s="44"/>
      <c r="AD1172" s="44"/>
      <c r="AE1172" s="44"/>
      <c r="AF1172" s="44"/>
      <c r="AG1172" s="44"/>
    </row>
    <row r="1173" spans="1:33" s="105" customFormat="1" ht="11.45" customHeight="1" outlineLevel="1" x14ac:dyDescent="0.2">
      <c r="A1173" s="142">
        <f t="shared" si="55"/>
        <v>1156</v>
      </c>
      <c r="B1173" s="318"/>
      <c r="C1173" s="71"/>
      <c r="D1173" s="314"/>
      <c r="E1173" s="70"/>
      <c r="F1173" s="309"/>
      <c r="G1173" s="308"/>
      <c r="H1173" s="305"/>
      <c r="I1173" s="305"/>
      <c r="J1173" s="311"/>
      <c r="K1173" s="305"/>
      <c r="L1173" s="130" t="str">
        <f>IF(I1173&lt;H1173,"Check dates",IF(AND(H1173="",I1173&gt;0),"Check dates",IF(I1173="",".",IFERROR(MAX(0,NETWORKDAYS(H1173,I1173,Lists!$F$45:$F$65)-IF(ISNUMBER(J1173),J1173,0)-1,0),"."))))</f>
        <v>.</v>
      </c>
      <c r="M1173" s="308"/>
      <c r="N1173" s="308"/>
      <c r="O1173" s="304"/>
      <c r="P1173" s="304"/>
      <c r="Q1173" s="304"/>
      <c r="R1173" s="304"/>
      <c r="S1173" s="130" t="str">
        <f t="shared" si="56"/>
        <v>.</v>
      </c>
      <c r="T1173" s="169" t="str">
        <f>IF(S1173="Yes",(NETWORKDAYS(H1173,$D$12,Lists!$F$45:$F$65)-IF(ISNUMBER(J1173),J1173,0)-1),".")</f>
        <v>.</v>
      </c>
      <c r="U1173" s="24"/>
      <c r="V1173" s="296" t="str">
        <f t="shared" si="57"/>
        <v>.</v>
      </c>
      <c r="W1173" s="44"/>
      <c r="X1173" s="307"/>
      <c r="Y1173" s="44"/>
      <c r="Z1173" s="44"/>
      <c r="AA1173" s="44"/>
      <c r="AB1173" s="44"/>
      <c r="AC1173" s="44"/>
      <c r="AD1173" s="44"/>
      <c r="AE1173" s="44"/>
      <c r="AF1173" s="44"/>
      <c r="AG1173" s="44"/>
    </row>
    <row r="1174" spans="1:33" s="105" customFormat="1" ht="11.45" customHeight="1" outlineLevel="1" x14ac:dyDescent="0.2">
      <c r="A1174" s="142">
        <f t="shared" si="55"/>
        <v>1157</v>
      </c>
      <c r="B1174" s="318"/>
      <c r="C1174" s="71"/>
      <c r="D1174" s="314"/>
      <c r="E1174" s="70"/>
      <c r="F1174" s="309"/>
      <c r="G1174" s="308"/>
      <c r="H1174" s="305"/>
      <c r="I1174" s="305"/>
      <c r="J1174" s="311"/>
      <c r="K1174" s="305"/>
      <c r="L1174" s="130" t="str">
        <f>IF(I1174&lt;H1174,"Check dates",IF(AND(H1174="",I1174&gt;0),"Check dates",IF(I1174="",".",IFERROR(MAX(0,NETWORKDAYS(H1174,I1174,Lists!$F$45:$F$65)-IF(ISNUMBER(J1174),J1174,0)-1,0),"."))))</f>
        <v>.</v>
      </c>
      <c r="M1174" s="308"/>
      <c r="N1174" s="308"/>
      <c r="O1174" s="304"/>
      <c r="P1174" s="304"/>
      <c r="Q1174" s="304"/>
      <c r="R1174" s="304"/>
      <c r="S1174" s="130" t="str">
        <f t="shared" si="56"/>
        <v>.</v>
      </c>
      <c r="T1174" s="169" t="str">
        <f>IF(S1174="Yes",(NETWORKDAYS(H1174,$D$12,Lists!$F$45:$F$65)-IF(ISNUMBER(J1174),J1174,0)-1),".")</f>
        <v>.</v>
      </c>
      <c r="U1174" s="24"/>
      <c r="V1174" s="296" t="str">
        <f t="shared" si="57"/>
        <v>.</v>
      </c>
      <c r="W1174" s="44"/>
      <c r="X1174" s="307"/>
      <c r="Y1174" s="44"/>
      <c r="Z1174" s="44"/>
      <c r="AA1174" s="44"/>
      <c r="AB1174" s="44"/>
      <c r="AC1174" s="44"/>
      <c r="AD1174" s="44"/>
      <c r="AE1174" s="44"/>
      <c r="AF1174" s="44"/>
      <c r="AG1174" s="44"/>
    </row>
    <row r="1175" spans="1:33" s="105" customFormat="1" ht="11.45" customHeight="1" outlineLevel="1" x14ac:dyDescent="0.2">
      <c r="A1175" s="142">
        <f t="shared" si="55"/>
        <v>1158</v>
      </c>
      <c r="B1175" s="318"/>
      <c r="C1175" s="71"/>
      <c r="D1175" s="314"/>
      <c r="E1175" s="70"/>
      <c r="F1175" s="309"/>
      <c r="G1175" s="308"/>
      <c r="H1175" s="305"/>
      <c r="I1175" s="305"/>
      <c r="J1175" s="311"/>
      <c r="K1175" s="305"/>
      <c r="L1175" s="130" t="str">
        <f>IF(I1175&lt;H1175,"Check dates",IF(AND(H1175="",I1175&gt;0),"Check dates",IF(I1175="",".",IFERROR(MAX(0,NETWORKDAYS(H1175,I1175,Lists!$F$45:$F$65)-IF(ISNUMBER(J1175),J1175,0)-1,0),"."))))</f>
        <v>.</v>
      </c>
      <c r="M1175" s="308"/>
      <c r="N1175" s="308"/>
      <c r="O1175" s="304"/>
      <c r="P1175" s="304"/>
      <c r="Q1175" s="304"/>
      <c r="R1175" s="304"/>
      <c r="S1175" s="130" t="str">
        <f t="shared" si="56"/>
        <v>.</v>
      </c>
      <c r="T1175" s="169" t="str">
        <f>IF(S1175="Yes",(NETWORKDAYS(H1175,$D$12,Lists!$F$45:$F$65)-IF(ISNUMBER(J1175),J1175,0)-1),".")</f>
        <v>.</v>
      </c>
      <c r="U1175" s="24"/>
      <c r="V1175" s="296" t="str">
        <f t="shared" si="57"/>
        <v>.</v>
      </c>
      <c r="W1175" s="44"/>
      <c r="X1175" s="307"/>
      <c r="Y1175" s="44"/>
      <c r="Z1175" s="44"/>
      <c r="AA1175" s="44"/>
      <c r="AB1175" s="44"/>
      <c r="AC1175" s="44"/>
      <c r="AD1175" s="44"/>
      <c r="AE1175" s="44"/>
      <c r="AF1175" s="44"/>
      <c r="AG1175" s="44"/>
    </row>
    <row r="1176" spans="1:33" s="105" customFormat="1" ht="11.45" customHeight="1" outlineLevel="1" x14ac:dyDescent="0.2">
      <c r="A1176" s="142">
        <f t="shared" si="55"/>
        <v>1159</v>
      </c>
      <c r="B1176" s="318"/>
      <c r="C1176" s="71"/>
      <c r="D1176" s="314"/>
      <c r="E1176" s="70"/>
      <c r="F1176" s="309"/>
      <c r="G1176" s="308"/>
      <c r="H1176" s="305"/>
      <c r="I1176" s="305"/>
      <c r="J1176" s="311"/>
      <c r="K1176" s="305"/>
      <c r="L1176" s="130" t="str">
        <f>IF(I1176&lt;H1176,"Check dates",IF(AND(H1176="",I1176&gt;0),"Check dates",IF(I1176="",".",IFERROR(MAX(0,NETWORKDAYS(H1176,I1176,Lists!$F$45:$F$65)-IF(ISNUMBER(J1176),J1176,0)-1,0),"."))))</f>
        <v>.</v>
      </c>
      <c r="M1176" s="308"/>
      <c r="N1176" s="308"/>
      <c r="O1176" s="304"/>
      <c r="P1176" s="304"/>
      <c r="Q1176" s="304"/>
      <c r="R1176" s="304"/>
      <c r="S1176" s="130" t="str">
        <f t="shared" si="56"/>
        <v>.</v>
      </c>
      <c r="T1176" s="169" t="str">
        <f>IF(S1176="Yes",(NETWORKDAYS(H1176,$D$12,Lists!$F$45:$F$65)-IF(ISNUMBER(J1176),J1176,0)-1),".")</f>
        <v>.</v>
      </c>
      <c r="U1176" s="24"/>
      <c r="V1176" s="296" t="str">
        <f t="shared" si="57"/>
        <v>.</v>
      </c>
      <c r="W1176" s="44"/>
      <c r="X1176" s="307"/>
      <c r="Y1176" s="44"/>
      <c r="Z1176" s="44"/>
      <c r="AA1176" s="44"/>
      <c r="AB1176" s="44"/>
      <c r="AC1176" s="44"/>
      <c r="AD1176" s="44"/>
      <c r="AE1176" s="44"/>
      <c r="AF1176" s="44"/>
      <c r="AG1176" s="44"/>
    </row>
    <row r="1177" spans="1:33" s="105" customFormat="1" ht="11.45" customHeight="1" outlineLevel="1" x14ac:dyDescent="0.2">
      <c r="A1177" s="142">
        <f t="shared" si="55"/>
        <v>1160</v>
      </c>
      <c r="B1177" s="318"/>
      <c r="C1177" s="71"/>
      <c r="D1177" s="314"/>
      <c r="E1177" s="70"/>
      <c r="F1177" s="309"/>
      <c r="G1177" s="308"/>
      <c r="H1177" s="305"/>
      <c r="I1177" s="305"/>
      <c r="J1177" s="311"/>
      <c r="K1177" s="305"/>
      <c r="L1177" s="130" t="str">
        <f>IF(I1177&lt;H1177,"Check dates",IF(AND(H1177="",I1177&gt;0),"Check dates",IF(I1177="",".",IFERROR(MAX(0,NETWORKDAYS(H1177,I1177,Lists!$F$45:$F$65)-IF(ISNUMBER(J1177),J1177,0)-1,0),"."))))</f>
        <v>.</v>
      </c>
      <c r="M1177" s="308"/>
      <c r="N1177" s="308"/>
      <c r="O1177" s="304"/>
      <c r="P1177" s="304"/>
      <c r="Q1177" s="304"/>
      <c r="R1177" s="304"/>
      <c r="S1177" s="130" t="str">
        <f t="shared" si="56"/>
        <v>.</v>
      </c>
      <c r="T1177" s="169" t="str">
        <f>IF(S1177="Yes",(NETWORKDAYS(H1177,$D$12,Lists!$F$45:$F$65)-IF(ISNUMBER(J1177),J1177,0)-1),".")</f>
        <v>.</v>
      </c>
      <c r="U1177" s="24"/>
      <c r="V1177" s="296" t="str">
        <f t="shared" si="57"/>
        <v>.</v>
      </c>
      <c r="W1177" s="44"/>
      <c r="X1177" s="307"/>
      <c r="Y1177" s="44"/>
      <c r="Z1177" s="44"/>
      <c r="AA1177" s="44"/>
      <c r="AB1177" s="44"/>
      <c r="AC1177" s="44"/>
      <c r="AD1177" s="44"/>
      <c r="AE1177" s="44"/>
      <c r="AF1177" s="44"/>
      <c r="AG1177" s="44"/>
    </row>
    <row r="1178" spans="1:33" s="105" customFormat="1" ht="11.45" customHeight="1" outlineLevel="1" x14ac:dyDescent="0.2">
      <c r="A1178" s="142">
        <f t="shared" si="55"/>
        <v>1161</v>
      </c>
      <c r="B1178" s="318"/>
      <c r="C1178" s="71"/>
      <c r="D1178" s="314"/>
      <c r="E1178" s="70"/>
      <c r="F1178" s="309"/>
      <c r="G1178" s="308"/>
      <c r="H1178" s="305"/>
      <c r="I1178" s="305"/>
      <c r="J1178" s="311"/>
      <c r="K1178" s="305"/>
      <c r="L1178" s="130" t="str">
        <f>IF(I1178&lt;H1178,"Check dates",IF(AND(H1178="",I1178&gt;0),"Check dates",IF(I1178="",".",IFERROR(MAX(0,NETWORKDAYS(H1178,I1178,Lists!$F$45:$F$65)-IF(ISNUMBER(J1178),J1178,0)-1,0),"."))))</f>
        <v>.</v>
      </c>
      <c r="M1178" s="308"/>
      <c r="N1178" s="308"/>
      <c r="O1178" s="304"/>
      <c r="P1178" s="304"/>
      <c r="Q1178" s="304"/>
      <c r="R1178" s="304"/>
      <c r="S1178" s="130" t="str">
        <f t="shared" si="56"/>
        <v>.</v>
      </c>
      <c r="T1178" s="169" t="str">
        <f>IF(S1178="Yes",(NETWORKDAYS(H1178,$D$12,Lists!$F$45:$F$65)-IF(ISNUMBER(J1178),J1178,0)-1),".")</f>
        <v>.</v>
      </c>
      <c r="U1178" s="24"/>
      <c r="V1178" s="296" t="str">
        <f t="shared" si="57"/>
        <v>.</v>
      </c>
      <c r="W1178" s="44"/>
      <c r="X1178" s="307"/>
      <c r="Y1178" s="44"/>
      <c r="Z1178" s="44"/>
      <c r="AA1178" s="44"/>
      <c r="AB1178" s="44"/>
      <c r="AC1178" s="44"/>
      <c r="AD1178" s="44"/>
      <c r="AE1178" s="44"/>
      <c r="AF1178" s="44"/>
      <c r="AG1178" s="44"/>
    </row>
    <row r="1179" spans="1:33" s="105" customFormat="1" ht="11.45" customHeight="1" outlineLevel="1" x14ac:dyDescent="0.2">
      <c r="A1179" s="142">
        <f t="shared" si="55"/>
        <v>1162</v>
      </c>
      <c r="B1179" s="318"/>
      <c r="C1179" s="71"/>
      <c r="D1179" s="314"/>
      <c r="E1179" s="70"/>
      <c r="F1179" s="309"/>
      <c r="G1179" s="308"/>
      <c r="H1179" s="305"/>
      <c r="I1179" s="305"/>
      <c r="J1179" s="311"/>
      <c r="K1179" s="305"/>
      <c r="L1179" s="130" t="str">
        <f>IF(I1179&lt;H1179,"Check dates",IF(AND(H1179="",I1179&gt;0),"Check dates",IF(I1179="",".",IFERROR(MAX(0,NETWORKDAYS(H1179,I1179,Lists!$F$45:$F$65)-IF(ISNUMBER(J1179),J1179,0)-1,0),"."))))</f>
        <v>.</v>
      </c>
      <c r="M1179" s="308"/>
      <c r="N1179" s="308"/>
      <c r="O1179" s="304"/>
      <c r="P1179" s="304"/>
      <c r="Q1179" s="304"/>
      <c r="R1179" s="304"/>
      <c r="S1179" s="130" t="str">
        <f t="shared" si="56"/>
        <v>.</v>
      </c>
      <c r="T1179" s="169" t="str">
        <f>IF(S1179="Yes",(NETWORKDAYS(H1179,$D$12,Lists!$F$45:$F$65)-IF(ISNUMBER(J1179),J1179,0)-1),".")</f>
        <v>.</v>
      </c>
      <c r="U1179" s="24"/>
      <c r="V1179" s="296" t="str">
        <f t="shared" si="57"/>
        <v>.</v>
      </c>
      <c r="W1179" s="44"/>
      <c r="X1179" s="307"/>
      <c r="Y1179" s="44"/>
      <c r="Z1179" s="44"/>
      <c r="AA1179" s="44"/>
      <c r="AB1179" s="44"/>
      <c r="AC1179" s="44"/>
      <c r="AD1179" s="44"/>
      <c r="AE1179" s="44"/>
      <c r="AF1179" s="44"/>
      <c r="AG1179" s="44"/>
    </row>
    <row r="1180" spans="1:33" s="105" customFormat="1" ht="11.45" customHeight="1" outlineLevel="1" x14ac:dyDescent="0.2">
      <c r="A1180" s="142">
        <f t="shared" si="55"/>
        <v>1163</v>
      </c>
      <c r="B1180" s="318"/>
      <c r="C1180" s="71"/>
      <c r="D1180" s="314"/>
      <c r="E1180" s="70"/>
      <c r="F1180" s="309"/>
      <c r="G1180" s="308"/>
      <c r="H1180" s="305"/>
      <c r="I1180" s="305"/>
      <c r="J1180" s="311"/>
      <c r="K1180" s="305"/>
      <c r="L1180" s="130" t="str">
        <f>IF(I1180&lt;H1180,"Check dates",IF(AND(H1180="",I1180&gt;0),"Check dates",IF(I1180="",".",IFERROR(MAX(0,NETWORKDAYS(H1180,I1180,Lists!$F$45:$F$65)-IF(ISNUMBER(J1180),J1180,0)-1,0),"."))))</f>
        <v>.</v>
      </c>
      <c r="M1180" s="308"/>
      <c r="N1180" s="308"/>
      <c r="O1180" s="304"/>
      <c r="P1180" s="304"/>
      <c r="Q1180" s="304"/>
      <c r="R1180" s="304"/>
      <c r="S1180" s="130" t="str">
        <f t="shared" si="56"/>
        <v>.</v>
      </c>
      <c r="T1180" s="169" t="str">
        <f>IF(S1180="Yes",(NETWORKDAYS(H1180,$D$12,Lists!$F$45:$F$65)-IF(ISNUMBER(J1180),J1180,0)-1),".")</f>
        <v>.</v>
      </c>
      <c r="U1180" s="24"/>
      <c r="V1180" s="296" t="str">
        <f t="shared" si="57"/>
        <v>.</v>
      </c>
      <c r="W1180" s="44"/>
      <c r="X1180" s="307"/>
      <c r="Y1180" s="44"/>
      <c r="Z1180" s="44"/>
      <c r="AA1180" s="44"/>
      <c r="AB1180" s="44"/>
      <c r="AC1180" s="44"/>
      <c r="AD1180" s="44"/>
      <c r="AE1180" s="44"/>
      <c r="AF1180" s="44"/>
      <c r="AG1180" s="44"/>
    </row>
    <row r="1181" spans="1:33" s="105" customFormat="1" ht="11.45" customHeight="1" outlineLevel="1" x14ac:dyDescent="0.2">
      <c r="A1181" s="142">
        <f t="shared" si="55"/>
        <v>1164</v>
      </c>
      <c r="B1181" s="318"/>
      <c r="C1181" s="71"/>
      <c r="D1181" s="314"/>
      <c r="E1181" s="70"/>
      <c r="F1181" s="309"/>
      <c r="G1181" s="308"/>
      <c r="H1181" s="305"/>
      <c r="I1181" s="305"/>
      <c r="J1181" s="311"/>
      <c r="K1181" s="305"/>
      <c r="L1181" s="130" t="str">
        <f>IF(I1181&lt;H1181,"Check dates",IF(AND(H1181="",I1181&gt;0),"Check dates",IF(I1181="",".",IFERROR(MAX(0,NETWORKDAYS(H1181,I1181,Lists!$F$45:$F$65)-IF(ISNUMBER(J1181),J1181,0)-1,0),"."))))</f>
        <v>.</v>
      </c>
      <c r="M1181" s="308"/>
      <c r="N1181" s="308"/>
      <c r="O1181" s="304"/>
      <c r="P1181" s="304"/>
      <c r="Q1181" s="304"/>
      <c r="R1181" s="304"/>
      <c r="S1181" s="130" t="str">
        <f t="shared" si="56"/>
        <v>.</v>
      </c>
      <c r="T1181" s="169" t="str">
        <f>IF(S1181="Yes",(NETWORKDAYS(H1181,$D$12,Lists!$F$45:$F$65)-IF(ISNUMBER(J1181),J1181,0)-1),".")</f>
        <v>.</v>
      </c>
      <c r="U1181" s="24"/>
      <c r="V1181" s="296" t="str">
        <f t="shared" si="57"/>
        <v>.</v>
      </c>
      <c r="W1181" s="44"/>
      <c r="X1181" s="307"/>
      <c r="Y1181" s="44"/>
      <c r="Z1181" s="44"/>
      <c r="AA1181" s="44"/>
      <c r="AB1181" s="44"/>
      <c r="AC1181" s="44"/>
      <c r="AD1181" s="44"/>
      <c r="AE1181" s="44"/>
      <c r="AF1181" s="44"/>
      <c r="AG1181" s="44"/>
    </row>
    <row r="1182" spans="1:33" s="105" customFormat="1" ht="11.45" customHeight="1" outlineLevel="1" x14ac:dyDescent="0.2">
      <c r="A1182" s="142">
        <f t="shared" si="55"/>
        <v>1165</v>
      </c>
      <c r="B1182" s="318"/>
      <c r="C1182" s="71"/>
      <c r="D1182" s="314"/>
      <c r="E1182" s="70"/>
      <c r="F1182" s="309"/>
      <c r="G1182" s="308"/>
      <c r="H1182" s="305"/>
      <c r="I1182" s="305"/>
      <c r="J1182" s="311"/>
      <c r="K1182" s="305"/>
      <c r="L1182" s="130" t="str">
        <f>IF(I1182&lt;H1182,"Check dates",IF(AND(H1182="",I1182&gt;0),"Check dates",IF(I1182="",".",IFERROR(MAX(0,NETWORKDAYS(H1182,I1182,Lists!$F$45:$F$65)-IF(ISNUMBER(J1182),J1182,0)-1,0),"."))))</f>
        <v>.</v>
      </c>
      <c r="M1182" s="308"/>
      <c r="N1182" s="308"/>
      <c r="O1182" s="304"/>
      <c r="P1182" s="304"/>
      <c r="Q1182" s="304"/>
      <c r="R1182" s="304"/>
      <c r="S1182" s="130" t="str">
        <f t="shared" si="56"/>
        <v>.</v>
      </c>
      <c r="T1182" s="169" t="str">
        <f>IF(S1182="Yes",(NETWORKDAYS(H1182,$D$12,Lists!$F$45:$F$65)-IF(ISNUMBER(J1182),J1182,0)-1),".")</f>
        <v>.</v>
      </c>
      <c r="U1182" s="24"/>
      <c r="V1182" s="296" t="str">
        <f t="shared" si="57"/>
        <v>.</v>
      </c>
      <c r="W1182" s="44"/>
      <c r="X1182" s="307"/>
      <c r="Y1182" s="44"/>
      <c r="Z1182" s="44"/>
      <c r="AA1182" s="44"/>
      <c r="AB1182" s="44"/>
      <c r="AC1182" s="44"/>
      <c r="AD1182" s="44"/>
      <c r="AE1182" s="44"/>
      <c r="AF1182" s="44"/>
      <c r="AG1182" s="44"/>
    </row>
    <row r="1183" spans="1:33" s="105" customFormat="1" ht="11.45" customHeight="1" outlineLevel="1" x14ac:dyDescent="0.2">
      <c r="A1183" s="142">
        <f t="shared" si="55"/>
        <v>1166</v>
      </c>
      <c r="B1183" s="318"/>
      <c r="C1183" s="71"/>
      <c r="D1183" s="314"/>
      <c r="E1183" s="70"/>
      <c r="F1183" s="309"/>
      <c r="G1183" s="308"/>
      <c r="H1183" s="305"/>
      <c r="I1183" s="305"/>
      <c r="J1183" s="311"/>
      <c r="K1183" s="305"/>
      <c r="L1183" s="130" t="str">
        <f>IF(I1183&lt;H1183,"Check dates",IF(AND(H1183="",I1183&gt;0),"Check dates",IF(I1183="",".",IFERROR(MAX(0,NETWORKDAYS(H1183,I1183,Lists!$F$45:$F$65)-IF(ISNUMBER(J1183),J1183,0)-1,0),"."))))</f>
        <v>.</v>
      </c>
      <c r="M1183" s="308"/>
      <c r="N1183" s="308"/>
      <c r="O1183" s="304"/>
      <c r="P1183" s="304"/>
      <c r="Q1183" s="304"/>
      <c r="R1183" s="304"/>
      <c r="S1183" s="130" t="str">
        <f t="shared" si="56"/>
        <v>.</v>
      </c>
      <c r="T1183" s="169" t="str">
        <f>IF(S1183="Yes",(NETWORKDAYS(H1183,$D$12,Lists!$F$45:$F$65)-IF(ISNUMBER(J1183),J1183,0)-1),".")</f>
        <v>.</v>
      </c>
      <c r="U1183" s="24"/>
      <c r="V1183" s="296" t="str">
        <f t="shared" si="57"/>
        <v>.</v>
      </c>
      <c r="W1183" s="44"/>
      <c r="X1183" s="307"/>
      <c r="Y1183" s="44"/>
      <c r="Z1183" s="44"/>
      <c r="AA1183" s="44"/>
      <c r="AB1183" s="44"/>
      <c r="AC1183" s="44"/>
      <c r="AD1183" s="44"/>
      <c r="AE1183" s="44"/>
      <c r="AF1183" s="44"/>
      <c r="AG1183" s="44"/>
    </row>
    <row r="1184" spans="1:33" s="105" customFormat="1" ht="11.45" customHeight="1" outlineLevel="1" x14ac:dyDescent="0.2">
      <c r="A1184" s="142">
        <f t="shared" si="55"/>
        <v>1167</v>
      </c>
      <c r="B1184" s="318"/>
      <c r="C1184" s="71"/>
      <c r="D1184" s="314"/>
      <c r="E1184" s="70"/>
      <c r="F1184" s="309"/>
      <c r="G1184" s="308"/>
      <c r="H1184" s="305"/>
      <c r="I1184" s="305"/>
      <c r="J1184" s="311"/>
      <c r="K1184" s="305"/>
      <c r="L1184" s="130" t="str">
        <f>IF(I1184&lt;H1184,"Check dates",IF(AND(H1184="",I1184&gt;0),"Check dates",IF(I1184="",".",IFERROR(MAX(0,NETWORKDAYS(H1184,I1184,Lists!$F$45:$F$65)-IF(ISNUMBER(J1184),J1184,0)-1,0),"."))))</f>
        <v>.</v>
      </c>
      <c r="M1184" s="308"/>
      <c r="N1184" s="308"/>
      <c r="O1184" s="304"/>
      <c r="P1184" s="304"/>
      <c r="Q1184" s="304"/>
      <c r="R1184" s="304"/>
      <c r="S1184" s="130" t="str">
        <f t="shared" si="56"/>
        <v>.</v>
      </c>
      <c r="T1184" s="169" t="str">
        <f>IF(S1184="Yes",(NETWORKDAYS(H1184,$D$12,Lists!$F$45:$F$65)-IF(ISNUMBER(J1184),J1184,0)-1),".")</f>
        <v>.</v>
      </c>
      <c r="U1184" s="24"/>
      <c r="V1184" s="296" t="str">
        <f t="shared" si="57"/>
        <v>.</v>
      </c>
      <c r="W1184" s="44"/>
      <c r="X1184" s="307"/>
      <c r="Y1184" s="44"/>
      <c r="Z1184" s="44"/>
      <c r="AA1184" s="44"/>
      <c r="AB1184" s="44"/>
      <c r="AC1184" s="44"/>
      <c r="AD1184" s="44"/>
      <c r="AE1184" s="44"/>
      <c r="AF1184" s="44"/>
      <c r="AG1184" s="44"/>
    </row>
    <row r="1185" spans="1:33" s="105" customFormat="1" ht="11.45" customHeight="1" outlineLevel="1" x14ac:dyDescent="0.2">
      <c r="A1185" s="142">
        <f t="shared" si="55"/>
        <v>1168</v>
      </c>
      <c r="B1185" s="318"/>
      <c r="C1185" s="71"/>
      <c r="D1185" s="314"/>
      <c r="E1185" s="70"/>
      <c r="F1185" s="309"/>
      <c r="G1185" s="308"/>
      <c r="H1185" s="305"/>
      <c r="I1185" s="305"/>
      <c r="J1185" s="311"/>
      <c r="K1185" s="305"/>
      <c r="L1185" s="130" t="str">
        <f>IF(I1185&lt;H1185,"Check dates",IF(AND(H1185="",I1185&gt;0),"Check dates",IF(I1185="",".",IFERROR(MAX(0,NETWORKDAYS(H1185,I1185,Lists!$F$45:$F$65)-IF(ISNUMBER(J1185),J1185,0)-1,0),"."))))</f>
        <v>.</v>
      </c>
      <c r="M1185" s="308"/>
      <c r="N1185" s="308"/>
      <c r="O1185" s="304"/>
      <c r="P1185" s="304"/>
      <c r="Q1185" s="304"/>
      <c r="R1185" s="304"/>
      <c r="S1185" s="130" t="str">
        <f t="shared" si="56"/>
        <v>.</v>
      </c>
      <c r="T1185" s="169" t="str">
        <f>IF(S1185="Yes",(NETWORKDAYS(H1185,$D$12,Lists!$F$45:$F$65)-IF(ISNUMBER(J1185),J1185,0)-1),".")</f>
        <v>.</v>
      </c>
      <c r="U1185" s="24"/>
      <c r="V1185" s="296" t="str">
        <f t="shared" si="57"/>
        <v>.</v>
      </c>
      <c r="W1185" s="44"/>
      <c r="X1185" s="307"/>
      <c r="Y1185" s="44"/>
      <c r="Z1185" s="44"/>
      <c r="AA1185" s="44"/>
      <c r="AB1185" s="44"/>
      <c r="AC1185" s="44"/>
      <c r="AD1185" s="44"/>
      <c r="AE1185" s="44"/>
      <c r="AF1185" s="44"/>
      <c r="AG1185" s="44"/>
    </row>
    <row r="1186" spans="1:33" s="105" customFormat="1" ht="11.45" customHeight="1" outlineLevel="1" x14ac:dyDescent="0.2">
      <c r="A1186" s="142">
        <f t="shared" si="55"/>
        <v>1169</v>
      </c>
      <c r="B1186" s="318"/>
      <c r="C1186" s="71"/>
      <c r="D1186" s="314"/>
      <c r="E1186" s="70"/>
      <c r="F1186" s="309"/>
      <c r="G1186" s="308"/>
      <c r="H1186" s="305"/>
      <c r="I1186" s="305"/>
      <c r="J1186" s="311"/>
      <c r="K1186" s="305"/>
      <c r="L1186" s="130" t="str">
        <f>IF(I1186&lt;H1186,"Check dates",IF(AND(H1186="",I1186&gt;0),"Check dates",IF(I1186="",".",IFERROR(MAX(0,NETWORKDAYS(H1186,I1186,Lists!$F$45:$F$65)-IF(ISNUMBER(J1186),J1186,0)-1,0),"."))))</f>
        <v>.</v>
      </c>
      <c r="M1186" s="308"/>
      <c r="N1186" s="308"/>
      <c r="O1186" s="304"/>
      <c r="P1186" s="304"/>
      <c r="Q1186" s="304"/>
      <c r="R1186" s="304"/>
      <c r="S1186" s="130" t="str">
        <f t="shared" si="56"/>
        <v>.</v>
      </c>
      <c r="T1186" s="169" t="str">
        <f>IF(S1186="Yes",(NETWORKDAYS(H1186,$D$12,Lists!$F$45:$F$65)-IF(ISNUMBER(J1186),J1186,0)-1),".")</f>
        <v>.</v>
      </c>
      <c r="U1186" s="24"/>
      <c r="V1186" s="296" t="str">
        <f t="shared" si="57"/>
        <v>.</v>
      </c>
      <c r="W1186" s="44"/>
      <c r="X1186" s="307"/>
      <c r="Y1186" s="44"/>
      <c r="Z1186" s="44"/>
      <c r="AA1186" s="44"/>
      <c r="AB1186" s="44"/>
      <c r="AC1186" s="44"/>
      <c r="AD1186" s="44"/>
      <c r="AE1186" s="44"/>
      <c r="AF1186" s="44"/>
      <c r="AG1186" s="44"/>
    </row>
    <row r="1187" spans="1:33" s="105" customFormat="1" ht="11.45" customHeight="1" outlineLevel="1" x14ac:dyDescent="0.2">
      <c r="A1187" s="142">
        <f t="shared" si="55"/>
        <v>1170</v>
      </c>
      <c r="B1187" s="318"/>
      <c r="C1187" s="71"/>
      <c r="D1187" s="314"/>
      <c r="E1187" s="70"/>
      <c r="F1187" s="309"/>
      <c r="G1187" s="308"/>
      <c r="H1187" s="305"/>
      <c r="I1187" s="305"/>
      <c r="J1187" s="311"/>
      <c r="K1187" s="305"/>
      <c r="L1187" s="130" t="str">
        <f>IF(I1187&lt;H1187,"Check dates",IF(AND(H1187="",I1187&gt;0),"Check dates",IF(I1187="",".",IFERROR(MAX(0,NETWORKDAYS(H1187,I1187,Lists!$F$45:$F$65)-IF(ISNUMBER(J1187),J1187,0)-1,0),"."))))</f>
        <v>.</v>
      </c>
      <c r="M1187" s="308"/>
      <c r="N1187" s="308"/>
      <c r="O1187" s="304"/>
      <c r="P1187" s="304"/>
      <c r="Q1187" s="304"/>
      <c r="R1187" s="304"/>
      <c r="S1187" s="130" t="str">
        <f t="shared" si="56"/>
        <v>.</v>
      </c>
      <c r="T1187" s="169" t="str">
        <f>IF(S1187="Yes",(NETWORKDAYS(H1187,$D$12,Lists!$F$45:$F$65)-IF(ISNUMBER(J1187),J1187,0)-1),".")</f>
        <v>.</v>
      </c>
      <c r="U1187" s="24"/>
      <c r="V1187" s="296" t="str">
        <f t="shared" si="57"/>
        <v>.</v>
      </c>
      <c r="W1187" s="44"/>
      <c r="X1187" s="307"/>
      <c r="Y1187" s="44"/>
      <c r="Z1187" s="44"/>
      <c r="AA1187" s="44"/>
      <c r="AB1187" s="44"/>
      <c r="AC1187" s="44"/>
      <c r="AD1187" s="44"/>
      <c r="AE1187" s="44"/>
      <c r="AF1187" s="44"/>
      <c r="AG1187" s="44"/>
    </row>
    <row r="1188" spans="1:33" s="105" customFormat="1" ht="11.45" customHeight="1" outlineLevel="1" x14ac:dyDescent="0.2">
      <c r="A1188" s="142">
        <f t="shared" si="55"/>
        <v>1171</v>
      </c>
      <c r="B1188" s="318"/>
      <c r="C1188" s="71"/>
      <c r="D1188" s="314"/>
      <c r="E1188" s="70"/>
      <c r="F1188" s="309"/>
      <c r="G1188" s="308"/>
      <c r="H1188" s="305"/>
      <c r="I1188" s="305"/>
      <c r="J1188" s="311"/>
      <c r="K1188" s="305"/>
      <c r="L1188" s="130" t="str">
        <f>IF(I1188&lt;H1188,"Check dates",IF(AND(H1188="",I1188&gt;0),"Check dates",IF(I1188="",".",IFERROR(MAX(0,NETWORKDAYS(H1188,I1188,Lists!$F$45:$F$65)-IF(ISNUMBER(J1188),J1188,0)-1,0),"."))))</f>
        <v>.</v>
      </c>
      <c r="M1188" s="308"/>
      <c r="N1188" s="308"/>
      <c r="O1188" s="304"/>
      <c r="P1188" s="304"/>
      <c r="Q1188" s="304"/>
      <c r="R1188" s="304"/>
      <c r="S1188" s="130" t="str">
        <f t="shared" si="56"/>
        <v>.</v>
      </c>
      <c r="T1188" s="169" t="str">
        <f>IF(S1188="Yes",(NETWORKDAYS(H1188,$D$12,Lists!$F$45:$F$65)-IF(ISNUMBER(J1188),J1188,0)-1),".")</f>
        <v>.</v>
      </c>
      <c r="U1188" s="24"/>
      <c r="V1188" s="296" t="str">
        <f t="shared" si="57"/>
        <v>.</v>
      </c>
      <c r="W1188" s="44"/>
      <c r="X1188" s="307"/>
      <c r="Y1188" s="44"/>
      <c r="Z1188" s="44"/>
      <c r="AA1188" s="44"/>
      <c r="AB1188" s="44"/>
      <c r="AC1188" s="44"/>
      <c r="AD1188" s="44"/>
      <c r="AE1188" s="44"/>
      <c r="AF1188" s="44"/>
      <c r="AG1188" s="44"/>
    </row>
    <row r="1189" spans="1:33" s="105" customFormat="1" ht="11.45" customHeight="1" outlineLevel="1" x14ac:dyDescent="0.2">
      <c r="A1189" s="142">
        <f t="shared" si="55"/>
        <v>1172</v>
      </c>
      <c r="B1189" s="318"/>
      <c r="C1189" s="71"/>
      <c r="D1189" s="314"/>
      <c r="E1189" s="70"/>
      <c r="F1189" s="309"/>
      <c r="G1189" s="308"/>
      <c r="H1189" s="305"/>
      <c r="I1189" s="319"/>
      <c r="J1189" s="311"/>
      <c r="K1189" s="305"/>
      <c r="L1189" s="130" t="str">
        <f>IF(I1189&lt;H1189,"Check dates",IF(AND(H1189="",I1189&gt;0),"Check dates",IF(I1189="",".",IFERROR(MAX(0,NETWORKDAYS(H1189,I1189,Lists!$F$45:$F$65)-IF(ISNUMBER(J1189),J1189,0)-1,0),"."))))</f>
        <v>.</v>
      </c>
      <c r="M1189" s="308"/>
      <c r="N1189" s="308"/>
      <c r="O1189" s="304"/>
      <c r="P1189" s="304"/>
      <c r="Q1189" s="304"/>
      <c r="R1189" s="304"/>
      <c r="S1189" s="130" t="str">
        <f t="shared" si="56"/>
        <v>.</v>
      </c>
      <c r="T1189" s="169" t="str">
        <f>IF(S1189="Yes",(NETWORKDAYS(H1189,$D$12,Lists!$F$45:$F$65)-IF(ISNUMBER(J1189),J1189,0)-1),".")</f>
        <v>.</v>
      </c>
      <c r="U1189" s="24"/>
      <c r="V1189" s="296" t="str">
        <f t="shared" si="57"/>
        <v>.</v>
      </c>
      <c r="W1189" s="44"/>
      <c r="X1189" s="307"/>
      <c r="Y1189" s="44"/>
      <c r="Z1189" s="44"/>
      <c r="AA1189" s="44"/>
      <c r="AB1189" s="44"/>
      <c r="AC1189" s="44"/>
      <c r="AD1189" s="44"/>
      <c r="AE1189" s="44"/>
      <c r="AF1189" s="44"/>
      <c r="AG1189" s="44"/>
    </row>
    <row r="1190" spans="1:33" s="105" customFormat="1" ht="11.45" customHeight="1" outlineLevel="1" x14ac:dyDescent="0.2">
      <c r="A1190" s="142">
        <f t="shared" si="55"/>
        <v>1173</v>
      </c>
      <c r="B1190" s="318"/>
      <c r="C1190" s="71"/>
      <c r="D1190" s="314"/>
      <c r="E1190" s="70"/>
      <c r="F1190" s="309"/>
      <c r="G1190" s="308"/>
      <c r="H1190" s="305"/>
      <c r="I1190" s="319"/>
      <c r="J1190" s="311"/>
      <c r="K1190" s="305"/>
      <c r="L1190" s="130" t="str">
        <f>IF(I1190&lt;H1190,"Check dates",IF(AND(H1190="",I1190&gt;0),"Check dates",IF(I1190="",".",IFERROR(MAX(0,NETWORKDAYS(H1190,I1190,Lists!$F$45:$F$65)-IF(ISNUMBER(J1190),J1190,0)-1,0),"."))))</f>
        <v>.</v>
      </c>
      <c r="M1190" s="308"/>
      <c r="N1190" s="308"/>
      <c r="O1190" s="304"/>
      <c r="P1190" s="304"/>
      <c r="Q1190" s="304"/>
      <c r="R1190" s="304"/>
      <c r="S1190" s="130" t="str">
        <f t="shared" si="56"/>
        <v>.</v>
      </c>
      <c r="T1190" s="169" t="str">
        <f>IF(S1190="Yes",(NETWORKDAYS(H1190,$D$12,Lists!$F$45:$F$65)-IF(ISNUMBER(J1190),J1190,0)-1),".")</f>
        <v>.</v>
      </c>
      <c r="U1190" s="24"/>
      <c r="V1190" s="296" t="str">
        <f t="shared" si="57"/>
        <v>.</v>
      </c>
      <c r="W1190" s="44"/>
      <c r="X1190" s="307"/>
      <c r="Y1190" s="44"/>
      <c r="Z1190" s="44"/>
      <c r="AA1190" s="44"/>
      <c r="AB1190" s="44"/>
      <c r="AC1190" s="44"/>
      <c r="AD1190" s="44"/>
      <c r="AE1190" s="44"/>
      <c r="AF1190" s="44"/>
      <c r="AG1190" s="44"/>
    </row>
    <row r="1191" spans="1:33" s="105" customFormat="1" ht="11.45" customHeight="1" outlineLevel="1" x14ac:dyDescent="0.2">
      <c r="A1191" s="142">
        <f t="shared" si="55"/>
        <v>1174</v>
      </c>
      <c r="B1191" s="318"/>
      <c r="C1191" s="71"/>
      <c r="D1191" s="314"/>
      <c r="E1191" s="70"/>
      <c r="F1191" s="309"/>
      <c r="G1191" s="308"/>
      <c r="H1191" s="305"/>
      <c r="I1191" s="305"/>
      <c r="J1191" s="311"/>
      <c r="K1191" s="305"/>
      <c r="L1191" s="130" t="str">
        <f>IF(I1191&lt;H1191,"Check dates",IF(AND(H1191="",I1191&gt;0),"Check dates",IF(I1191="",".",IFERROR(MAX(0,NETWORKDAYS(H1191,I1191,Lists!$F$45:$F$65)-IF(ISNUMBER(J1191),J1191,0)-1,0),"."))))</f>
        <v>.</v>
      </c>
      <c r="M1191" s="308"/>
      <c r="N1191" s="308"/>
      <c r="O1191" s="304"/>
      <c r="P1191" s="304"/>
      <c r="Q1191" s="304"/>
      <c r="R1191" s="304"/>
      <c r="S1191" s="130" t="str">
        <f t="shared" si="56"/>
        <v>.</v>
      </c>
      <c r="T1191" s="169" t="str">
        <f>IF(S1191="Yes",(NETWORKDAYS(H1191,$D$12,Lists!$F$45:$F$65)-IF(ISNUMBER(J1191),J1191,0)-1),".")</f>
        <v>.</v>
      </c>
      <c r="U1191" s="24"/>
      <c r="V1191" s="296" t="str">
        <f t="shared" si="57"/>
        <v>.</v>
      </c>
      <c r="W1191" s="44"/>
      <c r="X1191" s="307"/>
      <c r="Y1191" s="44"/>
      <c r="Z1191" s="44"/>
      <c r="AA1191" s="44"/>
      <c r="AB1191" s="44"/>
      <c r="AC1191" s="44"/>
      <c r="AD1191" s="44"/>
      <c r="AE1191" s="44"/>
      <c r="AF1191" s="44"/>
      <c r="AG1191" s="44"/>
    </row>
    <row r="1192" spans="1:33" s="105" customFormat="1" ht="11.45" customHeight="1" outlineLevel="1" x14ac:dyDescent="0.2">
      <c r="A1192" s="142">
        <f t="shared" si="55"/>
        <v>1175</v>
      </c>
      <c r="B1192" s="318"/>
      <c r="C1192" s="71"/>
      <c r="D1192" s="314"/>
      <c r="E1192" s="70"/>
      <c r="F1192" s="309"/>
      <c r="G1192" s="308"/>
      <c r="H1192" s="305"/>
      <c r="I1192" s="305"/>
      <c r="J1192" s="311"/>
      <c r="K1192" s="305"/>
      <c r="L1192" s="130" t="str">
        <f>IF(I1192&lt;H1192,"Check dates",IF(AND(H1192="",I1192&gt;0),"Check dates",IF(I1192="",".",IFERROR(MAX(0,NETWORKDAYS(H1192,I1192,Lists!$F$45:$F$65)-IF(ISNUMBER(J1192),J1192,0)-1,0),"."))))</f>
        <v>.</v>
      </c>
      <c r="M1192" s="308"/>
      <c r="N1192" s="308"/>
      <c r="O1192" s="304"/>
      <c r="P1192" s="304"/>
      <c r="Q1192" s="304"/>
      <c r="R1192" s="304"/>
      <c r="S1192" s="130" t="str">
        <f t="shared" si="56"/>
        <v>.</v>
      </c>
      <c r="T1192" s="169" t="str">
        <f>IF(S1192="Yes",(NETWORKDAYS(H1192,$D$12,Lists!$F$45:$F$65)-IF(ISNUMBER(J1192),J1192,0)-1),".")</f>
        <v>.</v>
      </c>
      <c r="U1192" s="24"/>
      <c r="V1192" s="296" t="str">
        <f t="shared" si="57"/>
        <v>.</v>
      </c>
      <c r="W1192" s="44"/>
      <c r="X1192" s="307"/>
      <c r="Y1192" s="44"/>
      <c r="Z1192" s="44"/>
      <c r="AA1192" s="44"/>
      <c r="AB1192" s="44"/>
      <c r="AC1192" s="44"/>
      <c r="AD1192" s="44"/>
      <c r="AE1192" s="44"/>
      <c r="AF1192" s="44"/>
      <c r="AG1192" s="44"/>
    </row>
    <row r="1193" spans="1:33" s="105" customFormat="1" ht="11.45" customHeight="1" outlineLevel="1" x14ac:dyDescent="0.2">
      <c r="A1193" s="142">
        <f t="shared" si="55"/>
        <v>1176</v>
      </c>
      <c r="B1193" s="318"/>
      <c r="C1193" s="71"/>
      <c r="D1193" s="314"/>
      <c r="E1193" s="70"/>
      <c r="F1193" s="309"/>
      <c r="G1193" s="308"/>
      <c r="H1193" s="305"/>
      <c r="I1193" s="305"/>
      <c r="J1193" s="311"/>
      <c r="K1193" s="305"/>
      <c r="L1193" s="130" t="str">
        <f>IF(I1193&lt;H1193,"Check dates",IF(AND(H1193="",I1193&gt;0),"Check dates",IF(I1193="",".",IFERROR(MAX(0,NETWORKDAYS(H1193,I1193,Lists!$F$45:$F$65)-IF(ISNUMBER(J1193),J1193,0)-1,0),"."))))</f>
        <v>.</v>
      </c>
      <c r="M1193" s="308"/>
      <c r="N1193" s="308"/>
      <c r="O1193" s="304"/>
      <c r="P1193" s="304"/>
      <c r="Q1193" s="304"/>
      <c r="R1193" s="304"/>
      <c r="S1193" s="130" t="str">
        <f t="shared" si="56"/>
        <v>.</v>
      </c>
      <c r="T1193" s="169" t="str">
        <f>IF(S1193="Yes",(NETWORKDAYS(H1193,$D$12,Lists!$F$45:$F$65)-IF(ISNUMBER(J1193),J1193,0)-1),".")</f>
        <v>.</v>
      </c>
      <c r="U1193" s="24"/>
      <c r="V1193" s="296" t="str">
        <f t="shared" si="57"/>
        <v>.</v>
      </c>
      <c r="W1193" s="44"/>
      <c r="X1193" s="307"/>
      <c r="Y1193" s="44"/>
      <c r="Z1193" s="44"/>
      <c r="AA1193" s="44"/>
      <c r="AB1193" s="44"/>
      <c r="AC1193" s="44"/>
      <c r="AD1193" s="44"/>
      <c r="AE1193" s="44"/>
      <c r="AF1193" s="44"/>
      <c r="AG1193" s="44"/>
    </row>
    <row r="1194" spans="1:33" s="105" customFormat="1" ht="11.45" customHeight="1" outlineLevel="1" x14ac:dyDescent="0.2">
      <c r="A1194" s="142">
        <f t="shared" si="55"/>
        <v>1177</v>
      </c>
      <c r="B1194" s="318"/>
      <c r="C1194" s="71"/>
      <c r="D1194" s="314"/>
      <c r="E1194" s="70"/>
      <c r="F1194" s="309"/>
      <c r="G1194" s="308"/>
      <c r="H1194" s="305"/>
      <c r="I1194" s="305"/>
      <c r="J1194" s="311"/>
      <c r="K1194" s="305"/>
      <c r="L1194" s="130" t="str">
        <f>IF(I1194&lt;H1194,"Check dates",IF(AND(H1194="",I1194&gt;0),"Check dates",IF(I1194="",".",IFERROR(MAX(0,NETWORKDAYS(H1194,I1194,Lists!$F$45:$F$65)-IF(ISNUMBER(J1194),J1194,0)-1,0),"."))))</f>
        <v>.</v>
      </c>
      <c r="M1194" s="308"/>
      <c r="N1194" s="308"/>
      <c r="O1194" s="304"/>
      <c r="P1194" s="304"/>
      <c r="Q1194" s="304"/>
      <c r="R1194" s="304"/>
      <c r="S1194" s="130" t="str">
        <f t="shared" si="56"/>
        <v>.</v>
      </c>
      <c r="T1194" s="169" t="str">
        <f>IF(S1194="Yes",(NETWORKDAYS(H1194,$D$12,Lists!$F$45:$F$65)-IF(ISNUMBER(J1194),J1194,0)-1),".")</f>
        <v>.</v>
      </c>
      <c r="U1194" s="24"/>
      <c r="V1194" s="296" t="str">
        <f t="shared" si="57"/>
        <v>.</v>
      </c>
      <c r="W1194" s="44"/>
      <c r="X1194" s="307"/>
      <c r="Y1194" s="44"/>
      <c r="Z1194" s="44"/>
      <c r="AA1194" s="44"/>
      <c r="AB1194" s="44"/>
      <c r="AC1194" s="44"/>
      <c r="AD1194" s="44"/>
      <c r="AE1194" s="44"/>
      <c r="AF1194" s="44"/>
      <c r="AG1194" s="44"/>
    </row>
    <row r="1195" spans="1:33" s="105" customFormat="1" ht="11.45" customHeight="1" outlineLevel="1" x14ac:dyDescent="0.2">
      <c r="A1195" s="142">
        <f t="shared" si="55"/>
        <v>1178</v>
      </c>
      <c r="B1195" s="318"/>
      <c r="C1195" s="71"/>
      <c r="D1195" s="314"/>
      <c r="E1195" s="70"/>
      <c r="F1195" s="309"/>
      <c r="G1195" s="308"/>
      <c r="H1195" s="305"/>
      <c r="I1195" s="305"/>
      <c r="J1195" s="311"/>
      <c r="K1195" s="305"/>
      <c r="L1195" s="130" t="str">
        <f>IF(I1195&lt;H1195,"Check dates",IF(AND(H1195="",I1195&gt;0),"Check dates",IF(I1195="",".",IFERROR(MAX(0,NETWORKDAYS(H1195,I1195,Lists!$F$45:$F$65)-IF(ISNUMBER(J1195),J1195,0)-1,0),"."))))</f>
        <v>.</v>
      </c>
      <c r="M1195" s="308"/>
      <c r="N1195" s="308"/>
      <c r="O1195" s="304"/>
      <c r="P1195" s="304"/>
      <c r="Q1195" s="304"/>
      <c r="R1195" s="304"/>
      <c r="S1195" s="130" t="str">
        <f t="shared" si="56"/>
        <v>.</v>
      </c>
      <c r="T1195" s="169" t="str">
        <f>IF(S1195="Yes",(NETWORKDAYS(H1195,$D$12,Lists!$F$45:$F$65)-IF(ISNUMBER(J1195),J1195,0)-1),".")</f>
        <v>.</v>
      </c>
      <c r="U1195" s="24"/>
      <c r="V1195" s="296" t="str">
        <f t="shared" si="57"/>
        <v>.</v>
      </c>
      <c r="W1195" s="44"/>
      <c r="X1195" s="307"/>
      <c r="Y1195" s="44"/>
      <c r="Z1195" s="44"/>
      <c r="AA1195" s="44"/>
      <c r="AB1195" s="44"/>
      <c r="AC1195" s="44"/>
      <c r="AD1195" s="44"/>
      <c r="AE1195" s="44"/>
      <c r="AF1195" s="44"/>
      <c r="AG1195" s="44"/>
    </row>
    <row r="1196" spans="1:33" s="105" customFormat="1" ht="11.45" customHeight="1" outlineLevel="1" x14ac:dyDescent="0.2">
      <c r="A1196" s="142">
        <f t="shared" si="55"/>
        <v>1179</v>
      </c>
      <c r="B1196" s="318"/>
      <c r="C1196" s="71"/>
      <c r="D1196" s="314"/>
      <c r="E1196" s="70"/>
      <c r="F1196" s="309"/>
      <c r="G1196" s="308"/>
      <c r="H1196" s="305"/>
      <c r="I1196" s="305"/>
      <c r="J1196" s="311"/>
      <c r="K1196" s="305"/>
      <c r="L1196" s="130" t="str">
        <f>IF(I1196&lt;H1196,"Check dates",IF(AND(H1196="",I1196&gt;0),"Check dates",IF(I1196="",".",IFERROR(MAX(0,NETWORKDAYS(H1196,I1196,Lists!$F$45:$F$65)-IF(ISNUMBER(J1196),J1196,0)-1,0),"."))))</f>
        <v>.</v>
      </c>
      <c r="M1196" s="308"/>
      <c r="N1196" s="308"/>
      <c r="O1196" s="304"/>
      <c r="P1196" s="304"/>
      <c r="Q1196" s="304"/>
      <c r="R1196" s="304"/>
      <c r="S1196" s="130" t="str">
        <f t="shared" si="56"/>
        <v>.</v>
      </c>
      <c r="T1196" s="169" t="str">
        <f>IF(S1196="Yes",(NETWORKDAYS(H1196,$D$12,Lists!$F$45:$F$65)-IF(ISNUMBER(J1196),J1196,0)-1),".")</f>
        <v>.</v>
      </c>
      <c r="U1196" s="24"/>
      <c r="V1196" s="296" t="str">
        <f t="shared" si="57"/>
        <v>.</v>
      </c>
      <c r="W1196" s="44"/>
      <c r="X1196" s="307"/>
      <c r="Y1196" s="44"/>
      <c r="Z1196" s="44"/>
      <c r="AA1196" s="44"/>
      <c r="AB1196" s="44"/>
      <c r="AC1196" s="44"/>
      <c r="AD1196" s="44"/>
      <c r="AE1196" s="44"/>
      <c r="AF1196" s="44"/>
      <c r="AG1196" s="44"/>
    </row>
    <row r="1197" spans="1:33" s="105" customFormat="1" ht="11.45" customHeight="1" outlineLevel="1" x14ac:dyDescent="0.2">
      <c r="A1197" s="142">
        <f t="shared" si="55"/>
        <v>1180</v>
      </c>
      <c r="B1197" s="318"/>
      <c r="C1197" s="71"/>
      <c r="D1197" s="314"/>
      <c r="E1197" s="70"/>
      <c r="F1197" s="309"/>
      <c r="G1197" s="308"/>
      <c r="H1197" s="305"/>
      <c r="I1197" s="305"/>
      <c r="J1197" s="311"/>
      <c r="K1197" s="305"/>
      <c r="L1197" s="130" t="str">
        <f>IF(I1197&lt;H1197,"Check dates",IF(AND(H1197="",I1197&gt;0),"Check dates",IF(I1197="",".",IFERROR(MAX(0,NETWORKDAYS(H1197,I1197,Lists!$F$45:$F$65)-IF(ISNUMBER(J1197),J1197,0)-1,0),"."))))</f>
        <v>.</v>
      </c>
      <c r="M1197" s="308"/>
      <c r="N1197" s="308"/>
      <c r="O1197" s="304"/>
      <c r="P1197" s="304"/>
      <c r="Q1197" s="304"/>
      <c r="R1197" s="304"/>
      <c r="S1197" s="130" t="str">
        <f t="shared" si="56"/>
        <v>.</v>
      </c>
      <c r="T1197" s="169" t="str">
        <f>IF(S1197="Yes",(NETWORKDAYS(H1197,$D$12,Lists!$F$45:$F$65)-IF(ISNUMBER(J1197),J1197,0)-1),".")</f>
        <v>.</v>
      </c>
      <c r="U1197" s="24"/>
      <c r="V1197" s="296" t="str">
        <f t="shared" si="57"/>
        <v>.</v>
      </c>
      <c r="W1197" s="44"/>
      <c r="X1197" s="307"/>
      <c r="Y1197" s="44"/>
      <c r="Z1197" s="44"/>
      <c r="AA1197" s="44"/>
      <c r="AB1197" s="44"/>
      <c r="AC1197" s="44"/>
      <c r="AD1197" s="44"/>
      <c r="AE1197" s="44"/>
      <c r="AF1197" s="44"/>
      <c r="AG1197" s="44"/>
    </row>
    <row r="1198" spans="1:33" s="105" customFormat="1" ht="11.45" customHeight="1" outlineLevel="1" x14ac:dyDescent="0.2">
      <c r="A1198" s="142">
        <f t="shared" si="55"/>
        <v>1181</v>
      </c>
      <c r="B1198" s="318"/>
      <c r="C1198" s="71"/>
      <c r="D1198" s="314"/>
      <c r="E1198" s="70"/>
      <c r="F1198" s="309"/>
      <c r="G1198" s="308"/>
      <c r="H1198" s="305"/>
      <c r="I1198" s="319"/>
      <c r="J1198" s="311"/>
      <c r="K1198" s="305"/>
      <c r="L1198" s="130" t="str">
        <f>IF(I1198&lt;H1198,"Check dates",IF(AND(H1198="",I1198&gt;0),"Check dates",IF(I1198="",".",IFERROR(MAX(0,NETWORKDAYS(H1198,I1198,Lists!$F$45:$F$65)-IF(ISNUMBER(J1198),J1198,0)-1,0),"."))))</f>
        <v>.</v>
      </c>
      <c r="M1198" s="308"/>
      <c r="N1198" s="308"/>
      <c r="O1198" s="304"/>
      <c r="P1198" s="304"/>
      <c r="Q1198" s="304"/>
      <c r="R1198" s="304"/>
      <c r="S1198" s="130" t="str">
        <f t="shared" si="56"/>
        <v>.</v>
      </c>
      <c r="T1198" s="169" t="str">
        <f>IF(S1198="Yes",(NETWORKDAYS(H1198,$D$12,Lists!$F$45:$F$65)-IF(ISNUMBER(J1198),J1198,0)-1),".")</f>
        <v>.</v>
      </c>
      <c r="U1198" s="24"/>
      <c r="V1198" s="296" t="str">
        <f t="shared" si="57"/>
        <v>.</v>
      </c>
      <c r="W1198" s="44"/>
      <c r="X1198" s="307"/>
      <c r="Y1198" s="44"/>
      <c r="Z1198" s="44"/>
      <c r="AA1198" s="44"/>
      <c r="AB1198" s="44"/>
      <c r="AC1198" s="44"/>
      <c r="AD1198" s="44"/>
      <c r="AE1198" s="44"/>
      <c r="AF1198" s="44"/>
      <c r="AG1198" s="44"/>
    </row>
    <row r="1199" spans="1:33" s="105" customFormat="1" ht="11.45" customHeight="1" outlineLevel="1" x14ac:dyDescent="0.2">
      <c r="A1199" s="142">
        <f t="shared" si="55"/>
        <v>1182</v>
      </c>
      <c r="B1199" s="318"/>
      <c r="C1199" s="71"/>
      <c r="D1199" s="314"/>
      <c r="E1199" s="70"/>
      <c r="F1199" s="309"/>
      <c r="G1199" s="308"/>
      <c r="H1199" s="305"/>
      <c r="I1199" s="319"/>
      <c r="J1199" s="311"/>
      <c r="K1199" s="305"/>
      <c r="L1199" s="130" t="str">
        <f>IF(I1199&lt;H1199,"Check dates",IF(AND(H1199="",I1199&gt;0),"Check dates",IF(I1199="",".",IFERROR(MAX(0,NETWORKDAYS(H1199,I1199,Lists!$F$45:$F$65)-IF(ISNUMBER(J1199),J1199,0)-1,0),"."))))</f>
        <v>.</v>
      </c>
      <c r="M1199" s="308"/>
      <c r="N1199" s="308"/>
      <c r="O1199" s="304"/>
      <c r="P1199" s="304"/>
      <c r="Q1199" s="304"/>
      <c r="R1199" s="304"/>
      <c r="S1199" s="130" t="str">
        <f t="shared" si="56"/>
        <v>.</v>
      </c>
      <c r="T1199" s="169" t="str">
        <f>IF(S1199="Yes",(NETWORKDAYS(H1199,$D$12,Lists!$F$45:$F$65)-IF(ISNUMBER(J1199),J1199,0)-1),".")</f>
        <v>.</v>
      </c>
      <c r="U1199" s="24"/>
      <c r="V1199" s="296" t="str">
        <f t="shared" si="57"/>
        <v>.</v>
      </c>
      <c r="W1199" s="44"/>
      <c r="X1199" s="307"/>
      <c r="Y1199" s="44"/>
      <c r="Z1199" s="44"/>
      <c r="AA1199" s="44"/>
      <c r="AB1199" s="44"/>
      <c r="AC1199" s="44"/>
      <c r="AD1199" s="44"/>
      <c r="AE1199" s="44"/>
      <c r="AF1199" s="44"/>
      <c r="AG1199" s="44"/>
    </row>
    <row r="1200" spans="1:33" s="105" customFormat="1" outlineLevel="1" x14ac:dyDescent="0.2">
      <c r="A1200" s="142">
        <f t="shared" si="55"/>
        <v>1183</v>
      </c>
      <c r="B1200" s="318"/>
      <c r="C1200" s="71"/>
      <c r="D1200" s="314"/>
      <c r="E1200" s="70"/>
      <c r="F1200" s="309"/>
      <c r="G1200" s="308"/>
      <c r="H1200" s="305"/>
      <c r="I1200" s="319"/>
      <c r="J1200" s="311"/>
      <c r="K1200" s="305"/>
      <c r="L1200" s="130" t="str">
        <f>IF(I1200&lt;H1200,"Check dates",IF(AND(H1200="",I1200&gt;0),"Check dates",IF(I1200="",".",IFERROR(MAX(0,NETWORKDAYS(H1200,I1200,Lists!$F$45:$F$65)-IF(ISNUMBER(J1200),J1200,0)-1,0),"."))))</f>
        <v>.</v>
      </c>
      <c r="M1200" s="308"/>
      <c r="N1200" s="308"/>
      <c r="O1200" s="304"/>
      <c r="P1200" s="304"/>
      <c r="Q1200" s="304"/>
      <c r="R1200" s="304"/>
      <c r="S1200" s="130" t="str">
        <f t="shared" si="56"/>
        <v>.</v>
      </c>
      <c r="T1200" s="169" t="str">
        <f>IF(S1200="Yes",(NETWORKDAYS(H1200,$D$12,Lists!$F$45:$F$65)-IF(ISNUMBER(J1200),J1200,0)-1),".")</f>
        <v>.</v>
      </c>
      <c r="U1200" s="24"/>
      <c r="V1200" s="296" t="str">
        <f t="shared" si="57"/>
        <v>.</v>
      </c>
      <c r="W1200" s="44"/>
      <c r="X1200" s="307"/>
      <c r="Y1200" s="44"/>
      <c r="Z1200" s="44"/>
      <c r="AA1200" s="44"/>
      <c r="AB1200" s="44"/>
      <c r="AC1200" s="44"/>
      <c r="AD1200" s="44"/>
      <c r="AE1200" s="44"/>
      <c r="AF1200" s="44"/>
      <c r="AG1200" s="44"/>
    </row>
    <row r="1201" spans="1:33" s="105" customFormat="1" outlineLevel="1" x14ac:dyDescent="0.2">
      <c r="A1201" s="142">
        <f t="shared" si="55"/>
        <v>1184</v>
      </c>
      <c r="B1201" s="318"/>
      <c r="C1201" s="71"/>
      <c r="D1201" s="314"/>
      <c r="E1201" s="70"/>
      <c r="F1201" s="70"/>
      <c r="G1201" s="265"/>
      <c r="H1201" s="305"/>
      <c r="I1201" s="319"/>
      <c r="J1201" s="311"/>
      <c r="K1201" s="305"/>
      <c r="L1201" s="130" t="str">
        <f>IF(I1201&lt;H1201,"Check dates",IF(AND(H1201="",I1201&gt;0),"Check dates",IF(I1201="",".",IFERROR(MAX(0,NETWORKDAYS(H1201,I1201,Lists!$F$45:$F$65)-IF(ISNUMBER(J1201),J1201,0)-1,0),"."))))</f>
        <v>.</v>
      </c>
      <c r="M1201" s="308"/>
      <c r="N1201" s="308"/>
      <c r="O1201" s="304"/>
      <c r="P1201" s="304"/>
      <c r="Q1201" s="304"/>
      <c r="R1201" s="304"/>
      <c r="S1201" s="130" t="str">
        <f t="shared" si="56"/>
        <v>.</v>
      </c>
      <c r="T1201" s="169" t="str">
        <f>IF(S1201="Yes",(NETWORKDAYS(H1201,$D$12,Lists!$F$45:$F$65)-IF(ISNUMBER(J1201),J1201,0)-1),".")</f>
        <v>.</v>
      </c>
      <c r="U1201" s="24"/>
      <c r="V1201" s="296" t="str">
        <f t="shared" si="57"/>
        <v>.</v>
      </c>
      <c r="W1201" s="44"/>
      <c r="X1201" s="307"/>
      <c r="Y1201" s="44"/>
      <c r="Z1201" s="44"/>
      <c r="AA1201" s="44"/>
      <c r="AB1201" s="44"/>
      <c r="AC1201" s="44"/>
      <c r="AD1201" s="44"/>
      <c r="AE1201" s="44"/>
      <c r="AF1201" s="44"/>
      <c r="AG1201" s="44"/>
    </row>
    <row r="1202" spans="1:33" s="105" customFormat="1" outlineLevel="1" x14ac:dyDescent="0.2">
      <c r="A1202" s="142">
        <f t="shared" si="55"/>
        <v>1185</v>
      </c>
      <c r="B1202" s="318"/>
      <c r="C1202" s="71"/>
      <c r="D1202" s="314"/>
      <c r="E1202" s="70"/>
      <c r="F1202" s="70"/>
      <c r="G1202" s="265"/>
      <c r="H1202" s="305"/>
      <c r="I1202" s="305"/>
      <c r="J1202" s="311"/>
      <c r="K1202" s="305"/>
      <c r="L1202" s="130" t="str">
        <f>IF(I1202&lt;H1202,"Check dates",IF(AND(H1202="",I1202&gt;0),"Check dates",IF(I1202="",".",IFERROR(MAX(0,NETWORKDAYS(H1202,I1202,Lists!$F$45:$F$65)-IF(ISNUMBER(J1202),J1202,0)-1,0),"."))))</f>
        <v>.</v>
      </c>
      <c r="M1202" s="308"/>
      <c r="N1202" s="308"/>
      <c r="O1202" s="304"/>
      <c r="P1202" s="304"/>
      <c r="Q1202" s="304"/>
      <c r="R1202" s="304"/>
      <c r="S1202" s="130" t="str">
        <f t="shared" si="56"/>
        <v>.</v>
      </c>
      <c r="T1202" s="169" t="str">
        <f>IF(S1202="Yes",(NETWORKDAYS(H1202,$D$12,Lists!$F$45:$F$65)-IF(ISNUMBER(J1202),J1202,0)-1),".")</f>
        <v>.</v>
      </c>
      <c r="U1202" s="24"/>
      <c r="V1202" s="296" t="str">
        <f t="shared" si="57"/>
        <v>.</v>
      </c>
      <c r="W1202" s="44"/>
      <c r="X1202" s="307"/>
      <c r="Y1202" s="44"/>
      <c r="Z1202" s="44"/>
      <c r="AA1202" s="44"/>
      <c r="AB1202" s="44"/>
      <c r="AC1202" s="44"/>
      <c r="AD1202" s="44"/>
      <c r="AE1202" s="44"/>
      <c r="AF1202" s="44"/>
      <c r="AG1202" s="44"/>
    </row>
    <row r="1203" spans="1:33" s="105" customFormat="1" ht="11.45" customHeight="1" outlineLevel="1" x14ac:dyDescent="0.2">
      <c r="A1203" s="142">
        <f t="shared" si="55"/>
        <v>1186</v>
      </c>
      <c r="B1203" s="318"/>
      <c r="C1203" s="71"/>
      <c r="D1203" s="314"/>
      <c r="E1203" s="70"/>
      <c r="F1203" s="70"/>
      <c r="G1203" s="265"/>
      <c r="H1203" s="305"/>
      <c r="I1203" s="305"/>
      <c r="J1203" s="311"/>
      <c r="K1203" s="305"/>
      <c r="L1203" s="130" t="str">
        <f>IF(I1203&lt;H1203,"Check dates",IF(AND(H1203="",I1203&gt;0),"Check dates",IF(I1203="",".",IFERROR(MAX(0,NETWORKDAYS(H1203,I1203,Lists!$F$45:$F$65)-IF(ISNUMBER(J1203),J1203,0)-1,0),"."))))</f>
        <v>.</v>
      </c>
      <c r="M1203" s="308"/>
      <c r="N1203" s="308"/>
      <c r="O1203" s="304"/>
      <c r="P1203" s="304"/>
      <c r="Q1203" s="304"/>
      <c r="R1203" s="304"/>
      <c r="S1203" s="130" t="str">
        <f t="shared" si="56"/>
        <v>.</v>
      </c>
      <c r="T1203" s="169" t="str">
        <f>IF(S1203="Yes",(NETWORKDAYS(H1203,$D$12,Lists!$F$45:$F$65)-IF(ISNUMBER(J1203),J1203,0)-1),".")</f>
        <v>.</v>
      </c>
      <c r="U1203" s="24"/>
      <c r="V1203" s="296" t="str">
        <f t="shared" si="57"/>
        <v>.</v>
      </c>
      <c r="W1203" s="44"/>
      <c r="X1203" s="307"/>
      <c r="Y1203" s="44"/>
      <c r="Z1203" s="44"/>
      <c r="AA1203" s="44"/>
      <c r="AB1203" s="44"/>
      <c r="AC1203" s="44"/>
      <c r="AD1203" s="44"/>
      <c r="AE1203" s="44"/>
      <c r="AF1203" s="44"/>
      <c r="AG1203" s="44"/>
    </row>
    <row r="1204" spans="1:33" s="105" customFormat="1" ht="11.45" customHeight="1" outlineLevel="1" x14ac:dyDescent="0.2">
      <c r="A1204" s="142">
        <f t="shared" si="55"/>
        <v>1187</v>
      </c>
      <c r="B1204" s="318"/>
      <c r="C1204" s="71"/>
      <c r="D1204" s="314"/>
      <c r="E1204" s="70"/>
      <c r="F1204" s="309"/>
      <c r="G1204" s="308"/>
      <c r="H1204" s="305"/>
      <c r="I1204" s="305"/>
      <c r="J1204" s="311"/>
      <c r="K1204" s="305"/>
      <c r="L1204" s="130" t="str">
        <f>IF(I1204&lt;H1204,"Check dates",IF(AND(H1204="",I1204&gt;0),"Check dates",IF(I1204="",".",IFERROR(MAX(0,NETWORKDAYS(H1204,I1204,Lists!$F$45:$F$65)-IF(ISNUMBER(J1204),J1204,0)-1,0),"."))))</f>
        <v>.</v>
      </c>
      <c r="M1204" s="308"/>
      <c r="N1204" s="308"/>
      <c r="O1204" s="304"/>
      <c r="P1204" s="304"/>
      <c r="Q1204" s="304"/>
      <c r="R1204" s="304"/>
      <c r="S1204" s="130" t="str">
        <f t="shared" si="56"/>
        <v>.</v>
      </c>
      <c r="T1204" s="169" t="str">
        <f>IF(S1204="Yes",(NETWORKDAYS(H1204,$D$12,Lists!$F$45:$F$65)-IF(ISNUMBER(J1204),J1204,0)-1),".")</f>
        <v>.</v>
      </c>
      <c r="U1204" s="24"/>
      <c r="V1204" s="296" t="str">
        <f t="shared" si="57"/>
        <v>.</v>
      </c>
      <c r="W1204" s="44"/>
      <c r="X1204" s="307"/>
      <c r="Y1204" s="44"/>
      <c r="Z1204" s="44"/>
      <c r="AA1204" s="44"/>
      <c r="AB1204" s="44"/>
      <c r="AC1204" s="44"/>
      <c r="AD1204" s="44"/>
      <c r="AE1204" s="44"/>
      <c r="AF1204" s="44"/>
      <c r="AG1204" s="44"/>
    </row>
    <row r="1205" spans="1:33" s="105" customFormat="1" ht="11.45" customHeight="1" outlineLevel="1" x14ac:dyDescent="0.2">
      <c r="A1205" s="142">
        <f t="shared" si="55"/>
        <v>1188</v>
      </c>
      <c r="B1205" s="318"/>
      <c r="C1205" s="71"/>
      <c r="D1205" s="314"/>
      <c r="E1205" s="70"/>
      <c r="F1205" s="309"/>
      <c r="G1205" s="308"/>
      <c r="H1205" s="305"/>
      <c r="I1205" s="319"/>
      <c r="J1205" s="311"/>
      <c r="K1205" s="305"/>
      <c r="L1205" s="130" t="str">
        <f>IF(I1205&lt;H1205,"Check dates",IF(AND(H1205="",I1205&gt;0),"Check dates",IF(I1205="",".",IFERROR(MAX(0,NETWORKDAYS(H1205,I1205,Lists!$F$45:$F$65)-IF(ISNUMBER(J1205),J1205,0)-1,0),"."))))</f>
        <v>.</v>
      </c>
      <c r="M1205" s="308"/>
      <c r="N1205" s="308"/>
      <c r="O1205" s="304"/>
      <c r="P1205" s="304"/>
      <c r="Q1205" s="304"/>
      <c r="R1205" s="304"/>
      <c r="S1205" s="130" t="str">
        <f t="shared" si="56"/>
        <v>.</v>
      </c>
      <c r="T1205" s="169" t="str">
        <f>IF(S1205="Yes",(NETWORKDAYS(H1205,$D$12,Lists!$F$45:$F$65)-IF(ISNUMBER(J1205),J1205,0)-1),".")</f>
        <v>.</v>
      </c>
      <c r="U1205" s="24"/>
      <c r="V1205" s="296" t="str">
        <f t="shared" si="57"/>
        <v>.</v>
      </c>
      <c r="W1205" s="44"/>
      <c r="X1205" s="307"/>
      <c r="Y1205" s="44"/>
      <c r="Z1205" s="44"/>
      <c r="AA1205" s="44"/>
      <c r="AB1205" s="44"/>
      <c r="AC1205" s="44"/>
      <c r="AD1205" s="44"/>
      <c r="AE1205" s="44"/>
      <c r="AF1205" s="44"/>
      <c r="AG1205" s="44"/>
    </row>
    <row r="1206" spans="1:33" s="105" customFormat="1" ht="11.45" customHeight="1" outlineLevel="1" x14ac:dyDescent="0.2">
      <c r="A1206" s="142">
        <f t="shared" si="55"/>
        <v>1189</v>
      </c>
      <c r="B1206" s="318"/>
      <c r="C1206" s="71"/>
      <c r="D1206" s="314"/>
      <c r="E1206" s="70"/>
      <c r="F1206" s="309"/>
      <c r="G1206" s="308"/>
      <c r="H1206" s="305"/>
      <c r="I1206" s="305"/>
      <c r="J1206" s="311"/>
      <c r="K1206" s="305"/>
      <c r="L1206" s="130" t="str">
        <f>IF(I1206&lt;H1206,"Check dates",IF(AND(H1206="",I1206&gt;0),"Check dates",IF(I1206="",".",IFERROR(MAX(0,NETWORKDAYS(H1206,I1206,Lists!$F$45:$F$65)-IF(ISNUMBER(J1206),J1206,0)-1,0),"."))))</f>
        <v>.</v>
      </c>
      <c r="M1206" s="308"/>
      <c r="N1206" s="308"/>
      <c r="O1206" s="304"/>
      <c r="P1206" s="304"/>
      <c r="Q1206" s="304"/>
      <c r="R1206" s="304"/>
      <c r="S1206" s="130" t="str">
        <f t="shared" si="56"/>
        <v>.</v>
      </c>
      <c r="T1206" s="169" t="str">
        <f>IF(S1206="Yes",(NETWORKDAYS(H1206,$D$12,Lists!$F$45:$F$65)-IF(ISNUMBER(J1206),J1206,0)-1),".")</f>
        <v>.</v>
      </c>
      <c r="U1206" s="24"/>
      <c r="V1206" s="296" t="str">
        <f t="shared" si="57"/>
        <v>.</v>
      </c>
      <c r="W1206" s="44"/>
      <c r="X1206" s="307"/>
      <c r="Y1206" s="44"/>
      <c r="Z1206" s="44"/>
      <c r="AA1206" s="44"/>
      <c r="AB1206" s="44"/>
      <c r="AC1206" s="44"/>
      <c r="AD1206" s="44"/>
      <c r="AE1206" s="44"/>
      <c r="AF1206" s="44"/>
      <c r="AG1206" s="44"/>
    </row>
    <row r="1207" spans="1:33" s="105" customFormat="1" ht="11.45" customHeight="1" outlineLevel="1" x14ac:dyDescent="0.2">
      <c r="A1207" s="142">
        <f t="shared" si="55"/>
        <v>1190</v>
      </c>
      <c r="B1207" s="318"/>
      <c r="C1207" s="71"/>
      <c r="D1207" s="314"/>
      <c r="E1207" s="70"/>
      <c r="F1207" s="309"/>
      <c r="G1207" s="308"/>
      <c r="H1207" s="305"/>
      <c r="I1207" s="305"/>
      <c r="J1207" s="311"/>
      <c r="K1207" s="305"/>
      <c r="L1207" s="130" t="str">
        <f>IF(I1207&lt;H1207,"Check dates",IF(AND(H1207="",I1207&gt;0),"Check dates",IF(I1207="",".",IFERROR(MAX(0,NETWORKDAYS(H1207,I1207,Lists!$F$45:$F$65)-IF(ISNUMBER(J1207),J1207,0)-1,0),"."))))</f>
        <v>.</v>
      </c>
      <c r="M1207" s="308"/>
      <c r="N1207" s="308"/>
      <c r="O1207" s="304"/>
      <c r="P1207" s="304"/>
      <c r="Q1207" s="304"/>
      <c r="R1207" s="304"/>
      <c r="S1207" s="130" t="str">
        <f t="shared" si="56"/>
        <v>.</v>
      </c>
      <c r="T1207" s="169" t="str">
        <f>IF(S1207="Yes",(NETWORKDAYS(H1207,$D$12,Lists!$F$45:$F$65)-IF(ISNUMBER(J1207),J1207,0)-1),".")</f>
        <v>.</v>
      </c>
      <c r="U1207" s="24"/>
      <c r="V1207" s="296" t="str">
        <f t="shared" si="57"/>
        <v>.</v>
      </c>
      <c r="W1207" s="44"/>
      <c r="X1207" s="307"/>
      <c r="Y1207" s="44"/>
      <c r="Z1207" s="44"/>
      <c r="AA1207" s="44"/>
      <c r="AB1207" s="44"/>
      <c r="AC1207" s="44"/>
      <c r="AD1207" s="44"/>
      <c r="AE1207" s="44"/>
      <c r="AF1207" s="44"/>
      <c r="AG1207" s="44"/>
    </row>
    <row r="1208" spans="1:33" s="105" customFormat="1" ht="11.45" customHeight="1" outlineLevel="1" x14ac:dyDescent="0.2">
      <c r="A1208" s="142">
        <f t="shared" si="55"/>
        <v>1191</v>
      </c>
      <c r="B1208" s="318"/>
      <c r="C1208" s="71"/>
      <c r="D1208" s="314"/>
      <c r="E1208" s="70"/>
      <c r="F1208" s="309"/>
      <c r="G1208" s="308"/>
      <c r="H1208" s="305"/>
      <c r="I1208" s="305"/>
      <c r="J1208" s="311"/>
      <c r="K1208" s="305"/>
      <c r="L1208" s="130" t="str">
        <f>IF(I1208&lt;H1208,"Check dates",IF(AND(H1208="",I1208&gt;0),"Check dates",IF(I1208="",".",IFERROR(MAX(0,NETWORKDAYS(H1208,I1208,Lists!$F$45:$F$65)-IF(ISNUMBER(J1208),J1208,0)-1,0),"."))))</f>
        <v>.</v>
      </c>
      <c r="M1208" s="308"/>
      <c r="N1208" s="308"/>
      <c r="O1208" s="304"/>
      <c r="P1208" s="304"/>
      <c r="Q1208" s="304"/>
      <c r="R1208" s="304"/>
      <c r="S1208" s="130" t="str">
        <f t="shared" si="56"/>
        <v>.</v>
      </c>
      <c r="T1208" s="169" t="str">
        <f>IF(S1208="Yes",(NETWORKDAYS(H1208,$D$12,Lists!$F$45:$F$65)-IF(ISNUMBER(J1208),J1208,0)-1),".")</f>
        <v>.</v>
      </c>
      <c r="U1208" s="24"/>
      <c r="V1208" s="296" t="str">
        <f t="shared" si="57"/>
        <v>.</v>
      </c>
      <c r="W1208" s="44"/>
      <c r="X1208" s="307"/>
      <c r="Y1208" s="44"/>
      <c r="Z1208" s="44"/>
      <c r="AA1208" s="44"/>
      <c r="AB1208" s="44"/>
      <c r="AC1208" s="44"/>
      <c r="AD1208" s="44"/>
      <c r="AE1208" s="44"/>
      <c r="AF1208" s="44"/>
      <c r="AG1208" s="44"/>
    </row>
    <row r="1209" spans="1:33" s="105" customFormat="1" ht="11.45" customHeight="1" outlineLevel="1" x14ac:dyDescent="0.2">
      <c r="A1209" s="142">
        <f t="shared" si="55"/>
        <v>1192</v>
      </c>
      <c r="B1209" s="318"/>
      <c r="C1209" s="71"/>
      <c r="D1209" s="314"/>
      <c r="E1209" s="70"/>
      <c r="F1209" s="309"/>
      <c r="G1209" s="308"/>
      <c r="H1209" s="305"/>
      <c r="I1209" s="305"/>
      <c r="J1209" s="311"/>
      <c r="K1209" s="305"/>
      <c r="L1209" s="130" t="str">
        <f>IF(I1209&lt;H1209,"Check dates",IF(AND(H1209="",I1209&gt;0),"Check dates",IF(I1209="",".",IFERROR(MAX(0,NETWORKDAYS(H1209,I1209,Lists!$F$45:$F$65)-IF(ISNUMBER(J1209),J1209,0)-1,0),"."))))</f>
        <v>.</v>
      </c>
      <c r="M1209" s="308"/>
      <c r="N1209" s="308"/>
      <c r="O1209" s="304"/>
      <c r="P1209" s="304"/>
      <c r="Q1209" s="304"/>
      <c r="R1209" s="304"/>
      <c r="S1209" s="130" t="str">
        <f t="shared" si="56"/>
        <v>.</v>
      </c>
      <c r="T1209" s="169" t="str">
        <f>IF(S1209="Yes",(NETWORKDAYS(H1209,$D$12,Lists!$F$45:$F$65)-IF(ISNUMBER(J1209),J1209,0)-1),".")</f>
        <v>.</v>
      </c>
      <c r="U1209" s="24"/>
      <c r="V1209" s="296" t="str">
        <f t="shared" si="57"/>
        <v>.</v>
      </c>
      <c r="W1209" s="44"/>
      <c r="X1209" s="307"/>
      <c r="Y1209" s="44"/>
      <c r="Z1209" s="44"/>
      <c r="AA1209" s="44"/>
      <c r="AB1209" s="44"/>
      <c r="AC1209" s="44"/>
      <c r="AD1209" s="44"/>
      <c r="AE1209" s="44"/>
      <c r="AF1209" s="44"/>
      <c r="AG1209" s="44"/>
    </row>
    <row r="1210" spans="1:33" s="105" customFormat="1" ht="11.45" customHeight="1" outlineLevel="1" x14ac:dyDescent="0.2">
      <c r="A1210" s="142">
        <f t="shared" si="55"/>
        <v>1193</v>
      </c>
      <c r="B1210" s="318"/>
      <c r="C1210" s="71"/>
      <c r="D1210" s="314"/>
      <c r="E1210" s="70"/>
      <c r="F1210" s="309"/>
      <c r="G1210" s="308"/>
      <c r="H1210" s="305"/>
      <c r="I1210" s="305"/>
      <c r="J1210" s="311"/>
      <c r="K1210" s="305"/>
      <c r="L1210" s="130" t="str">
        <f>IF(I1210&lt;H1210,"Check dates",IF(AND(H1210="",I1210&gt;0),"Check dates",IF(I1210="",".",IFERROR(MAX(0,NETWORKDAYS(H1210,I1210,Lists!$F$45:$F$65)-IF(ISNUMBER(J1210),J1210,0)-1,0),"."))))</f>
        <v>.</v>
      </c>
      <c r="M1210" s="308"/>
      <c r="N1210" s="308"/>
      <c r="O1210" s="304"/>
      <c r="P1210" s="304"/>
      <c r="Q1210" s="304"/>
      <c r="R1210" s="304"/>
      <c r="S1210" s="130" t="str">
        <f t="shared" si="56"/>
        <v>.</v>
      </c>
      <c r="T1210" s="169" t="str">
        <f>IF(S1210="Yes",(NETWORKDAYS(H1210,$D$12,Lists!$F$45:$F$65)-IF(ISNUMBER(J1210),J1210,0)-1),".")</f>
        <v>.</v>
      </c>
      <c r="U1210" s="24"/>
      <c r="V1210" s="296" t="str">
        <f t="shared" si="57"/>
        <v>.</v>
      </c>
      <c r="W1210" s="44"/>
      <c r="X1210" s="307"/>
      <c r="Y1210" s="44"/>
      <c r="Z1210" s="44"/>
      <c r="AA1210" s="44"/>
      <c r="AB1210" s="44"/>
      <c r="AC1210" s="44"/>
      <c r="AD1210" s="44"/>
      <c r="AE1210" s="44"/>
      <c r="AF1210" s="44"/>
      <c r="AG1210" s="44"/>
    </row>
    <row r="1211" spans="1:33" s="105" customFormat="1" ht="11.45" customHeight="1" outlineLevel="1" x14ac:dyDescent="0.2">
      <c r="A1211" s="142">
        <f t="shared" si="55"/>
        <v>1194</v>
      </c>
      <c r="B1211" s="318"/>
      <c r="C1211" s="71"/>
      <c r="D1211" s="314"/>
      <c r="E1211" s="70"/>
      <c r="F1211" s="309"/>
      <c r="G1211" s="308"/>
      <c r="H1211" s="305"/>
      <c r="I1211" s="305"/>
      <c r="J1211" s="311"/>
      <c r="K1211" s="305"/>
      <c r="L1211" s="130" t="str">
        <f>IF(I1211&lt;H1211,"Check dates",IF(AND(H1211="",I1211&gt;0),"Check dates",IF(I1211="",".",IFERROR(MAX(0,NETWORKDAYS(H1211,I1211,Lists!$F$45:$F$65)-IF(ISNUMBER(J1211),J1211,0)-1,0),"."))))</f>
        <v>.</v>
      </c>
      <c r="M1211" s="308"/>
      <c r="N1211" s="308"/>
      <c r="O1211" s="304"/>
      <c r="P1211" s="304"/>
      <c r="Q1211" s="304"/>
      <c r="R1211" s="304"/>
      <c r="S1211" s="130" t="str">
        <f t="shared" si="56"/>
        <v>.</v>
      </c>
      <c r="T1211" s="169" t="str">
        <f>IF(S1211="Yes",(NETWORKDAYS(H1211,$D$12,Lists!$F$45:$F$65)-IF(ISNUMBER(J1211),J1211,0)-1),".")</f>
        <v>.</v>
      </c>
      <c r="U1211" s="24"/>
      <c r="V1211" s="296" t="str">
        <f t="shared" si="57"/>
        <v>.</v>
      </c>
      <c r="W1211" s="44"/>
      <c r="X1211" s="307"/>
      <c r="Y1211" s="44"/>
      <c r="Z1211" s="44"/>
      <c r="AA1211" s="44"/>
      <c r="AB1211" s="44"/>
      <c r="AC1211" s="44"/>
      <c r="AD1211" s="44"/>
      <c r="AE1211" s="44"/>
      <c r="AF1211" s="44"/>
      <c r="AG1211" s="44"/>
    </row>
    <row r="1212" spans="1:33" s="105" customFormat="1" ht="11.45" customHeight="1" outlineLevel="1" x14ac:dyDescent="0.2">
      <c r="A1212" s="142">
        <f t="shared" si="55"/>
        <v>1195</v>
      </c>
      <c r="B1212" s="318"/>
      <c r="C1212" s="71"/>
      <c r="D1212" s="314"/>
      <c r="E1212" s="70"/>
      <c r="F1212" s="309"/>
      <c r="G1212" s="308"/>
      <c r="H1212" s="305"/>
      <c r="I1212" s="305"/>
      <c r="J1212" s="311"/>
      <c r="K1212" s="305"/>
      <c r="L1212" s="130" t="str">
        <f>IF(I1212&lt;H1212,"Check dates",IF(AND(H1212="",I1212&gt;0),"Check dates",IF(I1212="",".",IFERROR(MAX(0,NETWORKDAYS(H1212,I1212,Lists!$F$45:$F$65)-IF(ISNUMBER(J1212),J1212,0)-1,0),"."))))</f>
        <v>.</v>
      </c>
      <c r="M1212" s="308"/>
      <c r="N1212" s="308"/>
      <c r="O1212" s="304"/>
      <c r="P1212" s="304"/>
      <c r="Q1212" s="304"/>
      <c r="R1212" s="304"/>
      <c r="S1212" s="130" t="str">
        <f t="shared" si="56"/>
        <v>.</v>
      </c>
      <c r="T1212" s="169" t="str">
        <f>IF(S1212="Yes",(NETWORKDAYS(H1212,$D$12,Lists!$F$45:$F$65)-IF(ISNUMBER(J1212),J1212,0)-1),".")</f>
        <v>.</v>
      </c>
      <c r="U1212" s="24"/>
      <c r="V1212" s="296" t="str">
        <f t="shared" si="57"/>
        <v>.</v>
      </c>
      <c r="W1212" s="44"/>
      <c r="X1212" s="307"/>
      <c r="Y1212" s="44"/>
      <c r="Z1212" s="44"/>
      <c r="AA1212" s="44"/>
      <c r="AB1212" s="44"/>
      <c r="AC1212" s="44"/>
      <c r="AD1212" s="44"/>
      <c r="AE1212" s="44"/>
      <c r="AF1212" s="44"/>
      <c r="AG1212" s="44"/>
    </row>
    <row r="1213" spans="1:33" s="105" customFormat="1" ht="11.45" customHeight="1" outlineLevel="1" x14ac:dyDescent="0.2">
      <c r="A1213" s="142">
        <f t="shared" si="55"/>
        <v>1196</v>
      </c>
      <c r="B1213" s="318"/>
      <c r="C1213" s="71"/>
      <c r="D1213" s="314"/>
      <c r="E1213" s="70"/>
      <c r="F1213" s="309"/>
      <c r="G1213" s="308"/>
      <c r="H1213" s="305"/>
      <c r="I1213" s="305"/>
      <c r="J1213" s="311"/>
      <c r="K1213" s="305"/>
      <c r="L1213" s="130" t="str">
        <f>IF(I1213&lt;H1213,"Check dates",IF(AND(H1213="",I1213&gt;0),"Check dates",IF(I1213="",".",IFERROR(MAX(0,NETWORKDAYS(H1213,I1213,Lists!$F$45:$F$65)-IF(ISNUMBER(J1213),J1213,0)-1,0),"."))))</f>
        <v>.</v>
      </c>
      <c r="M1213" s="308"/>
      <c r="N1213" s="308"/>
      <c r="O1213" s="304"/>
      <c r="P1213" s="304"/>
      <c r="Q1213" s="304"/>
      <c r="R1213" s="304"/>
      <c r="S1213" s="130" t="str">
        <f t="shared" si="56"/>
        <v>.</v>
      </c>
      <c r="T1213" s="169" t="str">
        <f>IF(S1213="Yes",(NETWORKDAYS(H1213,$D$12,Lists!$F$45:$F$65)-IF(ISNUMBER(J1213),J1213,0)-1),".")</f>
        <v>.</v>
      </c>
      <c r="U1213" s="24"/>
      <c r="V1213" s="296" t="str">
        <f t="shared" si="57"/>
        <v>.</v>
      </c>
      <c r="W1213" s="44"/>
      <c r="X1213" s="307"/>
      <c r="Y1213" s="44"/>
      <c r="Z1213" s="44"/>
      <c r="AA1213" s="44"/>
      <c r="AB1213" s="44"/>
      <c r="AC1213" s="44"/>
      <c r="AD1213" s="44"/>
      <c r="AE1213" s="44"/>
      <c r="AF1213" s="44"/>
      <c r="AG1213" s="44"/>
    </row>
    <row r="1214" spans="1:33" s="105" customFormat="1" ht="11.45" customHeight="1" outlineLevel="1" x14ac:dyDescent="0.2">
      <c r="A1214" s="142">
        <f t="shared" si="55"/>
        <v>1197</v>
      </c>
      <c r="B1214" s="318"/>
      <c r="C1214" s="71"/>
      <c r="D1214" s="314"/>
      <c r="E1214" s="70"/>
      <c r="F1214" s="309"/>
      <c r="G1214" s="308"/>
      <c r="H1214" s="305"/>
      <c r="I1214" s="305"/>
      <c r="J1214" s="311"/>
      <c r="K1214" s="305"/>
      <c r="L1214" s="130" t="str">
        <f>IF(I1214&lt;H1214,"Check dates",IF(AND(H1214="",I1214&gt;0),"Check dates",IF(I1214="",".",IFERROR(MAX(0,NETWORKDAYS(H1214,I1214,Lists!$F$45:$F$65)-IF(ISNUMBER(J1214),J1214,0)-1,0),"."))))</f>
        <v>.</v>
      </c>
      <c r="M1214" s="308"/>
      <c r="N1214" s="308"/>
      <c r="O1214" s="304"/>
      <c r="P1214" s="304"/>
      <c r="Q1214" s="304"/>
      <c r="R1214" s="304"/>
      <c r="S1214" s="130" t="str">
        <f t="shared" si="56"/>
        <v>.</v>
      </c>
      <c r="T1214" s="169" t="str">
        <f>IF(S1214="Yes",(NETWORKDAYS(H1214,$D$12,Lists!$F$45:$F$65)-IF(ISNUMBER(J1214),J1214,0)-1),".")</f>
        <v>.</v>
      </c>
      <c r="U1214" s="24"/>
      <c r="V1214" s="296" t="str">
        <f t="shared" si="57"/>
        <v>.</v>
      </c>
      <c r="W1214" s="44"/>
      <c r="X1214" s="307"/>
      <c r="Y1214" s="44"/>
      <c r="Z1214" s="44"/>
      <c r="AA1214" s="44"/>
      <c r="AB1214" s="44"/>
      <c r="AC1214" s="44"/>
      <c r="AD1214" s="44"/>
      <c r="AE1214" s="44"/>
      <c r="AF1214" s="44"/>
      <c r="AG1214" s="44"/>
    </row>
    <row r="1215" spans="1:33" s="105" customFormat="1" ht="11.45" customHeight="1" outlineLevel="1" x14ac:dyDescent="0.2">
      <c r="A1215" s="142">
        <f t="shared" si="55"/>
        <v>1198</v>
      </c>
      <c r="B1215" s="318"/>
      <c r="C1215" s="71"/>
      <c r="D1215" s="314"/>
      <c r="E1215" s="70"/>
      <c r="F1215" s="309"/>
      <c r="G1215" s="308"/>
      <c r="H1215" s="305"/>
      <c r="I1215" s="305"/>
      <c r="J1215" s="311"/>
      <c r="K1215" s="305"/>
      <c r="L1215" s="130" t="str">
        <f>IF(I1215&lt;H1215,"Check dates",IF(AND(H1215="",I1215&gt;0),"Check dates",IF(I1215="",".",IFERROR(MAX(0,NETWORKDAYS(H1215,I1215,Lists!$F$45:$F$65)-IF(ISNUMBER(J1215),J1215,0)-1,0),"."))))</f>
        <v>.</v>
      </c>
      <c r="M1215" s="308"/>
      <c r="N1215" s="308"/>
      <c r="O1215" s="304"/>
      <c r="P1215" s="304"/>
      <c r="Q1215" s="304"/>
      <c r="R1215" s="304"/>
      <c r="S1215" s="130" t="str">
        <f t="shared" si="56"/>
        <v>.</v>
      </c>
      <c r="T1215" s="169" t="str">
        <f>IF(S1215="Yes",(NETWORKDAYS(H1215,$D$12,Lists!$F$45:$F$65)-IF(ISNUMBER(J1215),J1215,0)-1),".")</f>
        <v>.</v>
      </c>
      <c r="U1215" s="24"/>
      <c r="V1215" s="296" t="str">
        <f t="shared" si="57"/>
        <v>.</v>
      </c>
      <c r="W1215" s="44"/>
      <c r="X1215" s="307"/>
      <c r="Y1215" s="44"/>
      <c r="Z1215" s="44"/>
      <c r="AA1215" s="44"/>
      <c r="AB1215" s="44"/>
      <c r="AC1215" s="44"/>
      <c r="AD1215" s="44"/>
      <c r="AE1215" s="44"/>
      <c r="AF1215" s="44"/>
      <c r="AG1215" s="44"/>
    </row>
    <row r="1216" spans="1:33" s="105" customFormat="1" ht="11.45" customHeight="1" outlineLevel="1" x14ac:dyDescent="0.2">
      <c r="A1216" s="142">
        <f t="shared" si="55"/>
        <v>1199</v>
      </c>
      <c r="B1216" s="318"/>
      <c r="C1216" s="71"/>
      <c r="D1216" s="314"/>
      <c r="E1216" s="70"/>
      <c r="F1216" s="309"/>
      <c r="G1216" s="308"/>
      <c r="H1216" s="305"/>
      <c r="I1216" s="305"/>
      <c r="J1216" s="311"/>
      <c r="K1216" s="305"/>
      <c r="L1216" s="130" t="str">
        <f>IF(I1216&lt;H1216,"Check dates",IF(AND(H1216="",I1216&gt;0),"Check dates",IF(I1216="",".",IFERROR(MAX(0,NETWORKDAYS(H1216,I1216,Lists!$F$45:$F$65)-IF(ISNUMBER(J1216),J1216,0)-1,0),"."))))</f>
        <v>.</v>
      </c>
      <c r="M1216" s="308"/>
      <c r="N1216" s="308"/>
      <c r="O1216" s="304"/>
      <c r="P1216" s="304"/>
      <c r="Q1216" s="304"/>
      <c r="R1216" s="304"/>
      <c r="S1216" s="130" t="str">
        <f t="shared" si="56"/>
        <v>.</v>
      </c>
      <c r="T1216" s="169" t="str">
        <f>IF(S1216="Yes",(NETWORKDAYS(H1216,$D$12,Lists!$F$45:$F$65)-IF(ISNUMBER(J1216),J1216,0)-1),".")</f>
        <v>.</v>
      </c>
      <c r="U1216" s="24"/>
      <c r="V1216" s="296" t="str">
        <f t="shared" si="57"/>
        <v>.</v>
      </c>
      <c r="W1216" s="44"/>
      <c r="X1216" s="307"/>
      <c r="Y1216" s="44"/>
      <c r="Z1216" s="44"/>
      <c r="AA1216" s="44"/>
      <c r="AB1216" s="44"/>
      <c r="AC1216" s="44"/>
      <c r="AD1216" s="44"/>
      <c r="AE1216" s="44"/>
      <c r="AF1216" s="44"/>
      <c r="AG1216" s="44"/>
    </row>
    <row r="1217" spans="1:33" s="105" customFormat="1" ht="11.45" customHeight="1" outlineLevel="1" x14ac:dyDescent="0.2">
      <c r="A1217" s="142">
        <f t="shared" si="55"/>
        <v>1200</v>
      </c>
      <c r="B1217" s="318"/>
      <c r="C1217" s="71"/>
      <c r="D1217" s="314"/>
      <c r="E1217" s="70"/>
      <c r="F1217" s="309"/>
      <c r="G1217" s="308"/>
      <c r="H1217" s="305"/>
      <c r="I1217" s="305"/>
      <c r="J1217" s="311"/>
      <c r="K1217" s="305"/>
      <c r="L1217" s="130" t="str">
        <f>IF(I1217&lt;H1217,"Check dates",IF(AND(H1217="",I1217&gt;0),"Check dates",IF(I1217="",".",IFERROR(MAX(0,NETWORKDAYS(H1217,I1217,Lists!$F$45:$F$65)-IF(ISNUMBER(J1217),J1217,0)-1,0),"."))))</f>
        <v>.</v>
      </c>
      <c r="M1217" s="308"/>
      <c r="N1217" s="308"/>
      <c r="O1217" s="304"/>
      <c r="P1217" s="304"/>
      <c r="Q1217" s="304"/>
      <c r="R1217" s="304"/>
      <c r="S1217" s="130" t="str">
        <f t="shared" si="56"/>
        <v>.</v>
      </c>
      <c r="T1217" s="169" t="str">
        <f>IF(S1217="Yes",(NETWORKDAYS(H1217,$D$12,Lists!$F$45:$F$65)-IF(ISNUMBER(J1217),J1217,0)-1),".")</f>
        <v>.</v>
      </c>
      <c r="U1217" s="24"/>
      <c r="V1217" s="296" t="str">
        <f t="shared" si="57"/>
        <v>.</v>
      </c>
      <c r="W1217" s="44"/>
      <c r="X1217" s="307"/>
      <c r="Y1217" s="44"/>
      <c r="Z1217" s="44"/>
      <c r="AA1217" s="44"/>
      <c r="AB1217" s="44"/>
      <c r="AC1217" s="44"/>
      <c r="AD1217" s="44"/>
      <c r="AE1217" s="44"/>
      <c r="AF1217" s="44"/>
      <c r="AG1217" s="44"/>
    </row>
    <row r="1218" spans="1:33" s="105" customFormat="1" ht="11.45" customHeight="1" outlineLevel="1" x14ac:dyDescent="0.2">
      <c r="A1218" s="142">
        <f t="shared" si="55"/>
        <v>1201</v>
      </c>
      <c r="B1218" s="318"/>
      <c r="C1218" s="71"/>
      <c r="D1218" s="314"/>
      <c r="E1218" s="70"/>
      <c r="F1218" s="309"/>
      <c r="G1218" s="308"/>
      <c r="H1218" s="305"/>
      <c r="I1218" s="305"/>
      <c r="J1218" s="311"/>
      <c r="K1218" s="305"/>
      <c r="L1218" s="130" t="str">
        <f>IF(I1218&lt;H1218,"Check dates",IF(AND(H1218="",I1218&gt;0),"Check dates",IF(I1218="",".",IFERROR(MAX(0,NETWORKDAYS(H1218,I1218,Lists!$F$45:$F$65)-IF(ISNUMBER(J1218),J1218,0)-1,0),"."))))</f>
        <v>.</v>
      </c>
      <c r="M1218" s="308"/>
      <c r="N1218" s="308"/>
      <c r="O1218" s="304"/>
      <c r="P1218" s="304"/>
      <c r="Q1218" s="304"/>
      <c r="R1218" s="304"/>
      <c r="S1218" s="130" t="str">
        <f t="shared" si="56"/>
        <v>.</v>
      </c>
      <c r="T1218" s="169" t="str">
        <f>IF(S1218="Yes",(NETWORKDAYS(H1218,$D$12,Lists!$F$45:$F$65)-IF(ISNUMBER(J1218),J1218,0)-1),".")</f>
        <v>.</v>
      </c>
      <c r="U1218" s="24"/>
      <c r="V1218" s="296" t="str">
        <f t="shared" si="57"/>
        <v>.</v>
      </c>
      <c r="W1218" s="44"/>
      <c r="X1218" s="307"/>
      <c r="Y1218" s="44"/>
      <c r="Z1218" s="44"/>
      <c r="AA1218" s="44"/>
      <c r="AB1218" s="44"/>
      <c r="AC1218" s="44"/>
      <c r="AD1218" s="44"/>
      <c r="AE1218" s="44"/>
      <c r="AF1218" s="44"/>
      <c r="AG1218" s="44"/>
    </row>
    <row r="1219" spans="1:33" s="105" customFormat="1" ht="11.45" customHeight="1" outlineLevel="1" x14ac:dyDescent="0.2">
      <c r="A1219" s="142">
        <f t="shared" si="55"/>
        <v>1202</v>
      </c>
      <c r="B1219" s="318"/>
      <c r="C1219" s="71"/>
      <c r="D1219" s="314"/>
      <c r="E1219" s="70"/>
      <c r="F1219" s="309"/>
      <c r="G1219" s="308"/>
      <c r="H1219" s="305"/>
      <c r="I1219" s="305"/>
      <c r="J1219" s="311"/>
      <c r="K1219" s="305"/>
      <c r="L1219" s="130" t="str">
        <f>IF(I1219&lt;H1219,"Check dates",IF(AND(H1219="",I1219&gt;0),"Check dates",IF(I1219="",".",IFERROR(MAX(0,NETWORKDAYS(H1219,I1219,Lists!$F$45:$F$65)-IF(ISNUMBER(J1219),J1219,0)-1,0),"."))))</f>
        <v>.</v>
      </c>
      <c r="M1219" s="308"/>
      <c r="N1219" s="308"/>
      <c r="O1219" s="304"/>
      <c r="P1219" s="304"/>
      <c r="Q1219" s="304"/>
      <c r="R1219" s="304"/>
      <c r="S1219" s="130" t="str">
        <f t="shared" si="56"/>
        <v>.</v>
      </c>
      <c r="T1219" s="169" t="str">
        <f>IF(S1219="Yes",(NETWORKDAYS(H1219,$D$12,Lists!$F$45:$F$65)-IF(ISNUMBER(J1219),J1219,0)-1),".")</f>
        <v>.</v>
      </c>
      <c r="U1219" s="24"/>
      <c r="V1219" s="296" t="str">
        <f t="shared" si="57"/>
        <v>.</v>
      </c>
      <c r="W1219" s="44"/>
      <c r="X1219" s="307"/>
      <c r="Y1219" s="44"/>
      <c r="Z1219" s="44"/>
      <c r="AA1219" s="44"/>
      <c r="AB1219" s="44"/>
      <c r="AC1219" s="44"/>
      <c r="AD1219" s="44"/>
      <c r="AE1219" s="44"/>
      <c r="AF1219" s="44"/>
      <c r="AG1219" s="44"/>
    </row>
    <row r="1220" spans="1:33" s="105" customFormat="1" ht="11.45" customHeight="1" outlineLevel="1" x14ac:dyDescent="0.2">
      <c r="A1220" s="142">
        <f t="shared" si="55"/>
        <v>1203</v>
      </c>
      <c r="B1220" s="318"/>
      <c r="C1220" s="71"/>
      <c r="D1220" s="314"/>
      <c r="E1220" s="70"/>
      <c r="F1220" s="309"/>
      <c r="G1220" s="308"/>
      <c r="H1220" s="305"/>
      <c r="I1220" s="319"/>
      <c r="J1220" s="311"/>
      <c r="K1220" s="305"/>
      <c r="L1220" s="130" t="str">
        <f>IF(I1220&lt;H1220,"Check dates",IF(AND(H1220="",I1220&gt;0),"Check dates",IF(I1220="",".",IFERROR(MAX(0,NETWORKDAYS(H1220,I1220,Lists!$F$45:$F$65)-IF(ISNUMBER(J1220),J1220,0)-1,0),"."))))</f>
        <v>.</v>
      </c>
      <c r="M1220" s="308"/>
      <c r="N1220" s="308"/>
      <c r="O1220" s="304"/>
      <c r="P1220" s="304"/>
      <c r="Q1220" s="304"/>
      <c r="R1220" s="304"/>
      <c r="S1220" s="130" t="str">
        <f t="shared" si="56"/>
        <v>.</v>
      </c>
      <c r="T1220" s="169" t="str">
        <f>IF(S1220="Yes",(NETWORKDAYS(H1220,$D$12,Lists!$F$45:$F$65)-IF(ISNUMBER(J1220),J1220,0)-1),".")</f>
        <v>.</v>
      </c>
      <c r="U1220" s="24"/>
      <c r="V1220" s="296" t="str">
        <f t="shared" si="57"/>
        <v>.</v>
      </c>
      <c r="W1220" s="44"/>
      <c r="X1220" s="307"/>
      <c r="Y1220" s="44"/>
      <c r="Z1220" s="44"/>
      <c r="AA1220" s="44"/>
      <c r="AB1220" s="44"/>
      <c r="AC1220" s="44"/>
      <c r="AD1220" s="44"/>
      <c r="AE1220" s="44"/>
      <c r="AF1220" s="44"/>
      <c r="AG1220" s="44"/>
    </row>
    <row r="1221" spans="1:33" s="105" customFormat="1" ht="11.45" customHeight="1" outlineLevel="1" x14ac:dyDescent="0.2">
      <c r="A1221" s="142">
        <f t="shared" si="55"/>
        <v>1204</v>
      </c>
      <c r="B1221" s="318"/>
      <c r="C1221" s="71"/>
      <c r="D1221" s="314"/>
      <c r="E1221" s="70"/>
      <c r="F1221" s="309"/>
      <c r="G1221" s="308"/>
      <c r="H1221" s="305"/>
      <c r="I1221" s="319"/>
      <c r="J1221" s="312"/>
      <c r="K1221" s="305"/>
      <c r="L1221" s="130" t="str">
        <f>IF(I1221&lt;H1221,"Check dates",IF(AND(H1221="",I1221&gt;0),"Check dates",IF(I1221="",".",IFERROR(MAX(0,NETWORKDAYS(H1221,I1221,Lists!$F$45:$F$65)-IF(ISNUMBER(J1221),J1221,0)-1,0),"."))))</f>
        <v>.</v>
      </c>
      <c r="M1221" s="308"/>
      <c r="N1221" s="308"/>
      <c r="O1221" s="304"/>
      <c r="P1221" s="304"/>
      <c r="Q1221" s="304"/>
      <c r="R1221" s="304"/>
      <c r="S1221" s="130" t="str">
        <f t="shared" si="56"/>
        <v>.</v>
      </c>
      <c r="T1221" s="169" t="str">
        <f>IF(S1221="Yes",(NETWORKDAYS(H1221,$D$12,Lists!$F$45:$F$65)-IF(ISNUMBER(J1221),J1221,0)-1),".")</f>
        <v>.</v>
      </c>
      <c r="U1221" s="24"/>
      <c r="V1221" s="296" t="str">
        <f t="shared" si="57"/>
        <v>.</v>
      </c>
      <c r="W1221" s="44"/>
      <c r="X1221" s="307"/>
      <c r="Y1221" s="44"/>
      <c r="Z1221" s="44"/>
      <c r="AA1221" s="44"/>
      <c r="AB1221" s="44"/>
      <c r="AC1221" s="44"/>
      <c r="AD1221" s="44"/>
      <c r="AE1221" s="44"/>
      <c r="AF1221" s="44"/>
      <c r="AG1221" s="44"/>
    </row>
    <row r="1222" spans="1:33" s="105" customFormat="1" ht="11.45" customHeight="1" outlineLevel="1" x14ac:dyDescent="0.2">
      <c r="A1222" s="142">
        <f t="shared" si="55"/>
        <v>1205</v>
      </c>
      <c r="B1222" s="318"/>
      <c r="C1222" s="71"/>
      <c r="D1222" s="314"/>
      <c r="E1222" s="70"/>
      <c r="F1222" s="309"/>
      <c r="G1222" s="308"/>
      <c r="H1222" s="305"/>
      <c r="I1222" s="319"/>
      <c r="J1222" s="311"/>
      <c r="K1222" s="305"/>
      <c r="L1222" s="130" t="str">
        <f>IF(I1222&lt;H1222,"Check dates",IF(AND(H1222="",I1222&gt;0),"Check dates",IF(I1222="",".",IFERROR(MAX(0,NETWORKDAYS(H1222,I1222,Lists!$F$45:$F$65)-IF(ISNUMBER(J1222),J1222,0)-1,0),"."))))</f>
        <v>.</v>
      </c>
      <c r="M1222" s="308"/>
      <c r="N1222" s="308"/>
      <c r="O1222" s="304"/>
      <c r="P1222" s="304"/>
      <c r="Q1222" s="304"/>
      <c r="R1222" s="304"/>
      <c r="S1222" s="130" t="str">
        <f t="shared" si="56"/>
        <v>.</v>
      </c>
      <c r="T1222" s="169" t="str">
        <f>IF(S1222="Yes",(NETWORKDAYS(H1222,$D$12,Lists!$F$45:$F$65)-IF(ISNUMBER(J1222),J1222,0)-1),".")</f>
        <v>.</v>
      </c>
      <c r="U1222" s="24"/>
      <c r="V1222" s="296" t="str">
        <f t="shared" si="57"/>
        <v>.</v>
      </c>
      <c r="W1222" s="44"/>
      <c r="X1222" s="307"/>
      <c r="Y1222" s="44"/>
      <c r="Z1222" s="44"/>
      <c r="AA1222" s="44"/>
      <c r="AB1222" s="44"/>
      <c r="AC1222" s="44"/>
      <c r="AD1222" s="44"/>
      <c r="AE1222" s="44"/>
      <c r="AF1222" s="44"/>
      <c r="AG1222" s="44"/>
    </row>
    <row r="1223" spans="1:33" s="105" customFormat="1" ht="11.45" customHeight="1" outlineLevel="1" x14ac:dyDescent="0.2">
      <c r="A1223" s="142">
        <f t="shared" si="55"/>
        <v>1206</v>
      </c>
      <c r="B1223" s="318"/>
      <c r="C1223" s="71"/>
      <c r="D1223" s="314"/>
      <c r="E1223" s="70"/>
      <c r="F1223" s="309"/>
      <c r="G1223" s="308"/>
      <c r="H1223" s="305"/>
      <c r="I1223" s="319"/>
      <c r="J1223" s="311"/>
      <c r="K1223" s="305"/>
      <c r="L1223" s="130" t="str">
        <f>IF(I1223&lt;H1223,"Check dates",IF(AND(H1223="",I1223&gt;0),"Check dates",IF(I1223="",".",IFERROR(MAX(0,NETWORKDAYS(H1223,I1223,Lists!$F$45:$F$65)-IF(ISNUMBER(J1223),J1223,0)-1,0),"."))))</f>
        <v>.</v>
      </c>
      <c r="M1223" s="308"/>
      <c r="N1223" s="308"/>
      <c r="O1223" s="304"/>
      <c r="P1223" s="304"/>
      <c r="Q1223" s="304"/>
      <c r="R1223" s="304"/>
      <c r="S1223" s="130" t="str">
        <f t="shared" si="56"/>
        <v>.</v>
      </c>
      <c r="T1223" s="169" t="str">
        <f>IF(S1223="Yes",(NETWORKDAYS(H1223,$D$12,Lists!$F$45:$F$65)-IF(ISNUMBER(J1223),J1223,0)-1),".")</f>
        <v>.</v>
      </c>
      <c r="U1223" s="24"/>
      <c r="V1223" s="296" t="str">
        <f t="shared" si="57"/>
        <v>.</v>
      </c>
      <c r="W1223" s="44"/>
      <c r="X1223" s="307"/>
      <c r="Y1223" s="44"/>
      <c r="Z1223" s="44"/>
      <c r="AA1223" s="44"/>
      <c r="AB1223" s="44"/>
      <c r="AC1223" s="44"/>
      <c r="AD1223" s="44"/>
      <c r="AE1223" s="44"/>
      <c r="AF1223" s="44"/>
      <c r="AG1223" s="44"/>
    </row>
    <row r="1224" spans="1:33" s="105" customFormat="1" ht="11.45" customHeight="1" outlineLevel="1" x14ac:dyDescent="0.2">
      <c r="A1224" s="142">
        <f t="shared" si="55"/>
        <v>1207</v>
      </c>
      <c r="B1224" s="318"/>
      <c r="C1224" s="71"/>
      <c r="D1224" s="314"/>
      <c r="E1224" s="70"/>
      <c r="F1224" s="309"/>
      <c r="G1224" s="308"/>
      <c r="H1224" s="305"/>
      <c r="I1224" s="319"/>
      <c r="J1224" s="311"/>
      <c r="K1224" s="305"/>
      <c r="L1224" s="130" t="str">
        <f>IF(I1224&lt;H1224,"Check dates",IF(AND(H1224="",I1224&gt;0),"Check dates",IF(I1224="",".",IFERROR(MAX(0,NETWORKDAYS(H1224,I1224,Lists!$F$45:$F$65)-IF(ISNUMBER(J1224),J1224,0)-1,0),"."))))</f>
        <v>.</v>
      </c>
      <c r="M1224" s="308"/>
      <c r="N1224" s="308"/>
      <c r="O1224" s="304"/>
      <c r="P1224" s="304"/>
      <c r="Q1224" s="304"/>
      <c r="R1224" s="304"/>
      <c r="S1224" s="130" t="str">
        <f t="shared" si="56"/>
        <v>.</v>
      </c>
      <c r="T1224" s="169" t="str">
        <f>IF(S1224="Yes",(NETWORKDAYS(H1224,$D$12,Lists!$F$45:$F$65)-IF(ISNUMBER(J1224),J1224,0)-1),".")</f>
        <v>.</v>
      </c>
      <c r="U1224" s="24"/>
      <c r="V1224" s="296" t="str">
        <f t="shared" si="57"/>
        <v>.</v>
      </c>
      <c r="W1224" s="44"/>
      <c r="X1224" s="307"/>
      <c r="Y1224" s="44"/>
      <c r="Z1224" s="44"/>
      <c r="AA1224" s="44"/>
      <c r="AB1224" s="44"/>
      <c r="AC1224" s="44"/>
      <c r="AD1224" s="44"/>
      <c r="AE1224" s="44"/>
      <c r="AF1224" s="44"/>
      <c r="AG1224" s="44"/>
    </row>
    <row r="1225" spans="1:33" s="105" customFormat="1" ht="11.45" customHeight="1" outlineLevel="1" x14ac:dyDescent="0.2">
      <c r="A1225" s="142">
        <f t="shared" ref="A1225:A1288" si="58">A1224+1</f>
        <v>1208</v>
      </c>
      <c r="B1225" s="318"/>
      <c r="C1225" s="71"/>
      <c r="D1225" s="314"/>
      <c r="E1225" s="70"/>
      <c r="F1225" s="309"/>
      <c r="G1225" s="308"/>
      <c r="H1225" s="305"/>
      <c r="I1225" s="305"/>
      <c r="J1225" s="311"/>
      <c r="K1225" s="305"/>
      <c r="L1225" s="130" t="str">
        <f>IF(I1225&lt;H1225,"Check dates",IF(AND(H1225="",I1225&gt;0),"Check dates",IF(I1225="",".",IFERROR(MAX(0,NETWORKDAYS(H1225,I1225,Lists!$F$45:$F$65)-IF(ISNUMBER(J1225),J1225,0)-1,0),"."))))</f>
        <v>.</v>
      </c>
      <c r="M1225" s="308"/>
      <c r="N1225" s="308"/>
      <c r="O1225" s="304"/>
      <c r="P1225" s="304"/>
      <c r="Q1225" s="304"/>
      <c r="R1225" s="304"/>
      <c r="S1225" s="130" t="str">
        <f t="shared" si="56"/>
        <v>.</v>
      </c>
      <c r="T1225" s="169" t="str">
        <f>IF(S1225="Yes",(NETWORKDAYS(H1225,$D$12,Lists!$F$45:$F$65)-IF(ISNUMBER(J1225),J1225,0)-1),".")</f>
        <v>.</v>
      </c>
      <c r="U1225" s="24"/>
      <c r="V1225" s="296" t="str">
        <f t="shared" si="57"/>
        <v>.</v>
      </c>
      <c r="W1225" s="44"/>
      <c r="X1225" s="307"/>
      <c r="Y1225" s="44"/>
      <c r="Z1225" s="44"/>
      <c r="AA1225" s="44"/>
      <c r="AB1225" s="44"/>
      <c r="AC1225" s="44"/>
      <c r="AD1225" s="44"/>
      <c r="AE1225" s="44"/>
      <c r="AF1225" s="44"/>
      <c r="AG1225" s="44"/>
    </row>
    <row r="1226" spans="1:33" s="105" customFormat="1" ht="11.45" customHeight="1" outlineLevel="1" x14ac:dyDescent="0.2">
      <c r="A1226" s="142">
        <f t="shared" si="58"/>
        <v>1209</v>
      </c>
      <c r="B1226" s="318"/>
      <c r="C1226" s="71"/>
      <c r="D1226" s="314"/>
      <c r="E1226" s="70"/>
      <c r="F1226" s="309"/>
      <c r="G1226" s="308"/>
      <c r="H1226" s="305"/>
      <c r="I1226" s="319"/>
      <c r="J1226" s="311"/>
      <c r="K1226" s="305"/>
      <c r="L1226" s="130" t="str">
        <f>IF(I1226&lt;H1226,"Check dates",IF(AND(H1226="",I1226&gt;0),"Check dates",IF(I1226="",".",IFERROR(MAX(0,NETWORKDAYS(H1226,I1226,Lists!$F$45:$F$65)-IF(ISNUMBER(J1226),J1226,0)-1,0),"."))))</f>
        <v>.</v>
      </c>
      <c r="M1226" s="308"/>
      <c r="N1226" s="308"/>
      <c r="O1226" s="304"/>
      <c r="P1226" s="304"/>
      <c r="Q1226" s="304"/>
      <c r="R1226" s="304"/>
      <c r="S1226" s="130" t="str">
        <f t="shared" si="56"/>
        <v>.</v>
      </c>
      <c r="T1226" s="169" t="str">
        <f>IF(S1226="Yes",(NETWORKDAYS(H1226,$D$12,Lists!$F$45:$F$65)-IF(ISNUMBER(J1226),J1226,0)-1),".")</f>
        <v>.</v>
      </c>
      <c r="U1226" s="24"/>
      <c r="V1226" s="296" t="str">
        <f t="shared" si="57"/>
        <v>.</v>
      </c>
      <c r="W1226" s="44"/>
      <c r="X1226" s="307"/>
      <c r="Y1226" s="44"/>
      <c r="Z1226" s="44"/>
      <c r="AA1226" s="44"/>
      <c r="AB1226" s="44"/>
      <c r="AC1226" s="44"/>
      <c r="AD1226" s="44"/>
      <c r="AE1226" s="44"/>
      <c r="AF1226" s="44"/>
      <c r="AG1226" s="44"/>
    </row>
    <row r="1227" spans="1:33" s="105" customFormat="1" ht="11.45" customHeight="1" outlineLevel="1" x14ac:dyDescent="0.2">
      <c r="A1227" s="142">
        <f t="shared" si="58"/>
        <v>1210</v>
      </c>
      <c r="B1227" s="318"/>
      <c r="C1227" s="71"/>
      <c r="D1227" s="314"/>
      <c r="E1227" s="70"/>
      <c r="F1227" s="309"/>
      <c r="G1227" s="308"/>
      <c r="H1227" s="305"/>
      <c r="I1227" s="319"/>
      <c r="J1227" s="311"/>
      <c r="K1227" s="305"/>
      <c r="L1227" s="130" t="str">
        <f>IF(I1227&lt;H1227,"Check dates",IF(AND(H1227="",I1227&gt;0),"Check dates",IF(I1227="",".",IFERROR(MAX(0,NETWORKDAYS(H1227,I1227,Lists!$F$45:$F$65)-IF(ISNUMBER(J1227),J1227,0)-1,0),"."))))</f>
        <v>.</v>
      </c>
      <c r="M1227" s="308"/>
      <c r="N1227" s="308"/>
      <c r="O1227" s="304"/>
      <c r="P1227" s="304"/>
      <c r="Q1227" s="304"/>
      <c r="R1227" s="304"/>
      <c r="S1227" s="130" t="str">
        <f t="shared" si="56"/>
        <v>.</v>
      </c>
      <c r="T1227" s="169" t="str">
        <f>IF(S1227="Yes",(NETWORKDAYS(H1227,$D$12,Lists!$F$45:$F$65)-IF(ISNUMBER(J1227),J1227,0)-1),".")</f>
        <v>.</v>
      </c>
      <c r="U1227" s="24"/>
      <c r="V1227" s="296" t="str">
        <f t="shared" si="57"/>
        <v>.</v>
      </c>
      <c r="W1227" s="44"/>
      <c r="X1227" s="307"/>
      <c r="Y1227" s="44"/>
      <c r="Z1227" s="44"/>
      <c r="AA1227" s="44"/>
      <c r="AB1227" s="44"/>
      <c r="AC1227" s="44"/>
      <c r="AD1227" s="44"/>
      <c r="AE1227" s="44"/>
      <c r="AF1227" s="44"/>
      <c r="AG1227" s="44"/>
    </row>
    <row r="1228" spans="1:33" s="105" customFormat="1" ht="11.45" customHeight="1" outlineLevel="1" x14ac:dyDescent="0.2">
      <c r="A1228" s="142">
        <f t="shared" si="58"/>
        <v>1211</v>
      </c>
      <c r="B1228" s="318"/>
      <c r="C1228" s="71"/>
      <c r="D1228" s="314"/>
      <c r="E1228" s="70"/>
      <c r="F1228" s="309"/>
      <c r="G1228" s="308"/>
      <c r="H1228" s="305"/>
      <c r="I1228" s="319"/>
      <c r="J1228" s="311"/>
      <c r="K1228" s="305"/>
      <c r="L1228" s="130" t="str">
        <f>IF(I1228&lt;H1228,"Check dates",IF(AND(H1228="",I1228&gt;0),"Check dates",IF(I1228="",".",IFERROR(MAX(0,NETWORKDAYS(H1228,I1228,Lists!$F$45:$F$65)-IF(ISNUMBER(J1228),J1228,0)-1,0),"."))))</f>
        <v>.</v>
      </c>
      <c r="M1228" s="308"/>
      <c r="N1228" s="308"/>
      <c r="O1228" s="304"/>
      <c r="P1228" s="304"/>
      <c r="Q1228" s="304"/>
      <c r="R1228" s="304"/>
      <c r="S1228" s="130" t="str">
        <f t="shared" si="56"/>
        <v>.</v>
      </c>
      <c r="T1228" s="169" t="str">
        <f>IF(S1228="Yes",(NETWORKDAYS(H1228,$D$12,Lists!$F$45:$F$65)-IF(ISNUMBER(J1228),J1228,0)-1),".")</f>
        <v>.</v>
      </c>
      <c r="U1228" s="24"/>
      <c r="V1228" s="296" t="str">
        <f t="shared" si="57"/>
        <v>.</v>
      </c>
      <c r="W1228" s="44"/>
      <c r="X1228" s="307"/>
      <c r="Y1228" s="44"/>
      <c r="Z1228" s="44"/>
      <c r="AA1228" s="44"/>
      <c r="AB1228" s="44"/>
      <c r="AC1228" s="44"/>
      <c r="AD1228" s="44"/>
      <c r="AE1228" s="44"/>
      <c r="AF1228" s="44"/>
      <c r="AG1228" s="44"/>
    </row>
    <row r="1229" spans="1:33" s="105" customFormat="1" ht="11.45" customHeight="1" outlineLevel="1" x14ac:dyDescent="0.2">
      <c r="A1229" s="142">
        <f t="shared" si="58"/>
        <v>1212</v>
      </c>
      <c r="B1229" s="318"/>
      <c r="C1229" s="71"/>
      <c r="D1229" s="314"/>
      <c r="E1229" s="70"/>
      <c r="F1229" s="309"/>
      <c r="G1229" s="308"/>
      <c r="H1229" s="305"/>
      <c r="I1229" s="319"/>
      <c r="J1229" s="311"/>
      <c r="K1229" s="305"/>
      <c r="L1229" s="130" t="str">
        <f>IF(I1229&lt;H1229,"Check dates",IF(AND(H1229="",I1229&gt;0),"Check dates",IF(I1229="",".",IFERROR(MAX(0,NETWORKDAYS(H1229,I1229,Lists!$F$45:$F$65)-IF(ISNUMBER(J1229),J1229,0)-1,0),"."))))</f>
        <v>.</v>
      </c>
      <c r="M1229" s="308"/>
      <c r="N1229" s="308"/>
      <c r="O1229" s="304"/>
      <c r="P1229" s="304"/>
      <c r="Q1229" s="304"/>
      <c r="R1229" s="304"/>
      <c r="S1229" s="130" t="str">
        <f t="shared" si="56"/>
        <v>.</v>
      </c>
      <c r="T1229" s="169" t="str">
        <f>IF(S1229="Yes",(NETWORKDAYS(H1229,$D$12,Lists!$F$45:$F$65)-IF(ISNUMBER(J1229),J1229,0)-1),".")</f>
        <v>.</v>
      </c>
      <c r="U1229" s="24"/>
      <c r="V1229" s="296" t="str">
        <f t="shared" si="57"/>
        <v>.</v>
      </c>
      <c r="W1229" s="44"/>
      <c r="X1229" s="307"/>
      <c r="Y1229" s="44"/>
      <c r="Z1229" s="44"/>
      <c r="AA1229" s="44"/>
      <c r="AB1229" s="44"/>
      <c r="AC1229" s="44"/>
      <c r="AD1229" s="44"/>
      <c r="AE1229" s="44"/>
      <c r="AF1229" s="44"/>
      <c r="AG1229" s="44"/>
    </row>
    <row r="1230" spans="1:33" s="105" customFormat="1" ht="11.45" customHeight="1" outlineLevel="1" x14ac:dyDescent="0.2">
      <c r="A1230" s="142">
        <f t="shared" si="58"/>
        <v>1213</v>
      </c>
      <c r="B1230" s="318"/>
      <c r="C1230" s="71"/>
      <c r="D1230" s="314"/>
      <c r="E1230" s="70"/>
      <c r="F1230" s="309"/>
      <c r="G1230" s="308"/>
      <c r="H1230" s="305"/>
      <c r="I1230" s="319"/>
      <c r="J1230" s="311"/>
      <c r="K1230" s="305"/>
      <c r="L1230" s="130" t="str">
        <f>IF(I1230&lt;H1230,"Check dates",IF(AND(H1230="",I1230&gt;0),"Check dates",IF(I1230="",".",IFERROR(MAX(0,NETWORKDAYS(H1230,I1230,Lists!$F$45:$F$65)-IF(ISNUMBER(J1230),J1230,0)-1,0),"."))))</f>
        <v>.</v>
      </c>
      <c r="M1230" s="308"/>
      <c r="N1230" s="308"/>
      <c r="O1230" s="304"/>
      <c r="P1230" s="304"/>
      <c r="Q1230" s="304"/>
      <c r="R1230" s="304"/>
      <c r="S1230" s="130" t="str">
        <f t="shared" si="56"/>
        <v>.</v>
      </c>
      <c r="T1230" s="169" t="str">
        <f>IF(S1230="Yes",(NETWORKDAYS(H1230,$D$12,Lists!$F$45:$F$65)-IF(ISNUMBER(J1230),J1230,0)-1),".")</f>
        <v>.</v>
      </c>
      <c r="U1230" s="24"/>
      <c r="V1230" s="296" t="str">
        <f t="shared" si="57"/>
        <v>.</v>
      </c>
      <c r="W1230" s="44"/>
      <c r="X1230" s="307"/>
      <c r="Y1230" s="44"/>
      <c r="Z1230" s="44"/>
      <c r="AA1230" s="44"/>
      <c r="AB1230" s="44"/>
      <c r="AC1230" s="44"/>
      <c r="AD1230" s="44"/>
      <c r="AE1230" s="44"/>
      <c r="AF1230" s="44"/>
      <c r="AG1230" s="44"/>
    </row>
    <row r="1231" spans="1:33" s="105" customFormat="1" ht="11.45" customHeight="1" outlineLevel="1" x14ac:dyDescent="0.2">
      <c r="A1231" s="142">
        <f t="shared" si="58"/>
        <v>1214</v>
      </c>
      <c r="B1231" s="318"/>
      <c r="C1231" s="71"/>
      <c r="D1231" s="314"/>
      <c r="E1231" s="70"/>
      <c r="F1231" s="309"/>
      <c r="G1231" s="308"/>
      <c r="H1231" s="305"/>
      <c r="I1231" s="319"/>
      <c r="J1231" s="311"/>
      <c r="K1231" s="305"/>
      <c r="L1231" s="130" t="str">
        <f>IF(I1231&lt;H1231,"Check dates",IF(AND(H1231="",I1231&gt;0),"Check dates",IF(I1231="",".",IFERROR(MAX(0,NETWORKDAYS(H1231,I1231,Lists!$F$45:$F$65)-IF(ISNUMBER(J1231),J1231,0)-1,0),"."))))</f>
        <v>.</v>
      </c>
      <c r="M1231" s="308"/>
      <c r="N1231" s="308"/>
      <c r="O1231" s="304"/>
      <c r="P1231" s="304"/>
      <c r="Q1231" s="304"/>
      <c r="R1231" s="304"/>
      <c r="S1231" s="130" t="str">
        <f t="shared" si="56"/>
        <v>.</v>
      </c>
      <c r="T1231" s="169" t="str">
        <f>IF(S1231="Yes",(NETWORKDAYS(H1231,$D$12,Lists!$F$45:$F$65)-IF(ISNUMBER(J1231),J1231,0)-1),".")</f>
        <v>.</v>
      </c>
      <c r="U1231" s="24"/>
      <c r="V1231" s="296" t="str">
        <f t="shared" si="57"/>
        <v>.</v>
      </c>
      <c r="W1231" s="44"/>
      <c r="X1231" s="307"/>
      <c r="Y1231" s="44"/>
      <c r="Z1231" s="44"/>
      <c r="AA1231" s="44"/>
      <c r="AB1231" s="44"/>
      <c r="AC1231" s="44"/>
      <c r="AD1231" s="44"/>
      <c r="AE1231" s="44"/>
      <c r="AF1231" s="44"/>
      <c r="AG1231" s="44"/>
    </row>
    <row r="1232" spans="1:33" s="105" customFormat="1" ht="11.45" customHeight="1" outlineLevel="1" x14ac:dyDescent="0.2">
      <c r="A1232" s="142">
        <f t="shared" si="58"/>
        <v>1215</v>
      </c>
      <c r="B1232" s="318"/>
      <c r="C1232" s="71"/>
      <c r="D1232" s="314"/>
      <c r="E1232" s="70"/>
      <c r="F1232" s="309"/>
      <c r="G1232" s="308"/>
      <c r="H1232" s="305"/>
      <c r="I1232" s="305"/>
      <c r="J1232" s="311"/>
      <c r="K1232" s="305"/>
      <c r="L1232" s="130" t="str">
        <f>IF(I1232&lt;H1232,"Check dates",IF(AND(H1232="",I1232&gt;0),"Check dates",IF(I1232="",".",IFERROR(MAX(0,NETWORKDAYS(H1232,I1232,Lists!$F$45:$F$65)-IF(ISNUMBER(J1232),J1232,0)-1,0),"."))))</f>
        <v>.</v>
      </c>
      <c r="M1232" s="308"/>
      <c r="N1232" s="308"/>
      <c r="O1232" s="304"/>
      <c r="P1232" s="304"/>
      <c r="Q1232" s="304"/>
      <c r="R1232" s="304"/>
      <c r="S1232" s="130" t="str">
        <f t="shared" si="56"/>
        <v>.</v>
      </c>
      <c r="T1232" s="169" t="str">
        <f>IF(S1232="Yes",(NETWORKDAYS(H1232,$D$12,Lists!$F$45:$F$65)-IF(ISNUMBER(J1232),J1232,0)-1),".")</f>
        <v>.</v>
      </c>
      <c r="U1232" s="24"/>
      <c r="V1232" s="296" t="str">
        <f t="shared" si="57"/>
        <v>.</v>
      </c>
      <c r="W1232" s="44"/>
      <c r="X1232" s="307"/>
      <c r="Y1232" s="44"/>
      <c r="Z1232" s="44"/>
      <c r="AA1232" s="44"/>
      <c r="AB1232" s="44"/>
      <c r="AC1232" s="44"/>
      <c r="AD1232" s="44"/>
      <c r="AE1232" s="44"/>
      <c r="AF1232" s="44"/>
      <c r="AG1232" s="44"/>
    </row>
    <row r="1233" spans="1:33" s="105" customFormat="1" ht="11.45" customHeight="1" outlineLevel="1" x14ac:dyDescent="0.2">
      <c r="A1233" s="142">
        <f t="shared" si="58"/>
        <v>1216</v>
      </c>
      <c r="B1233" s="318"/>
      <c r="C1233" s="71"/>
      <c r="D1233" s="314"/>
      <c r="E1233" s="70"/>
      <c r="F1233" s="309"/>
      <c r="G1233" s="308"/>
      <c r="H1233" s="305"/>
      <c r="I1233" s="319"/>
      <c r="J1233" s="311"/>
      <c r="K1233" s="305"/>
      <c r="L1233" s="130" t="str">
        <f>IF(I1233&lt;H1233,"Check dates",IF(AND(H1233="",I1233&gt;0),"Check dates",IF(I1233="",".",IFERROR(MAX(0,NETWORKDAYS(H1233,I1233,Lists!$F$45:$F$65)-IF(ISNUMBER(J1233),J1233,0)-1,0),"."))))</f>
        <v>.</v>
      </c>
      <c r="M1233" s="308"/>
      <c r="N1233" s="308"/>
      <c r="O1233" s="304"/>
      <c r="P1233" s="304"/>
      <c r="Q1233" s="304"/>
      <c r="R1233" s="304"/>
      <c r="S1233" s="130" t="str">
        <f t="shared" si="56"/>
        <v>.</v>
      </c>
      <c r="T1233" s="169" t="str">
        <f>IF(S1233="Yes",(NETWORKDAYS(H1233,$D$12,Lists!$F$45:$F$65)-IF(ISNUMBER(J1233),J1233,0)-1),".")</f>
        <v>.</v>
      </c>
      <c r="U1233" s="24"/>
      <c r="V1233" s="296" t="str">
        <f t="shared" si="57"/>
        <v>.</v>
      </c>
      <c r="W1233" s="44"/>
      <c r="X1233" s="307"/>
      <c r="Y1233" s="44"/>
      <c r="Z1233" s="44"/>
      <c r="AA1233" s="44"/>
      <c r="AB1233" s="44"/>
      <c r="AC1233" s="44"/>
      <c r="AD1233" s="44"/>
      <c r="AE1233" s="44"/>
      <c r="AF1233" s="44"/>
      <c r="AG1233" s="44"/>
    </row>
    <row r="1234" spans="1:33" s="105" customFormat="1" ht="11.45" customHeight="1" outlineLevel="1" x14ac:dyDescent="0.2">
      <c r="A1234" s="142">
        <f t="shared" si="58"/>
        <v>1217</v>
      </c>
      <c r="B1234" s="318"/>
      <c r="C1234" s="71"/>
      <c r="D1234" s="314"/>
      <c r="E1234" s="70"/>
      <c r="F1234" s="309"/>
      <c r="G1234" s="308"/>
      <c r="H1234" s="305"/>
      <c r="I1234" s="305"/>
      <c r="J1234" s="311"/>
      <c r="K1234" s="305"/>
      <c r="L1234" s="130" t="str">
        <f>IF(I1234&lt;H1234,"Check dates",IF(AND(H1234="",I1234&gt;0),"Check dates",IF(I1234="",".",IFERROR(MAX(0,NETWORKDAYS(H1234,I1234,Lists!$F$45:$F$65)-IF(ISNUMBER(J1234),J1234,0)-1,0),"."))))</f>
        <v>.</v>
      </c>
      <c r="M1234" s="308"/>
      <c r="N1234" s="308"/>
      <c r="O1234" s="304"/>
      <c r="P1234" s="304"/>
      <c r="Q1234" s="304"/>
      <c r="R1234" s="304"/>
      <c r="S1234" s="130" t="str">
        <f t="shared" ref="S1234:S1297" si="59">IF(ISBLANK(B1234),".",IF(V1234=".","Yes","No"))</f>
        <v>.</v>
      </c>
      <c r="T1234" s="169" t="str">
        <f>IF(S1234="Yes",(NETWORKDAYS(H1234,$D$12,Lists!$F$45:$F$65)-IF(ISNUMBER(J1234),J1234,0)-1),".")</f>
        <v>.</v>
      </c>
      <c r="U1234" s="24"/>
      <c r="V1234" s="296" t="str">
        <f t="shared" ref="V1234:V1297" si="60">IF(I1234="",".",IF(VALUE(I1234)&lt;=VALUE($D$12),VALUE(I1234),"."))</f>
        <v>.</v>
      </c>
      <c r="W1234" s="44"/>
      <c r="X1234" s="307"/>
      <c r="Y1234" s="44"/>
      <c r="Z1234" s="44"/>
      <c r="AA1234" s="44"/>
      <c r="AB1234" s="44"/>
      <c r="AC1234" s="44"/>
      <c r="AD1234" s="44"/>
      <c r="AE1234" s="44"/>
      <c r="AF1234" s="44"/>
      <c r="AG1234" s="44"/>
    </row>
    <row r="1235" spans="1:33" s="105" customFormat="1" ht="11.45" customHeight="1" outlineLevel="1" x14ac:dyDescent="0.2">
      <c r="A1235" s="142">
        <f t="shared" si="58"/>
        <v>1218</v>
      </c>
      <c r="B1235" s="318"/>
      <c r="C1235" s="71"/>
      <c r="D1235" s="314"/>
      <c r="E1235" s="70"/>
      <c r="F1235" s="309"/>
      <c r="G1235" s="308"/>
      <c r="H1235" s="305"/>
      <c r="I1235" s="319"/>
      <c r="J1235" s="311"/>
      <c r="K1235" s="305"/>
      <c r="L1235" s="130" t="str">
        <f>IF(I1235&lt;H1235,"Check dates",IF(AND(H1235="",I1235&gt;0),"Check dates",IF(I1235="",".",IFERROR(MAX(0,NETWORKDAYS(H1235,I1235,Lists!$F$45:$F$65)-IF(ISNUMBER(J1235),J1235,0)-1,0),"."))))</f>
        <v>.</v>
      </c>
      <c r="M1235" s="308"/>
      <c r="N1235" s="308"/>
      <c r="O1235" s="304"/>
      <c r="P1235" s="304"/>
      <c r="Q1235" s="304"/>
      <c r="R1235" s="304"/>
      <c r="S1235" s="130" t="str">
        <f t="shared" si="59"/>
        <v>.</v>
      </c>
      <c r="T1235" s="169" t="str">
        <f>IF(S1235="Yes",(NETWORKDAYS(H1235,$D$12,Lists!$F$45:$F$65)-IF(ISNUMBER(J1235),J1235,0)-1),".")</f>
        <v>.</v>
      </c>
      <c r="U1235" s="24"/>
      <c r="V1235" s="296" t="str">
        <f t="shared" si="60"/>
        <v>.</v>
      </c>
      <c r="W1235" s="44"/>
      <c r="X1235" s="307"/>
      <c r="Y1235" s="44"/>
      <c r="Z1235" s="44"/>
      <c r="AA1235" s="44"/>
      <c r="AB1235" s="44"/>
      <c r="AC1235" s="44"/>
      <c r="AD1235" s="44"/>
      <c r="AE1235" s="44"/>
      <c r="AF1235" s="44"/>
      <c r="AG1235" s="44"/>
    </row>
    <row r="1236" spans="1:33" s="105" customFormat="1" ht="11.45" customHeight="1" outlineLevel="1" x14ac:dyDescent="0.2">
      <c r="A1236" s="142">
        <f t="shared" si="58"/>
        <v>1219</v>
      </c>
      <c r="B1236" s="318"/>
      <c r="C1236" s="71"/>
      <c r="D1236" s="314"/>
      <c r="E1236" s="70"/>
      <c r="F1236" s="309"/>
      <c r="G1236" s="308"/>
      <c r="H1236" s="305"/>
      <c r="I1236" s="305"/>
      <c r="J1236" s="311"/>
      <c r="K1236" s="305"/>
      <c r="L1236" s="130" t="str">
        <f>IF(I1236&lt;H1236,"Check dates",IF(AND(H1236="",I1236&gt;0),"Check dates",IF(I1236="",".",IFERROR(MAX(0,NETWORKDAYS(H1236,I1236,Lists!$F$45:$F$65)-IF(ISNUMBER(J1236),J1236,0)-1,0),"."))))</f>
        <v>.</v>
      </c>
      <c r="M1236" s="308"/>
      <c r="N1236" s="308"/>
      <c r="O1236" s="304"/>
      <c r="P1236" s="304"/>
      <c r="Q1236" s="304"/>
      <c r="R1236" s="304"/>
      <c r="S1236" s="130" t="str">
        <f t="shared" si="59"/>
        <v>.</v>
      </c>
      <c r="T1236" s="169" t="str">
        <f>IF(S1236="Yes",(NETWORKDAYS(H1236,$D$12,Lists!$F$45:$F$65)-IF(ISNUMBER(J1236),J1236,0)-1),".")</f>
        <v>.</v>
      </c>
      <c r="U1236" s="24"/>
      <c r="V1236" s="296" t="str">
        <f t="shared" si="60"/>
        <v>.</v>
      </c>
      <c r="W1236" s="44"/>
      <c r="X1236" s="307"/>
      <c r="Y1236" s="44"/>
      <c r="Z1236" s="44"/>
      <c r="AA1236" s="44"/>
      <c r="AB1236" s="44"/>
      <c r="AC1236" s="44"/>
      <c r="AD1236" s="44"/>
      <c r="AE1236" s="44"/>
      <c r="AF1236" s="44"/>
      <c r="AG1236" s="44"/>
    </row>
    <row r="1237" spans="1:33" s="105" customFormat="1" ht="11.45" customHeight="1" outlineLevel="1" x14ac:dyDescent="0.2">
      <c r="A1237" s="142">
        <f t="shared" si="58"/>
        <v>1220</v>
      </c>
      <c r="B1237" s="318"/>
      <c r="C1237" s="71"/>
      <c r="D1237" s="314"/>
      <c r="E1237" s="70"/>
      <c r="F1237" s="309"/>
      <c r="G1237" s="308"/>
      <c r="H1237" s="305"/>
      <c r="I1237" s="305"/>
      <c r="J1237" s="311"/>
      <c r="K1237" s="305"/>
      <c r="L1237" s="130" t="str">
        <f>IF(I1237&lt;H1237,"Check dates",IF(AND(H1237="",I1237&gt;0),"Check dates",IF(I1237="",".",IFERROR(MAX(0,NETWORKDAYS(H1237,I1237,Lists!$F$45:$F$65)-IF(ISNUMBER(J1237),J1237,0)-1,0),"."))))</f>
        <v>.</v>
      </c>
      <c r="M1237" s="308"/>
      <c r="N1237" s="308"/>
      <c r="O1237" s="304"/>
      <c r="P1237" s="304"/>
      <c r="Q1237" s="304"/>
      <c r="R1237" s="304"/>
      <c r="S1237" s="130" t="str">
        <f t="shared" si="59"/>
        <v>.</v>
      </c>
      <c r="T1237" s="169" t="str">
        <f>IF(S1237="Yes",(NETWORKDAYS(H1237,$D$12,Lists!$F$45:$F$65)-IF(ISNUMBER(J1237),J1237,0)-1),".")</f>
        <v>.</v>
      </c>
      <c r="U1237" s="24"/>
      <c r="V1237" s="296" t="str">
        <f t="shared" si="60"/>
        <v>.</v>
      </c>
      <c r="W1237" s="44"/>
      <c r="X1237" s="307"/>
      <c r="Y1237" s="44"/>
      <c r="Z1237" s="44"/>
      <c r="AA1237" s="44"/>
      <c r="AB1237" s="44"/>
      <c r="AC1237" s="44"/>
      <c r="AD1237" s="44"/>
      <c r="AE1237" s="44"/>
      <c r="AF1237" s="44"/>
      <c r="AG1237" s="44"/>
    </row>
    <row r="1238" spans="1:33" s="105" customFormat="1" ht="11.45" customHeight="1" outlineLevel="1" x14ac:dyDescent="0.2">
      <c r="A1238" s="142">
        <f t="shared" si="58"/>
        <v>1221</v>
      </c>
      <c r="B1238" s="318"/>
      <c r="C1238" s="71"/>
      <c r="D1238" s="314"/>
      <c r="E1238" s="70"/>
      <c r="F1238" s="309"/>
      <c r="G1238" s="308"/>
      <c r="H1238" s="305"/>
      <c r="I1238" s="305"/>
      <c r="J1238" s="311"/>
      <c r="K1238" s="305"/>
      <c r="L1238" s="130" t="str">
        <f>IF(I1238&lt;H1238,"Check dates",IF(AND(H1238="",I1238&gt;0),"Check dates",IF(I1238="",".",IFERROR(MAX(0,NETWORKDAYS(H1238,I1238,Lists!$F$45:$F$65)-IF(ISNUMBER(J1238),J1238,0)-1,0),"."))))</f>
        <v>.</v>
      </c>
      <c r="M1238" s="308"/>
      <c r="N1238" s="308"/>
      <c r="O1238" s="304"/>
      <c r="P1238" s="304"/>
      <c r="Q1238" s="304"/>
      <c r="R1238" s="304"/>
      <c r="S1238" s="130" t="str">
        <f t="shared" si="59"/>
        <v>.</v>
      </c>
      <c r="T1238" s="169" t="str">
        <f>IF(S1238="Yes",(NETWORKDAYS(H1238,$D$12,Lists!$F$45:$F$65)-IF(ISNUMBER(J1238),J1238,0)-1),".")</f>
        <v>.</v>
      </c>
      <c r="U1238" s="24"/>
      <c r="V1238" s="296" t="str">
        <f t="shared" si="60"/>
        <v>.</v>
      </c>
      <c r="W1238" s="44"/>
      <c r="X1238" s="307"/>
      <c r="Y1238" s="44"/>
      <c r="Z1238" s="44"/>
      <c r="AA1238" s="44"/>
      <c r="AB1238" s="44"/>
      <c r="AC1238" s="44"/>
      <c r="AD1238" s="44"/>
      <c r="AE1238" s="44"/>
      <c r="AF1238" s="44"/>
      <c r="AG1238" s="44"/>
    </row>
    <row r="1239" spans="1:33" s="105" customFormat="1" ht="11.45" customHeight="1" outlineLevel="1" x14ac:dyDescent="0.2">
      <c r="A1239" s="142">
        <f t="shared" si="58"/>
        <v>1222</v>
      </c>
      <c r="B1239" s="318"/>
      <c r="C1239" s="71"/>
      <c r="D1239" s="314"/>
      <c r="E1239" s="70"/>
      <c r="F1239" s="309"/>
      <c r="G1239" s="308"/>
      <c r="H1239" s="305"/>
      <c r="I1239" s="319"/>
      <c r="J1239" s="311"/>
      <c r="K1239" s="305"/>
      <c r="L1239" s="130" t="str">
        <f>IF(I1239&lt;H1239,"Check dates",IF(AND(H1239="",I1239&gt;0),"Check dates",IF(I1239="",".",IFERROR(MAX(0,NETWORKDAYS(H1239,I1239,Lists!$F$45:$F$65)-IF(ISNUMBER(J1239),J1239,0)-1,0),"."))))</f>
        <v>.</v>
      </c>
      <c r="M1239" s="308"/>
      <c r="N1239" s="308"/>
      <c r="O1239" s="304"/>
      <c r="P1239" s="304"/>
      <c r="Q1239" s="304"/>
      <c r="R1239" s="304"/>
      <c r="S1239" s="130" t="str">
        <f t="shared" si="59"/>
        <v>.</v>
      </c>
      <c r="T1239" s="169" t="str">
        <f>IF(S1239="Yes",(NETWORKDAYS(H1239,$D$12,Lists!$F$45:$F$65)-IF(ISNUMBER(J1239),J1239,0)-1),".")</f>
        <v>.</v>
      </c>
      <c r="U1239" s="24"/>
      <c r="V1239" s="296" t="str">
        <f t="shared" si="60"/>
        <v>.</v>
      </c>
      <c r="W1239" s="44"/>
      <c r="X1239" s="307"/>
      <c r="Y1239" s="44"/>
      <c r="Z1239" s="44"/>
      <c r="AA1239" s="44"/>
      <c r="AB1239" s="44"/>
      <c r="AC1239" s="44"/>
      <c r="AD1239" s="44"/>
      <c r="AE1239" s="44"/>
      <c r="AF1239" s="44"/>
      <c r="AG1239" s="44"/>
    </row>
    <row r="1240" spans="1:33" s="105" customFormat="1" ht="11.45" customHeight="1" outlineLevel="1" x14ac:dyDescent="0.2">
      <c r="A1240" s="142">
        <f t="shared" si="58"/>
        <v>1223</v>
      </c>
      <c r="B1240" s="318"/>
      <c r="C1240" s="71"/>
      <c r="D1240" s="314"/>
      <c r="E1240" s="70"/>
      <c r="F1240" s="309"/>
      <c r="G1240" s="308"/>
      <c r="H1240" s="305"/>
      <c r="I1240" s="319"/>
      <c r="J1240" s="311"/>
      <c r="K1240" s="305"/>
      <c r="L1240" s="130" t="str">
        <f>IF(I1240&lt;H1240,"Check dates",IF(AND(H1240="",I1240&gt;0),"Check dates",IF(I1240="",".",IFERROR(MAX(0,NETWORKDAYS(H1240,I1240,Lists!$F$45:$F$65)-IF(ISNUMBER(J1240),J1240,0)-1,0),"."))))</f>
        <v>.</v>
      </c>
      <c r="M1240" s="308"/>
      <c r="N1240" s="308"/>
      <c r="O1240" s="304"/>
      <c r="P1240" s="304"/>
      <c r="Q1240" s="304"/>
      <c r="R1240" s="304"/>
      <c r="S1240" s="130" t="str">
        <f t="shared" si="59"/>
        <v>.</v>
      </c>
      <c r="T1240" s="169" t="str">
        <f>IF(S1240="Yes",(NETWORKDAYS(H1240,$D$12,Lists!$F$45:$F$65)-IF(ISNUMBER(J1240),J1240,0)-1),".")</f>
        <v>.</v>
      </c>
      <c r="U1240" s="24"/>
      <c r="V1240" s="296" t="str">
        <f t="shared" si="60"/>
        <v>.</v>
      </c>
      <c r="W1240" s="44"/>
      <c r="X1240" s="307"/>
      <c r="Y1240" s="44"/>
      <c r="Z1240" s="44"/>
      <c r="AA1240" s="44"/>
      <c r="AB1240" s="44"/>
      <c r="AC1240" s="44"/>
      <c r="AD1240" s="44"/>
      <c r="AE1240" s="44"/>
      <c r="AF1240" s="44"/>
      <c r="AG1240" s="44"/>
    </row>
    <row r="1241" spans="1:33" s="105" customFormat="1" ht="11.45" customHeight="1" outlineLevel="1" x14ac:dyDescent="0.2">
      <c r="A1241" s="142">
        <f t="shared" si="58"/>
        <v>1224</v>
      </c>
      <c r="B1241" s="318"/>
      <c r="C1241" s="71"/>
      <c r="D1241" s="314"/>
      <c r="E1241" s="70"/>
      <c r="F1241" s="309"/>
      <c r="G1241" s="308"/>
      <c r="H1241" s="305"/>
      <c r="I1241" s="305"/>
      <c r="J1241" s="311"/>
      <c r="K1241" s="305"/>
      <c r="L1241" s="130" t="str">
        <f>IF(I1241&lt;H1241,"Check dates",IF(AND(H1241="",I1241&gt;0),"Check dates",IF(I1241="",".",IFERROR(MAX(0,NETWORKDAYS(H1241,I1241,Lists!$F$45:$F$65)-IF(ISNUMBER(J1241),J1241,0)-1,0),"."))))</f>
        <v>.</v>
      </c>
      <c r="M1241" s="308"/>
      <c r="N1241" s="308"/>
      <c r="O1241" s="304"/>
      <c r="P1241" s="304"/>
      <c r="Q1241" s="304"/>
      <c r="R1241" s="304"/>
      <c r="S1241" s="130" t="str">
        <f t="shared" si="59"/>
        <v>.</v>
      </c>
      <c r="T1241" s="169" t="str">
        <f>IF(S1241="Yes",(NETWORKDAYS(H1241,$D$12,Lists!$F$45:$F$65)-IF(ISNUMBER(J1241),J1241,0)-1),".")</f>
        <v>.</v>
      </c>
      <c r="U1241" s="24"/>
      <c r="V1241" s="296" t="str">
        <f t="shared" si="60"/>
        <v>.</v>
      </c>
      <c r="W1241" s="44"/>
      <c r="X1241" s="307"/>
      <c r="Y1241" s="44"/>
      <c r="Z1241" s="44"/>
      <c r="AA1241" s="44"/>
      <c r="AB1241" s="44"/>
      <c r="AC1241" s="44"/>
      <c r="AD1241" s="44"/>
      <c r="AE1241" s="44"/>
      <c r="AF1241" s="44"/>
      <c r="AG1241" s="44"/>
    </row>
    <row r="1242" spans="1:33" s="105" customFormat="1" ht="11.45" customHeight="1" outlineLevel="1" x14ac:dyDescent="0.2">
      <c r="A1242" s="142">
        <f t="shared" si="58"/>
        <v>1225</v>
      </c>
      <c r="B1242" s="318"/>
      <c r="C1242" s="71"/>
      <c r="D1242" s="314"/>
      <c r="E1242" s="70"/>
      <c r="F1242" s="309"/>
      <c r="G1242" s="308"/>
      <c r="H1242" s="305"/>
      <c r="I1242" s="305"/>
      <c r="J1242" s="311"/>
      <c r="K1242" s="305"/>
      <c r="L1242" s="130" t="str">
        <f>IF(I1242&lt;H1242,"Check dates",IF(AND(H1242="",I1242&gt;0),"Check dates",IF(I1242="",".",IFERROR(MAX(0,NETWORKDAYS(H1242,I1242,Lists!$F$45:$F$65)-IF(ISNUMBER(J1242),J1242,0)-1,0),"."))))</f>
        <v>.</v>
      </c>
      <c r="M1242" s="308"/>
      <c r="N1242" s="308"/>
      <c r="O1242" s="304"/>
      <c r="P1242" s="304"/>
      <c r="Q1242" s="304"/>
      <c r="R1242" s="304"/>
      <c r="S1242" s="130" t="str">
        <f t="shared" si="59"/>
        <v>.</v>
      </c>
      <c r="T1242" s="169" t="str">
        <f>IF(S1242="Yes",(NETWORKDAYS(H1242,$D$12,Lists!$F$45:$F$65)-IF(ISNUMBER(J1242),J1242,0)-1),".")</f>
        <v>.</v>
      </c>
      <c r="U1242" s="24"/>
      <c r="V1242" s="296" t="str">
        <f t="shared" si="60"/>
        <v>.</v>
      </c>
      <c r="W1242" s="44"/>
      <c r="X1242" s="307"/>
      <c r="Y1242" s="44"/>
      <c r="Z1242" s="44"/>
      <c r="AA1242" s="44"/>
      <c r="AB1242" s="44"/>
      <c r="AC1242" s="44"/>
      <c r="AD1242" s="44"/>
      <c r="AE1242" s="44"/>
      <c r="AF1242" s="44"/>
      <c r="AG1242" s="44"/>
    </row>
    <row r="1243" spans="1:33" s="105" customFormat="1" ht="11.45" customHeight="1" outlineLevel="1" x14ac:dyDescent="0.2">
      <c r="A1243" s="142">
        <f t="shared" si="58"/>
        <v>1226</v>
      </c>
      <c r="B1243" s="318"/>
      <c r="C1243" s="71"/>
      <c r="D1243" s="314"/>
      <c r="E1243" s="70"/>
      <c r="F1243" s="309"/>
      <c r="G1243" s="308"/>
      <c r="H1243" s="305"/>
      <c r="I1243" s="305"/>
      <c r="J1243" s="311"/>
      <c r="K1243" s="305"/>
      <c r="L1243" s="130" t="str">
        <f>IF(I1243&lt;H1243,"Check dates",IF(AND(H1243="",I1243&gt;0),"Check dates",IF(I1243="",".",IFERROR(MAX(0,NETWORKDAYS(H1243,I1243,Lists!$F$45:$F$65)-IF(ISNUMBER(J1243),J1243,0)-1,0),"."))))</f>
        <v>.</v>
      </c>
      <c r="M1243" s="308"/>
      <c r="N1243" s="308"/>
      <c r="O1243" s="304"/>
      <c r="P1243" s="304"/>
      <c r="Q1243" s="304"/>
      <c r="R1243" s="304"/>
      <c r="S1243" s="130" t="str">
        <f t="shared" si="59"/>
        <v>.</v>
      </c>
      <c r="T1243" s="169" t="str">
        <f>IF(S1243="Yes",(NETWORKDAYS(H1243,$D$12,Lists!$F$45:$F$65)-IF(ISNUMBER(J1243),J1243,0)-1),".")</f>
        <v>.</v>
      </c>
      <c r="U1243" s="24"/>
      <c r="V1243" s="296" t="str">
        <f t="shared" si="60"/>
        <v>.</v>
      </c>
      <c r="W1243" s="44"/>
      <c r="X1243" s="307"/>
      <c r="Y1243" s="44"/>
      <c r="Z1243" s="44"/>
      <c r="AA1243" s="44"/>
      <c r="AB1243" s="44"/>
      <c r="AC1243" s="44"/>
      <c r="AD1243" s="44"/>
      <c r="AE1243" s="44"/>
      <c r="AF1243" s="44"/>
      <c r="AG1243" s="44"/>
    </row>
    <row r="1244" spans="1:33" s="105" customFormat="1" outlineLevel="1" x14ac:dyDescent="0.2">
      <c r="A1244" s="142">
        <f t="shared" si="58"/>
        <v>1227</v>
      </c>
      <c r="B1244" s="318"/>
      <c r="C1244" s="71"/>
      <c r="D1244" s="314"/>
      <c r="E1244" s="70"/>
      <c r="F1244" s="309"/>
      <c r="G1244" s="308"/>
      <c r="H1244" s="305"/>
      <c r="I1244" s="305"/>
      <c r="J1244" s="311"/>
      <c r="K1244" s="305"/>
      <c r="L1244" s="130" t="str">
        <f>IF(I1244&lt;H1244,"Check dates",IF(AND(H1244="",I1244&gt;0),"Check dates",IF(I1244="",".",IFERROR(MAX(0,NETWORKDAYS(H1244,I1244,Lists!$F$45:$F$65)-IF(ISNUMBER(J1244),J1244,0)-1,0),"."))))</f>
        <v>.</v>
      </c>
      <c r="M1244" s="308"/>
      <c r="N1244" s="308"/>
      <c r="O1244" s="304"/>
      <c r="P1244" s="304"/>
      <c r="Q1244" s="304"/>
      <c r="R1244" s="304"/>
      <c r="S1244" s="130" t="str">
        <f t="shared" si="59"/>
        <v>.</v>
      </c>
      <c r="T1244" s="169" t="str">
        <f>IF(S1244="Yes",(NETWORKDAYS(H1244,$D$12,Lists!$F$45:$F$65)-IF(ISNUMBER(J1244),J1244,0)-1),".")</f>
        <v>.</v>
      </c>
      <c r="U1244" s="24"/>
      <c r="V1244" s="296" t="str">
        <f t="shared" si="60"/>
        <v>.</v>
      </c>
      <c r="W1244" s="44"/>
      <c r="X1244" s="307"/>
      <c r="Y1244" s="44"/>
      <c r="Z1244" s="44"/>
      <c r="AA1244" s="44"/>
      <c r="AB1244" s="44"/>
      <c r="AC1244" s="44"/>
      <c r="AD1244" s="44"/>
      <c r="AE1244" s="44"/>
      <c r="AF1244" s="44"/>
      <c r="AG1244" s="44"/>
    </row>
    <row r="1245" spans="1:33" s="105" customFormat="1" ht="11.45" customHeight="1" outlineLevel="1" x14ac:dyDescent="0.2">
      <c r="A1245" s="142">
        <f t="shared" si="58"/>
        <v>1228</v>
      </c>
      <c r="B1245" s="318"/>
      <c r="C1245" s="71"/>
      <c r="D1245" s="314"/>
      <c r="E1245" s="70"/>
      <c r="F1245" s="309"/>
      <c r="G1245" s="308"/>
      <c r="H1245" s="305"/>
      <c r="I1245" s="305"/>
      <c r="J1245" s="311"/>
      <c r="K1245" s="305"/>
      <c r="L1245" s="130" t="str">
        <f>IF(I1245&lt;H1245,"Check dates",IF(AND(H1245="",I1245&gt;0),"Check dates",IF(I1245="",".",IFERROR(MAX(0,NETWORKDAYS(H1245,I1245,Lists!$F$45:$F$65)-IF(ISNUMBER(J1245),J1245,0)-1,0),"."))))</f>
        <v>.</v>
      </c>
      <c r="M1245" s="308"/>
      <c r="N1245" s="308"/>
      <c r="O1245" s="304"/>
      <c r="P1245" s="304"/>
      <c r="Q1245" s="304"/>
      <c r="R1245" s="304"/>
      <c r="S1245" s="130" t="str">
        <f t="shared" si="59"/>
        <v>.</v>
      </c>
      <c r="T1245" s="169" t="str">
        <f>IF(S1245="Yes",(NETWORKDAYS(H1245,$D$12,Lists!$F$45:$F$65)-IF(ISNUMBER(J1245),J1245,0)-1),".")</f>
        <v>.</v>
      </c>
      <c r="U1245" s="24"/>
      <c r="V1245" s="296" t="str">
        <f t="shared" si="60"/>
        <v>.</v>
      </c>
      <c r="W1245" s="44"/>
      <c r="X1245" s="307"/>
      <c r="Y1245" s="44"/>
      <c r="Z1245" s="44"/>
      <c r="AA1245" s="44"/>
      <c r="AB1245" s="44"/>
      <c r="AC1245" s="44"/>
      <c r="AD1245" s="44"/>
      <c r="AE1245" s="44"/>
      <c r="AF1245" s="44"/>
      <c r="AG1245" s="44"/>
    </row>
    <row r="1246" spans="1:33" s="105" customFormat="1" ht="11.45" customHeight="1" outlineLevel="1" x14ac:dyDescent="0.2">
      <c r="A1246" s="142">
        <f t="shared" si="58"/>
        <v>1229</v>
      </c>
      <c r="B1246" s="318"/>
      <c r="C1246" s="71"/>
      <c r="D1246" s="314"/>
      <c r="E1246" s="70"/>
      <c r="F1246" s="309"/>
      <c r="G1246" s="308"/>
      <c r="H1246" s="305"/>
      <c r="I1246" s="305"/>
      <c r="J1246" s="311"/>
      <c r="K1246" s="305"/>
      <c r="L1246" s="130" t="str">
        <f>IF(I1246&lt;H1246,"Check dates",IF(AND(H1246="",I1246&gt;0),"Check dates",IF(I1246="",".",IFERROR(MAX(0,NETWORKDAYS(H1246,I1246,Lists!$F$45:$F$65)-IF(ISNUMBER(J1246),J1246,0)-1,0),"."))))</f>
        <v>.</v>
      </c>
      <c r="M1246" s="308"/>
      <c r="N1246" s="308"/>
      <c r="O1246" s="304"/>
      <c r="P1246" s="304"/>
      <c r="Q1246" s="304"/>
      <c r="R1246" s="304"/>
      <c r="S1246" s="130" t="str">
        <f t="shared" si="59"/>
        <v>.</v>
      </c>
      <c r="T1246" s="169" t="str">
        <f>IF(S1246="Yes",(NETWORKDAYS(H1246,$D$12,Lists!$F$45:$F$65)-IF(ISNUMBER(J1246),J1246,0)-1),".")</f>
        <v>.</v>
      </c>
      <c r="U1246" s="24"/>
      <c r="V1246" s="296" t="str">
        <f t="shared" si="60"/>
        <v>.</v>
      </c>
      <c r="W1246" s="44"/>
      <c r="X1246" s="307"/>
      <c r="Y1246" s="44"/>
      <c r="Z1246" s="44"/>
      <c r="AA1246" s="44"/>
      <c r="AB1246" s="44"/>
      <c r="AC1246" s="44"/>
      <c r="AD1246" s="44"/>
      <c r="AE1246" s="44"/>
      <c r="AF1246" s="44"/>
      <c r="AG1246" s="44"/>
    </row>
    <row r="1247" spans="1:33" s="105" customFormat="1" ht="11.45" customHeight="1" outlineLevel="1" x14ac:dyDescent="0.2">
      <c r="A1247" s="142">
        <f t="shared" si="58"/>
        <v>1230</v>
      </c>
      <c r="B1247" s="318"/>
      <c r="C1247" s="71"/>
      <c r="D1247" s="314"/>
      <c r="E1247" s="70"/>
      <c r="F1247" s="309"/>
      <c r="G1247" s="308"/>
      <c r="H1247" s="305"/>
      <c r="I1247" s="319"/>
      <c r="J1247" s="311"/>
      <c r="K1247" s="305"/>
      <c r="L1247" s="130" t="str">
        <f>IF(I1247&lt;H1247,"Check dates",IF(AND(H1247="",I1247&gt;0),"Check dates",IF(I1247="",".",IFERROR(MAX(0,NETWORKDAYS(H1247,I1247,Lists!$F$45:$F$65)-IF(ISNUMBER(J1247),J1247,0)-1,0),"."))))</f>
        <v>.</v>
      </c>
      <c r="M1247" s="308"/>
      <c r="N1247" s="308"/>
      <c r="O1247" s="304"/>
      <c r="P1247" s="304"/>
      <c r="Q1247" s="304"/>
      <c r="R1247" s="304"/>
      <c r="S1247" s="130" t="str">
        <f t="shared" si="59"/>
        <v>.</v>
      </c>
      <c r="T1247" s="169" t="str">
        <f>IF(S1247="Yes",(NETWORKDAYS(H1247,$D$12,Lists!$F$45:$F$65)-IF(ISNUMBER(J1247),J1247,0)-1),".")</f>
        <v>.</v>
      </c>
      <c r="U1247" s="24"/>
      <c r="V1247" s="296" t="str">
        <f t="shared" si="60"/>
        <v>.</v>
      </c>
      <c r="W1247" s="44"/>
      <c r="X1247" s="307"/>
      <c r="Y1247" s="44"/>
      <c r="Z1247" s="44"/>
      <c r="AA1247" s="44"/>
      <c r="AB1247" s="44"/>
      <c r="AC1247" s="44"/>
      <c r="AD1247" s="44"/>
      <c r="AE1247" s="44"/>
      <c r="AF1247" s="44"/>
      <c r="AG1247" s="44"/>
    </row>
    <row r="1248" spans="1:33" s="105" customFormat="1" ht="11.45" customHeight="1" outlineLevel="1" x14ac:dyDescent="0.2">
      <c r="A1248" s="142">
        <f t="shared" si="58"/>
        <v>1231</v>
      </c>
      <c r="B1248" s="318"/>
      <c r="C1248" s="71"/>
      <c r="D1248" s="314"/>
      <c r="E1248" s="70"/>
      <c r="F1248" s="309"/>
      <c r="G1248" s="308"/>
      <c r="H1248" s="305"/>
      <c r="I1248" s="305"/>
      <c r="J1248" s="311"/>
      <c r="K1248" s="305"/>
      <c r="L1248" s="130" t="str">
        <f>IF(I1248&lt;H1248,"Check dates",IF(AND(H1248="",I1248&gt;0),"Check dates",IF(I1248="",".",IFERROR(MAX(0,NETWORKDAYS(H1248,I1248,Lists!$F$45:$F$65)-IF(ISNUMBER(J1248),J1248,0)-1,0),"."))))</f>
        <v>.</v>
      </c>
      <c r="M1248" s="308"/>
      <c r="N1248" s="308"/>
      <c r="O1248" s="304"/>
      <c r="P1248" s="304"/>
      <c r="Q1248" s="304"/>
      <c r="R1248" s="304"/>
      <c r="S1248" s="130" t="str">
        <f t="shared" si="59"/>
        <v>.</v>
      </c>
      <c r="T1248" s="169" t="str">
        <f>IF(S1248="Yes",(NETWORKDAYS(H1248,$D$12,Lists!$F$45:$F$65)-IF(ISNUMBER(J1248),J1248,0)-1),".")</f>
        <v>.</v>
      </c>
      <c r="U1248" s="24"/>
      <c r="V1248" s="296" t="str">
        <f t="shared" si="60"/>
        <v>.</v>
      </c>
      <c r="W1248" s="44"/>
      <c r="X1248" s="307"/>
      <c r="Y1248" s="44"/>
      <c r="Z1248" s="44"/>
      <c r="AA1248" s="44"/>
      <c r="AB1248" s="44"/>
      <c r="AC1248" s="44"/>
      <c r="AD1248" s="44"/>
      <c r="AE1248" s="44"/>
      <c r="AF1248" s="44"/>
      <c r="AG1248" s="44"/>
    </row>
    <row r="1249" spans="1:33" s="105" customFormat="1" outlineLevel="1" x14ac:dyDescent="0.2">
      <c r="A1249" s="142">
        <f t="shared" si="58"/>
        <v>1232</v>
      </c>
      <c r="B1249" s="318"/>
      <c r="C1249" s="71"/>
      <c r="D1249" s="314"/>
      <c r="E1249" s="70"/>
      <c r="F1249" s="309"/>
      <c r="G1249" s="308"/>
      <c r="H1249" s="305"/>
      <c r="I1249" s="305"/>
      <c r="J1249" s="311"/>
      <c r="K1249" s="305"/>
      <c r="L1249" s="130" t="str">
        <f>IF(I1249&lt;H1249,"Check dates",IF(AND(H1249="",I1249&gt;0),"Check dates",IF(I1249="",".",IFERROR(MAX(0,NETWORKDAYS(H1249,I1249,Lists!$F$45:$F$65)-IF(ISNUMBER(J1249),J1249,0)-1,0),"."))))</f>
        <v>.</v>
      </c>
      <c r="M1249" s="308"/>
      <c r="N1249" s="308"/>
      <c r="O1249" s="304"/>
      <c r="P1249" s="304"/>
      <c r="Q1249" s="304"/>
      <c r="R1249" s="304"/>
      <c r="S1249" s="130" t="str">
        <f t="shared" si="59"/>
        <v>.</v>
      </c>
      <c r="T1249" s="169" t="str">
        <f>IF(S1249="Yes",(NETWORKDAYS(H1249,$D$12,Lists!$F$45:$F$65)-IF(ISNUMBER(J1249),J1249,0)-1),".")</f>
        <v>.</v>
      </c>
      <c r="U1249" s="24"/>
      <c r="V1249" s="296" t="str">
        <f t="shared" si="60"/>
        <v>.</v>
      </c>
      <c r="W1249" s="44"/>
      <c r="X1249" s="307"/>
      <c r="Y1249" s="44"/>
      <c r="Z1249" s="44"/>
      <c r="AA1249" s="44"/>
      <c r="AB1249" s="44"/>
      <c r="AC1249" s="44"/>
      <c r="AD1249" s="44"/>
      <c r="AE1249" s="44"/>
      <c r="AF1249" s="44"/>
      <c r="AG1249" s="44"/>
    </row>
    <row r="1250" spans="1:33" s="105" customFormat="1" outlineLevel="1" x14ac:dyDescent="0.2">
      <c r="A1250" s="142">
        <f t="shared" si="58"/>
        <v>1233</v>
      </c>
      <c r="B1250" s="318"/>
      <c r="C1250" s="71"/>
      <c r="D1250" s="314"/>
      <c r="E1250" s="70"/>
      <c r="F1250" s="309"/>
      <c r="G1250" s="308"/>
      <c r="H1250" s="305"/>
      <c r="I1250" s="305"/>
      <c r="J1250" s="311"/>
      <c r="K1250" s="305"/>
      <c r="L1250" s="130" t="str">
        <f>IF(I1250&lt;H1250,"Check dates",IF(AND(H1250="",I1250&gt;0),"Check dates",IF(I1250="",".",IFERROR(MAX(0,NETWORKDAYS(H1250,I1250,Lists!$F$45:$F$65)-IF(ISNUMBER(J1250),J1250,0)-1,0),"."))))</f>
        <v>.</v>
      </c>
      <c r="M1250" s="308"/>
      <c r="N1250" s="308"/>
      <c r="O1250" s="304"/>
      <c r="P1250" s="304"/>
      <c r="Q1250" s="304"/>
      <c r="R1250" s="304"/>
      <c r="S1250" s="130" t="str">
        <f t="shared" si="59"/>
        <v>.</v>
      </c>
      <c r="T1250" s="169" t="str">
        <f>IF(S1250="Yes",(NETWORKDAYS(H1250,$D$12,Lists!$F$45:$F$65)-IF(ISNUMBER(J1250),J1250,0)-1),".")</f>
        <v>.</v>
      </c>
      <c r="U1250" s="24"/>
      <c r="V1250" s="296" t="str">
        <f t="shared" si="60"/>
        <v>.</v>
      </c>
      <c r="W1250" s="44"/>
      <c r="X1250" s="307"/>
      <c r="Y1250" s="44"/>
      <c r="Z1250" s="44"/>
      <c r="AA1250" s="44"/>
      <c r="AB1250" s="44"/>
      <c r="AC1250" s="44"/>
      <c r="AD1250" s="44"/>
      <c r="AE1250" s="44"/>
      <c r="AF1250" s="44"/>
      <c r="AG1250" s="44"/>
    </row>
    <row r="1251" spans="1:33" s="105" customFormat="1" ht="11.45" customHeight="1" outlineLevel="1" x14ac:dyDescent="0.2">
      <c r="A1251" s="142">
        <f t="shared" si="58"/>
        <v>1234</v>
      </c>
      <c r="B1251" s="318"/>
      <c r="C1251" s="71"/>
      <c r="D1251" s="314"/>
      <c r="E1251" s="70"/>
      <c r="F1251" s="309"/>
      <c r="G1251" s="308"/>
      <c r="H1251" s="305"/>
      <c r="I1251" s="305"/>
      <c r="J1251" s="311"/>
      <c r="K1251" s="305"/>
      <c r="L1251" s="130" t="str">
        <f>IF(I1251&lt;H1251,"Check dates",IF(AND(H1251="",I1251&gt;0),"Check dates",IF(I1251="",".",IFERROR(MAX(0,NETWORKDAYS(H1251,I1251,Lists!$F$45:$F$65)-IF(ISNUMBER(J1251),J1251,0)-1,0),"."))))</f>
        <v>.</v>
      </c>
      <c r="M1251" s="308"/>
      <c r="N1251" s="308"/>
      <c r="O1251" s="304"/>
      <c r="P1251" s="304"/>
      <c r="Q1251" s="304"/>
      <c r="R1251" s="304"/>
      <c r="S1251" s="130" t="str">
        <f t="shared" si="59"/>
        <v>.</v>
      </c>
      <c r="T1251" s="169" t="str">
        <f>IF(S1251="Yes",(NETWORKDAYS(H1251,$D$12,Lists!$F$45:$F$65)-IF(ISNUMBER(J1251),J1251,0)-1),".")</f>
        <v>.</v>
      </c>
      <c r="U1251" s="24"/>
      <c r="V1251" s="296" t="str">
        <f t="shared" si="60"/>
        <v>.</v>
      </c>
      <c r="W1251" s="44"/>
      <c r="X1251" s="307"/>
      <c r="Y1251" s="44"/>
      <c r="Z1251" s="44"/>
      <c r="AA1251" s="44"/>
      <c r="AB1251" s="44"/>
      <c r="AC1251" s="44"/>
      <c r="AD1251" s="44"/>
      <c r="AE1251" s="44"/>
      <c r="AF1251" s="44"/>
      <c r="AG1251" s="44"/>
    </row>
    <row r="1252" spans="1:33" s="105" customFormat="1" ht="11.45" customHeight="1" outlineLevel="1" x14ac:dyDescent="0.2">
      <c r="A1252" s="142">
        <f t="shared" si="58"/>
        <v>1235</v>
      </c>
      <c r="B1252" s="318"/>
      <c r="C1252" s="71"/>
      <c r="D1252" s="314"/>
      <c r="E1252" s="70"/>
      <c r="F1252" s="70"/>
      <c r="G1252" s="265"/>
      <c r="H1252" s="305"/>
      <c r="I1252" s="305"/>
      <c r="J1252" s="311"/>
      <c r="K1252" s="305"/>
      <c r="L1252" s="130" t="str">
        <f>IF(I1252&lt;H1252,"Check dates",IF(AND(H1252="",I1252&gt;0),"Check dates",IF(I1252="",".",IFERROR(MAX(0,NETWORKDAYS(H1252,I1252,Lists!$F$45:$F$65)-IF(ISNUMBER(J1252),J1252,0)-1,0),"."))))</f>
        <v>.</v>
      </c>
      <c r="M1252" s="308"/>
      <c r="N1252" s="308"/>
      <c r="O1252" s="304"/>
      <c r="P1252" s="304"/>
      <c r="Q1252" s="304"/>
      <c r="R1252" s="304"/>
      <c r="S1252" s="130" t="str">
        <f t="shared" si="59"/>
        <v>.</v>
      </c>
      <c r="T1252" s="169" t="str">
        <f>IF(S1252="Yes",(NETWORKDAYS(H1252,$D$12,Lists!$F$45:$F$65)-IF(ISNUMBER(J1252),J1252,0)-1),".")</f>
        <v>.</v>
      </c>
      <c r="U1252" s="24"/>
      <c r="V1252" s="296" t="str">
        <f t="shared" si="60"/>
        <v>.</v>
      </c>
      <c r="W1252" s="44"/>
      <c r="X1252" s="307"/>
      <c r="Y1252" s="44"/>
      <c r="Z1252" s="44"/>
      <c r="AA1252" s="44"/>
      <c r="AB1252" s="44"/>
      <c r="AC1252" s="44"/>
      <c r="AD1252" s="44"/>
      <c r="AE1252" s="44"/>
      <c r="AF1252" s="44"/>
      <c r="AG1252" s="44"/>
    </row>
    <row r="1253" spans="1:33" s="105" customFormat="1" ht="11.45" customHeight="1" outlineLevel="1" x14ac:dyDescent="0.2">
      <c r="A1253" s="142">
        <f t="shared" si="58"/>
        <v>1236</v>
      </c>
      <c r="B1253" s="318"/>
      <c r="C1253" s="71"/>
      <c r="D1253" s="314"/>
      <c r="E1253" s="70"/>
      <c r="F1253" s="70"/>
      <c r="G1253" s="265"/>
      <c r="H1253" s="305"/>
      <c r="I1253" s="305"/>
      <c r="J1253" s="311"/>
      <c r="K1253" s="305"/>
      <c r="L1253" s="130" t="str">
        <f>IF(I1253&lt;H1253,"Check dates",IF(AND(H1253="",I1253&gt;0),"Check dates",IF(I1253="",".",IFERROR(MAX(0,NETWORKDAYS(H1253,I1253,Lists!$F$45:$F$65)-IF(ISNUMBER(J1253),J1253,0)-1,0),"."))))</f>
        <v>.</v>
      </c>
      <c r="M1253" s="308"/>
      <c r="N1253" s="308"/>
      <c r="O1253" s="304"/>
      <c r="P1253" s="304"/>
      <c r="Q1253" s="304"/>
      <c r="R1253" s="304"/>
      <c r="S1253" s="130" t="str">
        <f t="shared" si="59"/>
        <v>.</v>
      </c>
      <c r="T1253" s="169" t="str">
        <f>IF(S1253="Yes",(NETWORKDAYS(H1253,$D$12,Lists!$F$45:$F$65)-IF(ISNUMBER(J1253),J1253,0)-1),".")</f>
        <v>.</v>
      </c>
      <c r="U1253" s="24"/>
      <c r="V1253" s="296" t="str">
        <f t="shared" si="60"/>
        <v>.</v>
      </c>
      <c r="W1253" s="44"/>
      <c r="X1253" s="307"/>
      <c r="Y1253" s="44"/>
      <c r="Z1253" s="44"/>
      <c r="AA1253" s="44"/>
      <c r="AB1253" s="44"/>
      <c r="AC1253" s="44"/>
      <c r="AD1253" s="44"/>
      <c r="AE1253" s="44"/>
      <c r="AF1253" s="44"/>
      <c r="AG1253" s="44"/>
    </row>
    <row r="1254" spans="1:33" s="105" customFormat="1" outlineLevel="1" x14ac:dyDescent="0.2">
      <c r="A1254" s="142">
        <f t="shared" si="58"/>
        <v>1237</v>
      </c>
      <c r="B1254" s="318"/>
      <c r="C1254" s="71"/>
      <c r="D1254" s="314"/>
      <c r="E1254" s="70"/>
      <c r="F1254" s="70"/>
      <c r="G1254" s="265"/>
      <c r="H1254" s="305"/>
      <c r="I1254" s="305"/>
      <c r="J1254" s="311"/>
      <c r="K1254" s="305"/>
      <c r="L1254" s="130" t="str">
        <f>IF(I1254&lt;H1254,"Check dates",IF(AND(H1254="",I1254&gt;0),"Check dates",IF(I1254="",".",IFERROR(MAX(0,NETWORKDAYS(H1254,I1254,Lists!$F$45:$F$65)-IF(ISNUMBER(J1254),J1254,0)-1,0),"."))))</f>
        <v>.</v>
      </c>
      <c r="M1254" s="308"/>
      <c r="N1254" s="308"/>
      <c r="O1254" s="304"/>
      <c r="P1254" s="304"/>
      <c r="Q1254" s="304"/>
      <c r="R1254" s="304"/>
      <c r="S1254" s="130" t="str">
        <f t="shared" si="59"/>
        <v>.</v>
      </c>
      <c r="T1254" s="169" t="str">
        <f>IF(S1254="Yes",(NETWORKDAYS(H1254,$D$12,Lists!$F$45:$F$65)-IF(ISNUMBER(J1254),J1254,0)-1),".")</f>
        <v>.</v>
      </c>
      <c r="U1254" s="24"/>
      <c r="V1254" s="296" t="str">
        <f t="shared" si="60"/>
        <v>.</v>
      </c>
      <c r="W1254" s="44"/>
      <c r="X1254" s="307"/>
      <c r="Y1254" s="44"/>
      <c r="Z1254" s="44"/>
      <c r="AA1254" s="44"/>
      <c r="AB1254" s="44"/>
      <c r="AC1254" s="44"/>
      <c r="AD1254" s="44"/>
      <c r="AE1254" s="44"/>
      <c r="AF1254" s="44"/>
      <c r="AG1254" s="44"/>
    </row>
    <row r="1255" spans="1:33" s="105" customFormat="1" ht="11.45" customHeight="1" outlineLevel="1" x14ac:dyDescent="0.2">
      <c r="A1255" s="142">
        <f t="shared" si="58"/>
        <v>1238</v>
      </c>
      <c r="B1255" s="318"/>
      <c r="C1255" s="71"/>
      <c r="D1255" s="314"/>
      <c r="E1255" s="70"/>
      <c r="F1255" s="70"/>
      <c r="G1255" s="265"/>
      <c r="H1255" s="305"/>
      <c r="I1255" s="305"/>
      <c r="J1255" s="311"/>
      <c r="K1255" s="305"/>
      <c r="L1255" s="130" t="str">
        <f>IF(I1255&lt;H1255,"Check dates",IF(AND(H1255="",I1255&gt;0),"Check dates",IF(I1255="",".",IFERROR(MAX(0,NETWORKDAYS(H1255,I1255,Lists!$F$45:$F$65)-IF(ISNUMBER(J1255),J1255,0)-1,0),"."))))</f>
        <v>.</v>
      </c>
      <c r="M1255" s="308"/>
      <c r="N1255" s="308"/>
      <c r="O1255" s="304"/>
      <c r="P1255" s="304"/>
      <c r="Q1255" s="304"/>
      <c r="R1255" s="304"/>
      <c r="S1255" s="130" t="str">
        <f t="shared" si="59"/>
        <v>.</v>
      </c>
      <c r="T1255" s="169" t="str">
        <f>IF(S1255="Yes",(NETWORKDAYS(H1255,$D$12,Lists!$F$45:$F$65)-IF(ISNUMBER(J1255),J1255,0)-1),".")</f>
        <v>.</v>
      </c>
      <c r="U1255" s="24"/>
      <c r="V1255" s="296" t="str">
        <f t="shared" si="60"/>
        <v>.</v>
      </c>
      <c r="W1255" s="44"/>
      <c r="X1255" s="307"/>
      <c r="Y1255" s="44"/>
      <c r="Z1255" s="44"/>
      <c r="AA1255" s="44"/>
      <c r="AB1255" s="44"/>
      <c r="AC1255" s="44"/>
      <c r="AD1255" s="44"/>
      <c r="AE1255" s="44"/>
      <c r="AF1255" s="44"/>
      <c r="AG1255" s="44"/>
    </row>
    <row r="1256" spans="1:33" s="105" customFormat="1" ht="11.45" customHeight="1" outlineLevel="1" x14ac:dyDescent="0.2">
      <c r="A1256" s="142">
        <f t="shared" si="58"/>
        <v>1239</v>
      </c>
      <c r="B1256" s="318"/>
      <c r="C1256" s="71"/>
      <c r="D1256" s="314"/>
      <c r="E1256" s="70"/>
      <c r="F1256" s="70"/>
      <c r="G1256" s="265"/>
      <c r="H1256" s="305"/>
      <c r="I1256" s="305"/>
      <c r="J1256" s="311"/>
      <c r="K1256" s="305"/>
      <c r="L1256" s="130" t="str">
        <f>IF(I1256&lt;H1256,"Check dates",IF(AND(H1256="",I1256&gt;0),"Check dates",IF(I1256="",".",IFERROR(MAX(0,NETWORKDAYS(H1256,I1256,Lists!$F$45:$F$65)-IF(ISNUMBER(J1256),J1256,0)-1,0),"."))))</f>
        <v>.</v>
      </c>
      <c r="M1256" s="308"/>
      <c r="N1256" s="308"/>
      <c r="O1256" s="304"/>
      <c r="P1256" s="304"/>
      <c r="Q1256" s="304"/>
      <c r="R1256" s="304"/>
      <c r="S1256" s="130" t="str">
        <f t="shared" si="59"/>
        <v>.</v>
      </c>
      <c r="T1256" s="169" t="str">
        <f>IF(S1256="Yes",(NETWORKDAYS(H1256,$D$12,Lists!$F$45:$F$65)-IF(ISNUMBER(J1256),J1256,0)-1),".")</f>
        <v>.</v>
      </c>
      <c r="U1256" s="24"/>
      <c r="V1256" s="296" t="str">
        <f t="shared" si="60"/>
        <v>.</v>
      </c>
      <c r="W1256" s="44"/>
      <c r="X1256" s="307"/>
      <c r="Y1256" s="44"/>
      <c r="Z1256" s="44"/>
      <c r="AA1256" s="44"/>
      <c r="AB1256" s="44"/>
      <c r="AC1256" s="44"/>
      <c r="AD1256" s="44"/>
      <c r="AE1256" s="44"/>
      <c r="AF1256" s="44"/>
      <c r="AG1256" s="44"/>
    </row>
    <row r="1257" spans="1:33" s="105" customFormat="1" ht="11.45" customHeight="1" outlineLevel="1" x14ac:dyDescent="0.2">
      <c r="A1257" s="142">
        <f t="shared" si="58"/>
        <v>1240</v>
      </c>
      <c r="B1257" s="318"/>
      <c r="C1257" s="71"/>
      <c r="D1257" s="314"/>
      <c r="E1257" s="70"/>
      <c r="F1257" s="70"/>
      <c r="G1257" s="265"/>
      <c r="H1257" s="305"/>
      <c r="I1257" s="305"/>
      <c r="J1257" s="311"/>
      <c r="K1257" s="305"/>
      <c r="L1257" s="130" t="str">
        <f>IF(I1257&lt;H1257,"Check dates",IF(AND(H1257="",I1257&gt;0),"Check dates",IF(I1257="",".",IFERROR(MAX(0,NETWORKDAYS(H1257,I1257,Lists!$F$45:$F$65)-IF(ISNUMBER(J1257),J1257,0)-1,0),"."))))</f>
        <v>.</v>
      </c>
      <c r="M1257" s="308"/>
      <c r="N1257" s="308"/>
      <c r="O1257" s="304"/>
      <c r="P1257" s="304"/>
      <c r="Q1257" s="304"/>
      <c r="R1257" s="304"/>
      <c r="S1257" s="130" t="str">
        <f t="shared" si="59"/>
        <v>.</v>
      </c>
      <c r="T1257" s="169" t="str">
        <f>IF(S1257="Yes",(NETWORKDAYS(H1257,$D$12,Lists!$F$45:$F$65)-IF(ISNUMBER(J1257),J1257,0)-1),".")</f>
        <v>.</v>
      </c>
      <c r="U1257" s="24"/>
      <c r="V1257" s="296" t="str">
        <f t="shared" si="60"/>
        <v>.</v>
      </c>
      <c r="W1257" s="44"/>
      <c r="X1257" s="307"/>
      <c r="Y1257" s="44"/>
      <c r="Z1257" s="44"/>
      <c r="AA1257" s="44"/>
      <c r="AB1257" s="44"/>
      <c r="AC1257" s="44"/>
      <c r="AD1257" s="44"/>
      <c r="AE1257" s="44"/>
      <c r="AF1257" s="44"/>
      <c r="AG1257" s="44"/>
    </row>
    <row r="1258" spans="1:33" s="105" customFormat="1" ht="11.45" customHeight="1" outlineLevel="1" x14ac:dyDescent="0.2">
      <c r="A1258" s="142">
        <f t="shared" si="58"/>
        <v>1241</v>
      </c>
      <c r="B1258" s="318"/>
      <c r="C1258" s="71"/>
      <c r="D1258" s="314"/>
      <c r="E1258" s="70"/>
      <c r="F1258" s="70"/>
      <c r="G1258" s="265"/>
      <c r="H1258" s="305"/>
      <c r="I1258" s="305"/>
      <c r="J1258" s="311"/>
      <c r="K1258" s="305"/>
      <c r="L1258" s="130" t="str">
        <f>IF(I1258&lt;H1258,"Check dates",IF(AND(H1258="",I1258&gt;0),"Check dates",IF(I1258="",".",IFERROR(MAX(0,NETWORKDAYS(H1258,I1258,Lists!$F$45:$F$65)-IF(ISNUMBER(J1258),J1258,0)-1,0),"."))))</f>
        <v>.</v>
      </c>
      <c r="M1258" s="308"/>
      <c r="N1258" s="308"/>
      <c r="O1258" s="304"/>
      <c r="P1258" s="304"/>
      <c r="Q1258" s="304"/>
      <c r="R1258" s="304"/>
      <c r="S1258" s="130" t="str">
        <f t="shared" si="59"/>
        <v>.</v>
      </c>
      <c r="T1258" s="169" t="str">
        <f>IF(S1258="Yes",(NETWORKDAYS(H1258,$D$12,Lists!$F$45:$F$65)-IF(ISNUMBER(J1258),J1258,0)-1),".")</f>
        <v>.</v>
      </c>
      <c r="U1258" s="24"/>
      <c r="V1258" s="296" t="str">
        <f t="shared" si="60"/>
        <v>.</v>
      </c>
      <c r="W1258" s="44"/>
      <c r="X1258" s="307"/>
      <c r="Y1258" s="44"/>
      <c r="Z1258" s="44"/>
      <c r="AA1258" s="44"/>
      <c r="AB1258" s="44"/>
      <c r="AC1258" s="44"/>
      <c r="AD1258" s="44"/>
      <c r="AE1258" s="44"/>
      <c r="AF1258" s="44"/>
      <c r="AG1258" s="44"/>
    </row>
    <row r="1259" spans="1:33" s="105" customFormat="1" ht="11.45" customHeight="1" outlineLevel="1" x14ac:dyDescent="0.2">
      <c r="A1259" s="142">
        <f t="shared" si="58"/>
        <v>1242</v>
      </c>
      <c r="B1259" s="318"/>
      <c r="C1259" s="71"/>
      <c r="D1259" s="314"/>
      <c r="E1259" s="70"/>
      <c r="F1259" s="70"/>
      <c r="G1259" s="265"/>
      <c r="H1259" s="305"/>
      <c r="I1259" s="305"/>
      <c r="J1259" s="311"/>
      <c r="K1259" s="305"/>
      <c r="L1259" s="130" t="str">
        <f>IF(I1259&lt;H1259,"Check dates",IF(AND(H1259="",I1259&gt;0),"Check dates",IF(I1259="",".",IFERROR(MAX(0,NETWORKDAYS(H1259,I1259,Lists!$F$45:$F$65)-IF(ISNUMBER(J1259),J1259,0)-1,0),"."))))</f>
        <v>.</v>
      </c>
      <c r="M1259" s="308"/>
      <c r="N1259" s="308"/>
      <c r="O1259" s="304"/>
      <c r="P1259" s="304"/>
      <c r="Q1259" s="304"/>
      <c r="R1259" s="304"/>
      <c r="S1259" s="130" t="str">
        <f t="shared" si="59"/>
        <v>.</v>
      </c>
      <c r="T1259" s="169" t="str">
        <f>IF(S1259="Yes",(NETWORKDAYS(H1259,$D$12,Lists!$F$45:$F$65)-IF(ISNUMBER(J1259),J1259,0)-1),".")</f>
        <v>.</v>
      </c>
      <c r="U1259" s="24"/>
      <c r="V1259" s="296" t="str">
        <f t="shared" si="60"/>
        <v>.</v>
      </c>
      <c r="W1259" s="44"/>
      <c r="X1259" s="307"/>
      <c r="Y1259" s="44"/>
      <c r="Z1259" s="44"/>
      <c r="AA1259" s="44"/>
      <c r="AB1259" s="44"/>
      <c r="AC1259" s="44"/>
      <c r="AD1259" s="44"/>
      <c r="AE1259" s="44"/>
      <c r="AF1259" s="44"/>
      <c r="AG1259" s="44"/>
    </row>
    <row r="1260" spans="1:33" s="105" customFormat="1" ht="11.45" customHeight="1" outlineLevel="1" x14ac:dyDescent="0.2">
      <c r="A1260" s="142">
        <f t="shared" si="58"/>
        <v>1243</v>
      </c>
      <c r="B1260" s="318"/>
      <c r="C1260" s="71"/>
      <c r="D1260" s="314"/>
      <c r="E1260" s="70"/>
      <c r="F1260" s="70"/>
      <c r="G1260" s="265"/>
      <c r="H1260" s="305"/>
      <c r="I1260" s="305"/>
      <c r="J1260" s="311"/>
      <c r="K1260" s="305"/>
      <c r="L1260" s="130" t="str">
        <f>IF(I1260&lt;H1260,"Check dates",IF(AND(H1260="",I1260&gt;0),"Check dates",IF(I1260="",".",IFERROR(MAX(0,NETWORKDAYS(H1260,I1260,Lists!$F$45:$F$65)-IF(ISNUMBER(J1260),J1260,0)-1,0),"."))))</f>
        <v>.</v>
      </c>
      <c r="M1260" s="308"/>
      <c r="N1260" s="308"/>
      <c r="O1260" s="304"/>
      <c r="P1260" s="304"/>
      <c r="Q1260" s="304"/>
      <c r="R1260" s="304"/>
      <c r="S1260" s="130" t="str">
        <f t="shared" si="59"/>
        <v>.</v>
      </c>
      <c r="T1260" s="169" t="str">
        <f>IF(S1260="Yes",(NETWORKDAYS(H1260,$D$12,Lists!$F$45:$F$65)-IF(ISNUMBER(J1260),J1260,0)-1),".")</f>
        <v>.</v>
      </c>
      <c r="U1260" s="24"/>
      <c r="V1260" s="296" t="str">
        <f t="shared" si="60"/>
        <v>.</v>
      </c>
      <c r="W1260" s="44"/>
      <c r="X1260" s="307"/>
      <c r="Y1260" s="44"/>
      <c r="Z1260" s="44"/>
      <c r="AA1260" s="44"/>
      <c r="AB1260" s="44"/>
      <c r="AC1260" s="44"/>
      <c r="AD1260" s="44"/>
      <c r="AE1260" s="44"/>
      <c r="AF1260" s="44"/>
      <c r="AG1260" s="44"/>
    </row>
    <row r="1261" spans="1:33" s="105" customFormat="1" outlineLevel="1" x14ac:dyDescent="0.2">
      <c r="A1261" s="142">
        <f t="shared" si="58"/>
        <v>1244</v>
      </c>
      <c r="B1261" s="318"/>
      <c r="C1261" s="71"/>
      <c r="D1261" s="314"/>
      <c r="E1261" s="70"/>
      <c r="F1261" s="70"/>
      <c r="G1261" s="265"/>
      <c r="H1261" s="305"/>
      <c r="I1261" s="305"/>
      <c r="J1261" s="311"/>
      <c r="K1261" s="305"/>
      <c r="L1261" s="130" t="str">
        <f>IF(I1261&lt;H1261,"Check dates",IF(AND(H1261="",I1261&gt;0),"Check dates",IF(I1261="",".",IFERROR(MAX(0,NETWORKDAYS(H1261,I1261,Lists!$F$45:$F$65)-IF(ISNUMBER(J1261),J1261,0)-1,0),"."))))</f>
        <v>.</v>
      </c>
      <c r="M1261" s="308"/>
      <c r="N1261" s="308"/>
      <c r="O1261" s="304"/>
      <c r="P1261" s="304"/>
      <c r="Q1261" s="304"/>
      <c r="R1261" s="304"/>
      <c r="S1261" s="130" t="str">
        <f t="shared" si="59"/>
        <v>.</v>
      </c>
      <c r="T1261" s="169" t="str">
        <f>IF(S1261="Yes",(NETWORKDAYS(H1261,$D$12,Lists!$F$45:$F$65)-IF(ISNUMBER(J1261),J1261,0)-1),".")</f>
        <v>.</v>
      </c>
      <c r="U1261" s="24"/>
      <c r="V1261" s="296" t="str">
        <f t="shared" si="60"/>
        <v>.</v>
      </c>
      <c r="W1261" s="44"/>
      <c r="X1261" s="307"/>
      <c r="Y1261" s="44"/>
      <c r="Z1261" s="44"/>
      <c r="AA1261" s="44"/>
      <c r="AB1261" s="44"/>
      <c r="AC1261" s="44"/>
      <c r="AD1261" s="44"/>
      <c r="AE1261" s="44"/>
      <c r="AF1261" s="44"/>
      <c r="AG1261" s="44"/>
    </row>
    <row r="1262" spans="1:33" s="105" customFormat="1" outlineLevel="1" x14ac:dyDescent="0.2">
      <c r="A1262" s="142">
        <f t="shared" si="58"/>
        <v>1245</v>
      </c>
      <c r="B1262" s="318"/>
      <c r="C1262" s="71"/>
      <c r="D1262" s="314"/>
      <c r="E1262" s="70"/>
      <c r="F1262" s="70"/>
      <c r="G1262" s="265"/>
      <c r="H1262" s="305"/>
      <c r="I1262" s="305"/>
      <c r="J1262" s="311"/>
      <c r="K1262" s="305"/>
      <c r="L1262" s="130" t="str">
        <f>IF(I1262&lt;H1262,"Check dates",IF(AND(H1262="",I1262&gt;0),"Check dates",IF(I1262="",".",IFERROR(MAX(0,NETWORKDAYS(H1262,I1262,Lists!$F$45:$F$65)-IF(ISNUMBER(J1262),J1262,0)-1,0),"."))))</f>
        <v>.</v>
      </c>
      <c r="M1262" s="308"/>
      <c r="N1262" s="308"/>
      <c r="O1262" s="304"/>
      <c r="P1262" s="304"/>
      <c r="Q1262" s="304"/>
      <c r="R1262" s="304"/>
      <c r="S1262" s="130" t="str">
        <f t="shared" si="59"/>
        <v>.</v>
      </c>
      <c r="T1262" s="169" t="str">
        <f>IF(S1262="Yes",(NETWORKDAYS(H1262,$D$12,Lists!$F$45:$F$65)-IF(ISNUMBER(J1262),J1262,0)-1),".")</f>
        <v>.</v>
      </c>
      <c r="U1262" s="24"/>
      <c r="V1262" s="296" t="str">
        <f t="shared" si="60"/>
        <v>.</v>
      </c>
      <c r="W1262" s="44"/>
      <c r="X1262" s="307"/>
      <c r="Y1262" s="44"/>
      <c r="Z1262" s="44"/>
      <c r="AA1262" s="44"/>
      <c r="AB1262" s="44"/>
      <c r="AC1262" s="44"/>
      <c r="AD1262" s="44"/>
      <c r="AE1262" s="44"/>
      <c r="AF1262" s="44"/>
      <c r="AG1262" s="44"/>
    </row>
    <row r="1263" spans="1:33" s="105" customFormat="1" ht="11.45" customHeight="1" outlineLevel="1" x14ac:dyDescent="0.2">
      <c r="A1263" s="142">
        <f t="shared" si="58"/>
        <v>1246</v>
      </c>
      <c r="B1263" s="318"/>
      <c r="C1263" s="71"/>
      <c r="D1263" s="314"/>
      <c r="E1263" s="70"/>
      <c r="F1263" s="70"/>
      <c r="G1263" s="265"/>
      <c r="H1263" s="305"/>
      <c r="I1263" s="305"/>
      <c r="J1263" s="311"/>
      <c r="K1263" s="305"/>
      <c r="L1263" s="130" t="str">
        <f>IF(I1263&lt;H1263,"Check dates",IF(AND(H1263="",I1263&gt;0),"Check dates",IF(I1263="",".",IFERROR(MAX(0,NETWORKDAYS(H1263,I1263,Lists!$F$45:$F$65)-IF(ISNUMBER(J1263),J1263,0)-1,0),"."))))</f>
        <v>.</v>
      </c>
      <c r="M1263" s="308"/>
      <c r="N1263" s="308"/>
      <c r="O1263" s="304"/>
      <c r="P1263" s="304"/>
      <c r="Q1263" s="304"/>
      <c r="R1263" s="304"/>
      <c r="S1263" s="130" t="str">
        <f t="shared" si="59"/>
        <v>.</v>
      </c>
      <c r="T1263" s="169" t="str">
        <f>IF(S1263="Yes",(NETWORKDAYS(H1263,$D$12,Lists!$F$45:$F$65)-IF(ISNUMBER(J1263),J1263,0)-1),".")</f>
        <v>.</v>
      </c>
      <c r="U1263" s="24"/>
      <c r="V1263" s="296" t="str">
        <f t="shared" si="60"/>
        <v>.</v>
      </c>
      <c r="W1263" s="44"/>
      <c r="X1263" s="307"/>
      <c r="Y1263" s="44"/>
      <c r="Z1263" s="44"/>
      <c r="AA1263" s="44"/>
      <c r="AB1263" s="44"/>
      <c r="AC1263" s="44"/>
      <c r="AD1263" s="44"/>
      <c r="AE1263" s="44"/>
      <c r="AF1263" s="44"/>
      <c r="AG1263" s="44"/>
    </row>
    <row r="1264" spans="1:33" s="105" customFormat="1" ht="11.45" customHeight="1" outlineLevel="1" x14ac:dyDescent="0.2">
      <c r="A1264" s="142">
        <f t="shared" si="58"/>
        <v>1247</v>
      </c>
      <c r="B1264" s="318"/>
      <c r="C1264" s="71"/>
      <c r="D1264" s="314"/>
      <c r="E1264" s="70"/>
      <c r="F1264" s="70"/>
      <c r="G1264" s="265"/>
      <c r="H1264" s="305"/>
      <c r="I1264" s="305"/>
      <c r="J1264" s="311"/>
      <c r="K1264" s="305"/>
      <c r="L1264" s="130" t="str">
        <f>IF(I1264&lt;H1264,"Check dates",IF(AND(H1264="",I1264&gt;0),"Check dates",IF(I1264="",".",IFERROR(MAX(0,NETWORKDAYS(H1264,I1264,Lists!$F$45:$F$65)-IF(ISNUMBER(J1264),J1264,0)-1,0),"."))))</f>
        <v>.</v>
      </c>
      <c r="M1264" s="308"/>
      <c r="N1264" s="308"/>
      <c r="O1264" s="304"/>
      <c r="P1264" s="304"/>
      <c r="Q1264" s="304"/>
      <c r="R1264" s="304"/>
      <c r="S1264" s="130" t="str">
        <f t="shared" si="59"/>
        <v>.</v>
      </c>
      <c r="T1264" s="169" t="str">
        <f>IF(S1264="Yes",(NETWORKDAYS(H1264,$D$12,Lists!$F$45:$F$65)-IF(ISNUMBER(J1264),J1264,0)-1),".")</f>
        <v>.</v>
      </c>
      <c r="U1264" s="24"/>
      <c r="V1264" s="296" t="str">
        <f t="shared" si="60"/>
        <v>.</v>
      </c>
      <c r="W1264" s="44"/>
      <c r="X1264" s="307"/>
      <c r="Y1264" s="44"/>
      <c r="Z1264" s="44"/>
      <c r="AA1264" s="44"/>
      <c r="AB1264" s="44"/>
      <c r="AC1264" s="44"/>
      <c r="AD1264" s="44"/>
      <c r="AE1264" s="44"/>
      <c r="AF1264" s="44"/>
      <c r="AG1264" s="44"/>
    </row>
    <row r="1265" spans="1:33" s="105" customFormat="1" ht="11.45" customHeight="1" outlineLevel="1" x14ac:dyDescent="0.2">
      <c r="A1265" s="142">
        <f t="shared" si="58"/>
        <v>1248</v>
      </c>
      <c r="B1265" s="318"/>
      <c r="C1265" s="71"/>
      <c r="D1265" s="314"/>
      <c r="E1265" s="70"/>
      <c r="F1265" s="70"/>
      <c r="G1265" s="265"/>
      <c r="H1265" s="305"/>
      <c r="I1265" s="305"/>
      <c r="J1265" s="311"/>
      <c r="K1265" s="305"/>
      <c r="L1265" s="130" t="str">
        <f>IF(I1265&lt;H1265,"Check dates",IF(AND(H1265="",I1265&gt;0),"Check dates",IF(I1265="",".",IFERROR(MAX(0,NETWORKDAYS(H1265,I1265,Lists!$F$45:$F$65)-IF(ISNUMBER(J1265),J1265,0)-1,0),"."))))</f>
        <v>.</v>
      </c>
      <c r="M1265" s="308"/>
      <c r="N1265" s="308"/>
      <c r="O1265" s="304"/>
      <c r="P1265" s="304"/>
      <c r="Q1265" s="304"/>
      <c r="R1265" s="304"/>
      <c r="S1265" s="130" t="str">
        <f t="shared" si="59"/>
        <v>.</v>
      </c>
      <c r="T1265" s="169" t="str">
        <f>IF(S1265="Yes",(NETWORKDAYS(H1265,$D$12,Lists!$F$45:$F$65)-IF(ISNUMBER(J1265),J1265,0)-1),".")</f>
        <v>.</v>
      </c>
      <c r="U1265" s="24"/>
      <c r="V1265" s="296" t="str">
        <f t="shared" si="60"/>
        <v>.</v>
      </c>
      <c r="W1265" s="44"/>
      <c r="X1265" s="307"/>
      <c r="Y1265" s="44"/>
      <c r="Z1265" s="44"/>
      <c r="AA1265" s="44"/>
      <c r="AB1265" s="44"/>
      <c r="AC1265" s="44"/>
      <c r="AD1265" s="44"/>
      <c r="AE1265" s="44"/>
      <c r="AF1265" s="44"/>
      <c r="AG1265" s="44"/>
    </row>
    <row r="1266" spans="1:33" s="105" customFormat="1" ht="11.45" customHeight="1" outlineLevel="1" x14ac:dyDescent="0.2">
      <c r="A1266" s="142">
        <f t="shared" si="58"/>
        <v>1249</v>
      </c>
      <c r="B1266" s="318"/>
      <c r="C1266" s="71"/>
      <c r="D1266" s="314"/>
      <c r="E1266" s="70"/>
      <c r="F1266" s="70"/>
      <c r="G1266" s="265"/>
      <c r="H1266" s="305"/>
      <c r="I1266" s="305"/>
      <c r="J1266" s="311"/>
      <c r="K1266" s="305"/>
      <c r="L1266" s="130" t="str">
        <f>IF(I1266&lt;H1266,"Check dates",IF(AND(H1266="",I1266&gt;0),"Check dates",IF(I1266="",".",IFERROR(MAX(0,NETWORKDAYS(H1266,I1266,Lists!$F$45:$F$65)-IF(ISNUMBER(J1266),J1266,0)-1,0),"."))))</f>
        <v>.</v>
      </c>
      <c r="M1266" s="308"/>
      <c r="N1266" s="308"/>
      <c r="O1266" s="304"/>
      <c r="P1266" s="304"/>
      <c r="Q1266" s="304"/>
      <c r="R1266" s="304"/>
      <c r="S1266" s="130" t="str">
        <f t="shared" si="59"/>
        <v>.</v>
      </c>
      <c r="T1266" s="169" t="str">
        <f>IF(S1266="Yes",(NETWORKDAYS(H1266,$D$12,Lists!$F$45:$F$65)-IF(ISNUMBER(J1266),J1266,0)-1),".")</f>
        <v>.</v>
      </c>
      <c r="U1266" s="24"/>
      <c r="V1266" s="296" t="str">
        <f t="shared" si="60"/>
        <v>.</v>
      </c>
      <c r="W1266" s="44"/>
      <c r="X1266" s="307"/>
      <c r="Y1266" s="44"/>
      <c r="Z1266" s="44"/>
      <c r="AA1266" s="44"/>
      <c r="AB1266" s="44"/>
      <c r="AC1266" s="44"/>
      <c r="AD1266" s="44"/>
      <c r="AE1266" s="44"/>
      <c r="AF1266" s="44"/>
      <c r="AG1266" s="44"/>
    </row>
    <row r="1267" spans="1:33" s="105" customFormat="1" ht="11.45" customHeight="1" outlineLevel="1" x14ac:dyDescent="0.2">
      <c r="A1267" s="142">
        <f t="shared" si="58"/>
        <v>1250</v>
      </c>
      <c r="B1267" s="318"/>
      <c r="C1267" s="71"/>
      <c r="D1267" s="314"/>
      <c r="E1267" s="70"/>
      <c r="F1267" s="70"/>
      <c r="G1267" s="265"/>
      <c r="H1267" s="305"/>
      <c r="I1267" s="305"/>
      <c r="J1267" s="311"/>
      <c r="K1267" s="305"/>
      <c r="L1267" s="130" t="str">
        <f>IF(I1267&lt;H1267,"Check dates",IF(AND(H1267="",I1267&gt;0),"Check dates",IF(I1267="",".",IFERROR(MAX(0,NETWORKDAYS(H1267,I1267,Lists!$F$45:$F$65)-IF(ISNUMBER(J1267),J1267,0)-1,0),"."))))</f>
        <v>.</v>
      </c>
      <c r="M1267" s="308"/>
      <c r="N1267" s="308"/>
      <c r="O1267" s="304"/>
      <c r="P1267" s="304"/>
      <c r="Q1267" s="304"/>
      <c r="R1267" s="304"/>
      <c r="S1267" s="130" t="str">
        <f t="shared" si="59"/>
        <v>.</v>
      </c>
      <c r="T1267" s="169" t="str">
        <f>IF(S1267="Yes",(NETWORKDAYS(H1267,$D$12,Lists!$F$45:$F$65)-IF(ISNUMBER(J1267),J1267,0)-1),".")</f>
        <v>.</v>
      </c>
      <c r="U1267" s="24"/>
      <c r="V1267" s="296" t="str">
        <f t="shared" si="60"/>
        <v>.</v>
      </c>
      <c r="W1267" s="44"/>
      <c r="X1267" s="307"/>
      <c r="Y1267" s="44"/>
      <c r="Z1267" s="44"/>
      <c r="AA1267" s="44"/>
      <c r="AB1267" s="44"/>
      <c r="AC1267" s="44"/>
      <c r="AD1267" s="44"/>
      <c r="AE1267" s="44"/>
      <c r="AF1267" s="44"/>
      <c r="AG1267" s="44"/>
    </row>
    <row r="1268" spans="1:33" s="105" customFormat="1" outlineLevel="1" x14ac:dyDescent="0.2">
      <c r="A1268" s="142">
        <f t="shared" si="58"/>
        <v>1251</v>
      </c>
      <c r="B1268" s="318"/>
      <c r="C1268" s="71"/>
      <c r="D1268" s="314"/>
      <c r="E1268" s="70"/>
      <c r="F1268" s="70"/>
      <c r="G1268" s="265"/>
      <c r="H1268" s="305"/>
      <c r="I1268" s="305"/>
      <c r="J1268" s="311"/>
      <c r="K1268" s="305"/>
      <c r="L1268" s="130" t="str">
        <f>IF(I1268&lt;H1268,"Check dates",IF(AND(H1268="",I1268&gt;0),"Check dates",IF(I1268="",".",IFERROR(MAX(0,NETWORKDAYS(H1268,I1268,Lists!$F$45:$F$65)-IF(ISNUMBER(J1268),J1268,0)-1,0),"."))))</f>
        <v>.</v>
      </c>
      <c r="M1268" s="308"/>
      <c r="N1268" s="308"/>
      <c r="O1268" s="304"/>
      <c r="P1268" s="304"/>
      <c r="Q1268" s="304"/>
      <c r="R1268" s="304"/>
      <c r="S1268" s="130" t="str">
        <f t="shared" si="59"/>
        <v>.</v>
      </c>
      <c r="T1268" s="169" t="str">
        <f>IF(S1268="Yes",(NETWORKDAYS(H1268,$D$12,Lists!$F$45:$F$65)-IF(ISNUMBER(J1268),J1268,0)-1),".")</f>
        <v>.</v>
      </c>
      <c r="U1268" s="24"/>
      <c r="V1268" s="296" t="str">
        <f t="shared" si="60"/>
        <v>.</v>
      </c>
      <c r="W1268" s="44"/>
      <c r="X1268" s="307"/>
      <c r="Y1268" s="44"/>
      <c r="Z1268" s="44"/>
      <c r="AA1268" s="44"/>
      <c r="AB1268" s="44"/>
      <c r="AC1268" s="44"/>
      <c r="AD1268" s="44"/>
      <c r="AE1268" s="44"/>
      <c r="AF1268" s="44"/>
      <c r="AG1268" s="44"/>
    </row>
    <row r="1269" spans="1:33" s="105" customFormat="1" ht="11.45" customHeight="1" outlineLevel="1" x14ac:dyDescent="0.2">
      <c r="A1269" s="142">
        <f t="shared" si="58"/>
        <v>1252</v>
      </c>
      <c r="B1269" s="318"/>
      <c r="C1269" s="71"/>
      <c r="D1269" s="314"/>
      <c r="E1269" s="70"/>
      <c r="F1269" s="70"/>
      <c r="G1269" s="265"/>
      <c r="H1269" s="305"/>
      <c r="I1269" s="305"/>
      <c r="J1269" s="311"/>
      <c r="K1269" s="305"/>
      <c r="L1269" s="130" t="str">
        <f>IF(I1269&lt;H1269,"Check dates",IF(AND(H1269="",I1269&gt;0),"Check dates",IF(I1269="",".",IFERROR(MAX(0,NETWORKDAYS(H1269,I1269,Lists!$F$45:$F$65)-IF(ISNUMBER(J1269),J1269,0)-1,0),"."))))</f>
        <v>.</v>
      </c>
      <c r="M1269" s="308"/>
      <c r="N1269" s="308"/>
      <c r="O1269" s="304"/>
      <c r="P1269" s="304"/>
      <c r="Q1269" s="304"/>
      <c r="R1269" s="304"/>
      <c r="S1269" s="130" t="str">
        <f t="shared" si="59"/>
        <v>.</v>
      </c>
      <c r="T1269" s="169" t="str">
        <f>IF(S1269="Yes",(NETWORKDAYS(H1269,$D$12,Lists!$F$45:$F$65)-IF(ISNUMBER(J1269),J1269,0)-1),".")</f>
        <v>.</v>
      </c>
      <c r="U1269" s="24"/>
      <c r="V1269" s="296" t="str">
        <f t="shared" si="60"/>
        <v>.</v>
      </c>
      <c r="W1269" s="44"/>
      <c r="X1269" s="307"/>
      <c r="Y1269" s="44"/>
      <c r="Z1269" s="44"/>
      <c r="AA1269" s="44"/>
      <c r="AB1269" s="44"/>
      <c r="AC1269" s="44"/>
      <c r="AD1269" s="44"/>
      <c r="AE1269" s="44"/>
      <c r="AF1269" s="44"/>
      <c r="AG1269" s="44"/>
    </row>
    <row r="1270" spans="1:33" s="105" customFormat="1" ht="11.45" customHeight="1" outlineLevel="1" x14ac:dyDescent="0.2">
      <c r="A1270" s="142">
        <f t="shared" si="58"/>
        <v>1253</v>
      </c>
      <c r="B1270" s="318"/>
      <c r="C1270" s="71"/>
      <c r="D1270" s="314"/>
      <c r="E1270" s="70"/>
      <c r="F1270" s="70"/>
      <c r="G1270" s="265"/>
      <c r="H1270" s="305"/>
      <c r="I1270" s="305"/>
      <c r="J1270" s="311"/>
      <c r="K1270" s="305"/>
      <c r="L1270" s="130" t="str">
        <f>IF(I1270&lt;H1270,"Check dates",IF(AND(H1270="",I1270&gt;0),"Check dates",IF(I1270="",".",IFERROR(MAX(0,NETWORKDAYS(H1270,I1270,Lists!$F$45:$F$65)-IF(ISNUMBER(J1270),J1270,0)-1,0),"."))))</f>
        <v>.</v>
      </c>
      <c r="M1270" s="308"/>
      <c r="N1270" s="308"/>
      <c r="O1270" s="304"/>
      <c r="P1270" s="304"/>
      <c r="Q1270" s="304"/>
      <c r="R1270" s="304"/>
      <c r="S1270" s="130" t="str">
        <f t="shared" si="59"/>
        <v>.</v>
      </c>
      <c r="T1270" s="169" t="str">
        <f>IF(S1270="Yes",(NETWORKDAYS(H1270,$D$12,Lists!$F$45:$F$65)-IF(ISNUMBER(J1270),J1270,0)-1),".")</f>
        <v>.</v>
      </c>
      <c r="U1270" s="24"/>
      <c r="V1270" s="296" t="str">
        <f t="shared" si="60"/>
        <v>.</v>
      </c>
      <c r="W1270" s="44"/>
      <c r="X1270" s="307"/>
      <c r="Y1270" s="44"/>
      <c r="Z1270" s="44"/>
      <c r="AA1270" s="44"/>
      <c r="AB1270" s="44"/>
      <c r="AC1270" s="44"/>
      <c r="AD1270" s="44"/>
      <c r="AE1270" s="44"/>
      <c r="AF1270" s="44"/>
      <c r="AG1270" s="44"/>
    </row>
    <row r="1271" spans="1:33" s="105" customFormat="1" ht="11.45" customHeight="1" outlineLevel="1" x14ac:dyDescent="0.2">
      <c r="A1271" s="142">
        <f t="shared" si="58"/>
        <v>1254</v>
      </c>
      <c r="B1271" s="318"/>
      <c r="C1271" s="71"/>
      <c r="D1271" s="314"/>
      <c r="E1271" s="70"/>
      <c r="F1271" s="70"/>
      <c r="G1271" s="265"/>
      <c r="H1271" s="305"/>
      <c r="I1271" s="305"/>
      <c r="J1271" s="311"/>
      <c r="K1271" s="305"/>
      <c r="L1271" s="130" t="str">
        <f>IF(I1271&lt;H1271,"Check dates",IF(AND(H1271="",I1271&gt;0),"Check dates",IF(I1271="",".",IFERROR(MAX(0,NETWORKDAYS(H1271,I1271,Lists!$F$45:$F$65)-IF(ISNUMBER(J1271),J1271,0)-1,0),"."))))</f>
        <v>.</v>
      </c>
      <c r="M1271" s="308"/>
      <c r="N1271" s="308"/>
      <c r="O1271" s="304"/>
      <c r="P1271" s="304"/>
      <c r="Q1271" s="304"/>
      <c r="R1271" s="304"/>
      <c r="S1271" s="130" t="str">
        <f t="shared" si="59"/>
        <v>.</v>
      </c>
      <c r="T1271" s="169" t="str">
        <f>IF(S1271="Yes",(NETWORKDAYS(H1271,$D$12,Lists!$F$45:$F$65)-IF(ISNUMBER(J1271),J1271,0)-1),".")</f>
        <v>.</v>
      </c>
      <c r="U1271" s="24"/>
      <c r="V1271" s="296" t="str">
        <f t="shared" si="60"/>
        <v>.</v>
      </c>
      <c r="W1271" s="44"/>
      <c r="X1271" s="307"/>
      <c r="Y1271" s="44"/>
      <c r="Z1271" s="44"/>
      <c r="AA1271" s="44"/>
      <c r="AB1271" s="44"/>
      <c r="AC1271" s="44"/>
      <c r="AD1271" s="44"/>
      <c r="AE1271" s="44"/>
      <c r="AF1271" s="44"/>
      <c r="AG1271" s="44"/>
    </row>
    <row r="1272" spans="1:33" s="105" customFormat="1" ht="11.45" customHeight="1" outlineLevel="1" x14ac:dyDescent="0.2">
      <c r="A1272" s="142">
        <f t="shared" si="58"/>
        <v>1255</v>
      </c>
      <c r="B1272" s="318"/>
      <c r="C1272" s="71"/>
      <c r="D1272" s="314"/>
      <c r="E1272" s="70"/>
      <c r="F1272" s="70"/>
      <c r="G1272" s="265"/>
      <c r="H1272" s="305"/>
      <c r="I1272" s="305"/>
      <c r="J1272" s="311"/>
      <c r="K1272" s="305"/>
      <c r="L1272" s="130" t="str">
        <f>IF(I1272&lt;H1272,"Check dates",IF(AND(H1272="",I1272&gt;0),"Check dates",IF(I1272="",".",IFERROR(MAX(0,NETWORKDAYS(H1272,I1272,Lists!$F$45:$F$65)-IF(ISNUMBER(J1272),J1272,0)-1,0),"."))))</f>
        <v>.</v>
      </c>
      <c r="M1272" s="308"/>
      <c r="N1272" s="308"/>
      <c r="O1272" s="304"/>
      <c r="P1272" s="304"/>
      <c r="Q1272" s="304"/>
      <c r="R1272" s="304"/>
      <c r="S1272" s="130" t="str">
        <f t="shared" si="59"/>
        <v>.</v>
      </c>
      <c r="T1272" s="169" t="str">
        <f>IF(S1272="Yes",(NETWORKDAYS(H1272,$D$12,Lists!$F$45:$F$65)-IF(ISNUMBER(J1272),J1272,0)-1),".")</f>
        <v>.</v>
      </c>
      <c r="U1272" s="24"/>
      <c r="V1272" s="296" t="str">
        <f t="shared" si="60"/>
        <v>.</v>
      </c>
      <c r="W1272" s="44"/>
      <c r="X1272" s="307"/>
      <c r="Y1272" s="44"/>
      <c r="Z1272" s="44"/>
      <c r="AA1272" s="44"/>
      <c r="AB1272" s="44"/>
      <c r="AC1272" s="44"/>
      <c r="AD1272" s="44"/>
      <c r="AE1272" s="44"/>
      <c r="AF1272" s="44"/>
      <c r="AG1272" s="44"/>
    </row>
    <row r="1273" spans="1:33" s="105" customFormat="1" ht="11.45" customHeight="1" outlineLevel="1" x14ac:dyDescent="0.2">
      <c r="A1273" s="142">
        <f t="shared" si="58"/>
        <v>1256</v>
      </c>
      <c r="B1273" s="318"/>
      <c r="C1273" s="71"/>
      <c r="D1273" s="314"/>
      <c r="E1273" s="70"/>
      <c r="F1273" s="70"/>
      <c r="G1273" s="265"/>
      <c r="H1273" s="305"/>
      <c r="I1273" s="305"/>
      <c r="J1273" s="311"/>
      <c r="K1273" s="305"/>
      <c r="L1273" s="130" t="str">
        <f>IF(I1273&lt;H1273,"Check dates",IF(AND(H1273="",I1273&gt;0),"Check dates",IF(I1273="",".",IFERROR(MAX(0,NETWORKDAYS(H1273,I1273,Lists!$F$45:$F$65)-IF(ISNUMBER(J1273),J1273,0)-1,0),"."))))</f>
        <v>.</v>
      </c>
      <c r="M1273" s="308"/>
      <c r="N1273" s="308"/>
      <c r="O1273" s="304"/>
      <c r="P1273" s="304"/>
      <c r="Q1273" s="304"/>
      <c r="R1273" s="304"/>
      <c r="S1273" s="130" t="str">
        <f t="shared" si="59"/>
        <v>.</v>
      </c>
      <c r="T1273" s="169" t="str">
        <f>IF(S1273="Yes",(NETWORKDAYS(H1273,$D$12,Lists!$F$45:$F$65)-IF(ISNUMBER(J1273),J1273,0)-1),".")</f>
        <v>.</v>
      </c>
      <c r="U1273" s="24"/>
      <c r="V1273" s="296" t="str">
        <f t="shared" si="60"/>
        <v>.</v>
      </c>
      <c r="W1273" s="44"/>
      <c r="X1273" s="307"/>
      <c r="Y1273" s="44"/>
      <c r="Z1273" s="44"/>
      <c r="AA1273" s="44"/>
      <c r="AB1273" s="44"/>
      <c r="AC1273" s="44"/>
      <c r="AD1273" s="44"/>
      <c r="AE1273" s="44"/>
      <c r="AF1273" s="44"/>
      <c r="AG1273" s="44"/>
    </row>
    <row r="1274" spans="1:33" s="105" customFormat="1" outlineLevel="1" x14ac:dyDescent="0.2">
      <c r="A1274" s="142">
        <f t="shared" si="58"/>
        <v>1257</v>
      </c>
      <c r="B1274" s="318"/>
      <c r="C1274" s="71"/>
      <c r="D1274" s="314"/>
      <c r="E1274" s="70"/>
      <c r="F1274" s="70"/>
      <c r="G1274" s="265"/>
      <c r="H1274" s="305"/>
      <c r="I1274" s="305"/>
      <c r="J1274" s="311"/>
      <c r="K1274" s="305"/>
      <c r="L1274" s="130" t="str">
        <f>IF(I1274&lt;H1274,"Check dates",IF(AND(H1274="",I1274&gt;0),"Check dates",IF(I1274="",".",IFERROR(MAX(0,NETWORKDAYS(H1274,I1274,Lists!$F$45:$F$65)-IF(ISNUMBER(J1274),J1274,0)-1,0),"."))))</f>
        <v>.</v>
      </c>
      <c r="M1274" s="308"/>
      <c r="N1274" s="308"/>
      <c r="O1274" s="304"/>
      <c r="P1274" s="304"/>
      <c r="Q1274" s="304"/>
      <c r="R1274" s="304"/>
      <c r="S1274" s="130" t="str">
        <f t="shared" si="59"/>
        <v>.</v>
      </c>
      <c r="T1274" s="169" t="str">
        <f>IF(S1274="Yes",(NETWORKDAYS(H1274,$D$12,Lists!$F$45:$F$65)-IF(ISNUMBER(J1274),J1274,0)-1),".")</f>
        <v>.</v>
      </c>
      <c r="U1274" s="24"/>
      <c r="V1274" s="296" t="str">
        <f t="shared" si="60"/>
        <v>.</v>
      </c>
      <c r="W1274" s="44"/>
      <c r="X1274" s="307"/>
      <c r="Y1274" s="44"/>
      <c r="Z1274" s="44"/>
      <c r="AA1274" s="44"/>
      <c r="AB1274" s="44"/>
      <c r="AC1274" s="44"/>
      <c r="AD1274" s="44"/>
      <c r="AE1274" s="44"/>
      <c r="AF1274" s="44"/>
      <c r="AG1274" s="44"/>
    </row>
    <row r="1275" spans="1:33" s="105" customFormat="1" ht="11.45" customHeight="1" outlineLevel="1" x14ac:dyDescent="0.2">
      <c r="A1275" s="142">
        <f t="shared" si="58"/>
        <v>1258</v>
      </c>
      <c r="B1275" s="318"/>
      <c r="C1275" s="71"/>
      <c r="D1275" s="314"/>
      <c r="E1275" s="70"/>
      <c r="F1275" s="70"/>
      <c r="G1275" s="265"/>
      <c r="H1275" s="305"/>
      <c r="I1275" s="305"/>
      <c r="J1275" s="311"/>
      <c r="K1275" s="305"/>
      <c r="L1275" s="130" t="str">
        <f>IF(I1275&lt;H1275,"Check dates",IF(AND(H1275="",I1275&gt;0),"Check dates",IF(I1275="",".",IFERROR(MAX(0,NETWORKDAYS(H1275,I1275,Lists!$F$45:$F$65)-IF(ISNUMBER(J1275),J1275,0)-1,0),"."))))</f>
        <v>.</v>
      </c>
      <c r="M1275" s="308"/>
      <c r="N1275" s="308"/>
      <c r="O1275" s="304"/>
      <c r="P1275" s="304"/>
      <c r="Q1275" s="304"/>
      <c r="R1275" s="304"/>
      <c r="S1275" s="130" t="str">
        <f t="shared" si="59"/>
        <v>.</v>
      </c>
      <c r="T1275" s="169" t="str">
        <f>IF(S1275="Yes",(NETWORKDAYS(H1275,$D$12,Lists!$F$45:$F$65)-IF(ISNUMBER(J1275),J1275,0)-1),".")</f>
        <v>.</v>
      </c>
      <c r="U1275" s="24"/>
      <c r="V1275" s="296" t="str">
        <f t="shared" si="60"/>
        <v>.</v>
      </c>
      <c r="W1275" s="44"/>
      <c r="X1275" s="307"/>
      <c r="Y1275" s="44"/>
      <c r="Z1275" s="44"/>
      <c r="AA1275" s="44"/>
      <c r="AB1275" s="44"/>
      <c r="AC1275" s="44"/>
      <c r="AD1275" s="44"/>
      <c r="AE1275" s="44"/>
      <c r="AF1275" s="44"/>
      <c r="AG1275" s="44"/>
    </row>
    <row r="1276" spans="1:33" s="105" customFormat="1" outlineLevel="1" x14ac:dyDescent="0.2">
      <c r="A1276" s="142">
        <f t="shared" si="58"/>
        <v>1259</v>
      </c>
      <c r="B1276" s="318"/>
      <c r="C1276" s="71"/>
      <c r="D1276" s="314"/>
      <c r="E1276" s="70"/>
      <c r="F1276" s="70"/>
      <c r="G1276" s="265"/>
      <c r="H1276" s="305"/>
      <c r="I1276" s="305"/>
      <c r="J1276" s="311"/>
      <c r="K1276" s="305"/>
      <c r="L1276" s="130" t="str">
        <f>IF(I1276&lt;H1276,"Check dates",IF(AND(H1276="",I1276&gt;0),"Check dates",IF(I1276="",".",IFERROR(MAX(0,NETWORKDAYS(H1276,I1276,Lists!$F$45:$F$65)-IF(ISNUMBER(J1276),J1276,0)-1,0),"."))))</f>
        <v>.</v>
      </c>
      <c r="M1276" s="308"/>
      <c r="N1276" s="308"/>
      <c r="O1276" s="304"/>
      <c r="P1276" s="304"/>
      <c r="Q1276" s="304"/>
      <c r="R1276" s="304"/>
      <c r="S1276" s="130" t="str">
        <f t="shared" si="59"/>
        <v>.</v>
      </c>
      <c r="T1276" s="169" t="str">
        <f>IF(S1276="Yes",(NETWORKDAYS(H1276,$D$12,Lists!$F$45:$F$65)-IF(ISNUMBER(J1276),J1276,0)-1),".")</f>
        <v>.</v>
      </c>
      <c r="U1276" s="24"/>
      <c r="V1276" s="296" t="str">
        <f t="shared" si="60"/>
        <v>.</v>
      </c>
      <c r="W1276" s="44"/>
      <c r="X1276" s="307"/>
      <c r="Y1276" s="44"/>
      <c r="Z1276" s="44"/>
      <c r="AA1276" s="44"/>
      <c r="AB1276" s="44"/>
      <c r="AC1276" s="44"/>
      <c r="AD1276" s="44"/>
      <c r="AE1276" s="44"/>
      <c r="AF1276" s="44"/>
      <c r="AG1276" s="44"/>
    </row>
    <row r="1277" spans="1:33" s="105" customFormat="1" ht="11.45" customHeight="1" outlineLevel="1" x14ac:dyDescent="0.2">
      <c r="A1277" s="142">
        <f t="shared" si="58"/>
        <v>1260</v>
      </c>
      <c r="B1277" s="318"/>
      <c r="C1277" s="71"/>
      <c r="D1277" s="314"/>
      <c r="E1277" s="70"/>
      <c r="F1277" s="70"/>
      <c r="G1277" s="265"/>
      <c r="H1277" s="305"/>
      <c r="I1277" s="305"/>
      <c r="J1277" s="311"/>
      <c r="K1277" s="305"/>
      <c r="L1277" s="130" t="str">
        <f>IF(I1277&lt;H1277,"Check dates",IF(AND(H1277="",I1277&gt;0),"Check dates",IF(I1277="",".",IFERROR(MAX(0,NETWORKDAYS(H1277,I1277,Lists!$F$45:$F$65)-IF(ISNUMBER(J1277),J1277,0)-1,0),"."))))</f>
        <v>.</v>
      </c>
      <c r="M1277" s="308"/>
      <c r="N1277" s="308"/>
      <c r="O1277" s="304"/>
      <c r="P1277" s="304"/>
      <c r="Q1277" s="304"/>
      <c r="R1277" s="304"/>
      <c r="S1277" s="130" t="str">
        <f t="shared" si="59"/>
        <v>.</v>
      </c>
      <c r="T1277" s="169" t="str">
        <f>IF(S1277="Yes",(NETWORKDAYS(H1277,$D$12,Lists!$F$45:$F$65)-IF(ISNUMBER(J1277),J1277,0)-1),".")</f>
        <v>.</v>
      </c>
      <c r="U1277" s="24"/>
      <c r="V1277" s="296" t="str">
        <f t="shared" si="60"/>
        <v>.</v>
      </c>
      <c r="W1277" s="44"/>
      <c r="X1277" s="307"/>
      <c r="Y1277" s="44"/>
      <c r="Z1277" s="44"/>
      <c r="AA1277" s="44"/>
      <c r="AB1277" s="44"/>
      <c r="AC1277" s="44"/>
      <c r="AD1277" s="44"/>
      <c r="AE1277" s="44"/>
      <c r="AF1277" s="44"/>
      <c r="AG1277" s="44"/>
    </row>
    <row r="1278" spans="1:33" s="105" customFormat="1" ht="11.45" customHeight="1" outlineLevel="1" x14ac:dyDescent="0.2">
      <c r="A1278" s="142">
        <f t="shared" si="58"/>
        <v>1261</v>
      </c>
      <c r="B1278" s="318"/>
      <c r="C1278" s="71"/>
      <c r="D1278" s="314"/>
      <c r="E1278" s="70"/>
      <c r="F1278" s="70"/>
      <c r="G1278" s="265"/>
      <c r="H1278" s="305"/>
      <c r="I1278" s="305"/>
      <c r="J1278" s="311"/>
      <c r="K1278" s="305"/>
      <c r="L1278" s="130" t="str">
        <f>IF(I1278&lt;H1278,"Check dates",IF(AND(H1278="",I1278&gt;0),"Check dates",IF(I1278="",".",IFERROR(MAX(0,NETWORKDAYS(H1278,I1278,Lists!$F$45:$F$65)-IF(ISNUMBER(J1278),J1278,0)-1,0),"."))))</f>
        <v>.</v>
      </c>
      <c r="M1278" s="308"/>
      <c r="N1278" s="308"/>
      <c r="O1278" s="304"/>
      <c r="P1278" s="304"/>
      <c r="Q1278" s="304"/>
      <c r="R1278" s="304"/>
      <c r="S1278" s="130" t="str">
        <f t="shared" si="59"/>
        <v>.</v>
      </c>
      <c r="T1278" s="169" t="str">
        <f>IF(S1278="Yes",(NETWORKDAYS(H1278,$D$12,Lists!$F$45:$F$65)-IF(ISNUMBER(J1278),J1278,0)-1),".")</f>
        <v>.</v>
      </c>
      <c r="U1278" s="24"/>
      <c r="V1278" s="296" t="str">
        <f t="shared" si="60"/>
        <v>.</v>
      </c>
      <c r="W1278" s="44"/>
      <c r="X1278" s="307"/>
      <c r="Y1278" s="44"/>
      <c r="Z1278" s="44"/>
      <c r="AA1278" s="44"/>
      <c r="AB1278" s="44"/>
      <c r="AC1278" s="44"/>
      <c r="AD1278" s="44"/>
      <c r="AE1278" s="44"/>
      <c r="AF1278" s="44"/>
      <c r="AG1278" s="44"/>
    </row>
    <row r="1279" spans="1:33" s="105" customFormat="1" ht="11.45" customHeight="1" outlineLevel="1" x14ac:dyDescent="0.2">
      <c r="A1279" s="142">
        <f t="shared" si="58"/>
        <v>1262</v>
      </c>
      <c r="B1279" s="318"/>
      <c r="C1279" s="71"/>
      <c r="D1279" s="314"/>
      <c r="E1279" s="70"/>
      <c r="F1279" s="70"/>
      <c r="G1279" s="265"/>
      <c r="H1279" s="305"/>
      <c r="I1279" s="305"/>
      <c r="J1279" s="311"/>
      <c r="K1279" s="305"/>
      <c r="L1279" s="130" t="str">
        <f>IF(I1279&lt;H1279,"Check dates",IF(AND(H1279="",I1279&gt;0),"Check dates",IF(I1279="",".",IFERROR(MAX(0,NETWORKDAYS(H1279,I1279,Lists!$F$45:$F$65)-IF(ISNUMBER(J1279),J1279,0)-1,0),"."))))</f>
        <v>.</v>
      </c>
      <c r="M1279" s="308"/>
      <c r="N1279" s="308"/>
      <c r="O1279" s="304"/>
      <c r="P1279" s="304"/>
      <c r="Q1279" s="304"/>
      <c r="R1279" s="304"/>
      <c r="S1279" s="130" t="str">
        <f t="shared" si="59"/>
        <v>.</v>
      </c>
      <c r="T1279" s="169" t="str">
        <f>IF(S1279="Yes",(NETWORKDAYS(H1279,$D$12,Lists!$F$45:$F$65)-IF(ISNUMBER(J1279),J1279,0)-1),".")</f>
        <v>.</v>
      </c>
      <c r="U1279" s="24"/>
      <c r="V1279" s="296" t="str">
        <f t="shared" si="60"/>
        <v>.</v>
      </c>
      <c r="W1279" s="44"/>
      <c r="X1279" s="307"/>
      <c r="Y1279" s="44"/>
      <c r="Z1279" s="44"/>
      <c r="AA1279" s="44"/>
      <c r="AB1279" s="44"/>
      <c r="AC1279" s="44"/>
      <c r="AD1279" s="44"/>
      <c r="AE1279" s="44"/>
      <c r="AF1279" s="44"/>
      <c r="AG1279" s="44"/>
    </row>
    <row r="1280" spans="1:33" s="105" customFormat="1" ht="11.45" customHeight="1" outlineLevel="1" x14ac:dyDescent="0.2">
      <c r="A1280" s="142">
        <f t="shared" si="58"/>
        <v>1263</v>
      </c>
      <c r="B1280" s="318"/>
      <c r="C1280" s="71"/>
      <c r="D1280" s="314"/>
      <c r="E1280" s="70"/>
      <c r="F1280" s="70"/>
      <c r="G1280" s="265"/>
      <c r="H1280" s="305"/>
      <c r="I1280" s="305"/>
      <c r="J1280" s="311"/>
      <c r="K1280" s="305"/>
      <c r="L1280" s="130" t="str">
        <f>IF(I1280&lt;H1280,"Check dates",IF(AND(H1280="",I1280&gt;0),"Check dates",IF(I1280="",".",IFERROR(MAX(0,NETWORKDAYS(H1280,I1280,Lists!$F$45:$F$65)-IF(ISNUMBER(J1280),J1280,0)-1,0),"."))))</f>
        <v>.</v>
      </c>
      <c r="M1280" s="308"/>
      <c r="N1280" s="308"/>
      <c r="O1280" s="304"/>
      <c r="P1280" s="304"/>
      <c r="Q1280" s="304"/>
      <c r="R1280" s="304"/>
      <c r="S1280" s="130" t="str">
        <f t="shared" si="59"/>
        <v>.</v>
      </c>
      <c r="T1280" s="169" t="str">
        <f>IF(S1280="Yes",(NETWORKDAYS(H1280,$D$12,Lists!$F$45:$F$65)-IF(ISNUMBER(J1280),J1280,0)-1),".")</f>
        <v>.</v>
      </c>
      <c r="U1280" s="24"/>
      <c r="V1280" s="296" t="str">
        <f t="shared" si="60"/>
        <v>.</v>
      </c>
      <c r="W1280" s="44"/>
      <c r="X1280" s="307"/>
      <c r="Y1280" s="44"/>
      <c r="Z1280" s="44"/>
      <c r="AA1280" s="44"/>
      <c r="AB1280" s="44"/>
      <c r="AC1280" s="44"/>
      <c r="AD1280" s="44"/>
      <c r="AE1280" s="44"/>
      <c r="AF1280" s="44"/>
      <c r="AG1280" s="44"/>
    </row>
    <row r="1281" spans="1:33" s="105" customFormat="1" ht="11.45" customHeight="1" outlineLevel="1" x14ac:dyDescent="0.2">
      <c r="A1281" s="142">
        <f t="shared" si="58"/>
        <v>1264</v>
      </c>
      <c r="B1281" s="318"/>
      <c r="C1281" s="71"/>
      <c r="D1281" s="314"/>
      <c r="E1281" s="70"/>
      <c r="F1281" s="70"/>
      <c r="G1281" s="265"/>
      <c r="H1281" s="305"/>
      <c r="I1281" s="305"/>
      <c r="J1281" s="311"/>
      <c r="K1281" s="305"/>
      <c r="L1281" s="130" t="str">
        <f>IF(I1281&lt;H1281,"Check dates",IF(AND(H1281="",I1281&gt;0),"Check dates",IF(I1281="",".",IFERROR(MAX(0,NETWORKDAYS(H1281,I1281,Lists!$F$45:$F$65)-IF(ISNUMBER(J1281),J1281,0)-1,0),"."))))</f>
        <v>.</v>
      </c>
      <c r="M1281" s="308"/>
      <c r="N1281" s="308"/>
      <c r="O1281" s="304"/>
      <c r="P1281" s="304"/>
      <c r="Q1281" s="304"/>
      <c r="R1281" s="304"/>
      <c r="S1281" s="130" t="str">
        <f t="shared" si="59"/>
        <v>.</v>
      </c>
      <c r="T1281" s="169" t="str">
        <f>IF(S1281="Yes",(NETWORKDAYS(H1281,$D$12,Lists!$F$45:$F$65)-IF(ISNUMBER(J1281),J1281,0)-1),".")</f>
        <v>.</v>
      </c>
      <c r="U1281" s="24"/>
      <c r="V1281" s="296" t="str">
        <f t="shared" si="60"/>
        <v>.</v>
      </c>
      <c r="W1281" s="44"/>
      <c r="X1281" s="307"/>
      <c r="Y1281" s="44"/>
      <c r="Z1281" s="44"/>
      <c r="AA1281" s="44"/>
      <c r="AB1281" s="44"/>
      <c r="AC1281" s="44"/>
      <c r="AD1281" s="44"/>
      <c r="AE1281" s="44"/>
      <c r="AF1281" s="44"/>
      <c r="AG1281" s="44"/>
    </row>
    <row r="1282" spans="1:33" s="105" customFormat="1" ht="11.45" customHeight="1" outlineLevel="1" x14ac:dyDescent="0.2">
      <c r="A1282" s="142">
        <f t="shared" si="58"/>
        <v>1265</v>
      </c>
      <c r="B1282" s="318"/>
      <c r="C1282" s="71"/>
      <c r="D1282" s="314"/>
      <c r="E1282" s="70"/>
      <c r="F1282" s="70"/>
      <c r="G1282" s="265"/>
      <c r="H1282" s="305"/>
      <c r="I1282" s="305"/>
      <c r="J1282" s="311"/>
      <c r="K1282" s="305"/>
      <c r="L1282" s="130" t="str">
        <f>IF(I1282&lt;H1282,"Check dates",IF(AND(H1282="",I1282&gt;0),"Check dates",IF(I1282="",".",IFERROR(MAX(0,NETWORKDAYS(H1282,I1282,Lists!$F$45:$F$65)-IF(ISNUMBER(J1282),J1282,0)-1,0),"."))))</f>
        <v>.</v>
      </c>
      <c r="M1282" s="308"/>
      <c r="N1282" s="308"/>
      <c r="O1282" s="304"/>
      <c r="P1282" s="304"/>
      <c r="Q1282" s="304"/>
      <c r="R1282" s="304"/>
      <c r="S1282" s="130" t="str">
        <f t="shared" si="59"/>
        <v>.</v>
      </c>
      <c r="T1282" s="169" t="str">
        <f>IF(S1282="Yes",(NETWORKDAYS(H1282,$D$12,Lists!$F$45:$F$65)-IF(ISNUMBER(J1282),J1282,0)-1),".")</f>
        <v>.</v>
      </c>
      <c r="U1282" s="24"/>
      <c r="V1282" s="296" t="str">
        <f t="shared" si="60"/>
        <v>.</v>
      </c>
      <c r="W1282" s="44"/>
      <c r="X1282" s="307"/>
      <c r="Y1282" s="44"/>
      <c r="Z1282" s="44"/>
      <c r="AA1282" s="44"/>
      <c r="AB1282" s="44"/>
      <c r="AC1282" s="44"/>
      <c r="AD1282" s="44"/>
      <c r="AE1282" s="44"/>
      <c r="AF1282" s="44"/>
      <c r="AG1282" s="44"/>
    </row>
    <row r="1283" spans="1:33" s="105" customFormat="1" outlineLevel="1" x14ac:dyDescent="0.2">
      <c r="A1283" s="142">
        <f t="shared" si="58"/>
        <v>1266</v>
      </c>
      <c r="B1283" s="318"/>
      <c r="C1283" s="71"/>
      <c r="D1283" s="314"/>
      <c r="E1283" s="70"/>
      <c r="F1283" s="70"/>
      <c r="G1283" s="265"/>
      <c r="H1283" s="305"/>
      <c r="I1283" s="305"/>
      <c r="J1283" s="311"/>
      <c r="K1283" s="305"/>
      <c r="L1283" s="130" t="str">
        <f>IF(I1283&lt;H1283,"Check dates",IF(AND(H1283="",I1283&gt;0),"Check dates",IF(I1283="",".",IFERROR(MAX(0,NETWORKDAYS(H1283,I1283,Lists!$F$45:$F$65)-IF(ISNUMBER(J1283),J1283,0)-1,0),"."))))</f>
        <v>.</v>
      </c>
      <c r="M1283" s="308"/>
      <c r="N1283" s="308"/>
      <c r="O1283" s="304"/>
      <c r="P1283" s="304"/>
      <c r="Q1283" s="304"/>
      <c r="R1283" s="304"/>
      <c r="S1283" s="130" t="str">
        <f t="shared" si="59"/>
        <v>.</v>
      </c>
      <c r="T1283" s="169" t="str">
        <f>IF(S1283="Yes",(NETWORKDAYS(H1283,$D$12,Lists!$F$45:$F$65)-IF(ISNUMBER(J1283),J1283,0)-1),".")</f>
        <v>.</v>
      </c>
      <c r="U1283" s="24"/>
      <c r="V1283" s="296" t="str">
        <f t="shared" si="60"/>
        <v>.</v>
      </c>
      <c r="W1283" s="44"/>
      <c r="X1283" s="307"/>
      <c r="Y1283" s="44"/>
      <c r="Z1283" s="44"/>
      <c r="AA1283" s="44"/>
      <c r="AB1283" s="44"/>
      <c r="AC1283" s="44"/>
      <c r="AD1283" s="44"/>
      <c r="AE1283" s="44"/>
      <c r="AF1283" s="44"/>
      <c r="AG1283" s="44"/>
    </row>
    <row r="1284" spans="1:33" s="105" customFormat="1" ht="11.45" customHeight="1" outlineLevel="1" x14ac:dyDescent="0.2">
      <c r="A1284" s="142">
        <f t="shared" si="58"/>
        <v>1267</v>
      </c>
      <c r="B1284" s="318"/>
      <c r="C1284" s="71"/>
      <c r="D1284" s="314"/>
      <c r="E1284" s="70"/>
      <c r="F1284" s="70"/>
      <c r="G1284" s="265"/>
      <c r="H1284" s="305"/>
      <c r="I1284" s="305"/>
      <c r="J1284" s="311"/>
      <c r="K1284" s="305"/>
      <c r="L1284" s="130" t="str">
        <f>IF(I1284&lt;H1284,"Check dates",IF(AND(H1284="",I1284&gt;0),"Check dates",IF(I1284="",".",IFERROR(MAX(0,NETWORKDAYS(H1284,I1284,Lists!$F$45:$F$65)-IF(ISNUMBER(J1284),J1284,0)-1,0),"."))))</f>
        <v>.</v>
      </c>
      <c r="M1284" s="308"/>
      <c r="N1284" s="308"/>
      <c r="O1284" s="304"/>
      <c r="P1284" s="304"/>
      <c r="Q1284" s="304"/>
      <c r="R1284" s="304"/>
      <c r="S1284" s="130" t="str">
        <f t="shared" si="59"/>
        <v>.</v>
      </c>
      <c r="T1284" s="169" t="str">
        <f>IF(S1284="Yes",(NETWORKDAYS(H1284,$D$12,Lists!$F$45:$F$65)-IF(ISNUMBER(J1284),J1284,0)-1),".")</f>
        <v>.</v>
      </c>
      <c r="U1284" s="24"/>
      <c r="V1284" s="296" t="str">
        <f t="shared" si="60"/>
        <v>.</v>
      </c>
      <c r="W1284" s="44"/>
      <c r="X1284" s="307"/>
      <c r="Y1284" s="44"/>
      <c r="Z1284" s="44"/>
      <c r="AA1284" s="44"/>
      <c r="AB1284" s="44"/>
      <c r="AC1284" s="44"/>
      <c r="AD1284" s="44"/>
      <c r="AE1284" s="44"/>
      <c r="AF1284" s="44"/>
      <c r="AG1284" s="44"/>
    </row>
    <row r="1285" spans="1:33" s="105" customFormat="1" ht="11.45" customHeight="1" outlineLevel="1" x14ac:dyDescent="0.2">
      <c r="A1285" s="142">
        <f t="shared" si="58"/>
        <v>1268</v>
      </c>
      <c r="B1285" s="318"/>
      <c r="C1285" s="71"/>
      <c r="D1285" s="314"/>
      <c r="E1285" s="70"/>
      <c r="F1285" s="70"/>
      <c r="G1285" s="265"/>
      <c r="H1285" s="305"/>
      <c r="I1285" s="305"/>
      <c r="J1285" s="311"/>
      <c r="K1285" s="305"/>
      <c r="L1285" s="130" t="str">
        <f>IF(I1285&lt;H1285,"Check dates",IF(AND(H1285="",I1285&gt;0),"Check dates",IF(I1285="",".",IFERROR(MAX(0,NETWORKDAYS(H1285,I1285,Lists!$F$45:$F$65)-IF(ISNUMBER(J1285),J1285,0)-1,0),"."))))</f>
        <v>.</v>
      </c>
      <c r="M1285" s="308"/>
      <c r="N1285" s="308"/>
      <c r="O1285" s="304"/>
      <c r="P1285" s="304"/>
      <c r="Q1285" s="304"/>
      <c r="R1285" s="304"/>
      <c r="S1285" s="130" t="str">
        <f t="shared" si="59"/>
        <v>.</v>
      </c>
      <c r="T1285" s="169" t="str">
        <f>IF(S1285="Yes",(NETWORKDAYS(H1285,$D$12,Lists!$F$45:$F$65)-IF(ISNUMBER(J1285),J1285,0)-1),".")</f>
        <v>.</v>
      </c>
      <c r="U1285" s="24"/>
      <c r="V1285" s="296" t="str">
        <f t="shared" si="60"/>
        <v>.</v>
      </c>
      <c r="W1285" s="44"/>
      <c r="X1285" s="307"/>
      <c r="Y1285" s="44"/>
      <c r="Z1285" s="44"/>
      <c r="AA1285" s="44"/>
      <c r="AB1285" s="44"/>
      <c r="AC1285" s="44"/>
      <c r="AD1285" s="44"/>
      <c r="AE1285" s="44"/>
      <c r="AF1285" s="44"/>
      <c r="AG1285" s="44"/>
    </row>
    <row r="1286" spans="1:33" s="105" customFormat="1" ht="11.45" customHeight="1" outlineLevel="1" x14ac:dyDescent="0.2">
      <c r="A1286" s="142">
        <f t="shared" si="58"/>
        <v>1269</v>
      </c>
      <c r="B1286" s="318"/>
      <c r="C1286" s="71"/>
      <c r="D1286" s="314"/>
      <c r="E1286" s="70"/>
      <c r="F1286" s="70"/>
      <c r="G1286" s="265"/>
      <c r="H1286" s="305"/>
      <c r="I1286" s="305"/>
      <c r="J1286" s="311"/>
      <c r="K1286" s="305"/>
      <c r="L1286" s="130" t="str">
        <f>IF(I1286&lt;H1286,"Check dates",IF(AND(H1286="",I1286&gt;0),"Check dates",IF(I1286="",".",IFERROR(MAX(0,NETWORKDAYS(H1286,I1286,Lists!$F$45:$F$65)-IF(ISNUMBER(J1286),J1286,0)-1,0),"."))))</f>
        <v>.</v>
      </c>
      <c r="M1286" s="308"/>
      <c r="N1286" s="308"/>
      <c r="O1286" s="304"/>
      <c r="P1286" s="304"/>
      <c r="Q1286" s="304"/>
      <c r="R1286" s="304"/>
      <c r="S1286" s="130" t="str">
        <f t="shared" si="59"/>
        <v>.</v>
      </c>
      <c r="T1286" s="169" t="str">
        <f>IF(S1286="Yes",(NETWORKDAYS(H1286,$D$12,Lists!$F$45:$F$65)-IF(ISNUMBER(J1286),J1286,0)-1),".")</f>
        <v>.</v>
      </c>
      <c r="U1286" s="24"/>
      <c r="V1286" s="296" t="str">
        <f t="shared" si="60"/>
        <v>.</v>
      </c>
      <c r="W1286" s="44"/>
      <c r="X1286" s="307"/>
      <c r="Y1286" s="44"/>
      <c r="Z1286" s="44"/>
      <c r="AA1286" s="44"/>
      <c r="AB1286" s="44"/>
      <c r="AC1286" s="44"/>
      <c r="AD1286" s="44"/>
      <c r="AE1286" s="44"/>
      <c r="AF1286" s="44"/>
      <c r="AG1286" s="44"/>
    </row>
    <row r="1287" spans="1:33" s="105" customFormat="1" ht="11.45" customHeight="1" outlineLevel="1" x14ac:dyDescent="0.2">
      <c r="A1287" s="142">
        <f t="shared" si="58"/>
        <v>1270</v>
      </c>
      <c r="B1287" s="318"/>
      <c r="C1287" s="71"/>
      <c r="D1287" s="314"/>
      <c r="E1287" s="70"/>
      <c r="F1287" s="70"/>
      <c r="G1287" s="265"/>
      <c r="H1287" s="305"/>
      <c r="I1287" s="305"/>
      <c r="J1287" s="311"/>
      <c r="K1287" s="305"/>
      <c r="L1287" s="130" t="str">
        <f>IF(I1287&lt;H1287,"Check dates",IF(AND(H1287="",I1287&gt;0),"Check dates",IF(I1287="",".",IFERROR(MAX(0,NETWORKDAYS(H1287,I1287,Lists!$F$45:$F$65)-IF(ISNUMBER(J1287),J1287,0)-1,0),"."))))</f>
        <v>.</v>
      </c>
      <c r="M1287" s="308"/>
      <c r="N1287" s="308"/>
      <c r="O1287" s="304"/>
      <c r="P1287" s="304"/>
      <c r="Q1287" s="304"/>
      <c r="R1287" s="304"/>
      <c r="S1287" s="130" t="str">
        <f t="shared" si="59"/>
        <v>.</v>
      </c>
      <c r="T1287" s="169" t="str">
        <f>IF(S1287="Yes",(NETWORKDAYS(H1287,$D$12,Lists!$F$45:$F$65)-IF(ISNUMBER(J1287),J1287,0)-1),".")</f>
        <v>.</v>
      </c>
      <c r="U1287" s="24"/>
      <c r="V1287" s="296" t="str">
        <f t="shared" si="60"/>
        <v>.</v>
      </c>
      <c r="W1287" s="44"/>
      <c r="X1287" s="307"/>
      <c r="Y1287" s="44"/>
      <c r="Z1287" s="44"/>
      <c r="AA1287" s="44"/>
      <c r="AB1287" s="44"/>
      <c r="AC1287" s="44"/>
      <c r="AD1287" s="44"/>
      <c r="AE1287" s="44"/>
      <c r="AF1287" s="44"/>
      <c r="AG1287" s="44"/>
    </row>
    <row r="1288" spans="1:33" s="105" customFormat="1" ht="11.45" customHeight="1" outlineLevel="1" x14ac:dyDescent="0.2">
      <c r="A1288" s="142">
        <f t="shared" si="58"/>
        <v>1271</v>
      </c>
      <c r="B1288" s="318"/>
      <c r="C1288" s="71"/>
      <c r="D1288" s="314"/>
      <c r="E1288" s="70"/>
      <c r="F1288" s="70"/>
      <c r="G1288" s="265"/>
      <c r="H1288" s="305"/>
      <c r="I1288" s="305"/>
      <c r="J1288" s="311"/>
      <c r="K1288" s="305"/>
      <c r="L1288" s="130" t="str">
        <f>IF(I1288&lt;H1288,"Check dates",IF(AND(H1288="",I1288&gt;0),"Check dates",IF(I1288="",".",IFERROR(MAX(0,NETWORKDAYS(H1288,I1288,Lists!$F$45:$F$65)-IF(ISNUMBER(J1288),J1288,0)-1,0),"."))))</f>
        <v>.</v>
      </c>
      <c r="M1288" s="308"/>
      <c r="N1288" s="308"/>
      <c r="O1288" s="304"/>
      <c r="P1288" s="304"/>
      <c r="Q1288" s="304"/>
      <c r="R1288" s="304"/>
      <c r="S1288" s="130" t="str">
        <f t="shared" si="59"/>
        <v>.</v>
      </c>
      <c r="T1288" s="169" t="str">
        <f>IF(S1288="Yes",(NETWORKDAYS(H1288,$D$12,Lists!$F$45:$F$65)-IF(ISNUMBER(J1288),J1288,0)-1),".")</f>
        <v>.</v>
      </c>
      <c r="U1288" s="24"/>
      <c r="V1288" s="296" t="str">
        <f t="shared" si="60"/>
        <v>.</v>
      </c>
      <c r="W1288" s="44"/>
      <c r="X1288" s="307"/>
      <c r="Y1288" s="44"/>
      <c r="Z1288" s="44"/>
      <c r="AA1288" s="44"/>
      <c r="AB1288" s="44"/>
      <c r="AC1288" s="44"/>
      <c r="AD1288" s="44"/>
      <c r="AE1288" s="44"/>
      <c r="AF1288" s="44"/>
      <c r="AG1288" s="44"/>
    </row>
    <row r="1289" spans="1:33" s="105" customFormat="1" ht="11.45" customHeight="1" outlineLevel="1" x14ac:dyDescent="0.2">
      <c r="A1289" s="142">
        <f t="shared" ref="A1289:A1352" si="61">A1288+1</f>
        <v>1272</v>
      </c>
      <c r="B1289" s="318"/>
      <c r="C1289" s="71"/>
      <c r="D1289" s="314"/>
      <c r="E1289" s="70"/>
      <c r="F1289" s="70"/>
      <c r="G1289" s="265"/>
      <c r="H1289" s="305"/>
      <c r="I1289" s="305"/>
      <c r="J1289" s="311"/>
      <c r="K1289" s="305"/>
      <c r="L1289" s="130" t="str">
        <f>IF(I1289&lt;H1289,"Check dates",IF(AND(H1289="",I1289&gt;0),"Check dates",IF(I1289="",".",IFERROR(MAX(0,NETWORKDAYS(H1289,I1289,Lists!$F$45:$F$65)-IF(ISNUMBER(J1289),J1289,0)-1,0),"."))))</f>
        <v>.</v>
      </c>
      <c r="M1289" s="308"/>
      <c r="N1289" s="308"/>
      <c r="O1289" s="304"/>
      <c r="P1289" s="304"/>
      <c r="Q1289" s="304"/>
      <c r="R1289" s="304"/>
      <c r="S1289" s="130" t="str">
        <f t="shared" si="59"/>
        <v>.</v>
      </c>
      <c r="T1289" s="169" t="str">
        <f>IF(S1289="Yes",(NETWORKDAYS(H1289,$D$12,Lists!$F$45:$F$65)-IF(ISNUMBER(J1289),J1289,0)-1),".")</f>
        <v>.</v>
      </c>
      <c r="U1289" s="24"/>
      <c r="V1289" s="296" t="str">
        <f t="shared" si="60"/>
        <v>.</v>
      </c>
      <c r="W1289" s="44"/>
      <c r="X1289" s="307"/>
      <c r="Y1289" s="44"/>
      <c r="Z1289" s="44"/>
      <c r="AA1289" s="44"/>
      <c r="AB1289" s="44"/>
      <c r="AC1289" s="44"/>
      <c r="AD1289" s="44"/>
      <c r="AE1289" s="44"/>
      <c r="AF1289" s="44"/>
      <c r="AG1289" s="44"/>
    </row>
    <row r="1290" spans="1:33" s="105" customFormat="1" ht="11.45" customHeight="1" outlineLevel="1" x14ac:dyDescent="0.2">
      <c r="A1290" s="142">
        <f t="shared" si="61"/>
        <v>1273</v>
      </c>
      <c r="B1290" s="318"/>
      <c r="C1290" s="71"/>
      <c r="D1290" s="314"/>
      <c r="E1290" s="70"/>
      <c r="F1290" s="70"/>
      <c r="G1290" s="265"/>
      <c r="H1290" s="305"/>
      <c r="I1290" s="305"/>
      <c r="J1290" s="311"/>
      <c r="K1290" s="305"/>
      <c r="L1290" s="130" t="str">
        <f>IF(I1290&lt;H1290,"Check dates",IF(AND(H1290="",I1290&gt;0),"Check dates",IF(I1290="",".",IFERROR(MAX(0,NETWORKDAYS(H1290,I1290,Lists!$F$45:$F$65)-IF(ISNUMBER(J1290),J1290,0)-1,0),"."))))</f>
        <v>.</v>
      </c>
      <c r="M1290" s="308"/>
      <c r="N1290" s="308"/>
      <c r="O1290" s="304"/>
      <c r="P1290" s="304"/>
      <c r="Q1290" s="304"/>
      <c r="R1290" s="304"/>
      <c r="S1290" s="130" t="str">
        <f t="shared" si="59"/>
        <v>.</v>
      </c>
      <c r="T1290" s="169" t="str">
        <f>IF(S1290="Yes",(NETWORKDAYS(H1290,$D$12,Lists!$F$45:$F$65)-IF(ISNUMBER(J1290),J1290,0)-1),".")</f>
        <v>.</v>
      </c>
      <c r="U1290" s="24"/>
      <c r="V1290" s="296" t="str">
        <f t="shared" si="60"/>
        <v>.</v>
      </c>
      <c r="W1290" s="44"/>
      <c r="X1290" s="307"/>
      <c r="Y1290" s="44"/>
      <c r="Z1290" s="44"/>
      <c r="AA1290" s="44"/>
      <c r="AB1290" s="44"/>
      <c r="AC1290" s="44"/>
      <c r="AD1290" s="44"/>
      <c r="AE1290" s="44"/>
      <c r="AF1290" s="44"/>
      <c r="AG1290" s="44"/>
    </row>
    <row r="1291" spans="1:33" s="105" customFormat="1" ht="11.45" customHeight="1" outlineLevel="1" x14ac:dyDescent="0.2">
      <c r="A1291" s="142">
        <f t="shared" si="61"/>
        <v>1274</v>
      </c>
      <c r="B1291" s="318"/>
      <c r="C1291" s="71"/>
      <c r="D1291" s="314"/>
      <c r="E1291" s="70"/>
      <c r="F1291" s="70"/>
      <c r="G1291" s="265"/>
      <c r="H1291" s="305"/>
      <c r="I1291" s="305"/>
      <c r="J1291" s="311"/>
      <c r="K1291" s="305"/>
      <c r="L1291" s="130" t="str">
        <f>IF(I1291&lt;H1291,"Check dates",IF(AND(H1291="",I1291&gt;0),"Check dates",IF(I1291="",".",IFERROR(MAX(0,NETWORKDAYS(H1291,I1291,Lists!$F$45:$F$65)-IF(ISNUMBER(J1291),J1291,0)-1,0),"."))))</f>
        <v>.</v>
      </c>
      <c r="M1291" s="308"/>
      <c r="N1291" s="308"/>
      <c r="O1291" s="304"/>
      <c r="P1291" s="304"/>
      <c r="Q1291" s="304"/>
      <c r="R1291" s="304"/>
      <c r="S1291" s="130" t="str">
        <f t="shared" si="59"/>
        <v>.</v>
      </c>
      <c r="T1291" s="169" t="str">
        <f>IF(S1291="Yes",(NETWORKDAYS(H1291,$D$12,Lists!$F$45:$F$65)-IF(ISNUMBER(J1291),J1291,0)-1),".")</f>
        <v>.</v>
      </c>
      <c r="U1291" s="24"/>
      <c r="V1291" s="296" t="str">
        <f t="shared" si="60"/>
        <v>.</v>
      </c>
      <c r="W1291" s="44"/>
      <c r="X1291" s="307"/>
      <c r="Y1291" s="44"/>
      <c r="Z1291" s="44"/>
      <c r="AA1291" s="44"/>
      <c r="AB1291" s="44"/>
      <c r="AC1291" s="44"/>
      <c r="AD1291" s="44"/>
      <c r="AE1291" s="44"/>
      <c r="AF1291" s="44"/>
      <c r="AG1291" s="44"/>
    </row>
    <row r="1292" spans="1:33" s="105" customFormat="1" ht="11.45" customHeight="1" outlineLevel="1" x14ac:dyDescent="0.2">
      <c r="A1292" s="142">
        <f t="shared" si="61"/>
        <v>1275</v>
      </c>
      <c r="B1292" s="318"/>
      <c r="C1292" s="71"/>
      <c r="D1292" s="314"/>
      <c r="E1292" s="70"/>
      <c r="F1292" s="70"/>
      <c r="G1292" s="265"/>
      <c r="H1292" s="305"/>
      <c r="I1292" s="305"/>
      <c r="J1292" s="311"/>
      <c r="K1292" s="305"/>
      <c r="L1292" s="130" t="str">
        <f>IF(I1292&lt;H1292,"Check dates",IF(AND(H1292="",I1292&gt;0),"Check dates",IF(I1292="",".",IFERROR(MAX(0,NETWORKDAYS(H1292,I1292,Lists!$F$45:$F$65)-IF(ISNUMBER(J1292),J1292,0)-1,0),"."))))</f>
        <v>.</v>
      </c>
      <c r="M1292" s="308"/>
      <c r="N1292" s="308"/>
      <c r="O1292" s="304"/>
      <c r="P1292" s="304"/>
      <c r="Q1292" s="304"/>
      <c r="R1292" s="304"/>
      <c r="S1292" s="130" t="str">
        <f t="shared" si="59"/>
        <v>.</v>
      </c>
      <c r="T1292" s="169" t="str">
        <f>IF(S1292="Yes",(NETWORKDAYS(H1292,$D$12,Lists!$F$45:$F$65)-IF(ISNUMBER(J1292),J1292,0)-1),".")</f>
        <v>.</v>
      </c>
      <c r="U1292" s="24"/>
      <c r="V1292" s="296" t="str">
        <f t="shared" si="60"/>
        <v>.</v>
      </c>
      <c r="W1292" s="44"/>
      <c r="X1292" s="307"/>
      <c r="Y1292" s="44"/>
      <c r="Z1292" s="44"/>
      <c r="AA1292" s="44"/>
      <c r="AB1292" s="44"/>
      <c r="AC1292" s="44"/>
      <c r="AD1292" s="44"/>
      <c r="AE1292" s="44"/>
      <c r="AF1292" s="44"/>
      <c r="AG1292" s="44"/>
    </row>
    <row r="1293" spans="1:33" s="105" customFormat="1" ht="11.45" customHeight="1" outlineLevel="1" x14ac:dyDescent="0.2">
      <c r="A1293" s="142">
        <f t="shared" si="61"/>
        <v>1276</v>
      </c>
      <c r="B1293" s="318"/>
      <c r="C1293" s="71"/>
      <c r="D1293" s="314"/>
      <c r="E1293" s="70"/>
      <c r="F1293" s="70"/>
      <c r="G1293" s="265"/>
      <c r="H1293" s="305"/>
      <c r="I1293" s="305"/>
      <c r="J1293" s="311"/>
      <c r="K1293" s="305"/>
      <c r="L1293" s="130" t="str">
        <f>IF(I1293&lt;H1293,"Check dates",IF(AND(H1293="",I1293&gt;0),"Check dates",IF(I1293="",".",IFERROR(MAX(0,NETWORKDAYS(H1293,I1293,Lists!$F$45:$F$65)-IF(ISNUMBER(J1293),J1293,0)-1,0),"."))))</f>
        <v>.</v>
      </c>
      <c r="M1293" s="308"/>
      <c r="N1293" s="308"/>
      <c r="O1293" s="304"/>
      <c r="P1293" s="304"/>
      <c r="Q1293" s="304"/>
      <c r="R1293" s="304"/>
      <c r="S1293" s="130" t="str">
        <f t="shared" si="59"/>
        <v>.</v>
      </c>
      <c r="T1293" s="169" t="str">
        <f>IF(S1293="Yes",(NETWORKDAYS(H1293,$D$12,Lists!$F$45:$F$65)-IF(ISNUMBER(J1293),J1293,0)-1),".")</f>
        <v>.</v>
      </c>
      <c r="U1293" s="24"/>
      <c r="V1293" s="296" t="str">
        <f t="shared" si="60"/>
        <v>.</v>
      </c>
      <c r="W1293" s="44"/>
      <c r="X1293" s="307"/>
      <c r="Y1293" s="44"/>
      <c r="Z1293" s="44"/>
      <c r="AA1293" s="44"/>
      <c r="AB1293" s="44"/>
      <c r="AC1293" s="44"/>
      <c r="AD1293" s="44"/>
      <c r="AE1293" s="44"/>
      <c r="AF1293" s="44"/>
      <c r="AG1293" s="44"/>
    </row>
    <row r="1294" spans="1:33" s="105" customFormat="1" ht="11.45" customHeight="1" outlineLevel="1" x14ac:dyDescent="0.2">
      <c r="A1294" s="142">
        <f t="shared" si="61"/>
        <v>1277</v>
      </c>
      <c r="B1294" s="318"/>
      <c r="C1294" s="71"/>
      <c r="D1294" s="314"/>
      <c r="E1294" s="70"/>
      <c r="F1294" s="70"/>
      <c r="G1294" s="265"/>
      <c r="H1294" s="305"/>
      <c r="I1294" s="305"/>
      <c r="J1294" s="311"/>
      <c r="K1294" s="305"/>
      <c r="L1294" s="130" t="str">
        <f>IF(I1294&lt;H1294,"Check dates",IF(AND(H1294="",I1294&gt;0),"Check dates",IF(I1294="",".",IFERROR(MAX(0,NETWORKDAYS(H1294,I1294,Lists!$F$45:$F$65)-IF(ISNUMBER(J1294),J1294,0)-1,0),"."))))</f>
        <v>.</v>
      </c>
      <c r="M1294" s="308"/>
      <c r="N1294" s="308"/>
      <c r="O1294" s="304"/>
      <c r="P1294" s="304"/>
      <c r="Q1294" s="304"/>
      <c r="R1294" s="304"/>
      <c r="S1294" s="130" t="str">
        <f t="shared" si="59"/>
        <v>.</v>
      </c>
      <c r="T1294" s="169" t="str">
        <f>IF(S1294="Yes",(NETWORKDAYS(H1294,$D$12,Lists!$F$45:$F$65)-IF(ISNUMBER(J1294),J1294,0)-1),".")</f>
        <v>.</v>
      </c>
      <c r="U1294" s="24"/>
      <c r="V1294" s="296" t="str">
        <f t="shared" si="60"/>
        <v>.</v>
      </c>
      <c r="W1294" s="44"/>
      <c r="X1294" s="307"/>
      <c r="Y1294" s="44"/>
      <c r="Z1294" s="44"/>
      <c r="AA1294" s="44"/>
      <c r="AB1294" s="44"/>
      <c r="AC1294" s="44"/>
      <c r="AD1294" s="44"/>
      <c r="AE1294" s="44"/>
      <c r="AF1294" s="44"/>
      <c r="AG1294" s="44"/>
    </row>
    <row r="1295" spans="1:33" s="105" customFormat="1" ht="11.45" customHeight="1" outlineLevel="1" x14ac:dyDescent="0.2">
      <c r="A1295" s="142">
        <f t="shared" si="61"/>
        <v>1278</v>
      </c>
      <c r="B1295" s="318"/>
      <c r="C1295" s="71"/>
      <c r="D1295" s="314"/>
      <c r="E1295" s="70"/>
      <c r="F1295" s="70"/>
      <c r="G1295" s="265"/>
      <c r="H1295" s="305"/>
      <c r="I1295" s="305"/>
      <c r="J1295" s="311"/>
      <c r="K1295" s="305"/>
      <c r="L1295" s="130" t="str">
        <f>IF(I1295&lt;H1295,"Check dates",IF(AND(H1295="",I1295&gt;0),"Check dates",IF(I1295="",".",IFERROR(MAX(0,NETWORKDAYS(H1295,I1295,Lists!$F$45:$F$65)-IF(ISNUMBER(J1295),J1295,0)-1,0),"."))))</f>
        <v>.</v>
      </c>
      <c r="M1295" s="308"/>
      <c r="N1295" s="308"/>
      <c r="O1295" s="304"/>
      <c r="P1295" s="304"/>
      <c r="Q1295" s="304"/>
      <c r="R1295" s="304"/>
      <c r="S1295" s="130" t="str">
        <f t="shared" si="59"/>
        <v>.</v>
      </c>
      <c r="T1295" s="169" t="str">
        <f>IF(S1295="Yes",(NETWORKDAYS(H1295,$D$12,Lists!$F$45:$F$65)-IF(ISNUMBER(J1295),J1295,0)-1),".")</f>
        <v>.</v>
      </c>
      <c r="U1295" s="24"/>
      <c r="V1295" s="296" t="str">
        <f t="shared" si="60"/>
        <v>.</v>
      </c>
      <c r="W1295" s="44"/>
      <c r="X1295" s="307"/>
      <c r="Y1295" s="44"/>
      <c r="Z1295" s="44"/>
      <c r="AA1295" s="44"/>
      <c r="AB1295" s="44"/>
      <c r="AC1295" s="44"/>
      <c r="AD1295" s="44"/>
      <c r="AE1295" s="44"/>
      <c r="AF1295" s="44"/>
      <c r="AG1295" s="44"/>
    </row>
    <row r="1296" spans="1:33" s="105" customFormat="1" ht="11.45" customHeight="1" outlineLevel="1" x14ac:dyDescent="0.2">
      <c r="A1296" s="142">
        <f t="shared" si="61"/>
        <v>1279</v>
      </c>
      <c r="B1296" s="318"/>
      <c r="C1296" s="71"/>
      <c r="D1296" s="314"/>
      <c r="E1296" s="70"/>
      <c r="F1296" s="70"/>
      <c r="G1296" s="265"/>
      <c r="H1296" s="305"/>
      <c r="I1296" s="305"/>
      <c r="J1296" s="311"/>
      <c r="K1296" s="305"/>
      <c r="L1296" s="130" t="str">
        <f>IF(I1296&lt;H1296,"Check dates",IF(AND(H1296="",I1296&gt;0),"Check dates",IF(I1296="",".",IFERROR(MAX(0,NETWORKDAYS(H1296,I1296,Lists!$F$45:$F$65)-IF(ISNUMBER(J1296),J1296,0)-1,0),"."))))</f>
        <v>.</v>
      </c>
      <c r="M1296" s="308"/>
      <c r="N1296" s="308"/>
      <c r="O1296" s="304"/>
      <c r="P1296" s="304"/>
      <c r="Q1296" s="304"/>
      <c r="R1296" s="304"/>
      <c r="S1296" s="130" t="str">
        <f t="shared" si="59"/>
        <v>.</v>
      </c>
      <c r="T1296" s="169" t="str">
        <f>IF(S1296="Yes",(NETWORKDAYS(H1296,$D$12,Lists!$F$45:$F$65)-IF(ISNUMBER(J1296),J1296,0)-1),".")</f>
        <v>.</v>
      </c>
      <c r="U1296" s="24"/>
      <c r="V1296" s="296" t="str">
        <f t="shared" si="60"/>
        <v>.</v>
      </c>
      <c r="W1296" s="44"/>
      <c r="X1296" s="307"/>
      <c r="Y1296" s="44"/>
      <c r="Z1296" s="44"/>
      <c r="AA1296" s="44"/>
      <c r="AB1296" s="44"/>
      <c r="AC1296" s="44"/>
      <c r="AD1296" s="44"/>
      <c r="AE1296" s="44"/>
      <c r="AF1296" s="44"/>
      <c r="AG1296" s="44"/>
    </row>
    <row r="1297" spans="1:33" s="105" customFormat="1" ht="11.45" customHeight="1" outlineLevel="1" x14ac:dyDescent="0.2">
      <c r="A1297" s="142">
        <f t="shared" si="61"/>
        <v>1280</v>
      </c>
      <c r="B1297" s="318"/>
      <c r="C1297" s="71"/>
      <c r="D1297" s="314"/>
      <c r="E1297" s="70"/>
      <c r="F1297" s="70"/>
      <c r="G1297" s="265"/>
      <c r="H1297" s="305"/>
      <c r="I1297" s="305"/>
      <c r="J1297" s="311"/>
      <c r="K1297" s="305"/>
      <c r="L1297" s="130" t="str">
        <f>IF(I1297&lt;H1297,"Check dates",IF(AND(H1297="",I1297&gt;0),"Check dates",IF(I1297="",".",IFERROR(MAX(0,NETWORKDAYS(H1297,I1297,Lists!$F$45:$F$65)-IF(ISNUMBER(J1297),J1297,0)-1,0),"."))))</f>
        <v>.</v>
      </c>
      <c r="M1297" s="308"/>
      <c r="N1297" s="308"/>
      <c r="O1297" s="304"/>
      <c r="P1297" s="304"/>
      <c r="Q1297" s="304"/>
      <c r="R1297" s="304"/>
      <c r="S1297" s="130" t="str">
        <f t="shared" si="59"/>
        <v>.</v>
      </c>
      <c r="T1297" s="169" t="str">
        <f>IF(S1297="Yes",(NETWORKDAYS(H1297,$D$12,Lists!$F$45:$F$65)-IF(ISNUMBER(J1297),J1297,0)-1),".")</f>
        <v>.</v>
      </c>
      <c r="U1297" s="24"/>
      <c r="V1297" s="296" t="str">
        <f t="shared" si="60"/>
        <v>.</v>
      </c>
      <c r="W1297" s="44"/>
      <c r="X1297" s="307"/>
      <c r="Y1297" s="44"/>
      <c r="Z1297" s="44"/>
      <c r="AA1297" s="44"/>
      <c r="AB1297" s="44"/>
      <c r="AC1297" s="44"/>
      <c r="AD1297" s="44"/>
      <c r="AE1297" s="44"/>
      <c r="AF1297" s="44"/>
      <c r="AG1297" s="44"/>
    </row>
    <row r="1298" spans="1:33" s="105" customFormat="1" ht="11.45" customHeight="1" outlineLevel="1" x14ac:dyDescent="0.2">
      <c r="A1298" s="142">
        <f t="shared" si="61"/>
        <v>1281</v>
      </c>
      <c r="B1298" s="318"/>
      <c r="C1298" s="71"/>
      <c r="D1298" s="314"/>
      <c r="E1298" s="70"/>
      <c r="F1298" s="70"/>
      <c r="G1298" s="265"/>
      <c r="H1298" s="305"/>
      <c r="I1298" s="305"/>
      <c r="J1298" s="311"/>
      <c r="K1298" s="305"/>
      <c r="L1298" s="130" t="str">
        <f>IF(I1298&lt;H1298,"Check dates",IF(AND(H1298="",I1298&gt;0),"Check dates",IF(I1298="",".",IFERROR(MAX(0,NETWORKDAYS(H1298,I1298,Lists!$F$45:$F$65)-IF(ISNUMBER(J1298),J1298,0)-1,0),"."))))</f>
        <v>.</v>
      </c>
      <c r="M1298" s="308"/>
      <c r="N1298" s="308"/>
      <c r="O1298" s="304"/>
      <c r="P1298" s="304"/>
      <c r="Q1298" s="304"/>
      <c r="R1298" s="304"/>
      <c r="S1298" s="130" t="str">
        <f t="shared" ref="S1298:S1361" si="62">IF(ISBLANK(B1298),".",IF(V1298=".","Yes","No"))</f>
        <v>.</v>
      </c>
      <c r="T1298" s="169" t="str">
        <f>IF(S1298="Yes",(NETWORKDAYS(H1298,$D$12,Lists!$F$45:$F$65)-IF(ISNUMBER(J1298),J1298,0)-1),".")</f>
        <v>.</v>
      </c>
      <c r="U1298" s="24"/>
      <c r="V1298" s="296" t="str">
        <f t="shared" ref="V1298:V1361" si="63">IF(I1298="",".",IF(VALUE(I1298)&lt;=VALUE($D$12),VALUE(I1298),"."))</f>
        <v>.</v>
      </c>
      <c r="W1298" s="44"/>
      <c r="X1298" s="307"/>
      <c r="Y1298" s="44"/>
      <c r="Z1298" s="44"/>
      <c r="AA1298" s="44"/>
      <c r="AB1298" s="44"/>
      <c r="AC1298" s="44"/>
      <c r="AD1298" s="44"/>
      <c r="AE1298" s="44"/>
      <c r="AF1298" s="44"/>
      <c r="AG1298" s="44"/>
    </row>
    <row r="1299" spans="1:33" s="105" customFormat="1" ht="11.45" customHeight="1" outlineLevel="1" x14ac:dyDescent="0.2">
      <c r="A1299" s="142">
        <f t="shared" si="61"/>
        <v>1282</v>
      </c>
      <c r="B1299" s="318"/>
      <c r="C1299" s="71"/>
      <c r="D1299" s="314"/>
      <c r="E1299" s="70"/>
      <c r="F1299" s="70"/>
      <c r="G1299" s="265"/>
      <c r="H1299" s="305"/>
      <c r="I1299" s="305"/>
      <c r="J1299" s="311"/>
      <c r="K1299" s="305"/>
      <c r="L1299" s="130" t="str">
        <f>IF(I1299&lt;H1299,"Check dates",IF(AND(H1299="",I1299&gt;0),"Check dates",IF(I1299="",".",IFERROR(MAX(0,NETWORKDAYS(H1299,I1299,Lists!$F$45:$F$65)-IF(ISNUMBER(J1299),J1299,0)-1,0),"."))))</f>
        <v>.</v>
      </c>
      <c r="M1299" s="308"/>
      <c r="N1299" s="308"/>
      <c r="O1299" s="304"/>
      <c r="P1299" s="304"/>
      <c r="Q1299" s="304"/>
      <c r="R1299" s="304"/>
      <c r="S1299" s="130" t="str">
        <f t="shared" si="62"/>
        <v>.</v>
      </c>
      <c r="T1299" s="169" t="str">
        <f>IF(S1299="Yes",(NETWORKDAYS(H1299,$D$12,Lists!$F$45:$F$65)-IF(ISNUMBER(J1299),J1299,0)-1),".")</f>
        <v>.</v>
      </c>
      <c r="U1299" s="24"/>
      <c r="V1299" s="296" t="str">
        <f t="shared" si="63"/>
        <v>.</v>
      </c>
      <c r="W1299" s="44"/>
      <c r="X1299" s="307"/>
      <c r="Y1299" s="44"/>
      <c r="Z1299" s="44"/>
      <c r="AA1299" s="44"/>
      <c r="AB1299" s="44"/>
      <c r="AC1299" s="44"/>
      <c r="AD1299" s="44"/>
      <c r="AE1299" s="44"/>
      <c r="AF1299" s="44"/>
      <c r="AG1299" s="44"/>
    </row>
    <row r="1300" spans="1:33" s="105" customFormat="1" outlineLevel="1" x14ac:dyDescent="0.2">
      <c r="A1300" s="142">
        <f t="shared" si="61"/>
        <v>1283</v>
      </c>
      <c r="B1300" s="318"/>
      <c r="C1300" s="71"/>
      <c r="D1300" s="314"/>
      <c r="E1300" s="70"/>
      <c r="F1300" s="70"/>
      <c r="G1300" s="265"/>
      <c r="H1300" s="305"/>
      <c r="I1300" s="305"/>
      <c r="J1300" s="311"/>
      <c r="K1300" s="305"/>
      <c r="L1300" s="130" t="str">
        <f>IF(I1300&lt;H1300,"Check dates",IF(AND(H1300="",I1300&gt;0),"Check dates",IF(I1300="",".",IFERROR(MAX(0,NETWORKDAYS(H1300,I1300,Lists!$F$45:$F$65)-IF(ISNUMBER(J1300),J1300,0)-1,0),"."))))</f>
        <v>.</v>
      </c>
      <c r="M1300" s="308"/>
      <c r="N1300" s="308"/>
      <c r="O1300" s="304"/>
      <c r="P1300" s="304"/>
      <c r="Q1300" s="304"/>
      <c r="R1300" s="304"/>
      <c r="S1300" s="130" t="str">
        <f t="shared" si="62"/>
        <v>.</v>
      </c>
      <c r="T1300" s="169" t="str">
        <f>IF(S1300="Yes",(NETWORKDAYS(H1300,$D$12,Lists!$F$45:$F$65)-IF(ISNUMBER(J1300),J1300,0)-1),".")</f>
        <v>.</v>
      </c>
      <c r="U1300" s="24"/>
      <c r="V1300" s="296" t="str">
        <f t="shared" si="63"/>
        <v>.</v>
      </c>
      <c r="W1300" s="44"/>
      <c r="X1300" s="307"/>
      <c r="Y1300" s="44"/>
      <c r="Z1300" s="44"/>
      <c r="AA1300" s="44"/>
      <c r="AB1300" s="44"/>
      <c r="AC1300" s="44"/>
      <c r="AD1300" s="44"/>
      <c r="AE1300" s="44"/>
      <c r="AF1300" s="44"/>
      <c r="AG1300" s="44"/>
    </row>
    <row r="1301" spans="1:33" s="105" customFormat="1" ht="11.45" customHeight="1" outlineLevel="1" x14ac:dyDescent="0.2">
      <c r="A1301" s="142">
        <f t="shared" si="61"/>
        <v>1284</v>
      </c>
      <c r="B1301" s="318"/>
      <c r="C1301" s="71"/>
      <c r="D1301" s="314"/>
      <c r="E1301" s="70"/>
      <c r="F1301" s="70"/>
      <c r="G1301" s="265"/>
      <c r="H1301" s="305"/>
      <c r="I1301" s="305"/>
      <c r="J1301" s="311"/>
      <c r="K1301" s="305"/>
      <c r="L1301" s="130" t="str">
        <f>IF(I1301&lt;H1301,"Check dates",IF(AND(H1301="",I1301&gt;0),"Check dates",IF(I1301="",".",IFERROR(MAX(0,NETWORKDAYS(H1301,I1301,Lists!$F$45:$F$65)-IF(ISNUMBER(J1301),J1301,0)-1,0),"."))))</f>
        <v>.</v>
      </c>
      <c r="M1301" s="308"/>
      <c r="N1301" s="308"/>
      <c r="O1301" s="304"/>
      <c r="P1301" s="304"/>
      <c r="Q1301" s="304"/>
      <c r="R1301" s="304"/>
      <c r="S1301" s="130" t="str">
        <f t="shared" si="62"/>
        <v>.</v>
      </c>
      <c r="T1301" s="169" t="str">
        <f>IF(S1301="Yes",(NETWORKDAYS(H1301,$D$12,Lists!$F$45:$F$65)-IF(ISNUMBER(J1301),J1301,0)-1),".")</f>
        <v>.</v>
      </c>
      <c r="U1301" s="24"/>
      <c r="V1301" s="296" t="str">
        <f t="shared" si="63"/>
        <v>.</v>
      </c>
      <c r="W1301" s="44"/>
      <c r="X1301" s="307"/>
      <c r="Y1301" s="44"/>
      <c r="Z1301" s="44"/>
      <c r="AA1301" s="44"/>
      <c r="AB1301" s="44"/>
      <c r="AC1301" s="44"/>
      <c r="AD1301" s="44"/>
      <c r="AE1301" s="44"/>
      <c r="AF1301" s="44"/>
      <c r="AG1301" s="44"/>
    </row>
    <row r="1302" spans="1:33" s="105" customFormat="1" ht="11.45" customHeight="1" outlineLevel="1" x14ac:dyDescent="0.2">
      <c r="A1302" s="142">
        <f t="shared" si="61"/>
        <v>1285</v>
      </c>
      <c r="B1302" s="318"/>
      <c r="C1302" s="71"/>
      <c r="D1302" s="314"/>
      <c r="E1302" s="70"/>
      <c r="F1302" s="70"/>
      <c r="G1302" s="265"/>
      <c r="H1302" s="305"/>
      <c r="I1302" s="305"/>
      <c r="J1302" s="311"/>
      <c r="K1302" s="305"/>
      <c r="L1302" s="130" t="str">
        <f>IF(I1302&lt;H1302,"Check dates",IF(AND(H1302="",I1302&gt;0),"Check dates",IF(I1302="",".",IFERROR(MAX(0,NETWORKDAYS(H1302,I1302,Lists!$F$45:$F$65)-IF(ISNUMBER(J1302),J1302,0)-1,0),"."))))</f>
        <v>.</v>
      </c>
      <c r="M1302" s="308"/>
      <c r="N1302" s="308"/>
      <c r="O1302" s="304"/>
      <c r="P1302" s="304"/>
      <c r="Q1302" s="304"/>
      <c r="R1302" s="304"/>
      <c r="S1302" s="130" t="str">
        <f t="shared" si="62"/>
        <v>.</v>
      </c>
      <c r="T1302" s="169" t="str">
        <f>IF(S1302="Yes",(NETWORKDAYS(H1302,$D$12,Lists!$F$45:$F$65)-IF(ISNUMBER(J1302),J1302,0)-1),".")</f>
        <v>.</v>
      </c>
      <c r="U1302" s="24"/>
      <c r="V1302" s="296" t="str">
        <f t="shared" si="63"/>
        <v>.</v>
      </c>
      <c r="W1302" s="44"/>
      <c r="X1302" s="307"/>
      <c r="Y1302" s="44"/>
      <c r="Z1302" s="44"/>
      <c r="AA1302" s="44"/>
      <c r="AB1302" s="44"/>
      <c r="AC1302" s="44"/>
      <c r="AD1302" s="44"/>
      <c r="AE1302" s="44"/>
      <c r="AF1302" s="44"/>
      <c r="AG1302" s="44"/>
    </row>
    <row r="1303" spans="1:33" s="105" customFormat="1" ht="11.45" customHeight="1" outlineLevel="1" x14ac:dyDescent="0.2">
      <c r="A1303" s="142">
        <f t="shared" si="61"/>
        <v>1286</v>
      </c>
      <c r="B1303" s="318"/>
      <c r="C1303" s="71"/>
      <c r="D1303" s="314"/>
      <c r="E1303" s="70"/>
      <c r="F1303" s="70"/>
      <c r="G1303" s="265"/>
      <c r="H1303" s="305"/>
      <c r="I1303" s="305"/>
      <c r="J1303" s="311"/>
      <c r="K1303" s="305"/>
      <c r="L1303" s="130" t="str">
        <f>IF(I1303&lt;H1303,"Check dates",IF(AND(H1303="",I1303&gt;0),"Check dates",IF(I1303="",".",IFERROR(MAX(0,NETWORKDAYS(H1303,I1303,Lists!$F$45:$F$65)-IF(ISNUMBER(J1303),J1303,0)-1,0),"."))))</f>
        <v>.</v>
      </c>
      <c r="M1303" s="308"/>
      <c r="N1303" s="308"/>
      <c r="O1303" s="304"/>
      <c r="P1303" s="304"/>
      <c r="Q1303" s="304"/>
      <c r="R1303" s="304"/>
      <c r="S1303" s="130" t="str">
        <f t="shared" si="62"/>
        <v>.</v>
      </c>
      <c r="T1303" s="169" t="str">
        <f>IF(S1303="Yes",(NETWORKDAYS(H1303,$D$12,Lists!$F$45:$F$65)-IF(ISNUMBER(J1303),J1303,0)-1),".")</f>
        <v>.</v>
      </c>
      <c r="U1303" s="24"/>
      <c r="V1303" s="296" t="str">
        <f t="shared" si="63"/>
        <v>.</v>
      </c>
      <c r="W1303" s="44"/>
      <c r="X1303" s="307"/>
      <c r="Y1303" s="44"/>
      <c r="Z1303" s="44"/>
      <c r="AA1303" s="44"/>
      <c r="AB1303" s="44"/>
      <c r="AC1303" s="44"/>
      <c r="AD1303" s="44"/>
      <c r="AE1303" s="44"/>
      <c r="AF1303" s="44"/>
      <c r="AG1303" s="44"/>
    </row>
    <row r="1304" spans="1:33" s="105" customFormat="1" ht="11.45" customHeight="1" outlineLevel="1" x14ac:dyDescent="0.2">
      <c r="A1304" s="142">
        <f t="shared" si="61"/>
        <v>1287</v>
      </c>
      <c r="B1304" s="318"/>
      <c r="C1304" s="71"/>
      <c r="D1304" s="314"/>
      <c r="E1304" s="70"/>
      <c r="F1304" s="70"/>
      <c r="G1304" s="265"/>
      <c r="H1304" s="305"/>
      <c r="I1304" s="305"/>
      <c r="J1304" s="311"/>
      <c r="K1304" s="305"/>
      <c r="L1304" s="130" t="str">
        <f>IF(I1304&lt;H1304,"Check dates",IF(AND(H1304="",I1304&gt;0),"Check dates",IF(I1304="",".",IFERROR(MAX(0,NETWORKDAYS(H1304,I1304,Lists!$F$45:$F$65)-IF(ISNUMBER(J1304),J1304,0)-1,0),"."))))</f>
        <v>.</v>
      </c>
      <c r="M1304" s="308"/>
      <c r="N1304" s="308"/>
      <c r="O1304" s="304"/>
      <c r="P1304" s="304"/>
      <c r="Q1304" s="304"/>
      <c r="R1304" s="304"/>
      <c r="S1304" s="130" t="str">
        <f t="shared" si="62"/>
        <v>.</v>
      </c>
      <c r="T1304" s="169" t="str">
        <f>IF(S1304="Yes",(NETWORKDAYS(H1304,$D$12,Lists!$F$45:$F$65)-IF(ISNUMBER(J1304),J1304,0)-1),".")</f>
        <v>.</v>
      </c>
      <c r="U1304" s="24"/>
      <c r="V1304" s="296" t="str">
        <f t="shared" si="63"/>
        <v>.</v>
      </c>
      <c r="W1304" s="44"/>
      <c r="X1304" s="307"/>
      <c r="Y1304" s="44"/>
      <c r="Z1304" s="44"/>
      <c r="AA1304" s="44"/>
      <c r="AB1304" s="44"/>
      <c r="AC1304" s="44"/>
      <c r="AD1304" s="44"/>
      <c r="AE1304" s="44"/>
      <c r="AF1304" s="44"/>
      <c r="AG1304" s="44"/>
    </row>
    <row r="1305" spans="1:33" s="105" customFormat="1" ht="11.45" customHeight="1" outlineLevel="1" x14ac:dyDescent="0.2">
      <c r="A1305" s="142">
        <f t="shared" si="61"/>
        <v>1288</v>
      </c>
      <c r="B1305" s="318"/>
      <c r="C1305" s="71"/>
      <c r="D1305" s="314"/>
      <c r="E1305" s="70"/>
      <c r="F1305" s="70"/>
      <c r="G1305" s="265"/>
      <c r="H1305" s="305"/>
      <c r="I1305" s="305"/>
      <c r="J1305" s="311"/>
      <c r="K1305" s="305"/>
      <c r="L1305" s="130" t="str">
        <f>IF(I1305&lt;H1305,"Check dates",IF(AND(H1305="",I1305&gt;0),"Check dates",IF(I1305="",".",IFERROR(MAX(0,NETWORKDAYS(H1305,I1305,Lists!$F$45:$F$65)-IF(ISNUMBER(J1305),J1305,0)-1,0),"."))))</f>
        <v>.</v>
      </c>
      <c r="M1305" s="308"/>
      <c r="N1305" s="308"/>
      <c r="O1305" s="304"/>
      <c r="P1305" s="304"/>
      <c r="Q1305" s="304"/>
      <c r="R1305" s="304"/>
      <c r="S1305" s="130" t="str">
        <f t="shared" si="62"/>
        <v>.</v>
      </c>
      <c r="T1305" s="169" t="str">
        <f>IF(S1305="Yes",(NETWORKDAYS(H1305,$D$12,Lists!$F$45:$F$65)-IF(ISNUMBER(J1305),J1305,0)-1),".")</f>
        <v>.</v>
      </c>
      <c r="U1305" s="24"/>
      <c r="V1305" s="296" t="str">
        <f t="shared" si="63"/>
        <v>.</v>
      </c>
      <c r="W1305" s="44"/>
      <c r="X1305" s="307"/>
      <c r="Y1305" s="44"/>
      <c r="Z1305" s="44"/>
      <c r="AA1305" s="44"/>
      <c r="AB1305" s="44"/>
      <c r="AC1305" s="44"/>
      <c r="AD1305" s="44"/>
      <c r="AE1305" s="44"/>
      <c r="AF1305" s="44"/>
      <c r="AG1305" s="44"/>
    </row>
    <row r="1306" spans="1:33" s="105" customFormat="1" ht="11.45" customHeight="1" outlineLevel="1" x14ac:dyDescent="0.2">
      <c r="A1306" s="142">
        <f t="shared" si="61"/>
        <v>1289</v>
      </c>
      <c r="B1306" s="318"/>
      <c r="C1306" s="71"/>
      <c r="D1306" s="314"/>
      <c r="E1306" s="70"/>
      <c r="F1306" s="70"/>
      <c r="G1306" s="265"/>
      <c r="H1306" s="305"/>
      <c r="I1306" s="305"/>
      <c r="J1306" s="311"/>
      <c r="K1306" s="305"/>
      <c r="L1306" s="130" t="str">
        <f>IF(I1306&lt;H1306,"Check dates",IF(AND(H1306="",I1306&gt;0),"Check dates",IF(I1306="",".",IFERROR(MAX(0,NETWORKDAYS(H1306,I1306,Lists!$F$45:$F$65)-IF(ISNUMBER(J1306),J1306,0)-1,0),"."))))</f>
        <v>.</v>
      </c>
      <c r="M1306" s="308"/>
      <c r="N1306" s="308"/>
      <c r="O1306" s="304"/>
      <c r="P1306" s="304"/>
      <c r="Q1306" s="304"/>
      <c r="R1306" s="304"/>
      <c r="S1306" s="130" t="str">
        <f t="shared" si="62"/>
        <v>.</v>
      </c>
      <c r="T1306" s="169" t="str">
        <f>IF(S1306="Yes",(NETWORKDAYS(H1306,$D$12,Lists!$F$45:$F$65)-IF(ISNUMBER(J1306),J1306,0)-1),".")</f>
        <v>.</v>
      </c>
      <c r="U1306" s="24"/>
      <c r="V1306" s="296" t="str">
        <f t="shared" si="63"/>
        <v>.</v>
      </c>
      <c r="W1306" s="44"/>
      <c r="X1306" s="307"/>
      <c r="Y1306" s="44"/>
      <c r="Z1306" s="44"/>
      <c r="AA1306" s="44"/>
      <c r="AB1306" s="44"/>
      <c r="AC1306" s="44"/>
      <c r="AD1306" s="44"/>
      <c r="AE1306" s="44"/>
      <c r="AF1306" s="44"/>
      <c r="AG1306" s="44"/>
    </row>
    <row r="1307" spans="1:33" s="105" customFormat="1" ht="11.45" customHeight="1" outlineLevel="1" x14ac:dyDescent="0.2">
      <c r="A1307" s="142">
        <f t="shared" si="61"/>
        <v>1290</v>
      </c>
      <c r="B1307" s="318"/>
      <c r="C1307" s="71"/>
      <c r="D1307" s="314"/>
      <c r="E1307" s="70"/>
      <c r="F1307" s="70"/>
      <c r="G1307" s="265"/>
      <c r="H1307" s="305"/>
      <c r="I1307" s="305"/>
      <c r="J1307" s="311"/>
      <c r="K1307" s="305"/>
      <c r="L1307" s="130" t="str">
        <f>IF(I1307&lt;H1307,"Check dates",IF(AND(H1307="",I1307&gt;0),"Check dates",IF(I1307="",".",IFERROR(MAX(0,NETWORKDAYS(H1307,I1307,Lists!$F$45:$F$65)-IF(ISNUMBER(J1307),J1307,0)-1,0),"."))))</f>
        <v>.</v>
      </c>
      <c r="M1307" s="308"/>
      <c r="N1307" s="308"/>
      <c r="O1307" s="304"/>
      <c r="P1307" s="304"/>
      <c r="Q1307" s="304"/>
      <c r="R1307" s="304"/>
      <c r="S1307" s="130" t="str">
        <f t="shared" si="62"/>
        <v>.</v>
      </c>
      <c r="T1307" s="169" t="str">
        <f>IF(S1307="Yes",(NETWORKDAYS(H1307,$D$12,Lists!$F$45:$F$65)-IF(ISNUMBER(J1307),J1307,0)-1),".")</f>
        <v>.</v>
      </c>
      <c r="U1307" s="24"/>
      <c r="V1307" s="296" t="str">
        <f t="shared" si="63"/>
        <v>.</v>
      </c>
      <c r="W1307" s="44"/>
      <c r="X1307" s="307"/>
      <c r="Y1307" s="44"/>
      <c r="Z1307" s="44"/>
      <c r="AA1307" s="44"/>
      <c r="AB1307" s="44"/>
      <c r="AC1307" s="44"/>
      <c r="AD1307" s="44"/>
      <c r="AE1307" s="44"/>
      <c r="AF1307" s="44"/>
      <c r="AG1307" s="44"/>
    </row>
    <row r="1308" spans="1:33" s="105" customFormat="1" ht="11.45" customHeight="1" outlineLevel="1" x14ac:dyDescent="0.2">
      <c r="A1308" s="142">
        <f t="shared" si="61"/>
        <v>1291</v>
      </c>
      <c r="B1308" s="318"/>
      <c r="C1308" s="71"/>
      <c r="D1308" s="314"/>
      <c r="E1308" s="70"/>
      <c r="F1308" s="70"/>
      <c r="G1308" s="265"/>
      <c r="H1308" s="305"/>
      <c r="I1308" s="305"/>
      <c r="J1308" s="311"/>
      <c r="K1308" s="305"/>
      <c r="L1308" s="130" t="str">
        <f>IF(I1308&lt;H1308,"Check dates",IF(AND(H1308="",I1308&gt;0),"Check dates",IF(I1308="",".",IFERROR(MAX(0,NETWORKDAYS(H1308,I1308,Lists!$F$45:$F$65)-IF(ISNUMBER(J1308),J1308,0)-1,0),"."))))</f>
        <v>.</v>
      </c>
      <c r="M1308" s="308"/>
      <c r="N1308" s="308"/>
      <c r="O1308" s="304"/>
      <c r="P1308" s="304"/>
      <c r="Q1308" s="304"/>
      <c r="R1308" s="304"/>
      <c r="S1308" s="130" t="str">
        <f t="shared" si="62"/>
        <v>.</v>
      </c>
      <c r="T1308" s="169" t="str">
        <f>IF(S1308="Yes",(NETWORKDAYS(H1308,$D$12,Lists!$F$45:$F$65)-IF(ISNUMBER(J1308),J1308,0)-1),".")</f>
        <v>.</v>
      </c>
      <c r="U1308" s="24"/>
      <c r="V1308" s="296" t="str">
        <f t="shared" si="63"/>
        <v>.</v>
      </c>
      <c r="W1308" s="44"/>
      <c r="X1308" s="307"/>
      <c r="Y1308" s="44"/>
      <c r="Z1308" s="44"/>
      <c r="AA1308" s="44"/>
      <c r="AB1308" s="44"/>
      <c r="AC1308" s="44"/>
      <c r="AD1308" s="44"/>
      <c r="AE1308" s="44"/>
      <c r="AF1308" s="44"/>
      <c r="AG1308" s="44"/>
    </row>
    <row r="1309" spans="1:33" s="105" customFormat="1" ht="11.45" customHeight="1" outlineLevel="1" x14ac:dyDescent="0.2">
      <c r="A1309" s="142">
        <f t="shared" si="61"/>
        <v>1292</v>
      </c>
      <c r="B1309" s="318"/>
      <c r="C1309" s="71"/>
      <c r="D1309" s="314"/>
      <c r="E1309" s="70"/>
      <c r="F1309" s="309"/>
      <c r="G1309" s="308"/>
      <c r="H1309" s="305"/>
      <c r="I1309" s="319"/>
      <c r="J1309" s="311"/>
      <c r="K1309" s="305"/>
      <c r="L1309" s="130" t="str">
        <f>IF(I1309&lt;H1309,"Check dates",IF(AND(H1309="",I1309&gt;0),"Check dates",IF(I1309="",".",IFERROR(MAX(0,NETWORKDAYS(H1309,I1309,Lists!$F$45:$F$65)-IF(ISNUMBER(J1309),J1309,0)-1,0),"."))))</f>
        <v>.</v>
      </c>
      <c r="M1309" s="308"/>
      <c r="N1309" s="308"/>
      <c r="O1309" s="304"/>
      <c r="P1309" s="304"/>
      <c r="Q1309" s="304"/>
      <c r="R1309" s="304"/>
      <c r="S1309" s="130" t="str">
        <f t="shared" si="62"/>
        <v>.</v>
      </c>
      <c r="T1309" s="169" t="str">
        <f>IF(S1309="Yes",(NETWORKDAYS(H1309,$D$12,Lists!$F$45:$F$65)-IF(ISNUMBER(J1309),J1309,0)-1),".")</f>
        <v>.</v>
      </c>
      <c r="U1309" s="24"/>
      <c r="V1309" s="296" t="str">
        <f t="shared" si="63"/>
        <v>.</v>
      </c>
      <c r="W1309" s="44"/>
      <c r="X1309" s="307"/>
      <c r="Y1309" s="44"/>
      <c r="Z1309" s="44"/>
      <c r="AA1309" s="44"/>
      <c r="AB1309" s="44"/>
      <c r="AC1309" s="44"/>
      <c r="AD1309" s="44"/>
      <c r="AE1309" s="44"/>
      <c r="AF1309" s="44"/>
      <c r="AG1309" s="44"/>
    </row>
    <row r="1310" spans="1:33" s="105" customFormat="1" ht="11.45" customHeight="1" outlineLevel="1" x14ac:dyDescent="0.2">
      <c r="A1310" s="142">
        <f t="shared" si="61"/>
        <v>1293</v>
      </c>
      <c r="B1310" s="318"/>
      <c r="C1310" s="71"/>
      <c r="D1310" s="314"/>
      <c r="E1310" s="70"/>
      <c r="F1310" s="309"/>
      <c r="G1310" s="308"/>
      <c r="H1310" s="305"/>
      <c r="I1310" s="319"/>
      <c r="J1310" s="311"/>
      <c r="K1310" s="305"/>
      <c r="L1310" s="130" t="str">
        <f>IF(I1310&lt;H1310,"Check dates",IF(AND(H1310="",I1310&gt;0),"Check dates",IF(I1310="",".",IFERROR(MAX(0,NETWORKDAYS(H1310,I1310,Lists!$F$45:$F$65)-IF(ISNUMBER(J1310),J1310,0)-1,0),"."))))</f>
        <v>.</v>
      </c>
      <c r="M1310" s="308"/>
      <c r="N1310" s="308"/>
      <c r="O1310" s="304"/>
      <c r="P1310" s="304"/>
      <c r="Q1310" s="304"/>
      <c r="R1310" s="304"/>
      <c r="S1310" s="130" t="str">
        <f t="shared" si="62"/>
        <v>.</v>
      </c>
      <c r="T1310" s="169" t="str">
        <f>IF(S1310="Yes",(NETWORKDAYS(H1310,$D$12,Lists!$F$45:$F$65)-IF(ISNUMBER(J1310),J1310,0)-1),".")</f>
        <v>.</v>
      </c>
      <c r="U1310" s="24"/>
      <c r="V1310" s="296" t="str">
        <f t="shared" si="63"/>
        <v>.</v>
      </c>
      <c r="W1310" s="44"/>
      <c r="X1310" s="307"/>
      <c r="Y1310" s="44"/>
      <c r="Z1310" s="44"/>
      <c r="AA1310" s="44"/>
      <c r="AB1310" s="44"/>
      <c r="AC1310" s="44"/>
      <c r="AD1310" s="44"/>
      <c r="AE1310" s="44"/>
      <c r="AF1310" s="44"/>
      <c r="AG1310" s="44"/>
    </row>
    <row r="1311" spans="1:33" s="105" customFormat="1" ht="11.45" customHeight="1" outlineLevel="1" x14ac:dyDescent="0.2">
      <c r="A1311" s="142">
        <f t="shared" si="61"/>
        <v>1294</v>
      </c>
      <c r="B1311" s="318"/>
      <c r="C1311" s="71"/>
      <c r="D1311" s="314"/>
      <c r="E1311" s="70"/>
      <c r="F1311" s="309"/>
      <c r="G1311" s="308"/>
      <c r="H1311" s="305"/>
      <c r="I1311" s="305"/>
      <c r="J1311" s="311"/>
      <c r="K1311" s="305"/>
      <c r="L1311" s="130" t="str">
        <f>IF(I1311&lt;H1311,"Check dates",IF(AND(H1311="",I1311&gt;0),"Check dates",IF(I1311="",".",IFERROR(MAX(0,NETWORKDAYS(H1311,I1311,Lists!$F$45:$F$65)-IF(ISNUMBER(J1311),J1311,0)-1,0),"."))))</f>
        <v>.</v>
      </c>
      <c r="M1311" s="308"/>
      <c r="N1311" s="308"/>
      <c r="O1311" s="304"/>
      <c r="P1311" s="304"/>
      <c r="Q1311" s="304"/>
      <c r="R1311" s="304"/>
      <c r="S1311" s="130" t="str">
        <f t="shared" si="62"/>
        <v>.</v>
      </c>
      <c r="T1311" s="169" t="str">
        <f>IF(S1311="Yes",(NETWORKDAYS(H1311,$D$12,Lists!$F$45:$F$65)-IF(ISNUMBER(J1311),J1311,0)-1),".")</f>
        <v>.</v>
      </c>
      <c r="U1311" s="24"/>
      <c r="V1311" s="296" t="str">
        <f t="shared" si="63"/>
        <v>.</v>
      </c>
      <c r="W1311" s="44"/>
      <c r="X1311" s="307"/>
      <c r="Y1311" s="44"/>
      <c r="Z1311" s="44"/>
      <c r="AA1311" s="44"/>
      <c r="AB1311" s="44"/>
      <c r="AC1311" s="44"/>
      <c r="AD1311" s="44"/>
      <c r="AE1311" s="44"/>
      <c r="AF1311" s="44"/>
      <c r="AG1311" s="44"/>
    </row>
    <row r="1312" spans="1:33" s="105" customFormat="1" ht="11.45" customHeight="1" outlineLevel="1" x14ac:dyDescent="0.2">
      <c r="A1312" s="142">
        <f t="shared" si="61"/>
        <v>1295</v>
      </c>
      <c r="B1312" s="318"/>
      <c r="C1312" s="71"/>
      <c r="D1312" s="314"/>
      <c r="E1312" s="70"/>
      <c r="F1312" s="309"/>
      <c r="G1312" s="308"/>
      <c r="H1312" s="305"/>
      <c r="I1312" s="319"/>
      <c r="J1312" s="311"/>
      <c r="K1312" s="305"/>
      <c r="L1312" s="130" t="str">
        <f>IF(I1312&lt;H1312,"Check dates",IF(AND(H1312="",I1312&gt;0),"Check dates",IF(I1312="",".",IFERROR(MAX(0,NETWORKDAYS(H1312,I1312,Lists!$F$45:$F$65)-IF(ISNUMBER(J1312),J1312,0)-1,0),"."))))</f>
        <v>.</v>
      </c>
      <c r="M1312" s="308"/>
      <c r="N1312" s="308"/>
      <c r="O1312" s="304"/>
      <c r="P1312" s="304"/>
      <c r="Q1312" s="304"/>
      <c r="R1312" s="304"/>
      <c r="S1312" s="130" t="str">
        <f t="shared" si="62"/>
        <v>.</v>
      </c>
      <c r="T1312" s="169" t="str">
        <f>IF(S1312="Yes",(NETWORKDAYS(H1312,$D$12,Lists!$F$45:$F$65)-IF(ISNUMBER(J1312),J1312,0)-1),".")</f>
        <v>.</v>
      </c>
      <c r="U1312" s="24"/>
      <c r="V1312" s="296" t="str">
        <f t="shared" si="63"/>
        <v>.</v>
      </c>
      <c r="W1312" s="44"/>
      <c r="X1312" s="307"/>
      <c r="Y1312" s="44"/>
      <c r="Z1312" s="44"/>
      <c r="AA1312" s="44"/>
      <c r="AB1312" s="44"/>
      <c r="AC1312" s="44"/>
      <c r="AD1312" s="44"/>
      <c r="AE1312" s="44"/>
      <c r="AF1312" s="44"/>
      <c r="AG1312" s="44"/>
    </row>
    <row r="1313" spans="1:33" s="105" customFormat="1" ht="11.45" customHeight="1" outlineLevel="1" x14ac:dyDescent="0.2">
      <c r="A1313" s="142">
        <f t="shared" si="61"/>
        <v>1296</v>
      </c>
      <c r="B1313" s="318"/>
      <c r="C1313" s="71"/>
      <c r="D1313" s="314"/>
      <c r="E1313" s="70"/>
      <c r="F1313" s="309"/>
      <c r="G1313" s="308"/>
      <c r="H1313" s="305"/>
      <c r="I1313" s="319"/>
      <c r="J1313" s="311"/>
      <c r="K1313" s="305"/>
      <c r="L1313" s="130" t="str">
        <f>IF(I1313&lt;H1313,"Check dates",IF(AND(H1313="",I1313&gt;0),"Check dates",IF(I1313="",".",IFERROR(MAX(0,NETWORKDAYS(H1313,I1313,Lists!$F$45:$F$65)-IF(ISNUMBER(J1313),J1313,0)-1,0),"."))))</f>
        <v>.</v>
      </c>
      <c r="M1313" s="308"/>
      <c r="N1313" s="308"/>
      <c r="O1313" s="304"/>
      <c r="P1313" s="304"/>
      <c r="Q1313" s="304"/>
      <c r="R1313" s="304"/>
      <c r="S1313" s="130" t="str">
        <f t="shared" si="62"/>
        <v>.</v>
      </c>
      <c r="T1313" s="169" t="str">
        <f>IF(S1313="Yes",(NETWORKDAYS(H1313,$D$12,Lists!$F$45:$F$65)-IF(ISNUMBER(J1313),J1313,0)-1),".")</f>
        <v>.</v>
      </c>
      <c r="U1313" s="24"/>
      <c r="V1313" s="296" t="str">
        <f t="shared" si="63"/>
        <v>.</v>
      </c>
      <c r="W1313" s="44"/>
      <c r="X1313" s="307"/>
      <c r="Y1313" s="44"/>
      <c r="Z1313" s="44"/>
      <c r="AA1313" s="44"/>
      <c r="AB1313" s="44"/>
      <c r="AC1313" s="44"/>
      <c r="AD1313" s="44"/>
      <c r="AE1313" s="44"/>
      <c r="AF1313" s="44"/>
      <c r="AG1313" s="44"/>
    </row>
    <row r="1314" spans="1:33" s="105" customFormat="1" ht="11.45" customHeight="1" outlineLevel="1" x14ac:dyDescent="0.2">
      <c r="A1314" s="142">
        <f t="shared" si="61"/>
        <v>1297</v>
      </c>
      <c r="B1314" s="318"/>
      <c r="C1314" s="71"/>
      <c r="D1314" s="314"/>
      <c r="E1314" s="70"/>
      <c r="F1314" s="309"/>
      <c r="G1314" s="308"/>
      <c r="H1314" s="305"/>
      <c r="I1314" s="319"/>
      <c r="J1314" s="311"/>
      <c r="K1314" s="305"/>
      <c r="L1314" s="130" t="str">
        <f>IF(I1314&lt;H1314,"Check dates",IF(AND(H1314="",I1314&gt;0),"Check dates",IF(I1314="",".",IFERROR(MAX(0,NETWORKDAYS(H1314,I1314,Lists!$F$45:$F$65)-IF(ISNUMBER(J1314),J1314,0)-1,0),"."))))</f>
        <v>.</v>
      </c>
      <c r="M1314" s="308"/>
      <c r="N1314" s="308"/>
      <c r="O1314" s="304"/>
      <c r="P1314" s="304"/>
      <c r="Q1314" s="304"/>
      <c r="R1314" s="304"/>
      <c r="S1314" s="130" t="str">
        <f t="shared" si="62"/>
        <v>.</v>
      </c>
      <c r="T1314" s="169" t="str">
        <f>IF(S1314="Yes",(NETWORKDAYS(H1314,$D$12,Lists!$F$45:$F$65)-IF(ISNUMBER(J1314),J1314,0)-1),".")</f>
        <v>.</v>
      </c>
      <c r="U1314" s="24"/>
      <c r="V1314" s="296" t="str">
        <f t="shared" si="63"/>
        <v>.</v>
      </c>
      <c r="W1314" s="44"/>
      <c r="X1314" s="307"/>
      <c r="Y1314" s="44"/>
      <c r="Z1314" s="44"/>
      <c r="AA1314" s="44"/>
      <c r="AB1314" s="44"/>
      <c r="AC1314" s="44"/>
      <c r="AD1314" s="44"/>
      <c r="AE1314" s="44"/>
      <c r="AF1314" s="44"/>
      <c r="AG1314" s="44"/>
    </row>
    <row r="1315" spans="1:33" s="105" customFormat="1" outlineLevel="1" x14ac:dyDescent="0.2">
      <c r="A1315" s="142">
        <f t="shared" si="61"/>
        <v>1298</v>
      </c>
      <c r="B1315" s="318"/>
      <c r="C1315" s="71"/>
      <c r="D1315" s="314"/>
      <c r="E1315" s="70"/>
      <c r="F1315" s="309"/>
      <c r="G1315" s="308"/>
      <c r="H1315" s="305"/>
      <c r="I1315" s="305"/>
      <c r="J1315" s="311"/>
      <c r="K1315" s="305"/>
      <c r="L1315" s="130" t="str">
        <f>IF(I1315&lt;H1315,"Check dates",IF(AND(H1315="",I1315&gt;0),"Check dates",IF(I1315="",".",IFERROR(MAX(0,NETWORKDAYS(H1315,I1315,Lists!$F$45:$F$65)-IF(ISNUMBER(J1315),J1315,0)-1,0),"."))))</f>
        <v>.</v>
      </c>
      <c r="M1315" s="308"/>
      <c r="N1315" s="308"/>
      <c r="O1315" s="304"/>
      <c r="P1315" s="304"/>
      <c r="Q1315" s="304"/>
      <c r="R1315" s="304"/>
      <c r="S1315" s="130" t="str">
        <f t="shared" si="62"/>
        <v>.</v>
      </c>
      <c r="T1315" s="169" t="str">
        <f>IF(S1315="Yes",(NETWORKDAYS(H1315,$D$12,Lists!$F$45:$F$65)-IF(ISNUMBER(J1315),J1315,0)-1),".")</f>
        <v>.</v>
      </c>
      <c r="U1315" s="24"/>
      <c r="V1315" s="296" t="str">
        <f t="shared" si="63"/>
        <v>.</v>
      </c>
      <c r="W1315" s="44"/>
      <c r="X1315" s="307"/>
      <c r="Y1315" s="44"/>
      <c r="Z1315" s="44"/>
      <c r="AA1315" s="44"/>
      <c r="AB1315" s="44"/>
      <c r="AC1315" s="44"/>
      <c r="AD1315" s="44"/>
      <c r="AE1315" s="44"/>
      <c r="AF1315" s="44"/>
      <c r="AG1315" s="44"/>
    </row>
    <row r="1316" spans="1:33" s="105" customFormat="1" ht="11.45" customHeight="1" outlineLevel="1" x14ac:dyDescent="0.2">
      <c r="A1316" s="142">
        <f t="shared" si="61"/>
        <v>1299</v>
      </c>
      <c r="B1316" s="318"/>
      <c r="C1316" s="71"/>
      <c r="D1316" s="314"/>
      <c r="E1316" s="70"/>
      <c r="F1316" s="70"/>
      <c r="G1316" s="265"/>
      <c r="H1316" s="305"/>
      <c r="I1316" s="305"/>
      <c r="J1316" s="311"/>
      <c r="K1316" s="305"/>
      <c r="L1316" s="130" t="str">
        <f>IF(I1316&lt;H1316,"Check dates",IF(AND(H1316="",I1316&gt;0),"Check dates",IF(I1316="",".",IFERROR(MAX(0,NETWORKDAYS(H1316,I1316,Lists!$F$45:$F$65)-IF(ISNUMBER(J1316),J1316,0)-1,0),"."))))</f>
        <v>.</v>
      </c>
      <c r="M1316" s="308"/>
      <c r="N1316" s="308"/>
      <c r="O1316" s="304"/>
      <c r="P1316" s="304"/>
      <c r="Q1316" s="304"/>
      <c r="R1316" s="304"/>
      <c r="S1316" s="130" t="str">
        <f t="shared" si="62"/>
        <v>.</v>
      </c>
      <c r="T1316" s="169" t="str">
        <f>IF(S1316="Yes",(NETWORKDAYS(H1316,$D$12,Lists!$F$45:$F$65)-IF(ISNUMBER(J1316),J1316,0)-1),".")</f>
        <v>.</v>
      </c>
      <c r="U1316" s="24"/>
      <c r="V1316" s="296" t="str">
        <f t="shared" si="63"/>
        <v>.</v>
      </c>
      <c r="W1316" s="44"/>
      <c r="X1316" s="307"/>
      <c r="Y1316" s="44"/>
      <c r="Z1316" s="44"/>
      <c r="AA1316" s="44"/>
      <c r="AB1316" s="44"/>
      <c r="AC1316" s="44"/>
      <c r="AD1316" s="44"/>
      <c r="AE1316" s="44"/>
      <c r="AF1316" s="44"/>
      <c r="AG1316" s="44"/>
    </row>
    <row r="1317" spans="1:33" s="105" customFormat="1" ht="11.45" customHeight="1" outlineLevel="1" x14ac:dyDescent="0.2">
      <c r="A1317" s="142">
        <f t="shared" si="61"/>
        <v>1300</v>
      </c>
      <c r="B1317" s="318"/>
      <c r="C1317" s="71"/>
      <c r="D1317" s="314"/>
      <c r="E1317" s="70"/>
      <c r="F1317" s="309"/>
      <c r="G1317" s="308"/>
      <c r="H1317" s="305"/>
      <c r="I1317" s="319"/>
      <c r="J1317" s="311"/>
      <c r="K1317" s="305"/>
      <c r="L1317" s="130" t="str">
        <f>IF(I1317&lt;H1317,"Check dates",IF(AND(H1317="",I1317&gt;0),"Check dates",IF(I1317="",".",IFERROR(MAX(0,NETWORKDAYS(H1317,I1317,Lists!$F$45:$F$65)-IF(ISNUMBER(J1317),J1317,0)-1,0),"."))))</f>
        <v>.</v>
      </c>
      <c r="M1317" s="308"/>
      <c r="N1317" s="308"/>
      <c r="O1317" s="304"/>
      <c r="P1317" s="304"/>
      <c r="Q1317" s="304"/>
      <c r="R1317" s="304"/>
      <c r="S1317" s="130" t="str">
        <f t="shared" si="62"/>
        <v>.</v>
      </c>
      <c r="T1317" s="169" t="str">
        <f>IF(S1317="Yes",(NETWORKDAYS(H1317,$D$12,Lists!$F$45:$F$65)-IF(ISNUMBER(J1317),J1317,0)-1),".")</f>
        <v>.</v>
      </c>
      <c r="U1317" s="24"/>
      <c r="V1317" s="296" t="str">
        <f t="shared" si="63"/>
        <v>.</v>
      </c>
      <c r="W1317" s="44"/>
      <c r="X1317" s="307"/>
      <c r="Y1317" s="44"/>
      <c r="Z1317" s="44"/>
      <c r="AA1317" s="44"/>
      <c r="AB1317" s="44"/>
      <c r="AC1317" s="44"/>
      <c r="AD1317" s="44"/>
      <c r="AE1317" s="44"/>
      <c r="AF1317" s="44"/>
      <c r="AG1317" s="44"/>
    </row>
    <row r="1318" spans="1:33" s="105" customFormat="1" ht="11.45" customHeight="1" outlineLevel="1" x14ac:dyDescent="0.2">
      <c r="A1318" s="142">
        <f t="shared" si="61"/>
        <v>1301</v>
      </c>
      <c r="B1318" s="318"/>
      <c r="C1318" s="71"/>
      <c r="D1318" s="314"/>
      <c r="E1318" s="70"/>
      <c r="F1318" s="309"/>
      <c r="G1318" s="308"/>
      <c r="H1318" s="305"/>
      <c r="I1318" s="319"/>
      <c r="J1318" s="311"/>
      <c r="K1318" s="305"/>
      <c r="L1318" s="130" t="str">
        <f>IF(I1318&lt;H1318,"Check dates",IF(AND(H1318="",I1318&gt;0),"Check dates",IF(I1318="",".",IFERROR(MAX(0,NETWORKDAYS(H1318,I1318,Lists!$F$45:$F$65)-IF(ISNUMBER(J1318),J1318,0)-1,0),"."))))</f>
        <v>.</v>
      </c>
      <c r="M1318" s="308"/>
      <c r="N1318" s="308"/>
      <c r="O1318" s="304"/>
      <c r="P1318" s="304"/>
      <c r="Q1318" s="304"/>
      <c r="R1318" s="304"/>
      <c r="S1318" s="130" t="str">
        <f t="shared" si="62"/>
        <v>.</v>
      </c>
      <c r="T1318" s="169" t="str">
        <f>IF(S1318="Yes",(NETWORKDAYS(H1318,$D$12,Lists!$F$45:$F$65)-IF(ISNUMBER(J1318),J1318,0)-1),".")</f>
        <v>.</v>
      </c>
      <c r="U1318" s="24"/>
      <c r="V1318" s="296" t="str">
        <f t="shared" si="63"/>
        <v>.</v>
      </c>
      <c r="W1318" s="44"/>
      <c r="X1318" s="307"/>
      <c r="Y1318" s="44"/>
      <c r="Z1318" s="44"/>
      <c r="AA1318" s="44"/>
      <c r="AB1318" s="44"/>
      <c r="AC1318" s="44"/>
      <c r="AD1318" s="44"/>
      <c r="AE1318" s="44"/>
      <c r="AF1318" s="44"/>
      <c r="AG1318" s="44"/>
    </row>
    <row r="1319" spans="1:33" s="105" customFormat="1" ht="11.45" customHeight="1" outlineLevel="1" x14ac:dyDescent="0.2">
      <c r="A1319" s="142">
        <f t="shared" si="61"/>
        <v>1302</v>
      </c>
      <c r="B1319" s="318"/>
      <c r="C1319" s="71"/>
      <c r="D1319" s="314"/>
      <c r="E1319" s="70"/>
      <c r="F1319" s="309"/>
      <c r="G1319" s="308"/>
      <c r="H1319" s="305"/>
      <c r="I1319" s="319"/>
      <c r="J1319" s="311"/>
      <c r="K1319" s="305"/>
      <c r="L1319" s="130" t="str">
        <f>IF(I1319&lt;H1319,"Check dates",IF(AND(H1319="",I1319&gt;0),"Check dates",IF(I1319="",".",IFERROR(MAX(0,NETWORKDAYS(H1319,I1319,Lists!$F$45:$F$65)-IF(ISNUMBER(J1319),J1319,0)-1,0),"."))))</f>
        <v>.</v>
      </c>
      <c r="M1319" s="308"/>
      <c r="N1319" s="308"/>
      <c r="O1319" s="304"/>
      <c r="P1319" s="304"/>
      <c r="Q1319" s="304"/>
      <c r="R1319" s="304"/>
      <c r="S1319" s="130" t="str">
        <f t="shared" si="62"/>
        <v>.</v>
      </c>
      <c r="T1319" s="169" t="str">
        <f>IF(S1319="Yes",(NETWORKDAYS(H1319,$D$12,Lists!$F$45:$F$65)-IF(ISNUMBER(J1319),J1319,0)-1),".")</f>
        <v>.</v>
      </c>
      <c r="U1319" s="24"/>
      <c r="V1319" s="296" t="str">
        <f t="shared" si="63"/>
        <v>.</v>
      </c>
      <c r="W1319" s="44"/>
      <c r="X1319" s="307"/>
      <c r="Y1319" s="44"/>
      <c r="Z1319" s="44"/>
      <c r="AA1319" s="44"/>
      <c r="AB1319" s="44"/>
      <c r="AC1319" s="44"/>
      <c r="AD1319" s="44"/>
      <c r="AE1319" s="44"/>
      <c r="AF1319" s="44"/>
      <c r="AG1319" s="44"/>
    </row>
    <row r="1320" spans="1:33" s="105" customFormat="1" ht="11.45" customHeight="1" outlineLevel="1" x14ac:dyDescent="0.2">
      <c r="A1320" s="142">
        <f t="shared" si="61"/>
        <v>1303</v>
      </c>
      <c r="B1320" s="318"/>
      <c r="C1320" s="71"/>
      <c r="D1320" s="314"/>
      <c r="E1320" s="70"/>
      <c r="F1320" s="309"/>
      <c r="G1320" s="308"/>
      <c r="H1320" s="305"/>
      <c r="I1320" s="319"/>
      <c r="J1320" s="311"/>
      <c r="K1320" s="305"/>
      <c r="L1320" s="130" t="str">
        <f>IF(I1320&lt;H1320,"Check dates",IF(AND(H1320="",I1320&gt;0),"Check dates",IF(I1320="",".",IFERROR(MAX(0,NETWORKDAYS(H1320,I1320,Lists!$F$45:$F$65)-IF(ISNUMBER(J1320),J1320,0)-1,0),"."))))</f>
        <v>.</v>
      </c>
      <c r="M1320" s="308"/>
      <c r="N1320" s="308"/>
      <c r="O1320" s="304"/>
      <c r="P1320" s="304"/>
      <c r="Q1320" s="304"/>
      <c r="R1320" s="304"/>
      <c r="S1320" s="130" t="str">
        <f t="shared" si="62"/>
        <v>.</v>
      </c>
      <c r="T1320" s="169" t="str">
        <f>IF(S1320="Yes",(NETWORKDAYS(H1320,$D$12,Lists!$F$45:$F$65)-IF(ISNUMBER(J1320),J1320,0)-1),".")</f>
        <v>.</v>
      </c>
      <c r="U1320" s="24"/>
      <c r="V1320" s="296" t="str">
        <f t="shared" si="63"/>
        <v>.</v>
      </c>
      <c r="W1320" s="44"/>
      <c r="X1320" s="307"/>
      <c r="Y1320" s="44"/>
      <c r="Z1320" s="44"/>
      <c r="AA1320" s="44"/>
      <c r="AB1320" s="44"/>
      <c r="AC1320" s="44"/>
      <c r="AD1320" s="44"/>
      <c r="AE1320" s="44"/>
      <c r="AF1320" s="44"/>
      <c r="AG1320" s="44"/>
    </row>
    <row r="1321" spans="1:33" s="105" customFormat="1" ht="11.45" customHeight="1" outlineLevel="1" x14ac:dyDescent="0.2">
      <c r="A1321" s="142">
        <f t="shared" si="61"/>
        <v>1304</v>
      </c>
      <c r="B1321" s="318"/>
      <c r="C1321" s="71"/>
      <c r="D1321" s="314"/>
      <c r="E1321" s="70"/>
      <c r="F1321" s="309"/>
      <c r="G1321" s="308"/>
      <c r="H1321" s="305"/>
      <c r="I1321" s="319"/>
      <c r="J1321" s="311"/>
      <c r="K1321" s="305"/>
      <c r="L1321" s="130" t="str">
        <f>IF(I1321&lt;H1321,"Check dates",IF(AND(H1321="",I1321&gt;0),"Check dates",IF(I1321="",".",IFERROR(MAX(0,NETWORKDAYS(H1321,I1321,Lists!$F$45:$F$65)-IF(ISNUMBER(J1321),J1321,0)-1,0),"."))))</f>
        <v>.</v>
      </c>
      <c r="M1321" s="308"/>
      <c r="N1321" s="308"/>
      <c r="O1321" s="304"/>
      <c r="P1321" s="304"/>
      <c r="Q1321" s="304"/>
      <c r="R1321" s="304"/>
      <c r="S1321" s="130" t="str">
        <f t="shared" si="62"/>
        <v>.</v>
      </c>
      <c r="T1321" s="169" t="str">
        <f>IF(S1321="Yes",(NETWORKDAYS(H1321,$D$12,Lists!$F$45:$F$65)-IF(ISNUMBER(J1321),J1321,0)-1),".")</f>
        <v>.</v>
      </c>
      <c r="U1321" s="24"/>
      <c r="V1321" s="296" t="str">
        <f t="shared" si="63"/>
        <v>.</v>
      </c>
      <c r="W1321" s="44"/>
      <c r="X1321" s="307"/>
      <c r="Y1321" s="44"/>
      <c r="Z1321" s="44"/>
      <c r="AA1321" s="44"/>
      <c r="AB1321" s="44"/>
      <c r="AC1321" s="44"/>
      <c r="AD1321" s="44"/>
      <c r="AE1321" s="44"/>
      <c r="AF1321" s="44"/>
      <c r="AG1321" s="44"/>
    </row>
    <row r="1322" spans="1:33" s="105" customFormat="1" ht="11.45" customHeight="1" outlineLevel="1" x14ac:dyDescent="0.2">
      <c r="A1322" s="142">
        <f t="shared" si="61"/>
        <v>1305</v>
      </c>
      <c r="B1322" s="318"/>
      <c r="C1322" s="71"/>
      <c r="D1322" s="314"/>
      <c r="E1322" s="70"/>
      <c r="F1322" s="309"/>
      <c r="G1322" s="308"/>
      <c r="H1322" s="305"/>
      <c r="I1322" s="319"/>
      <c r="J1322" s="311"/>
      <c r="K1322" s="305"/>
      <c r="L1322" s="130" t="str">
        <f>IF(I1322&lt;H1322,"Check dates",IF(AND(H1322="",I1322&gt;0),"Check dates",IF(I1322="",".",IFERROR(MAX(0,NETWORKDAYS(H1322,I1322,Lists!$F$45:$F$65)-IF(ISNUMBER(J1322),J1322,0)-1,0),"."))))</f>
        <v>.</v>
      </c>
      <c r="M1322" s="308"/>
      <c r="N1322" s="308"/>
      <c r="O1322" s="304"/>
      <c r="P1322" s="304"/>
      <c r="Q1322" s="304"/>
      <c r="R1322" s="304"/>
      <c r="S1322" s="130" t="str">
        <f t="shared" si="62"/>
        <v>.</v>
      </c>
      <c r="T1322" s="169" t="str">
        <f>IF(S1322="Yes",(NETWORKDAYS(H1322,$D$12,Lists!$F$45:$F$65)-IF(ISNUMBER(J1322),J1322,0)-1),".")</f>
        <v>.</v>
      </c>
      <c r="U1322" s="24"/>
      <c r="V1322" s="296" t="str">
        <f t="shared" si="63"/>
        <v>.</v>
      </c>
      <c r="W1322" s="44"/>
      <c r="X1322" s="307"/>
      <c r="Y1322" s="44"/>
      <c r="Z1322" s="44"/>
      <c r="AA1322" s="44"/>
      <c r="AB1322" s="44"/>
      <c r="AC1322" s="44"/>
      <c r="AD1322" s="44"/>
      <c r="AE1322" s="44"/>
      <c r="AF1322" s="44"/>
      <c r="AG1322" s="44"/>
    </row>
    <row r="1323" spans="1:33" s="105" customFormat="1" ht="11.45" customHeight="1" outlineLevel="1" x14ac:dyDescent="0.2">
      <c r="A1323" s="142">
        <f t="shared" si="61"/>
        <v>1306</v>
      </c>
      <c r="B1323" s="318"/>
      <c r="C1323" s="71"/>
      <c r="D1323" s="314"/>
      <c r="E1323" s="70"/>
      <c r="F1323" s="309"/>
      <c r="G1323" s="308"/>
      <c r="H1323" s="305"/>
      <c r="I1323" s="305"/>
      <c r="J1323" s="311"/>
      <c r="K1323" s="305"/>
      <c r="L1323" s="130" t="str">
        <f>IF(I1323&lt;H1323,"Check dates",IF(AND(H1323="",I1323&gt;0),"Check dates",IF(I1323="",".",IFERROR(MAX(0,NETWORKDAYS(H1323,I1323,Lists!$F$45:$F$65)-IF(ISNUMBER(J1323),J1323,0)-1,0),"."))))</f>
        <v>.</v>
      </c>
      <c r="M1323" s="308"/>
      <c r="N1323" s="308"/>
      <c r="O1323" s="304"/>
      <c r="P1323" s="304"/>
      <c r="Q1323" s="304"/>
      <c r="R1323" s="304"/>
      <c r="S1323" s="130" t="str">
        <f t="shared" si="62"/>
        <v>.</v>
      </c>
      <c r="T1323" s="169" t="str">
        <f>IF(S1323="Yes",(NETWORKDAYS(H1323,$D$12,Lists!$F$45:$F$65)-IF(ISNUMBER(J1323),J1323,0)-1),".")</f>
        <v>.</v>
      </c>
      <c r="U1323" s="24"/>
      <c r="V1323" s="296" t="str">
        <f t="shared" si="63"/>
        <v>.</v>
      </c>
      <c r="W1323" s="44"/>
      <c r="X1323" s="307"/>
      <c r="Y1323" s="44"/>
      <c r="Z1323" s="44"/>
      <c r="AA1323" s="44"/>
      <c r="AB1323" s="44"/>
      <c r="AC1323" s="44"/>
      <c r="AD1323" s="44"/>
      <c r="AE1323" s="44"/>
      <c r="AF1323" s="44"/>
      <c r="AG1323" s="44"/>
    </row>
    <row r="1324" spans="1:33" s="105" customFormat="1" ht="11.45" customHeight="1" outlineLevel="1" x14ac:dyDescent="0.2">
      <c r="A1324" s="142">
        <f t="shared" si="61"/>
        <v>1307</v>
      </c>
      <c r="B1324" s="318"/>
      <c r="C1324" s="71"/>
      <c r="D1324" s="314"/>
      <c r="E1324" s="70"/>
      <c r="F1324" s="309"/>
      <c r="G1324" s="308"/>
      <c r="H1324" s="305"/>
      <c r="I1324" s="305"/>
      <c r="J1324" s="311"/>
      <c r="K1324" s="305"/>
      <c r="L1324" s="130" t="str">
        <f>IF(I1324&lt;H1324,"Check dates",IF(AND(H1324="",I1324&gt;0),"Check dates",IF(I1324="",".",IFERROR(MAX(0,NETWORKDAYS(H1324,I1324,Lists!$F$45:$F$65)-IF(ISNUMBER(J1324),J1324,0)-1,0),"."))))</f>
        <v>.</v>
      </c>
      <c r="M1324" s="308"/>
      <c r="N1324" s="308"/>
      <c r="O1324" s="304"/>
      <c r="P1324" s="304"/>
      <c r="Q1324" s="304"/>
      <c r="R1324" s="304"/>
      <c r="S1324" s="130" t="str">
        <f t="shared" si="62"/>
        <v>.</v>
      </c>
      <c r="T1324" s="169" t="str">
        <f>IF(S1324="Yes",(NETWORKDAYS(H1324,$D$12,Lists!$F$45:$F$65)-IF(ISNUMBER(J1324),J1324,0)-1),".")</f>
        <v>.</v>
      </c>
      <c r="U1324" s="24"/>
      <c r="V1324" s="296" t="str">
        <f t="shared" si="63"/>
        <v>.</v>
      </c>
      <c r="W1324" s="44"/>
      <c r="X1324" s="307"/>
      <c r="Y1324" s="44"/>
      <c r="Z1324" s="44"/>
      <c r="AA1324" s="44"/>
      <c r="AB1324" s="44"/>
      <c r="AC1324" s="44"/>
      <c r="AD1324" s="44"/>
      <c r="AE1324" s="44"/>
      <c r="AF1324" s="44"/>
      <c r="AG1324" s="44"/>
    </row>
    <row r="1325" spans="1:33" s="105" customFormat="1" ht="11.45" customHeight="1" outlineLevel="1" x14ac:dyDescent="0.2">
      <c r="A1325" s="142">
        <f t="shared" si="61"/>
        <v>1308</v>
      </c>
      <c r="B1325" s="318"/>
      <c r="C1325" s="71"/>
      <c r="D1325" s="314"/>
      <c r="E1325" s="70"/>
      <c r="F1325" s="309"/>
      <c r="G1325" s="308"/>
      <c r="H1325" s="305"/>
      <c r="I1325" s="305"/>
      <c r="J1325" s="311"/>
      <c r="K1325" s="305"/>
      <c r="L1325" s="130" t="str">
        <f>IF(I1325&lt;H1325,"Check dates",IF(AND(H1325="",I1325&gt;0),"Check dates",IF(I1325="",".",IFERROR(MAX(0,NETWORKDAYS(H1325,I1325,Lists!$F$45:$F$65)-IF(ISNUMBER(J1325),J1325,0)-1,0),"."))))</f>
        <v>.</v>
      </c>
      <c r="M1325" s="308"/>
      <c r="N1325" s="308"/>
      <c r="O1325" s="304"/>
      <c r="P1325" s="304"/>
      <c r="Q1325" s="304"/>
      <c r="R1325" s="304"/>
      <c r="S1325" s="130" t="str">
        <f t="shared" si="62"/>
        <v>.</v>
      </c>
      <c r="T1325" s="169" t="str">
        <f>IF(S1325="Yes",(NETWORKDAYS(H1325,$D$12,Lists!$F$45:$F$65)-IF(ISNUMBER(J1325),J1325,0)-1),".")</f>
        <v>.</v>
      </c>
      <c r="U1325" s="24"/>
      <c r="V1325" s="296" t="str">
        <f t="shared" si="63"/>
        <v>.</v>
      </c>
      <c r="W1325" s="44"/>
      <c r="X1325" s="307"/>
      <c r="Y1325" s="44"/>
      <c r="Z1325" s="44"/>
      <c r="AA1325" s="44"/>
      <c r="AB1325" s="44"/>
      <c r="AC1325" s="44"/>
      <c r="AD1325" s="44"/>
      <c r="AE1325" s="44"/>
      <c r="AF1325" s="44"/>
      <c r="AG1325" s="44"/>
    </row>
    <row r="1326" spans="1:33" s="105" customFormat="1" ht="11.45" customHeight="1" outlineLevel="1" x14ac:dyDescent="0.2">
      <c r="A1326" s="142">
        <f t="shared" si="61"/>
        <v>1309</v>
      </c>
      <c r="B1326" s="318"/>
      <c r="C1326" s="71"/>
      <c r="D1326" s="314"/>
      <c r="E1326" s="70"/>
      <c r="F1326" s="309"/>
      <c r="G1326" s="308"/>
      <c r="H1326" s="305"/>
      <c r="I1326" s="305"/>
      <c r="J1326" s="311"/>
      <c r="K1326" s="305"/>
      <c r="L1326" s="130" t="str">
        <f>IF(I1326&lt;H1326,"Check dates",IF(AND(H1326="",I1326&gt;0),"Check dates",IF(I1326="",".",IFERROR(MAX(0,NETWORKDAYS(H1326,I1326,Lists!$F$45:$F$65)-IF(ISNUMBER(J1326),J1326,0)-1,0),"."))))</f>
        <v>.</v>
      </c>
      <c r="M1326" s="308"/>
      <c r="N1326" s="308"/>
      <c r="O1326" s="304"/>
      <c r="P1326" s="304"/>
      <c r="Q1326" s="304"/>
      <c r="R1326" s="304"/>
      <c r="S1326" s="130" t="str">
        <f t="shared" si="62"/>
        <v>.</v>
      </c>
      <c r="T1326" s="169" t="str">
        <f>IF(S1326="Yes",(NETWORKDAYS(H1326,$D$12,Lists!$F$45:$F$65)-IF(ISNUMBER(J1326),J1326,0)-1),".")</f>
        <v>.</v>
      </c>
      <c r="U1326" s="24"/>
      <c r="V1326" s="296" t="str">
        <f t="shared" si="63"/>
        <v>.</v>
      </c>
      <c r="W1326" s="44"/>
      <c r="X1326" s="307"/>
      <c r="Y1326" s="44"/>
      <c r="Z1326" s="44"/>
      <c r="AA1326" s="44"/>
      <c r="AB1326" s="44"/>
      <c r="AC1326" s="44"/>
      <c r="AD1326" s="44"/>
      <c r="AE1326" s="44"/>
      <c r="AF1326" s="44"/>
      <c r="AG1326" s="44"/>
    </row>
    <row r="1327" spans="1:33" s="105" customFormat="1" ht="11.45" customHeight="1" outlineLevel="1" x14ac:dyDescent="0.2">
      <c r="A1327" s="142">
        <f t="shared" si="61"/>
        <v>1310</v>
      </c>
      <c r="B1327" s="318"/>
      <c r="C1327" s="71"/>
      <c r="D1327" s="314"/>
      <c r="E1327" s="70"/>
      <c r="F1327" s="309"/>
      <c r="G1327" s="308"/>
      <c r="H1327" s="305"/>
      <c r="I1327" s="305"/>
      <c r="J1327" s="311"/>
      <c r="K1327" s="305"/>
      <c r="L1327" s="130" t="str">
        <f>IF(I1327&lt;H1327,"Check dates",IF(AND(H1327="",I1327&gt;0),"Check dates",IF(I1327="",".",IFERROR(MAX(0,NETWORKDAYS(H1327,I1327,Lists!$F$45:$F$65)-IF(ISNUMBER(J1327),J1327,0)-1,0),"."))))</f>
        <v>.</v>
      </c>
      <c r="M1327" s="308"/>
      <c r="N1327" s="308"/>
      <c r="O1327" s="304"/>
      <c r="P1327" s="304"/>
      <c r="Q1327" s="304"/>
      <c r="R1327" s="304"/>
      <c r="S1327" s="130" t="str">
        <f t="shared" si="62"/>
        <v>.</v>
      </c>
      <c r="T1327" s="169" t="str">
        <f>IF(S1327="Yes",(NETWORKDAYS(H1327,$D$12,Lists!$F$45:$F$65)-IF(ISNUMBER(J1327),J1327,0)-1),".")</f>
        <v>.</v>
      </c>
      <c r="U1327" s="24"/>
      <c r="V1327" s="296" t="str">
        <f t="shared" si="63"/>
        <v>.</v>
      </c>
      <c r="W1327" s="44"/>
      <c r="X1327" s="307"/>
      <c r="Y1327" s="44"/>
      <c r="Z1327" s="44"/>
      <c r="AA1327" s="44"/>
      <c r="AB1327" s="44"/>
      <c r="AC1327" s="44"/>
      <c r="AD1327" s="44"/>
      <c r="AE1327" s="44"/>
      <c r="AF1327" s="44"/>
      <c r="AG1327" s="44"/>
    </row>
    <row r="1328" spans="1:33" s="105" customFormat="1" ht="11.45" customHeight="1" outlineLevel="1" x14ac:dyDescent="0.2">
      <c r="A1328" s="142">
        <f t="shared" si="61"/>
        <v>1311</v>
      </c>
      <c r="B1328" s="318"/>
      <c r="C1328" s="71"/>
      <c r="D1328" s="314"/>
      <c r="E1328" s="70"/>
      <c r="F1328" s="309"/>
      <c r="G1328" s="308"/>
      <c r="H1328" s="305"/>
      <c r="I1328" s="305"/>
      <c r="J1328" s="311"/>
      <c r="K1328" s="305"/>
      <c r="L1328" s="130" t="str">
        <f>IF(I1328&lt;H1328,"Check dates",IF(AND(H1328="",I1328&gt;0),"Check dates",IF(I1328="",".",IFERROR(MAX(0,NETWORKDAYS(H1328,I1328,Lists!$F$45:$F$65)-IF(ISNUMBER(J1328),J1328,0)-1,0),"."))))</f>
        <v>.</v>
      </c>
      <c r="M1328" s="308"/>
      <c r="N1328" s="308"/>
      <c r="O1328" s="304"/>
      <c r="P1328" s="304"/>
      <c r="Q1328" s="304"/>
      <c r="R1328" s="304"/>
      <c r="S1328" s="130" t="str">
        <f t="shared" si="62"/>
        <v>.</v>
      </c>
      <c r="T1328" s="169" t="str">
        <f>IF(S1328="Yes",(NETWORKDAYS(H1328,$D$12,Lists!$F$45:$F$65)-IF(ISNUMBER(J1328),J1328,0)-1),".")</f>
        <v>.</v>
      </c>
      <c r="U1328" s="24"/>
      <c r="V1328" s="296" t="str">
        <f t="shared" si="63"/>
        <v>.</v>
      </c>
      <c r="W1328" s="44"/>
      <c r="X1328" s="307"/>
      <c r="Y1328" s="44"/>
      <c r="Z1328" s="44"/>
      <c r="AA1328" s="44"/>
      <c r="AB1328" s="44"/>
      <c r="AC1328" s="44"/>
      <c r="AD1328" s="44"/>
      <c r="AE1328" s="44"/>
      <c r="AF1328" s="44"/>
      <c r="AG1328" s="44"/>
    </row>
    <row r="1329" spans="1:33" s="105" customFormat="1" ht="11.45" customHeight="1" outlineLevel="1" x14ac:dyDescent="0.2">
      <c r="A1329" s="142">
        <f t="shared" si="61"/>
        <v>1312</v>
      </c>
      <c r="B1329" s="318"/>
      <c r="C1329" s="71"/>
      <c r="D1329" s="314"/>
      <c r="E1329" s="70"/>
      <c r="F1329" s="309"/>
      <c r="G1329" s="308"/>
      <c r="H1329" s="305"/>
      <c r="I1329" s="319"/>
      <c r="J1329" s="311"/>
      <c r="K1329" s="305"/>
      <c r="L1329" s="130" t="str">
        <f>IF(I1329&lt;H1329,"Check dates",IF(AND(H1329="",I1329&gt;0),"Check dates",IF(I1329="",".",IFERROR(MAX(0,NETWORKDAYS(H1329,I1329,Lists!$F$45:$F$65)-IF(ISNUMBER(J1329),J1329,0)-1,0),"."))))</f>
        <v>.</v>
      </c>
      <c r="M1329" s="308"/>
      <c r="N1329" s="308"/>
      <c r="O1329" s="304"/>
      <c r="P1329" s="304"/>
      <c r="Q1329" s="304"/>
      <c r="R1329" s="304"/>
      <c r="S1329" s="130" t="str">
        <f t="shared" si="62"/>
        <v>.</v>
      </c>
      <c r="T1329" s="169" t="str">
        <f>IF(S1329="Yes",(NETWORKDAYS(H1329,$D$12,Lists!$F$45:$F$65)-IF(ISNUMBER(J1329),J1329,0)-1),".")</f>
        <v>.</v>
      </c>
      <c r="U1329" s="24"/>
      <c r="V1329" s="296" t="str">
        <f t="shared" si="63"/>
        <v>.</v>
      </c>
      <c r="W1329" s="44"/>
      <c r="X1329" s="307"/>
      <c r="Y1329" s="44"/>
      <c r="Z1329" s="44"/>
      <c r="AA1329" s="44"/>
      <c r="AB1329" s="44"/>
      <c r="AC1329" s="44"/>
      <c r="AD1329" s="44"/>
      <c r="AE1329" s="44"/>
      <c r="AF1329" s="44"/>
      <c r="AG1329" s="44"/>
    </row>
    <row r="1330" spans="1:33" s="105" customFormat="1" ht="11.45" customHeight="1" outlineLevel="1" x14ac:dyDescent="0.2">
      <c r="A1330" s="142">
        <f t="shared" si="61"/>
        <v>1313</v>
      </c>
      <c r="B1330" s="318"/>
      <c r="C1330" s="71"/>
      <c r="D1330" s="314"/>
      <c r="E1330" s="70"/>
      <c r="F1330" s="309"/>
      <c r="G1330" s="308"/>
      <c r="H1330" s="305"/>
      <c r="I1330" s="305"/>
      <c r="J1330" s="311"/>
      <c r="K1330" s="305"/>
      <c r="L1330" s="130" t="str">
        <f>IF(I1330&lt;H1330,"Check dates",IF(AND(H1330="",I1330&gt;0),"Check dates",IF(I1330="",".",IFERROR(MAX(0,NETWORKDAYS(H1330,I1330,Lists!$F$45:$F$65)-IF(ISNUMBER(J1330),J1330,0)-1,0),"."))))</f>
        <v>.</v>
      </c>
      <c r="M1330" s="308"/>
      <c r="N1330" s="308"/>
      <c r="O1330" s="304"/>
      <c r="P1330" s="304"/>
      <c r="Q1330" s="304"/>
      <c r="R1330" s="304"/>
      <c r="S1330" s="130" t="str">
        <f t="shared" si="62"/>
        <v>.</v>
      </c>
      <c r="T1330" s="169" t="str">
        <f>IF(S1330="Yes",(NETWORKDAYS(H1330,$D$12,Lists!$F$45:$F$65)-IF(ISNUMBER(J1330),J1330,0)-1),".")</f>
        <v>.</v>
      </c>
      <c r="U1330" s="24"/>
      <c r="V1330" s="296" t="str">
        <f t="shared" si="63"/>
        <v>.</v>
      </c>
      <c r="W1330" s="44"/>
      <c r="X1330" s="307"/>
      <c r="Y1330" s="44"/>
      <c r="Z1330" s="44"/>
      <c r="AA1330" s="44"/>
      <c r="AB1330" s="44"/>
      <c r="AC1330" s="44"/>
      <c r="AD1330" s="44"/>
      <c r="AE1330" s="44"/>
      <c r="AF1330" s="44"/>
      <c r="AG1330" s="44"/>
    </row>
    <row r="1331" spans="1:33" s="105" customFormat="1" ht="11.45" customHeight="1" outlineLevel="1" x14ac:dyDescent="0.2">
      <c r="A1331" s="142">
        <f t="shared" si="61"/>
        <v>1314</v>
      </c>
      <c r="B1331" s="318"/>
      <c r="C1331" s="71"/>
      <c r="D1331" s="314"/>
      <c r="E1331" s="70"/>
      <c r="F1331" s="309"/>
      <c r="G1331" s="308"/>
      <c r="H1331" s="305"/>
      <c r="I1331" s="305"/>
      <c r="J1331" s="311"/>
      <c r="K1331" s="305"/>
      <c r="L1331" s="130" t="str">
        <f>IF(I1331&lt;H1331,"Check dates",IF(AND(H1331="",I1331&gt;0),"Check dates",IF(I1331="",".",IFERROR(MAX(0,NETWORKDAYS(H1331,I1331,Lists!$F$45:$F$65)-IF(ISNUMBER(J1331),J1331,0)-1,0),"."))))</f>
        <v>.</v>
      </c>
      <c r="M1331" s="308"/>
      <c r="N1331" s="308"/>
      <c r="O1331" s="304"/>
      <c r="P1331" s="304"/>
      <c r="Q1331" s="304"/>
      <c r="R1331" s="304"/>
      <c r="S1331" s="130" t="str">
        <f t="shared" si="62"/>
        <v>.</v>
      </c>
      <c r="T1331" s="169" t="str">
        <f>IF(S1331="Yes",(NETWORKDAYS(H1331,$D$12,Lists!$F$45:$F$65)-IF(ISNUMBER(J1331),J1331,0)-1),".")</f>
        <v>.</v>
      </c>
      <c r="U1331" s="24"/>
      <c r="V1331" s="296" t="str">
        <f t="shared" si="63"/>
        <v>.</v>
      </c>
      <c r="W1331" s="44"/>
      <c r="X1331" s="307"/>
      <c r="Y1331" s="44"/>
      <c r="Z1331" s="44"/>
      <c r="AA1331" s="44"/>
      <c r="AB1331" s="44"/>
      <c r="AC1331" s="44"/>
      <c r="AD1331" s="44"/>
      <c r="AE1331" s="44"/>
      <c r="AF1331" s="44"/>
      <c r="AG1331" s="44"/>
    </row>
    <row r="1332" spans="1:33" s="105" customFormat="1" ht="11.45" customHeight="1" outlineLevel="1" x14ac:dyDescent="0.2">
      <c r="A1332" s="142">
        <f t="shared" si="61"/>
        <v>1315</v>
      </c>
      <c r="B1332" s="318"/>
      <c r="C1332" s="71"/>
      <c r="D1332" s="314"/>
      <c r="E1332" s="70"/>
      <c r="F1332" s="309"/>
      <c r="G1332" s="308"/>
      <c r="H1332" s="305"/>
      <c r="I1332" s="305"/>
      <c r="J1332" s="311"/>
      <c r="K1332" s="305"/>
      <c r="L1332" s="130" t="str">
        <f>IF(I1332&lt;H1332,"Check dates",IF(AND(H1332="",I1332&gt;0),"Check dates",IF(I1332="",".",IFERROR(MAX(0,NETWORKDAYS(H1332,I1332,Lists!$F$45:$F$65)-IF(ISNUMBER(J1332),J1332,0)-1,0),"."))))</f>
        <v>.</v>
      </c>
      <c r="M1332" s="308"/>
      <c r="N1332" s="308"/>
      <c r="O1332" s="304"/>
      <c r="P1332" s="304"/>
      <c r="Q1332" s="304"/>
      <c r="R1332" s="304"/>
      <c r="S1332" s="130" t="str">
        <f t="shared" si="62"/>
        <v>.</v>
      </c>
      <c r="T1332" s="169" t="str">
        <f>IF(S1332="Yes",(NETWORKDAYS(H1332,$D$12,Lists!$F$45:$F$65)-IF(ISNUMBER(J1332),J1332,0)-1),".")</f>
        <v>.</v>
      </c>
      <c r="U1332" s="24"/>
      <c r="V1332" s="296" t="str">
        <f t="shared" si="63"/>
        <v>.</v>
      </c>
      <c r="W1332" s="44"/>
      <c r="X1332" s="307"/>
      <c r="Y1332" s="44"/>
      <c r="Z1332" s="44"/>
      <c r="AA1332" s="44"/>
      <c r="AB1332" s="44"/>
      <c r="AC1332" s="44"/>
      <c r="AD1332" s="44"/>
      <c r="AE1332" s="44"/>
      <c r="AF1332" s="44"/>
      <c r="AG1332" s="44"/>
    </row>
    <row r="1333" spans="1:33" s="105" customFormat="1" ht="11.45" customHeight="1" outlineLevel="1" x14ac:dyDescent="0.2">
      <c r="A1333" s="142">
        <f t="shared" si="61"/>
        <v>1316</v>
      </c>
      <c r="B1333" s="318"/>
      <c r="C1333" s="71"/>
      <c r="D1333" s="314"/>
      <c r="E1333" s="70"/>
      <c r="F1333" s="309"/>
      <c r="G1333" s="308"/>
      <c r="H1333" s="305"/>
      <c r="I1333" s="319"/>
      <c r="J1333" s="311"/>
      <c r="K1333" s="305"/>
      <c r="L1333" s="130" t="str">
        <f>IF(I1333&lt;H1333,"Check dates",IF(AND(H1333="",I1333&gt;0),"Check dates",IF(I1333="",".",IFERROR(MAX(0,NETWORKDAYS(H1333,I1333,Lists!$F$45:$F$65)-IF(ISNUMBER(J1333),J1333,0)-1,0),"."))))</f>
        <v>.</v>
      </c>
      <c r="M1333" s="308"/>
      <c r="N1333" s="308"/>
      <c r="O1333" s="304"/>
      <c r="P1333" s="304"/>
      <c r="Q1333" s="304"/>
      <c r="R1333" s="304"/>
      <c r="S1333" s="130" t="str">
        <f t="shared" si="62"/>
        <v>.</v>
      </c>
      <c r="T1333" s="169" t="str">
        <f>IF(S1333="Yes",(NETWORKDAYS(H1333,$D$12,Lists!$F$45:$F$65)-IF(ISNUMBER(J1333),J1333,0)-1),".")</f>
        <v>.</v>
      </c>
      <c r="U1333" s="24"/>
      <c r="V1333" s="296" t="str">
        <f t="shared" si="63"/>
        <v>.</v>
      </c>
      <c r="W1333" s="44"/>
      <c r="X1333" s="307"/>
      <c r="Y1333" s="44"/>
      <c r="Z1333" s="44"/>
      <c r="AA1333" s="44"/>
      <c r="AB1333" s="44"/>
      <c r="AC1333" s="44"/>
      <c r="AD1333" s="44"/>
      <c r="AE1333" s="44"/>
      <c r="AF1333" s="44"/>
      <c r="AG1333" s="44"/>
    </row>
    <row r="1334" spans="1:33" s="105" customFormat="1" ht="11.45" customHeight="1" outlineLevel="1" x14ac:dyDescent="0.2">
      <c r="A1334" s="142">
        <f t="shared" si="61"/>
        <v>1317</v>
      </c>
      <c r="B1334" s="318"/>
      <c r="C1334" s="71"/>
      <c r="D1334" s="314"/>
      <c r="E1334" s="70"/>
      <c r="F1334" s="309"/>
      <c r="G1334" s="308"/>
      <c r="H1334" s="305"/>
      <c r="I1334" s="305"/>
      <c r="J1334" s="311"/>
      <c r="K1334" s="305"/>
      <c r="L1334" s="130" t="str">
        <f>IF(I1334&lt;H1334,"Check dates",IF(AND(H1334="",I1334&gt;0),"Check dates",IF(I1334="",".",IFERROR(MAX(0,NETWORKDAYS(H1334,I1334,Lists!$F$45:$F$65)-IF(ISNUMBER(J1334),J1334,0)-1,0),"."))))</f>
        <v>.</v>
      </c>
      <c r="M1334" s="308"/>
      <c r="N1334" s="308"/>
      <c r="O1334" s="304"/>
      <c r="P1334" s="304"/>
      <c r="Q1334" s="304"/>
      <c r="R1334" s="304"/>
      <c r="S1334" s="130" t="str">
        <f t="shared" si="62"/>
        <v>.</v>
      </c>
      <c r="T1334" s="169" t="str">
        <f>IF(S1334="Yes",(NETWORKDAYS(H1334,$D$12,Lists!$F$45:$F$65)-IF(ISNUMBER(J1334),J1334,0)-1),".")</f>
        <v>.</v>
      </c>
      <c r="U1334" s="24"/>
      <c r="V1334" s="296" t="str">
        <f t="shared" si="63"/>
        <v>.</v>
      </c>
      <c r="W1334" s="44"/>
      <c r="X1334" s="307"/>
      <c r="Y1334" s="44"/>
      <c r="Z1334" s="44"/>
      <c r="AA1334" s="44"/>
      <c r="AB1334" s="44"/>
      <c r="AC1334" s="44"/>
      <c r="AD1334" s="44"/>
      <c r="AE1334" s="44"/>
      <c r="AF1334" s="44"/>
      <c r="AG1334" s="44"/>
    </row>
    <row r="1335" spans="1:33" s="105" customFormat="1" outlineLevel="1" x14ac:dyDescent="0.2">
      <c r="A1335" s="142">
        <f t="shared" si="61"/>
        <v>1318</v>
      </c>
      <c r="B1335" s="318"/>
      <c r="C1335" s="71"/>
      <c r="D1335" s="314"/>
      <c r="E1335" s="70"/>
      <c r="F1335" s="309"/>
      <c r="G1335" s="308"/>
      <c r="H1335" s="305"/>
      <c r="I1335" s="319"/>
      <c r="J1335" s="311"/>
      <c r="K1335" s="305"/>
      <c r="L1335" s="130" t="str">
        <f>IF(I1335&lt;H1335,"Check dates",IF(AND(H1335="",I1335&gt;0),"Check dates",IF(I1335="",".",IFERROR(MAX(0,NETWORKDAYS(H1335,I1335,Lists!$F$45:$F$65)-IF(ISNUMBER(J1335),J1335,0)-1,0),"."))))</f>
        <v>.</v>
      </c>
      <c r="M1335" s="308"/>
      <c r="N1335" s="308"/>
      <c r="O1335" s="304"/>
      <c r="P1335" s="304"/>
      <c r="Q1335" s="304"/>
      <c r="R1335" s="304"/>
      <c r="S1335" s="130" t="str">
        <f t="shared" si="62"/>
        <v>.</v>
      </c>
      <c r="T1335" s="169" t="str">
        <f>IF(S1335="Yes",(NETWORKDAYS(H1335,$D$12,Lists!$F$45:$F$65)-IF(ISNUMBER(J1335),J1335,0)-1),".")</f>
        <v>.</v>
      </c>
      <c r="U1335" s="24"/>
      <c r="V1335" s="296" t="str">
        <f t="shared" si="63"/>
        <v>.</v>
      </c>
      <c r="W1335" s="44"/>
      <c r="X1335" s="307"/>
      <c r="Y1335" s="44"/>
      <c r="Z1335" s="44"/>
      <c r="AA1335" s="44"/>
      <c r="AB1335" s="44"/>
      <c r="AC1335" s="44"/>
      <c r="AD1335" s="44"/>
      <c r="AE1335" s="44"/>
      <c r="AF1335" s="44"/>
      <c r="AG1335" s="44"/>
    </row>
    <row r="1336" spans="1:33" s="105" customFormat="1" ht="11.45" customHeight="1" outlineLevel="1" x14ac:dyDescent="0.2">
      <c r="A1336" s="142">
        <f t="shared" si="61"/>
        <v>1319</v>
      </c>
      <c r="B1336" s="318"/>
      <c r="C1336" s="71"/>
      <c r="D1336" s="314"/>
      <c r="E1336" s="70"/>
      <c r="F1336" s="309"/>
      <c r="G1336" s="308"/>
      <c r="H1336" s="305"/>
      <c r="I1336" s="305"/>
      <c r="J1336" s="311"/>
      <c r="K1336" s="305"/>
      <c r="L1336" s="130" t="str">
        <f>IF(I1336&lt;H1336,"Check dates",IF(AND(H1336="",I1336&gt;0),"Check dates",IF(I1336="",".",IFERROR(MAX(0,NETWORKDAYS(H1336,I1336,Lists!$F$45:$F$65)-IF(ISNUMBER(J1336),J1336,0)-1,0),"."))))</f>
        <v>.</v>
      </c>
      <c r="M1336" s="308"/>
      <c r="N1336" s="308"/>
      <c r="O1336" s="304"/>
      <c r="P1336" s="304"/>
      <c r="Q1336" s="304"/>
      <c r="R1336" s="304"/>
      <c r="S1336" s="130" t="str">
        <f t="shared" si="62"/>
        <v>.</v>
      </c>
      <c r="T1336" s="169" t="str">
        <f>IF(S1336="Yes",(NETWORKDAYS(H1336,$D$12,Lists!$F$45:$F$65)-IF(ISNUMBER(J1336),J1336,0)-1),".")</f>
        <v>.</v>
      </c>
      <c r="U1336" s="24"/>
      <c r="V1336" s="296" t="str">
        <f t="shared" si="63"/>
        <v>.</v>
      </c>
      <c r="W1336" s="44"/>
      <c r="X1336" s="307"/>
      <c r="Y1336" s="44"/>
      <c r="Z1336" s="44"/>
      <c r="AA1336" s="44"/>
      <c r="AB1336" s="44"/>
      <c r="AC1336" s="44"/>
      <c r="AD1336" s="44"/>
      <c r="AE1336" s="44"/>
      <c r="AF1336" s="44"/>
      <c r="AG1336" s="44"/>
    </row>
    <row r="1337" spans="1:33" s="105" customFormat="1" outlineLevel="1" x14ac:dyDescent="0.2">
      <c r="A1337" s="142">
        <f t="shared" si="61"/>
        <v>1320</v>
      </c>
      <c r="B1337" s="318"/>
      <c r="C1337" s="71"/>
      <c r="D1337" s="314"/>
      <c r="E1337" s="70"/>
      <c r="F1337" s="309"/>
      <c r="G1337" s="308"/>
      <c r="H1337" s="305"/>
      <c r="I1337" s="319"/>
      <c r="J1337" s="311"/>
      <c r="K1337" s="305"/>
      <c r="L1337" s="130" t="str">
        <f>IF(I1337&lt;H1337,"Check dates",IF(AND(H1337="",I1337&gt;0),"Check dates",IF(I1337="",".",IFERROR(MAX(0,NETWORKDAYS(H1337,I1337,Lists!$F$45:$F$65)-IF(ISNUMBER(J1337),J1337,0)-1,0),"."))))</f>
        <v>.</v>
      </c>
      <c r="M1337" s="308"/>
      <c r="N1337" s="308"/>
      <c r="O1337" s="304"/>
      <c r="P1337" s="304"/>
      <c r="Q1337" s="304"/>
      <c r="R1337" s="304"/>
      <c r="S1337" s="130" t="str">
        <f t="shared" si="62"/>
        <v>.</v>
      </c>
      <c r="T1337" s="169" t="str">
        <f>IF(S1337="Yes",(NETWORKDAYS(H1337,$D$12,Lists!$F$45:$F$65)-IF(ISNUMBER(J1337),J1337,0)-1),".")</f>
        <v>.</v>
      </c>
      <c r="U1337" s="24"/>
      <c r="V1337" s="296" t="str">
        <f t="shared" si="63"/>
        <v>.</v>
      </c>
      <c r="W1337" s="44"/>
      <c r="X1337" s="307"/>
      <c r="Y1337" s="44"/>
      <c r="Z1337" s="44"/>
      <c r="AA1337" s="44"/>
      <c r="AB1337" s="44"/>
      <c r="AC1337" s="44"/>
      <c r="AD1337" s="44"/>
      <c r="AE1337" s="44"/>
      <c r="AF1337" s="44"/>
      <c r="AG1337" s="44"/>
    </row>
    <row r="1338" spans="1:33" s="105" customFormat="1" outlineLevel="1" x14ac:dyDescent="0.2">
      <c r="A1338" s="142">
        <f t="shared" si="61"/>
        <v>1321</v>
      </c>
      <c r="B1338" s="318"/>
      <c r="C1338" s="71"/>
      <c r="D1338" s="314"/>
      <c r="E1338" s="70"/>
      <c r="F1338" s="309"/>
      <c r="G1338" s="308"/>
      <c r="H1338" s="305"/>
      <c r="I1338" s="305"/>
      <c r="J1338" s="311"/>
      <c r="K1338" s="305"/>
      <c r="L1338" s="130" t="str">
        <f>IF(I1338&lt;H1338,"Check dates",IF(AND(H1338="",I1338&gt;0),"Check dates",IF(I1338="",".",IFERROR(MAX(0,NETWORKDAYS(H1338,I1338,Lists!$F$45:$F$65)-IF(ISNUMBER(J1338),J1338,0)-1,0),"."))))</f>
        <v>.</v>
      </c>
      <c r="M1338" s="308"/>
      <c r="N1338" s="308"/>
      <c r="O1338" s="304"/>
      <c r="P1338" s="304"/>
      <c r="Q1338" s="304"/>
      <c r="R1338" s="304"/>
      <c r="S1338" s="130" t="str">
        <f t="shared" si="62"/>
        <v>.</v>
      </c>
      <c r="T1338" s="169" t="str">
        <f>IF(S1338="Yes",(NETWORKDAYS(H1338,$D$12,Lists!$F$45:$F$65)-IF(ISNUMBER(J1338),J1338,0)-1),".")</f>
        <v>.</v>
      </c>
      <c r="U1338" s="24"/>
      <c r="V1338" s="296" t="str">
        <f t="shared" si="63"/>
        <v>.</v>
      </c>
      <c r="W1338" s="44"/>
      <c r="X1338" s="307"/>
      <c r="Y1338" s="44"/>
      <c r="Z1338" s="44"/>
      <c r="AA1338" s="44"/>
      <c r="AB1338" s="44"/>
      <c r="AC1338" s="44"/>
      <c r="AD1338" s="44"/>
      <c r="AE1338" s="44"/>
      <c r="AF1338" s="44"/>
      <c r="AG1338" s="44"/>
    </row>
    <row r="1339" spans="1:33" s="105" customFormat="1" ht="11.45" customHeight="1" outlineLevel="1" x14ac:dyDescent="0.2">
      <c r="A1339" s="142">
        <f t="shared" si="61"/>
        <v>1322</v>
      </c>
      <c r="B1339" s="318"/>
      <c r="C1339" s="71"/>
      <c r="D1339" s="314"/>
      <c r="E1339" s="70"/>
      <c r="F1339" s="309"/>
      <c r="G1339" s="308"/>
      <c r="H1339" s="305"/>
      <c r="I1339" s="319"/>
      <c r="J1339" s="311"/>
      <c r="K1339" s="305"/>
      <c r="L1339" s="130" t="str">
        <f>IF(I1339&lt;H1339,"Check dates",IF(AND(H1339="",I1339&gt;0),"Check dates",IF(I1339="",".",IFERROR(MAX(0,NETWORKDAYS(H1339,I1339,Lists!$F$45:$F$65)-IF(ISNUMBER(J1339),J1339,0)-1,0),"."))))</f>
        <v>.</v>
      </c>
      <c r="M1339" s="308"/>
      <c r="N1339" s="308"/>
      <c r="O1339" s="304"/>
      <c r="P1339" s="304"/>
      <c r="Q1339" s="304"/>
      <c r="R1339" s="304"/>
      <c r="S1339" s="130" t="str">
        <f t="shared" si="62"/>
        <v>.</v>
      </c>
      <c r="T1339" s="169" t="str">
        <f>IF(S1339="Yes",(NETWORKDAYS(H1339,$D$12,Lists!$F$45:$F$65)-IF(ISNUMBER(J1339),J1339,0)-1),".")</f>
        <v>.</v>
      </c>
      <c r="U1339" s="24"/>
      <c r="V1339" s="296" t="str">
        <f t="shared" si="63"/>
        <v>.</v>
      </c>
      <c r="W1339" s="44"/>
      <c r="X1339" s="307"/>
      <c r="Y1339" s="44"/>
      <c r="Z1339" s="44"/>
      <c r="AA1339" s="44"/>
      <c r="AB1339" s="44"/>
      <c r="AC1339" s="44"/>
      <c r="AD1339" s="44"/>
      <c r="AE1339" s="44"/>
      <c r="AF1339" s="44"/>
      <c r="AG1339" s="44"/>
    </row>
    <row r="1340" spans="1:33" s="105" customFormat="1" ht="11.45" customHeight="1" outlineLevel="1" x14ac:dyDescent="0.2">
      <c r="A1340" s="142">
        <f t="shared" si="61"/>
        <v>1323</v>
      </c>
      <c r="B1340" s="318"/>
      <c r="C1340" s="71"/>
      <c r="D1340" s="314"/>
      <c r="E1340" s="70"/>
      <c r="F1340" s="309"/>
      <c r="G1340" s="308"/>
      <c r="H1340" s="305"/>
      <c r="I1340" s="319"/>
      <c r="J1340" s="311"/>
      <c r="K1340" s="305"/>
      <c r="L1340" s="130" t="str">
        <f>IF(I1340&lt;H1340,"Check dates",IF(AND(H1340="",I1340&gt;0),"Check dates",IF(I1340="",".",IFERROR(MAX(0,NETWORKDAYS(H1340,I1340,Lists!$F$45:$F$65)-IF(ISNUMBER(J1340),J1340,0)-1,0),"."))))</f>
        <v>.</v>
      </c>
      <c r="M1340" s="308"/>
      <c r="N1340" s="308"/>
      <c r="O1340" s="304"/>
      <c r="P1340" s="304"/>
      <c r="Q1340" s="304"/>
      <c r="R1340" s="304"/>
      <c r="S1340" s="130" t="str">
        <f t="shared" si="62"/>
        <v>.</v>
      </c>
      <c r="T1340" s="169" t="str">
        <f>IF(S1340="Yes",(NETWORKDAYS(H1340,$D$12,Lists!$F$45:$F$65)-IF(ISNUMBER(J1340),J1340,0)-1),".")</f>
        <v>.</v>
      </c>
      <c r="U1340" s="24"/>
      <c r="V1340" s="296" t="str">
        <f t="shared" si="63"/>
        <v>.</v>
      </c>
      <c r="W1340" s="44"/>
      <c r="X1340" s="307"/>
      <c r="Y1340" s="44"/>
      <c r="Z1340" s="44"/>
      <c r="AA1340" s="44"/>
      <c r="AB1340" s="44"/>
      <c r="AC1340" s="44"/>
      <c r="AD1340" s="44"/>
      <c r="AE1340" s="44"/>
      <c r="AF1340" s="44"/>
      <c r="AG1340" s="44"/>
    </row>
    <row r="1341" spans="1:33" s="105" customFormat="1" ht="11.45" customHeight="1" outlineLevel="1" x14ac:dyDescent="0.2">
      <c r="A1341" s="142">
        <f t="shared" si="61"/>
        <v>1324</v>
      </c>
      <c r="B1341" s="318"/>
      <c r="C1341" s="71"/>
      <c r="D1341" s="314"/>
      <c r="E1341" s="70"/>
      <c r="F1341" s="309"/>
      <c r="G1341" s="308"/>
      <c r="H1341" s="305"/>
      <c r="I1341" s="319"/>
      <c r="J1341" s="311"/>
      <c r="K1341" s="305"/>
      <c r="L1341" s="130" t="str">
        <f>IF(I1341&lt;H1341,"Check dates",IF(AND(H1341="",I1341&gt;0),"Check dates",IF(I1341="",".",IFERROR(MAX(0,NETWORKDAYS(H1341,I1341,Lists!$F$45:$F$65)-IF(ISNUMBER(J1341),J1341,0)-1,0),"."))))</f>
        <v>.</v>
      </c>
      <c r="M1341" s="308"/>
      <c r="N1341" s="308"/>
      <c r="O1341" s="304"/>
      <c r="P1341" s="304"/>
      <c r="Q1341" s="304"/>
      <c r="R1341" s="304"/>
      <c r="S1341" s="130" t="str">
        <f t="shared" si="62"/>
        <v>.</v>
      </c>
      <c r="T1341" s="169" t="str">
        <f>IF(S1341="Yes",(NETWORKDAYS(H1341,$D$12,Lists!$F$45:$F$65)-IF(ISNUMBER(J1341),J1341,0)-1),".")</f>
        <v>.</v>
      </c>
      <c r="U1341" s="24"/>
      <c r="V1341" s="296" t="str">
        <f t="shared" si="63"/>
        <v>.</v>
      </c>
      <c r="W1341" s="44"/>
      <c r="X1341" s="307"/>
      <c r="Y1341" s="44"/>
      <c r="Z1341" s="44"/>
      <c r="AA1341" s="44"/>
      <c r="AB1341" s="44"/>
      <c r="AC1341" s="44"/>
      <c r="AD1341" s="44"/>
      <c r="AE1341" s="44"/>
      <c r="AF1341" s="44"/>
      <c r="AG1341" s="44"/>
    </row>
    <row r="1342" spans="1:33" s="105" customFormat="1" ht="11.45" customHeight="1" outlineLevel="1" x14ac:dyDescent="0.2">
      <c r="A1342" s="142">
        <f t="shared" si="61"/>
        <v>1325</v>
      </c>
      <c r="B1342" s="318"/>
      <c r="C1342" s="71"/>
      <c r="D1342" s="314"/>
      <c r="E1342" s="70"/>
      <c r="F1342" s="309"/>
      <c r="G1342" s="308"/>
      <c r="H1342" s="305"/>
      <c r="I1342" s="319"/>
      <c r="J1342" s="311"/>
      <c r="K1342" s="305"/>
      <c r="L1342" s="130" t="str">
        <f>IF(I1342&lt;H1342,"Check dates",IF(AND(H1342="",I1342&gt;0),"Check dates",IF(I1342="",".",IFERROR(MAX(0,NETWORKDAYS(H1342,I1342,Lists!$F$45:$F$65)-IF(ISNUMBER(J1342),J1342,0)-1,0),"."))))</f>
        <v>.</v>
      </c>
      <c r="M1342" s="308"/>
      <c r="N1342" s="308"/>
      <c r="O1342" s="304"/>
      <c r="P1342" s="304"/>
      <c r="Q1342" s="304"/>
      <c r="R1342" s="304"/>
      <c r="S1342" s="130" t="str">
        <f t="shared" si="62"/>
        <v>.</v>
      </c>
      <c r="T1342" s="169" t="str">
        <f>IF(S1342="Yes",(NETWORKDAYS(H1342,$D$12,Lists!$F$45:$F$65)-IF(ISNUMBER(J1342),J1342,0)-1),".")</f>
        <v>.</v>
      </c>
      <c r="U1342" s="24"/>
      <c r="V1342" s="296" t="str">
        <f t="shared" si="63"/>
        <v>.</v>
      </c>
      <c r="W1342" s="44"/>
      <c r="X1342" s="307"/>
      <c r="Y1342" s="44"/>
      <c r="Z1342" s="44"/>
      <c r="AA1342" s="44"/>
      <c r="AB1342" s="44"/>
      <c r="AC1342" s="44"/>
      <c r="AD1342" s="44"/>
      <c r="AE1342" s="44"/>
      <c r="AF1342" s="44"/>
      <c r="AG1342" s="44"/>
    </row>
    <row r="1343" spans="1:33" s="105" customFormat="1" outlineLevel="1" x14ac:dyDescent="0.2">
      <c r="A1343" s="142">
        <f t="shared" si="61"/>
        <v>1326</v>
      </c>
      <c r="B1343" s="318"/>
      <c r="C1343" s="71"/>
      <c r="D1343" s="314"/>
      <c r="E1343" s="70"/>
      <c r="F1343" s="309"/>
      <c r="G1343" s="308"/>
      <c r="H1343" s="305"/>
      <c r="I1343" s="319"/>
      <c r="J1343" s="311"/>
      <c r="K1343" s="305"/>
      <c r="L1343" s="130" t="str">
        <f>IF(I1343&lt;H1343,"Check dates",IF(AND(H1343="",I1343&gt;0),"Check dates",IF(I1343="",".",IFERROR(MAX(0,NETWORKDAYS(H1343,I1343,Lists!$F$45:$F$65)-IF(ISNUMBER(J1343),J1343,0)-1,0),"."))))</f>
        <v>.</v>
      </c>
      <c r="M1343" s="308"/>
      <c r="N1343" s="308"/>
      <c r="O1343" s="304"/>
      <c r="P1343" s="304"/>
      <c r="Q1343" s="304"/>
      <c r="R1343" s="304"/>
      <c r="S1343" s="130" t="str">
        <f t="shared" si="62"/>
        <v>.</v>
      </c>
      <c r="T1343" s="169" t="str">
        <f>IF(S1343="Yes",(NETWORKDAYS(H1343,$D$12,Lists!$F$45:$F$65)-IF(ISNUMBER(J1343),J1343,0)-1),".")</f>
        <v>.</v>
      </c>
      <c r="U1343" s="24"/>
      <c r="V1343" s="296" t="str">
        <f t="shared" si="63"/>
        <v>.</v>
      </c>
      <c r="W1343" s="44"/>
      <c r="X1343" s="307"/>
      <c r="Y1343" s="44"/>
      <c r="Z1343" s="44"/>
      <c r="AA1343" s="44"/>
      <c r="AB1343" s="44"/>
      <c r="AC1343" s="44"/>
      <c r="AD1343" s="44"/>
      <c r="AE1343" s="44"/>
      <c r="AF1343" s="44"/>
      <c r="AG1343" s="44"/>
    </row>
    <row r="1344" spans="1:33" s="105" customFormat="1" outlineLevel="1" x14ac:dyDescent="0.2">
      <c r="A1344" s="142">
        <f t="shared" si="61"/>
        <v>1327</v>
      </c>
      <c r="B1344" s="318"/>
      <c r="C1344" s="71"/>
      <c r="D1344" s="314"/>
      <c r="E1344" s="70"/>
      <c r="F1344" s="309"/>
      <c r="G1344" s="308"/>
      <c r="H1344" s="305"/>
      <c r="I1344" s="305"/>
      <c r="J1344" s="311"/>
      <c r="K1344" s="305"/>
      <c r="L1344" s="130" t="str">
        <f>IF(I1344&lt;H1344,"Check dates",IF(AND(H1344="",I1344&gt;0),"Check dates",IF(I1344="",".",IFERROR(MAX(0,NETWORKDAYS(H1344,I1344,Lists!$F$45:$F$65)-IF(ISNUMBER(J1344),J1344,0)-1,0),"."))))</f>
        <v>.</v>
      </c>
      <c r="M1344" s="308"/>
      <c r="N1344" s="308"/>
      <c r="O1344" s="304"/>
      <c r="P1344" s="304"/>
      <c r="Q1344" s="304"/>
      <c r="R1344" s="304"/>
      <c r="S1344" s="130" t="str">
        <f t="shared" si="62"/>
        <v>.</v>
      </c>
      <c r="T1344" s="169" t="str">
        <f>IF(S1344="Yes",(NETWORKDAYS(H1344,$D$12,Lists!$F$45:$F$65)-IF(ISNUMBER(J1344),J1344,0)-1),".")</f>
        <v>.</v>
      </c>
      <c r="U1344" s="24"/>
      <c r="V1344" s="296" t="str">
        <f t="shared" si="63"/>
        <v>.</v>
      </c>
      <c r="W1344" s="44"/>
      <c r="X1344" s="307"/>
      <c r="Y1344" s="44"/>
      <c r="Z1344" s="44"/>
      <c r="AA1344" s="44"/>
      <c r="AB1344" s="44"/>
      <c r="AC1344" s="44"/>
      <c r="AD1344" s="44"/>
      <c r="AE1344" s="44"/>
      <c r="AF1344" s="44"/>
      <c r="AG1344" s="44"/>
    </row>
    <row r="1345" spans="1:33" s="105" customFormat="1" ht="11.45" customHeight="1" outlineLevel="1" x14ac:dyDescent="0.2">
      <c r="A1345" s="142">
        <f t="shared" si="61"/>
        <v>1328</v>
      </c>
      <c r="B1345" s="318"/>
      <c r="C1345" s="71"/>
      <c r="D1345" s="314"/>
      <c r="E1345" s="70"/>
      <c r="F1345" s="309"/>
      <c r="G1345" s="308"/>
      <c r="H1345" s="305"/>
      <c r="I1345" s="305"/>
      <c r="J1345" s="311"/>
      <c r="K1345" s="305"/>
      <c r="L1345" s="130" t="str">
        <f>IF(I1345&lt;H1345,"Check dates",IF(AND(H1345="",I1345&gt;0),"Check dates",IF(I1345="",".",IFERROR(MAX(0,NETWORKDAYS(H1345,I1345,Lists!$F$45:$F$65)-IF(ISNUMBER(J1345),J1345,0)-1,0),"."))))</f>
        <v>.</v>
      </c>
      <c r="M1345" s="308"/>
      <c r="N1345" s="308"/>
      <c r="O1345" s="304"/>
      <c r="P1345" s="304"/>
      <c r="Q1345" s="304"/>
      <c r="R1345" s="304"/>
      <c r="S1345" s="130" t="str">
        <f t="shared" si="62"/>
        <v>.</v>
      </c>
      <c r="T1345" s="169" t="str">
        <f>IF(S1345="Yes",(NETWORKDAYS(H1345,$D$12,Lists!$F$45:$F$65)-IF(ISNUMBER(J1345),J1345,0)-1),".")</f>
        <v>.</v>
      </c>
      <c r="U1345" s="24"/>
      <c r="V1345" s="296" t="str">
        <f t="shared" si="63"/>
        <v>.</v>
      </c>
      <c r="W1345" s="44"/>
      <c r="X1345" s="307"/>
      <c r="Y1345" s="44"/>
      <c r="Z1345" s="44"/>
      <c r="AA1345" s="44"/>
      <c r="AB1345" s="44"/>
      <c r="AC1345" s="44"/>
      <c r="AD1345" s="44"/>
      <c r="AE1345" s="44"/>
      <c r="AF1345" s="44"/>
      <c r="AG1345" s="44"/>
    </row>
    <row r="1346" spans="1:33" s="105" customFormat="1" outlineLevel="1" x14ac:dyDescent="0.2">
      <c r="A1346" s="142">
        <f t="shared" si="61"/>
        <v>1329</v>
      </c>
      <c r="B1346" s="318"/>
      <c r="C1346" s="71"/>
      <c r="D1346" s="314"/>
      <c r="E1346" s="70"/>
      <c r="F1346" s="309"/>
      <c r="G1346" s="308"/>
      <c r="H1346" s="305"/>
      <c r="I1346" s="305"/>
      <c r="J1346" s="311"/>
      <c r="K1346" s="305"/>
      <c r="L1346" s="130" t="str">
        <f>IF(I1346&lt;H1346,"Check dates",IF(AND(H1346="",I1346&gt;0),"Check dates",IF(I1346="",".",IFERROR(MAX(0,NETWORKDAYS(H1346,I1346,Lists!$F$45:$F$65)-IF(ISNUMBER(J1346),J1346,0)-1,0),"."))))</f>
        <v>.</v>
      </c>
      <c r="M1346" s="308"/>
      <c r="N1346" s="308"/>
      <c r="O1346" s="304"/>
      <c r="P1346" s="304"/>
      <c r="Q1346" s="304"/>
      <c r="R1346" s="304"/>
      <c r="S1346" s="130" t="str">
        <f t="shared" si="62"/>
        <v>.</v>
      </c>
      <c r="T1346" s="169" t="str">
        <f>IF(S1346="Yes",(NETWORKDAYS(H1346,$D$12,Lists!$F$45:$F$65)-IF(ISNUMBER(J1346),J1346,0)-1),".")</f>
        <v>.</v>
      </c>
      <c r="U1346" s="24"/>
      <c r="V1346" s="296" t="str">
        <f t="shared" si="63"/>
        <v>.</v>
      </c>
      <c r="W1346" s="44"/>
      <c r="X1346" s="307"/>
      <c r="Y1346" s="44"/>
      <c r="Z1346" s="44"/>
      <c r="AA1346" s="44"/>
      <c r="AB1346" s="44"/>
      <c r="AC1346" s="44"/>
      <c r="AD1346" s="44"/>
      <c r="AE1346" s="44"/>
      <c r="AF1346" s="44"/>
      <c r="AG1346" s="44"/>
    </row>
    <row r="1347" spans="1:33" s="105" customFormat="1" ht="11.45" customHeight="1" outlineLevel="1" x14ac:dyDescent="0.2">
      <c r="A1347" s="142">
        <f t="shared" si="61"/>
        <v>1330</v>
      </c>
      <c r="B1347" s="318"/>
      <c r="C1347" s="71"/>
      <c r="D1347" s="314"/>
      <c r="E1347" s="70"/>
      <c r="F1347" s="309"/>
      <c r="G1347" s="308"/>
      <c r="H1347" s="305"/>
      <c r="I1347" s="305"/>
      <c r="J1347" s="311"/>
      <c r="K1347" s="305"/>
      <c r="L1347" s="130" t="str">
        <f>IF(I1347&lt;H1347,"Check dates",IF(AND(H1347="",I1347&gt;0),"Check dates",IF(I1347="",".",IFERROR(MAX(0,NETWORKDAYS(H1347,I1347,Lists!$F$45:$F$65)-IF(ISNUMBER(J1347),J1347,0)-1,0),"."))))</f>
        <v>.</v>
      </c>
      <c r="M1347" s="308"/>
      <c r="N1347" s="308"/>
      <c r="O1347" s="304"/>
      <c r="P1347" s="304"/>
      <c r="Q1347" s="304"/>
      <c r="R1347" s="304"/>
      <c r="S1347" s="130" t="str">
        <f t="shared" si="62"/>
        <v>.</v>
      </c>
      <c r="T1347" s="169" t="str">
        <f>IF(S1347="Yes",(NETWORKDAYS(H1347,$D$12,Lists!$F$45:$F$65)-IF(ISNUMBER(J1347),J1347,0)-1),".")</f>
        <v>.</v>
      </c>
      <c r="U1347" s="24"/>
      <c r="V1347" s="296" t="str">
        <f t="shared" si="63"/>
        <v>.</v>
      </c>
      <c r="W1347" s="44"/>
      <c r="X1347" s="307"/>
      <c r="Y1347" s="44"/>
      <c r="Z1347" s="44"/>
      <c r="AA1347" s="44"/>
      <c r="AB1347" s="44"/>
      <c r="AC1347" s="44"/>
      <c r="AD1347" s="44"/>
      <c r="AE1347" s="44"/>
      <c r="AF1347" s="44"/>
      <c r="AG1347" s="44"/>
    </row>
    <row r="1348" spans="1:33" s="105" customFormat="1" outlineLevel="1" x14ac:dyDescent="0.2">
      <c r="A1348" s="142">
        <f t="shared" si="61"/>
        <v>1331</v>
      </c>
      <c r="B1348" s="318"/>
      <c r="C1348" s="71"/>
      <c r="D1348" s="314"/>
      <c r="E1348" s="70"/>
      <c r="F1348" s="309"/>
      <c r="G1348" s="308"/>
      <c r="H1348" s="305"/>
      <c r="I1348" s="305"/>
      <c r="J1348" s="311"/>
      <c r="K1348" s="305"/>
      <c r="L1348" s="130" t="str">
        <f>IF(I1348&lt;H1348,"Check dates",IF(AND(H1348="",I1348&gt;0),"Check dates",IF(I1348="",".",IFERROR(MAX(0,NETWORKDAYS(H1348,I1348,Lists!$F$45:$F$65)-IF(ISNUMBER(J1348),J1348,0)-1,0),"."))))</f>
        <v>.</v>
      </c>
      <c r="M1348" s="308"/>
      <c r="N1348" s="308"/>
      <c r="O1348" s="304"/>
      <c r="P1348" s="304"/>
      <c r="Q1348" s="304"/>
      <c r="R1348" s="304"/>
      <c r="S1348" s="130" t="str">
        <f t="shared" si="62"/>
        <v>.</v>
      </c>
      <c r="T1348" s="169" t="str">
        <f>IF(S1348="Yes",(NETWORKDAYS(H1348,$D$12,Lists!$F$45:$F$65)-IF(ISNUMBER(J1348),J1348,0)-1),".")</f>
        <v>.</v>
      </c>
      <c r="U1348" s="24"/>
      <c r="V1348" s="296" t="str">
        <f t="shared" si="63"/>
        <v>.</v>
      </c>
      <c r="W1348" s="44"/>
      <c r="X1348" s="307"/>
      <c r="Y1348" s="44"/>
      <c r="Z1348" s="44"/>
      <c r="AA1348" s="44"/>
      <c r="AB1348" s="44"/>
      <c r="AC1348" s="44"/>
      <c r="AD1348" s="44"/>
      <c r="AE1348" s="44"/>
      <c r="AF1348" s="44"/>
      <c r="AG1348" s="44"/>
    </row>
    <row r="1349" spans="1:33" s="105" customFormat="1" ht="11.45" customHeight="1" outlineLevel="1" x14ac:dyDescent="0.2">
      <c r="A1349" s="142">
        <f t="shared" si="61"/>
        <v>1332</v>
      </c>
      <c r="B1349" s="318"/>
      <c r="C1349" s="71"/>
      <c r="D1349" s="314"/>
      <c r="E1349" s="70"/>
      <c r="F1349" s="309"/>
      <c r="G1349" s="308"/>
      <c r="H1349" s="305"/>
      <c r="I1349" s="305"/>
      <c r="J1349" s="311"/>
      <c r="K1349" s="305"/>
      <c r="L1349" s="130" t="str">
        <f>IF(I1349&lt;H1349,"Check dates",IF(AND(H1349="",I1349&gt;0),"Check dates",IF(I1349="",".",IFERROR(MAX(0,NETWORKDAYS(H1349,I1349,Lists!$F$45:$F$65)-IF(ISNUMBER(J1349),J1349,0)-1,0),"."))))</f>
        <v>.</v>
      </c>
      <c r="M1349" s="308"/>
      <c r="N1349" s="308"/>
      <c r="O1349" s="304"/>
      <c r="P1349" s="304"/>
      <c r="Q1349" s="304"/>
      <c r="R1349" s="304"/>
      <c r="S1349" s="130" t="str">
        <f t="shared" si="62"/>
        <v>.</v>
      </c>
      <c r="T1349" s="169" t="str">
        <f>IF(S1349="Yes",(NETWORKDAYS(H1349,$D$12,Lists!$F$45:$F$65)-IF(ISNUMBER(J1349),J1349,0)-1),".")</f>
        <v>.</v>
      </c>
      <c r="U1349" s="24"/>
      <c r="V1349" s="296" t="str">
        <f t="shared" si="63"/>
        <v>.</v>
      </c>
      <c r="W1349" s="44"/>
      <c r="X1349" s="307"/>
      <c r="Y1349" s="44"/>
      <c r="Z1349" s="44"/>
      <c r="AA1349" s="44"/>
      <c r="AB1349" s="44"/>
      <c r="AC1349" s="44"/>
      <c r="AD1349" s="44"/>
      <c r="AE1349" s="44"/>
      <c r="AF1349" s="44"/>
      <c r="AG1349" s="44"/>
    </row>
    <row r="1350" spans="1:33" s="105" customFormat="1" ht="11.45" customHeight="1" outlineLevel="1" x14ac:dyDescent="0.2">
      <c r="A1350" s="142">
        <f t="shared" si="61"/>
        <v>1333</v>
      </c>
      <c r="B1350" s="318"/>
      <c r="C1350" s="71"/>
      <c r="D1350" s="314"/>
      <c r="E1350" s="70"/>
      <c r="F1350" s="309"/>
      <c r="G1350" s="308"/>
      <c r="H1350" s="305"/>
      <c r="I1350" s="305"/>
      <c r="J1350" s="311"/>
      <c r="K1350" s="305"/>
      <c r="L1350" s="130" t="str">
        <f>IF(I1350&lt;H1350,"Check dates",IF(AND(H1350="",I1350&gt;0),"Check dates",IF(I1350="",".",IFERROR(MAX(0,NETWORKDAYS(H1350,I1350,Lists!$F$45:$F$65)-IF(ISNUMBER(J1350),J1350,0)-1,0),"."))))</f>
        <v>.</v>
      </c>
      <c r="M1350" s="308"/>
      <c r="N1350" s="308"/>
      <c r="O1350" s="304"/>
      <c r="P1350" s="304"/>
      <c r="Q1350" s="304"/>
      <c r="R1350" s="304"/>
      <c r="S1350" s="130" t="str">
        <f t="shared" si="62"/>
        <v>.</v>
      </c>
      <c r="T1350" s="169" t="str">
        <f>IF(S1350="Yes",(NETWORKDAYS(H1350,$D$12,Lists!$F$45:$F$65)-IF(ISNUMBER(J1350),J1350,0)-1),".")</f>
        <v>.</v>
      </c>
      <c r="U1350" s="24"/>
      <c r="V1350" s="296" t="str">
        <f t="shared" si="63"/>
        <v>.</v>
      </c>
      <c r="W1350" s="44"/>
      <c r="X1350" s="307"/>
      <c r="Y1350" s="44"/>
      <c r="Z1350" s="44"/>
      <c r="AA1350" s="44"/>
      <c r="AB1350" s="44"/>
      <c r="AC1350" s="44"/>
      <c r="AD1350" s="44"/>
      <c r="AE1350" s="44"/>
      <c r="AF1350" s="44"/>
      <c r="AG1350" s="44"/>
    </row>
    <row r="1351" spans="1:33" s="105" customFormat="1" ht="11.45" customHeight="1" outlineLevel="1" x14ac:dyDescent="0.2">
      <c r="A1351" s="142">
        <f t="shared" si="61"/>
        <v>1334</v>
      </c>
      <c r="B1351" s="318"/>
      <c r="C1351" s="71"/>
      <c r="D1351" s="314"/>
      <c r="E1351" s="70"/>
      <c r="F1351" s="309"/>
      <c r="G1351" s="308"/>
      <c r="H1351" s="305"/>
      <c r="I1351" s="305"/>
      <c r="J1351" s="311"/>
      <c r="K1351" s="305"/>
      <c r="L1351" s="130" t="str">
        <f>IF(I1351&lt;H1351,"Check dates",IF(AND(H1351="",I1351&gt;0),"Check dates",IF(I1351="",".",IFERROR(MAX(0,NETWORKDAYS(H1351,I1351,Lists!$F$45:$F$65)-IF(ISNUMBER(J1351),J1351,0)-1,0),"."))))</f>
        <v>.</v>
      </c>
      <c r="M1351" s="308"/>
      <c r="N1351" s="308"/>
      <c r="O1351" s="304"/>
      <c r="P1351" s="304"/>
      <c r="Q1351" s="304"/>
      <c r="R1351" s="304"/>
      <c r="S1351" s="130" t="str">
        <f t="shared" si="62"/>
        <v>.</v>
      </c>
      <c r="T1351" s="169" t="str">
        <f>IF(S1351="Yes",(NETWORKDAYS(H1351,$D$12,Lists!$F$45:$F$65)-IF(ISNUMBER(J1351),J1351,0)-1),".")</f>
        <v>.</v>
      </c>
      <c r="U1351" s="24"/>
      <c r="V1351" s="296" t="str">
        <f t="shared" si="63"/>
        <v>.</v>
      </c>
      <c r="W1351" s="44"/>
      <c r="X1351" s="307"/>
      <c r="Y1351" s="44"/>
      <c r="Z1351" s="44"/>
      <c r="AA1351" s="44"/>
      <c r="AB1351" s="44"/>
      <c r="AC1351" s="44"/>
      <c r="AD1351" s="44"/>
      <c r="AE1351" s="44"/>
      <c r="AF1351" s="44"/>
      <c r="AG1351" s="44"/>
    </row>
    <row r="1352" spans="1:33" s="105" customFormat="1" ht="11.45" customHeight="1" outlineLevel="1" x14ac:dyDescent="0.2">
      <c r="A1352" s="142">
        <f t="shared" si="61"/>
        <v>1335</v>
      </c>
      <c r="B1352" s="318"/>
      <c r="C1352" s="71"/>
      <c r="D1352" s="314"/>
      <c r="E1352" s="70"/>
      <c r="F1352" s="309"/>
      <c r="G1352" s="308"/>
      <c r="H1352" s="305"/>
      <c r="I1352" s="305"/>
      <c r="J1352" s="311"/>
      <c r="K1352" s="305"/>
      <c r="L1352" s="130" t="str">
        <f>IF(I1352&lt;H1352,"Check dates",IF(AND(H1352="",I1352&gt;0),"Check dates",IF(I1352="",".",IFERROR(MAX(0,NETWORKDAYS(H1352,I1352,Lists!$F$45:$F$65)-IF(ISNUMBER(J1352),J1352,0)-1,0),"."))))</f>
        <v>.</v>
      </c>
      <c r="M1352" s="308"/>
      <c r="N1352" s="308"/>
      <c r="O1352" s="304"/>
      <c r="P1352" s="304"/>
      <c r="Q1352" s="304"/>
      <c r="R1352" s="304"/>
      <c r="S1352" s="130" t="str">
        <f t="shared" si="62"/>
        <v>.</v>
      </c>
      <c r="T1352" s="169" t="str">
        <f>IF(S1352="Yes",(NETWORKDAYS(H1352,$D$12,Lists!$F$45:$F$65)-IF(ISNUMBER(J1352),J1352,0)-1),".")</f>
        <v>.</v>
      </c>
      <c r="U1352" s="24"/>
      <c r="V1352" s="296" t="str">
        <f t="shared" si="63"/>
        <v>.</v>
      </c>
      <c r="W1352" s="44"/>
      <c r="X1352" s="307"/>
      <c r="Y1352" s="44"/>
      <c r="Z1352" s="44"/>
      <c r="AA1352" s="44"/>
      <c r="AB1352" s="44"/>
      <c r="AC1352" s="44"/>
      <c r="AD1352" s="44"/>
      <c r="AE1352" s="44"/>
      <c r="AF1352" s="44"/>
      <c r="AG1352" s="44"/>
    </row>
    <row r="1353" spans="1:33" s="105" customFormat="1" ht="11.45" customHeight="1" outlineLevel="1" x14ac:dyDescent="0.2">
      <c r="A1353" s="142">
        <f t="shared" ref="A1353:A1416" si="64">A1352+1</f>
        <v>1336</v>
      </c>
      <c r="B1353" s="318"/>
      <c r="C1353" s="71"/>
      <c r="D1353" s="314"/>
      <c r="E1353" s="70"/>
      <c r="F1353" s="309"/>
      <c r="G1353" s="308"/>
      <c r="H1353" s="305"/>
      <c r="I1353" s="305"/>
      <c r="J1353" s="311"/>
      <c r="K1353" s="305"/>
      <c r="L1353" s="130" t="str">
        <f>IF(I1353&lt;H1353,"Check dates",IF(AND(H1353="",I1353&gt;0),"Check dates",IF(I1353="",".",IFERROR(MAX(0,NETWORKDAYS(H1353,I1353,Lists!$F$45:$F$65)-IF(ISNUMBER(J1353),J1353,0)-1,0),"."))))</f>
        <v>.</v>
      </c>
      <c r="M1353" s="308"/>
      <c r="N1353" s="308"/>
      <c r="O1353" s="304"/>
      <c r="P1353" s="304"/>
      <c r="Q1353" s="304"/>
      <c r="R1353" s="304"/>
      <c r="S1353" s="130" t="str">
        <f t="shared" si="62"/>
        <v>.</v>
      </c>
      <c r="T1353" s="169" t="str">
        <f>IF(S1353="Yes",(NETWORKDAYS(H1353,$D$12,Lists!$F$45:$F$65)-IF(ISNUMBER(J1353),J1353,0)-1),".")</f>
        <v>.</v>
      </c>
      <c r="U1353" s="24"/>
      <c r="V1353" s="296" t="str">
        <f t="shared" si="63"/>
        <v>.</v>
      </c>
      <c r="W1353" s="44"/>
      <c r="X1353" s="307"/>
      <c r="Y1353" s="44"/>
      <c r="Z1353" s="44"/>
      <c r="AA1353" s="44"/>
      <c r="AB1353" s="44"/>
      <c r="AC1353" s="44"/>
      <c r="AD1353" s="44"/>
      <c r="AE1353" s="44"/>
      <c r="AF1353" s="44"/>
      <c r="AG1353" s="44"/>
    </row>
    <row r="1354" spans="1:33" s="105" customFormat="1" ht="11.45" customHeight="1" outlineLevel="1" x14ac:dyDescent="0.2">
      <c r="A1354" s="142">
        <f t="shared" si="64"/>
        <v>1337</v>
      </c>
      <c r="B1354" s="318"/>
      <c r="C1354" s="71"/>
      <c r="D1354" s="314"/>
      <c r="E1354" s="70"/>
      <c r="F1354" s="309"/>
      <c r="G1354" s="308"/>
      <c r="H1354" s="305"/>
      <c r="I1354" s="305"/>
      <c r="J1354" s="311"/>
      <c r="K1354" s="305"/>
      <c r="L1354" s="130" t="str">
        <f>IF(I1354&lt;H1354,"Check dates",IF(AND(H1354="",I1354&gt;0),"Check dates",IF(I1354="",".",IFERROR(MAX(0,NETWORKDAYS(H1354,I1354,Lists!$F$45:$F$65)-IF(ISNUMBER(J1354),J1354,0)-1,0),"."))))</f>
        <v>.</v>
      </c>
      <c r="M1354" s="308"/>
      <c r="N1354" s="308"/>
      <c r="O1354" s="304"/>
      <c r="P1354" s="304"/>
      <c r="Q1354" s="304"/>
      <c r="R1354" s="304"/>
      <c r="S1354" s="130" t="str">
        <f t="shared" si="62"/>
        <v>.</v>
      </c>
      <c r="T1354" s="169" t="str">
        <f>IF(S1354="Yes",(NETWORKDAYS(H1354,$D$12,Lists!$F$45:$F$65)-IF(ISNUMBER(J1354),J1354,0)-1),".")</f>
        <v>.</v>
      </c>
      <c r="U1354" s="24"/>
      <c r="V1354" s="296" t="str">
        <f t="shared" si="63"/>
        <v>.</v>
      </c>
      <c r="W1354" s="44"/>
      <c r="X1354" s="307"/>
      <c r="Y1354" s="44"/>
      <c r="Z1354" s="44"/>
      <c r="AA1354" s="44"/>
      <c r="AB1354" s="44"/>
      <c r="AC1354" s="44"/>
      <c r="AD1354" s="44"/>
      <c r="AE1354" s="44"/>
      <c r="AF1354" s="44"/>
      <c r="AG1354" s="44"/>
    </row>
    <row r="1355" spans="1:33" s="105" customFormat="1" ht="11.45" customHeight="1" outlineLevel="1" x14ac:dyDescent="0.2">
      <c r="A1355" s="142">
        <f t="shared" si="64"/>
        <v>1338</v>
      </c>
      <c r="B1355" s="318"/>
      <c r="C1355" s="71"/>
      <c r="D1355" s="314"/>
      <c r="E1355" s="70"/>
      <c r="F1355" s="309"/>
      <c r="G1355" s="308"/>
      <c r="H1355" s="305"/>
      <c r="I1355" s="319"/>
      <c r="J1355" s="311"/>
      <c r="K1355" s="305"/>
      <c r="L1355" s="130" t="str">
        <f>IF(I1355&lt;H1355,"Check dates",IF(AND(H1355="",I1355&gt;0),"Check dates",IF(I1355="",".",IFERROR(MAX(0,NETWORKDAYS(H1355,I1355,Lists!$F$45:$F$65)-IF(ISNUMBER(J1355),J1355,0)-1,0),"."))))</f>
        <v>.</v>
      </c>
      <c r="M1355" s="308"/>
      <c r="N1355" s="308"/>
      <c r="O1355" s="304"/>
      <c r="P1355" s="304"/>
      <c r="Q1355" s="304"/>
      <c r="R1355" s="304"/>
      <c r="S1355" s="130" t="str">
        <f t="shared" si="62"/>
        <v>.</v>
      </c>
      <c r="T1355" s="169" t="str">
        <f>IF(S1355="Yes",(NETWORKDAYS(H1355,$D$12,Lists!$F$45:$F$65)-IF(ISNUMBER(J1355),J1355,0)-1),".")</f>
        <v>.</v>
      </c>
      <c r="U1355" s="24"/>
      <c r="V1355" s="296" t="str">
        <f t="shared" si="63"/>
        <v>.</v>
      </c>
      <c r="W1355" s="44"/>
      <c r="X1355" s="307"/>
      <c r="Y1355" s="44"/>
      <c r="Z1355" s="44"/>
      <c r="AA1355" s="44"/>
      <c r="AB1355" s="44"/>
      <c r="AC1355" s="44"/>
      <c r="AD1355" s="44"/>
      <c r="AE1355" s="44"/>
      <c r="AF1355" s="44"/>
      <c r="AG1355" s="44"/>
    </row>
    <row r="1356" spans="1:33" s="105" customFormat="1" ht="11.45" customHeight="1" outlineLevel="1" x14ac:dyDescent="0.2">
      <c r="A1356" s="142">
        <f t="shared" si="64"/>
        <v>1339</v>
      </c>
      <c r="B1356" s="318"/>
      <c r="C1356" s="71"/>
      <c r="D1356" s="314"/>
      <c r="E1356" s="70"/>
      <c r="F1356" s="309"/>
      <c r="G1356" s="308"/>
      <c r="H1356" s="305"/>
      <c r="I1356" s="319"/>
      <c r="J1356" s="311"/>
      <c r="K1356" s="305"/>
      <c r="L1356" s="130" t="str">
        <f>IF(I1356&lt;H1356,"Check dates",IF(AND(H1356="",I1356&gt;0),"Check dates",IF(I1356="",".",IFERROR(MAX(0,NETWORKDAYS(H1356,I1356,Lists!$F$45:$F$65)-IF(ISNUMBER(J1356),J1356,0)-1,0),"."))))</f>
        <v>.</v>
      </c>
      <c r="M1356" s="308"/>
      <c r="N1356" s="308"/>
      <c r="O1356" s="304"/>
      <c r="P1356" s="304"/>
      <c r="Q1356" s="304"/>
      <c r="R1356" s="304"/>
      <c r="S1356" s="130" t="str">
        <f t="shared" si="62"/>
        <v>.</v>
      </c>
      <c r="T1356" s="169" t="str">
        <f>IF(S1356="Yes",(NETWORKDAYS(H1356,$D$12,Lists!$F$45:$F$65)-IF(ISNUMBER(J1356),J1356,0)-1),".")</f>
        <v>.</v>
      </c>
      <c r="U1356" s="24"/>
      <c r="V1356" s="296" t="str">
        <f t="shared" si="63"/>
        <v>.</v>
      </c>
      <c r="W1356" s="44"/>
      <c r="X1356" s="307"/>
      <c r="Y1356" s="44"/>
      <c r="Z1356" s="44"/>
      <c r="AA1356" s="44"/>
      <c r="AB1356" s="44"/>
      <c r="AC1356" s="44"/>
      <c r="AD1356" s="44"/>
      <c r="AE1356" s="44"/>
      <c r="AF1356" s="44"/>
      <c r="AG1356" s="44"/>
    </row>
    <row r="1357" spans="1:33" s="105" customFormat="1" ht="11.45" customHeight="1" outlineLevel="1" x14ac:dyDescent="0.2">
      <c r="A1357" s="142">
        <f t="shared" si="64"/>
        <v>1340</v>
      </c>
      <c r="B1357" s="318"/>
      <c r="C1357" s="71"/>
      <c r="D1357" s="314"/>
      <c r="E1357" s="70"/>
      <c r="F1357" s="309"/>
      <c r="G1357" s="308"/>
      <c r="H1357" s="305"/>
      <c r="I1357" s="319"/>
      <c r="J1357" s="311"/>
      <c r="K1357" s="305"/>
      <c r="L1357" s="130" t="str">
        <f>IF(I1357&lt;H1357,"Check dates",IF(AND(H1357="",I1357&gt;0),"Check dates",IF(I1357="",".",IFERROR(MAX(0,NETWORKDAYS(H1357,I1357,Lists!$F$45:$F$65)-IF(ISNUMBER(J1357),J1357,0)-1,0),"."))))</f>
        <v>.</v>
      </c>
      <c r="M1357" s="308"/>
      <c r="N1357" s="308"/>
      <c r="O1357" s="304"/>
      <c r="P1357" s="304"/>
      <c r="Q1357" s="304"/>
      <c r="R1357" s="304"/>
      <c r="S1357" s="130" t="str">
        <f t="shared" si="62"/>
        <v>.</v>
      </c>
      <c r="T1357" s="169" t="str">
        <f>IF(S1357="Yes",(NETWORKDAYS(H1357,$D$12,Lists!$F$45:$F$65)-IF(ISNUMBER(J1357),J1357,0)-1),".")</f>
        <v>.</v>
      </c>
      <c r="U1357" s="24"/>
      <c r="V1357" s="296" t="str">
        <f t="shared" si="63"/>
        <v>.</v>
      </c>
      <c r="W1357" s="44"/>
      <c r="X1357" s="307"/>
      <c r="Y1357" s="44"/>
      <c r="Z1357" s="44"/>
      <c r="AA1357" s="44"/>
      <c r="AB1357" s="44"/>
      <c r="AC1357" s="44"/>
      <c r="AD1357" s="44"/>
      <c r="AE1357" s="44"/>
      <c r="AF1357" s="44"/>
      <c r="AG1357" s="44"/>
    </row>
    <row r="1358" spans="1:33" s="105" customFormat="1" ht="11.45" customHeight="1" outlineLevel="1" x14ac:dyDescent="0.2">
      <c r="A1358" s="142">
        <f t="shared" si="64"/>
        <v>1341</v>
      </c>
      <c r="B1358" s="318"/>
      <c r="C1358" s="71"/>
      <c r="D1358" s="314"/>
      <c r="E1358" s="70"/>
      <c r="F1358" s="309"/>
      <c r="G1358" s="308"/>
      <c r="H1358" s="305"/>
      <c r="I1358" s="305"/>
      <c r="J1358" s="311"/>
      <c r="K1358" s="305"/>
      <c r="L1358" s="130" t="str">
        <f>IF(I1358&lt;H1358,"Check dates",IF(AND(H1358="",I1358&gt;0),"Check dates",IF(I1358="",".",IFERROR(MAX(0,NETWORKDAYS(H1358,I1358,Lists!$F$45:$F$65)-IF(ISNUMBER(J1358),J1358,0)-1,0),"."))))</f>
        <v>.</v>
      </c>
      <c r="M1358" s="308"/>
      <c r="N1358" s="308"/>
      <c r="O1358" s="304"/>
      <c r="P1358" s="304"/>
      <c r="Q1358" s="304"/>
      <c r="R1358" s="304"/>
      <c r="S1358" s="130" t="str">
        <f t="shared" si="62"/>
        <v>.</v>
      </c>
      <c r="T1358" s="169" t="str">
        <f>IF(S1358="Yes",(NETWORKDAYS(H1358,$D$12,Lists!$F$45:$F$65)-IF(ISNUMBER(J1358),J1358,0)-1),".")</f>
        <v>.</v>
      </c>
      <c r="U1358" s="24"/>
      <c r="V1358" s="296" t="str">
        <f t="shared" si="63"/>
        <v>.</v>
      </c>
      <c r="W1358" s="44"/>
      <c r="X1358" s="307"/>
      <c r="Y1358" s="44"/>
      <c r="Z1358" s="44"/>
      <c r="AA1358" s="44"/>
      <c r="AB1358" s="44"/>
      <c r="AC1358" s="44"/>
      <c r="AD1358" s="44"/>
      <c r="AE1358" s="44"/>
      <c r="AF1358" s="44"/>
      <c r="AG1358" s="44"/>
    </row>
    <row r="1359" spans="1:33" s="105" customFormat="1" ht="11.45" customHeight="1" outlineLevel="1" x14ac:dyDescent="0.2">
      <c r="A1359" s="142">
        <f t="shared" si="64"/>
        <v>1342</v>
      </c>
      <c r="B1359" s="318"/>
      <c r="C1359" s="71"/>
      <c r="D1359" s="314"/>
      <c r="E1359" s="70"/>
      <c r="F1359" s="309"/>
      <c r="G1359" s="308"/>
      <c r="H1359" s="305"/>
      <c r="I1359" s="305"/>
      <c r="J1359" s="311"/>
      <c r="K1359" s="305"/>
      <c r="L1359" s="130" t="str">
        <f>IF(I1359&lt;H1359,"Check dates",IF(AND(H1359="",I1359&gt;0),"Check dates",IF(I1359="",".",IFERROR(MAX(0,NETWORKDAYS(H1359,I1359,Lists!$F$45:$F$65)-IF(ISNUMBER(J1359),J1359,0)-1,0),"."))))</f>
        <v>.</v>
      </c>
      <c r="M1359" s="308"/>
      <c r="N1359" s="308"/>
      <c r="O1359" s="304"/>
      <c r="P1359" s="304"/>
      <c r="Q1359" s="304"/>
      <c r="R1359" s="304"/>
      <c r="S1359" s="130" t="str">
        <f t="shared" si="62"/>
        <v>.</v>
      </c>
      <c r="T1359" s="169" t="str">
        <f>IF(S1359="Yes",(NETWORKDAYS(H1359,$D$12,Lists!$F$45:$F$65)-IF(ISNUMBER(J1359),J1359,0)-1),".")</f>
        <v>.</v>
      </c>
      <c r="U1359" s="24"/>
      <c r="V1359" s="296" t="str">
        <f t="shared" si="63"/>
        <v>.</v>
      </c>
      <c r="W1359" s="44"/>
      <c r="X1359" s="307"/>
      <c r="Y1359" s="44"/>
      <c r="Z1359" s="44"/>
      <c r="AA1359" s="44"/>
      <c r="AB1359" s="44"/>
      <c r="AC1359" s="44"/>
      <c r="AD1359" s="44"/>
      <c r="AE1359" s="44"/>
      <c r="AF1359" s="44"/>
      <c r="AG1359" s="44"/>
    </row>
    <row r="1360" spans="1:33" s="105" customFormat="1" ht="11.45" customHeight="1" outlineLevel="1" x14ac:dyDescent="0.2">
      <c r="A1360" s="142">
        <f t="shared" si="64"/>
        <v>1343</v>
      </c>
      <c r="B1360" s="318"/>
      <c r="C1360" s="71"/>
      <c r="D1360" s="314"/>
      <c r="E1360" s="70"/>
      <c r="F1360" s="309"/>
      <c r="G1360" s="308"/>
      <c r="H1360" s="305"/>
      <c r="I1360" s="305"/>
      <c r="J1360" s="311"/>
      <c r="K1360" s="305"/>
      <c r="L1360" s="130" t="str">
        <f>IF(I1360&lt;H1360,"Check dates",IF(AND(H1360="",I1360&gt;0),"Check dates",IF(I1360="",".",IFERROR(MAX(0,NETWORKDAYS(H1360,I1360,Lists!$F$45:$F$65)-IF(ISNUMBER(J1360),J1360,0)-1,0),"."))))</f>
        <v>.</v>
      </c>
      <c r="M1360" s="308"/>
      <c r="N1360" s="308"/>
      <c r="O1360" s="304"/>
      <c r="P1360" s="304"/>
      <c r="Q1360" s="304"/>
      <c r="R1360" s="304"/>
      <c r="S1360" s="130" t="str">
        <f t="shared" si="62"/>
        <v>.</v>
      </c>
      <c r="T1360" s="169" t="str">
        <f>IF(S1360="Yes",(NETWORKDAYS(H1360,$D$12,Lists!$F$45:$F$65)-IF(ISNUMBER(J1360),J1360,0)-1),".")</f>
        <v>.</v>
      </c>
      <c r="U1360" s="24"/>
      <c r="V1360" s="296" t="str">
        <f t="shared" si="63"/>
        <v>.</v>
      </c>
      <c r="W1360" s="44"/>
      <c r="X1360" s="307"/>
      <c r="Y1360" s="44"/>
      <c r="Z1360" s="44"/>
      <c r="AA1360" s="44"/>
      <c r="AB1360" s="44"/>
      <c r="AC1360" s="44"/>
      <c r="AD1360" s="44"/>
      <c r="AE1360" s="44"/>
      <c r="AF1360" s="44"/>
      <c r="AG1360" s="44"/>
    </row>
    <row r="1361" spans="1:33" s="105" customFormat="1" ht="11.45" customHeight="1" outlineLevel="1" x14ac:dyDescent="0.2">
      <c r="A1361" s="142">
        <f t="shared" si="64"/>
        <v>1344</v>
      </c>
      <c r="B1361" s="318"/>
      <c r="C1361" s="71"/>
      <c r="D1361" s="314"/>
      <c r="E1361" s="70"/>
      <c r="F1361" s="309"/>
      <c r="G1361" s="308"/>
      <c r="H1361" s="305"/>
      <c r="I1361" s="305"/>
      <c r="J1361" s="311"/>
      <c r="K1361" s="305"/>
      <c r="L1361" s="130" t="str">
        <f>IF(I1361&lt;H1361,"Check dates",IF(AND(H1361="",I1361&gt;0),"Check dates",IF(I1361="",".",IFERROR(MAX(0,NETWORKDAYS(H1361,I1361,Lists!$F$45:$F$65)-IF(ISNUMBER(J1361),J1361,0)-1,0),"."))))</f>
        <v>.</v>
      </c>
      <c r="M1361" s="308"/>
      <c r="N1361" s="308"/>
      <c r="O1361" s="304"/>
      <c r="P1361" s="304"/>
      <c r="Q1361" s="304"/>
      <c r="R1361" s="304"/>
      <c r="S1361" s="130" t="str">
        <f t="shared" si="62"/>
        <v>.</v>
      </c>
      <c r="T1361" s="169" t="str">
        <f>IF(S1361="Yes",(NETWORKDAYS(H1361,$D$12,Lists!$F$45:$F$65)-IF(ISNUMBER(J1361),J1361,0)-1),".")</f>
        <v>.</v>
      </c>
      <c r="U1361" s="24"/>
      <c r="V1361" s="296" t="str">
        <f t="shared" si="63"/>
        <v>.</v>
      </c>
      <c r="W1361" s="44"/>
      <c r="X1361" s="307"/>
      <c r="Y1361" s="44"/>
      <c r="Z1361" s="44"/>
      <c r="AA1361" s="44"/>
      <c r="AB1361" s="44"/>
      <c r="AC1361" s="44"/>
      <c r="AD1361" s="44"/>
      <c r="AE1361" s="44"/>
      <c r="AF1361" s="44"/>
      <c r="AG1361" s="44"/>
    </row>
    <row r="1362" spans="1:33" s="105" customFormat="1" outlineLevel="1" x14ac:dyDescent="0.2">
      <c r="A1362" s="142">
        <f t="shared" si="64"/>
        <v>1345</v>
      </c>
      <c r="B1362" s="318"/>
      <c r="C1362" s="71"/>
      <c r="D1362" s="314"/>
      <c r="E1362" s="70"/>
      <c r="F1362" s="309"/>
      <c r="G1362" s="308"/>
      <c r="H1362" s="305"/>
      <c r="I1362" s="305"/>
      <c r="J1362" s="311"/>
      <c r="K1362" s="305"/>
      <c r="L1362" s="130" t="str">
        <f>IF(I1362&lt;H1362,"Check dates",IF(AND(H1362="",I1362&gt;0),"Check dates",IF(I1362="",".",IFERROR(MAX(0,NETWORKDAYS(H1362,I1362,Lists!$F$45:$F$65)-IF(ISNUMBER(J1362),J1362,0)-1,0),"."))))</f>
        <v>.</v>
      </c>
      <c r="M1362" s="308"/>
      <c r="N1362" s="308"/>
      <c r="O1362" s="304"/>
      <c r="P1362" s="304"/>
      <c r="Q1362" s="304"/>
      <c r="R1362" s="304"/>
      <c r="S1362" s="130" t="str">
        <f t="shared" ref="S1362:S1425" si="65">IF(ISBLANK(B1362),".",IF(V1362=".","Yes","No"))</f>
        <v>.</v>
      </c>
      <c r="T1362" s="169" t="str">
        <f>IF(S1362="Yes",(NETWORKDAYS(H1362,$D$12,Lists!$F$45:$F$65)-IF(ISNUMBER(J1362),J1362,0)-1),".")</f>
        <v>.</v>
      </c>
      <c r="U1362" s="24"/>
      <c r="V1362" s="296" t="str">
        <f t="shared" ref="V1362:V1425" si="66">IF(I1362="",".",IF(VALUE(I1362)&lt;=VALUE($D$12),VALUE(I1362),"."))</f>
        <v>.</v>
      </c>
      <c r="W1362" s="44"/>
      <c r="X1362" s="307"/>
      <c r="Y1362" s="44"/>
      <c r="Z1362" s="44"/>
      <c r="AA1362" s="44"/>
      <c r="AB1362" s="44"/>
      <c r="AC1362" s="44"/>
      <c r="AD1362" s="44"/>
      <c r="AE1362" s="44"/>
      <c r="AF1362" s="44"/>
      <c r="AG1362" s="44"/>
    </row>
    <row r="1363" spans="1:33" s="105" customFormat="1" ht="11.45" customHeight="1" outlineLevel="1" x14ac:dyDescent="0.2">
      <c r="A1363" s="142">
        <f t="shared" si="64"/>
        <v>1346</v>
      </c>
      <c r="B1363" s="318"/>
      <c r="C1363" s="71"/>
      <c r="D1363" s="314"/>
      <c r="E1363" s="70"/>
      <c r="F1363" s="309"/>
      <c r="G1363" s="308"/>
      <c r="H1363" s="305"/>
      <c r="I1363" s="305"/>
      <c r="J1363" s="311"/>
      <c r="K1363" s="305"/>
      <c r="L1363" s="130" t="str">
        <f>IF(I1363&lt;H1363,"Check dates",IF(AND(H1363="",I1363&gt;0),"Check dates",IF(I1363="",".",IFERROR(MAX(0,NETWORKDAYS(H1363,I1363,Lists!$F$45:$F$65)-IF(ISNUMBER(J1363),J1363,0)-1,0),"."))))</f>
        <v>.</v>
      </c>
      <c r="M1363" s="308"/>
      <c r="N1363" s="308"/>
      <c r="O1363" s="304"/>
      <c r="P1363" s="304"/>
      <c r="Q1363" s="304"/>
      <c r="R1363" s="304"/>
      <c r="S1363" s="130" t="str">
        <f t="shared" si="65"/>
        <v>.</v>
      </c>
      <c r="T1363" s="169" t="str">
        <f>IF(S1363="Yes",(NETWORKDAYS(H1363,$D$12,Lists!$F$45:$F$65)-IF(ISNUMBER(J1363),J1363,0)-1),".")</f>
        <v>.</v>
      </c>
      <c r="U1363" s="24"/>
      <c r="V1363" s="296" t="str">
        <f t="shared" si="66"/>
        <v>.</v>
      </c>
      <c r="W1363" s="44"/>
      <c r="X1363" s="307"/>
      <c r="Y1363" s="44"/>
      <c r="Z1363" s="44"/>
      <c r="AA1363" s="44"/>
      <c r="AB1363" s="44"/>
      <c r="AC1363" s="44"/>
      <c r="AD1363" s="44"/>
      <c r="AE1363" s="44"/>
      <c r="AF1363" s="44"/>
      <c r="AG1363" s="44"/>
    </row>
    <row r="1364" spans="1:33" s="105" customFormat="1" ht="11.45" customHeight="1" outlineLevel="1" x14ac:dyDescent="0.2">
      <c r="A1364" s="142">
        <f t="shared" si="64"/>
        <v>1347</v>
      </c>
      <c r="B1364" s="318"/>
      <c r="C1364" s="71"/>
      <c r="D1364" s="314"/>
      <c r="E1364" s="70"/>
      <c r="F1364" s="309"/>
      <c r="G1364" s="308"/>
      <c r="H1364" s="305"/>
      <c r="I1364" s="305"/>
      <c r="J1364" s="311"/>
      <c r="K1364" s="305"/>
      <c r="L1364" s="130" t="str">
        <f>IF(I1364&lt;H1364,"Check dates",IF(AND(H1364="",I1364&gt;0),"Check dates",IF(I1364="",".",IFERROR(MAX(0,NETWORKDAYS(H1364,I1364,Lists!$F$45:$F$65)-IF(ISNUMBER(J1364),J1364,0)-1,0),"."))))</f>
        <v>.</v>
      </c>
      <c r="M1364" s="308"/>
      <c r="N1364" s="308"/>
      <c r="O1364" s="304"/>
      <c r="P1364" s="304"/>
      <c r="Q1364" s="304"/>
      <c r="R1364" s="304"/>
      <c r="S1364" s="130" t="str">
        <f t="shared" si="65"/>
        <v>.</v>
      </c>
      <c r="T1364" s="169" t="str">
        <f>IF(S1364="Yes",(NETWORKDAYS(H1364,$D$12,Lists!$F$45:$F$65)-IF(ISNUMBER(J1364),J1364,0)-1),".")</f>
        <v>.</v>
      </c>
      <c r="U1364" s="24"/>
      <c r="V1364" s="296" t="str">
        <f t="shared" si="66"/>
        <v>.</v>
      </c>
      <c r="W1364" s="44"/>
      <c r="X1364" s="307"/>
      <c r="Y1364" s="44"/>
      <c r="Z1364" s="44"/>
      <c r="AA1364" s="44"/>
      <c r="AB1364" s="44"/>
      <c r="AC1364" s="44"/>
      <c r="AD1364" s="44"/>
      <c r="AE1364" s="44"/>
      <c r="AF1364" s="44"/>
      <c r="AG1364" s="44"/>
    </row>
    <row r="1365" spans="1:33" s="105" customFormat="1" ht="11.45" customHeight="1" outlineLevel="1" x14ac:dyDescent="0.2">
      <c r="A1365" s="142">
        <f t="shared" si="64"/>
        <v>1348</v>
      </c>
      <c r="B1365" s="318"/>
      <c r="C1365" s="71"/>
      <c r="D1365" s="314"/>
      <c r="E1365" s="70"/>
      <c r="F1365" s="309"/>
      <c r="G1365" s="308"/>
      <c r="H1365" s="305"/>
      <c r="I1365" s="319"/>
      <c r="J1365" s="311"/>
      <c r="K1365" s="305"/>
      <c r="L1365" s="130" t="str">
        <f>IF(I1365&lt;H1365,"Check dates",IF(AND(H1365="",I1365&gt;0),"Check dates",IF(I1365="",".",IFERROR(MAX(0,NETWORKDAYS(H1365,I1365,Lists!$F$45:$F$65)-IF(ISNUMBER(J1365),J1365,0)-1,0),"."))))</f>
        <v>.</v>
      </c>
      <c r="M1365" s="308"/>
      <c r="N1365" s="308"/>
      <c r="O1365" s="304"/>
      <c r="P1365" s="304"/>
      <c r="Q1365" s="304"/>
      <c r="R1365" s="304"/>
      <c r="S1365" s="130" t="str">
        <f t="shared" si="65"/>
        <v>.</v>
      </c>
      <c r="T1365" s="169" t="str">
        <f>IF(S1365="Yes",(NETWORKDAYS(H1365,$D$12,Lists!$F$45:$F$65)-IF(ISNUMBER(J1365),J1365,0)-1),".")</f>
        <v>.</v>
      </c>
      <c r="U1365" s="24"/>
      <c r="V1365" s="296" t="str">
        <f t="shared" si="66"/>
        <v>.</v>
      </c>
      <c r="W1365" s="44"/>
      <c r="X1365" s="307"/>
      <c r="Y1365" s="44"/>
      <c r="Z1365" s="44"/>
      <c r="AA1365" s="44"/>
      <c r="AB1365" s="44"/>
      <c r="AC1365" s="44"/>
      <c r="AD1365" s="44"/>
      <c r="AE1365" s="44"/>
      <c r="AF1365" s="44"/>
      <c r="AG1365" s="44"/>
    </row>
    <row r="1366" spans="1:33" s="105" customFormat="1" ht="11.45" customHeight="1" outlineLevel="1" x14ac:dyDescent="0.2">
      <c r="A1366" s="142">
        <f t="shared" si="64"/>
        <v>1349</v>
      </c>
      <c r="B1366" s="318"/>
      <c r="C1366" s="71"/>
      <c r="D1366" s="314"/>
      <c r="E1366" s="70"/>
      <c r="F1366" s="309"/>
      <c r="G1366" s="308"/>
      <c r="H1366" s="305"/>
      <c r="I1366" s="319"/>
      <c r="J1366" s="311"/>
      <c r="K1366" s="305"/>
      <c r="L1366" s="130" t="str">
        <f>IF(I1366&lt;H1366,"Check dates",IF(AND(H1366="",I1366&gt;0),"Check dates",IF(I1366="",".",IFERROR(MAX(0,NETWORKDAYS(H1366,I1366,Lists!$F$45:$F$65)-IF(ISNUMBER(J1366),J1366,0)-1,0),"."))))</f>
        <v>.</v>
      </c>
      <c r="M1366" s="308"/>
      <c r="N1366" s="308"/>
      <c r="O1366" s="304"/>
      <c r="P1366" s="304"/>
      <c r="Q1366" s="304"/>
      <c r="R1366" s="304"/>
      <c r="S1366" s="130" t="str">
        <f t="shared" si="65"/>
        <v>.</v>
      </c>
      <c r="T1366" s="169" t="str">
        <f>IF(S1366="Yes",(NETWORKDAYS(H1366,$D$12,Lists!$F$45:$F$65)-IF(ISNUMBER(J1366),J1366,0)-1),".")</f>
        <v>.</v>
      </c>
      <c r="U1366" s="24"/>
      <c r="V1366" s="296" t="str">
        <f t="shared" si="66"/>
        <v>.</v>
      </c>
      <c r="W1366" s="44"/>
      <c r="X1366" s="307"/>
      <c r="Y1366" s="44"/>
      <c r="Z1366" s="44"/>
      <c r="AA1366" s="44"/>
      <c r="AB1366" s="44"/>
      <c r="AC1366" s="44"/>
      <c r="AD1366" s="44"/>
      <c r="AE1366" s="44"/>
      <c r="AF1366" s="44"/>
      <c r="AG1366" s="44"/>
    </row>
    <row r="1367" spans="1:33" s="105" customFormat="1" outlineLevel="1" x14ac:dyDescent="0.2">
      <c r="A1367" s="142">
        <f t="shared" si="64"/>
        <v>1350</v>
      </c>
      <c r="B1367" s="318"/>
      <c r="C1367" s="71"/>
      <c r="D1367" s="314"/>
      <c r="E1367" s="70"/>
      <c r="F1367" s="309"/>
      <c r="G1367" s="308"/>
      <c r="H1367" s="305"/>
      <c r="I1367" s="319"/>
      <c r="J1367" s="311"/>
      <c r="K1367" s="305"/>
      <c r="L1367" s="130" t="str">
        <f>IF(I1367&lt;H1367,"Check dates",IF(AND(H1367="",I1367&gt;0),"Check dates",IF(I1367="",".",IFERROR(MAX(0,NETWORKDAYS(H1367,I1367,Lists!$F$45:$F$65)-IF(ISNUMBER(J1367),J1367,0)-1,0),"."))))</f>
        <v>.</v>
      </c>
      <c r="M1367" s="308"/>
      <c r="N1367" s="308"/>
      <c r="O1367" s="304"/>
      <c r="P1367" s="304"/>
      <c r="Q1367" s="304"/>
      <c r="R1367" s="304"/>
      <c r="S1367" s="130" t="str">
        <f t="shared" si="65"/>
        <v>.</v>
      </c>
      <c r="T1367" s="169" t="str">
        <f>IF(S1367="Yes",(NETWORKDAYS(H1367,$D$12,Lists!$F$45:$F$65)-IF(ISNUMBER(J1367),J1367,0)-1),".")</f>
        <v>.</v>
      </c>
      <c r="U1367" s="24"/>
      <c r="V1367" s="296" t="str">
        <f t="shared" si="66"/>
        <v>.</v>
      </c>
      <c r="W1367" s="44"/>
      <c r="X1367" s="307"/>
      <c r="Y1367" s="44"/>
      <c r="Z1367" s="44"/>
      <c r="AA1367" s="44"/>
      <c r="AB1367" s="44"/>
      <c r="AC1367" s="44"/>
      <c r="AD1367" s="44"/>
      <c r="AE1367" s="44"/>
      <c r="AF1367" s="44"/>
      <c r="AG1367" s="44"/>
    </row>
    <row r="1368" spans="1:33" s="105" customFormat="1" ht="11.45" customHeight="1" outlineLevel="1" x14ac:dyDescent="0.2">
      <c r="A1368" s="142">
        <f t="shared" si="64"/>
        <v>1351</v>
      </c>
      <c r="B1368" s="318"/>
      <c r="C1368" s="71"/>
      <c r="D1368" s="314"/>
      <c r="E1368" s="70"/>
      <c r="F1368" s="309"/>
      <c r="G1368" s="308"/>
      <c r="H1368" s="305"/>
      <c r="I1368" s="319"/>
      <c r="J1368" s="311"/>
      <c r="K1368" s="305"/>
      <c r="L1368" s="130" t="str">
        <f>IF(I1368&lt;H1368,"Check dates",IF(AND(H1368="",I1368&gt;0),"Check dates",IF(I1368="",".",IFERROR(MAX(0,NETWORKDAYS(H1368,I1368,Lists!$F$45:$F$65)-IF(ISNUMBER(J1368),J1368,0)-1,0),"."))))</f>
        <v>.</v>
      </c>
      <c r="M1368" s="308"/>
      <c r="N1368" s="308"/>
      <c r="O1368" s="304"/>
      <c r="P1368" s="304"/>
      <c r="Q1368" s="304"/>
      <c r="R1368" s="304"/>
      <c r="S1368" s="130" t="str">
        <f t="shared" si="65"/>
        <v>.</v>
      </c>
      <c r="T1368" s="169" t="str">
        <f>IF(S1368="Yes",(NETWORKDAYS(H1368,$D$12,Lists!$F$45:$F$65)-IF(ISNUMBER(J1368),J1368,0)-1),".")</f>
        <v>.</v>
      </c>
      <c r="U1368" s="24"/>
      <c r="V1368" s="296" t="str">
        <f t="shared" si="66"/>
        <v>.</v>
      </c>
      <c r="W1368" s="44"/>
      <c r="X1368" s="307"/>
      <c r="Y1368" s="44"/>
      <c r="Z1368" s="44"/>
      <c r="AA1368" s="44"/>
      <c r="AB1368" s="44"/>
      <c r="AC1368" s="44"/>
      <c r="AD1368" s="44"/>
      <c r="AE1368" s="44"/>
      <c r="AF1368" s="44"/>
      <c r="AG1368" s="44"/>
    </row>
    <row r="1369" spans="1:33" s="105" customFormat="1" ht="11.45" customHeight="1" outlineLevel="1" x14ac:dyDescent="0.2">
      <c r="A1369" s="142">
        <f t="shared" si="64"/>
        <v>1352</v>
      </c>
      <c r="B1369" s="318"/>
      <c r="C1369" s="71"/>
      <c r="D1369" s="314"/>
      <c r="E1369" s="70"/>
      <c r="F1369" s="309"/>
      <c r="G1369" s="308"/>
      <c r="H1369" s="305"/>
      <c r="I1369" s="305"/>
      <c r="J1369" s="311"/>
      <c r="K1369" s="305"/>
      <c r="L1369" s="130" t="str">
        <f>IF(I1369&lt;H1369,"Check dates",IF(AND(H1369="",I1369&gt;0),"Check dates",IF(I1369="",".",IFERROR(MAX(0,NETWORKDAYS(H1369,I1369,Lists!$F$45:$F$65)-IF(ISNUMBER(J1369),J1369,0)-1,0),"."))))</f>
        <v>.</v>
      </c>
      <c r="M1369" s="308"/>
      <c r="N1369" s="308"/>
      <c r="O1369" s="304"/>
      <c r="P1369" s="304"/>
      <c r="Q1369" s="304"/>
      <c r="R1369" s="304"/>
      <c r="S1369" s="130" t="str">
        <f t="shared" si="65"/>
        <v>.</v>
      </c>
      <c r="T1369" s="169" t="str">
        <f>IF(S1369="Yes",(NETWORKDAYS(H1369,$D$12,Lists!$F$45:$F$65)-IF(ISNUMBER(J1369),J1369,0)-1),".")</f>
        <v>.</v>
      </c>
      <c r="U1369" s="24"/>
      <c r="V1369" s="296" t="str">
        <f t="shared" si="66"/>
        <v>.</v>
      </c>
      <c r="W1369" s="44"/>
      <c r="X1369" s="307"/>
      <c r="Y1369" s="44"/>
      <c r="Z1369" s="44"/>
      <c r="AA1369" s="44"/>
      <c r="AB1369" s="44"/>
      <c r="AC1369" s="44"/>
      <c r="AD1369" s="44"/>
      <c r="AE1369" s="44"/>
      <c r="AF1369" s="44"/>
      <c r="AG1369" s="44"/>
    </row>
    <row r="1370" spans="1:33" s="105" customFormat="1" ht="11.45" customHeight="1" outlineLevel="1" x14ac:dyDescent="0.2">
      <c r="A1370" s="142">
        <f t="shared" si="64"/>
        <v>1353</v>
      </c>
      <c r="B1370" s="318"/>
      <c r="C1370" s="71"/>
      <c r="D1370" s="314"/>
      <c r="E1370" s="70"/>
      <c r="F1370" s="309"/>
      <c r="G1370" s="308"/>
      <c r="H1370" s="305"/>
      <c r="I1370" s="305"/>
      <c r="J1370" s="311"/>
      <c r="K1370" s="305"/>
      <c r="L1370" s="130" t="str">
        <f>IF(I1370&lt;H1370,"Check dates",IF(AND(H1370="",I1370&gt;0),"Check dates",IF(I1370="",".",IFERROR(MAX(0,NETWORKDAYS(H1370,I1370,Lists!$F$45:$F$65)-IF(ISNUMBER(J1370),J1370,0)-1,0),"."))))</f>
        <v>.</v>
      </c>
      <c r="M1370" s="308"/>
      <c r="N1370" s="308"/>
      <c r="O1370" s="304"/>
      <c r="P1370" s="304"/>
      <c r="Q1370" s="304"/>
      <c r="R1370" s="304"/>
      <c r="S1370" s="130" t="str">
        <f t="shared" si="65"/>
        <v>.</v>
      </c>
      <c r="T1370" s="169" t="str">
        <f>IF(S1370="Yes",(NETWORKDAYS(H1370,$D$12,Lists!$F$45:$F$65)-IF(ISNUMBER(J1370),J1370,0)-1),".")</f>
        <v>.</v>
      </c>
      <c r="U1370" s="24"/>
      <c r="V1370" s="296" t="str">
        <f t="shared" si="66"/>
        <v>.</v>
      </c>
      <c r="W1370" s="44"/>
      <c r="X1370" s="307"/>
      <c r="Y1370" s="44"/>
      <c r="Z1370" s="44"/>
      <c r="AA1370" s="44"/>
      <c r="AB1370" s="44"/>
      <c r="AC1370" s="44"/>
      <c r="AD1370" s="44"/>
      <c r="AE1370" s="44"/>
      <c r="AF1370" s="44"/>
      <c r="AG1370" s="44"/>
    </row>
    <row r="1371" spans="1:33" s="105" customFormat="1" ht="11.45" customHeight="1" outlineLevel="1" x14ac:dyDescent="0.2">
      <c r="A1371" s="142">
        <f t="shared" si="64"/>
        <v>1354</v>
      </c>
      <c r="B1371" s="318"/>
      <c r="C1371" s="71"/>
      <c r="D1371" s="314"/>
      <c r="E1371" s="70"/>
      <c r="F1371" s="309"/>
      <c r="G1371" s="308"/>
      <c r="H1371" s="305"/>
      <c r="I1371" s="305"/>
      <c r="J1371" s="311"/>
      <c r="K1371" s="305"/>
      <c r="L1371" s="130" t="str">
        <f>IF(I1371&lt;H1371,"Check dates",IF(AND(H1371="",I1371&gt;0),"Check dates",IF(I1371="",".",IFERROR(MAX(0,NETWORKDAYS(H1371,I1371,Lists!$F$45:$F$65)-IF(ISNUMBER(J1371),J1371,0)-1,0),"."))))</f>
        <v>.</v>
      </c>
      <c r="M1371" s="308"/>
      <c r="N1371" s="308"/>
      <c r="O1371" s="304"/>
      <c r="P1371" s="304"/>
      <c r="Q1371" s="304"/>
      <c r="R1371" s="304"/>
      <c r="S1371" s="130" t="str">
        <f t="shared" si="65"/>
        <v>.</v>
      </c>
      <c r="T1371" s="169" t="str">
        <f>IF(S1371="Yes",(NETWORKDAYS(H1371,$D$12,Lists!$F$45:$F$65)-IF(ISNUMBER(J1371),J1371,0)-1),".")</f>
        <v>.</v>
      </c>
      <c r="U1371" s="24"/>
      <c r="V1371" s="296" t="str">
        <f t="shared" si="66"/>
        <v>.</v>
      </c>
      <c r="W1371" s="44"/>
      <c r="X1371" s="307"/>
      <c r="Y1371" s="44"/>
      <c r="Z1371" s="44"/>
      <c r="AA1371" s="44"/>
      <c r="AB1371" s="44"/>
      <c r="AC1371" s="44"/>
      <c r="AD1371" s="44"/>
      <c r="AE1371" s="44"/>
      <c r="AF1371" s="44"/>
      <c r="AG1371" s="44"/>
    </row>
    <row r="1372" spans="1:33" s="105" customFormat="1" ht="11.45" customHeight="1" outlineLevel="1" x14ac:dyDescent="0.2">
      <c r="A1372" s="142">
        <f t="shared" si="64"/>
        <v>1355</v>
      </c>
      <c r="B1372" s="318"/>
      <c r="C1372" s="71"/>
      <c r="D1372" s="314"/>
      <c r="E1372" s="70"/>
      <c r="F1372" s="70"/>
      <c r="G1372" s="265"/>
      <c r="H1372" s="305"/>
      <c r="I1372" s="305"/>
      <c r="J1372" s="311"/>
      <c r="K1372" s="305"/>
      <c r="L1372" s="130" t="str">
        <f>IF(I1372&lt;H1372,"Check dates",IF(AND(H1372="",I1372&gt;0),"Check dates",IF(I1372="",".",IFERROR(MAX(0,NETWORKDAYS(H1372,I1372,Lists!$F$45:$F$65)-IF(ISNUMBER(J1372),J1372,0)-1,0),"."))))</f>
        <v>.</v>
      </c>
      <c r="M1372" s="308"/>
      <c r="N1372" s="308"/>
      <c r="O1372" s="304"/>
      <c r="P1372" s="304"/>
      <c r="Q1372" s="304"/>
      <c r="R1372" s="304"/>
      <c r="S1372" s="130" t="str">
        <f t="shared" si="65"/>
        <v>.</v>
      </c>
      <c r="T1372" s="169" t="str">
        <f>IF(S1372="Yes",(NETWORKDAYS(H1372,$D$12,Lists!$F$45:$F$65)-IF(ISNUMBER(J1372),J1372,0)-1),".")</f>
        <v>.</v>
      </c>
      <c r="U1372" s="24"/>
      <c r="V1372" s="296" t="str">
        <f t="shared" si="66"/>
        <v>.</v>
      </c>
      <c r="W1372" s="44"/>
      <c r="X1372" s="307"/>
      <c r="Y1372" s="44"/>
      <c r="Z1372" s="44"/>
      <c r="AA1372" s="44"/>
      <c r="AB1372" s="44"/>
      <c r="AC1372" s="44"/>
      <c r="AD1372" s="44"/>
      <c r="AE1372" s="44"/>
      <c r="AF1372" s="44"/>
      <c r="AG1372" s="44"/>
    </row>
    <row r="1373" spans="1:33" s="105" customFormat="1" ht="11.45" customHeight="1" outlineLevel="1" x14ac:dyDescent="0.2">
      <c r="A1373" s="142">
        <f t="shared" si="64"/>
        <v>1356</v>
      </c>
      <c r="B1373" s="318"/>
      <c r="C1373" s="71"/>
      <c r="D1373" s="314"/>
      <c r="E1373" s="70"/>
      <c r="F1373" s="70"/>
      <c r="G1373" s="265"/>
      <c r="H1373" s="305"/>
      <c r="I1373" s="305"/>
      <c r="J1373" s="311"/>
      <c r="K1373" s="305"/>
      <c r="L1373" s="130" t="str">
        <f>IF(I1373&lt;H1373,"Check dates",IF(AND(H1373="",I1373&gt;0),"Check dates",IF(I1373="",".",IFERROR(MAX(0,NETWORKDAYS(H1373,I1373,Lists!$F$45:$F$65)-IF(ISNUMBER(J1373),J1373,0)-1,0),"."))))</f>
        <v>.</v>
      </c>
      <c r="M1373" s="308"/>
      <c r="N1373" s="308"/>
      <c r="O1373" s="304"/>
      <c r="P1373" s="304"/>
      <c r="Q1373" s="304"/>
      <c r="R1373" s="304"/>
      <c r="S1373" s="130" t="str">
        <f t="shared" si="65"/>
        <v>.</v>
      </c>
      <c r="T1373" s="169" t="str">
        <f>IF(S1373="Yes",(NETWORKDAYS(H1373,$D$12,Lists!$F$45:$F$65)-IF(ISNUMBER(J1373),J1373,0)-1),".")</f>
        <v>.</v>
      </c>
      <c r="U1373" s="24"/>
      <c r="V1373" s="296" t="str">
        <f t="shared" si="66"/>
        <v>.</v>
      </c>
      <c r="W1373" s="44"/>
      <c r="X1373" s="307"/>
      <c r="Y1373" s="44"/>
      <c r="Z1373" s="44"/>
      <c r="AA1373" s="44"/>
      <c r="AB1373" s="44"/>
      <c r="AC1373" s="44"/>
      <c r="AD1373" s="44"/>
      <c r="AE1373" s="44"/>
      <c r="AF1373" s="44"/>
      <c r="AG1373" s="44"/>
    </row>
    <row r="1374" spans="1:33" s="105" customFormat="1" ht="11.45" customHeight="1" outlineLevel="1" x14ac:dyDescent="0.2">
      <c r="A1374" s="142">
        <f t="shared" si="64"/>
        <v>1357</v>
      </c>
      <c r="B1374" s="318"/>
      <c r="C1374" s="71"/>
      <c r="D1374" s="314"/>
      <c r="E1374" s="70"/>
      <c r="F1374" s="70"/>
      <c r="G1374" s="265"/>
      <c r="H1374" s="305"/>
      <c r="I1374" s="305"/>
      <c r="J1374" s="311"/>
      <c r="K1374" s="305"/>
      <c r="L1374" s="130" t="str">
        <f>IF(I1374&lt;H1374,"Check dates",IF(AND(H1374="",I1374&gt;0),"Check dates",IF(I1374="",".",IFERROR(MAX(0,NETWORKDAYS(H1374,I1374,Lists!$F$45:$F$65)-IF(ISNUMBER(J1374),J1374,0)-1,0),"."))))</f>
        <v>.</v>
      </c>
      <c r="M1374" s="308"/>
      <c r="N1374" s="308"/>
      <c r="O1374" s="304"/>
      <c r="P1374" s="304"/>
      <c r="Q1374" s="304"/>
      <c r="R1374" s="304"/>
      <c r="S1374" s="130" t="str">
        <f t="shared" si="65"/>
        <v>.</v>
      </c>
      <c r="T1374" s="169" t="str">
        <f>IF(S1374="Yes",(NETWORKDAYS(H1374,$D$12,Lists!$F$45:$F$65)-IF(ISNUMBER(J1374),J1374,0)-1),".")</f>
        <v>.</v>
      </c>
      <c r="U1374" s="24"/>
      <c r="V1374" s="296" t="str">
        <f t="shared" si="66"/>
        <v>.</v>
      </c>
      <c r="W1374" s="44"/>
      <c r="X1374" s="307"/>
      <c r="Y1374" s="44"/>
      <c r="Z1374" s="44"/>
      <c r="AA1374" s="44"/>
      <c r="AB1374" s="44"/>
      <c r="AC1374" s="44"/>
      <c r="AD1374" s="44"/>
      <c r="AE1374" s="44"/>
      <c r="AF1374" s="44"/>
      <c r="AG1374" s="44"/>
    </row>
    <row r="1375" spans="1:33" s="105" customFormat="1" ht="11.45" customHeight="1" outlineLevel="1" x14ac:dyDescent="0.2">
      <c r="A1375" s="142">
        <f t="shared" si="64"/>
        <v>1358</v>
      </c>
      <c r="B1375" s="318"/>
      <c r="C1375" s="71"/>
      <c r="D1375" s="314"/>
      <c r="E1375" s="70"/>
      <c r="F1375" s="70"/>
      <c r="G1375" s="265"/>
      <c r="H1375" s="305"/>
      <c r="I1375" s="305"/>
      <c r="J1375" s="311"/>
      <c r="K1375" s="305"/>
      <c r="L1375" s="130" t="str">
        <f>IF(I1375&lt;H1375,"Check dates",IF(AND(H1375="",I1375&gt;0),"Check dates",IF(I1375="",".",IFERROR(MAX(0,NETWORKDAYS(H1375,I1375,Lists!$F$45:$F$65)-IF(ISNUMBER(J1375),J1375,0)-1,0),"."))))</f>
        <v>.</v>
      </c>
      <c r="M1375" s="308"/>
      <c r="N1375" s="308"/>
      <c r="O1375" s="304"/>
      <c r="P1375" s="304"/>
      <c r="Q1375" s="304"/>
      <c r="R1375" s="304"/>
      <c r="S1375" s="130" t="str">
        <f t="shared" si="65"/>
        <v>.</v>
      </c>
      <c r="T1375" s="169" t="str">
        <f>IF(S1375="Yes",(NETWORKDAYS(H1375,$D$12,Lists!$F$45:$F$65)-IF(ISNUMBER(J1375),J1375,0)-1),".")</f>
        <v>.</v>
      </c>
      <c r="U1375" s="24"/>
      <c r="V1375" s="296" t="str">
        <f t="shared" si="66"/>
        <v>.</v>
      </c>
      <c r="W1375" s="44"/>
      <c r="X1375" s="307"/>
      <c r="Y1375" s="44"/>
      <c r="Z1375" s="44"/>
      <c r="AA1375" s="44"/>
      <c r="AB1375" s="44"/>
      <c r="AC1375" s="44"/>
      <c r="AD1375" s="44"/>
      <c r="AE1375" s="44"/>
      <c r="AF1375" s="44"/>
      <c r="AG1375" s="44"/>
    </row>
    <row r="1376" spans="1:33" s="105" customFormat="1" ht="11.45" customHeight="1" outlineLevel="1" x14ac:dyDescent="0.2">
      <c r="A1376" s="142">
        <f t="shared" si="64"/>
        <v>1359</v>
      </c>
      <c r="B1376" s="318"/>
      <c r="C1376" s="71"/>
      <c r="D1376" s="314"/>
      <c r="E1376" s="70"/>
      <c r="F1376" s="70"/>
      <c r="G1376" s="265"/>
      <c r="H1376" s="305"/>
      <c r="I1376" s="305"/>
      <c r="J1376" s="311"/>
      <c r="K1376" s="305"/>
      <c r="L1376" s="130" t="str">
        <f>IF(I1376&lt;H1376,"Check dates",IF(AND(H1376="",I1376&gt;0),"Check dates",IF(I1376="",".",IFERROR(MAX(0,NETWORKDAYS(H1376,I1376,Lists!$F$45:$F$65)-IF(ISNUMBER(J1376),J1376,0)-1,0),"."))))</f>
        <v>.</v>
      </c>
      <c r="M1376" s="308"/>
      <c r="N1376" s="308"/>
      <c r="O1376" s="304"/>
      <c r="P1376" s="304"/>
      <c r="Q1376" s="304"/>
      <c r="R1376" s="304"/>
      <c r="S1376" s="130" t="str">
        <f t="shared" si="65"/>
        <v>.</v>
      </c>
      <c r="T1376" s="169" t="str">
        <f>IF(S1376="Yes",(NETWORKDAYS(H1376,$D$12,Lists!$F$45:$F$65)-IF(ISNUMBER(J1376),J1376,0)-1),".")</f>
        <v>.</v>
      </c>
      <c r="U1376" s="24"/>
      <c r="V1376" s="296" t="str">
        <f t="shared" si="66"/>
        <v>.</v>
      </c>
      <c r="W1376" s="44"/>
      <c r="X1376" s="307"/>
      <c r="Y1376" s="44"/>
      <c r="Z1376" s="44"/>
      <c r="AA1376" s="44"/>
      <c r="AB1376" s="44"/>
      <c r="AC1376" s="44"/>
      <c r="AD1376" s="44"/>
      <c r="AE1376" s="44"/>
      <c r="AF1376" s="44"/>
      <c r="AG1376" s="44"/>
    </row>
    <row r="1377" spans="1:33" s="105" customFormat="1" ht="11.45" customHeight="1" outlineLevel="1" x14ac:dyDescent="0.2">
      <c r="A1377" s="142">
        <f t="shared" si="64"/>
        <v>1360</v>
      </c>
      <c r="B1377" s="318"/>
      <c r="C1377" s="71"/>
      <c r="D1377" s="314"/>
      <c r="E1377" s="70"/>
      <c r="F1377" s="70"/>
      <c r="G1377" s="265"/>
      <c r="H1377" s="305"/>
      <c r="I1377" s="305"/>
      <c r="J1377" s="311"/>
      <c r="K1377" s="305"/>
      <c r="L1377" s="130" t="str">
        <f>IF(I1377&lt;H1377,"Check dates",IF(AND(H1377="",I1377&gt;0),"Check dates",IF(I1377="",".",IFERROR(MAX(0,NETWORKDAYS(H1377,I1377,Lists!$F$45:$F$65)-IF(ISNUMBER(J1377),J1377,0)-1,0),"."))))</f>
        <v>.</v>
      </c>
      <c r="M1377" s="308"/>
      <c r="N1377" s="308"/>
      <c r="O1377" s="304"/>
      <c r="P1377" s="304"/>
      <c r="Q1377" s="304"/>
      <c r="R1377" s="304"/>
      <c r="S1377" s="130" t="str">
        <f t="shared" si="65"/>
        <v>.</v>
      </c>
      <c r="T1377" s="169" t="str">
        <f>IF(S1377="Yes",(NETWORKDAYS(H1377,$D$12,Lists!$F$45:$F$65)-IF(ISNUMBER(J1377),J1377,0)-1),".")</f>
        <v>.</v>
      </c>
      <c r="U1377" s="24"/>
      <c r="V1377" s="296" t="str">
        <f t="shared" si="66"/>
        <v>.</v>
      </c>
      <c r="W1377" s="44"/>
      <c r="X1377" s="307"/>
      <c r="Y1377" s="44"/>
      <c r="Z1377" s="44"/>
      <c r="AA1377" s="44"/>
      <c r="AB1377" s="44"/>
      <c r="AC1377" s="44"/>
      <c r="AD1377" s="44"/>
      <c r="AE1377" s="44"/>
      <c r="AF1377" s="44"/>
      <c r="AG1377" s="44"/>
    </row>
    <row r="1378" spans="1:33" s="105" customFormat="1" ht="11.45" customHeight="1" outlineLevel="1" x14ac:dyDescent="0.2">
      <c r="A1378" s="142">
        <f t="shared" si="64"/>
        <v>1361</v>
      </c>
      <c r="B1378" s="318"/>
      <c r="C1378" s="71"/>
      <c r="D1378" s="314"/>
      <c r="E1378" s="70"/>
      <c r="F1378" s="309"/>
      <c r="G1378" s="308"/>
      <c r="H1378" s="305"/>
      <c r="I1378" s="305"/>
      <c r="J1378" s="311"/>
      <c r="K1378" s="305"/>
      <c r="L1378" s="130" t="str">
        <f>IF(I1378&lt;H1378,"Check dates",IF(AND(H1378="",I1378&gt;0),"Check dates",IF(I1378="",".",IFERROR(MAX(0,NETWORKDAYS(H1378,I1378,Lists!$F$45:$F$65)-IF(ISNUMBER(J1378),J1378,0)-1,0),"."))))</f>
        <v>.</v>
      </c>
      <c r="M1378" s="308"/>
      <c r="N1378" s="308"/>
      <c r="O1378" s="304"/>
      <c r="P1378" s="304"/>
      <c r="Q1378" s="304"/>
      <c r="R1378" s="304"/>
      <c r="S1378" s="130" t="str">
        <f t="shared" si="65"/>
        <v>.</v>
      </c>
      <c r="T1378" s="169" t="str">
        <f>IF(S1378="Yes",(NETWORKDAYS(H1378,$D$12,Lists!$F$45:$F$65)-IF(ISNUMBER(J1378),J1378,0)-1),".")</f>
        <v>.</v>
      </c>
      <c r="U1378" s="24"/>
      <c r="V1378" s="296" t="str">
        <f t="shared" si="66"/>
        <v>.</v>
      </c>
      <c r="W1378" s="44"/>
      <c r="X1378" s="307"/>
      <c r="Y1378" s="44"/>
      <c r="Z1378" s="44"/>
      <c r="AA1378" s="44"/>
      <c r="AB1378" s="44"/>
      <c r="AC1378" s="44"/>
      <c r="AD1378" s="44"/>
      <c r="AE1378" s="44"/>
      <c r="AF1378" s="44"/>
      <c r="AG1378" s="44"/>
    </row>
    <row r="1379" spans="1:33" s="105" customFormat="1" outlineLevel="1" x14ac:dyDescent="0.2">
      <c r="A1379" s="142">
        <f t="shared" si="64"/>
        <v>1362</v>
      </c>
      <c r="B1379" s="318"/>
      <c r="C1379" s="71"/>
      <c r="D1379" s="314"/>
      <c r="E1379" s="70"/>
      <c r="F1379" s="309"/>
      <c r="G1379" s="308"/>
      <c r="H1379" s="305"/>
      <c r="I1379" s="319"/>
      <c r="J1379" s="311"/>
      <c r="K1379" s="305"/>
      <c r="L1379" s="130" t="str">
        <f>IF(I1379&lt;H1379,"Check dates",IF(AND(H1379="",I1379&gt;0),"Check dates",IF(I1379="",".",IFERROR(MAX(0,NETWORKDAYS(H1379,I1379,Lists!$F$45:$F$65)-IF(ISNUMBER(J1379),J1379,0)-1,0),"."))))</f>
        <v>.</v>
      </c>
      <c r="M1379" s="308"/>
      <c r="N1379" s="308"/>
      <c r="O1379" s="304"/>
      <c r="P1379" s="304"/>
      <c r="Q1379" s="304"/>
      <c r="R1379" s="304"/>
      <c r="S1379" s="130" t="str">
        <f t="shared" si="65"/>
        <v>.</v>
      </c>
      <c r="T1379" s="169" t="str">
        <f>IF(S1379="Yes",(NETWORKDAYS(H1379,$D$12,Lists!$F$45:$F$65)-IF(ISNUMBER(J1379),J1379,0)-1),".")</f>
        <v>.</v>
      </c>
      <c r="U1379" s="24"/>
      <c r="V1379" s="296" t="str">
        <f t="shared" si="66"/>
        <v>.</v>
      </c>
      <c r="W1379" s="44"/>
      <c r="X1379" s="307"/>
      <c r="Y1379" s="44"/>
      <c r="Z1379" s="44"/>
      <c r="AA1379" s="44"/>
      <c r="AB1379" s="44"/>
      <c r="AC1379" s="44"/>
      <c r="AD1379" s="44"/>
      <c r="AE1379" s="44"/>
      <c r="AF1379" s="44"/>
      <c r="AG1379" s="44"/>
    </row>
    <row r="1380" spans="1:33" s="105" customFormat="1" ht="11.45" customHeight="1" outlineLevel="1" x14ac:dyDescent="0.2">
      <c r="A1380" s="142">
        <f t="shared" si="64"/>
        <v>1363</v>
      </c>
      <c r="B1380" s="318"/>
      <c r="C1380" s="71"/>
      <c r="D1380" s="314"/>
      <c r="E1380" s="70"/>
      <c r="F1380" s="309"/>
      <c r="G1380" s="308"/>
      <c r="H1380" s="305"/>
      <c r="I1380" s="305"/>
      <c r="J1380" s="311"/>
      <c r="K1380" s="305"/>
      <c r="L1380" s="130" t="str">
        <f>IF(I1380&lt;H1380,"Check dates",IF(AND(H1380="",I1380&gt;0),"Check dates",IF(I1380="",".",IFERROR(MAX(0,NETWORKDAYS(H1380,I1380,Lists!$F$45:$F$65)-IF(ISNUMBER(J1380),J1380,0)-1,0),"."))))</f>
        <v>.</v>
      </c>
      <c r="M1380" s="308"/>
      <c r="N1380" s="308"/>
      <c r="O1380" s="304"/>
      <c r="P1380" s="304"/>
      <c r="Q1380" s="304"/>
      <c r="R1380" s="304"/>
      <c r="S1380" s="130" t="str">
        <f t="shared" si="65"/>
        <v>.</v>
      </c>
      <c r="T1380" s="169" t="str">
        <f>IF(S1380="Yes",(NETWORKDAYS(H1380,$D$12,Lists!$F$45:$F$65)-IF(ISNUMBER(J1380),J1380,0)-1),".")</f>
        <v>.</v>
      </c>
      <c r="U1380" s="24"/>
      <c r="V1380" s="296" t="str">
        <f t="shared" si="66"/>
        <v>.</v>
      </c>
      <c r="W1380" s="44"/>
      <c r="X1380" s="307"/>
      <c r="Y1380" s="44"/>
      <c r="Z1380" s="44"/>
      <c r="AA1380" s="44"/>
      <c r="AB1380" s="44"/>
      <c r="AC1380" s="44"/>
      <c r="AD1380" s="44"/>
      <c r="AE1380" s="44"/>
      <c r="AF1380" s="44"/>
      <c r="AG1380" s="44"/>
    </row>
    <row r="1381" spans="1:33" s="105" customFormat="1" ht="11.45" customHeight="1" outlineLevel="1" x14ac:dyDescent="0.2">
      <c r="A1381" s="142">
        <f t="shared" si="64"/>
        <v>1364</v>
      </c>
      <c r="B1381" s="318"/>
      <c r="C1381" s="71"/>
      <c r="D1381" s="314"/>
      <c r="E1381" s="70"/>
      <c r="F1381" s="309"/>
      <c r="G1381" s="308"/>
      <c r="H1381" s="305"/>
      <c r="I1381" s="305"/>
      <c r="J1381" s="311"/>
      <c r="K1381" s="305"/>
      <c r="L1381" s="130" t="str">
        <f>IF(I1381&lt;H1381,"Check dates",IF(AND(H1381="",I1381&gt;0),"Check dates",IF(I1381="",".",IFERROR(MAX(0,NETWORKDAYS(H1381,I1381,Lists!$F$45:$F$65)-IF(ISNUMBER(J1381),J1381,0)-1,0),"."))))</f>
        <v>.</v>
      </c>
      <c r="M1381" s="308"/>
      <c r="N1381" s="308"/>
      <c r="O1381" s="304"/>
      <c r="P1381" s="304"/>
      <c r="Q1381" s="304"/>
      <c r="R1381" s="304"/>
      <c r="S1381" s="130" t="str">
        <f t="shared" si="65"/>
        <v>.</v>
      </c>
      <c r="T1381" s="169" t="str">
        <f>IF(S1381="Yes",(NETWORKDAYS(H1381,$D$12,Lists!$F$45:$F$65)-IF(ISNUMBER(J1381),J1381,0)-1),".")</f>
        <v>.</v>
      </c>
      <c r="U1381" s="24"/>
      <c r="V1381" s="296" t="str">
        <f t="shared" si="66"/>
        <v>.</v>
      </c>
      <c r="W1381" s="44"/>
      <c r="X1381" s="307"/>
      <c r="Y1381" s="44"/>
      <c r="Z1381" s="44"/>
      <c r="AA1381" s="44"/>
      <c r="AB1381" s="44"/>
      <c r="AC1381" s="44"/>
      <c r="AD1381" s="44"/>
      <c r="AE1381" s="44"/>
      <c r="AF1381" s="44"/>
      <c r="AG1381" s="44"/>
    </row>
    <row r="1382" spans="1:33" s="105" customFormat="1" outlineLevel="1" x14ac:dyDescent="0.2">
      <c r="A1382" s="142">
        <f t="shared" si="64"/>
        <v>1365</v>
      </c>
      <c r="B1382" s="318"/>
      <c r="C1382" s="71"/>
      <c r="D1382" s="314"/>
      <c r="E1382" s="70"/>
      <c r="F1382" s="309"/>
      <c r="G1382" s="308"/>
      <c r="H1382" s="305"/>
      <c r="I1382" s="305"/>
      <c r="J1382" s="311"/>
      <c r="K1382" s="305"/>
      <c r="L1382" s="130" t="str">
        <f>IF(I1382&lt;H1382,"Check dates",IF(AND(H1382="",I1382&gt;0),"Check dates",IF(I1382="",".",IFERROR(MAX(0,NETWORKDAYS(H1382,I1382,Lists!$F$45:$F$65)-IF(ISNUMBER(J1382),J1382,0)-1,0),"."))))</f>
        <v>.</v>
      </c>
      <c r="M1382" s="308"/>
      <c r="N1382" s="308"/>
      <c r="O1382" s="304"/>
      <c r="P1382" s="304"/>
      <c r="Q1382" s="304"/>
      <c r="R1382" s="304"/>
      <c r="S1382" s="130" t="str">
        <f t="shared" si="65"/>
        <v>.</v>
      </c>
      <c r="T1382" s="169" t="str">
        <f>IF(S1382="Yes",(NETWORKDAYS(H1382,$D$12,Lists!$F$45:$F$65)-IF(ISNUMBER(J1382),J1382,0)-1),".")</f>
        <v>.</v>
      </c>
      <c r="U1382" s="24"/>
      <c r="V1382" s="296" t="str">
        <f t="shared" si="66"/>
        <v>.</v>
      </c>
      <c r="W1382" s="44"/>
      <c r="X1382" s="307"/>
      <c r="Y1382" s="44"/>
      <c r="Z1382" s="44"/>
      <c r="AA1382" s="44"/>
      <c r="AB1382" s="44"/>
      <c r="AC1382" s="44"/>
      <c r="AD1382" s="44"/>
      <c r="AE1382" s="44"/>
      <c r="AF1382" s="44"/>
      <c r="AG1382" s="44"/>
    </row>
    <row r="1383" spans="1:33" s="105" customFormat="1" ht="11.45" customHeight="1" outlineLevel="1" x14ac:dyDescent="0.2">
      <c r="A1383" s="142">
        <f t="shared" si="64"/>
        <v>1366</v>
      </c>
      <c r="B1383" s="318"/>
      <c r="C1383" s="71"/>
      <c r="D1383" s="314"/>
      <c r="E1383" s="70"/>
      <c r="F1383" s="309"/>
      <c r="G1383" s="308"/>
      <c r="H1383" s="305"/>
      <c r="I1383" s="305"/>
      <c r="J1383" s="311"/>
      <c r="K1383" s="305"/>
      <c r="L1383" s="130" t="str">
        <f>IF(I1383&lt;H1383,"Check dates",IF(AND(H1383="",I1383&gt;0),"Check dates",IF(I1383="",".",IFERROR(MAX(0,NETWORKDAYS(H1383,I1383,Lists!$F$45:$F$65)-IF(ISNUMBER(J1383),J1383,0)-1,0),"."))))</f>
        <v>.</v>
      </c>
      <c r="M1383" s="308"/>
      <c r="N1383" s="308"/>
      <c r="O1383" s="304"/>
      <c r="P1383" s="304"/>
      <c r="Q1383" s="304"/>
      <c r="R1383" s="304"/>
      <c r="S1383" s="130" t="str">
        <f t="shared" si="65"/>
        <v>.</v>
      </c>
      <c r="T1383" s="169" t="str">
        <f>IF(S1383="Yes",(NETWORKDAYS(H1383,$D$12,Lists!$F$45:$F$65)-IF(ISNUMBER(J1383),J1383,0)-1),".")</f>
        <v>.</v>
      </c>
      <c r="U1383" s="24"/>
      <c r="V1383" s="296" t="str">
        <f t="shared" si="66"/>
        <v>.</v>
      </c>
      <c r="W1383" s="44"/>
      <c r="X1383" s="307"/>
      <c r="Y1383" s="44"/>
      <c r="Z1383" s="44"/>
      <c r="AA1383" s="44"/>
      <c r="AB1383" s="44"/>
      <c r="AC1383" s="44"/>
      <c r="AD1383" s="44"/>
      <c r="AE1383" s="44"/>
      <c r="AF1383" s="44"/>
      <c r="AG1383" s="44"/>
    </row>
    <row r="1384" spans="1:33" s="105" customFormat="1" ht="11.45" customHeight="1" outlineLevel="1" x14ac:dyDescent="0.2">
      <c r="A1384" s="142">
        <f t="shared" si="64"/>
        <v>1367</v>
      </c>
      <c r="B1384" s="318"/>
      <c r="C1384" s="71"/>
      <c r="D1384" s="314"/>
      <c r="E1384" s="70"/>
      <c r="F1384" s="309"/>
      <c r="G1384" s="308"/>
      <c r="H1384" s="305"/>
      <c r="I1384" s="319"/>
      <c r="J1384" s="311"/>
      <c r="K1384" s="305"/>
      <c r="L1384" s="130" t="str">
        <f>IF(I1384&lt;H1384,"Check dates",IF(AND(H1384="",I1384&gt;0),"Check dates",IF(I1384="",".",IFERROR(MAX(0,NETWORKDAYS(H1384,I1384,Lists!$F$45:$F$65)-IF(ISNUMBER(J1384),J1384,0)-1,0),"."))))</f>
        <v>.</v>
      </c>
      <c r="M1384" s="308"/>
      <c r="N1384" s="308"/>
      <c r="O1384" s="304"/>
      <c r="P1384" s="304"/>
      <c r="Q1384" s="304"/>
      <c r="R1384" s="304"/>
      <c r="S1384" s="130" t="str">
        <f t="shared" si="65"/>
        <v>.</v>
      </c>
      <c r="T1384" s="169" t="str">
        <f>IF(S1384="Yes",(NETWORKDAYS(H1384,$D$12,Lists!$F$45:$F$65)-IF(ISNUMBER(J1384),J1384,0)-1),".")</f>
        <v>.</v>
      </c>
      <c r="U1384" s="24"/>
      <c r="V1384" s="296" t="str">
        <f t="shared" si="66"/>
        <v>.</v>
      </c>
      <c r="W1384" s="44"/>
      <c r="X1384" s="307"/>
      <c r="Y1384" s="44"/>
      <c r="Z1384" s="44"/>
      <c r="AA1384" s="44"/>
      <c r="AB1384" s="44"/>
      <c r="AC1384" s="44"/>
      <c r="AD1384" s="44"/>
      <c r="AE1384" s="44"/>
      <c r="AF1384" s="44"/>
      <c r="AG1384" s="44"/>
    </row>
    <row r="1385" spans="1:33" s="105" customFormat="1" outlineLevel="1" x14ac:dyDescent="0.2">
      <c r="A1385" s="142">
        <f t="shared" si="64"/>
        <v>1368</v>
      </c>
      <c r="B1385" s="318"/>
      <c r="C1385" s="71"/>
      <c r="D1385" s="314"/>
      <c r="E1385" s="70"/>
      <c r="F1385" s="309"/>
      <c r="G1385" s="308"/>
      <c r="H1385" s="305"/>
      <c r="I1385" s="305"/>
      <c r="J1385" s="311"/>
      <c r="K1385" s="305"/>
      <c r="L1385" s="130" t="str">
        <f>IF(I1385&lt;H1385,"Check dates",IF(AND(H1385="",I1385&gt;0),"Check dates",IF(I1385="",".",IFERROR(MAX(0,NETWORKDAYS(H1385,I1385,Lists!$F$45:$F$65)-IF(ISNUMBER(J1385),J1385,0)-1,0),"."))))</f>
        <v>.</v>
      </c>
      <c r="M1385" s="308"/>
      <c r="N1385" s="308"/>
      <c r="O1385" s="304"/>
      <c r="P1385" s="304"/>
      <c r="Q1385" s="304"/>
      <c r="R1385" s="304"/>
      <c r="S1385" s="130" t="str">
        <f t="shared" si="65"/>
        <v>.</v>
      </c>
      <c r="T1385" s="169" t="str">
        <f>IF(S1385="Yes",(NETWORKDAYS(H1385,$D$12,Lists!$F$45:$F$65)-IF(ISNUMBER(J1385),J1385,0)-1),".")</f>
        <v>.</v>
      </c>
      <c r="U1385" s="24"/>
      <c r="V1385" s="296" t="str">
        <f t="shared" si="66"/>
        <v>.</v>
      </c>
      <c r="W1385" s="44"/>
      <c r="X1385" s="307"/>
      <c r="Y1385" s="44"/>
      <c r="Z1385" s="44"/>
      <c r="AA1385" s="44"/>
      <c r="AB1385" s="44"/>
      <c r="AC1385" s="44"/>
      <c r="AD1385" s="44"/>
      <c r="AE1385" s="44"/>
      <c r="AF1385" s="44"/>
      <c r="AG1385" s="44"/>
    </row>
    <row r="1386" spans="1:33" s="105" customFormat="1" ht="11.45" customHeight="1" outlineLevel="1" x14ac:dyDescent="0.2">
      <c r="A1386" s="142">
        <f t="shared" si="64"/>
        <v>1369</v>
      </c>
      <c r="B1386" s="318"/>
      <c r="C1386" s="71"/>
      <c r="D1386" s="314"/>
      <c r="E1386" s="70"/>
      <c r="F1386" s="309"/>
      <c r="G1386" s="308"/>
      <c r="H1386" s="305"/>
      <c r="I1386" s="305"/>
      <c r="J1386" s="311"/>
      <c r="K1386" s="305"/>
      <c r="L1386" s="130" t="str">
        <f>IF(I1386&lt;H1386,"Check dates",IF(AND(H1386="",I1386&gt;0),"Check dates",IF(I1386="",".",IFERROR(MAX(0,NETWORKDAYS(H1386,I1386,Lists!$F$45:$F$65)-IF(ISNUMBER(J1386),J1386,0)-1,0),"."))))</f>
        <v>.</v>
      </c>
      <c r="M1386" s="308"/>
      <c r="N1386" s="308"/>
      <c r="O1386" s="304"/>
      <c r="P1386" s="304"/>
      <c r="Q1386" s="304"/>
      <c r="R1386" s="304"/>
      <c r="S1386" s="130" t="str">
        <f t="shared" si="65"/>
        <v>.</v>
      </c>
      <c r="T1386" s="169" t="str">
        <f>IF(S1386="Yes",(NETWORKDAYS(H1386,$D$12,Lists!$F$45:$F$65)-IF(ISNUMBER(J1386),J1386,0)-1),".")</f>
        <v>.</v>
      </c>
      <c r="U1386" s="24"/>
      <c r="V1386" s="296" t="str">
        <f t="shared" si="66"/>
        <v>.</v>
      </c>
      <c r="W1386" s="44"/>
      <c r="X1386" s="307"/>
      <c r="Y1386" s="44"/>
      <c r="Z1386" s="44"/>
      <c r="AA1386" s="44"/>
      <c r="AB1386" s="44"/>
      <c r="AC1386" s="44"/>
      <c r="AD1386" s="44"/>
      <c r="AE1386" s="44"/>
      <c r="AF1386" s="44"/>
      <c r="AG1386" s="44"/>
    </row>
    <row r="1387" spans="1:33" s="105" customFormat="1" ht="11.45" customHeight="1" outlineLevel="1" x14ac:dyDescent="0.2">
      <c r="A1387" s="142">
        <f t="shared" si="64"/>
        <v>1370</v>
      </c>
      <c r="B1387" s="318"/>
      <c r="C1387" s="71"/>
      <c r="D1387" s="314"/>
      <c r="E1387" s="70"/>
      <c r="F1387" s="309"/>
      <c r="G1387" s="308"/>
      <c r="H1387" s="305"/>
      <c r="I1387" s="305"/>
      <c r="J1387" s="311"/>
      <c r="K1387" s="305"/>
      <c r="L1387" s="130" t="str">
        <f>IF(I1387&lt;H1387,"Check dates",IF(AND(H1387="",I1387&gt;0),"Check dates",IF(I1387="",".",IFERROR(MAX(0,NETWORKDAYS(H1387,I1387,Lists!$F$45:$F$65)-IF(ISNUMBER(J1387),J1387,0)-1,0),"."))))</f>
        <v>.</v>
      </c>
      <c r="M1387" s="308"/>
      <c r="N1387" s="308"/>
      <c r="O1387" s="304"/>
      <c r="P1387" s="304"/>
      <c r="Q1387" s="304"/>
      <c r="R1387" s="304"/>
      <c r="S1387" s="130" t="str">
        <f t="shared" si="65"/>
        <v>.</v>
      </c>
      <c r="T1387" s="169" t="str">
        <f>IF(S1387="Yes",(NETWORKDAYS(H1387,$D$12,Lists!$F$45:$F$65)-IF(ISNUMBER(J1387),J1387,0)-1),".")</f>
        <v>.</v>
      </c>
      <c r="U1387" s="24"/>
      <c r="V1387" s="296" t="str">
        <f t="shared" si="66"/>
        <v>.</v>
      </c>
      <c r="W1387" s="44"/>
      <c r="X1387" s="307"/>
      <c r="Y1387" s="44"/>
      <c r="Z1387" s="44"/>
      <c r="AA1387" s="44"/>
      <c r="AB1387" s="44"/>
      <c r="AC1387" s="44"/>
      <c r="AD1387" s="44"/>
      <c r="AE1387" s="44"/>
      <c r="AF1387" s="44"/>
      <c r="AG1387" s="44"/>
    </row>
    <row r="1388" spans="1:33" s="105" customFormat="1" ht="11.45" customHeight="1" outlineLevel="1" x14ac:dyDescent="0.2">
      <c r="A1388" s="142">
        <f t="shared" si="64"/>
        <v>1371</v>
      </c>
      <c r="B1388" s="318"/>
      <c r="C1388" s="71"/>
      <c r="D1388" s="314"/>
      <c r="E1388" s="70"/>
      <c r="F1388" s="309"/>
      <c r="G1388" s="308"/>
      <c r="H1388" s="305"/>
      <c r="I1388" s="305"/>
      <c r="J1388" s="311"/>
      <c r="K1388" s="305"/>
      <c r="L1388" s="130" t="str">
        <f>IF(I1388&lt;H1388,"Check dates",IF(AND(H1388="",I1388&gt;0),"Check dates",IF(I1388="",".",IFERROR(MAX(0,NETWORKDAYS(H1388,I1388,Lists!$F$45:$F$65)-IF(ISNUMBER(J1388),J1388,0)-1,0),"."))))</f>
        <v>.</v>
      </c>
      <c r="M1388" s="308"/>
      <c r="N1388" s="308"/>
      <c r="O1388" s="304"/>
      <c r="P1388" s="304"/>
      <c r="Q1388" s="304"/>
      <c r="R1388" s="304"/>
      <c r="S1388" s="130" t="str">
        <f t="shared" si="65"/>
        <v>.</v>
      </c>
      <c r="T1388" s="169" t="str">
        <f>IF(S1388="Yes",(NETWORKDAYS(H1388,$D$12,Lists!$F$45:$F$65)-IF(ISNUMBER(J1388),J1388,0)-1),".")</f>
        <v>.</v>
      </c>
      <c r="U1388" s="24"/>
      <c r="V1388" s="296" t="str">
        <f t="shared" si="66"/>
        <v>.</v>
      </c>
      <c r="W1388" s="44"/>
      <c r="X1388" s="307"/>
      <c r="Y1388" s="44"/>
      <c r="Z1388" s="44"/>
      <c r="AA1388" s="44"/>
      <c r="AB1388" s="44"/>
      <c r="AC1388" s="44"/>
      <c r="AD1388" s="44"/>
      <c r="AE1388" s="44"/>
      <c r="AF1388" s="44"/>
      <c r="AG1388" s="44"/>
    </row>
    <row r="1389" spans="1:33" s="105" customFormat="1" ht="11.45" customHeight="1" outlineLevel="1" x14ac:dyDescent="0.2">
      <c r="A1389" s="142">
        <f t="shared" si="64"/>
        <v>1372</v>
      </c>
      <c r="B1389" s="318"/>
      <c r="C1389" s="71"/>
      <c r="D1389" s="314"/>
      <c r="E1389" s="70"/>
      <c r="F1389" s="309"/>
      <c r="G1389" s="308"/>
      <c r="H1389" s="305"/>
      <c r="I1389" s="305"/>
      <c r="J1389" s="311"/>
      <c r="K1389" s="305"/>
      <c r="L1389" s="130" t="str">
        <f>IF(I1389&lt;H1389,"Check dates",IF(AND(H1389="",I1389&gt;0),"Check dates",IF(I1389="",".",IFERROR(MAX(0,NETWORKDAYS(H1389,I1389,Lists!$F$45:$F$65)-IF(ISNUMBER(J1389),J1389,0)-1,0),"."))))</f>
        <v>.</v>
      </c>
      <c r="M1389" s="308"/>
      <c r="N1389" s="308"/>
      <c r="O1389" s="304"/>
      <c r="P1389" s="304"/>
      <c r="Q1389" s="304"/>
      <c r="R1389" s="304"/>
      <c r="S1389" s="130" t="str">
        <f t="shared" si="65"/>
        <v>.</v>
      </c>
      <c r="T1389" s="169" t="str">
        <f>IF(S1389="Yes",(NETWORKDAYS(H1389,$D$12,Lists!$F$45:$F$65)-IF(ISNUMBER(J1389),J1389,0)-1),".")</f>
        <v>.</v>
      </c>
      <c r="U1389" s="24"/>
      <c r="V1389" s="296" t="str">
        <f t="shared" si="66"/>
        <v>.</v>
      </c>
      <c r="W1389" s="44"/>
      <c r="X1389" s="307"/>
      <c r="Y1389" s="44"/>
      <c r="Z1389" s="44"/>
      <c r="AA1389" s="44"/>
      <c r="AB1389" s="44"/>
      <c r="AC1389" s="44"/>
      <c r="AD1389" s="44"/>
      <c r="AE1389" s="44"/>
      <c r="AF1389" s="44"/>
      <c r="AG1389" s="44"/>
    </row>
    <row r="1390" spans="1:33" s="105" customFormat="1" ht="11.45" customHeight="1" outlineLevel="1" x14ac:dyDescent="0.2">
      <c r="A1390" s="142">
        <f t="shared" si="64"/>
        <v>1373</v>
      </c>
      <c r="B1390" s="318"/>
      <c r="C1390" s="71"/>
      <c r="D1390" s="314"/>
      <c r="E1390" s="70"/>
      <c r="F1390" s="309"/>
      <c r="G1390" s="308"/>
      <c r="H1390" s="305"/>
      <c r="I1390" s="305"/>
      <c r="J1390" s="311"/>
      <c r="K1390" s="305"/>
      <c r="L1390" s="130" t="str">
        <f>IF(I1390&lt;H1390,"Check dates",IF(AND(H1390="",I1390&gt;0),"Check dates",IF(I1390="",".",IFERROR(MAX(0,NETWORKDAYS(H1390,I1390,Lists!$F$45:$F$65)-IF(ISNUMBER(J1390),J1390,0)-1,0),"."))))</f>
        <v>.</v>
      </c>
      <c r="M1390" s="308"/>
      <c r="N1390" s="308"/>
      <c r="O1390" s="304"/>
      <c r="P1390" s="304"/>
      <c r="Q1390" s="304"/>
      <c r="R1390" s="304"/>
      <c r="S1390" s="130" t="str">
        <f t="shared" si="65"/>
        <v>.</v>
      </c>
      <c r="T1390" s="169" t="str">
        <f>IF(S1390="Yes",(NETWORKDAYS(H1390,$D$12,Lists!$F$45:$F$65)-IF(ISNUMBER(J1390),J1390,0)-1),".")</f>
        <v>.</v>
      </c>
      <c r="U1390" s="24"/>
      <c r="V1390" s="296" t="str">
        <f t="shared" si="66"/>
        <v>.</v>
      </c>
      <c r="W1390" s="44"/>
      <c r="X1390" s="307"/>
      <c r="Y1390" s="44"/>
      <c r="Z1390" s="44"/>
      <c r="AA1390" s="44"/>
      <c r="AB1390" s="44"/>
      <c r="AC1390" s="44"/>
      <c r="AD1390" s="44"/>
      <c r="AE1390" s="44"/>
      <c r="AF1390" s="44"/>
      <c r="AG1390" s="44"/>
    </row>
    <row r="1391" spans="1:33" s="105" customFormat="1" ht="11.45" customHeight="1" outlineLevel="1" x14ac:dyDescent="0.2">
      <c r="A1391" s="142">
        <f t="shared" si="64"/>
        <v>1374</v>
      </c>
      <c r="B1391" s="318"/>
      <c r="C1391" s="71"/>
      <c r="D1391" s="314"/>
      <c r="E1391" s="70"/>
      <c r="F1391" s="309"/>
      <c r="G1391" s="308"/>
      <c r="H1391" s="305"/>
      <c r="I1391" s="305"/>
      <c r="J1391" s="311"/>
      <c r="K1391" s="305"/>
      <c r="L1391" s="130" t="str">
        <f>IF(I1391&lt;H1391,"Check dates",IF(AND(H1391="",I1391&gt;0),"Check dates",IF(I1391="",".",IFERROR(MAX(0,NETWORKDAYS(H1391,I1391,Lists!$F$45:$F$65)-IF(ISNUMBER(J1391),J1391,0)-1,0),"."))))</f>
        <v>.</v>
      </c>
      <c r="M1391" s="308"/>
      <c r="N1391" s="308"/>
      <c r="O1391" s="304"/>
      <c r="P1391" s="304"/>
      <c r="Q1391" s="304"/>
      <c r="R1391" s="304"/>
      <c r="S1391" s="130" t="str">
        <f t="shared" si="65"/>
        <v>.</v>
      </c>
      <c r="T1391" s="169" t="str">
        <f>IF(S1391="Yes",(NETWORKDAYS(H1391,$D$12,Lists!$F$45:$F$65)-IF(ISNUMBER(J1391),J1391,0)-1),".")</f>
        <v>.</v>
      </c>
      <c r="U1391" s="24"/>
      <c r="V1391" s="296" t="str">
        <f t="shared" si="66"/>
        <v>.</v>
      </c>
      <c r="W1391" s="44"/>
      <c r="X1391" s="307"/>
      <c r="Y1391" s="44"/>
      <c r="Z1391" s="44"/>
      <c r="AA1391" s="44"/>
      <c r="AB1391" s="44"/>
      <c r="AC1391" s="44"/>
      <c r="AD1391" s="44"/>
      <c r="AE1391" s="44"/>
      <c r="AF1391" s="44"/>
      <c r="AG1391" s="44"/>
    </row>
    <row r="1392" spans="1:33" s="105" customFormat="1" ht="11.45" customHeight="1" outlineLevel="1" x14ac:dyDescent="0.2">
      <c r="A1392" s="142">
        <f t="shared" si="64"/>
        <v>1375</v>
      </c>
      <c r="B1392" s="318"/>
      <c r="C1392" s="71"/>
      <c r="D1392" s="314"/>
      <c r="E1392" s="70"/>
      <c r="F1392" s="309"/>
      <c r="G1392" s="308"/>
      <c r="H1392" s="305"/>
      <c r="I1392" s="305"/>
      <c r="J1392" s="311"/>
      <c r="K1392" s="305"/>
      <c r="L1392" s="130" t="str">
        <f>IF(I1392&lt;H1392,"Check dates",IF(AND(H1392="",I1392&gt;0),"Check dates",IF(I1392="",".",IFERROR(MAX(0,NETWORKDAYS(H1392,I1392,Lists!$F$45:$F$65)-IF(ISNUMBER(J1392),J1392,0)-1,0),"."))))</f>
        <v>.</v>
      </c>
      <c r="M1392" s="308"/>
      <c r="N1392" s="308"/>
      <c r="O1392" s="304"/>
      <c r="P1392" s="304"/>
      <c r="Q1392" s="304"/>
      <c r="R1392" s="304"/>
      <c r="S1392" s="130" t="str">
        <f t="shared" si="65"/>
        <v>.</v>
      </c>
      <c r="T1392" s="169" t="str">
        <f>IF(S1392="Yes",(NETWORKDAYS(H1392,$D$12,Lists!$F$45:$F$65)-IF(ISNUMBER(J1392),J1392,0)-1),".")</f>
        <v>.</v>
      </c>
      <c r="U1392" s="24"/>
      <c r="V1392" s="296" t="str">
        <f t="shared" si="66"/>
        <v>.</v>
      </c>
      <c r="W1392" s="44"/>
      <c r="X1392" s="307"/>
      <c r="Y1392" s="44"/>
      <c r="Z1392" s="44"/>
      <c r="AA1392" s="44"/>
      <c r="AB1392" s="44"/>
      <c r="AC1392" s="44"/>
      <c r="AD1392" s="44"/>
      <c r="AE1392" s="44"/>
      <c r="AF1392" s="44"/>
      <c r="AG1392" s="44"/>
    </row>
    <row r="1393" spans="1:33" s="105" customFormat="1" ht="11.45" customHeight="1" outlineLevel="1" x14ac:dyDescent="0.2">
      <c r="A1393" s="142">
        <f t="shared" si="64"/>
        <v>1376</v>
      </c>
      <c r="B1393" s="318"/>
      <c r="C1393" s="71"/>
      <c r="D1393" s="314"/>
      <c r="E1393" s="70"/>
      <c r="F1393" s="309"/>
      <c r="G1393" s="308"/>
      <c r="H1393" s="305"/>
      <c r="I1393" s="305"/>
      <c r="J1393" s="311"/>
      <c r="K1393" s="305"/>
      <c r="L1393" s="130" t="str">
        <f>IF(I1393&lt;H1393,"Check dates",IF(AND(H1393="",I1393&gt;0),"Check dates",IF(I1393="",".",IFERROR(MAX(0,NETWORKDAYS(H1393,I1393,Lists!$F$45:$F$65)-IF(ISNUMBER(J1393),J1393,0)-1,0),"."))))</f>
        <v>.</v>
      </c>
      <c r="M1393" s="308"/>
      <c r="N1393" s="308"/>
      <c r="O1393" s="304"/>
      <c r="P1393" s="304"/>
      <c r="Q1393" s="304"/>
      <c r="R1393" s="304"/>
      <c r="S1393" s="130" t="str">
        <f t="shared" si="65"/>
        <v>.</v>
      </c>
      <c r="T1393" s="169" t="str">
        <f>IF(S1393="Yes",(NETWORKDAYS(H1393,$D$12,Lists!$F$45:$F$65)-IF(ISNUMBER(J1393),J1393,0)-1),".")</f>
        <v>.</v>
      </c>
      <c r="U1393" s="24"/>
      <c r="V1393" s="296" t="str">
        <f t="shared" si="66"/>
        <v>.</v>
      </c>
      <c r="W1393" s="44"/>
      <c r="X1393" s="307"/>
      <c r="Y1393" s="44"/>
      <c r="Z1393" s="44"/>
      <c r="AA1393" s="44"/>
      <c r="AB1393" s="44"/>
      <c r="AC1393" s="44"/>
      <c r="AD1393" s="44"/>
      <c r="AE1393" s="44"/>
      <c r="AF1393" s="44"/>
      <c r="AG1393" s="44"/>
    </row>
    <row r="1394" spans="1:33" s="105" customFormat="1" ht="11.45" customHeight="1" outlineLevel="1" x14ac:dyDescent="0.2">
      <c r="A1394" s="142">
        <f t="shared" si="64"/>
        <v>1377</v>
      </c>
      <c r="B1394" s="318"/>
      <c r="C1394" s="71"/>
      <c r="D1394" s="314"/>
      <c r="E1394" s="70"/>
      <c r="F1394" s="309"/>
      <c r="G1394" s="308"/>
      <c r="H1394" s="305"/>
      <c r="I1394" s="319"/>
      <c r="J1394" s="311"/>
      <c r="K1394" s="305"/>
      <c r="L1394" s="130" t="str">
        <f>IF(I1394&lt;H1394,"Check dates",IF(AND(H1394="",I1394&gt;0),"Check dates",IF(I1394="",".",IFERROR(MAX(0,NETWORKDAYS(H1394,I1394,Lists!$F$45:$F$65)-IF(ISNUMBER(J1394),J1394,0)-1,0),"."))))</f>
        <v>.</v>
      </c>
      <c r="M1394" s="308"/>
      <c r="N1394" s="308"/>
      <c r="O1394" s="304"/>
      <c r="P1394" s="304"/>
      <c r="Q1394" s="304"/>
      <c r="R1394" s="304"/>
      <c r="S1394" s="130" t="str">
        <f t="shared" si="65"/>
        <v>.</v>
      </c>
      <c r="T1394" s="169" t="str">
        <f>IF(S1394="Yes",(NETWORKDAYS(H1394,$D$12,Lists!$F$45:$F$65)-IF(ISNUMBER(J1394),J1394,0)-1),".")</f>
        <v>.</v>
      </c>
      <c r="U1394" s="24"/>
      <c r="V1394" s="296" t="str">
        <f t="shared" si="66"/>
        <v>.</v>
      </c>
      <c r="W1394" s="44"/>
      <c r="X1394" s="307"/>
      <c r="Y1394" s="44"/>
      <c r="Z1394" s="44"/>
      <c r="AA1394" s="44"/>
      <c r="AB1394" s="44"/>
      <c r="AC1394" s="44"/>
      <c r="AD1394" s="44"/>
      <c r="AE1394" s="44"/>
      <c r="AF1394" s="44"/>
      <c r="AG1394" s="44"/>
    </row>
    <row r="1395" spans="1:33" s="105" customFormat="1" ht="11.45" customHeight="1" outlineLevel="1" x14ac:dyDescent="0.2">
      <c r="A1395" s="142">
        <f t="shared" si="64"/>
        <v>1378</v>
      </c>
      <c r="B1395" s="318"/>
      <c r="C1395" s="71"/>
      <c r="D1395" s="314"/>
      <c r="E1395" s="70"/>
      <c r="F1395" s="309"/>
      <c r="G1395" s="308"/>
      <c r="H1395" s="305"/>
      <c r="I1395" s="319"/>
      <c r="J1395" s="311"/>
      <c r="K1395" s="305"/>
      <c r="L1395" s="130" t="str">
        <f>IF(I1395&lt;H1395,"Check dates",IF(AND(H1395="",I1395&gt;0),"Check dates",IF(I1395="",".",IFERROR(MAX(0,NETWORKDAYS(H1395,I1395,Lists!$F$45:$F$65)-IF(ISNUMBER(J1395),J1395,0)-1,0),"."))))</f>
        <v>.</v>
      </c>
      <c r="M1395" s="308"/>
      <c r="N1395" s="308"/>
      <c r="O1395" s="304"/>
      <c r="P1395" s="304"/>
      <c r="Q1395" s="304"/>
      <c r="R1395" s="304"/>
      <c r="S1395" s="130" t="str">
        <f t="shared" si="65"/>
        <v>.</v>
      </c>
      <c r="T1395" s="169" t="str">
        <f>IF(S1395="Yes",(NETWORKDAYS(H1395,$D$12,Lists!$F$45:$F$65)-IF(ISNUMBER(J1395),J1395,0)-1),".")</f>
        <v>.</v>
      </c>
      <c r="U1395" s="24"/>
      <c r="V1395" s="296" t="str">
        <f t="shared" si="66"/>
        <v>.</v>
      </c>
      <c r="W1395" s="44"/>
      <c r="X1395" s="307"/>
      <c r="Y1395" s="44"/>
      <c r="Z1395" s="44"/>
      <c r="AA1395" s="44"/>
      <c r="AB1395" s="44"/>
      <c r="AC1395" s="44"/>
      <c r="AD1395" s="44"/>
      <c r="AE1395" s="44"/>
      <c r="AF1395" s="44"/>
      <c r="AG1395" s="44"/>
    </row>
    <row r="1396" spans="1:33" s="105" customFormat="1" ht="11.45" customHeight="1" outlineLevel="1" x14ac:dyDescent="0.2">
      <c r="A1396" s="142">
        <f t="shared" si="64"/>
        <v>1379</v>
      </c>
      <c r="B1396" s="318"/>
      <c r="C1396" s="71"/>
      <c r="D1396" s="314"/>
      <c r="E1396" s="70"/>
      <c r="F1396" s="309"/>
      <c r="G1396" s="308"/>
      <c r="H1396" s="305"/>
      <c r="I1396" s="305"/>
      <c r="J1396" s="311"/>
      <c r="K1396" s="305"/>
      <c r="L1396" s="130" t="str">
        <f>IF(I1396&lt;H1396,"Check dates",IF(AND(H1396="",I1396&gt;0),"Check dates",IF(I1396="",".",IFERROR(MAX(0,NETWORKDAYS(H1396,I1396,Lists!$F$45:$F$65)-IF(ISNUMBER(J1396),J1396,0)-1,0),"."))))</f>
        <v>.</v>
      </c>
      <c r="M1396" s="308"/>
      <c r="N1396" s="308"/>
      <c r="O1396" s="304"/>
      <c r="P1396" s="304"/>
      <c r="Q1396" s="304"/>
      <c r="R1396" s="304"/>
      <c r="S1396" s="130" t="str">
        <f t="shared" si="65"/>
        <v>.</v>
      </c>
      <c r="T1396" s="169" t="str">
        <f>IF(S1396="Yes",(NETWORKDAYS(H1396,$D$12,Lists!$F$45:$F$65)-IF(ISNUMBER(J1396),J1396,0)-1),".")</f>
        <v>.</v>
      </c>
      <c r="U1396" s="24"/>
      <c r="V1396" s="296" t="str">
        <f t="shared" si="66"/>
        <v>.</v>
      </c>
      <c r="W1396" s="44"/>
      <c r="X1396" s="307"/>
      <c r="Y1396" s="44"/>
      <c r="Z1396" s="44"/>
      <c r="AA1396" s="44"/>
      <c r="AB1396" s="44"/>
      <c r="AC1396" s="44"/>
      <c r="AD1396" s="44"/>
      <c r="AE1396" s="44"/>
      <c r="AF1396" s="44"/>
      <c r="AG1396" s="44"/>
    </row>
    <row r="1397" spans="1:33" s="105" customFormat="1" ht="11.45" customHeight="1" outlineLevel="1" x14ac:dyDescent="0.2">
      <c r="A1397" s="142">
        <f t="shared" si="64"/>
        <v>1380</v>
      </c>
      <c r="B1397" s="318"/>
      <c r="C1397" s="71"/>
      <c r="D1397" s="314"/>
      <c r="E1397" s="70"/>
      <c r="F1397" s="309"/>
      <c r="G1397" s="308"/>
      <c r="H1397" s="305"/>
      <c r="I1397" s="319"/>
      <c r="J1397" s="311"/>
      <c r="K1397" s="305"/>
      <c r="L1397" s="130" t="str">
        <f>IF(I1397&lt;H1397,"Check dates",IF(AND(H1397="",I1397&gt;0),"Check dates",IF(I1397="",".",IFERROR(MAX(0,NETWORKDAYS(H1397,I1397,Lists!$F$45:$F$65)-IF(ISNUMBER(J1397),J1397,0)-1,0),"."))))</f>
        <v>.</v>
      </c>
      <c r="M1397" s="308"/>
      <c r="N1397" s="308"/>
      <c r="O1397" s="304"/>
      <c r="P1397" s="304"/>
      <c r="Q1397" s="304"/>
      <c r="R1397" s="304"/>
      <c r="S1397" s="130" t="str">
        <f t="shared" si="65"/>
        <v>.</v>
      </c>
      <c r="T1397" s="169" t="str">
        <f>IF(S1397="Yes",(NETWORKDAYS(H1397,$D$12,Lists!$F$45:$F$65)-IF(ISNUMBER(J1397),J1397,0)-1),".")</f>
        <v>.</v>
      </c>
      <c r="U1397" s="24"/>
      <c r="V1397" s="296" t="str">
        <f t="shared" si="66"/>
        <v>.</v>
      </c>
      <c r="W1397" s="44"/>
      <c r="X1397" s="307"/>
      <c r="Y1397" s="44"/>
      <c r="Z1397" s="44"/>
      <c r="AA1397" s="44"/>
      <c r="AB1397" s="44"/>
      <c r="AC1397" s="44"/>
      <c r="AD1397" s="44"/>
      <c r="AE1397" s="44"/>
      <c r="AF1397" s="44"/>
      <c r="AG1397" s="44"/>
    </row>
    <row r="1398" spans="1:33" s="105" customFormat="1" ht="11.45" customHeight="1" outlineLevel="1" x14ac:dyDescent="0.2">
      <c r="A1398" s="142">
        <f t="shared" si="64"/>
        <v>1381</v>
      </c>
      <c r="B1398" s="318"/>
      <c r="C1398" s="71"/>
      <c r="D1398" s="314"/>
      <c r="E1398" s="70"/>
      <c r="F1398" s="309"/>
      <c r="G1398" s="308"/>
      <c r="H1398" s="305"/>
      <c r="I1398" s="305"/>
      <c r="J1398" s="311"/>
      <c r="K1398" s="305"/>
      <c r="L1398" s="130" t="str">
        <f>IF(I1398&lt;H1398,"Check dates",IF(AND(H1398="",I1398&gt;0),"Check dates",IF(I1398="",".",IFERROR(MAX(0,NETWORKDAYS(H1398,I1398,Lists!$F$45:$F$65)-IF(ISNUMBER(J1398),J1398,0)-1,0),"."))))</f>
        <v>.</v>
      </c>
      <c r="M1398" s="308"/>
      <c r="N1398" s="308"/>
      <c r="O1398" s="304"/>
      <c r="P1398" s="304"/>
      <c r="Q1398" s="304"/>
      <c r="R1398" s="304"/>
      <c r="S1398" s="130" t="str">
        <f t="shared" si="65"/>
        <v>.</v>
      </c>
      <c r="T1398" s="169" t="str">
        <f>IF(S1398="Yes",(NETWORKDAYS(H1398,$D$12,Lists!$F$45:$F$65)-IF(ISNUMBER(J1398),J1398,0)-1),".")</f>
        <v>.</v>
      </c>
      <c r="U1398" s="24"/>
      <c r="V1398" s="296" t="str">
        <f t="shared" si="66"/>
        <v>.</v>
      </c>
      <c r="W1398" s="44"/>
      <c r="X1398" s="307"/>
      <c r="Y1398" s="44"/>
      <c r="Z1398" s="44"/>
      <c r="AA1398" s="44"/>
      <c r="AB1398" s="44"/>
      <c r="AC1398" s="44"/>
      <c r="AD1398" s="44"/>
      <c r="AE1398" s="44"/>
      <c r="AF1398" s="44"/>
      <c r="AG1398" s="44"/>
    </row>
    <row r="1399" spans="1:33" s="105" customFormat="1" ht="11.45" customHeight="1" outlineLevel="1" x14ac:dyDescent="0.2">
      <c r="A1399" s="142">
        <f t="shared" si="64"/>
        <v>1382</v>
      </c>
      <c r="B1399" s="318"/>
      <c r="C1399" s="71"/>
      <c r="D1399" s="314"/>
      <c r="E1399" s="70"/>
      <c r="F1399" s="309"/>
      <c r="G1399" s="308"/>
      <c r="H1399" s="305"/>
      <c r="I1399" s="305"/>
      <c r="J1399" s="311"/>
      <c r="K1399" s="305"/>
      <c r="L1399" s="130" t="str">
        <f>IF(I1399&lt;H1399,"Check dates",IF(AND(H1399="",I1399&gt;0),"Check dates",IF(I1399="",".",IFERROR(MAX(0,NETWORKDAYS(H1399,I1399,Lists!$F$45:$F$65)-IF(ISNUMBER(J1399),J1399,0)-1,0),"."))))</f>
        <v>.</v>
      </c>
      <c r="M1399" s="308"/>
      <c r="N1399" s="308"/>
      <c r="O1399" s="304"/>
      <c r="P1399" s="304"/>
      <c r="Q1399" s="304"/>
      <c r="R1399" s="304"/>
      <c r="S1399" s="130" t="str">
        <f t="shared" si="65"/>
        <v>.</v>
      </c>
      <c r="T1399" s="169" t="str">
        <f>IF(S1399="Yes",(NETWORKDAYS(H1399,$D$12,Lists!$F$45:$F$65)-IF(ISNUMBER(J1399),J1399,0)-1),".")</f>
        <v>.</v>
      </c>
      <c r="U1399" s="24"/>
      <c r="V1399" s="296" t="str">
        <f t="shared" si="66"/>
        <v>.</v>
      </c>
      <c r="W1399" s="44"/>
      <c r="X1399" s="307"/>
      <c r="Y1399" s="44"/>
      <c r="Z1399" s="44"/>
      <c r="AA1399" s="44"/>
      <c r="AB1399" s="44"/>
      <c r="AC1399" s="44"/>
      <c r="AD1399" s="44"/>
      <c r="AE1399" s="44"/>
      <c r="AF1399" s="44"/>
      <c r="AG1399" s="44"/>
    </row>
    <row r="1400" spans="1:33" s="105" customFormat="1" outlineLevel="1" x14ac:dyDescent="0.2">
      <c r="A1400" s="142">
        <f t="shared" si="64"/>
        <v>1383</v>
      </c>
      <c r="B1400" s="318"/>
      <c r="C1400" s="71"/>
      <c r="D1400" s="314"/>
      <c r="E1400" s="70"/>
      <c r="F1400" s="309"/>
      <c r="G1400" s="308"/>
      <c r="H1400" s="305"/>
      <c r="I1400" s="305"/>
      <c r="J1400" s="311"/>
      <c r="K1400" s="305"/>
      <c r="L1400" s="130" t="str">
        <f>IF(I1400&lt;H1400,"Check dates",IF(AND(H1400="",I1400&gt;0),"Check dates",IF(I1400="",".",IFERROR(MAX(0,NETWORKDAYS(H1400,I1400,Lists!$F$45:$F$65)-IF(ISNUMBER(J1400),J1400,0)-1,0),"."))))</f>
        <v>.</v>
      </c>
      <c r="M1400" s="308"/>
      <c r="N1400" s="308"/>
      <c r="O1400" s="304"/>
      <c r="P1400" s="304"/>
      <c r="Q1400" s="304"/>
      <c r="R1400" s="304"/>
      <c r="S1400" s="130" t="str">
        <f t="shared" si="65"/>
        <v>.</v>
      </c>
      <c r="T1400" s="169" t="str">
        <f>IF(S1400="Yes",(NETWORKDAYS(H1400,$D$12,Lists!$F$45:$F$65)-IF(ISNUMBER(J1400),J1400,0)-1),".")</f>
        <v>.</v>
      </c>
      <c r="U1400" s="24"/>
      <c r="V1400" s="296" t="str">
        <f t="shared" si="66"/>
        <v>.</v>
      </c>
      <c r="W1400" s="44"/>
      <c r="X1400" s="307"/>
      <c r="Y1400" s="44"/>
      <c r="Z1400" s="44"/>
      <c r="AA1400" s="44"/>
      <c r="AB1400" s="44"/>
      <c r="AC1400" s="44"/>
      <c r="AD1400" s="44"/>
      <c r="AE1400" s="44"/>
      <c r="AF1400" s="44"/>
      <c r="AG1400" s="44"/>
    </row>
    <row r="1401" spans="1:33" s="105" customFormat="1" outlineLevel="1" x14ac:dyDescent="0.2">
      <c r="A1401" s="142">
        <f t="shared" si="64"/>
        <v>1384</v>
      </c>
      <c r="B1401" s="318"/>
      <c r="C1401" s="71"/>
      <c r="D1401" s="314"/>
      <c r="E1401" s="70"/>
      <c r="F1401" s="309"/>
      <c r="G1401" s="308"/>
      <c r="H1401" s="305"/>
      <c r="I1401" s="305"/>
      <c r="J1401" s="311"/>
      <c r="K1401" s="305"/>
      <c r="L1401" s="130" t="str">
        <f>IF(I1401&lt;H1401,"Check dates",IF(AND(H1401="",I1401&gt;0),"Check dates",IF(I1401="",".",IFERROR(MAX(0,NETWORKDAYS(H1401,I1401,Lists!$F$45:$F$65)-IF(ISNUMBER(J1401),J1401,0)-1,0),"."))))</f>
        <v>.</v>
      </c>
      <c r="M1401" s="308"/>
      <c r="N1401" s="308"/>
      <c r="O1401" s="304"/>
      <c r="P1401" s="304"/>
      <c r="Q1401" s="304"/>
      <c r="R1401" s="304"/>
      <c r="S1401" s="130" t="str">
        <f t="shared" si="65"/>
        <v>.</v>
      </c>
      <c r="T1401" s="169" t="str">
        <f>IF(S1401="Yes",(NETWORKDAYS(H1401,$D$12,Lists!$F$45:$F$65)-IF(ISNUMBER(J1401),J1401,0)-1),".")</f>
        <v>.</v>
      </c>
      <c r="U1401" s="24"/>
      <c r="V1401" s="296" t="str">
        <f t="shared" si="66"/>
        <v>.</v>
      </c>
      <c r="W1401" s="44"/>
      <c r="X1401" s="307"/>
      <c r="Y1401" s="44"/>
      <c r="Z1401" s="44"/>
      <c r="AA1401" s="44"/>
      <c r="AB1401" s="44"/>
      <c r="AC1401" s="44"/>
      <c r="AD1401" s="44"/>
      <c r="AE1401" s="44"/>
      <c r="AF1401" s="44"/>
      <c r="AG1401" s="44"/>
    </row>
    <row r="1402" spans="1:33" s="105" customFormat="1" outlineLevel="1" x14ac:dyDescent="0.2">
      <c r="A1402" s="142">
        <f t="shared" si="64"/>
        <v>1385</v>
      </c>
      <c r="B1402" s="318"/>
      <c r="C1402" s="71"/>
      <c r="D1402" s="314"/>
      <c r="E1402" s="70"/>
      <c r="F1402" s="309"/>
      <c r="G1402" s="308"/>
      <c r="H1402" s="305"/>
      <c r="I1402" s="319"/>
      <c r="J1402" s="311"/>
      <c r="K1402" s="305"/>
      <c r="L1402" s="130" t="str">
        <f>IF(I1402&lt;H1402,"Check dates",IF(AND(H1402="",I1402&gt;0),"Check dates",IF(I1402="",".",IFERROR(MAX(0,NETWORKDAYS(H1402,I1402,Lists!$F$45:$F$65)-IF(ISNUMBER(J1402),J1402,0)-1,0),"."))))</f>
        <v>.</v>
      </c>
      <c r="M1402" s="308"/>
      <c r="N1402" s="308"/>
      <c r="O1402" s="304"/>
      <c r="P1402" s="304"/>
      <c r="Q1402" s="304"/>
      <c r="R1402" s="304"/>
      <c r="S1402" s="130" t="str">
        <f t="shared" si="65"/>
        <v>.</v>
      </c>
      <c r="T1402" s="169" t="str">
        <f>IF(S1402="Yes",(NETWORKDAYS(H1402,$D$12,Lists!$F$45:$F$65)-IF(ISNUMBER(J1402),J1402,0)-1),".")</f>
        <v>.</v>
      </c>
      <c r="U1402" s="24"/>
      <c r="V1402" s="296" t="str">
        <f t="shared" si="66"/>
        <v>.</v>
      </c>
      <c r="W1402" s="44"/>
      <c r="X1402" s="307"/>
      <c r="Y1402" s="44"/>
      <c r="Z1402" s="44"/>
      <c r="AA1402" s="44"/>
      <c r="AB1402" s="44"/>
      <c r="AC1402" s="44"/>
      <c r="AD1402" s="44"/>
      <c r="AE1402" s="44"/>
      <c r="AF1402" s="44"/>
      <c r="AG1402" s="44"/>
    </row>
    <row r="1403" spans="1:33" s="105" customFormat="1" ht="11.45" customHeight="1" outlineLevel="1" x14ac:dyDescent="0.2">
      <c r="A1403" s="142">
        <f t="shared" si="64"/>
        <v>1386</v>
      </c>
      <c r="B1403" s="318"/>
      <c r="C1403" s="71"/>
      <c r="D1403" s="314"/>
      <c r="E1403" s="70"/>
      <c r="F1403" s="309"/>
      <c r="G1403" s="308"/>
      <c r="H1403" s="305"/>
      <c r="I1403" s="305"/>
      <c r="J1403" s="311"/>
      <c r="K1403" s="305"/>
      <c r="L1403" s="130" t="str">
        <f>IF(I1403&lt;H1403,"Check dates",IF(AND(H1403="",I1403&gt;0),"Check dates",IF(I1403="",".",IFERROR(MAX(0,NETWORKDAYS(H1403,I1403,Lists!$F$45:$F$65)-IF(ISNUMBER(J1403),J1403,0)-1,0),"."))))</f>
        <v>.</v>
      </c>
      <c r="M1403" s="308"/>
      <c r="N1403" s="308"/>
      <c r="O1403" s="304"/>
      <c r="P1403" s="304"/>
      <c r="Q1403" s="304"/>
      <c r="R1403" s="304"/>
      <c r="S1403" s="130" t="str">
        <f t="shared" si="65"/>
        <v>.</v>
      </c>
      <c r="T1403" s="169" t="str">
        <f>IF(S1403="Yes",(NETWORKDAYS(H1403,$D$12,Lists!$F$45:$F$65)-IF(ISNUMBER(J1403),J1403,0)-1),".")</f>
        <v>.</v>
      </c>
      <c r="U1403" s="24"/>
      <c r="V1403" s="296" t="str">
        <f t="shared" si="66"/>
        <v>.</v>
      </c>
      <c r="W1403" s="44"/>
      <c r="X1403" s="307"/>
      <c r="Y1403" s="44"/>
      <c r="Z1403" s="44"/>
      <c r="AA1403" s="44"/>
      <c r="AB1403" s="44"/>
      <c r="AC1403" s="44"/>
      <c r="AD1403" s="44"/>
      <c r="AE1403" s="44"/>
      <c r="AF1403" s="44"/>
      <c r="AG1403" s="44"/>
    </row>
    <row r="1404" spans="1:33" s="105" customFormat="1" ht="11.45" customHeight="1" outlineLevel="1" x14ac:dyDescent="0.2">
      <c r="A1404" s="142">
        <f t="shared" si="64"/>
        <v>1387</v>
      </c>
      <c r="B1404" s="318"/>
      <c r="C1404" s="71"/>
      <c r="D1404" s="314"/>
      <c r="E1404" s="70"/>
      <c r="F1404" s="309"/>
      <c r="G1404" s="308"/>
      <c r="H1404" s="305"/>
      <c r="I1404" s="305"/>
      <c r="J1404" s="311"/>
      <c r="K1404" s="305"/>
      <c r="L1404" s="130" t="str">
        <f>IF(I1404&lt;H1404,"Check dates",IF(AND(H1404="",I1404&gt;0),"Check dates",IF(I1404="",".",IFERROR(MAX(0,NETWORKDAYS(H1404,I1404,Lists!$F$45:$F$65)-IF(ISNUMBER(J1404),J1404,0)-1,0),"."))))</f>
        <v>.</v>
      </c>
      <c r="M1404" s="308"/>
      <c r="N1404" s="308"/>
      <c r="O1404" s="304"/>
      <c r="P1404" s="304"/>
      <c r="Q1404" s="304"/>
      <c r="R1404" s="304"/>
      <c r="S1404" s="130" t="str">
        <f t="shared" si="65"/>
        <v>.</v>
      </c>
      <c r="T1404" s="169" t="str">
        <f>IF(S1404="Yes",(NETWORKDAYS(H1404,$D$12,Lists!$F$45:$F$65)-IF(ISNUMBER(J1404),J1404,0)-1),".")</f>
        <v>.</v>
      </c>
      <c r="U1404" s="24"/>
      <c r="V1404" s="296" t="str">
        <f t="shared" si="66"/>
        <v>.</v>
      </c>
      <c r="W1404" s="44"/>
      <c r="X1404" s="307"/>
      <c r="Y1404" s="44"/>
      <c r="Z1404" s="44"/>
      <c r="AA1404" s="44"/>
      <c r="AB1404" s="44"/>
      <c r="AC1404" s="44"/>
      <c r="AD1404" s="44"/>
      <c r="AE1404" s="44"/>
      <c r="AF1404" s="44"/>
      <c r="AG1404" s="44"/>
    </row>
    <row r="1405" spans="1:33" s="105" customFormat="1" ht="11.45" customHeight="1" outlineLevel="1" x14ac:dyDescent="0.2">
      <c r="A1405" s="142">
        <f t="shared" si="64"/>
        <v>1388</v>
      </c>
      <c r="B1405" s="318"/>
      <c r="C1405" s="71"/>
      <c r="D1405" s="314"/>
      <c r="E1405" s="70"/>
      <c r="F1405" s="309"/>
      <c r="G1405" s="308"/>
      <c r="H1405" s="305"/>
      <c r="I1405" s="305"/>
      <c r="J1405" s="311"/>
      <c r="K1405" s="305"/>
      <c r="L1405" s="130" t="str">
        <f>IF(I1405&lt;H1405,"Check dates",IF(AND(H1405="",I1405&gt;0),"Check dates",IF(I1405="",".",IFERROR(MAX(0,NETWORKDAYS(H1405,I1405,Lists!$F$45:$F$65)-IF(ISNUMBER(J1405),J1405,0)-1,0),"."))))</f>
        <v>.</v>
      </c>
      <c r="M1405" s="308"/>
      <c r="N1405" s="308"/>
      <c r="O1405" s="304"/>
      <c r="P1405" s="304"/>
      <c r="Q1405" s="304"/>
      <c r="R1405" s="304"/>
      <c r="S1405" s="130" t="str">
        <f t="shared" si="65"/>
        <v>.</v>
      </c>
      <c r="T1405" s="169" t="str">
        <f>IF(S1405="Yes",(NETWORKDAYS(H1405,$D$12,Lists!$F$45:$F$65)-IF(ISNUMBER(J1405),J1405,0)-1),".")</f>
        <v>.</v>
      </c>
      <c r="U1405" s="24"/>
      <c r="V1405" s="296" t="str">
        <f t="shared" si="66"/>
        <v>.</v>
      </c>
      <c r="W1405" s="44"/>
      <c r="X1405" s="307"/>
      <c r="Y1405" s="44"/>
      <c r="Z1405" s="44"/>
      <c r="AA1405" s="44"/>
      <c r="AB1405" s="44"/>
      <c r="AC1405" s="44"/>
      <c r="AD1405" s="44"/>
      <c r="AE1405" s="44"/>
      <c r="AF1405" s="44"/>
      <c r="AG1405" s="44"/>
    </row>
    <row r="1406" spans="1:33" s="105" customFormat="1" ht="11.45" customHeight="1" outlineLevel="1" x14ac:dyDescent="0.2">
      <c r="A1406" s="142">
        <f t="shared" si="64"/>
        <v>1389</v>
      </c>
      <c r="B1406" s="318"/>
      <c r="C1406" s="71"/>
      <c r="D1406" s="314"/>
      <c r="E1406" s="70"/>
      <c r="F1406" s="309"/>
      <c r="G1406" s="308"/>
      <c r="H1406" s="305"/>
      <c r="I1406" s="305"/>
      <c r="J1406" s="311"/>
      <c r="K1406" s="305"/>
      <c r="L1406" s="130" t="str">
        <f>IF(I1406&lt;H1406,"Check dates",IF(AND(H1406="",I1406&gt;0),"Check dates",IF(I1406="",".",IFERROR(MAX(0,NETWORKDAYS(H1406,I1406,Lists!$F$45:$F$65)-IF(ISNUMBER(J1406),J1406,0)-1,0),"."))))</f>
        <v>.</v>
      </c>
      <c r="M1406" s="308"/>
      <c r="N1406" s="308"/>
      <c r="O1406" s="304"/>
      <c r="P1406" s="304"/>
      <c r="Q1406" s="304"/>
      <c r="R1406" s="304"/>
      <c r="S1406" s="130" t="str">
        <f t="shared" si="65"/>
        <v>.</v>
      </c>
      <c r="T1406" s="169" t="str">
        <f>IF(S1406="Yes",(NETWORKDAYS(H1406,$D$12,Lists!$F$45:$F$65)-IF(ISNUMBER(J1406),J1406,0)-1),".")</f>
        <v>.</v>
      </c>
      <c r="U1406" s="24"/>
      <c r="V1406" s="296" t="str">
        <f t="shared" si="66"/>
        <v>.</v>
      </c>
      <c r="W1406" s="44"/>
      <c r="X1406" s="307"/>
      <c r="Y1406" s="44"/>
      <c r="Z1406" s="44"/>
      <c r="AA1406" s="44"/>
      <c r="AB1406" s="44"/>
      <c r="AC1406" s="44"/>
      <c r="AD1406" s="44"/>
      <c r="AE1406" s="44"/>
      <c r="AF1406" s="44"/>
      <c r="AG1406" s="44"/>
    </row>
    <row r="1407" spans="1:33" s="105" customFormat="1" ht="11.45" customHeight="1" outlineLevel="1" x14ac:dyDescent="0.2">
      <c r="A1407" s="142">
        <f t="shared" si="64"/>
        <v>1390</v>
      </c>
      <c r="B1407" s="318"/>
      <c r="C1407" s="71"/>
      <c r="D1407" s="314"/>
      <c r="E1407" s="70"/>
      <c r="F1407" s="309"/>
      <c r="G1407" s="308"/>
      <c r="H1407" s="305"/>
      <c r="I1407" s="305"/>
      <c r="J1407" s="311"/>
      <c r="K1407" s="305"/>
      <c r="L1407" s="130" t="str">
        <f>IF(I1407&lt;H1407,"Check dates",IF(AND(H1407="",I1407&gt;0),"Check dates",IF(I1407="",".",IFERROR(MAX(0,NETWORKDAYS(H1407,I1407,Lists!$F$45:$F$65)-IF(ISNUMBER(J1407),J1407,0)-1,0),"."))))</f>
        <v>.</v>
      </c>
      <c r="M1407" s="308"/>
      <c r="N1407" s="308"/>
      <c r="O1407" s="304"/>
      <c r="P1407" s="304"/>
      <c r="Q1407" s="304"/>
      <c r="R1407" s="304"/>
      <c r="S1407" s="130" t="str">
        <f t="shared" si="65"/>
        <v>.</v>
      </c>
      <c r="T1407" s="169" t="str">
        <f>IF(S1407="Yes",(NETWORKDAYS(H1407,$D$12,Lists!$F$45:$F$65)-IF(ISNUMBER(J1407),J1407,0)-1),".")</f>
        <v>.</v>
      </c>
      <c r="U1407" s="24"/>
      <c r="V1407" s="296" t="str">
        <f t="shared" si="66"/>
        <v>.</v>
      </c>
      <c r="W1407" s="44"/>
      <c r="X1407" s="307"/>
      <c r="Y1407" s="44"/>
      <c r="Z1407" s="44"/>
      <c r="AA1407" s="44"/>
      <c r="AB1407" s="44"/>
      <c r="AC1407" s="44"/>
      <c r="AD1407" s="44"/>
      <c r="AE1407" s="44"/>
      <c r="AF1407" s="44"/>
      <c r="AG1407" s="44"/>
    </row>
    <row r="1408" spans="1:33" s="105" customFormat="1" ht="11.45" customHeight="1" outlineLevel="1" x14ac:dyDescent="0.2">
      <c r="A1408" s="142">
        <f t="shared" si="64"/>
        <v>1391</v>
      </c>
      <c r="B1408" s="318"/>
      <c r="C1408" s="71"/>
      <c r="D1408" s="314"/>
      <c r="E1408" s="70"/>
      <c r="F1408" s="309"/>
      <c r="G1408" s="308"/>
      <c r="H1408" s="305"/>
      <c r="I1408" s="305"/>
      <c r="J1408" s="311"/>
      <c r="K1408" s="305"/>
      <c r="L1408" s="130" t="str">
        <f>IF(I1408&lt;H1408,"Check dates",IF(AND(H1408="",I1408&gt;0),"Check dates",IF(I1408="",".",IFERROR(MAX(0,NETWORKDAYS(H1408,I1408,Lists!$F$45:$F$65)-IF(ISNUMBER(J1408),J1408,0)-1,0),"."))))</f>
        <v>.</v>
      </c>
      <c r="M1408" s="308"/>
      <c r="N1408" s="308"/>
      <c r="O1408" s="304"/>
      <c r="P1408" s="304"/>
      <c r="Q1408" s="304"/>
      <c r="R1408" s="304"/>
      <c r="S1408" s="130" t="str">
        <f t="shared" si="65"/>
        <v>.</v>
      </c>
      <c r="T1408" s="169" t="str">
        <f>IF(S1408="Yes",(NETWORKDAYS(H1408,$D$12,Lists!$F$45:$F$65)-IF(ISNUMBER(J1408),J1408,0)-1),".")</f>
        <v>.</v>
      </c>
      <c r="U1408" s="24"/>
      <c r="V1408" s="296" t="str">
        <f t="shared" si="66"/>
        <v>.</v>
      </c>
      <c r="W1408" s="44"/>
      <c r="X1408" s="307"/>
      <c r="Y1408" s="44"/>
      <c r="Z1408" s="44"/>
      <c r="AA1408" s="44"/>
      <c r="AB1408" s="44"/>
      <c r="AC1408" s="44"/>
      <c r="AD1408" s="44"/>
      <c r="AE1408" s="44"/>
      <c r="AF1408" s="44"/>
      <c r="AG1408" s="44"/>
    </row>
    <row r="1409" spans="1:33" s="105" customFormat="1" ht="11.45" customHeight="1" outlineLevel="1" x14ac:dyDescent="0.2">
      <c r="A1409" s="142">
        <f t="shared" si="64"/>
        <v>1392</v>
      </c>
      <c r="B1409" s="318"/>
      <c r="C1409" s="71"/>
      <c r="D1409" s="314"/>
      <c r="E1409" s="70"/>
      <c r="F1409" s="309"/>
      <c r="G1409" s="308"/>
      <c r="H1409" s="305"/>
      <c r="I1409" s="305"/>
      <c r="J1409" s="311"/>
      <c r="K1409" s="305"/>
      <c r="L1409" s="130" t="str">
        <f>IF(I1409&lt;H1409,"Check dates",IF(AND(H1409="",I1409&gt;0),"Check dates",IF(I1409="",".",IFERROR(MAX(0,NETWORKDAYS(H1409,I1409,Lists!$F$45:$F$65)-IF(ISNUMBER(J1409),J1409,0)-1,0),"."))))</f>
        <v>.</v>
      </c>
      <c r="M1409" s="308"/>
      <c r="N1409" s="308"/>
      <c r="O1409" s="304"/>
      <c r="P1409" s="304"/>
      <c r="Q1409" s="304"/>
      <c r="R1409" s="304"/>
      <c r="S1409" s="130" t="str">
        <f t="shared" si="65"/>
        <v>.</v>
      </c>
      <c r="T1409" s="169" t="str">
        <f>IF(S1409="Yes",(NETWORKDAYS(H1409,$D$12,Lists!$F$45:$F$65)-IF(ISNUMBER(J1409),J1409,0)-1),".")</f>
        <v>.</v>
      </c>
      <c r="U1409" s="24"/>
      <c r="V1409" s="296" t="str">
        <f t="shared" si="66"/>
        <v>.</v>
      </c>
      <c r="W1409" s="44"/>
      <c r="X1409" s="307"/>
      <c r="Y1409" s="44"/>
      <c r="Z1409" s="44"/>
      <c r="AA1409" s="44"/>
      <c r="AB1409" s="44"/>
      <c r="AC1409" s="44"/>
      <c r="AD1409" s="44"/>
      <c r="AE1409" s="44"/>
      <c r="AF1409" s="44"/>
      <c r="AG1409" s="44"/>
    </row>
    <row r="1410" spans="1:33" s="105" customFormat="1" ht="11.45" customHeight="1" outlineLevel="1" x14ac:dyDescent="0.2">
      <c r="A1410" s="142">
        <f t="shared" si="64"/>
        <v>1393</v>
      </c>
      <c r="B1410" s="318"/>
      <c r="C1410" s="71"/>
      <c r="D1410" s="314"/>
      <c r="E1410" s="70"/>
      <c r="F1410" s="309"/>
      <c r="G1410" s="308"/>
      <c r="H1410" s="305"/>
      <c r="I1410" s="305"/>
      <c r="J1410" s="311"/>
      <c r="K1410" s="305"/>
      <c r="L1410" s="130" t="str">
        <f>IF(I1410&lt;H1410,"Check dates",IF(AND(H1410="",I1410&gt;0),"Check dates",IF(I1410="",".",IFERROR(MAX(0,NETWORKDAYS(H1410,I1410,Lists!$F$45:$F$65)-IF(ISNUMBER(J1410),J1410,0)-1,0),"."))))</f>
        <v>.</v>
      </c>
      <c r="M1410" s="308"/>
      <c r="N1410" s="308"/>
      <c r="O1410" s="304"/>
      <c r="P1410" s="304"/>
      <c r="Q1410" s="304"/>
      <c r="R1410" s="304"/>
      <c r="S1410" s="130" t="str">
        <f t="shared" si="65"/>
        <v>.</v>
      </c>
      <c r="T1410" s="169" t="str">
        <f>IF(S1410="Yes",(NETWORKDAYS(H1410,$D$12,Lists!$F$45:$F$65)-IF(ISNUMBER(J1410),J1410,0)-1),".")</f>
        <v>.</v>
      </c>
      <c r="U1410" s="24"/>
      <c r="V1410" s="296" t="str">
        <f t="shared" si="66"/>
        <v>.</v>
      </c>
      <c r="W1410" s="44"/>
      <c r="X1410" s="307"/>
      <c r="Y1410" s="44"/>
      <c r="Z1410" s="44"/>
      <c r="AA1410" s="44"/>
      <c r="AB1410" s="44"/>
      <c r="AC1410" s="44"/>
      <c r="AD1410" s="44"/>
      <c r="AE1410" s="44"/>
      <c r="AF1410" s="44"/>
      <c r="AG1410" s="44"/>
    </row>
    <row r="1411" spans="1:33" s="105" customFormat="1" outlineLevel="1" x14ac:dyDescent="0.2">
      <c r="A1411" s="142">
        <f t="shared" si="64"/>
        <v>1394</v>
      </c>
      <c r="B1411" s="318"/>
      <c r="C1411" s="71"/>
      <c r="D1411" s="314"/>
      <c r="E1411" s="70"/>
      <c r="F1411" s="309"/>
      <c r="G1411" s="308"/>
      <c r="H1411" s="305"/>
      <c r="I1411" s="305"/>
      <c r="J1411" s="311"/>
      <c r="K1411" s="305"/>
      <c r="L1411" s="130" t="str">
        <f>IF(I1411&lt;H1411,"Check dates",IF(AND(H1411="",I1411&gt;0),"Check dates",IF(I1411="",".",IFERROR(MAX(0,NETWORKDAYS(H1411,I1411,Lists!$F$45:$F$65)-IF(ISNUMBER(J1411),J1411,0)-1,0),"."))))</f>
        <v>.</v>
      </c>
      <c r="M1411" s="308"/>
      <c r="N1411" s="308"/>
      <c r="O1411" s="304"/>
      <c r="P1411" s="304"/>
      <c r="Q1411" s="304"/>
      <c r="R1411" s="304"/>
      <c r="S1411" s="130" t="str">
        <f t="shared" si="65"/>
        <v>.</v>
      </c>
      <c r="T1411" s="169" t="str">
        <f>IF(S1411="Yes",(NETWORKDAYS(H1411,$D$12,Lists!$F$45:$F$65)-IF(ISNUMBER(J1411),J1411,0)-1),".")</f>
        <v>.</v>
      </c>
      <c r="U1411" s="24"/>
      <c r="V1411" s="296" t="str">
        <f t="shared" si="66"/>
        <v>.</v>
      </c>
      <c r="W1411" s="44"/>
      <c r="X1411" s="307"/>
      <c r="Y1411" s="44"/>
      <c r="Z1411" s="44"/>
      <c r="AA1411" s="44"/>
      <c r="AB1411" s="44"/>
      <c r="AC1411" s="44"/>
      <c r="AD1411" s="44"/>
      <c r="AE1411" s="44"/>
      <c r="AF1411" s="44"/>
      <c r="AG1411" s="44"/>
    </row>
    <row r="1412" spans="1:33" s="105" customFormat="1" outlineLevel="1" x14ac:dyDescent="0.2">
      <c r="A1412" s="142">
        <f t="shared" si="64"/>
        <v>1395</v>
      </c>
      <c r="B1412" s="318"/>
      <c r="C1412" s="71"/>
      <c r="D1412" s="314"/>
      <c r="E1412" s="70"/>
      <c r="F1412" s="309"/>
      <c r="G1412" s="308"/>
      <c r="H1412" s="305"/>
      <c r="I1412" s="305"/>
      <c r="J1412" s="311"/>
      <c r="K1412" s="305"/>
      <c r="L1412" s="130" t="str">
        <f>IF(I1412&lt;H1412,"Check dates",IF(AND(H1412="",I1412&gt;0),"Check dates",IF(I1412="",".",IFERROR(MAX(0,NETWORKDAYS(H1412,I1412,Lists!$F$45:$F$65)-IF(ISNUMBER(J1412),J1412,0)-1,0),"."))))</f>
        <v>.</v>
      </c>
      <c r="M1412" s="308"/>
      <c r="N1412" s="308"/>
      <c r="O1412" s="304"/>
      <c r="P1412" s="304"/>
      <c r="Q1412" s="304"/>
      <c r="R1412" s="304"/>
      <c r="S1412" s="130" t="str">
        <f t="shared" si="65"/>
        <v>.</v>
      </c>
      <c r="T1412" s="169" t="str">
        <f>IF(S1412="Yes",(NETWORKDAYS(H1412,$D$12,Lists!$F$45:$F$65)-IF(ISNUMBER(J1412),J1412,0)-1),".")</f>
        <v>.</v>
      </c>
      <c r="U1412" s="24"/>
      <c r="V1412" s="296" t="str">
        <f t="shared" si="66"/>
        <v>.</v>
      </c>
      <c r="W1412" s="44"/>
      <c r="X1412" s="307"/>
      <c r="Y1412" s="44"/>
      <c r="Z1412" s="44"/>
      <c r="AA1412" s="44"/>
      <c r="AB1412" s="44"/>
      <c r="AC1412" s="44"/>
      <c r="AD1412" s="44"/>
      <c r="AE1412" s="44"/>
      <c r="AF1412" s="44"/>
      <c r="AG1412" s="44"/>
    </row>
    <row r="1413" spans="1:33" s="105" customFormat="1" outlineLevel="1" x14ac:dyDescent="0.2">
      <c r="A1413" s="142">
        <f t="shared" si="64"/>
        <v>1396</v>
      </c>
      <c r="B1413" s="318"/>
      <c r="C1413" s="71"/>
      <c r="D1413" s="314"/>
      <c r="E1413" s="70"/>
      <c r="F1413" s="309"/>
      <c r="G1413" s="308"/>
      <c r="H1413" s="305"/>
      <c r="I1413" s="305"/>
      <c r="J1413" s="311"/>
      <c r="K1413" s="305"/>
      <c r="L1413" s="130" t="str">
        <f>IF(I1413&lt;H1413,"Check dates",IF(AND(H1413="",I1413&gt;0),"Check dates",IF(I1413="",".",IFERROR(MAX(0,NETWORKDAYS(H1413,I1413,Lists!$F$45:$F$65)-IF(ISNUMBER(J1413),J1413,0)-1,0),"."))))</f>
        <v>.</v>
      </c>
      <c r="M1413" s="308"/>
      <c r="N1413" s="308"/>
      <c r="O1413" s="304"/>
      <c r="P1413" s="304"/>
      <c r="Q1413" s="304"/>
      <c r="R1413" s="304"/>
      <c r="S1413" s="130" t="str">
        <f t="shared" si="65"/>
        <v>.</v>
      </c>
      <c r="T1413" s="169" t="str">
        <f>IF(S1413="Yes",(NETWORKDAYS(H1413,$D$12,Lists!$F$45:$F$65)-IF(ISNUMBER(J1413),J1413,0)-1),".")</f>
        <v>.</v>
      </c>
      <c r="U1413" s="24"/>
      <c r="V1413" s="296" t="str">
        <f t="shared" si="66"/>
        <v>.</v>
      </c>
      <c r="W1413" s="44"/>
      <c r="X1413" s="307"/>
      <c r="Y1413" s="44"/>
      <c r="Z1413" s="44"/>
      <c r="AA1413" s="44"/>
      <c r="AB1413" s="44"/>
      <c r="AC1413" s="44"/>
      <c r="AD1413" s="44"/>
      <c r="AE1413" s="44"/>
      <c r="AF1413" s="44"/>
      <c r="AG1413" s="44"/>
    </row>
    <row r="1414" spans="1:33" s="105" customFormat="1" ht="11.45" customHeight="1" outlineLevel="1" x14ac:dyDescent="0.2">
      <c r="A1414" s="142">
        <f t="shared" si="64"/>
        <v>1397</v>
      </c>
      <c r="B1414" s="318"/>
      <c r="C1414" s="71"/>
      <c r="D1414" s="314"/>
      <c r="E1414" s="70"/>
      <c r="F1414" s="309"/>
      <c r="G1414" s="308"/>
      <c r="H1414" s="305"/>
      <c r="I1414" s="305"/>
      <c r="J1414" s="311"/>
      <c r="K1414" s="305"/>
      <c r="L1414" s="130" t="str">
        <f>IF(I1414&lt;H1414,"Check dates",IF(AND(H1414="",I1414&gt;0),"Check dates",IF(I1414="",".",IFERROR(MAX(0,NETWORKDAYS(H1414,I1414,Lists!$F$45:$F$65)-IF(ISNUMBER(J1414),J1414,0)-1,0),"."))))</f>
        <v>.</v>
      </c>
      <c r="M1414" s="308"/>
      <c r="N1414" s="308"/>
      <c r="O1414" s="304"/>
      <c r="P1414" s="304"/>
      <c r="Q1414" s="304"/>
      <c r="R1414" s="304"/>
      <c r="S1414" s="130" t="str">
        <f t="shared" si="65"/>
        <v>.</v>
      </c>
      <c r="T1414" s="169" t="str">
        <f>IF(S1414="Yes",(NETWORKDAYS(H1414,$D$12,Lists!$F$45:$F$65)-IF(ISNUMBER(J1414),J1414,0)-1),".")</f>
        <v>.</v>
      </c>
      <c r="U1414" s="24"/>
      <c r="V1414" s="296" t="str">
        <f t="shared" si="66"/>
        <v>.</v>
      </c>
      <c r="W1414" s="44"/>
      <c r="X1414" s="307"/>
      <c r="Y1414" s="44"/>
      <c r="Z1414" s="44"/>
      <c r="AA1414" s="44"/>
      <c r="AB1414" s="44"/>
      <c r="AC1414" s="44"/>
      <c r="AD1414" s="44"/>
      <c r="AE1414" s="44"/>
      <c r="AF1414" s="44"/>
      <c r="AG1414" s="44"/>
    </row>
    <row r="1415" spans="1:33" s="105" customFormat="1" ht="11.45" customHeight="1" outlineLevel="1" x14ac:dyDescent="0.2">
      <c r="A1415" s="142">
        <f t="shared" si="64"/>
        <v>1398</v>
      </c>
      <c r="B1415" s="318"/>
      <c r="C1415" s="71"/>
      <c r="D1415" s="314"/>
      <c r="E1415" s="70"/>
      <c r="F1415" s="309"/>
      <c r="G1415" s="308"/>
      <c r="H1415" s="305"/>
      <c r="I1415" s="305"/>
      <c r="J1415" s="311"/>
      <c r="K1415" s="305"/>
      <c r="L1415" s="130" t="str">
        <f>IF(I1415&lt;H1415,"Check dates",IF(AND(H1415="",I1415&gt;0),"Check dates",IF(I1415="",".",IFERROR(MAX(0,NETWORKDAYS(H1415,I1415,Lists!$F$45:$F$65)-IF(ISNUMBER(J1415),J1415,0)-1,0),"."))))</f>
        <v>.</v>
      </c>
      <c r="M1415" s="308"/>
      <c r="N1415" s="308"/>
      <c r="O1415" s="304"/>
      <c r="P1415" s="304"/>
      <c r="Q1415" s="304"/>
      <c r="R1415" s="304"/>
      <c r="S1415" s="130" t="str">
        <f t="shared" si="65"/>
        <v>.</v>
      </c>
      <c r="T1415" s="169" t="str">
        <f>IF(S1415="Yes",(NETWORKDAYS(H1415,$D$12,Lists!$F$45:$F$65)-IF(ISNUMBER(J1415),J1415,0)-1),".")</f>
        <v>.</v>
      </c>
      <c r="U1415" s="24"/>
      <c r="V1415" s="296" t="str">
        <f t="shared" si="66"/>
        <v>.</v>
      </c>
      <c r="W1415" s="44"/>
      <c r="X1415" s="307"/>
      <c r="Y1415" s="44"/>
      <c r="Z1415" s="44"/>
      <c r="AA1415" s="44"/>
      <c r="AB1415" s="44"/>
      <c r="AC1415" s="44"/>
      <c r="AD1415" s="44"/>
      <c r="AE1415" s="44"/>
      <c r="AF1415" s="44"/>
      <c r="AG1415" s="44"/>
    </row>
    <row r="1416" spans="1:33" s="105" customFormat="1" ht="11.45" customHeight="1" outlineLevel="1" x14ac:dyDescent="0.2">
      <c r="A1416" s="142">
        <f t="shared" si="64"/>
        <v>1399</v>
      </c>
      <c r="B1416" s="318"/>
      <c r="C1416" s="71"/>
      <c r="D1416" s="314"/>
      <c r="E1416" s="70"/>
      <c r="F1416" s="309"/>
      <c r="G1416" s="308"/>
      <c r="H1416" s="305"/>
      <c r="I1416" s="305"/>
      <c r="J1416" s="311"/>
      <c r="K1416" s="305"/>
      <c r="L1416" s="130" t="str">
        <f>IF(I1416&lt;H1416,"Check dates",IF(AND(H1416="",I1416&gt;0),"Check dates",IF(I1416="",".",IFERROR(MAX(0,NETWORKDAYS(H1416,I1416,Lists!$F$45:$F$65)-IF(ISNUMBER(J1416),J1416,0)-1,0),"."))))</f>
        <v>.</v>
      </c>
      <c r="M1416" s="308"/>
      <c r="N1416" s="308"/>
      <c r="O1416" s="304"/>
      <c r="P1416" s="304"/>
      <c r="Q1416" s="304"/>
      <c r="R1416" s="304"/>
      <c r="S1416" s="130" t="str">
        <f t="shared" si="65"/>
        <v>.</v>
      </c>
      <c r="T1416" s="169" t="str">
        <f>IF(S1416="Yes",(NETWORKDAYS(H1416,$D$12,Lists!$F$45:$F$65)-IF(ISNUMBER(J1416),J1416,0)-1),".")</f>
        <v>.</v>
      </c>
      <c r="U1416" s="24"/>
      <c r="V1416" s="296" t="str">
        <f t="shared" si="66"/>
        <v>.</v>
      </c>
      <c r="W1416" s="44"/>
      <c r="X1416" s="307"/>
      <c r="Y1416" s="44"/>
      <c r="Z1416" s="44"/>
      <c r="AA1416" s="44"/>
      <c r="AB1416" s="44"/>
      <c r="AC1416" s="44"/>
      <c r="AD1416" s="44"/>
      <c r="AE1416" s="44"/>
      <c r="AF1416" s="44"/>
      <c r="AG1416" s="44"/>
    </row>
    <row r="1417" spans="1:33" s="105" customFormat="1" ht="11.45" customHeight="1" outlineLevel="1" x14ac:dyDescent="0.2">
      <c r="A1417" s="142">
        <f t="shared" ref="A1417:A1480" si="67">A1416+1</f>
        <v>1400</v>
      </c>
      <c r="B1417" s="318"/>
      <c r="C1417" s="71"/>
      <c r="D1417" s="314"/>
      <c r="E1417" s="70"/>
      <c r="F1417" s="309"/>
      <c r="G1417" s="308"/>
      <c r="H1417" s="305"/>
      <c r="I1417" s="305"/>
      <c r="J1417" s="311"/>
      <c r="K1417" s="305"/>
      <c r="L1417" s="130" t="str">
        <f>IF(I1417&lt;H1417,"Check dates",IF(AND(H1417="",I1417&gt;0),"Check dates",IF(I1417="",".",IFERROR(MAX(0,NETWORKDAYS(H1417,I1417,Lists!$F$45:$F$65)-IF(ISNUMBER(J1417),J1417,0)-1,0),"."))))</f>
        <v>.</v>
      </c>
      <c r="M1417" s="308"/>
      <c r="N1417" s="308"/>
      <c r="O1417" s="304"/>
      <c r="P1417" s="304"/>
      <c r="Q1417" s="304"/>
      <c r="R1417" s="304"/>
      <c r="S1417" s="130" t="str">
        <f t="shared" si="65"/>
        <v>.</v>
      </c>
      <c r="T1417" s="169" t="str">
        <f>IF(S1417="Yes",(NETWORKDAYS(H1417,$D$12,Lists!$F$45:$F$65)-IF(ISNUMBER(J1417),J1417,0)-1),".")</f>
        <v>.</v>
      </c>
      <c r="U1417" s="24"/>
      <c r="V1417" s="296" t="str">
        <f t="shared" si="66"/>
        <v>.</v>
      </c>
      <c r="W1417" s="44"/>
      <c r="X1417" s="307"/>
      <c r="Y1417" s="44"/>
      <c r="Z1417" s="44"/>
      <c r="AA1417" s="44"/>
      <c r="AB1417" s="44"/>
      <c r="AC1417" s="44"/>
      <c r="AD1417" s="44"/>
      <c r="AE1417" s="44"/>
      <c r="AF1417" s="44"/>
      <c r="AG1417" s="44"/>
    </row>
    <row r="1418" spans="1:33" s="105" customFormat="1" ht="11.45" customHeight="1" outlineLevel="1" x14ac:dyDescent="0.2">
      <c r="A1418" s="142">
        <f t="shared" si="67"/>
        <v>1401</v>
      </c>
      <c r="B1418" s="318"/>
      <c r="C1418" s="71"/>
      <c r="D1418" s="314"/>
      <c r="E1418" s="70"/>
      <c r="F1418" s="309"/>
      <c r="G1418" s="308"/>
      <c r="H1418" s="305"/>
      <c r="I1418" s="305"/>
      <c r="J1418" s="311"/>
      <c r="K1418" s="305"/>
      <c r="L1418" s="130" t="str">
        <f>IF(I1418&lt;H1418,"Check dates",IF(AND(H1418="",I1418&gt;0),"Check dates",IF(I1418="",".",IFERROR(MAX(0,NETWORKDAYS(H1418,I1418,Lists!$F$45:$F$65)-IF(ISNUMBER(J1418),J1418,0)-1,0),"."))))</f>
        <v>.</v>
      </c>
      <c r="M1418" s="308"/>
      <c r="N1418" s="308"/>
      <c r="O1418" s="304"/>
      <c r="P1418" s="304"/>
      <c r="Q1418" s="304"/>
      <c r="R1418" s="304"/>
      <c r="S1418" s="130" t="str">
        <f t="shared" si="65"/>
        <v>.</v>
      </c>
      <c r="T1418" s="169" t="str">
        <f>IF(S1418="Yes",(NETWORKDAYS(H1418,$D$12,Lists!$F$45:$F$65)-IF(ISNUMBER(J1418),J1418,0)-1),".")</f>
        <v>.</v>
      </c>
      <c r="U1418" s="24"/>
      <c r="V1418" s="296" t="str">
        <f t="shared" si="66"/>
        <v>.</v>
      </c>
      <c r="W1418" s="44"/>
      <c r="X1418" s="307"/>
      <c r="Y1418" s="44"/>
      <c r="Z1418" s="44"/>
      <c r="AA1418" s="44"/>
      <c r="AB1418" s="44"/>
      <c r="AC1418" s="44"/>
      <c r="AD1418" s="44"/>
      <c r="AE1418" s="44"/>
      <c r="AF1418" s="44"/>
      <c r="AG1418" s="44"/>
    </row>
    <row r="1419" spans="1:33" s="105" customFormat="1" ht="11.45" customHeight="1" outlineLevel="1" x14ac:dyDescent="0.2">
      <c r="A1419" s="142">
        <f t="shared" si="67"/>
        <v>1402</v>
      </c>
      <c r="B1419" s="318"/>
      <c r="C1419" s="71"/>
      <c r="D1419" s="314"/>
      <c r="E1419" s="70"/>
      <c r="F1419" s="309"/>
      <c r="G1419" s="308"/>
      <c r="H1419" s="305"/>
      <c r="I1419" s="305"/>
      <c r="J1419" s="311"/>
      <c r="K1419" s="305"/>
      <c r="L1419" s="130" t="str">
        <f>IF(I1419&lt;H1419,"Check dates",IF(AND(H1419="",I1419&gt;0),"Check dates",IF(I1419="",".",IFERROR(MAX(0,NETWORKDAYS(H1419,I1419,Lists!$F$45:$F$65)-IF(ISNUMBER(J1419),J1419,0)-1,0),"."))))</f>
        <v>.</v>
      </c>
      <c r="M1419" s="308"/>
      <c r="N1419" s="308"/>
      <c r="O1419" s="304"/>
      <c r="P1419" s="304"/>
      <c r="Q1419" s="304"/>
      <c r="R1419" s="304"/>
      <c r="S1419" s="130" t="str">
        <f t="shared" si="65"/>
        <v>.</v>
      </c>
      <c r="T1419" s="169" t="str">
        <f>IF(S1419="Yes",(NETWORKDAYS(H1419,$D$12,Lists!$F$45:$F$65)-IF(ISNUMBER(J1419),J1419,0)-1),".")</f>
        <v>.</v>
      </c>
      <c r="U1419" s="24"/>
      <c r="V1419" s="296" t="str">
        <f t="shared" si="66"/>
        <v>.</v>
      </c>
      <c r="W1419" s="44"/>
      <c r="X1419" s="307"/>
      <c r="Y1419" s="44"/>
      <c r="Z1419" s="44"/>
      <c r="AA1419" s="44"/>
      <c r="AB1419" s="44"/>
      <c r="AC1419" s="44"/>
      <c r="AD1419" s="44"/>
      <c r="AE1419" s="44"/>
      <c r="AF1419" s="44"/>
      <c r="AG1419" s="44"/>
    </row>
    <row r="1420" spans="1:33" s="105" customFormat="1" ht="11.45" customHeight="1" outlineLevel="1" x14ac:dyDescent="0.2">
      <c r="A1420" s="142">
        <f t="shared" si="67"/>
        <v>1403</v>
      </c>
      <c r="B1420" s="318"/>
      <c r="C1420" s="71"/>
      <c r="D1420" s="314"/>
      <c r="E1420" s="70"/>
      <c r="F1420" s="309"/>
      <c r="G1420" s="308"/>
      <c r="H1420" s="305"/>
      <c r="I1420" s="305"/>
      <c r="J1420" s="311"/>
      <c r="K1420" s="305"/>
      <c r="L1420" s="130" t="str">
        <f>IF(I1420&lt;H1420,"Check dates",IF(AND(H1420="",I1420&gt;0),"Check dates",IF(I1420="",".",IFERROR(MAX(0,NETWORKDAYS(H1420,I1420,Lists!$F$45:$F$65)-IF(ISNUMBER(J1420),J1420,0)-1,0),"."))))</f>
        <v>.</v>
      </c>
      <c r="M1420" s="308"/>
      <c r="N1420" s="308"/>
      <c r="O1420" s="304"/>
      <c r="P1420" s="304"/>
      <c r="Q1420" s="304"/>
      <c r="R1420" s="304"/>
      <c r="S1420" s="130" t="str">
        <f t="shared" si="65"/>
        <v>.</v>
      </c>
      <c r="T1420" s="169" t="str">
        <f>IF(S1420="Yes",(NETWORKDAYS(H1420,$D$12,Lists!$F$45:$F$65)-IF(ISNUMBER(J1420),J1420,0)-1),".")</f>
        <v>.</v>
      </c>
      <c r="U1420" s="24"/>
      <c r="V1420" s="296" t="str">
        <f t="shared" si="66"/>
        <v>.</v>
      </c>
      <c r="W1420" s="44"/>
      <c r="X1420" s="307"/>
      <c r="Y1420" s="44"/>
      <c r="Z1420" s="44"/>
      <c r="AA1420" s="44"/>
      <c r="AB1420" s="44"/>
      <c r="AC1420" s="44"/>
      <c r="AD1420" s="44"/>
      <c r="AE1420" s="44"/>
      <c r="AF1420" s="44"/>
      <c r="AG1420" s="44"/>
    </row>
    <row r="1421" spans="1:33" s="105" customFormat="1" outlineLevel="1" x14ac:dyDescent="0.2">
      <c r="A1421" s="142">
        <f t="shared" si="67"/>
        <v>1404</v>
      </c>
      <c r="B1421" s="318"/>
      <c r="C1421" s="71"/>
      <c r="D1421" s="314"/>
      <c r="E1421" s="70"/>
      <c r="F1421" s="309"/>
      <c r="G1421" s="308"/>
      <c r="H1421" s="305"/>
      <c r="I1421" s="305"/>
      <c r="J1421" s="311"/>
      <c r="K1421" s="305"/>
      <c r="L1421" s="130" t="str">
        <f>IF(I1421&lt;H1421,"Check dates",IF(AND(H1421="",I1421&gt;0),"Check dates",IF(I1421="",".",IFERROR(MAX(0,NETWORKDAYS(H1421,I1421,Lists!$F$45:$F$65)-IF(ISNUMBER(J1421),J1421,0)-1,0),"."))))</f>
        <v>.</v>
      </c>
      <c r="M1421" s="308"/>
      <c r="N1421" s="308"/>
      <c r="O1421" s="304"/>
      <c r="P1421" s="304"/>
      <c r="Q1421" s="304"/>
      <c r="R1421" s="304"/>
      <c r="S1421" s="130" t="str">
        <f t="shared" si="65"/>
        <v>.</v>
      </c>
      <c r="T1421" s="169" t="str">
        <f>IF(S1421="Yes",(NETWORKDAYS(H1421,$D$12,Lists!$F$45:$F$65)-IF(ISNUMBER(J1421),J1421,0)-1),".")</f>
        <v>.</v>
      </c>
      <c r="U1421" s="24"/>
      <c r="V1421" s="296" t="str">
        <f t="shared" si="66"/>
        <v>.</v>
      </c>
      <c r="W1421" s="44"/>
      <c r="X1421" s="307"/>
      <c r="Y1421" s="44"/>
      <c r="Z1421" s="44"/>
      <c r="AA1421" s="44"/>
      <c r="AB1421" s="44"/>
      <c r="AC1421" s="44"/>
      <c r="AD1421" s="44"/>
      <c r="AE1421" s="44"/>
      <c r="AF1421" s="44"/>
      <c r="AG1421" s="44"/>
    </row>
    <row r="1422" spans="1:33" s="105" customFormat="1" outlineLevel="1" x14ac:dyDescent="0.2">
      <c r="A1422" s="142">
        <f t="shared" si="67"/>
        <v>1405</v>
      </c>
      <c r="B1422" s="318"/>
      <c r="C1422" s="71"/>
      <c r="D1422" s="314"/>
      <c r="E1422" s="70"/>
      <c r="F1422" s="309"/>
      <c r="G1422" s="308"/>
      <c r="H1422" s="305"/>
      <c r="I1422" s="305"/>
      <c r="J1422" s="311"/>
      <c r="K1422" s="305"/>
      <c r="L1422" s="130" t="str">
        <f>IF(I1422&lt;H1422,"Check dates",IF(AND(H1422="",I1422&gt;0),"Check dates",IF(I1422="",".",IFERROR(MAX(0,NETWORKDAYS(H1422,I1422,Lists!$F$45:$F$65)-IF(ISNUMBER(J1422),J1422,0)-1,0),"."))))</f>
        <v>.</v>
      </c>
      <c r="M1422" s="308"/>
      <c r="N1422" s="308"/>
      <c r="O1422" s="304"/>
      <c r="P1422" s="304"/>
      <c r="Q1422" s="304"/>
      <c r="R1422" s="304"/>
      <c r="S1422" s="130" t="str">
        <f t="shared" si="65"/>
        <v>.</v>
      </c>
      <c r="T1422" s="169" t="str">
        <f>IF(S1422="Yes",(NETWORKDAYS(H1422,$D$12,Lists!$F$45:$F$65)-IF(ISNUMBER(J1422),J1422,0)-1),".")</f>
        <v>.</v>
      </c>
      <c r="U1422" s="24"/>
      <c r="V1422" s="296" t="str">
        <f t="shared" si="66"/>
        <v>.</v>
      </c>
      <c r="W1422" s="44"/>
      <c r="X1422" s="307"/>
      <c r="Y1422" s="44"/>
      <c r="Z1422" s="44"/>
      <c r="AA1422" s="44"/>
      <c r="AB1422" s="44"/>
      <c r="AC1422" s="44"/>
      <c r="AD1422" s="44"/>
      <c r="AE1422" s="44"/>
      <c r="AF1422" s="44"/>
      <c r="AG1422" s="44"/>
    </row>
    <row r="1423" spans="1:33" s="105" customFormat="1" ht="11.45" customHeight="1" outlineLevel="1" x14ac:dyDescent="0.2">
      <c r="A1423" s="142">
        <f t="shared" si="67"/>
        <v>1406</v>
      </c>
      <c r="B1423" s="318"/>
      <c r="C1423" s="71"/>
      <c r="D1423" s="314"/>
      <c r="E1423" s="70"/>
      <c r="F1423" s="309"/>
      <c r="G1423" s="308"/>
      <c r="H1423" s="305"/>
      <c r="I1423" s="305"/>
      <c r="J1423" s="311"/>
      <c r="K1423" s="305"/>
      <c r="L1423" s="130" t="str">
        <f>IF(I1423&lt;H1423,"Check dates",IF(AND(H1423="",I1423&gt;0),"Check dates",IF(I1423="",".",IFERROR(MAX(0,NETWORKDAYS(H1423,I1423,Lists!$F$45:$F$65)-IF(ISNUMBER(J1423),J1423,0)-1,0),"."))))</f>
        <v>.</v>
      </c>
      <c r="M1423" s="308"/>
      <c r="N1423" s="308"/>
      <c r="O1423" s="304"/>
      <c r="P1423" s="304"/>
      <c r="Q1423" s="304"/>
      <c r="R1423" s="304"/>
      <c r="S1423" s="130" t="str">
        <f t="shared" si="65"/>
        <v>.</v>
      </c>
      <c r="T1423" s="169" t="str">
        <f>IF(S1423="Yes",(NETWORKDAYS(H1423,$D$12,Lists!$F$45:$F$65)-IF(ISNUMBER(J1423),J1423,0)-1),".")</f>
        <v>.</v>
      </c>
      <c r="U1423" s="24"/>
      <c r="V1423" s="296" t="str">
        <f t="shared" si="66"/>
        <v>.</v>
      </c>
      <c r="W1423" s="44"/>
      <c r="X1423" s="307"/>
      <c r="Y1423" s="44"/>
      <c r="Z1423" s="44"/>
      <c r="AA1423" s="44"/>
      <c r="AB1423" s="44"/>
      <c r="AC1423" s="44"/>
      <c r="AD1423" s="44"/>
      <c r="AE1423" s="44"/>
      <c r="AF1423" s="44"/>
      <c r="AG1423" s="44"/>
    </row>
    <row r="1424" spans="1:33" s="105" customFormat="1" ht="11.45" customHeight="1" outlineLevel="1" x14ac:dyDescent="0.2">
      <c r="A1424" s="142">
        <f t="shared" si="67"/>
        <v>1407</v>
      </c>
      <c r="B1424" s="318"/>
      <c r="C1424" s="71"/>
      <c r="D1424" s="314"/>
      <c r="E1424" s="70"/>
      <c r="F1424" s="309"/>
      <c r="G1424" s="308"/>
      <c r="H1424" s="305"/>
      <c r="I1424" s="305"/>
      <c r="J1424" s="311"/>
      <c r="K1424" s="305"/>
      <c r="L1424" s="130" t="str">
        <f>IF(I1424&lt;H1424,"Check dates",IF(AND(H1424="",I1424&gt;0),"Check dates",IF(I1424="",".",IFERROR(MAX(0,NETWORKDAYS(H1424,I1424,Lists!$F$45:$F$65)-IF(ISNUMBER(J1424),J1424,0)-1,0),"."))))</f>
        <v>.</v>
      </c>
      <c r="M1424" s="308"/>
      <c r="N1424" s="308"/>
      <c r="O1424" s="304"/>
      <c r="P1424" s="304"/>
      <c r="Q1424" s="304"/>
      <c r="R1424" s="304"/>
      <c r="S1424" s="130" t="str">
        <f t="shared" si="65"/>
        <v>.</v>
      </c>
      <c r="T1424" s="169" t="str">
        <f>IF(S1424="Yes",(NETWORKDAYS(H1424,$D$12,Lists!$F$45:$F$65)-IF(ISNUMBER(J1424),J1424,0)-1),".")</f>
        <v>.</v>
      </c>
      <c r="U1424" s="24"/>
      <c r="V1424" s="296" t="str">
        <f t="shared" si="66"/>
        <v>.</v>
      </c>
      <c r="W1424" s="44"/>
      <c r="X1424" s="307"/>
      <c r="Y1424" s="44"/>
      <c r="Z1424" s="44"/>
      <c r="AA1424" s="44"/>
      <c r="AB1424" s="44"/>
      <c r="AC1424" s="44"/>
      <c r="AD1424" s="44"/>
      <c r="AE1424" s="44"/>
      <c r="AF1424" s="44"/>
      <c r="AG1424" s="44"/>
    </row>
    <row r="1425" spans="1:33" s="105" customFormat="1" ht="11.45" customHeight="1" outlineLevel="1" x14ac:dyDescent="0.2">
      <c r="A1425" s="142">
        <f t="shared" si="67"/>
        <v>1408</v>
      </c>
      <c r="B1425" s="318"/>
      <c r="C1425" s="71"/>
      <c r="D1425" s="314"/>
      <c r="E1425" s="70"/>
      <c r="F1425" s="309"/>
      <c r="G1425" s="308"/>
      <c r="H1425" s="305"/>
      <c r="I1425" s="305"/>
      <c r="J1425" s="311"/>
      <c r="K1425" s="305"/>
      <c r="L1425" s="130" t="str">
        <f>IF(I1425&lt;H1425,"Check dates",IF(AND(H1425="",I1425&gt;0),"Check dates",IF(I1425="",".",IFERROR(MAX(0,NETWORKDAYS(H1425,I1425,Lists!$F$45:$F$65)-IF(ISNUMBER(J1425),J1425,0)-1,0),"."))))</f>
        <v>.</v>
      </c>
      <c r="M1425" s="308"/>
      <c r="N1425" s="308"/>
      <c r="O1425" s="304"/>
      <c r="P1425" s="304"/>
      <c r="Q1425" s="304"/>
      <c r="R1425" s="304"/>
      <c r="S1425" s="130" t="str">
        <f t="shared" si="65"/>
        <v>.</v>
      </c>
      <c r="T1425" s="169" t="str">
        <f>IF(S1425="Yes",(NETWORKDAYS(H1425,$D$12,Lists!$F$45:$F$65)-IF(ISNUMBER(J1425),J1425,0)-1),".")</f>
        <v>.</v>
      </c>
      <c r="U1425" s="24"/>
      <c r="V1425" s="296" t="str">
        <f t="shared" si="66"/>
        <v>.</v>
      </c>
      <c r="W1425" s="44"/>
      <c r="X1425" s="307"/>
      <c r="Y1425" s="44"/>
      <c r="Z1425" s="44"/>
      <c r="AA1425" s="44"/>
      <c r="AB1425" s="44"/>
      <c r="AC1425" s="44"/>
      <c r="AD1425" s="44"/>
      <c r="AE1425" s="44"/>
      <c r="AF1425" s="44"/>
      <c r="AG1425" s="44"/>
    </row>
    <row r="1426" spans="1:33" s="105" customFormat="1" ht="11.45" customHeight="1" outlineLevel="1" x14ac:dyDescent="0.2">
      <c r="A1426" s="142">
        <f t="shared" si="67"/>
        <v>1409</v>
      </c>
      <c r="B1426" s="318"/>
      <c r="C1426" s="71"/>
      <c r="D1426" s="314"/>
      <c r="E1426" s="70"/>
      <c r="F1426" s="309"/>
      <c r="G1426" s="308"/>
      <c r="H1426" s="305"/>
      <c r="I1426" s="305"/>
      <c r="J1426" s="311"/>
      <c r="K1426" s="305"/>
      <c r="L1426" s="130" t="str">
        <f>IF(I1426&lt;H1426,"Check dates",IF(AND(H1426="",I1426&gt;0),"Check dates",IF(I1426="",".",IFERROR(MAX(0,NETWORKDAYS(H1426,I1426,Lists!$F$45:$F$65)-IF(ISNUMBER(J1426),J1426,0)-1,0),"."))))</f>
        <v>.</v>
      </c>
      <c r="M1426" s="308"/>
      <c r="N1426" s="308"/>
      <c r="O1426" s="304"/>
      <c r="P1426" s="304"/>
      <c r="Q1426" s="304"/>
      <c r="R1426" s="304"/>
      <c r="S1426" s="130" t="str">
        <f t="shared" ref="S1426:S1489" si="68">IF(ISBLANK(B1426),".",IF(V1426=".","Yes","No"))</f>
        <v>.</v>
      </c>
      <c r="T1426" s="169" t="str">
        <f>IF(S1426="Yes",(NETWORKDAYS(H1426,$D$12,Lists!$F$45:$F$65)-IF(ISNUMBER(J1426),J1426,0)-1),".")</f>
        <v>.</v>
      </c>
      <c r="U1426" s="24"/>
      <c r="V1426" s="296" t="str">
        <f t="shared" ref="V1426:V1489" si="69">IF(I1426="",".",IF(VALUE(I1426)&lt;=VALUE($D$12),VALUE(I1426),"."))</f>
        <v>.</v>
      </c>
      <c r="W1426" s="44"/>
      <c r="X1426" s="307"/>
      <c r="Y1426" s="44"/>
      <c r="Z1426" s="44"/>
      <c r="AA1426" s="44"/>
      <c r="AB1426" s="44"/>
      <c r="AC1426" s="44"/>
      <c r="AD1426" s="44"/>
      <c r="AE1426" s="44"/>
      <c r="AF1426" s="44"/>
      <c r="AG1426" s="44"/>
    </row>
    <row r="1427" spans="1:33" s="105" customFormat="1" outlineLevel="1" x14ac:dyDescent="0.2">
      <c r="A1427" s="142">
        <f t="shared" si="67"/>
        <v>1410</v>
      </c>
      <c r="B1427" s="318"/>
      <c r="C1427" s="71"/>
      <c r="D1427" s="314"/>
      <c r="E1427" s="70"/>
      <c r="F1427" s="309"/>
      <c r="G1427" s="308"/>
      <c r="H1427" s="305"/>
      <c r="I1427" s="305"/>
      <c r="J1427" s="311"/>
      <c r="K1427" s="305"/>
      <c r="L1427" s="130" t="str">
        <f>IF(I1427&lt;H1427,"Check dates",IF(AND(H1427="",I1427&gt;0),"Check dates",IF(I1427="",".",IFERROR(MAX(0,NETWORKDAYS(H1427,I1427,Lists!$F$45:$F$65)-IF(ISNUMBER(J1427),J1427,0)-1,0),"."))))</f>
        <v>.</v>
      </c>
      <c r="M1427" s="308"/>
      <c r="N1427" s="308"/>
      <c r="O1427" s="304"/>
      <c r="P1427" s="304"/>
      <c r="Q1427" s="304"/>
      <c r="R1427" s="304"/>
      <c r="S1427" s="130" t="str">
        <f t="shared" si="68"/>
        <v>.</v>
      </c>
      <c r="T1427" s="169" t="str">
        <f>IF(S1427="Yes",(NETWORKDAYS(H1427,$D$12,Lists!$F$45:$F$65)-IF(ISNUMBER(J1427),J1427,0)-1),".")</f>
        <v>.</v>
      </c>
      <c r="U1427" s="24"/>
      <c r="V1427" s="296" t="str">
        <f t="shared" si="69"/>
        <v>.</v>
      </c>
      <c r="W1427" s="44"/>
      <c r="X1427" s="307"/>
      <c r="Y1427" s="44"/>
      <c r="Z1427" s="44"/>
      <c r="AA1427" s="44"/>
      <c r="AB1427" s="44"/>
      <c r="AC1427" s="44"/>
      <c r="AD1427" s="44"/>
      <c r="AE1427" s="44"/>
      <c r="AF1427" s="44"/>
      <c r="AG1427" s="44"/>
    </row>
    <row r="1428" spans="1:33" s="105" customFormat="1" outlineLevel="1" x14ac:dyDescent="0.2">
      <c r="A1428" s="142">
        <f t="shared" si="67"/>
        <v>1411</v>
      </c>
      <c r="B1428" s="318"/>
      <c r="C1428" s="71"/>
      <c r="D1428" s="314"/>
      <c r="E1428" s="70"/>
      <c r="F1428" s="309"/>
      <c r="G1428" s="308"/>
      <c r="H1428" s="305"/>
      <c r="I1428" s="305"/>
      <c r="J1428" s="311"/>
      <c r="K1428" s="305"/>
      <c r="L1428" s="130" t="str">
        <f>IF(I1428&lt;H1428,"Check dates",IF(AND(H1428="",I1428&gt;0),"Check dates",IF(I1428="",".",IFERROR(MAX(0,NETWORKDAYS(H1428,I1428,Lists!$F$45:$F$65)-IF(ISNUMBER(J1428),J1428,0)-1,0),"."))))</f>
        <v>.</v>
      </c>
      <c r="M1428" s="308"/>
      <c r="N1428" s="308"/>
      <c r="O1428" s="304"/>
      <c r="P1428" s="304"/>
      <c r="Q1428" s="304"/>
      <c r="R1428" s="304"/>
      <c r="S1428" s="130" t="str">
        <f t="shared" si="68"/>
        <v>.</v>
      </c>
      <c r="T1428" s="169" t="str">
        <f>IF(S1428="Yes",(NETWORKDAYS(H1428,$D$12,Lists!$F$45:$F$65)-IF(ISNUMBER(J1428),J1428,0)-1),".")</f>
        <v>.</v>
      </c>
      <c r="U1428" s="24"/>
      <c r="V1428" s="296" t="str">
        <f t="shared" si="69"/>
        <v>.</v>
      </c>
      <c r="W1428" s="44"/>
      <c r="X1428" s="307"/>
      <c r="Y1428" s="44"/>
      <c r="Z1428" s="44"/>
      <c r="AA1428" s="44"/>
      <c r="AB1428" s="44"/>
      <c r="AC1428" s="44"/>
      <c r="AD1428" s="44"/>
      <c r="AE1428" s="44"/>
      <c r="AF1428" s="44"/>
      <c r="AG1428" s="44"/>
    </row>
    <row r="1429" spans="1:33" s="105" customFormat="1" ht="11.45" customHeight="1" outlineLevel="1" x14ac:dyDescent="0.2">
      <c r="A1429" s="142">
        <f t="shared" si="67"/>
        <v>1412</v>
      </c>
      <c r="B1429" s="318"/>
      <c r="C1429" s="71"/>
      <c r="D1429" s="314"/>
      <c r="E1429" s="70"/>
      <c r="F1429" s="70"/>
      <c r="G1429" s="265"/>
      <c r="H1429" s="305"/>
      <c r="I1429" s="305"/>
      <c r="J1429" s="311"/>
      <c r="K1429" s="305"/>
      <c r="L1429" s="130" t="str">
        <f>IF(I1429&lt;H1429,"Check dates",IF(AND(H1429="",I1429&gt;0),"Check dates",IF(I1429="",".",IFERROR(MAX(0,NETWORKDAYS(H1429,I1429,Lists!$F$45:$F$65)-IF(ISNUMBER(J1429),J1429,0)-1,0),"."))))</f>
        <v>.</v>
      </c>
      <c r="M1429" s="308"/>
      <c r="N1429" s="308"/>
      <c r="O1429" s="304"/>
      <c r="P1429" s="304"/>
      <c r="Q1429" s="304"/>
      <c r="R1429" s="304"/>
      <c r="S1429" s="130" t="str">
        <f t="shared" si="68"/>
        <v>.</v>
      </c>
      <c r="T1429" s="169" t="str">
        <f>IF(S1429="Yes",(NETWORKDAYS(H1429,$D$12,Lists!$F$45:$F$65)-IF(ISNUMBER(J1429),J1429,0)-1),".")</f>
        <v>.</v>
      </c>
      <c r="U1429" s="24"/>
      <c r="V1429" s="296" t="str">
        <f t="shared" si="69"/>
        <v>.</v>
      </c>
      <c r="W1429" s="44"/>
      <c r="X1429" s="307"/>
      <c r="Y1429" s="44"/>
      <c r="Z1429" s="44"/>
      <c r="AA1429" s="44"/>
      <c r="AB1429" s="44"/>
      <c r="AC1429" s="44"/>
      <c r="AD1429" s="44"/>
      <c r="AE1429" s="44"/>
      <c r="AF1429" s="44"/>
      <c r="AG1429" s="44"/>
    </row>
    <row r="1430" spans="1:33" s="105" customFormat="1" ht="11.45" customHeight="1" outlineLevel="1" x14ac:dyDescent="0.2">
      <c r="A1430" s="142">
        <f t="shared" si="67"/>
        <v>1413</v>
      </c>
      <c r="B1430" s="318"/>
      <c r="C1430" s="71"/>
      <c r="D1430" s="314"/>
      <c r="E1430" s="70"/>
      <c r="F1430" s="70"/>
      <c r="G1430" s="265"/>
      <c r="H1430" s="305"/>
      <c r="I1430" s="319"/>
      <c r="J1430" s="311"/>
      <c r="K1430" s="305"/>
      <c r="L1430" s="130" t="str">
        <f>IF(I1430&lt;H1430,"Check dates",IF(AND(H1430="",I1430&gt;0),"Check dates",IF(I1430="",".",IFERROR(MAX(0,NETWORKDAYS(H1430,I1430,Lists!$F$45:$F$65)-IF(ISNUMBER(J1430),J1430,0)-1,0),"."))))</f>
        <v>.</v>
      </c>
      <c r="M1430" s="308"/>
      <c r="N1430" s="308"/>
      <c r="O1430" s="304"/>
      <c r="P1430" s="304"/>
      <c r="Q1430" s="304"/>
      <c r="R1430" s="304"/>
      <c r="S1430" s="130" t="str">
        <f t="shared" si="68"/>
        <v>.</v>
      </c>
      <c r="T1430" s="169" t="str">
        <f>IF(S1430="Yes",(NETWORKDAYS(H1430,$D$12,Lists!$F$45:$F$65)-IF(ISNUMBER(J1430),J1430,0)-1),".")</f>
        <v>.</v>
      </c>
      <c r="U1430" s="24"/>
      <c r="V1430" s="296" t="str">
        <f t="shared" si="69"/>
        <v>.</v>
      </c>
      <c r="W1430" s="44"/>
      <c r="X1430" s="307"/>
      <c r="Y1430" s="44"/>
      <c r="Z1430" s="44"/>
      <c r="AA1430" s="44"/>
      <c r="AB1430" s="44"/>
      <c r="AC1430" s="44"/>
      <c r="AD1430" s="44"/>
      <c r="AE1430" s="44"/>
      <c r="AF1430" s="44"/>
      <c r="AG1430" s="44"/>
    </row>
    <row r="1431" spans="1:33" s="105" customFormat="1" outlineLevel="1" x14ac:dyDescent="0.2">
      <c r="A1431" s="142">
        <f t="shared" si="67"/>
        <v>1414</v>
      </c>
      <c r="B1431" s="318"/>
      <c r="C1431" s="71"/>
      <c r="D1431" s="314"/>
      <c r="E1431" s="70"/>
      <c r="F1431" s="70"/>
      <c r="G1431" s="265"/>
      <c r="H1431" s="305"/>
      <c r="I1431" s="305"/>
      <c r="J1431" s="311"/>
      <c r="K1431" s="305"/>
      <c r="L1431" s="130" t="str">
        <f>IF(I1431&lt;H1431,"Check dates",IF(AND(H1431="",I1431&gt;0),"Check dates",IF(I1431="",".",IFERROR(MAX(0,NETWORKDAYS(H1431,I1431,Lists!$F$45:$F$65)-IF(ISNUMBER(J1431),J1431,0)-1,0),"."))))</f>
        <v>.</v>
      </c>
      <c r="M1431" s="308"/>
      <c r="N1431" s="308"/>
      <c r="O1431" s="304"/>
      <c r="P1431" s="304"/>
      <c r="Q1431" s="304"/>
      <c r="R1431" s="304"/>
      <c r="S1431" s="130" t="str">
        <f t="shared" si="68"/>
        <v>.</v>
      </c>
      <c r="T1431" s="169" t="str">
        <f>IF(S1431="Yes",(NETWORKDAYS(H1431,$D$12,Lists!$F$45:$F$65)-IF(ISNUMBER(J1431),J1431,0)-1),".")</f>
        <v>.</v>
      </c>
      <c r="U1431" s="24"/>
      <c r="V1431" s="296" t="str">
        <f t="shared" si="69"/>
        <v>.</v>
      </c>
      <c r="W1431" s="44"/>
      <c r="X1431" s="307"/>
      <c r="Y1431" s="44"/>
      <c r="Z1431" s="44"/>
      <c r="AA1431" s="44"/>
      <c r="AB1431" s="44"/>
      <c r="AC1431" s="44"/>
      <c r="AD1431" s="44"/>
      <c r="AE1431" s="44"/>
      <c r="AF1431" s="44"/>
      <c r="AG1431" s="44"/>
    </row>
    <row r="1432" spans="1:33" s="105" customFormat="1" outlineLevel="1" x14ac:dyDescent="0.2">
      <c r="A1432" s="142">
        <f t="shared" si="67"/>
        <v>1415</v>
      </c>
      <c r="B1432" s="318"/>
      <c r="C1432" s="71"/>
      <c r="D1432" s="314"/>
      <c r="E1432" s="70"/>
      <c r="F1432" s="70"/>
      <c r="G1432" s="265"/>
      <c r="H1432" s="305"/>
      <c r="I1432" s="319"/>
      <c r="J1432" s="311"/>
      <c r="K1432" s="305"/>
      <c r="L1432" s="130" t="str">
        <f>IF(I1432&lt;H1432,"Check dates",IF(AND(H1432="",I1432&gt;0),"Check dates",IF(I1432="",".",IFERROR(MAX(0,NETWORKDAYS(H1432,I1432,Lists!$F$45:$F$65)-IF(ISNUMBER(J1432),J1432,0)-1,0),"."))))</f>
        <v>.</v>
      </c>
      <c r="M1432" s="308"/>
      <c r="N1432" s="308"/>
      <c r="O1432" s="304"/>
      <c r="P1432" s="304"/>
      <c r="Q1432" s="304"/>
      <c r="R1432" s="304"/>
      <c r="S1432" s="130" t="str">
        <f t="shared" si="68"/>
        <v>.</v>
      </c>
      <c r="T1432" s="169" t="str">
        <f>IF(S1432="Yes",(NETWORKDAYS(H1432,$D$12,Lists!$F$45:$F$65)-IF(ISNUMBER(J1432),J1432,0)-1),".")</f>
        <v>.</v>
      </c>
      <c r="U1432" s="24"/>
      <c r="V1432" s="296" t="str">
        <f t="shared" si="69"/>
        <v>.</v>
      </c>
      <c r="W1432" s="44"/>
      <c r="X1432" s="307"/>
      <c r="Y1432" s="44"/>
      <c r="Z1432" s="44"/>
      <c r="AA1432" s="44"/>
      <c r="AB1432" s="44"/>
      <c r="AC1432" s="44"/>
      <c r="AD1432" s="44"/>
      <c r="AE1432" s="44"/>
      <c r="AF1432" s="44"/>
      <c r="AG1432" s="44"/>
    </row>
    <row r="1433" spans="1:33" s="105" customFormat="1" outlineLevel="1" x14ac:dyDescent="0.2">
      <c r="A1433" s="142">
        <f t="shared" si="67"/>
        <v>1416</v>
      </c>
      <c r="B1433" s="318"/>
      <c r="C1433" s="71"/>
      <c r="D1433" s="314"/>
      <c r="E1433" s="70"/>
      <c r="F1433" s="70"/>
      <c r="G1433" s="265"/>
      <c r="H1433" s="305"/>
      <c r="I1433" s="319"/>
      <c r="J1433" s="311"/>
      <c r="K1433" s="305"/>
      <c r="L1433" s="130" t="str">
        <f>IF(I1433&lt;H1433,"Check dates",IF(AND(H1433="",I1433&gt;0),"Check dates",IF(I1433="",".",IFERROR(MAX(0,NETWORKDAYS(H1433,I1433,Lists!$F$45:$F$65)-IF(ISNUMBER(J1433),J1433,0)-1,0),"."))))</f>
        <v>.</v>
      </c>
      <c r="M1433" s="308"/>
      <c r="N1433" s="308"/>
      <c r="O1433" s="304"/>
      <c r="P1433" s="304"/>
      <c r="Q1433" s="304"/>
      <c r="R1433" s="304"/>
      <c r="S1433" s="130" t="str">
        <f t="shared" si="68"/>
        <v>.</v>
      </c>
      <c r="T1433" s="169" t="str">
        <f>IF(S1433="Yes",(NETWORKDAYS(H1433,$D$12,Lists!$F$45:$F$65)-IF(ISNUMBER(J1433),J1433,0)-1),".")</f>
        <v>.</v>
      </c>
      <c r="U1433" s="24"/>
      <c r="V1433" s="296" t="str">
        <f t="shared" si="69"/>
        <v>.</v>
      </c>
      <c r="W1433" s="44"/>
      <c r="X1433" s="307"/>
      <c r="Y1433" s="44"/>
      <c r="Z1433" s="44"/>
      <c r="AA1433" s="44"/>
      <c r="AB1433" s="44"/>
      <c r="AC1433" s="44"/>
      <c r="AD1433" s="44"/>
      <c r="AE1433" s="44"/>
      <c r="AF1433" s="44"/>
      <c r="AG1433" s="44"/>
    </row>
    <row r="1434" spans="1:33" s="105" customFormat="1" ht="11.45" customHeight="1" outlineLevel="1" x14ac:dyDescent="0.2">
      <c r="A1434" s="142">
        <f t="shared" si="67"/>
        <v>1417</v>
      </c>
      <c r="B1434" s="318"/>
      <c r="C1434" s="71"/>
      <c r="D1434" s="314"/>
      <c r="E1434" s="70"/>
      <c r="F1434" s="70"/>
      <c r="G1434" s="265"/>
      <c r="H1434" s="305"/>
      <c r="I1434" s="319"/>
      <c r="J1434" s="311"/>
      <c r="K1434" s="305"/>
      <c r="L1434" s="130" t="str">
        <f>IF(I1434&lt;H1434,"Check dates",IF(AND(H1434="",I1434&gt;0),"Check dates",IF(I1434="",".",IFERROR(MAX(0,NETWORKDAYS(H1434,I1434,Lists!$F$45:$F$65)-IF(ISNUMBER(J1434),J1434,0)-1,0),"."))))</f>
        <v>.</v>
      </c>
      <c r="M1434" s="308"/>
      <c r="N1434" s="308"/>
      <c r="O1434" s="304"/>
      <c r="P1434" s="304"/>
      <c r="Q1434" s="304"/>
      <c r="R1434" s="304"/>
      <c r="S1434" s="130" t="str">
        <f t="shared" si="68"/>
        <v>.</v>
      </c>
      <c r="T1434" s="169" t="str">
        <f>IF(S1434="Yes",(NETWORKDAYS(H1434,$D$12,Lists!$F$45:$F$65)-IF(ISNUMBER(J1434),J1434,0)-1),".")</f>
        <v>.</v>
      </c>
      <c r="U1434" s="24"/>
      <c r="V1434" s="296" t="str">
        <f t="shared" si="69"/>
        <v>.</v>
      </c>
      <c r="W1434" s="44"/>
      <c r="X1434" s="307"/>
      <c r="Y1434" s="44"/>
      <c r="Z1434" s="44"/>
      <c r="AA1434" s="44"/>
      <c r="AB1434" s="44"/>
      <c r="AC1434" s="44"/>
      <c r="AD1434" s="44"/>
      <c r="AE1434" s="44"/>
      <c r="AF1434" s="44"/>
      <c r="AG1434" s="44"/>
    </row>
    <row r="1435" spans="1:33" s="105" customFormat="1" ht="11.45" customHeight="1" outlineLevel="1" x14ac:dyDescent="0.2">
      <c r="A1435" s="142">
        <f t="shared" si="67"/>
        <v>1418</v>
      </c>
      <c r="B1435" s="318"/>
      <c r="C1435" s="71"/>
      <c r="D1435" s="314"/>
      <c r="E1435" s="70"/>
      <c r="F1435" s="309"/>
      <c r="G1435" s="308"/>
      <c r="H1435" s="305"/>
      <c r="I1435" s="305"/>
      <c r="J1435" s="311"/>
      <c r="K1435" s="305"/>
      <c r="L1435" s="130" t="str">
        <f>IF(I1435&lt;H1435,"Check dates",IF(AND(H1435="",I1435&gt;0),"Check dates",IF(I1435="",".",IFERROR(MAX(0,NETWORKDAYS(H1435,I1435,Lists!$F$45:$F$65)-IF(ISNUMBER(J1435),J1435,0)-1,0),"."))))</f>
        <v>.</v>
      </c>
      <c r="M1435" s="308"/>
      <c r="N1435" s="308"/>
      <c r="O1435" s="304"/>
      <c r="P1435" s="304"/>
      <c r="Q1435" s="304"/>
      <c r="R1435" s="304"/>
      <c r="S1435" s="130" t="str">
        <f t="shared" si="68"/>
        <v>.</v>
      </c>
      <c r="T1435" s="169" t="str">
        <f>IF(S1435="Yes",(NETWORKDAYS(H1435,$D$12,Lists!$F$45:$F$65)-IF(ISNUMBER(J1435),J1435,0)-1),".")</f>
        <v>.</v>
      </c>
      <c r="U1435" s="24"/>
      <c r="V1435" s="296" t="str">
        <f t="shared" si="69"/>
        <v>.</v>
      </c>
      <c r="W1435" s="44"/>
      <c r="X1435" s="307"/>
      <c r="Y1435" s="44"/>
      <c r="Z1435" s="44"/>
      <c r="AA1435" s="44"/>
      <c r="AB1435" s="44"/>
      <c r="AC1435" s="44"/>
      <c r="AD1435" s="44"/>
      <c r="AE1435" s="44"/>
      <c r="AF1435" s="44"/>
      <c r="AG1435" s="44"/>
    </row>
    <row r="1436" spans="1:33" s="105" customFormat="1" ht="11.45" customHeight="1" outlineLevel="1" x14ac:dyDescent="0.2">
      <c r="A1436" s="142">
        <f t="shared" si="67"/>
        <v>1419</v>
      </c>
      <c r="B1436" s="318"/>
      <c r="C1436" s="71"/>
      <c r="D1436" s="314"/>
      <c r="E1436" s="70"/>
      <c r="F1436" s="309"/>
      <c r="G1436" s="308"/>
      <c r="H1436" s="305"/>
      <c r="I1436" s="305"/>
      <c r="J1436" s="311"/>
      <c r="K1436" s="305"/>
      <c r="L1436" s="130" t="str">
        <f>IF(I1436&lt;H1436,"Check dates",IF(AND(H1436="",I1436&gt;0),"Check dates",IF(I1436="",".",IFERROR(MAX(0,NETWORKDAYS(H1436,I1436,Lists!$F$45:$F$65)-IF(ISNUMBER(J1436),J1436,0)-1,0),"."))))</f>
        <v>.</v>
      </c>
      <c r="M1436" s="308"/>
      <c r="N1436" s="308"/>
      <c r="O1436" s="304"/>
      <c r="P1436" s="304"/>
      <c r="Q1436" s="304"/>
      <c r="R1436" s="304"/>
      <c r="S1436" s="130" t="str">
        <f t="shared" si="68"/>
        <v>.</v>
      </c>
      <c r="T1436" s="169" t="str">
        <f>IF(S1436="Yes",(NETWORKDAYS(H1436,$D$12,Lists!$F$45:$F$65)-IF(ISNUMBER(J1436),J1436,0)-1),".")</f>
        <v>.</v>
      </c>
      <c r="U1436" s="24"/>
      <c r="V1436" s="296" t="str">
        <f t="shared" si="69"/>
        <v>.</v>
      </c>
      <c r="W1436" s="44"/>
      <c r="X1436" s="307"/>
      <c r="Y1436" s="44"/>
      <c r="Z1436" s="44"/>
      <c r="AA1436" s="44"/>
      <c r="AB1436" s="44"/>
      <c r="AC1436" s="44"/>
      <c r="AD1436" s="44"/>
      <c r="AE1436" s="44"/>
      <c r="AF1436" s="44"/>
      <c r="AG1436" s="44"/>
    </row>
    <row r="1437" spans="1:33" s="105" customFormat="1" ht="11.45" customHeight="1" outlineLevel="1" x14ac:dyDescent="0.2">
      <c r="A1437" s="142">
        <f t="shared" si="67"/>
        <v>1420</v>
      </c>
      <c r="B1437" s="318"/>
      <c r="C1437" s="71"/>
      <c r="D1437" s="314"/>
      <c r="E1437" s="70"/>
      <c r="F1437" s="309"/>
      <c r="G1437" s="308"/>
      <c r="H1437" s="305"/>
      <c r="I1437" s="319"/>
      <c r="J1437" s="311"/>
      <c r="K1437" s="305"/>
      <c r="L1437" s="130" t="str">
        <f>IF(I1437&lt;H1437,"Check dates",IF(AND(H1437="",I1437&gt;0),"Check dates",IF(I1437="",".",IFERROR(MAX(0,NETWORKDAYS(H1437,I1437,Lists!$F$45:$F$65)-IF(ISNUMBER(J1437),J1437,0)-1,0),"."))))</f>
        <v>.</v>
      </c>
      <c r="M1437" s="308"/>
      <c r="N1437" s="308"/>
      <c r="O1437" s="304"/>
      <c r="P1437" s="304"/>
      <c r="Q1437" s="304"/>
      <c r="R1437" s="304"/>
      <c r="S1437" s="130" t="str">
        <f t="shared" si="68"/>
        <v>.</v>
      </c>
      <c r="T1437" s="169" t="str">
        <f>IF(S1437="Yes",(NETWORKDAYS(H1437,$D$12,Lists!$F$45:$F$65)-IF(ISNUMBER(J1437),J1437,0)-1),".")</f>
        <v>.</v>
      </c>
      <c r="U1437" s="24"/>
      <c r="V1437" s="296" t="str">
        <f t="shared" si="69"/>
        <v>.</v>
      </c>
      <c r="W1437" s="44"/>
      <c r="X1437" s="307"/>
      <c r="Y1437" s="44"/>
      <c r="Z1437" s="44"/>
      <c r="AA1437" s="44"/>
      <c r="AB1437" s="44"/>
      <c r="AC1437" s="44"/>
      <c r="AD1437" s="44"/>
      <c r="AE1437" s="44"/>
      <c r="AF1437" s="44"/>
      <c r="AG1437" s="44"/>
    </row>
    <row r="1438" spans="1:33" s="105" customFormat="1" ht="11.45" customHeight="1" outlineLevel="1" x14ac:dyDescent="0.2">
      <c r="A1438" s="142">
        <f t="shared" si="67"/>
        <v>1421</v>
      </c>
      <c r="B1438" s="318"/>
      <c r="C1438" s="71"/>
      <c r="D1438" s="314"/>
      <c r="E1438" s="70"/>
      <c r="F1438" s="309"/>
      <c r="G1438" s="308"/>
      <c r="H1438" s="305"/>
      <c r="I1438" s="305"/>
      <c r="J1438" s="311"/>
      <c r="K1438" s="305"/>
      <c r="L1438" s="130" t="str">
        <f>IF(I1438&lt;H1438,"Check dates",IF(AND(H1438="",I1438&gt;0),"Check dates",IF(I1438="",".",IFERROR(MAX(0,NETWORKDAYS(H1438,I1438,Lists!$F$45:$F$65)-IF(ISNUMBER(J1438),J1438,0)-1,0),"."))))</f>
        <v>.</v>
      </c>
      <c r="M1438" s="308"/>
      <c r="N1438" s="308"/>
      <c r="O1438" s="304"/>
      <c r="P1438" s="304"/>
      <c r="Q1438" s="304"/>
      <c r="R1438" s="304"/>
      <c r="S1438" s="130" t="str">
        <f t="shared" si="68"/>
        <v>.</v>
      </c>
      <c r="T1438" s="169" t="str">
        <f>IF(S1438="Yes",(NETWORKDAYS(H1438,$D$12,Lists!$F$45:$F$65)-IF(ISNUMBER(J1438),J1438,0)-1),".")</f>
        <v>.</v>
      </c>
      <c r="U1438" s="24"/>
      <c r="V1438" s="296" t="str">
        <f t="shared" si="69"/>
        <v>.</v>
      </c>
      <c r="W1438" s="44"/>
      <c r="X1438" s="307"/>
      <c r="Y1438" s="44"/>
      <c r="Z1438" s="44"/>
      <c r="AA1438" s="44"/>
      <c r="AB1438" s="44"/>
      <c r="AC1438" s="44"/>
      <c r="AD1438" s="44"/>
      <c r="AE1438" s="44"/>
      <c r="AF1438" s="44"/>
      <c r="AG1438" s="44"/>
    </row>
    <row r="1439" spans="1:33" s="105" customFormat="1" ht="11.45" customHeight="1" outlineLevel="1" x14ac:dyDescent="0.2">
      <c r="A1439" s="142">
        <f t="shared" si="67"/>
        <v>1422</v>
      </c>
      <c r="B1439" s="318"/>
      <c r="C1439" s="71"/>
      <c r="D1439" s="314"/>
      <c r="E1439" s="70"/>
      <c r="F1439" s="309"/>
      <c r="G1439" s="308"/>
      <c r="H1439" s="305"/>
      <c r="I1439" s="305"/>
      <c r="J1439" s="311"/>
      <c r="K1439" s="305"/>
      <c r="L1439" s="130" t="str">
        <f>IF(I1439&lt;H1439,"Check dates",IF(AND(H1439="",I1439&gt;0),"Check dates",IF(I1439="",".",IFERROR(MAX(0,NETWORKDAYS(H1439,I1439,Lists!$F$45:$F$65)-IF(ISNUMBER(J1439),J1439,0)-1,0),"."))))</f>
        <v>.</v>
      </c>
      <c r="M1439" s="308"/>
      <c r="N1439" s="308"/>
      <c r="O1439" s="304"/>
      <c r="P1439" s="304"/>
      <c r="Q1439" s="304"/>
      <c r="R1439" s="304"/>
      <c r="S1439" s="130" t="str">
        <f t="shared" si="68"/>
        <v>.</v>
      </c>
      <c r="T1439" s="169" t="str">
        <f>IF(S1439="Yes",(NETWORKDAYS(H1439,$D$12,Lists!$F$45:$F$65)-IF(ISNUMBER(J1439),J1439,0)-1),".")</f>
        <v>.</v>
      </c>
      <c r="U1439" s="24"/>
      <c r="V1439" s="296" t="str">
        <f t="shared" si="69"/>
        <v>.</v>
      </c>
      <c r="W1439" s="44"/>
      <c r="X1439" s="307"/>
      <c r="Y1439" s="44"/>
      <c r="Z1439" s="44"/>
      <c r="AA1439" s="44"/>
      <c r="AB1439" s="44"/>
      <c r="AC1439" s="44"/>
      <c r="AD1439" s="44"/>
      <c r="AE1439" s="44"/>
      <c r="AF1439" s="44"/>
      <c r="AG1439" s="44"/>
    </row>
    <row r="1440" spans="1:33" s="105" customFormat="1" ht="11.45" customHeight="1" outlineLevel="1" x14ac:dyDescent="0.2">
      <c r="A1440" s="142">
        <f t="shared" si="67"/>
        <v>1423</v>
      </c>
      <c r="B1440" s="318"/>
      <c r="C1440" s="71"/>
      <c r="D1440" s="314"/>
      <c r="E1440" s="70"/>
      <c r="F1440" s="309"/>
      <c r="G1440" s="308"/>
      <c r="H1440" s="305"/>
      <c r="I1440" s="305"/>
      <c r="J1440" s="311"/>
      <c r="K1440" s="305"/>
      <c r="L1440" s="130" t="str">
        <f>IF(I1440&lt;H1440,"Check dates",IF(AND(H1440="",I1440&gt;0),"Check dates",IF(I1440="",".",IFERROR(MAX(0,NETWORKDAYS(H1440,I1440,Lists!$F$45:$F$65)-IF(ISNUMBER(J1440),J1440,0)-1,0),"."))))</f>
        <v>.</v>
      </c>
      <c r="M1440" s="308"/>
      <c r="N1440" s="308"/>
      <c r="O1440" s="304"/>
      <c r="P1440" s="304"/>
      <c r="Q1440" s="304"/>
      <c r="R1440" s="304"/>
      <c r="S1440" s="130" t="str">
        <f t="shared" si="68"/>
        <v>.</v>
      </c>
      <c r="T1440" s="169" t="str">
        <f>IF(S1440="Yes",(NETWORKDAYS(H1440,$D$12,Lists!$F$45:$F$65)-IF(ISNUMBER(J1440),J1440,0)-1),".")</f>
        <v>.</v>
      </c>
      <c r="U1440" s="24"/>
      <c r="V1440" s="296" t="str">
        <f t="shared" si="69"/>
        <v>.</v>
      </c>
      <c r="W1440" s="44"/>
      <c r="X1440" s="307"/>
      <c r="Y1440" s="44"/>
      <c r="Z1440" s="44"/>
      <c r="AA1440" s="44"/>
      <c r="AB1440" s="44"/>
      <c r="AC1440" s="44"/>
      <c r="AD1440" s="44"/>
      <c r="AE1440" s="44"/>
      <c r="AF1440" s="44"/>
      <c r="AG1440" s="44"/>
    </row>
    <row r="1441" spans="1:33" s="105" customFormat="1" outlineLevel="1" x14ac:dyDescent="0.2">
      <c r="A1441" s="142">
        <f t="shared" si="67"/>
        <v>1424</v>
      </c>
      <c r="B1441" s="318"/>
      <c r="C1441" s="71"/>
      <c r="D1441" s="314"/>
      <c r="E1441" s="70"/>
      <c r="F1441" s="309"/>
      <c r="G1441" s="308"/>
      <c r="H1441" s="305"/>
      <c r="I1441" s="305"/>
      <c r="J1441" s="311"/>
      <c r="K1441" s="305"/>
      <c r="L1441" s="130" t="str">
        <f>IF(I1441&lt;H1441,"Check dates",IF(AND(H1441="",I1441&gt;0),"Check dates",IF(I1441="",".",IFERROR(MAX(0,NETWORKDAYS(H1441,I1441,Lists!$F$45:$F$65)-IF(ISNUMBER(J1441),J1441,0)-1,0),"."))))</f>
        <v>.</v>
      </c>
      <c r="M1441" s="308"/>
      <c r="N1441" s="308"/>
      <c r="O1441" s="304"/>
      <c r="P1441" s="304"/>
      <c r="Q1441" s="304"/>
      <c r="R1441" s="304"/>
      <c r="S1441" s="130" t="str">
        <f t="shared" si="68"/>
        <v>.</v>
      </c>
      <c r="T1441" s="169" t="str">
        <f>IF(S1441="Yes",(NETWORKDAYS(H1441,$D$12,Lists!$F$45:$F$65)-IF(ISNUMBER(J1441),J1441,0)-1),".")</f>
        <v>.</v>
      </c>
      <c r="U1441" s="24"/>
      <c r="V1441" s="296" t="str">
        <f t="shared" si="69"/>
        <v>.</v>
      </c>
      <c r="W1441" s="44"/>
      <c r="X1441" s="307"/>
      <c r="Y1441" s="44"/>
      <c r="Z1441" s="44"/>
      <c r="AA1441" s="44"/>
      <c r="AB1441" s="44"/>
      <c r="AC1441" s="44"/>
      <c r="AD1441" s="44"/>
      <c r="AE1441" s="44"/>
      <c r="AF1441" s="44"/>
      <c r="AG1441" s="44"/>
    </row>
    <row r="1442" spans="1:33" s="105" customFormat="1" ht="11.45" customHeight="1" outlineLevel="1" x14ac:dyDescent="0.2">
      <c r="A1442" s="142">
        <f t="shared" si="67"/>
        <v>1425</v>
      </c>
      <c r="B1442" s="318"/>
      <c r="C1442" s="71"/>
      <c r="D1442" s="314"/>
      <c r="E1442" s="70"/>
      <c r="F1442" s="309"/>
      <c r="G1442" s="308"/>
      <c r="H1442" s="305"/>
      <c r="I1442" s="305"/>
      <c r="J1442" s="311"/>
      <c r="K1442" s="305"/>
      <c r="L1442" s="130" t="str">
        <f>IF(I1442&lt;H1442,"Check dates",IF(AND(H1442="",I1442&gt;0),"Check dates",IF(I1442="",".",IFERROR(MAX(0,NETWORKDAYS(H1442,I1442,Lists!$F$45:$F$65)-IF(ISNUMBER(J1442),J1442,0)-1,0),"."))))</f>
        <v>.</v>
      </c>
      <c r="M1442" s="308"/>
      <c r="N1442" s="308"/>
      <c r="O1442" s="304"/>
      <c r="P1442" s="304"/>
      <c r="Q1442" s="304"/>
      <c r="R1442" s="304"/>
      <c r="S1442" s="130" t="str">
        <f t="shared" si="68"/>
        <v>.</v>
      </c>
      <c r="T1442" s="169" t="str">
        <f>IF(S1442="Yes",(NETWORKDAYS(H1442,$D$12,Lists!$F$45:$F$65)-IF(ISNUMBER(J1442),J1442,0)-1),".")</f>
        <v>.</v>
      </c>
      <c r="U1442" s="24"/>
      <c r="V1442" s="296" t="str">
        <f t="shared" si="69"/>
        <v>.</v>
      </c>
      <c r="W1442" s="44"/>
      <c r="X1442" s="307"/>
      <c r="Y1442" s="44"/>
      <c r="Z1442" s="44"/>
      <c r="AA1442" s="44"/>
      <c r="AB1442" s="44"/>
      <c r="AC1442" s="44"/>
      <c r="AD1442" s="44"/>
      <c r="AE1442" s="44"/>
      <c r="AF1442" s="44"/>
      <c r="AG1442" s="44"/>
    </row>
    <row r="1443" spans="1:33" s="105" customFormat="1" outlineLevel="1" x14ac:dyDescent="0.2">
      <c r="A1443" s="142">
        <f t="shared" si="67"/>
        <v>1426</v>
      </c>
      <c r="B1443" s="318"/>
      <c r="C1443" s="71"/>
      <c r="D1443" s="314"/>
      <c r="E1443" s="70"/>
      <c r="F1443" s="309"/>
      <c r="G1443" s="308"/>
      <c r="H1443" s="305"/>
      <c r="I1443" s="305"/>
      <c r="J1443" s="311"/>
      <c r="K1443" s="305"/>
      <c r="L1443" s="130" t="str">
        <f>IF(I1443&lt;H1443,"Check dates",IF(AND(H1443="",I1443&gt;0),"Check dates",IF(I1443="",".",IFERROR(MAX(0,NETWORKDAYS(H1443,I1443,Lists!$F$45:$F$65)-IF(ISNUMBER(J1443),J1443,0)-1,0),"."))))</f>
        <v>.</v>
      </c>
      <c r="M1443" s="308"/>
      <c r="N1443" s="308"/>
      <c r="O1443" s="304"/>
      <c r="P1443" s="304"/>
      <c r="Q1443" s="304"/>
      <c r="R1443" s="304"/>
      <c r="S1443" s="130" t="str">
        <f t="shared" si="68"/>
        <v>.</v>
      </c>
      <c r="T1443" s="169" t="str">
        <f>IF(S1443="Yes",(NETWORKDAYS(H1443,$D$12,Lists!$F$45:$F$65)-IF(ISNUMBER(J1443),J1443,0)-1),".")</f>
        <v>.</v>
      </c>
      <c r="U1443" s="24"/>
      <c r="V1443" s="296" t="str">
        <f t="shared" si="69"/>
        <v>.</v>
      </c>
      <c r="W1443" s="44"/>
      <c r="X1443" s="307"/>
      <c r="Y1443" s="44"/>
      <c r="Z1443" s="44"/>
      <c r="AA1443" s="44"/>
      <c r="AB1443" s="44"/>
      <c r="AC1443" s="44"/>
      <c r="AD1443" s="44"/>
      <c r="AE1443" s="44"/>
      <c r="AF1443" s="44"/>
      <c r="AG1443" s="44"/>
    </row>
    <row r="1444" spans="1:33" s="105" customFormat="1" outlineLevel="1" x14ac:dyDescent="0.2">
      <c r="A1444" s="142">
        <f t="shared" si="67"/>
        <v>1427</v>
      </c>
      <c r="B1444" s="318"/>
      <c r="C1444" s="71"/>
      <c r="D1444" s="314"/>
      <c r="E1444" s="70"/>
      <c r="F1444" s="309"/>
      <c r="G1444" s="308"/>
      <c r="H1444" s="305"/>
      <c r="I1444" s="305"/>
      <c r="J1444" s="311"/>
      <c r="K1444" s="305"/>
      <c r="L1444" s="130" t="str">
        <f>IF(I1444&lt;H1444,"Check dates",IF(AND(H1444="",I1444&gt;0),"Check dates",IF(I1444="",".",IFERROR(MAX(0,NETWORKDAYS(H1444,I1444,Lists!$F$45:$F$65)-IF(ISNUMBER(J1444),J1444,0)-1,0),"."))))</f>
        <v>.</v>
      </c>
      <c r="M1444" s="308"/>
      <c r="N1444" s="308"/>
      <c r="O1444" s="304"/>
      <c r="P1444" s="304"/>
      <c r="Q1444" s="304"/>
      <c r="R1444" s="304"/>
      <c r="S1444" s="130" t="str">
        <f t="shared" si="68"/>
        <v>.</v>
      </c>
      <c r="T1444" s="169" t="str">
        <f>IF(S1444="Yes",(NETWORKDAYS(H1444,$D$12,Lists!$F$45:$F$65)-IF(ISNUMBER(J1444),J1444,0)-1),".")</f>
        <v>.</v>
      </c>
      <c r="U1444" s="24"/>
      <c r="V1444" s="296" t="str">
        <f t="shared" si="69"/>
        <v>.</v>
      </c>
      <c r="W1444" s="44"/>
      <c r="X1444" s="307"/>
      <c r="Y1444" s="44"/>
      <c r="Z1444" s="44"/>
      <c r="AA1444" s="44"/>
      <c r="AB1444" s="44"/>
      <c r="AC1444" s="44"/>
      <c r="AD1444" s="44"/>
      <c r="AE1444" s="44"/>
      <c r="AF1444" s="44"/>
      <c r="AG1444" s="44"/>
    </row>
    <row r="1445" spans="1:33" s="105" customFormat="1" ht="11.45" customHeight="1" outlineLevel="1" x14ac:dyDescent="0.2">
      <c r="A1445" s="142">
        <f t="shared" si="67"/>
        <v>1428</v>
      </c>
      <c r="B1445" s="318"/>
      <c r="C1445" s="71"/>
      <c r="D1445" s="314"/>
      <c r="E1445" s="70"/>
      <c r="F1445" s="309"/>
      <c r="G1445" s="308"/>
      <c r="H1445" s="305"/>
      <c r="I1445" s="319"/>
      <c r="J1445" s="311"/>
      <c r="K1445" s="305"/>
      <c r="L1445" s="130" t="str">
        <f>IF(I1445&lt;H1445,"Check dates",IF(AND(H1445="",I1445&gt;0),"Check dates",IF(I1445="",".",IFERROR(MAX(0,NETWORKDAYS(H1445,I1445,Lists!$F$45:$F$65)-IF(ISNUMBER(J1445),J1445,0)-1,0),"."))))</f>
        <v>.</v>
      </c>
      <c r="M1445" s="308"/>
      <c r="N1445" s="308"/>
      <c r="O1445" s="304"/>
      <c r="P1445" s="304"/>
      <c r="Q1445" s="304"/>
      <c r="R1445" s="304"/>
      <c r="S1445" s="130" t="str">
        <f t="shared" si="68"/>
        <v>.</v>
      </c>
      <c r="T1445" s="169" t="str">
        <f>IF(S1445="Yes",(NETWORKDAYS(H1445,$D$12,Lists!$F$45:$F$65)-IF(ISNUMBER(J1445),J1445,0)-1),".")</f>
        <v>.</v>
      </c>
      <c r="U1445" s="24"/>
      <c r="V1445" s="296" t="str">
        <f t="shared" si="69"/>
        <v>.</v>
      </c>
      <c r="W1445" s="44"/>
      <c r="X1445" s="307"/>
      <c r="Y1445" s="44"/>
      <c r="Z1445" s="44"/>
      <c r="AA1445" s="44"/>
      <c r="AB1445" s="44"/>
      <c r="AC1445" s="44"/>
      <c r="AD1445" s="44"/>
      <c r="AE1445" s="44"/>
      <c r="AF1445" s="44"/>
      <c r="AG1445" s="44"/>
    </row>
    <row r="1446" spans="1:33" s="105" customFormat="1" ht="11.45" customHeight="1" outlineLevel="1" x14ac:dyDescent="0.2">
      <c r="A1446" s="142">
        <f t="shared" si="67"/>
        <v>1429</v>
      </c>
      <c r="B1446" s="318"/>
      <c r="C1446" s="71"/>
      <c r="D1446" s="314"/>
      <c r="E1446" s="70"/>
      <c r="F1446" s="309"/>
      <c r="G1446" s="308"/>
      <c r="H1446" s="305"/>
      <c r="I1446" s="319"/>
      <c r="J1446" s="311"/>
      <c r="K1446" s="305"/>
      <c r="L1446" s="130" t="str">
        <f>IF(I1446&lt;H1446,"Check dates",IF(AND(H1446="",I1446&gt;0),"Check dates",IF(I1446="",".",IFERROR(MAX(0,NETWORKDAYS(H1446,I1446,Lists!$F$45:$F$65)-IF(ISNUMBER(J1446),J1446,0)-1,0),"."))))</f>
        <v>.</v>
      </c>
      <c r="M1446" s="308"/>
      <c r="N1446" s="308"/>
      <c r="O1446" s="304"/>
      <c r="P1446" s="304"/>
      <c r="Q1446" s="304"/>
      <c r="R1446" s="304"/>
      <c r="S1446" s="130" t="str">
        <f t="shared" si="68"/>
        <v>.</v>
      </c>
      <c r="T1446" s="169" t="str">
        <f>IF(S1446="Yes",(NETWORKDAYS(H1446,$D$12,Lists!$F$45:$F$65)-IF(ISNUMBER(J1446),J1446,0)-1),".")</f>
        <v>.</v>
      </c>
      <c r="U1446" s="24"/>
      <c r="V1446" s="296" t="str">
        <f t="shared" si="69"/>
        <v>.</v>
      </c>
      <c r="W1446" s="44"/>
      <c r="X1446" s="307"/>
      <c r="Y1446" s="44"/>
      <c r="Z1446" s="44"/>
      <c r="AA1446" s="44"/>
      <c r="AB1446" s="44"/>
      <c r="AC1446" s="44"/>
      <c r="AD1446" s="44"/>
      <c r="AE1446" s="44"/>
      <c r="AF1446" s="44"/>
      <c r="AG1446" s="44"/>
    </row>
    <row r="1447" spans="1:33" s="105" customFormat="1" ht="11.45" customHeight="1" outlineLevel="1" x14ac:dyDescent="0.2">
      <c r="A1447" s="142">
        <f t="shared" si="67"/>
        <v>1430</v>
      </c>
      <c r="B1447" s="318"/>
      <c r="C1447" s="71"/>
      <c r="D1447" s="314"/>
      <c r="E1447" s="70"/>
      <c r="F1447" s="309"/>
      <c r="G1447" s="308"/>
      <c r="H1447" s="305"/>
      <c r="I1447" s="319"/>
      <c r="J1447" s="311"/>
      <c r="K1447" s="305"/>
      <c r="L1447" s="130" t="str">
        <f>IF(I1447&lt;H1447,"Check dates",IF(AND(H1447="",I1447&gt;0),"Check dates",IF(I1447="",".",IFERROR(MAX(0,NETWORKDAYS(H1447,I1447,Lists!$F$45:$F$65)-IF(ISNUMBER(J1447),J1447,0)-1,0),"."))))</f>
        <v>.</v>
      </c>
      <c r="M1447" s="308"/>
      <c r="N1447" s="308"/>
      <c r="O1447" s="304"/>
      <c r="P1447" s="304"/>
      <c r="Q1447" s="304"/>
      <c r="R1447" s="304"/>
      <c r="S1447" s="130" t="str">
        <f t="shared" si="68"/>
        <v>.</v>
      </c>
      <c r="T1447" s="169" t="str">
        <f>IF(S1447="Yes",(NETWORKDAYS(H1447,$D$12,Lists!$F$45:$F$65)-IF(ISNUMBER(J1447),J1447,0)-1),".")</f>
        <v>.</v>
      </c>
      <c r="U1447" s="24"/>
      <c r="V1447" s="296" t="str">
        <f t="shared" si="69"/>
        <v>.</v>
      </c>
      <c r="W1447" s="44"/>
      <c r="X1447" s="307"/>
      <c r="Y1447" s="44"/>
      <c r="Z1447" s="44"/>
      <c r="AA1447" s="44"/>
      <c r="AB1447" s="44"/>
      <c r="AC1447" s="44"/>
      <c r="AD1447" s="44"/>
      <c r="AE1447" s="44"/>
      <c r="AF1447" s="44"/>
      <c r="AG1447" s="44"/>
    </row>
    <row r="1448" spans="1:33" s="105" customFormat="1" ht="11.45" customHeight="1" outlineLevel="1" x14ac:dyDescent="0.2">
      <c r="A1448" s="142">
        <f t="shared" si="67"/>
        <v>1431</v>
      </c>
      <c r="B1448" s="318"/>
      <c r="C1448" s="71"/>
      <c r="D1448" s="314"/>
      <c r="E1448" s="70"/>
      <c r="F1448" s="309"/>
      <c r="G1448" s="308"/>
      <c r="H1448" s="305"/>
      <c r="I1448" s="319"/>
      <c r="J1448" s="311"/>
      <c r="K1448" s="305"/>
      <c r="L1448" s="130" t="str">
        <f>IF(I1448&lt;H1448,"Check dates",IF(AND(H1448="",I1448&gt;0),"Check dates",IF(I1448="",".",IFERROR(MAX(0,NETWORKDAYS(H1448,I1448,Lists!$F$45:$F$65)-IF(ISNUMBER(J1448),J1448,0)-1,0),"."))))</f>
        <v>.</v>
      </c>
      <c r="M1448" s="308"/>
      <c r="N1448" s="308"/>
      <c r="O1448" s="304"/>
      <c r="P1448" s="304"/>
      <c r="Q1448" s="304"/>
      <c r="R1448" s="304"/>
      <c r="S1448" s="130" t="str">
        <f t="shared" si="68"/>
        <v>.</v>
      </c>
      <c r="T1448" s="169" t="str">
        <f>IF(S1448="Yes",(NETWORKDAYS(H1448,$D$12,Lists!$F$45:$F$65)-IF(ISNUMBER(J1448),J1448,0)-1),".")</f>
        <v>.</v>
      </c>
      <c r="U1448" s="24"/>
      <c r="V1448" s="296" t="str">
        <f t="shared" si="69"/>
        <v>.</v>
      </c>
      <c r="W1448" s="44"/>
      <c r="X1448" s="307"/>
      <c r="Y1448" s="44"/>
      <c r="Z1448" s="44"/>
      <c r="AA1448" s="44"/>
      <c r="AB1448" s="44"/>
      <c r="AC1448" s="44"/>
      <c r="AD1448" s="44"/>
      <c r="AE1448" s="44"/>
      <c r="AF1448" s="44"/>
      <c r="AG1448" s="44"/>
    </row>
    <row r="1449" spans="1:33" s="105" customFormat="1" ht="11.45" customHeight="1" outlineLevel="1" x14ac:dyDescent="0.2">
      <c r="A1449" s="142">
        <f t="shared" si="67"/>
        <v>1432</v>
      </c>
      <c r="B1449" s="318"/>
      <c r="C1449" s="71"/>
      <c r="D1449" s="314"/>
      <c r="E1449" s="70"/>
      <c r="F1449" s="309"/>
      <c r="G1449" s="308"/>
      <c r="H1449" s="305"/>
      <c r="I1449" s="319"/>
      <c r="J1449" s="311"/>
      <c r="K1449" s="305"/>
      <c r="L1449" s="130" t="str">
        <f>IF(I1449&lt;H1449,"Check dates",IF(AND(H1449="",I1449&gt;0),"Check dates",IF(I1449="",".",IFERROR(MAX(0,NETWORKDAYS(H1449,I1449,Lists!$F$45:$F$65)-IF(ISNUMBER(J1449),J1449,0)-1,0),"."))))</f>
        <v>.</v>
      </c>
      <c r="M1449" s="308"/>
      <c r="N1449" s="308"/>
      <c r="O1449" s="304"/>
      <c r="P1449" s="304"/>
      <c r="Q1449" s="304"/>
      <c r="R1449" s="304"/>
      <c r="S1449" s="130" t="str">
        <f t="shared" si="68"/>
        <v>.</v>
      </c>
      <c r="T1449" s="169" t="str">
        <f>IF(S1449="Yes",(NETWORKDAYS(H1449,$D$12,Lists!$F$45:$F$65)-IF(ISNUMBER(J1449),J1449,0)-1),".")</f>
        <v>.</v>
      </c>
      <c r="U1449" s="24"/>
      <c r="V1449" s="296" t="str">
        <f t="shared" si="69"/>
        <v>.</v>
      </c>
      <c r="W1449" s="44"/>
      <c r="X1449" s="307"/>
      <c r="Y1449" s="44"/>
      <c r="Z1449" s="44"/>
      <c r="AA1449" s="44"/>
      <c r="AB1449" s="44"/>
      <c r="AC1449" s="44"/>
      <c r="AD1449" s="44"/>
      <c r="AE1449" s="44"/>
      <c r="AF1449" s="44"/>
      <c r="AG1449" s="44"/>
    </row>
    <row r="1450" spans="1:33" s="105" customFormat="1" ht="11.45" customHeight="1" outlineLevel="1" x14ac:dyDescent="0.2">
      <c r="A1450" s="142">
        <f t="shared" si="67"/>
        <v>1433</v>
      </c>
      <c r="B1450" s="318"/>
      <c r="C1450" s="71"/>
      <c r="D1450" s="314"/>
      <c r="E1450" s="70"/>
      <c r="F1450" s="309"/>
      <c r="G1450" s="308"/>
      <c r="H1450" s="305"/>
      <c r="I1450" s="319"/>
      <c r="J1450" s="311"/>
      <c r="K1450" s="305"/>
      <c r="L1450" s="130" t="str">
        <f>IF(I1450&lt;H1450,"Check dates",IF(AND(H1450="",I1450&gt;0),"Check dates",IF(I1450="",".",IFERROR(MAX(0,NETWORKDAYS(H1450,I1450,Lists!$F$45:$F$65)-IF(ISNUMBER(J1450),J1450,0)-1,0),"."))))</f>
        <v>.</v>
      </c>
      <c r="M1450" s="308"/>
      <c r="N1450" s="308"/>
      <c r="O1450" s="304"/>
      <c r="P1450" s="304"/>
      <c r="Q1450" s="304"/>
      <c r="R1450" s="304"/>
      <c r="S1450" s="130" t="str">
        <f t="shared" si="68"/>
        <v>.</v>
      </c>
      <c r="T1450" s="169" t="str">
        <f>IF(S1450="Yes",(NETWORKDAYS(H1450,$D$12,Lists!$F$45:$F$65)-IF(ISNUMBER(J1450),J1450,0)-1),".")</f>
        <v>.</v>
      </c>
      <c r="U1450" s="24"/>
      <c r="V1450" s="296" t="str">
        <f t="shared" si="69"/>
        <v>.</v>
      </c>
      <c r="W1450" s="44"/>
      <c r="X1450" s="307"/>
      <c r="Y1450" s="44"/>
      <c r="Z1450" s="44"/>
      <c r="AA1450" s="44"/>
      <c r="AB1450" s="44"/>
      <c r="AC1450" s="44"/>
      <c r="AD1450" s="44"/>
      <c r="AE1450" s="44"/>
      <c r="AF1450" s="44"/>
      <c r="AG1450" s="44"/>
    </row>
    <row r="1451" spans="1:33" s="105" customFormat="1" ht="11.45" customHeight="1" outlineLevel="1" x14ac:dyDescent="0.2">
      <c r="A1451" s="142">
        <f t="shared" si="67"/>
        <v>1434</v>
      </c>
      <c r="B1451" s="318"/>
      <c r="C1451" s="71"/>
      <c r="D1451" s="314"/>
      <c r="E1451" s="70"/>
      <c r="F1451" s="309"/>
      <c r="G1451" s="308"/>
      <c r="H1451" s="305"/>
      <c r="I1451" s="305"/>
      <c r="J1451" s="311"/>
      <c r="K1451" s="305"/>
      <c r="L1451" s="130" t="str">
        <f>IF(I1451&lt;H1451,"Check dates",IF(AND(H1451="",I1451&gt;0),"Check dates",IF(I1451="",".",IFERROR(MAX(0,NETWORKDAYS(H1451,I1451,Lists!$F$45:$F$65)-IF(ISNUMBER(J1451),J1451,0)-1,0),"."))))</f>
        <v>.</v>
      </c>
      <c r="M1451" s="308"/>
      <c r="N1451" s="308"/>
      <c r="O1451" s="304"/>
      <c r="P1451" s="304"/>
      <c r="Q1451" s="304"/>
      <c r="R1451" s="304"/>
      <c r="S1451" s="130" t="str">
        <f t="shared" si="68"/>
        <v>.</v>
      </c>
      <c r="T1451" s="169" t="str">
        <f>IF(S1451="Yes",(NETWORKDAYS(H1451,$D$12,Lists!$F$45:$F$65)-IF(ISNUMBER(J1451),J1451,0)-1),".")</f>
        <v>.</v>
      </c>
      <c r="U1451" s="24"/>
      <c r="V1451" s="296" t="str">
        <f t="shared" si="69"/>
        <v>.</v>
      </c>
      <c r="W1451" s="44"/>
      <c r="X1451" s="307"/>
      <c r="Y1451" s="44"/>
      <c r="Z1451" s="44"/>
      <c r="AA1451" s="44"/>
      <c r="AB1451" s="44"/>
      <c r="AC1451" s="44"/>
      <c r="AD1451" s="44"/>
      <c r="AE1451" s="44"/>
      <c r="AF1451" s="44"/>
      <c r="AG1451" s="44"/>
    </row>
    <row r="1452" spans="1:33" s="105" customFormat="1" ht="11.45" customHeight="1" outlineLevel="1" x14ac:dyDescent="0.2">
      <c r="A1452" s="142">
        <f t="shared" si="67"/>
        <v>1435</v>
      </c>
      <c r="B1452" s="318"/>
      <c r="C1452" s="71"/>
      <c r="D1452" s="314"/>
      <c r="E1452" s="70"/>
      <c r="F1452" s="309"/>
      <c r="G1452" s="308"/>
      <c r="H1452" s="305"/>
      <c r="I1452" s="305"/>
      <c r="J1452" s="311"/>
      <c r="K1452" s="305"/>
      <c r="L1452" s="130" t="str">
        <f>IF(I1452&lt;H1452,"Check dates",IF(AND(H1452="",I1452&gt;0),"Check dates",IF(I1452="",".",IFERROR(MAX(0,NETWORKDAYS(H1452,I1452,Lists!$F$45:$F$65)-IF(ISNUMBER(J1452),J1452,0)-1,0),"."))))</f>
        <v>.</v>
      </c>
      <c r="M1452" s="308"/>
      <c r="N1452" s="308"/>
      <c r="O1452" s="304"/>
      <c r="P1452" s="304"/>
      <c r="Q1452" s="304"/>
      <c r="R1452" s="304"/>
      <c r="S1452" s="130" t="str">
        <f t="shared" si="68"/>
        <v>.</v>
      </c>
      <c r="T1452" s="169" t="str">
        <f>IF(S1452="Yes",(NETWORKDAYS(H1452,$D$12,Lists!$F$45:$F$65)-IF(ISNUMBER(J1452),J1452,0)-1),".")</f>
        <v>.</v>
      </c>
      <c r="U1452" s="24"/>
      <c r="V1452" s="296" t="str">
        <f t="shared" si="69"/>
        <v>.</v>
      </c>
      <c r="W1452" s="44"/>
      <c r="X1452" s="307"/>
      <c r="Y1452" s="44"/>
      <c r="Z1452" s="44"/>
      <c r="AA1452" s="44"/>
      <c r="AB1452" s="44"/>
      <c r="AC1452" s="44"/>
      <c r="AD1452" s="44"/>
      <c r="AE1452" s="44"/>
      <c r="AF1452" s="44"/>
      <c r="AG1452" s="44"/>
    </row>
    <row r="1453" spans="1:33" s="105" customFormat="1" ht="11.45" customHeight="1" outlineLevel="1" x14ac:dyDescent="0.2">
      <c r="A1453" s="142">
        <f t="shared" si="67"/>
        <v>1436</v>
      </c>
      <c r="B1453" s="318"/>
      <c r="C1453" s="71"/>
      <c r="D1453" s="314"/>
      <c r="E1453" s="70"/>
      <c r="F1453" s="309"/>
      <c r="G1453" s="308"/>
      <c r="H1453" s="305"/>
      <c r="I1453" s="305"/>
      <c r="J1453" s="311"/>
      <c r="K1453" s="305"/>
      <c r="L1453" s="130" t="str">
        <f>IF(I1453&lt;H1453,"Check dates",IF(AND(H1453="",I1453&gt;0),"Check dates",IF(I1453="",".",IFERROR(MAX(0,NETWORKDAYS(H1453,I1453,Lists!$F$45:$F$65)-IF(ISNUMBER(J1453),J1453,0)-1,0),"."))))</f>
        <v>.</v>
      </c>
      <c r="M1453" s="308"/>
      <c r="N1453" s="308"/>
      <c r="O1453" s="304"/>
      <c r="P1453" s="304"/>
      <c r="Q1453" s="304"/>
      <c r="R1453" s="304"/>
      <c r="S1453" s="130" t="str">
        <f t="shared" si="68"/>
        <v>.</v>
      </c>
      <c r="T1453" s="169" t="str">
        <f>IF(S1453="Yes",(NETWORKDAYS(H1453,$D$12,Lists!$F$45:$F$65)-IF(ISNUMBER(J1453),J1453,0)-1),".")</f>
        <v>.</v>
      </c>
      <c r="U1453" s="24"/>
      <c r="V1453" s="296" t="str">
        <f t="shared" si="69"/>
        <v>.</v>
      </c>
      <c r="W1453" s="44"/>
      <c r="X1453" s="307"/>
      <c r="Y1453" s="44"/>
      <c r="Z1453" s="44"/>
      <c r="AA1453" s="44"/>
      <c r="AB1453" s="44"/>
      <c r="AC1453" s="44"/>
      <c r="AD1453" s="44"/>
      <c r="AE1453" s="44"/>
      <c r="AF1453" s="44"/>
      <c r="AG1453" s="44"/>
    </row>
    <row r="1454" spans="1:33" s="105" customFormat="1" ht="11.45" customHeight="1" outlineLevel="1" x14ac:dyDescent="0.2">
      <c r="A1454" s="142">
        <f t="shared" si="67"/>
        <v>1437</v>
      </c>
      <c r="B1454" s="318"/>
      <c r="C1454" s="71"/>
      <c r="D1454" s="314"/>
      <c r="E1454" s="70"/>
      <c r="F1454" s="309"/>
      <c r="G1454" s="308"/>
      <c r="H1454" s="305"/>
      <c r="I1454" s="305"/>
      <c r="J1454" s="311"/>
      <c r="K1454" s="305"/>
      <c r="L1454" s="130" t="str">
        <f>IF(I1454&lt;H1454,"Check dates",IF(AND(H1454="",I1454&gt;0),"Check dates",IF(I1454="",".",IFERROR(MAX(0,NETWORKDAYS(H1454,I1454,Lists!$F$45:$F$65)-IF(ISNUMBER(J1454),J1454,0)-1,0),"."))))</f>
        <v>.</v>
      </c>
      <c r="M1454" s="308"/>
      <c r="N1454" s="308"/>
      <c r="O1454" s="304"/>
      <c r="P1454" s="304"/>
      <c r="Q1454" s="304"/>
      <c r="R1454" s="304"/>
      <c r="S1454" s="130" t="str">
        <f t="shared" si="68"/>
        <v>.</v>
      </c>
      <c r="T1454" s="169" t="str">
        <f>IF(S1454="Yes",(NETWORKDAYS(H1454,$D$12,Lists!$F$45:$F$65)-IF(ISNUMBER(J1454),J1454,0)-1),".")</f>
        <v>.</v>
      </c>
      <c r="U1454" s="24"/>
      <c r="V1454" s="296" t="str">
        <f t="shared" si="69"/>
        <v>.</v>
      </c>
      <c r="W1454" s="44"/>
      <c r="X1454" s="307"/>
      <c r="Y1454" s="44"/>
      <c r="Z1454" s="44"/>
      <c r="AA1454" s="44"/>
      <c r="AB1454" s="44"/>
      <c r="AC1454" s="44"/>
      <c r="AD1454" s="44"/>
      <c r="AE1454" s="44"/>
      <c r="AF1454" s="44"/>
      <c r="AG1454" s="44"/>
    </row>
    <row r="1455" spans="1:33" s="105" customFormat="1" ht="11.45" customHeight="1" outlineLevel="1" x14ac:dyDescent="0.2">
      <c r="A1455" s="142">
        <f t="shared" si="67"/>
        <v>1438</v>
      </c>
      <c r="B1455" s="318"/>
      <c r="C1455" s="71"/>
      <c r="D1455" s="314"/>
      <c r="E1455" s="70"/>
      <c r="F1455" s="309"/>
      <c r="G1455" s="308"/>
      <c r="H1455" s="305"/>
      <c r="I1455" s="305"/>
      <c r="J1455" s="311"/>
      <c r="K1455" s="305"/>
      <c r="L1455" s="130" t="str">
        <f>IF(I1455&lt;H1455,"Check dates",IF(AND(H1455="",I1455&gt;0),"Check dates",IF(I1455="",".",IFERROR(MAX(0,NETWORKDAYS(H1455,I1455,Lists!$F$45:$F$65)-IF(ISNUMBER(J1455),J1455,0)-1,0),"."))))</f>
        <v>.</v>
      </c>
      <c r="M1455" s="308"/>
      <c r="N1455" s="308"/>
      <c r="O1455" s="304"/>
      <c r="P1455" s="304"/>
      <c r="Q1455" s="304"/>
      <c r="R1455" s="304"/>
      <c r="S1455" s="130" t="str">
        <f t="shared" si="68"/>
        <v>.</v>
      </c>
      <c r="T1455" s="169" t="str">
        <f>IF(S1455="Yes",(NETWORKDAYS(H1455,$D$12,Lists!$F$45:$F$65)-IF(ISNUMBER(J1455),J1455,0)-1),".")</f>
        <v>.</v>
      </c>
      <c r="U1455" s="24"/>
      <c r="V1455" s="296" t="str">
        <f t="shared" si="69"/>
        <v>.</v>
      </c>
      <c r="W1455" s="44"/>
      <c r="X1455" s="307"/>
      <c r="Y1455" s="44"/>
      <c r="Z1455" s="44"/>
      <c r="AA1455" s="44"/>
      <c r="AB1455" s="44"/>
      <c r="AC1455" s="44"/>
      <c r="AD1455" s="44"/>
      <c r="AE1455" s="44"/>
      <c r="AF1455" s="44"/>
      <c r="AG1455" s="44"/>
    </row>
    <row r="1456" spans="1:33" s="105" customFormat="1" outlineLevel="1" x14ac:dyDescent="0.2">
      <c r="A1456" s="142">
        <f t="shared" si="67"/>
        <v>1439</v>
      </c>
      <c r="B1456" s="318"/>
      <c r="C1456" s="71"/>
      <c r="D1456" s="314"/>
      <c r="E1456" s="70"/>
      <c r="F1456" s="309"/>
      <c r="G1456" s="308"/>
      <c r="H1456" s="305"/>
      <c r="I1456" s="305"/>
      <c r="J1456" s="311"/>
      <c r="K1456" s="305"/>
      <c r="L1456" s="130" t="str">
        <f>IF(I1456&lt;H1456,"Check dates",IF(AND(H1456="",I1456&gt;0),"Check dates",IF(I1456="",".",IFERROR(MAX(0,NETWORKDAYS(H1456,I1456,Lists!$F$45:$F$65)-IF(ISNUMBER(J1456),J1456,0)-1,0),"."))))</f>
        <v>.</v>
      </c>
      <c r="M1456" s="308"/>
      <c r="N1456" s="308"/>
      <c r="O1456" s="304"/>
      <c r="P1456" s="304"/>
      <c r="Q1456" s="304"/>
      <c r="R1456" s="304"/>
      <c r="S1456" s="130" t="str">
        <f t="shared" si="68"/>
        <v>.</v>
      </c>
      <c r="T1456" s="169" t="str">
        <f>IF(S1456="Yes",(NETWORKDAYS(H1456,$D$12,Lists!$F$45:$F$65)-IF(ISNUMBER(J1456),J1456,0)-1),".")</f>
        <v>.</v>
      </c>
      <c r="U1456" s="24"/>
      <c r="V1456" s="296" t="str">
        <f t="shared" si="69"/>
        <v>.</v>
      </c>
      <c r="W1456" s="44"/>
      <c r="X1456" s="307"/>
      <c r="Y1456" s="44"/>
      <c r="Z1456" s="44"/>
      <c r="AA1456" s="44"/>
      <c r="AB1456" s="44"/>
      <c r="AC1456" s="44"/>
      <c r="AD1456" s="44"/>
      <c r="AE1456" s="44"/>
      <c r="AF1456" s="44"/>
      <c r="AG1456" s="44"/>
    </row>
    <row r="1457" spans="1:33" s="105" customFormat="1" outlineLevel="1" x14ac:dyDescent="0.2">
      <c r="A1457" s="142">
        <f t="shared" si="67"/>
        <v>1440</v>
      </c>
      <c r="B1457" s="318"/>
      <c r="C1457" s="71"/>
      <c r="D1457" s="314"/>
      <c r="E1457" s="70"/>
      <c r="F1457" s="309"/>
      <c r="G1457" s="308"/>
      <c r="H1457" s="305"/>
      <c r="I1457" s="305"/>
      <c r="J1457" s="311"/>
      <c r="K1457" s="305"/>
      <c r="L1457" s="130" t="str">
        <f>IF(I1457&lt;H1457,"Check dates",IF(AND(H1457="",I1457&gt;0),"Check dates",IF(I1457="",".",IFERROR(MAX(0,NETWORKDAYS(H1457,I1457,Lists!$F$45:$F$65)-IF(ISNUMBER(J1457),J1457,0)-1,0),"."))))</f>
        <v>.</v>
      </c>
      <c r="M1457" s="308"/>
      <c r="N1457" s="308"/>
      <c r="O1457" s="304"/>
      <c r="P1457" s="304"/>
      <c r="Q1457" s="304"/>
      <c r="R1457" s="304"/>
      <c r="S1457" s="130" t="str">
        <f t="shared" si="68"/>
        <v>.</v>
      </c>
      <c r="T1457" s="169" t="str">
        <f>IF(S1457="Yes",(NETWORKDAYS(H1457,$D$12,Lists!$F$45:$F$65)-IF(ISNUMBER(J1457),J1457,0)-1),".")</f>
        <v>.</v>
      </c>
      <c r="U1457" s="24"/>
      <c r="V1457" s="296" t="str">
        <f t="shared" si="69"/>
        <v>.</v>
      </c>
      <c r="W1457" s="44"/>
      <c r="X1457" s="307"/>
      <c r="Y1457" s="44"/>
      <c r="Z1457" s="44"/>
      <c r="AA1457" s="44"/>
      <c r="AB1457" s="44"/>
      <c r="AC1457" s="44"/>
      <c r="AD1457" s="44"/>
      <c r="AE1457" s="44"/>
      <c r="AF1457" s="44"/>
      <c r="AG1457" s="44"/>
    </row>
    <row r="1458" spans="1:33" s="105" customFormat="1" ht="11.45" customHeight="1" outlineLevel="1" x14ac:dyDescent="0.2">
      <c r="A1458" s="142">
        <f t="shared" si="67"/>
        <v>1441</v>
      </c>
      <c r="B1458" s="318"/>
      <c r="C1458" s="71"/>
      <c r="D1458" s="314"/>
      <c r="E1458" s="70"/>
      <c r="F1458" s="309"/>
      <c r="G1458" s="308"/>
      <c r="H1458" s="305"/>
      <c r="I1458" s="319"/>
      <c r="J1458" s="311"/>
      <c r="K1458" s="305"/>
      <c r="L1458" s="130" t="str">
        <f>IF(I1458&lt;H1458,"Check dates",IF(AND(H1458="",I1458&gt;0),"Check dates",IF(I1458="",".",IFERROR(MAX(0,NETWORKDAYS(H1458,I1458,Lists!$F$45:$F$65)-IF(ISNUMBER(J1458),J1458,0)-1,0),"."))))</f>
        <v>.</v>
      </c>
      <c r="M1458" s="308"/>
      <c r="N1458" s="308"/>
      <c r="O1458" s="304"/>
      <c r="P1458" s="304"/>
      <c r="Q1458" s="304"/>
      <c r="R1458" s="304"/>
      <c r="S1458" s="130" t="str">
        <f t="shared" si="68"/>
        <v>.</v>
      </c>
      <c r="T1458" s="169" t="str">
        <f>IF(S1458="Yes",(NETWORKDAYS(H1458,$D$12,Lists!$F$45:$F$65)-IF(ISNUMBER(J1458),J1458,0)-1),".")</f>
        <v>.</v>
      </c>
      <c r="U1458" s="24"/>
      <c r="V1458" s="296" t="str">
        <f t="shared" si="69"/>
        <v>.</v>
      </c>
      <c r="W1458" s="44"/>
      <c r="X1458" s="307"/>
      <c r="Y1458" s="44"/>
      <c r="Z1458" s="44"/>
      <c r="AA1458" s="44"/>
      <c r="AB1458" s="44"/>
      <c r="AC1458" s="44"/>
      <c r="AD1458" s="44"/>
      <c r="AE1458" s="44"/>
      <c r="AF1458" s="44"/>
      <c r="AG1458" s="44"/>
    </row>
    <row r="1459" spans="1:33" s="105" customFormat="1" outlineLevel="1" x14ac:dyDescent="0.2">
      <c r="A1459" s="142">
        <f t="shared" si="67"/>
        <v>1442</v>
      </c>
      <c r="B1459" s="318"/>
      <c r="C1459" s="71"/>
      <c r="D1459" s="314"/>
      <c r="E1459" s="70"/>
      <c r="F1459" s="309"/>
      <c r="G1459" s="308"/>
      <c r="H1459" s="305"/>
      <c r="I1459" s="319"/>
      <c r="J1459" s="311"/>
      <c r="K1459" s="305"/>
      <c r="L1459" s="130" t="str">
        <f>IF(I1459&lt;H1459,"Check dates",IF(AND(H1459="",I1459&gt;0),"Check dates",IF(I1459="",".",IFERROR(MAX(0,NETWORKDAYS(H1459,I1459,Lists!$F$45:$F$65)-IF(ISNUMBER(J1459),J1459,0)-1,0),"."))))</f>
        <v>.</v>
      </c>
      <c r="M1459" s="308"/>
      <c r="N1459" s="308"/>
      <c r="O1459" s="304"/>
      <c r="P1459" s="304"/>
      <c r="Q1459" s="304"/>
      <c r="R1459" s="304"/>
      <c r="S1459" s="130" t="str">
        <f t="shared" si="68"/>
        <v>.</v>
      </c>
      <c r="T1459" s="169" t="str">
        <f>IF(S1459="Yes",(NETWORKDAYS(H1459,$D$12,Lists!$F$45:$F$65)-IF(ISNUMBER(J1459),J1459,0)-1),".")</f>
        <v>.</v>
      </c>
      <c r="U1459" s="24"/>
      <c r="V1459" s="296" t="str">
        <f t="shared" si="69"/>
        <v>.</v>
      </c>
      <c r="W1459" s="44"/>
      <c r="X1459" s="307"/>
      <c r="Y1459" s="44"/>
      <c r="Z1459" s="44"/>
      <c r="AA1459" s="44"/>
      <c r="AB1459" s="44"/>
      <c r="AC1459" s="44"/>
      <c r="AD1459" s="44"/>
      <c r="AE1459" s="44"/>
      <c r="AF1459" s="44"/>
      <c r="AG1459" s="44"/>
    </row>
    <row r="1460" spans="1:33" s="105" customFormat="1" ht="11.45" customHeight="1" outlineLevel="1" x14ac:dyDescent="0.2">
      <c r="A1460" s="142">
        <f t="shared" si="67"/>
        <v>1443</v>
      </c>
      <c r="B1460" s="318"/>
      <c r="C1460" s="71"/>
      <c r="D1460" s="314"/>
      <c r="E1460" s="70"/>
      <c r="F1460" s="309"/>
      <c r="G1460" s="308"/>
      <c r="H1460" s="305"/>
      <c r="I1460" s="305"/>
      <c r="J1460" s="311"/>
      <c r="K1460" s="305"/>
      <c r="L1460" s="130" t="str">
        <f>IF(I1460&lt;H1460,"Check dates",IF(AND(H1460="",I1460&gt;0),"Check dates",IF(I1460="",".",IFERROR(MAX(0,NETWORKDAYS(H1460,I1460,Lists!$F$45:$F$65)-IF(ISNUMBER(J1460),J1460,0)-1,0),"."))))</f>
        <v>.</v>
      </c>
      <c r="M1460" s="308"/>
      <c r="N1460" s="308"/>
      <c r="O1460" s="304"/>
      <c r="P1460" s="304"/>
      <c r="Q1460" s="304"/>
      <c r="R1460" s="304"/>
      <c r="S1460" s="130" t="str">
        <f t="shared" si="68"/>
        <v>.</v>
      </c>
      <c r="T1460" s="169" t="str">
        <f>IF(S1460="Yes",(NETWORKDAYS(H1460,$D$12,Lists!$F$45:$F$65)-IF(ISNUMBER(J1460),J1460,0)-1),".")</f>
        <v>.</v>
      </c>
      <c r="U1460" s="24"/>
      <c r="V1460" s="296" t="str">
        <f t="shared" si="69"/>
        <v>.</v>
      </c>
      <c r="W1460" s="44"/>
      <c r="X1460" s="307"/>
      <c r="Y1460" s="44"/>
      <c r="Z1460" s="44"/>
      <c r="AA1460" s="44"/>
      <c r="AB1460" s="44"/>
      <c r="AC1460" s="44"/>
      <c r="AD1460" s="44"/>
      <c r="AE1460" s="44"/>
      <c r="AF1460" s="44"/>
      <c r="AG1460" s="44"/>
    </row>
    <row r="1461" spans="1:33" s="105" customFormat="1" outlineLevel="1" x14ac:dyDescent="0.2">
      <c r="A1461" s="142">
        <f t="shared" si="67"/>
        <v>1444</v>
      </c>
      <c r="B1461" s="318"/>
      <c r="C1461" s="71"/>
      <c r="D1461" s="314"/>
      <c r="E1461" s="70"/>
      <c r="F1461" s="309"/>
      <c r="G1461" s="308"/>
      <c r="H1461" s="305"/>
      <c r="I1461" s="305"/>
      <c r="J1461" s="311"/>
      <c r="K1461" s="305"/>
      <c r="L1461" s="130" t="str">
        <f>IF(I1461&lt;H1461,"Check dates",IF(AND(H1461="",I1461&gt;0),"Check dates",IF(I1461="",".",IFERROR(MAX(0,NETWORKDAYS(H1461,I1461,Lists!$F$45:$F$65)-IF(ISNUMBER(J1461),J1461,0)-1,0),"."))))</f>
        <v>.</v>
      </c>
      <c r="M1461" s="308"/>
      <c r="N1461" s="308"/>
      <c r="O1461" s="304"/>
      <c r="P1461" s="304"/>
      <c r="Q1461" s="304"/>
      <c r="R1461" s="304"/>
      <c r="S1461" s="130" t="str">
        <f t="shared" si="68"/>
        <v>.</v>
      </c>
      <c r="T1461" s="169" t="str">
        <f>IF(S1461="Yes",(NETWORKDAYS(H1461,$D$12,Lists!$F$45:$F$65)-IF(ISNUMBER(J1461),J1461,0)-1),".")</f>
        <v>.</v>
      </c>
      <c r="U1461" s="24"/>
      <c r="V1461" s="296" t="str">
        <f t="shared" si="69"/>
        <v>.</v>
      </c>
      <c r="W1461" s="44"/>
      <c r="X1461" s="307"/>
      <c r="Y1461" s="44"/>
      <c r="Z1461" s="44"/>
      <c r="AA1461" s="44"/>
      <c r="AB1461" s="44"/>
      <c r="AC1461" s="44"/>
      <c r="AD1461" s="44"/>
      <c r="AE1461" s="44"/>
      <c r="AF1461" s="44"/>
      <c r="AG1461" s="44"/>
    </row>
    <row r="1462" spans="1:33" s="105" customFormat="1" ht="11.45" customHeight="1" outlineLevel="1" x14ac:dyDescent="0.2">
      <c r="A1462" s="142">
        <f t="shared" si="67"/>
        <v>1445</v>
      </c>
      <c r="B1462" s="318"/>
      <c r="C1462" s="71"/>
      <c r="D1462" s="314"/>
      <c r="E1462" s="70"/>
      <c r="F1462" s="309"/>
      <c r="G1462" s="308"/>
      <c r="H1462" s="305"/>
      <c r="I1462" s="305"/>
      <c r="J1462" s="311"/>
      <c r="K1462" s="305"/>
      <c r="L1462" s="130" t="str">
        <f>IF(I1462&lt;H1462,"Check dates",IF(AND(H1462="",I1462&gt;0),"Check dates",IF(I1462="",".",IFERROR(MAX(0,NETWORKDAYS(H1462,I1462,Lists!$F$45:$F$65)-IF(ISNUMBER(J1462),J1462,0)-1,0),"."))))</f>
        <v>.</v>
      </c>
      <c r="M1462" s="308"/>
      <c r="N1462" s="308"/>
      <c r="O1462" s="304"/>
      <c r="P1462" s="304"/>
      <c r="Q1462" s="304"/>
      <c r="R1462" s="304"/>
      <c r="S1462" s="130" t="str">
        <f t="shared" si="68"/>
        <v>.</v>
      </c>
      <c r="T1462" s="169" t="str">
        <f>IF(S1462="Yes",(NETWORKDAYS(H1462,$D$12,Lists!$F$45:$F$65)-IF(ISNUMBER(J1462),J1462,0)-1),".")</f>
        <v>.</v>
      </c>
      <c r="U1462" s="24"/>
      <c r="V1462" s="296" t="str">
        <f t="shared" si="69"/>
        <v>.</v>
      </c>
      <c r="W1462" s="44"/>
      <c r="X1462" s="307"/>
      <c r="Y1462" s="44"/>
      <c r="Z1462" s="44"/>
      <c r="AA1462" s="44"/>
      <c r="AB1462" s="44"/>
      <c r="AC1462" s="44"/>
      <c r="AD1462" s="44"/>
      <c r="AE1462" s="44"/>
      <c r="AF1462" s="44"/>
      <c r="AG1462" s="44"/>
    </row>
    <row r="1463" spans="1:33" s="105" customFormat="1" ht="11.45" customHeight="1" outlineLevel="1" x14ac:dyDescent="0.2">
      <c r="A1463" s="142">
        <f t="shared" si="67"/>
        <v>1446</v>
      </c>
      <c r="B1463" s="318"/>
      <c r="C1463" s="71"/>
      <c r="D1463" s="314"/>
      <c r="E1463" s="70"/>
      <c r="F1463" s="309"/>
      <c r="G1463" s="308"/>
      <c r="H1463" s="305"/>
      <c r="I1463" s="305"/>
      <c r="J1463" s="311"/>
      <c r="K1463" s="305"/>
      <c r="L1463" s="130" t="str">
        <f>IF(I1463&lt;H1463,"Check dates",IF(AND(H1463="",I1463&gt;0),"Check dates",IF(I1463="",".",IFERROR(MAX(0,NETWORKDAYS(H1463,I1463,Lists!$F$45:$F$65)-IF(ISNUMBER(J1463),J1463,0)-1,0),"."))))</f>
        <v>.</v>
      </c>
      <c r="M1463" s="308"/>
      <c r="N1463" s="308"/>
      <c r="O1463" s="304"/>
      <c r="P1463" s="304"/>
      <c r="Q1463" s="304"/>
      <c r="R1463" s="304"/>
      <c r="S1463" s="130" t="str">
        <f t="shared" si="68"/>
        <v>.</v>
      </c>
      <c r="T1463" s="169" t="str">
        <f>IF(S1463="Yes",(NETWORKDAYS(H1463,$D$12,Lists!$F$45:$F$65)-IF(ISNUMBER(J1463),J1463,0)-1),".")</f>
        <v>.</v>
      </c>
      <c r="U1463" s="24"/>
      <c r="V1463" s="296" t="str">
        <f t="shared" si="69"/>
        <v>.</v>
      </c>
      <c r="W1463" s="44"/>
      <c r="X1463" s="307"/>
      <c r="Y1463" s="44"/>
      <c r="Z1463" s="44"/>
      <c r="AA1463" s="44"/>
      <c r="AB1463" s="44"/>
      <c r="AC1463" s="44"/>
      <c r="AD1463" s="44"/>
      <c r="AE1463" s="44"/>
      <c r="AF1463" s="44"/>
      <c r="AG1463" s="44"/>
    </row>
    <row r="1464" spans="1:33" s="105" customFormat="1" ht="11.45" customHeight="1" outlineLevel="1" x14ac:dyDescent="0.2">
      <c r="A1464" s="142">
        <f t="shared" si="67"/>
        <v>1447</v>
      </c>
      <c r="B1464" s="318"/>
      <c r="C1464" s="71"/>
      <c r="D1464" s="314"/>
      <c r="E1464" s="70"/>
      <c r="F1464" s="309"/>
      <c r="G1464" s="308"/>
      <c r="H1464" s="305"/>
      <c r="I1464" s="305"/>
      <c r="J1464" s="311"/>
      <c r="K1464" s="305"/>
      <c r="L1464" s="130" t="str">
        <f>IF(I1464&lt;H1464,"Check dates",IF(AND(H1464="",I1464&gt;0),"Check dates",IF(I1464="",".",IFERROR(MAX(0,NETWORKDAYS(H1464,I1464,Lists!$F$45:$F$65)-IF(ISNUMBER(J1464),J1464,0)-1,0),"."))))</f>
        <v>.</v>
      </c>
      <c r="M1464" s="308"/>
      <c r="N1464" s="308"/>
      <c r="O1464" s="304"/>
      <c r="P1464" s="304"/>
      <c r="Q1464" s="304"/>
      <c r="R1464" s="304"/>
      <c r="S1464" s="130" t="str">
        <f t="shared" si="68"/>
        <v>.</v>
      </c>
      <c r="T1464" s="169" t="str">
        <f>IF(S1464="Yes",(NETWORKDAYS(H1464,$D$12,Lists!$F$45:$F$65)-IF(ISNUMBER(J1464),J1464,0)-1),".")</f>
        <v>.</v>
      </c>
      <c r="U1464" s="24"/>
      <c r="V1464" s="296" t="str">
        <f t="shared" si="69"/>
        <v>.</v>
      </c>
      <c r="W1464" s="44"/>
      <c r="X1464" s="307"/>
      <c r="Y1464" s="44"/>
      <c r="Z1464" s="44"/>
      <c r="AA1464" s="44"/>
      <c r="AB1464" s="44"/>
      <c r="AC1464" s="44"/>
      <c r="AD1464" s="44"/>
      <c r="AE1464" s="44"/>
      <c r="AF1464" s="44"/>
      <c r="AG1464" s="44"/>
    </row>
    <row r="1465" spans="1:33" s="105" customFormat="1" ht="11.45" customHeight="1" outlineLevel="1" x14ac:dyDescent="0.2">
      <c r="A1465" s="142">
        <f t="shared" si="67"/>
        <v>1448</v>
      </c>
      <c r="B1465" s="318"/>
      <c r="C1465" s="71"/>
      <c r="D1465" s="314"/>
      <c r="E1465" s="70"/>
      <c r="F1465" s="309"/>
      <c r="G1465" s="308"/>
      <c r="H1465" s="305"/>
      <c r="I1465" s="305"/>
      <c r="J1465" s="311"/>
      <c r="K1465" s="305"/>
      <c r="L1465" s="130" t="str">
        <f>IF(I1465&lt;H1465,"Check dates",IF(AND(H1465="",I1465&gt;0),"Check dates",IF(I1465="",".",IFERROR(MAX(0,NETWORKDAYS(H1465,I1465,Lists!$F$45:$F$65)-IF(ISNUMBER(J1465),J1465,0)-1,0),"."))))</f>
        <v>.</v>
      </c>
      <c r="M1465" s="308"/>
      <c r="N1465" s="308"/>
      <c r="O1465" s="304"/>
      <c r="P1465" s="304"/>
      <c r="Q1465" s="304"/>
      <c r="R1465" s="304"/>
      <c r="S1465" s="130" t="str">
        <f t="shared" si="68"/>
        <v>.</v>
      </c>
      <c r="T1465" s="169" t="str">
        <f>IF(S1465="Yes",(NETWORKDAYS(H1465,$D$12,Lists!$F$45:$F$65)-IF(ISNUMBER(J1465),J1465,0)-1),".")</f>
        <v>.</v>
      </c>
      <c r="U1465" s="24"/>
      <c r="V1465" s="296" t="str">
        <f t="shared" si="69"/>
        <v>.</v>
      </c>
      <c r="W1465" s="44"/>
      <c r="X1465" s="307"/>
      <c r="Y1465" s="44"/>
      <c r="Z1465" s="44"/>
      <c r="AA1465" s="44"/>
      <c r="AB1465" s="44"/>
      <c r="AC1465" s="44"/>
      <c r="AD1465" s="44"/>
      <c r="AE1465" s="44"/>
      <c r="AF1465" s="44"/>
      <c r="AG1465" s="44"/>
    </row>
    <row r="1466" spans="1:33" s="105" customFormat="1" ht="11.45" customHeight="1" outlineLevel="1" x14ac:dyDescent="0.2">
      <c r="A1466" s="142">
        <f t="shared" si="67"/>
        <v>1449</v>
      </c>
      <c r="B1466" s="318"/>
      <c r="C1466" s="71"/>
      <c r="D1466" s="314"/>
      <c r="E1466" s="70"/>
      <c r="F1466" s="309"/>
      <c r="G1466" s="308"/>
      <c r="H1466" s="305"/>
      <c r="I1466" s="305"/>
      <c r="J1466" s="311"/>
      <c r="K1466" s="305"/>
      <c r="L1466" s="130" t="str">
        <f>IF(I1466&lt;H1466,"Check dates",IF(AND(H1466="",I1466&gt;0),"Check dates",IF(I1466="",".",IFERROR(MAX(0,NETWORKDAYS(H1466,I1466,Lists!$F$45:$F$65)-IF(ISNUMBER(J1466),J1466,0)-1,0),"."))))</f>
        <v>.</v>
      </c>
      <c r="M1466" s="308"/>
      <c r="N1466" s="308"/>
      <c r="O1466" s="304"/>
      <c r="P1466" s="304"/>
      <c r="Q1466" s="304"/>
      <c r="R1466" s="304"/>
      <c r="S1466" s="130" t="str">
        <f t="shared" si="68"/>
        <v>.</v>
      </c>
      <c r="T1466" s="169" t="str">
        <f>IF(S1466="Yes",(NETWORKDAYS(H1466,$D$12,Lists!$F$45:$F$65)-IF(ISNUMBER(J1466),J1466,0)-1),".")</f>
        <v>.</v>
      </c>
      <c r="U1466" s="24"/>
      <c r="V1466" s="296" t="str">
        <f t="shared" si="69"/>
        <v>.</v>
      </c>
      <c r="W1466" s="44"/>
      <c r="X1466" s="307"/>
      <c r="Y1466" s="44"/>
      <c r="Z1466" s="44"/>
      <c r="AA1466" s="44"/>
      <c r="AB1466" s="44"/>
      <c r="AC1466" s="44"/>
      <c r="AD1466" s="44"/>
      <c r="AE1466" s="44"/>
      <c r="AF1466" s="44"/>
      <c r="AG1466" s="44"/>
    </row>
    <row r="1467" spans="1:33" s="105" customFormat="1" ht="11.45" customHeight="1" outlineLevel="1" x14ac:dyDescent="0.2">
      <c r="A1467" s="142">
        <f t="shared" si="67"/>
        <v>1450</v>
      </c>
      <c r="B1467" s="318"/>
      <c r="C1467" s="71"/>
      <c r="D1467" s="314"/>
      <c r="E1467" s="70"/>
      <c r="F1467" s="309"/>
      <c r="G1467" s="308"/>
      <c r="H1467" s="305"/>
      <c r="I1467" s="319"/>
      <c r="J1467" s="311"/>
      <c r="K1467" s="305"/>
      <c r="L1467" s="130" t="str">
        <f>IF(I1467&lt;H1467,"Check dates",IF(AND(H1467="",I1467&gt;0),"Check dates",IF(I1467="",".",IFERROR(MAX(0,NETWORKDAYS(H1467,I1467,Lists!$F$45:$F$65)-IF(ISNUMBER(J1467),J1467,0)-1,0),"."))))</f>
        <v>.</v>
      </c>
      <c r="M1467" s="308"/>
      <c r="N1467" s="308"/>
      <c r="O1467" s="304"/>
      <c r="P1467" s="304"/>
      <c r="Q1467" s="304"/>
      <c r="R1467" s="304"/>
      <c r="S1467" s="130" t="str">
        <f t="shared" si="68"/>
        <v>.</v>
      </c>
      <c r="T1467" s="169" t="str">
        <f>IF(S1467="Yes",(NETWORKDAYS(H1467,$D$12,Lists!$F$45:$F$65)-IF(ISNUMBER(J1467),J1467,0)-1),".")</f>
        <v>.</v>
      </c>
      <c r="U1467" s="24"/>
      <c r="V1467" s="296" t="str">
        <f t="shared" si="69"/>
        <v>.</v>
      </c>
      <c r="W1467" s="44"/>
      <c r="X1467" s="307"/>
      <c r="Y1467" s="44"/>
      <c r="Z1467" s="44"/>
      <c r="AA1467" s="44"/>
      <c r="AB1467" s="44"/>
      <c r="AC1467" s="44"/>
      <c r="AD1467" s="44"/>
      <c r="AE1467" s="44"/>
      <c r="AF1467" s="44"/>
      <c r="AG1467" s="44"/>
    </row>
    <row r="1468" spans="1:33" s="105" customFormat="1" ht="11.45" customHeight="1" outlineLevel="1" x14ac:dyDescent="0.2">
      <c r="A1468" s="142">
        <f t="shared" si="67"/>
        <v>1451</v>
      </c>
      <c r="B1468" s="318"/>
      <c r="C1468" s="71"/>
      <c r="D1468" s="314"/>
      <c r="E1468" s="70"/>
      <c r="F1468" s="309"/>
      <c r="G1468" s="308"/>
      <c r="H1468" s="305"/>
      <c r="I1468" s="319"/>
      <c r="J1468" s="311"/>
      <c r="K1468" s="305"/>
      <c r="L1468" s="130" t="str">
        <f>IF(I1468&lt;H1468,"Check dates",IF(AND(H1468="",I1468&gt;0),"Check dates",IF(I1468="",".",IFERROR(MAX(0,NETWORKDAYS(H1468,I1468,Lists!$F$45:$F$65)-IF(ISNUMBER(J1468),J1468,0)-1,0),"."))))</f>
        <v>.</v>
      </c>
      <c r="M1468" s="308"/>
      <c r="N1468" s="308"/>
      <c r="O1468" s="304"/>
      <c r="P1468" s="304"/>
      <c r="Q1468" s="304"/>
      <c r="R1468" s="304"/>
      <c r="S1468" s="130" t="str">
        <f t="shared" si="68"/>
        <v>.</v>
      </c>
      <c r="T1468" s="169" t="str">
        <f>IF(S1468="Yes",(NETWORKDAYS(H1468,$D$12,Lists!$F$45:$F$65)-IF(ISNUMBER(J1468),J1468,0)-1),".")</f>
        <v>.</v>
      </c>
      <c r="U1468" s="24"/>
      <c r="V1468" s="296" t="str">
        <f t="shared" si="69"/>
        <v>.</v>
      </c>
      <c r="W1468" s="44"/>
      <c r="X1468" s="307"/>
      <c r="Y1468" s="44"/>
      <c r="Z1468" s="44"/>
      <c r="AA1468" s="44"/>
      <c r="AB1468" s="44"/>
      <c r="AC1468" s="44"/>
      <c r="AD1468" s="44"/>
      <c r="AE1468" s="44"/>
      <c r="AF1468" s="44"/>
      <c r="AG1468" s="44"/>
    </row>
    <row r="1469" spans="1:33" s="105" customFormat="1" ht="11.45" customHeight="1" outlineLevel="1" x14ac:dyDescent="0.2">
      <c r="A1469" s="142">
        <f t="shared" si="67"/>
        <v>1452</v>
      </c>
      <c r="B1469" s="318"/>
      <c r="C1469" s="71"/>
      <c r="D1469" s="314"/>
      <c r="E1469" s="70"/>
      <c r="F1469" s="309"/>
      <c r="G1469" s="308"/>
      <c r="H1469" s="305"/>
      <c r="I1469" s="305"/>
      <c r="J1469" s="311"/>
      <c r="K1469" s="305"/>
      <c r="L1469" s="130" t="str">
        <f>IF(I1469&lt;H1469,"Check dates",IF(AND(H1469="",I1469&gt;0),"Check dates",IF(I1469="",".",IFERROR(MAX(0,NETWORKDAYS(H1469,I1469,Lists!$F$45:$F$65)-IF(ISNUMBER(J1469),J1469,0)-1,0),"."))))</f>
        <v>.</v>
      </c>
      <c r="M1469" s="308"/>
      <c r="N1469" s="308"/>
      <c r="O1469" s="304"/>
      <c r="P1469" s="304"/>
      <c r="Q1469" s="304"/>
      <c r="R1469" s="304"/>
      <c r="S1469" s="130" t="str">
        <f t="shared" si="68"/>
        <v>.</v>
      </c>
      <c r="T1469" s="169" t="str">
        <f>IF(S1469="Yes",(NETWORKDAYS(H1469,$D$12,Lists!$F$45:$F$65)-IF(ISNUMBER(J1469),J1469,0)-1),".")</f>
        <v>.</v>
      </c>
      <c r="U1469" s="24"/>
      <c r="V1469" s="296" t="str">
        <f t="shared" si="69"/>
        <v>.</v>
      </c>
      <c r="W1469" s="44"/>
      <c r="X1469" s="307"/>
      <c r="Y1469" s="44"/>
      <c r="Z1469" s="44"/>
      <c r="AA1469" s="44"/>
      <c r="AB1469" s="44"/>
      <c r="AC1469" s="44"/>
      <c r="AD1469" s="44"/>
      <c r="AE1469" s="44"/>
      <c r="AF1469" s="44"/>
      <c r="AG1469" s="44"/>
    </row>
    <row r="1470" spans="1:33" s="105" customFormat="1" ht="11.45" customHeight="1" outlineLevel="1" x14ac:dyDescent="0.2">
      <c r="A1470" s="142">
        <f t="shared" si="67"/>
        <v>1453</v>
      </c>
      <c r="B1470" s="318"/>
      <c r="C1470" s="71"/>
      <c r="D1470" s="314"/>
      <c r="E1470" s="70"/>
      <c r="F1470" s="309"/>
      <c r="G1470" s="308"/>
      <c r="H1470" s="305"/>
      <c r="I1470" s="305"/>
      <c r="J1470" s="311"/>
      <c r="K1470" s="305"/>
      <c r="L1470" s="130" t="str">
        <f>IF(I1470&lt;H1470,"Check dates",IF(AND(H1470="",I1470&gt;0),"Check dates",IF(I1470="",".",IFERROR(MAX(0,NETWORKDAYS(H1470,I1470,Lists!$F$45:$F$65)-IF(ISNUMBER(J1470),J1470,0)-1,0),"."))))</f>
        <v>.</v>
      </c>
      <c r="M1470" s="308"/>
      <c r="N1470" s="308"/>
      <c r="O1470" s="304"/>
      <c r="P1470" s="304"/>
      <c r="Q1470" s="304"/>
      <c r="R1470" s="304"/>
      <c r="S1470" s="130" t="str">
        <f t="shared" si="68"/>
        <v>.</v>
      </c>
      <c r="T1470" s="169" t="str">
        <f>IF(S1470="Yes",(NETWORKDAYS(H1470,$D$12,Lists!$F$45:$F$65)-IF(ISNUMBER(J1470),J1470,0)-1),".")</f>
        <v>.</v>
      </c>
      <c r="U1470" s="24"/>
      <c r="V1470" s="296" t="str">
        <f t="shared" si="69"/>
        <v>.</v>
      </c>
      <c r="W1470" s="44"/>
      <c r="X1470" s="307"/>
      <c r="Y1470" s="44"/>
      <c r="Z1470" s="44"/>
      <c r="AA1470" s="44"/>
      <c r="AB1470" s="44"/>
      <c r="AC1470" s="44"/>
      <c r="AD1470" s="44"/>
      <c r="AE1470" s="44"/>
      <c r="AF1470" s="44"/>
      <c r="AG1470" s="44"/>
    </row>
    <row r="1471" spans="1:33" s="105" customFormat="1" ht="11.45" customHeight="1" outlineLevel="1" x14ac:dyDescent="0.2">
      <c r="A1471" s="142">
        <f t="shared" si="67"/>
        <v>1454</v>
      </c>
      <c r="B1471" s="318"/>
      <c r="C1471" s="71"/>
      <c r="D1471" s="314"/>
      <c r="E1471" s="70"/>
      <c r="F1471" s="309"/>
      <c r="G1471" s="308"/>
      <c r="H1471" s="305"/>
      <c r="I1471" s="319"/>
      <c r="J1471" s="311"/>
      <c r="K1471" s="305"/>
      <c r="L1471" s="130" t="str">
        <f>IF(I1471&lt;H1471,"Check dates",IF(AND(H1471="",I1471&gt;0),"Check dates",IF(I1471="",".",IFERROR(MAX(0,NETWORKDAYS(H1471,I1471,Lists!$F$45:$F$65)-IF(ISNUMBER(J1471),J1471,0)-1,0),"."))))</f>
        <v>.</v>
      </c>
      <c r="M1471" s="308"/>
      <c r="N1471" s="308"/>
      <c r="O1471" s="304"/>
      <c r="P1471" s="304"/>
      <c r="Q1471" s="304"/>
      <c r="R1471" s="304"/>
      <c r="S1471" s="130" t="str">
        <f t="shared" si="68"/>
        <v>.</v>
      </c>
      <c r="T1471" s="169" t="str">
        <f>IF(S1471="Yes",(NETWORKDAYS(H1471,$D$12,Lists!$F$45:$F$65)-IF(ISNUMBER(J1471),J1471,0)-1),".")</f>
        <v>.</v>
      </c>
      <c r="U1471" s="24"/>
      <c r="V1471" s="296" t="str">
        <f t="shared" si="69"/>
        <v>.</v>
      </c>
      <c r="W1471" s="44"/>
      <c r="X1471" s="307"/>
      <c r="Y1471" s="44"/>
      <c r="Z1471" s="44"/>
      <c r="AA1471" s="44"/>
      <c r="AB1471" s="44"/>
      <c r="AC1471" s="44"/>
      <c r="AD1471" s="44"/>
      <c r="AE1471" s="44"/>
      <c r="AF1471" s="44"/>
      <c r="AG1471" s="44"/>
    </row>
    <row r="1472" spans="1:33" s="105" customFormat="1" ht="11.45" customHeight="1" outlineLevel="1" x14ac:dyDescent="0.2">
      <c r="A1472" s="142">
        <f t="shared" si="67"/>
        <v>1455</v>
      </c>
      <c r="B1472" s="318"/>
      <c r="C1472" s="71"/>
      <c r="D1472" s="314"/>
      <c r="E1472" s="70"/>
      <c r="F1472" s="309"/>
      <c r="G1472" s="308"/>
      <c r="H1472" s="305"/>
      <c r="I1472" s="319"/>
      <c r="J1472" s="311"/>
      <c r="K1472" s="305"/>
      <c r="L1472" s="130" t="str">
        <f>IF(I1472&lt;H1472,"Check dates",IF(AND(H1472="",I1472&gt;0),"Check dates",IF(I1472="",".",IFERROR(MAX(0,NETWORKDAYS(H1472,I1472,Lists!$F$45:$F$65)-IF(ISNUMBER(J1472),J1472,0)-1,0),"."))))</f>
        <v>.</v>
      </c>
      <c r="M1472" s="308"/>
      <c r="N1472" s="308"/>
      <c r="O1472" s="304"/>
      <c r="P1472" s="304"/>
      <c r="Q1472" s="304"/>
      <c r="R1472" s="304"/>
      <c r="S1472" s="130" t="str">
        <f t="shared" si="68"/>
        <v>.</v>
      </c>
      <c r="T1472" s="169" t="str">
        <f>IF(S1472="Yes",(NETWORKDAYS(H1472,$D$12,Lists!$F$45:$F$65)-IF(ISNUMBER(J1472),J1472,0)-1),".")</f>
        <v>.</v>
      </c>
      <c r="U1472" s="24"/>
      <c r="V1472" s="296" t="str">
        <f t="shared" si="69"/>
        <v>.</v>
      </c>
      <c r="W1472" s="44"/>
      <c r="X1472" s="307"/>
      <c r="Y1472" s="44"/>
      <c r="Z1472" s="44"/>
      <c r="AA1472" s="44"/>
      <c r="AB1472" s="44"/>
      <c r="AC1472" s="44"/>
      <c r="AD1472" s="44"/>
      <c r="AE1472" s="44"/>
      <c r="AF1472" s="44"/>
      <c r="AG1472" s="44"/>
    </row>
    <row r="1473" spans="1:33" s="105" customFormat="1" ht="11.45" customHeight="1" outlineLevel="1" x14ac:dyDescent="0.2">
      <c r="A1473" s="142">
        <f t="shared" si="67"/>
        <v>1456</v>
      </c>
      <c r="B1473" s="318"/>
      <c r="C1473" s="71"/>
      <c r="D1473" s="314"/>
      <c r="E1473" s="70"/>
      <c r="F1473" s="309"/>
      <c r="G1473" s="308"/>
      <c r="H1473" s="305"/>
      <c r="I1473" s="319"/>
      <c r="J1473" s="311"/>
      <c r="K1473" s="305"/>
      <c r="L1473" s="130" t="str">
        <f>IF(I1473&lt;H1473,"Check dates",IF(AND(H1473="",I1473&gt;0),"Check dates",IF(I1473="",".",IFERROR(MAX(0,NETWORKDAYS(H1473,I1473,Lists!$F$45:$F$65)-IF(ISNUMBER(J1473),J1473,0)-1,0),"."))))</f>
        <v>.</v>
      </c>
      <c r="M1473" s="308"/>
      <c r="N1473" s="308"/>
      <c r="O1473" s="304"/>
      <c r="P1473" s="304"/>
      <c r="Q1473" s="304"/>
      <c r="R1473" s="304"/>
      <c r="S1473" s="130" t="str">
        <f t="shared" si="68"/>
        <v>.</v>
      </c>
      <c r="T1473" s="169" t="str">
        <f>IF(S1473="Yes",(NETWORKDAYS(H1473,$D$12,Lists!$F$45:$F$65)-IF(ISNUMBER(J1473),J1473,0)-1),".")</f>
        <v>.</v>
      </c>
      <c r="U1473" s="24"/>
      <c r="V1473" s="296" t="str">
        <f t="shared" si="69"/>
        <v>.</v>
      </c>
      <c r="W1473" s="44"/>
      <c r="X1473" s="307"/>
      <c r="Y1473" s="44"/>
      <c r="Z1473" s="44"/>
      <c r="AA1473" s="44"/>
      <c r="AB1473" s="44"/>
      <c r="AC1473" s="44"/>
      <c r="AD1473" s="44"/>
      <c r="AE1473" s="44"/>
      <c r="AF1473" s="44"/>
      <c r="AG1473" s="44"/>
    </row>
    <row r="1474" spans="1:33" s="105" customFormat="1" ht="11.45" customHeight="1" outlineLevel="1" x14ac:dyDescent="0.2">
      <c r="A1474" s="142">
        <f t="shared" si="67"/>
        <v>1457</v>
      </c>
      <c r="B1474" s="318"/>
      <c r="C1474" s="71"/>
      <c r="D1474" s="314"/>
      <c r="E1474" s="70"/>
      <c r="F1474" s="309"/>
      <c r="G1474" s="308"/>
      <c r="H1474" s="305"/>
      <c r="I1474" s="305"/>
      <c r="J1474" s="311"/>
      <c r="K1474" s="305"/>
      <c r="L1474" s="130" t="str">
        <f>IF(I1474&lt;H1474,"Check dates",IF(AND(H1474="",I1474&gt;0),"Check dates",IF(I1474="",".",IFERROR(MAX(0,NETWORKDAYS(H1474,I1474,Lists!$F$45:$F$65)-IF(ISNUMBER(J1474),J1474,0)-1,0),"."))))</f>
        <v>.</v>
      </c>
      <c r="M1474" s="308"/>
      <c r="N1474" s="308"/>
      <c r="O1474" s="304"/>
      <c r="P1474" s="304"/>
      <c r="Q1474" s="304"/>
      <c r="R1474" s="304"/>
      <c r="S1474" s="130" t="str">
        <f t="shared" si="68"/>
        <v>.</v>
      </c>
      <c r="T1474" s="169" t="str">
        <f>IF(S1474="Yes",(NETWORKDAYS(H1474,$D$12,Lists!$F$45:$F$65)-IF(ISNUMBER(J1474),J1474,0)-1),".")</f>
        <v>.</v>
      </c>
      <c r="U1474" s="24"/>
      <c r="V1474" s="296" t="str">
        <f t="shared" si="69"/>
        <v>.</v>
      </c>
      <c r="W1474" s="44"/>
      <c r="X1474" s="307"/>
      <c r="Y1474" s="44"/>
      <c r="Z1474" s="44"/>
      <c r="AA1474" s="44"/>
      <c r="AB1474" s="44"/>
      <c r="AC1474" s="44"/>
      <c r="AD1474" s="44"/>
      <c r="AE1474" s="44"/>
      <c r="AF1474" s="44"/>
      <c r="AG1474" s="44"/>
    </row>
    <row r="1475" spans="1:33" s="105" customFormat="1" ht="11.45" customHeight="1" outlineLevel="1" x14ac:dyDescent="0.2">
      <c r="A1475" s="142">
        <f t="shared" si="67"/>
        <v>1458</v>
      </c>
      <c r="B1475" s="318"/>
      <c r="C1475" s="71"/>
      <c r="D1475" s="314"/>
      <c r="E1475" s="70"/>
      <c r="F1475" s="309"/>
      <c r="G1475" s="308"/>
      <c r="H1475" s="305"/>
      <c r="I1475" s="319"/>
      <c r="J1475" s="311"/>
      <c r="K1475" s="305"/>
      <c r="L1475" s="130" t="str">
        <f>IF(I1475&lt;H1475,"Check dates",IF(AND(H1475="",I1475&gt;0),"Check dates",IF(I1475="",".",IFERROR(MAX(0,NETWORKDAYS(H1475,I1475,Lists!$F$45:$F$65)-IF(ISNUMBER(J1475),J1475,0)-1,0),"."))))</f>
        <v>.</v>
      </c>
      <c r="M1475" s="308"/>
      <c r="N1475" s="308"/>
      <c r="O1475" s="304"/>
      <c r="P1475" s="304"/>
      <c r="Q1475" s="304"/>
      <c r="R1475" s="304"/>
      <c r="S1475" s="130" t="str">
        <f t="shared" si="68"/>
        <v>.</v>
      </c>
      <c r="T1475" s="169" t="str">
        <f>IF(S1475="Yes",(NETWORKDAYS(H1475,$D$12,Lists!$F$45:$F$65)-IF(ISNUMBER(J1475),J1475,0)-1),".")</f>
        <v>.</v>
      </c>
      <c r="U1475" s="24"/>
      <c r="V1475" s="296" t="str">
        <f t="shared" si="69"/>
        <v>.</v>
      </c>
      <c r="W1475" s="44"/>
      <c r="X1475" s="307"/>
      <c r="Y1475" s="44"/>
      <c r="Z1475" s="44"/>
      <c r="AA1475" s="44"/>
      <c r="AB1475" s="44"/>
      <c r="AC1475" s="44"/>
      <c r="AD1475" s="44"/>
      <c r="AE1475" s="44"/>
      <c r="AF1475" s="44"/>
      <c r="AG1475" s="44"/>
    </row>
    <row r="1476" spans="1:33" s="105" customFormat="1" ht="11.45" customHeight="1" outlineLevel="1" x14ac:dyDescent="0.2">
      <c r="A1476" s="142">
        <f t="shared" si="67"/>
        <v>1459</v>
      </c>
      <c r="B1476" s="318"/>
      <c r="C1476" s="71"/>
      <c r="D1476" s="314"/>
      <c r="E1476" s="70"/>
      <c r="F1476" s="309"/>
      <c r="G1476" s="308"/>
      <c r="H1476" s="305"/>
      <c r="I1476" s="305"/>
      <c r="J1476" s="311"/>
      <c r="K1476" s="305"/>
      <c r="L1476" s="130" t="str">
        <f>IF(I1476&lt;H1476,"Check dates",IF(AND(H1476="",I1476&gt;0),"Check dates",IF(I1476="",".",IFERROR(MAX(0,NETWORKDAYS(H1476,I1476,Lists!$F$45:$F$65)-IF(ISNUMBER(J1476),J1476,0)-1,0),"."))))</f>
        <v>.</v>
      </c>
      <c r="M1476" s="308"/>
      <c r="N1476" s="308"/>
      <c r="O1476" s="304"/>
      <c r="P1476" s="304"/>
      <c r="Q1476" s="304"/>
      <c r="R1476" s="304"/>
      <c r="S1476" s="130" t="str">
        <f t="shared" si="68"/>
        <v>.</v>
      </c>
      <c r="T1476" s="169" t="str">
        <f>IF(S1476="Yes",(NETWORKDAYS(H1476,$D$12,Lists!$F$45:$F$65)-IF(ISNUMBER(J1476),J1476,0)-1),".")</f>
        <v>.</v>
      </c>
      <c r="U1476" s="24"/>
      <c r="V1476" s="296" t="str">
        <f t="shared" si="69"/>
        <v>.</v>
      </c>
      <c r="W1476" s="44"/>
      <c r="X1476" s="307"/>
      <c r="Y1476" s="44"/>
      <c r="Z1476" s="44"/>
      <c r="AA1476" s="44"/>
      <c r="AB1476" s="44"/>
      <c r="AC1476" s="44"/>
      <c r="AD1476" s="44"/>
      <c r="AE1476" s="44"/>
      <c r="AF1476" s="44"/>
      <c r="AG1476" s="44"/>
    </row>
    <row r="1477" spans="1:33" s="105" customFormat="1" ht="11.45" customHeight="1" outlineLevel="1" x14ac:dyDescent="0.2">
      <c r="A1477" s="142">
        <f t="shared" si="67"/>
        <v>1460</v>
      </c>
      <c r="B1477" s="318"/>
      <c r="C1477" s="71"/>
      <c r="D1477" s="314"/>
      <c r="E1477" s="70"/>
      <c r="F1477" s="309"/>
      <c r="G1477" s="308"/>
      <c r="H1477" s="305"/>
      <c r="I1477" s="305"/>
      <c r="J1477" s="311"/>
      <c r="K1477" s="305"/>
      <c r="L1477" s="130" t="str">
        <f>IF(I1477&lt;H1477,"Check dates",IF(AND(H1477="",I1477&gt;0),"Check dates",IF(I1477="",".",IFERROR(MAX(0,NETWORKDAYS(H1477,I1477,Lists!$F$45:$F$65)-IF(ISNUMBER(J1477),J1477,0)-1,0),"."))))</f>
        <v>.</v>
      </c>
      <c r="M1477" s="308"/>
      <c r="N1477" s="308"/>
      <c r="O1477" s="304"/>
      <c r="P1477" s="304"/>
      <c r="Q1477" s="304"/>
      <c r="R1477" s="304"/>
      <c r="S1477" s="130" t="str">
        <f t="shared" si="68"/>
        <v>.</v>
      </c>
      <c r="T1477" s="169" t="str">
        <f>IF(S1477="Yes",(NETWORKDAYS(H1477,$D$12,Lists!$F$45:$F$65)-IF(ISNUMBER(J1477),J1477,0)-1),".")</f>
        <v>.</v>
      </c>
      <c r="U1477" s="24"/>
      <c r="V1477" s="296" t="str">
        <f t="shared" si="69"/>
        <v>.</v>
      </c>
      <c r="W1477" s="44"/>
      <c r="X1477" s="307"/>
      <c r="Y1477" s="44"/>
      <c r="Z1477" s="44"/>
      <c r="AA1477" s="44"/>
      <c r="AB1477" s="44"/>
      <c r="AC1477" s="44"/>
      <c r="AD1477" s="44"/>
      <c r="AE1477" s="44"/>
      <c r="AF1477" s="44"/>
      <c r="AG1477" s="44"/>
    </row>
    <row r="1478" spans="1:33" s="105" customFormat="1" ht="11.45" customHeight="1" outlineLevel="1" x14ac:dyDescent="0.2">
      <c r="A1478" s="142">
        <f t="shared" si="67"/>
        <v>1461</v>
      </c>
      <c r="B1478" s="318"/>
      <c r="C1478" s="71"/>
      <c r="D1478" s="314"/>
      <c r="E1478" s="70"/>
      <c r="F1478" s="309"/>
      <c r="G1478" s="308"/>
      <c r="H1478" s="305"/>
      <c r="I1478" s="305"/>
      <c r="J1478" s="311"/>
      <c r="K1478" s="305"/>
      <c r="L1478" s="130" t="str">
        <f>IF(I1478&lt;H1478,"Check dates",IF(AND(H1478="",I1478&gt;0),"Check dates",IF(I1478="",".",IFERROR(MAX(0,NETWORKDAYS(H1478,I1478,Lists!$F$45:$F$65)-IF(ISNUMBER(J1478),J1478,0)-1,0),"."))))</f>
        <v>.</v>
      </c>
      <c r="M1478" s="308"/>
      <c r="N1478" s="308"/>
      <c r="O1478" s="304"/>
      <c r="P1478" s="304"/>
      <c r="Q1478" s="304"/>
      <c r="R1478" s="304"/>
      <c r="S1478" s="130" t="str">
        <f t="shared" si="68"/>
        <v>.</v>
      </c>
      <c r="T1478" s="169" t="str">
        <f>IF(S1478="Yes",(NETWORKDAYS(H1478,$D$12,Lists!$F$45:$F$65)-IF(ISNUMBER(J1478),J1478,0)-1),".")</f>
        <v>.</v>
      </c>
      <c r="U1478" s="24"/>
      <c r="V1478" s="296" t="str">
        <f t="shared" si="69"/>
        <v>.</v>
      </c>
      <c r="W1478" s="44"/>
      <c r="X1478" s="307"/>
      <c r="Y1478" s="44"/>
      <c r="Z1478" s="44"/>
      <c r="AA1478" s="44"/>
      <c r="AB1478" s="44"/>
      <c r="AC1478" s="44"/>
      <c r="AD1478" s="44"/>
      <c r="AE1478" s="44"/>
      <c r="AF1478" s="44"/>
      <c r="AG1478" s="44"/>
    </row>
    <row r="1479" spans="1:33" s="105" customFormat="1" ht="11.45" customHeight="1" outlineLevel="1" x14ac:dyDescent="0.2">
      <c r="A1479" s="142">
        <f t="shared" si="67"/>
        <v>1462</v>
      </c>
      <c r="B1479" s="318"/>
      <c r="C1479" s="71"/>
      <c r="D1479" s="314"/>
      <c r="E1479" s="70"/>
      <c r="F1479" s="309"/>
      <c r="G1479" s="308"/>
      <c r="H1479" s="305"/>
      <c r="I1479" s="305"/>
      <c r="J1479" s="311"/>
      <c r="K1479" s="305"/>
      <c r="L1479" s="130" t="str">
        <f>IF(I1479&lt;H1479,"Check dates",IF(AND(H1479="",I1479&gt;0),"Check dates",IF(I1479="",".",IFERROR(MAX(0,NETWORKDAYS(H1479,I1479,Lists!$F$45:$F$65)-IF(ISNUMBER(J1479),J1479,0)-1,0),"."))))</f>
        <v>.</v>
      </c>
      <c r="M1479" s="308"/>
      <c r="N1479" s="308"/>
      <c r="O1479" s="304"/>
      <c r="P1479" s="304"/>
      <c r="Q1479" s="304"/>
      <c r="R1479" s="304"/>
      <c r="S1479" s="130" t="str">
        <f t="shared" si="68"/>
        <v>.</v>
      </c>
      <c r="T1479" s="169" t="str">
        <f>IF(S1479="Yes",(NETWORKDAYS(H1479,$D$12,Lists!$F$45:$F$65)-IF(ISNUMBER(J1479),J1479,0)-1),".")</f>
        <v>.</v>
      </c>
      <c r="U1479" s="24"/>
      <c r="V1479" s="296" t="str">
        <f t="shared" si="69"/>
        <v>.</v>
      </c>
      <c r="W1479" s="44"/>
      <c r="X1479" s="307"/>
      <c r="Y1479" s="44"/>
      <c r="Z1479" s="44"/>
      <c r="AA1479" s="44"/>
      <c r="AB1479" s="44"/>
      <c r="AC1479" s="44"/>
      <c r="AD1479" s="44"/>
      <c r="AE1479" s="44"/>
      <c r="AF1479" s="44"/>
      <c r="AG1479" s="44"/>
    </row>
    <row r="1480" spans="1:33" s="105" customFormat="1" ht="11.45" customHeight="1" outlineLevel="1" x14ac:dyDescent="0.2">
      <c r="A1480" s="142">
        <f t="shared" si="67"/>
        <v>1463</v>
      </c>
      <c r="B1480" s="318"/>
      <c r="C1480" s="71"/>
      <c r="D1480" s="314"/>
      <c r="E1480" s="70"/>
      <c r="F1480" s="309"/>
      <c r="G1480" s="308"/>
      <c r="H1480" s="305"/>
      <c r="I1480" s="305"/>
      <c r="J1480" s="311"/>
      <c r="K1480" s="305"/>
      <c r="L1480" s="130" t="str">
        <f>IF(I1480&lt;H1480,"Check dates",IF(AND(H1480="",I1480&gt;0),"Check dates",IF(I1480="",".",IFERROR(MAX(0,NETWORKDAYS(H1480,I1480,Lists!$F$45:$F$65)-IF(ISNUMBER(J1480),J1480,0)-1,0),"."))))</f>
        <v>.</v>
      </c>
      <c r="M1480" s="308"/>
      <c r="N1480" s="308"/>
      <c r="O1480" s="304"/>
      <c r="P1480" s="304"/>
      <c r="Q1480" s="304"/>
      <c r="R1480" s="304"/>
      <c r="S1480" s="130" t="str">
        <f t="shared" si="68"/>
        <v>.</v>
      </c>
      <c r="T1480" s="169" t="str">
        <f>IF(S1480="Yes",(NETWORKDAYS(H1480,$D$12,Lists!$F$45:$F$65)-IF(ISNUMBER(J1480),J1480,0)-1),".")</f>
        <v>.</v>
      </c>
      <c r="U1480" s="24"/>
      <c r="V1480" s="296" t="str">
        <f t="shared" si="69"/>
        <v>.</v>
      </c>
      <c r="W1480" s="44"/>
      <c r="X1480" s="307"/>
      <c r="Y1480" s="44"/>
      <c r="Z1480" s="44"/>
      <c r="AA1480" s="44"/>
      <c r="AB1480" s="44"/>
      <c r="AC1480" s="44"/>
      <c r="AD1480" s="44"/>
      <c r="AE1480" s="44"/>
      <c r="AF1480" s="44"/>
      <c r="AG1480" s="44"/>
    </row>
    <row r="1481" spans="1:33" s="105" customFormat="1" outlineLevel="1" x14ac:dyDescent="0.2">
      <c r="A1481" s="142">
        <f t="shared" ref="A1481:A1544" si="70">A1480+1</f>
        <v>1464</v>
      </c>
      <c r="B1481" s="318"/>
      <c r="C1481" s="71"/>
      <c r="D1481" s="314"/>
      <c r="E1481" s="70"/>
      <c r="F1481" s="309"/>
      <c r="G1481" s="308"/>
      <c r="H1481" s="305"/>
      <c r="I1481" s="305"/>
      <c r="J1481" s="311"/>
      <c r="K1481" s="305"/>
      <c r="L1481" s="130" t="str">
        <f>IF(I1481&lt;H1481,"Check dates",IF(AND(H1481="",I1481&gt;0),"Check dates",IF(I1481="",".",IFERROR(MAX(0,NETWORKDAYS(H1481,I1481,Lists!$F$45:$F$65)-IF(ISNUMBER(J1481),J1481,0)-1,0),"."))))</f>
        <v>.</v>
      </c>
      <c r="M1481" s="308"/>
      <c r="N1481" s="308"/>
      <c r="O1481" s="304"/>
      <c r="P1481" s="304"/>
      <c r="Q1481" s="304"/>
      <c r="R1481" s="304"/>
      <c r="S1481" s="130" t="str">
        <f t="shared" si="68"/>
        <v>.</v>
      </c>
      <c r="T1481" s="169" t="str">
        <f>IF(S1481="Yes",(NETWORKDAYS(H1481,$D$12,Lists!$F$45:$F$65)-IF(ISNUMBER(J1481),J1481,0)-1),".")</f>
        <v>.</v>
      </c>
      <c r="U1481" s="24"/>
      <c r="V1481" s="296" t="str">
        <f t="shared" si="69"/>
        <v>.</v>
      </c>
      <c r="W1481" s="44"/>
      <c r="X1481" s="307"/>
      <c r="Y1481" s="44"/>
      <c r="Z1481" s="44"/>
      <c r="AA1481" s="44"/>
      <c r="AB1481" s="44"/>
      <c r="AC1481" s="44"/>
      <c r="AD1481" s="44"/>
      <c r="AE1481" s="44"/>
      <c r="AF1481" s="44"/>
      <c r="AG1481" s="44"/>
    </row>
    <row r="1482" spans="1:33" s="105" customFormat="1" ht="11.45" customHeight="1" outlineLevel="1" x14ac:dyDescent="0.2">
      <c r="A1482" s="142">
        <f t="shared" si="70"/>
        <v>1465</v>
      </c>
      <c r="B1482" s="318"/>
      <c r="C1482" s="71"/>
      <c r="D1482" s="314"/>
      <c r="E1482" s="70"/>
      <c r="F1482" s="309"/>
      <c r="G1482" s="308"/>
      <c r="H1482" s="305"/>
      <c r="I1482" s="305"/>
      <c r="J1482" s="311"/>
      <c r="K1482" s="305"/>
      <c r="L1482" s="130" t="str">
        <f>IF(I1482&lt;H1482,"Check dates",IF(AND(H1482="",I1482&gt;0),"Check dates",IF(I1482="",".",IFERROR(MAX(0,NETWORKDAYS(H1482,I1482,Lists!$F$45:$F$65)-IF(ISNUMBER(J1482),J1482,0)-1,0),"."))))</f>
        <v>.</v>
      </c>
      <c r="M1482" s="308"/>
      <c r="N1482" s="308"/>
      <c r="O1482" s="304"/>
      <c r="P1482" s="304"/>
      <c r="Q1482" s="304"/>
      <c r="R1482" s="304"/>
      <c r="S1482" s="130" t="str">
        <f t="shared" si="68"/>
        <v>.</v>
      </c>
      <c r="T1482" s="169" t="str">
        <f>IF(S1482="Yes",(NETWORKDAYS(H1482,$D$12,Lists!$F$45:$F$65)-IF(ISNUMBER(J1482),J1482,0)-1),".")</f>
        <v>.</v>
      </c>
      <c r="U1482" s="24"/>
      <c r="V1482" s="296" t="str">
        <f t="shared" si="69"/>
        <v>.</v>
      </c>
      <c r="W1482" s="44"/>
      <c r="X1482" s="307"/>
      <c r="Y1482" s="44"/>
      <c r="Z1482" s="44"/>
      <c r="AA1482" s="44"/>
      <c r="AB1482" s="44"/>
      <c r="AC1482" s="44"/>
      <c r="AD1482" s="44"/>
      <c r="AE1482" s="44"/>
      <c r="AF1482" s="44"/>
      <c r="AG1482" s="44"/>
    </row>
    <row r="1483" spans="1:33" s="105" customFormat="1" ht="11.45" customHeight="1" outlineLevel="1" x14ac:dyDescent="0.2">
      <c r="A1483" s="142">
        <f t="shared" si="70"/>
        <v>1466</v>
      </c>
      <c r="B1483" s="318"/>
      <c r="C1483" s="71"/>
      <c r="D1483" s="314"/>
      <c r="E1483" s="70"/>
      <c r="F1483" s="309"/>
      <c r="G1483" s="308"/>
      <c r="H1483" s="305"/>
      <c r="I1483" s="305"/>
      <c r="J1483" s="311"/>
      <c r="K1483" s="305"/>
      <c r="L1483" s="130" t="str">
        <f>IF(I1483&lt;H1483,"Check dates",IF(AND(H1483="",I1483&gt;0),"Check dates",IF(I1483="",".",IFERROR(MAX(0,NETWORKDAYS(H1483,I1483,Lists!$F$45:$F$65)-IF(ISNUMBER(J1483),J1483,0)-1,0),"."))))</f>
        <v>.</v>
      </c>
      <c r="M1483" s="308"/>
      <c r="N1483" s="308"/>
      <c r="O1483" s="304"/>
      <c r="P1483" s="304"/>
      <c r="Q1483" s="304"/>
      <c r="R1483" s="304"/>
      <c r="S1483" s="130" t="str">
        <f t="shared" si="68"/>
        <v>.</v>
      </c>
      <c r="T1483" s="169" t="str">
        <f>IF(S1483="Yes",(NETWORKDAYS(H1483,$D$12,Lists!$F$45:$F$65)-IF(ISNUMBER(J1483),J1483,0)-1),".")</f>
        <v>.</v>
      </c>
      <c r="U1483" s="24"/>
      <c r="V1483" s="296" t="str">
        <f t="shared" si="69"/>
        <v>.</v>
      </c>
      <c r="W1483" s="44"/>
      <c r="X1483" s="307"/>
      <c r="Y1483" s="44"/>
      <c r="Z1483" s="44"/>
      <c r="AA1483" s="44"/>
      <c r="AB1483" s="44"/>
      <c r="AC1483" s="44"/>
      <c r="AD1483" s="44"/>
      <c r="AE1483" s="44"/>
      <c r="AF1483" s="44"/>
      <c r="AG1483" s="44"/>
    </row>
    <row r="1484" spans="1:33" s="105" customFormat="1" ht="11.45" customHeight="1" outlineLevel="1" x14ac:dyDescent="0.2">
      <c r="A1484" s="142">
        <f t="shared" si="70"/>
        <v>1467</v>
      </c>
      <c r="B1484" s="318"/>
      <c r="C1484" s="71"/>
      <c r="D1484" s="314"/>
      <c r="E1484" s="70"/>
      <c r="F1484" s="309"/>
      <c r="G1484" s="308"/>
      <c r="H1484" s="305"/>
      <c r="I1484" s="305"/>
      <c r="J1484" s="311"/>
      <c r="K1484" s="305"/>
      <c r="L1484" s="130" t="str">
        <f>IF(I1484&lt;H1484,"Check dates",IF(AND(H1484="",I1484&gt;0),"Check dates",IF(I1484="",".",IFERROR(MAX(0,NETWORKDAYS(H1484,I1484,Lists!$F$45:$F$65)-IF(ISNUMBER(J1484),J1484,0)-1,0),"."))))</f>
        <v>.</v>
      </c>
      <c r="M1484" s="308"/>
      <c r="N1484" s="308"/>
      <c r="O1484" s="304"/>
      <c r="P1484" s="304"/>
      <c r="Q1484" s="304"/>
      <c r="R1484" s="304"/>
      <c r="S1484" s="130" t="str">
        <f t="shared" si="68"/>
        <v>.</v>
      </c>
      <c r="T1484" s="169" t="str">
        <f>IF(S1484="Yes",(NETWORKDAYS(H1484,$D$12,Lists!$F$45:$F$65)-IF(ISNUMBER(J1484),J1484,0)-1),".")</f>
        <v>.</v>
      </c>
      <c r="U1484" s="24"/>
      <c r="V1484" s="296" t="str">
        <f t="shared" si="69"/>
        <v>.</v>
      </c>
      <c r="W1484" s="44"/>
      <c r="X1484" s="307"/>
      <c r="Y1484" s="44"/>
      <c r="Z1484" s="44"/>
      <c r="AA1484" s="44"/>
      <c r="AB1484" s="44"/>
      <c r="AC1484" s="44"/>
      <c r="AD1484" s="44"/>
      <c r="AE1484" s="44"/>
      <c r="AF1484" s="44"/>
      <c r="AG1484" s="44"/>
    </row>
    <row r="1485" spans="1:33" s="105" customFormat="1" ht="11.45" customHeight="1" outlineLevel="1" x14ac:dyDescent="0.2">
      <c r="A1485" s="142">
        <f t="shared" si="70"/>
        <v>1468</v>
      </c>
      <c r="B1485" s="318"/>
      <c r="C1485" s="71"/>
      <c r="D1485" s="314"/>
      <c r="E1485" s="70"/>
      <c r="F1485" s="309"/>
      <c r="G1485" s="308"/>
      <c r="H1485" s="305"/>
      <c r="I1485" s="305"/>
      <c r="J1485" s="311"/>
      <c r="K1485" s="305"/>
      <c r="L1485" s="130" t="str">
        <f>IF(I1485&lt;H1485,"Check dates",IF(AND(H1485="",I1485&gt;0),"Check dates",IF(I1485="",".",IFERROR(MAX(0,NETWORKDAYS(H1485,I1485,Lists!$F$45:$F$65)-IF(ISNUMBER(J1485),J1485,0)-1,0),"."))))</f>
        <v>.</v>
      </c>
      <c r="M1485" s="308"/>
      <c r="N1485" s="308"/>
      <c r="O1485" s="304"/>
      <c r="P1485" s="304"/>
      <c r="Q1485" s="304"/>
      <c r="R1485" s="304"/>
      <c r="S1485" s="130" t="str">
        <f t="shared" si="68"/>
        <v>.</v>
      </c>
      <c r="T1485" s="169" t="str">
        <f>IF(S1485="Yes",(NETWORKDAYS(H1485,$D$12,Lists!$F$45:$F$65)-IF(ISNUMBER(J1485),J1485,0)-1),".")</f>
        <v>.</v>
      </c>
      <c r="U1485" s="24"/>
      <c r="V1485" s="296" t="str">
        <f t="shared" si="69"/>
        <v>.</v>
      </c>
      <c r="W1485" s="44"/>
      <c r="X1485" s="307"/>
      <c r="Y1485" s="44"/>
      <c r="Z1485" s="44"/>
      <c r="AA1485" s="44"/>
      <c r="AB1485" s="44"/>
      <c r="AC1485" s="44"/>
      <c r="AD1485" s="44"/>
      <c r="AE1485" s="44"/>
      <c r="AF1485" s="44"/>
      <c r="AG1485" s="44"/>
    </row>
    <row r="1486" spans="1:33" s="105" customFormat="1" ht="11.45" customHeight="1" outlineLevel="1" x14ac:dyDescent="0.2">
      <c r="A1486" s="142">
        <f t="shared" si="70"/>
        <v>1469</v>
      </c>
      <c r="B1486" s="318"/>
      <c r="C1486" s="71"/>
      <c r="D1486" s="314"/>
      <c r="E1486" s="70"/>
      <c r="F1486" s="309"/>
      <c r="G1486" s="308"/>
      <c r="H1486" s="305"/>
      <c r="I1486" s="305"/>
      <c r="J1486" s="311"/>
      <c r="K1486" s="305"/>
      <c r="L1486" s="130" t="str">
        <f>IF(I1486&lt;H1486,"Check dates",IF(AND(H1486="",I1486&gt;0),"Check dates",IF(I1486="",".",IFERROR(MAX(0,NETWORKDAYS(H1486,I1486,Lists!$F$45:$F$65)-IF(ISNUMBER(J1486),J1486,0)-1,0),"."))))</f>
        <v>.</v>
      </c>
      <c r="M1486" s="308"/>
      <c r="N1486" s="308"/>
      <c r="O1486" s="304"/>
      <c r="P1486" s="304"/>
      <c r="Q1486" s="304"/>
      <c r="R1486" s="304"/>
      <c r="S1486" s="130" t="str">
        <f t="shared" si="68"/>
        <v>.</v>
      </c>
      <c r="T1486" s="169" t="str">
        <f>IF(S1486="Yes",(NETWORKDAYS(H1486,$D$12,Lists!$F$45:$F$65)-IF(ISNUMBER(J1486),J1486,0)-1),".")</f>
        <v>.</v>
      </c>
      <c r="U1486" s="24"/>
      <c r="V1486" s="296" t="str">
        <f t="shared" si="69"/>
        <v>.</v>
      </c>
      <c r="W1486" s="44"/>
      <c r="X1486" s="307"/>
      <c r="Y1486" s="44"/>
      <c r="Z1486" s="44"/>
      <c r="AA1486" s="44"/>
      <c r="AB1486" s="44"/>
      <c r="AC1486" s="44"/>
      <c r="AD1486" s="44"/>
      <c r="AE1486" s="44"/>
      <c r="AF1486" s="44"/>
      <c r="AG1486" s="44"/>
    </row>
    <row r="1487" spans="1:33" s="105" customFormat="1" ht="11.45" customHeight="1" outlineLevel="1" x14ac:dyDescent="0.2">
      <c r="A1487" s="142">
        <f t="shared" si="70"/>
        <v>1470</v>
      </c>
      <c r="B1487" s="318"/>
      <c r="C1487" s="71"/>
      <c r="D1487" s="314"/>
      <c r="E1487" s="70"/>
      <c r="F1487" s="309"/>
      <c r="G1487" s="308"/>
      <c r="H1487" s="305"/>
      <c r="I1487" s="305"/>
      <c r="J1487" s="311"/>
      <c r="K1487" s="305"/>
      <c r="L1487" s="130" t="str">
        <f>IF(I1487&lt;H1487,"Check dates",IF(AND(H1487="",I1487&gt;0),"Check dates",IF(I1487="",".",IFERROR(MAX(0,NETWORKDAYS(H1487,I1487,Lists!$F$45:$F$65)-IF(ISNUMBER(J1487),J1487,0)-1,0),"."))))</f>
        <v>.</v>
      </c>
      <c r="M1487" s="308"/>
      <c r="N1487" s="308"/>
      <c r="O1487" s="304"/>
      <c r="P1487" s="304"/>
      <c r="Q1487" s="304"/>
      <c r="R1487" s="304"/>
      <c r="S1487" s="130" t="str">
        <f t="shared" si="68"/>
        <v>.</v>
      </c>
      <c r="T1487" s="169" t="str">
        <f>IF(S1487="Yes",(NETWORKDAYS(H1487,$D$12,Lists!$F$45:$F$65)-IF(ISNUMBER(J1487),J1487,0)-1),".")</f>
        <v>.</v>
      </c>
      <c r="U1487" s="24"/>
      <c r="V1487" s="296" t="str">
        <f t="shared" si="69"/>
        <v>.</v>
      </c>
      <c r="W1487" s="44"/>
      <c r="X1487" s="307"/>
      <c r="Y1487" s="44"/>
      <c r="Z1487" s="44"/>
      <c r="AA1487" s="44"/>
      <c r="AB1487" s="44"/>
      <c r="AC1487" s="44"/>
      <c r="AD1487" s="44"/>
      <c r="AE1487" s="44"/>
      <c r="AF1487" s="44"/>
      <c r="AG1487" s="44"/>
    </row>
    <row r="1488" spans="1:33" s="105" customFormat="1" ht="11.45" customHeight="1" outlineLevel="1" x14ac:dyDescent="0.2">
      <c r="A1488" s="142">
        <f t="shared" si="70"/>
        <v>1471</v>
      </c>
      <c r="B1488" s="318"/>
      <c r="C1488" s="71"/>
      <c r="D1488" s="314"/>
      <c r="E1488" s="70"/>
      <c r="F1488" s="309"/>
      <c r="G1488" s="308"/>
      <c r="H1488" s="305"/>
      <c r="I1488" s="305"/>
      <c r="J1488" s="311"/>
      <c r="K1488" s="305"/>
      <c r="L1488" s="130" t="str">
        <f>IF(I1488&lt;H1488,"Check dates",IF(AND(H1488="",I1488&gt;0),"Check dates",IF(I1488="",".",IFERROR(MAX(0,NETWORKDAYS(H1488,I1488,Lists!$F$45:$F$65)-IF(ISNUMBER(J1488),J1488,0)-1,0),"."))))</f>
        <v>.</v>
      </c>
      <c r="M1488" s="308"/>
      <c r="N1488" s="308"/>
      <c r="O1488" s="304"/>
      <c r="P1488" s="304"/>
      <c r="Q1488" s="304"/>
      <c r="R1488" s="304"/>
      <c r="S1488" s="130" t="str">
        <f t="shared" si="68"/>
        <v>.</v>
      </c>
      <c r="T1488" s="169" t="str">
        <f>IF(S1488="Yes",(NETWORKDAYS(H1488,$D$12,Lists!$F$45:$F$65)-IF(ISNUMBER(J1488),J1488,0)-1),".")</f>
        <v>.</v>
      </c>
      <c r="U1488" s="24"/>
      <c r="V1488" s="296" t="str">
        <f t="shared" si="69"/>
        <v>.</v>
      </c>
      <c r="W1488" s="44"/>
      <c r="X1488" s="307"/>
      <c r="Y1488" s="44"/>
      <c r="Z1488" s="44"/>
      <c r="AA1488" s="44"/>
      <c r="AB1488" s="44"/>
      <c r="AC1488" s="44"/>
      <c r="AD1488" s="44"/>
      <c r="AE1488" s="44"/>
      <c r="AF1488" s="44"/>
      <c r="AG1488" s="44"/>
    </row>
    <row r="1489" spans="1:33" s="105" customFormat="1" ht="11.45" customHeight="1" outlineLevel="1" x14ac:dyDescent="0.2">
      <c r="A1489" s="142">
        <f t="shared" si="70"/>
        <v>1472</v>
      </c>
      <c r="B1489" s="318"/>
      <c r="C1489" s="71"/>
      <c r="D1489" s="314"/>
      <c r="E1489" s="70"/>
      <c r="F1489" s="70"/>
      <c r="G1489" s="265"/>
      <c r="H1489" s="305"/>
      <c r="I1489" s="305"/>
      <c r="J1489" s="311"/>
      <c r="K1489" s="305"/>
      <c r="L1489" s="130" t="str">
        <f>IF(I1489&lt;H1489,"Check dates",IF(AND(H1489="",I1489&gt;0),"Check dates",IF(I1489="",".",IFERROR(MAX(0,NETWORKDAYS(H1489,I1489,Lists!$F$45:$F$65)-IF(ISNUMBER(J1489),J1489,0)-1,0),"."))))</f>
        <v>.</v>
      </c>
      <c r="M1489" s="308"/>
      <c r="N1489" s="308"/>
      <c r="O1489" s="304"/>
      <c r="P1489" s="304"/>
      <c r="Q1489" s="304"/>
      <c r="R1489" s="304"/>
      <c r="S1489" s="130" t="str">
        <f t="shared" si="68"/>
        <v>.</v>
      </c>
      <c r="T1489" s="169" t="str">
        <f>IF(S1489="Yes",(NETWORKDAYS(H1489,$D$12,Lists!$F$45:$F$65)-IF(ISNUMBER(J1489),J1489,0)-1),".")</f>
        <v>.</v>
      </c>
      <c r="U1489" s="24"/>
      <c r="V1489" s="296" t="str">
        <f t="shared" si="69"/>
        <v>.</v>
      </c>
      <c r="W1489" s="44"/>
      <c r="X1489" s="307"/>
      <c r="Y1489" s="44"/>
      <c r="Z1489" s="44"/>
      <c r="AA1489" s="44"/>
      <c r="AB1489" s="44"/>
      <c r="AC1489" s="44"/>
      <c r="AD1489" s="44"/>
      <c r="AE1489" s="44"/>
      <c r="AF1489" s="44"/>
      <c r="AG1489" s="44"/>
    </row>
    <row r="1490" spans="1:33" s="105" customFormat="1" ht="11.45" customHeight="1" outlineLevel="1" x14ac:dyDescent="0.2">
      <c r="A1490" s="142">
        <f t="shared" si="70"/>
        <v>1473</v>
      </c>
      <c r="B1490" s="318"/>
      <c r="C1490" s="71"/>
      <c r="D1490" s="314"/>
      <c r="E1490" s="70"/>
      <c r="F1490" s="309"/>
      <c r="G1490" s="308"/>
      <c r="H1490" s="305"/>
      <c r="I1490" s="305"/>
      <c r="J1490" s="311"/>
      <c r="K1490" s="305"/>
      <c r="L1490" s="130" t="str">
        <f>IF(I1490&lt;H1490,"Check dates",IF(AND(H1490="",I1490&gt;0),"Check dates",IF(I1490="",".",IFERROR(MAX(0,NETWORKDAYS(H1490,I1490,Lists!$F$45:$F$65)-IF(ISNUMBER(J1490),J1490,0)-1,0),"."))))</f>
        <v>.</v>
      </c>
      <c r="M1490" s="308"/>
      <c r="N1490" s="308"/>
      <c r="O1490" s="304"/>
      <c r="P1490" s="304"/>
      <c r="Q1490" s="304"/>
      <c r="R1490" s="304"/>
      <c r="S1490" s="130" t="str">
        <f t="shared" ref="S1490:S1553" si="71">IF(ISBLANK(B1490),".",IF(V1490=".","Yes","No"))</f>
        <v>.</v>
      </c>
      <c r="T1490" s="169" t="str">
        <f>IF(S1490="Yes",(NETWORKDAYS(H1490,$D$12,Lists!$F$45:$F$65)-IF(ISNUMBER(J1490),J1490,0)-1),".")</f>
        <v>.</v>
      </c>
      <c r="U1490" s="24"/>
      <c r="V1490" s="296" t="str">
        <f t="shared" ref="V1490:V1553" si="72">IF(I1490="",".",IF(VALUE(I1490)&lt;=VALUE($D$12),VALUE(I1490),"."))</f>
        <v>.</v>
      </c>
      <c r="W1490" s="44"/>
      <c r="X1490" s="307"/>
      <c r="Y1490" s="44"/>
      <c r="Z1490" s="44"/>
      <c r="AA1490" s="44"/>
      <c r="AB1490" s="44"/>
      <c r="AC1490" s="44"/>
      <c r="AD1490" s="44"/>
      <c r="AE1490" s="44"/>
      <c r="AF1490" s="44"/>
      <c r="AG1490" s="44"/>
    </row>
    <row r="1491" spans="1:33" s="105" customFormat="1" ht="11.45" customHeight="1" outlineLevel="1" x14ac:dyDescent="0.2">
      <c r="A1491" s="142">
        <f t="shared" si="70"/>
        <v>1474</v>
      </c>
      <c r="B1491" s="318"/>
      <c r="C1491" s="71"/>
      <c r="D1491" s="314"/>
      <c r="E1491" s="70"/>
      <c r="F1491" s="309"/>
      <c r="G1491" s="308"/>
      <c r="H1491" s="305"/>
      <c r="I1491" s="305"/>
      <c r="J1491" s="311"/>
      <c r="K1491" s="305"/>
      <c r="L1491" s="130" t="str">
        <f>IF(I1491&lt;H1491,"Check dates",IF(AND(H1491="",I1491&gt;0),"Check dates",IF(I1491="",".",IFERROR(MAX(0,NETWORKDAYS(H1491,I1491,Lists!$F$45:$F$65)-IF(ISNUMBER(J1491),J1491,0)-1,0),"."))))</f>
        <v>.</v>
      </c>
      <c r="M1491" s="308"/>
      <c r="N1491" s="308"/>
      <c r="O1491" s="304"/>
      <c r="P1491" s="304"/>
      <c r="Q1491" s="304"/>
      <c r="R1491" s="304"/>
      <c r="S1491" s="130" t="str">
        <f t="shared" si="71"/>
        <v>.</v>
      </c>
      <c r="T1491" s="169" t="str">
        <f>IF(S1491="Yes",(NETWORKDAYS(H1491,$D$12,Lists!$F$45:$F$65)-IF(ISNUMBER(J1491),J1491,0)-1),".")</f>
        <v>.</v>
      </c>
      <c r="U1491" s="24"/>
      <c r="V1491" s="296" t="str">
        <f t="shared" si="72"/>
        <v>.</v>
      </c>
      <c r="W1491" s="44"/>
      <c r="X1491" s="307"/>
      <c r="Y1491" s="44"/>
      <c r="Z1491" s="44"/>
      <c r="AA1491" s="44"/>
      <c r="AB1491" s="44"/>
      <c r="AC1491" s="44"/>
      <c r="AD1491" s="44"/>
      <c r="AE1491" s="44"/>
      <c r="AF1491" s="44"/>
      <c r="AG1491" s="44"/>
    </row>
    <row r="1492" spans="1:33" s="105" customFormat="1" ht="11.45" customHeight="1" outlineLevel="1" x14ac:dyDescent="0.2">
      <c r="A1492" s="142">
        <f t="shared" si="70"/>
        <v>1475</v>
      </c>
      <c r="B1492" s="318"/>
      <c r="C1492" s="71"/>
      <c r="D1492" s="314"/>
      <c r="E1492" s="70"/>
      <c r="F1492" s="309"/>
      <c r="G1492" s="308"/>
      <c r="H1492" s="305"/>
      <c r="I1492" s="319"/>
      <c r="J1492" s="311"/>
      <c r="K1492" s="305"/>
      <c r="L1492" s="130" t="str">
        <f>IF(I1492&lt;H1492,"Check dates",IF(AND(H1492="",I1492&gt;0),"Check dates",IF(I1492="",".",IFERROR(MAX(0,NETWORKDAYS(H1492,I1492,Lists!$F$45:$F$65)-IF(ISNUMBER(J1492),J1492,0)-1,0),"."))))</f>
        <v>.</v>
      </c>
      <c r="M1492" s="308"/>
      <c r="N1492" s="308"/>
      <c r="O1492" s="304"/>
      <c r="P1492" s="304"/>
      <c r="Q1492" s="304"/>
      <c r="R1492" s="304"/>
      <c r="S1492" s="130" t="str">
        <f t="shared" si="71"/>
        <v>.</v>
      </c>
      <c r="T1492" s="169" t="str">
        <f>IF(S1492="Yes",(NETWORKDAYS(H1492,$D$12,Lists!$F$45:$F$65)-IF(ISNUMBER(J1492),J1492,0)-1),".")</f>
        <v>.</v>
      </c>
      <c r="U1492" s="24"/>
      <c r="V1492" s="296" t="str">
        <f t="shared" si="72"/>
        <v>.</v>
      </c>
      <c r="W1492" s="44"/>
      <c r="X1492" s="307"/>
      <c r="Y1492" s="44"/>
      <c r="Z1492" s="44"/>
      <c r="AA1492" s="44"/>
      <c r="AB1492" s="44"/>
      <c r="AC1492" s="44"/>
      <c r="AD1492" s="44"/>
      <c r="AE1492" s="44"/>
      <c r="AF1492" s="44"/>
      <c r="AG1492" s="44"/>
    </row>
    <row r="1493" spans="1:33" s="105" customFormat="1" ht="11.45" customHeight="1" outlineLevel="1" x14ac:dyDescent="0.2">
      <c r="A1493" s="142">
        <f t="shared" si="70"/>
        <v>1476</v>
      </c>
      <c r="B1493" s="318"/>
      <c r="C1493" s="71"/>
      <c r="D1493" s="314"/>
      <c r="E1493" s="70"/>
      <c r="F1493" s="309"/>
      <c r="G1493" s="308"/>
      <c r="H1493" s="305"/>
      <c r="I1493" s="305"/>
      <c r="J1493" s="311"/>
      <c r="K1493" s="305"/>
      <c r="L1493" s="130" t="str">
        <f>IF(I1493&lt;H1493,"Check dates",IF(AND(H1493="",I1493&gt;0),"Check dates",IF(I1493="",".",IFERROR(MAX(0,NETWORKDAYS(H1493,I1493,Lists!$F$45:$F$65)-IF(ISNUMBER(J1493),J1493,0)-1,0),"."))))</f>
        <v>.</v>
      </c>
      <c r="M1493" s="308"/>
      <c r="N1493" s="308"/>
      <c r="O1493" s="304"/>
      <c r="P1493" s="304"/>
      <c r="Q1493" s="304"/>
      <c r="R1493" s="304"/>
      <c r="S1493" s="130" t="str">
        <f t="shared" si="71"/>
        <v>.</v>
      </c>
      <c r="T1493" s="169" t="str">
        <f>IF(S1493="Yes",(NETWORKDAYS(H1493,$D$12,Lists!$F$45:$F$65)-IF(ISNUMBER(J1493),J1493,0)-1),".")</f>
        <v>.</v>
      </c>
      <c r="U1493" s="24"/>
      <c r="V1493" s="296" t="str">
        <f t="shared" si="72"/>
        <v>.</v>
      </c>
      <c r="W1493" s="44"/>
      <c r="X1493" s="307"/>
      <c r="Y1493" s="44"/>
      <c r="Z1493" s="44"/>
      <c r="AA1493" s="44"/>
      <c r="AB1493" s="44"/>
      <c r="AC1493" s="44"/>
      <c r="AD1493" s="44"/>
      <c r="AE1493" s="44"/>
      <c r="AF1493" s="44"/>
      <c r="AG1493" s="44"/>
    </row>
    <row r="1494" spans="1:33" s="105" customFormat="1" ht="11.45" customHeight="1" outlineLevel="1" x14ac:dyDescent="0.2">
      <c r="A1494" s="142">
        <f t="shared" si="70"/>
        <v>1477</v>
      </c>
      <c r="B1494" s="318"/>
      <c r="C1494" s="71"/>
      <c r="D1494" s="314"/>
      <c r="E1494" s="70"/>
      <c r="F1494" s="309"/>
      <c r="G1494" s="308"/>
      <c r="H1494" s="305"/>
      <c r="I1494" s="305"/>
      <c r="J1494" s="311"/>
      <c r="K1494" s="305"/>
      <c r="L1494" s="130" t="str">
        <f>IF(I1494&lt;H1494,"Check dates",IF(AND(H1494="",I1494&gt;0),"Check dates",IF(I1494="",".",IFERROR(MAX(0,NETWORKDAYS(H1494,I1494,Lists!$F$45:$F$65)-IF(ISNUMBER(J1494),J1494,0)-1,0),"."))))</f>
        <v>.</v>
      </c>
      <c r="M1494" s="308"/>
      <c r="N1494" s="308"/>
      <c r="O1494" s="304"/>
      <c r="P1494" s="304"/>
      <c r="Q1494" s="304"/>
      <c r="R1494" s="304"/>
      <c r="S1494" s="130" t="str">
        <f t="shared" si="71"/>
        <v>.</v>
      </c>
      <c r="T1494" s="169" t="str">
        <f>IF(S1494="Yes",(NETWORKDAYS(H1494,$D$12,Lists!$F$45:$F$65)-IF(ISNUMBER(J1494),J1494,0)-1),".")</f>
        <v>.</v>
      </c>
      <c r="U1494" s="24"/>
      <c r="V1494" s="296" t="str">
        <f t="shared" si="72"/>
        <v>.</v>
      </c>
      <c r="W1494" s="44"/>
      <c r="X1494" s="307"/>
      <c r="Y1494" s="44"/>
      <c r="Z1494" s="44"/>
      <c r="AA1494" s="44"/>
      <c r="AB1494" s="44"/>
      <c r="AC1494" s="44"/>
      <c r="AD1494" s="44"/>
      <c r="AE1494" s="44"/>
      <c r="AF1494" s="44"/>
      <c r="AG1494" s="44"/>
    </row>
    <row r="1495" spans="1:33" s="105" customFormat="1" ht="11.45" customHeight="1" outlineLevel="1" x14ac:dyDescent="0.2">
      <c r="A1495" s="142">
        <f t="shared" si="70"/>
        <v>1478</v>
      </c>
      <c r="B1495" s="318"/>
      <c r="C1495" s="71"/>
      <c r="D1495" s="314"/>
      <c r="E1495" s="70"/>
      <c r="F1495" s="309"/>
      <c r="G1495" s="308"/>
      <c r="H1495" s="305"/>
      <c r="I1495" s="305"/>
      <c r="J1495" s="311"/>
      <c r="K1495" s="305"/>
      <c r="L1495" s="130" t="str">
        <f>IF(I1495&lt;H1495,"Check dates",IF(AND(H1495="",I1495&gt;0),"Check dates",IF(I1495="",".",IFERROR(MAX(0,NETWORKDAYS(H1495,I1495,Lists!$F$45:$F$65)-IF(ISNUMBER(J1495),J1495,0)-1,0),"."))))</f>
        <v>.</v>
      </c>
      <c r="M1495" s="308"/>
      <c r="N1495" s="308"/>
      <c r="O1495" s="304"/>
      <c r="P1495" s="304"/>
      <c r="Q1495" s="304"/>
      <c r="R1495" s="304"/>
      <c r="S1495" s="130" t="str">
        <f t="shared" si="71"/>
        <v>.</v>
      </c>
      <c r="T1495" s="169" t="str">
        <f>IF(S1495="Yes",(NETWORKDAYS(H1495,$D$12,Lists!$F$45:$F$65)-IF(ISNUMBER(J1495),J1495,0)-1),".")</f>
        <v>.</v>
      </c>
      <c r="U1495" s="24"/>
      <c r="V1495" s="296" t="str">
        <f t="shared" si="72"/>
        <v>.</v>
      </c>
      <c r="W1495" s="44"/>
      <c r="X1495" s="307"/>
      <c r="Y1495" s="44"/>
      <c r="Z1495" s="44"/>
      <c r="AA1495" s="44"/>
      <c r="AB1495" s="44"/>
      <c r="AC1495" s="44"/>
      <c r="AD1495" s="44"/>
      <c r="AE1495" s="44"/>
      <c r="AF1495" s="44"/>
      <c r="AG1495" s="44"/>
    </row>
    <row r="1496" spans="1:33" s="105" customFormat="1" ht="11.45" customHeight="1" outlineLevel="1" x14ac:dyDescent="0.2">
      <c r="A1496" s="142">
        <f t="shared" si="70"/>
        <v>1479</v>
      </c>
      <c r="B1496" s="318"/>
      <c r="C1496" s="71"/>
      <c r="D1496" s="314"/>
      <c r="E1496" s="70"/>
      <c r="F1496" s="309"/>
      <c r="G1496" s="308"/>
      <c r="H1496" s="305"/>
      <c r="I1496" s="305"/>
      <c r="J1496" s="311"/>
      <c r="K1496" s="305"/>
      <c r="L1496" s="130" t="str">
        <f>IF(I1496&lt;H1496,"Check dates",IF(AND(H1496="",I1496&gt;0),"Check dates",IF(I1496="",".",IFERROR(MAX(0,NETWORKDAYS(H1496,I1496,Lists!$F$45:$F$65)-IF(ISNUMBER(J1496),J1496,0)-1,0),"."))))</f>
        <v>.</v>
      </c>
      <c r="M1496" s="308"/>
      <c r="N1496" s="308"/>
      <c r="O1496" s="304"/>
      <c r="P1496" s="304"/>
      <c r="Q1496" s="304"/>
      <c r="R1496" s="304"/>
      <c r="S1496" s="130" t="str">
        <f t="shared" si="71"/>
        <v>.</v>
      </c>
      <c r="T1496" s="169" t="str">
        <f>IF(S1496="Yes",(NETWORKDAYS(H1496,$D$12,Lists!$F$45:$F$65)-IF(ISNUMBER(J1496),J1496,0)-1),".")</f>
        <v>.</v>
      </c>
      <c r="U1496" s="24"/>
      <c r="V1496" s="296" t="str">
        <f t="shared" si="72"/>
        <v>.</v>
      </c>
      <c r="W1496" s="44"/>
      <c r="X1496" s="307"/>
      <c r="Y1496" s="44"/>
      <c r="Z1496" s="44"/>
      <c r="AA1496" s="44"/>
      <c r="AB1496" s="44"/>
      <c r="AC1496" s="44"/>
      <c r="AD1496" s="44"/>
      <c r="AE1496" s="44"/>
      <c r="AF1496" s="44"/>
      <c r="AG1496" s="44"/>
    </row>
    <row r="1497" spans="1:33" s="105" customFormat="1" ht="11.45" customHeight="1" outlineLevel="1" x14ac:dyDescent="0.2">
      <c r="A1497" s="142">
        <f t="shared" si="70"/>
        <v>1480</v>
      </c>
      <c r="B1497" s="318"/>
      <c r="C1497" s="71"/>
      <c r="D1497" s="314"/>
      <c r="E1497" s="70"/>
      <c r="F1497" s="309"/>
      <c r="G1497" s="308"/>
      <c r="H1497" s="305"/>
      <c r="I1497" s="305"/>
      <c r="J1497" s="311"/>
      <c r="K1497" s="305"/>
      <c r="L1497" s="130" t="str">
        <f>IF(I1497&lt;H1497,"Check dates",IF(AND(H1497="",I1497&gt;0),"Check dates",IF(I1497="",".",IFERROR(MAX(0,NETWORKDAYS(H1497,I1497,Lists!$F$45:$F$65)-IF(ISNUMBER(J1497),J1497,0)-1,0),"."))))</f>
        <v>.</v>
      </c>
      <c r="M1497" s="308"/>
      <c r="N1497" s="308"/>
      <c r="O1497" s="304"/>
      <c r="P1497" s="304"/>
      <c r="Q1497" s="304"/>
      <c r="R1497" s="304"/>
      <c r="S1497" s="130" t="str">
        <f t="shared" si="71"/>
        <v>.</v>
      </c>
      <c r="T1497" s="169" t="str">
        <f>IF(S1497="Yes",(NETWORKDAYS(H1497,$D$12,Lists!$F$45:$F$65)-IF(ISNUMBER(J1497),J1497,0)-1),".")</f>
        <v>.</v>
      </c>
      <c r="U1497" s="24"/>
      <c r="V1497" s="296" t="str">
        <f t="shared" si="72"/>
        <v>.</v>
      </c>
      <c r="W1497" s="44"/>
      <c r="X1497" s="307"/>
      <c r="Y1497" s="44"/>
      <c r="Z1497" s="44"/>
      <c r="AA1497" s="44"/>
      <c r="AB1497" s="44"/>
      <c r="AC1497" s="44"/>
      <c r="AD1497" s="44"/>
      <c r="AE1497" s="44"/>
      <c r="AF1497" s="44"/>
      <c r="AG1497" s="44"/>
    </row>
    <row r="1498" spans="1:33" s="105" customFormat="1" ht="11.45" customHeight="1" outlineLevel="1" x14ac:dyDescent="0.2">
      <c r="A1498" s="142">
        <f t="shared" si="70"/>
        <v>1481</v>
      </c>
      <c r="B1498" s="318"/>
      <c r="C1498" s="71"/>
      <c r="D1498" s="314"/>
      <c r="E1498" s="70"/>
      <c r="F1498" s="309"/>
      <c r="G1498" s="308"/>
      <c r="H1498" s="305"/>
      <c r="I1498" s="305"/>
      <c r="J1498" s="311"/>
      <c r="K1498" s="305"/>
      <c r="L1498" s="130" t="str">
        <f>IF(I1498&lt;H1498,"Check dates",IF(AND(H1498="",I1498&gt;0),"Check dates",IF(I1498="",".",IFERROR(MAX(0,NETWORKDAYS(H1498,I1498,Lists!$F$45:$F$65)-IF(ISNUMBER(J1498),J1498,0)-1,0),"."))))</f>
        <v>.</v>
      </c>
      <c r="M1498" s="308"/>
      <c r="N1498" s="308"/>
      <c r="O1498" s="304"/>
      <c r="P1498" s="304"/>
      <c r="Q1498" s="304"/>
      <c r="R1498" s="304"/>
      <c r="S1498" s="130" t="str">
        <f t="shared" si="71"/>
        <v>.</v>
      </c>
      <c r="T1498" s="169" t="str">
        <f>IF(S1498="Yes",(NETWORKDAYS(H1498,$D$12,Lists!$F$45:$F$65)-IF(ISNUMBER(J1498),J1498,0)-1),".")</f>
        <v>.</v>
      </c>
      <c r="U1498" s="24"/>
      <c r="V1498" s="296" t="str">
        <f t="shared" si="72"/>
        <v>.</v>
      </c>
      <c r="W1498" s="44"/>
      <c r="X1498" s="307"/>
      <c r="Y1498" s="44"/>
      <c r="Z1498" s="44"/>
      <c r="AA1498" s="44"/>
      <c r="AB1498" s="44"/>
      <c r="AC1498" s="44"/>
      <c r="AD1498" s="44"/>
      <c r="AE1498" s="44"/>
      <c r="AF1498" s="44"/>
      <c r="AG1498" s="44"/>
    </row>
    <row r="1499" spans="1:33" s="105" customFormat="1" ht="11.45" customHeight="1" outlineLevel="1" x14ac:dyDescent="0.2">
      <c r="A1499" s="142">
        <f t="shared" si="70"/>
        <v>1482</v>
      </c>
      <c r="B1499" s="318"/>
      <c r="C1499" s="71"/>
      <c r="D1499" s="314"/>
      <c r="E1499" s="70"/>
      <c r="F1499" s="309"/>
      <c r="G1499" s="308"/>
      <c r="H1499" s="305"/>
      <c r="I1499" s="305"/>
      <c r="J1499" s="311"/>
      <c r="K1499" s="305"/>
      <c r="L1499" s="130" t="str">
        <f>IF(I1499&lt;H1499,"Check dates",IF(AND(H1499="",I1499&gt;0),"Check dates",IF(I1499="",".",IFERROR(MAX(0,NETWORKDAYS(H1499,I1499,Lists!$F$45:$F$65)-IF(ISNUMBER(J1499),J1499,0)-1,0),"."))))</f>
        <v>.</v>
      </c>
      <c r="M1499" s="308"/>
      <c r="N1499" s="308"/>
      <c r="O1499" s="304"/>
      <c r="P1499" s="304"/>
      <c r="Q1499" s="304"/>
      <c r="R1499" s="304"/>
      <c r="S1499" s="130" t="str">
        <f t="shared" si="71"/>
        <v>.</v>
      </c>
      <c r="T1499" s="169" t="str">
        <f>IF(S1499="Yes",(NETWORKDAYS(H1499,$D$12,Lists!$F$45:$F$65)-IF(ISNUMBER(J1499),J1499,0)-1),".")</f>
        <v>.</v>
      </c>
      <c r="U1499" s="24"/>
      <c r="V1499" s="296" t="str">
        <f t="shared" si="72"/>
        <v>.</v>
      </c>
      <c r="W1499" s="44"/>
      <c r="X1499" s="307"/>
      <c r="Y1499" s="44"/>
      <c r="Z1499" s="44"/>
      <c r="AA1499" s="44"/>
      <c r="AB1499" s="44"/>
      <c r="AC1499" s="44"/>
      <c r="AD1499" s="44"/>
      <c r="AE1499" s="44"/>
      <c r="AF1499" s="44"/>
      <c r="AG1499" s="44"/>
    </row>
    <row r="1500" spans="1:33" s="105" customFormat="1" ht="11.45" customHeight="1" outlineLevel="1" x14ac:dyDescent="0.2">
      <c r="A1500" s="142">
        <f t="shared" si="70"/>
        <v>1483</v>
      </c>
      <c r="B1500" s="318"/>
      <c r="C1500" s="71"/>
      <c r="D1500" s="314"/>
      <c r="E1500" s="70"/>
      <c r="F1500" s="309"/>
      <c r="G1500" s="308"/>
      <c r="H1500" s="305"/>
      <c r="I1500" s="305"/>
      <c r="J1500" s="311"/>
      <c r="K1500" s="305"/>
      <c r="L1500" s="130" t="str">
        <f>IF(I1500&lt;H1500,"Check dates",IF(AND(H1500="",I1500&gt;0),"Check dates",IF(I1500="",".",IFERROR(MAX(0,NETWORKDAYS(H1500,I1500,Lists!$F$45:$F$65)-IF(ISNUMBER(J1500),J1500,0)-1,0),"."))))</f>
        <v>.</v>
      </c>
      <c r="M1500" s="308"/>
      <c r="N1500" s="308"/>
      <c r="O1500" s="304"/>
      <c r="P1500" s="304"/>
      <c r="Q1500" s="304"/>
      <c r="R1500" s="304"/>
      <c r="S1500" s="130" t="str">
        <f t="shared" si="71"/>
        <v>.</v>
      </c>
      <c r="T1500" s="169" t="str">
        <f>IF(S1500="Yes",(NETWORKDAYS(H1500,$D$12,Lists!$F$45:$F$65)-IF(ISNUMBER(J1500),J1500,0)-1),".")</f>
        <v>.</v>
      </c>
      <c r="U1500" s="24"/>
      <c r="V1500" s="296" t="str">
        <f t="shared" si="72"/>
        <v>.</v>
      </c>
      <c r="W1500" s="44"/>
      <c r="X1500" s="307"/>
      <c r="Y1500" s="44"/>
      <c r="Z1500" s="44"/>
      <c r="AA1500" s="44"/>
      <c r="AB1500" s="44"/>
      <c r="AC1500" s="44"/>
      <c r="AD1500" s="44"/>
      <c r="AE1500" s="44"/>
      <c r="AF1500" s="44"/>
      <c r="AG1500" s="44"/>
    </row>
    <row r="1501" spans="1:33" s="105" customFormat="1" ht="11.45" customHeight="1" outlineLevel="1" x14ac:dyDescent="0.2">
      <c r="A1501" s="142">
        <f t="shared" si="70"/>
        <v>1484</v>
      </c>
      <c r="B1501" s="318"/>
      <c r="C1501" s="71"/>
      <c r="D1501" s="314"/>
      <c r="E1501" s="70"/>
      <c r="F1501" s="309"/>
      <c r="G1501" s="308"/>
      <c r="H1501" s="305"/>
      <c r="I1501" s="319"/>
      <c r="J1501" s="311"/>
      <c r="K1501" s="305"/>
      <c r="L1501" s="130" t="str">
        <f>IF(I1501&lt;H1501,"Check dates",IF(AND(H1501="",I1501&gt;0),"Check dates",IF(I1501="",".",IFERROR(MAX(0,NETWORKDAYS(H1501,I1501,Lists!$F$45:$F$65)-IF(ISNUMBER(J1501),J1501,0)-1,0),"."))))</f>
        <v>.</v>
      </c>
      <c r="M1501" s="308"/>
      <c r="N1501" s="308"/>
      <c r="O1501" s="304"/>
      <c r="P1501" s="304"/>
      <c r="Q1501" s="304"/>
      <c r="R1501" s="304"/>
      <c r="S1501" s="130" t="str">
        <f t="shared" si="71"/>
        <v>.</v>
      </c>
      <c r="T1501" s="169" t="str">
        <f>IF(S1501="Yes",(NETWORKDAYS(H1501,$D$12,Lists!$F$45:$F$65)-IF(ISNUMBER(J1501),J1501,0)-1),".")</f>
        <v>.</v>
      </c>
      <c r="U1501" s="24"/>
      <c r="V1501" s="296" t="str">
        <f t="shared" si="72"/>
        <v>.</v>
      </c>
      <c r="W1501" s="44"/>
      <c r="X1501" s="307"/>
      <c r="Y1501" s="44"/>
      <c r="Z1501" s="44"/>
      <c r="AA1501" s="44"/>
      <c r="AB1501" s="44"/>
      <c r="AC1501" s="44"/>
      <c r="AD1501" s="44"/>
      <c r="AE1501" s="44"/>
      <c r="AF1501" s="44"/>
      <c r="AG1501" s="44"/>
    </row>
    <row r="1502" spans="1:33" s="105" customFormat="1" ht="11.45" customHeight="1" outlineLevel="1" x14ac:dyDescent="0.2">
      <c r="A1502" s="142">
        <f t="shared" si="70"/>
        <v>1485</v>
      </c>
      <c r="B1502" s="318"/>
      <c r="C1502" s="71"/>
      <c r="D1502" s="314"/>
      <c r="E1502" s="70"/>
      <c r="F1502" s="309"/>
      <c r="G1502" s="308"/>
      <c r="H1502" s="305"/>
      <c r="I1502" s="305"/>
      <c r="J1502" s="311"/>
      <c r="K1502" s="305"/>
      <c r="L1502" s="130" t="str">
        <f>IF(I1502&lt;H1502,"Check dates",IF(AND(H1502="",I1502&gt;0),"Check dates",IF(I1502="",".",IFERROR(MAX(0,NETWORKDAYS(H1502,I1502,Lists!$F$45:$F$65)-IF(ISNUMBER(J1502),J1502,0)-1,0),"."))))</f>
        <v>.</v>
      </c>
      <c r="M1502" s="308"/>
      <c r="N1502" s="308"/>
      <c r="O1502" s="304"/>
      <c r="P1502" s="304"/>
      <c r="Q1502" s="304"/>
      <c r="R1502" s="304"/>
      <c r="S1502" s="130" t="str">
        <f t="shared" si="71"/>
        <v>.</v>
      </c>
      <c r="T1502" s="169" t="str">
        <f>IF(S1502="Yes",(NETWORKDAYS(H1502,$D$12,Lists!$F$45:$F$65)-IF(ISNUMBER(J1502),J1502,0)-1),".")</f>
        <v>.</v>
      </c>
      <c r="U1502" s="24"/>
      <c r="V1502" s="296" t="str">
        <f t="shared" si="72"/>
        <v>.</v>
      </c>
      <c r="W1502" s="44"/>
      <c r="X1502" s="307"/>
      <c r="Y1502" s="44"/>
      <c r="Z1502" s="44"/>
      <c r="AA1502" s="44"/>
      <c r="AB1502" s="44"/>
      <c r="AC1502" s="44"/>
      <c r="AD1502" s="44"/>
      <c r="AE1502" s="44"/>
      <c r="AF1502" s="44"/>
      <c r="AG1502" s="44"/>
    </row>
    <row r="1503" spans="1:33" s="105" customFormat="1" ht="11.45" customHeight="1" outlineLevel="1" x14ac:dyDescent="0.2">
      <c r="A1503" s="142">
        <f t="shared" si="70"/>
        <v>1486</v>
      </c>
      <c r="B1503" s="318"/>
      <c r="C1503" s="71"/>
      <c r="D1503" s="314"/>
      <c r="E1503" s="70"/>
      <c r="F1503" s="309"/>
      <c r="G1503" s="308"/>
      <c r="H1503" s="305"/>
      <c r="I1503" s="319"/>
      <c r="J1503" s="311"/>
      <c r="K1503" s="305"/>
      <c r="L1503" s="130" t="str">
        <f>IF(I1503&lt;H1503,"Check dates",IF(AND(H1503="",I1503&gt;0),"Check dates",IF(I1503="",".",IFERROR(MAX(0,NETWORKDAYS(H1503,I1503,Lists!$F$45:$F$65)-IF(ISNUMBER(J1503),J1503,0)-1,0),"."))))</f>
        <v>.</v>
      </c>
      <c r="M1503" s="308"/>
      <c r="N1503" s="308"/>
      <c r="O1503" s="304"/>
      <c r="P1503" s="304"/>
      <c r="Q1503" s="304"/>
      <c r="R1503" s="304"/>
      <c r="S1503" s="130" t="str">
        <f t="shared" si="71"/>
        <v>.</v>
      </c>
      <c r="T1503" s="169" t="str">
        <f>IF(S1503="Yes",(NETWORKDAYS(H1503,$D$12,Lists!$F$45:$F$65)-IF(ISNUMBER(J1503),J1503,0)-1),".")</f>
        <v>.</v>
      </c>
      <c r="U1503" s="24"/>
      <c r="V1503" s="296" t="str">
        <f t="shared" si="72"/>
        <v>.</v>
      </c>
      <c r="W1503" s="44"/>
      <c r="X1503" s="307"/>
      <c r="Y1503" s="44"/>
      <c r="Z1503" s="44"/>
      <c r="AA1503" s="44"/>
      <c r="AB1503" s="44"/>
      <c r="AC1503" s="44"/>
      <c r="AD1503" s="44"/>
      <c r="AE1503" s="44"/>
      <c r="AF1503" s="44"/>
      <c r="AG1503" s="44"/>
    </row>
    <row r="1504" spans="1:33" s="105" customFormat="1" ht="11.45" customHeight="1" outlineLevel="1" x14ac:dyDescent="0.2">
      <c r="A1504" s="142">
        <f t="shared" si="70"/>
        <v>1487</v>
      </c>
      <c r="B1504" s="318"/>
      <c r="C1504" s="71"/>
      <c r="D1504" s="314"/>
      <c r="E1504" s="70"/>
      <c r="F1504" s="309"/>
      <c r="G1504" s="308"/>
      <c r="H1504" s="305"/>
      <c r="I1504" s="305"/>
      <c r="J1504" s="311"/>
      <c r="K1504" s="305"/>
      <c r="L1504" s="130" t="str">
        <f>IF(I1504&lt;H1504,"Check dates",IF(AND(H1504="",I1504&gt;0),"Check dates",IF(I1504="",".",IFERROR(MAX(0,NETWORKDAYS(H1504,I1504,Lists!$F$45:$F$65)-IF(ISNUMBER(J1504),J1504,0)-1,0),"."))))</f>
        <v>.</v>
      </c>
      <c r="M1504" s="308"/>
      <c r="N1504" s="308"/>
      <c r="O1504" s="304"/>
      <c r="P1504" s="304"/>
      <c r="Q1504" s="304"/>
      <c r="R1504" s="304"/>
      <c r="S1504" s="130" t="str">
        <f t="shared" si="71"/>
        <v>.</v>
      </c>
      <c r="T1504" s="169" t="str">
        <f>IF(S1504="Yes",(NETWORKDAYS(H1504,$D$12,Lists!$F$45:$F$65)-IF(ISNUMBER(J1504),J1504,0)-1),".")</f>
        <v>.</v>
      </c>
      <c r="U1504" s="24"/>
      <c r="V1504" s="296" t="str">
        <f t="shared" si="72"/>
        <v>.</v>
      </c>
      <c r="W1504" s="44"/>
      <c r="X1504" s="307"/>
      <c r="Y1504" s="44"/>
      <c r="Z1504" s="44"/>
      <c r="AA1504" s="44"/>
      <c r="AB1504" s="44"/>
      <c r="AC1504" s="44"/>
      <c r="AD1504" s="44"/>
      <c r="AE1504" s="44"/>
      <c r="AF1504" s="44"/>
      <c r="AG1504" s="44"/>
    </row>
    <row r="1505" spans="1:33" s="105" customFormat="1" ht="11.45" customHeight="1" outlineLevel="1" x14ac:dyDescent="0.2">
      <c r="A1505" s="142">
        <f t="shared" si="70"/>
        <v>1488</v>
      </c>
      <c r="B1505" s="318"/>
      <c r="C1505" s="71"/>
      <c r="D1505" s="314"/>
      <c r="E1505" s="70"/>
      <c r="F1505" s="309"/>
      <c r="G1505" s="308"/>
      <c r="H1505" s="305"/>
      <c r="I1505" s="319"/>
      <c r="J1505" s="311"/>
      <c r="K1505" s="305"/>
      <c r="L1505" s="130" t="str">
        <f>IF(I1505&lt;H1505,"Check dates",IF(AND(H1505="",I1505&gt;0),"Check dates",IF(I1505="",".",IFERROR(MAX(0,NETWORKDAYS(H1505,I1505,Lists!$F$45:$F$65)-IF(ISNUMBER(J1505),J1505,0)-1,0),"."))))</f>
        <v>.</v>
      </c>
      <c r="M1505" s="308"/>
      <c r="N1505" s="308"/>
      <c r="O1505" s="304"/>
      <c r="P1505" s="304"/>
      <c r="Q1505" s="304"/>
      <c r="R1505" s="304"/>
      <c r="S1505" s="130" t="str">
        <f t="shared" si="71"/>
        <v>.</v>
      </c>
      <c r="T1505" s="169" t="str">
        <f>IF(S1505="Yes",(NETWORKDAYS(H1505,$D$12,Lists!$F$45:$F$65)-IF(ISNUMBER(J1505),J1505,0)-1),".")</f>
        <v>.</v>
      </c>
      <c r="U1505" s="24"/>
      <c r="V1505" s="296" t="str">
        <f t="shared" si="72"/>
        <v>.</v>
      </c>
      <c r="W1505" s="44"/>
      <c r="X1505" s="307"/>
      <c r="Y1505" s="44"/>
      <c r="Z1505" s="44"/>
      <c r="AA1505" s="44"/>
      <c r="AB1505" s="44"/>
      <c r="AC1505" s="44"/>
      <c r="AD1505" s="44"/>
      <c r="AE1505" s="44"/>
      <c r="AF1505" s="44"/>
      <c r="AG1505" s="44"/>
    </row>
    <row r="1506" spans="1:33" s="105" customFormat="1" ht="11.45" customHeight="1" outlineLevel="1" x14ac:dyDescent="0.2">
      <c r="A1506" s="142">
        <f t="shared" si="70"/>
        <v>1489</v>
      </c>
      <c r="B1506" s="318"/>
      <c r="C1506" s="71"/>
      <c r="D1506" s="314"/>
      <c r="E1506" s="70"/>
      <c r="F1506" s="309"/>
      <c r="G1506" s="308"/>
      <c r="H1506" s="305"/>
      <c r="I1506" s="319"/>
      <c r="J1506" s="311"/>
      <c r="K1506" s="305"/>
      <c r="L1506" s="130" t="str">
        <f>IF(I1506&lt;H1506,"Check dates",IF(AND(H1506="",I1506&gt;0),"Check dates",IF(I1506="",".",IFERROR(MAX(0,NETWORKDAYS(H1506,I1506,Lists!$F$45:$F$65)-IF(ISNUMBER(J1506),J1506,0)-1,0),"."))))</f>
        <v>.</v>
      </c>
      <c r="M1506" s="308"/>
      <c r="N1506" s="308"/>
      <c r="O1506" s="304"/>
      <c r="P1506" s="304"/>
      <c r="Q1506" s="304"/>
      <c r="R1506" s="304"/>
      <c r="S1506" s="130" t="str">
        <f t="shared" si="71"/>
        <v>.</v>
      </c>
      <c r="T1506" s="169" t="str">
        <f>IF(S1506="Yes",(NETWORKDAYS(H1506,$D$12,Lists!$F$45:$F$65)-IF(ISNUMBER(J1506),J1506,0)-1),".")</f>
        <v>.</v>
      </c>
      <c r="U1506" s="24"/>
      <c r="V1506" s="296" t="str">
        <f t="shared" si="72"/>
        <v>.</v>
      </c>
      <c r="W1506" s="44"/>
      <c r="X1506" s="307"/>
      <c r="Y1506" s="44"/>
      <c r="Z1506" s="44"/>
      <c r="AA1506" s="44"/>
      <c r="AB1506" s="44"/>
      <c r="AC1506" s="44"/>
      <c r="AD1506" s="44"/>
      <c r="AE1506" s="44"/>
      <c r="AF1506" s="44"/>
      <c r="AG1506" s="44"/>
    </row>
    <row r="1507" spans="1:33" s="105" customFormat="1" ht="11.45" customHeight="1" outlineLevel="1" x14ac:dyDescent="0.2">
      <c r="A1507" s="142">
        <f t="shared" si="70"/>
        <v>1490</v>
      </c>
      <c r="B1507" s="318"/>
      <c r="C1507" s="71"/>
      <c r="D1507" s="314"/>
      <c r="E1507" s="70"/>
      <c r="F1507" s="309"/>
      <c r="G1507" s="308"/>
      <c r="H1507" s="305"/>
      <c r="I1507" s="319"/>
      <c r="J1507" s="311"/>
      <c r="K1507" s="305"/>
      <c r="L1507" s="130" t="str">
        <f>IF(I1507&lt;H1507,"Check dates",IF(AND(H1507="",I1507&gt;0),"Check dates",IF(I1507="",".",IFERROR(MAX(0,NETWORKDAYS(H1507,I1507,Lists!$F$45:$F$65)-IF(ISNUMBER(J1507),J1507,0)-1,0),"."))))</f>
        <v>.</v>
      </c>
      <c r="M1507" s="308"/>
      <c r="N1507" s="308"/>
      <c r="O1507" s="304"/>
      <c r="P1507" s="304"/>
      <c r="Q1507" s="304"/>
      <c r="R1507" s="304"/>
      <c r="S1507" s="130" t="str">
        <f t="shared" si="71"/>
        <v>.</v>
      </c>
      <c r="T1507" s="169" t="str">
        <f>IF(S1507="Yes",(NETWORKDAYS(H1507,$D$12,Lists!$F$45:$F$65)-IF(ISNUMBER(J1507),J1507,0)-1),".")</f>
        <v>.</v>
      </c>
      <c r="U1507" s="24"/>
      <c r="V1507" s="296" t="str">
        <f t="shared" si="72"/>
        <v>.</v>
      </c>
      <c r="W1507" s="44"/>
      <c r="X1507" s="307"/>
      <c r="Y1507" s="44"/>
      <c r="Z1507" s="44"/>
      <c r="AA1507" s="44"/>
      <c r="AB1507" s="44"/>
      <c r="AC1507" s="44"/>
      <c r="AD1507" s="44"/>
      <c r="AE1507" s="44"/>
      <c r="AF1507" s="44"/>
      <c r="AG1507" s="44"/>
    </row>
    <row r="1508" spans="1:33" s="105" customFormat="1" ht="11.45" customHeight="1" outlineLevel="1" x14ac:dyDescent="0.2">
      <c r="A1508" s="142">
        <f t="shared" si="70"/>
        <v>1491</v>
      </c>
      <c r="B1508" s="318"/>
      <c r="C1508" s="71"/>
      <c r="D1508" s="314"/>
      <c r="E1508" s="70"/>
      <c r="F1508" s="309"/>
      <c r="G1508" s="308"/>
      <c r="H1508" s="305"/>
      <c r="I1508" s="319"/>
      <c r="J1508" s="311"/>
      <c r="K1508" s="305"/>
      <c r="L1508" s="130" t="str">
        <f>IF(I1508&lt;H1508,"Check dates",IF(AND(H1508="",I1508&gt;0),"Check dates",IF(I1508="",".",IFERROR(MAX(0,NETWORKDAYS(H1508,I1508,Lists!$F$45:$F$65)-IF(ISNUMBER(J1508),J1508,0)-1,0),"."))))</f>
        <v>.</v>
      </c>
      <c r="M1508" s="308"/>
      <c r="N1508" s="308"/>
      <c r="O1508" s="304"/>
      <c r="P1508" s="304"/>
      <c r="Q1508" s="304"/>
      <c r="R1508" s="304"/>
      <c r="S1508" s="130" t="str">
        <f t="shared" si="71"/>
        <v>.</v>
      </c>
      <c r="T1508" s="169" t="str">
        <f>IF(S1508="Yes",(NETWORKDAYS(H1508,$D$12,Lists!$F$45:$F$65)-IF(ISNUMBER(J1508),J1508,0)-1),".")</f>
        <v>.</v>
      </c>
      <c r="U1508" s="24"/>
      <c r="V1508" s="296" t="str">
        <f t="shared" si="72"/>
        <v>.</v>
      </c>
      <c r="W1508" s="44"/>
      <c r="X1508" s="307"/>
      <c r="Y1508" s="44"/>
      <c r="Z1508" s="44"/>
      <c r="AA1508" s="44"/>
      <c r="AB1508" s="44"/>
      <c r="AC1508" s="44"/>
      <c r="AD1508" s="44"/>
      <c r="AE1508" s="44"/>
      <c r="AF1508" s="44"/>
      <c r="AG1508" s="44"/>
    </row>
    <row r="1509" spans="1:33" s="105" customFormat="1" ht="11.45" customHeight="1" outlineLevel="1" x14ac:dyDescent="0.2">
      <c r="A1509" s="142">
        <f t="shared" si="70"/>
        <v>1492</v>
      </c>
      <c r="B1509" s="318"/>
      <c r="C1509" s="71"/>
      <c r="D1509" s="314"/>
      <c r="E1509" s="70"/>
      <c r="F1509" s="309"/>
      <c r="G1509" s="308"/>
      <c r="H1509" s="305"/>
      <c r="I1509" s="319"/>
      <c r="J1509" s="311"/>
      <c r="K1509" s="305"/>
      <c r="L1509" s="130" t="str">
        <f>IF(I1509&lt;H1509,"Check dates",IF(AND(H1509="",I1509&gt;0),"Check dates",IF(I1509="",".",IFERROR(MAX(0,NETWORKDAYS(H1509,I1509,Lists!$F$45:$F$65)-IF(ISNUMBER(J1509),J1509,0)-1,0),"."))))</f>
        <v>.</v>
      </c>
      <c r="M1509" s="308"/>
      <c r="N1509" s="308"/>
      <c r="O1509" s="304"/>
      <c r="P1509" s="304"/>
      <c r="Q1509" s="304"/>
      <c r="R1509" s="304"/>
      <c r="S1509" s="130" t="str">
        <f t="shared" si="71"/>
        <v>.</v>
      </c>
      <c r="T1509" s="169" t="str">
        <f>IF(S1509="Yes",(NETWORKDAYS(H1509,$D$12,Lists!$F$45:$F$65)-IF(ISNUMBER(J1509),J1509,0)-1),".")</f>
        <v>.</v>
      </c>
      <c r="U1509" s="24"/>
      <c r="V1509" s="296" t="str">
        <f t="shared" si="72"/>
        <v>.</v>
      </c>
      <c r="W1509" s="44"/>
      <c r="X1509" s="307"/>
      <c r="Y1509" s="44"/>
      <c r="Z1509" s="44"/>
      <c r="AA1509" s="44"/>
      <c r="AB1509" s="44"/>
      <c r="AC1509" s="44"/>
      <c r="AD1509" s="44"/>
      <c r="AE1509" s="44"/>
      <c r="AF1509" s="44"/>
      <c r="AG1509" s="44"/>
    </row>
    <row r="1510" spans="1:33" s="105" customFormat="1" ht="11.45" customHeight="1" outlineLevel="1" x14ac:dyDescent="0.2">
      <c r="A1510" s="142">
        <f t="shared" si="70"/>
        <v>1493</v>
      </c>
      <c r="B1510" s="318"/>
      <c r="C1510" s="71"/>
      <c r="D1510" s="314"/>
      <c r="E1510" s="70"/>
      <c r="F1510" s="309"/>
      <c r="G1510" s="308"/>
      <c r="H1510" s="305"/>
      <c r="I1510" s="305"/>
      <c r="J1510" s="311"/>
      <c r="K1510" s="305"/>
      <c r="L1510" s="130" t="str">
        <f>IF(I1510&lt;H1510,"Check dates",IF(AND(H1510="",I1510&gt;0),"Check dates",IF(I1510="",".",IFERROR(MAX(0,NETWORKDAYS(H1510,I1510,Lists!$F$45:$F$65)-IF(ISNUMBER(J1510),J1510,0)-1,0),"."))))</f>
        <v>.</v>
      </c>
      <c r="M1510" s="308"/>
      <c r="N1510" s="308"/>
      <c r="O1510" s="304"/>
      <c r="P1510" s="304"/>
      <c r="Q1510" s="304"/>
      <c r="R1510" s="304"/>
      <c r="S1510" s="130" t="str">
        <f t="shared" si="71"/>
        <v>.</v>
      </c>
      <c r="T1510" s="169" t="str">
        <f>IF(S1510="Yes",(NETWORKDAYS(H1510,$D$12,Lists!$F$45:$F$65)-IF(ISNUMBER(J1510),J1510,0)-1),".")</f>
        <v>.</v>
      </c>
      <c r="U1510" s="24"/>
      <c r="V1510" s="296" t="str">
        <f t="shared" si="72"/>
        <v>.</v>
      </c>
      <c r="W1510" s="44"/>
      <c r="X1510" s="307"/>
      <c r="Y1510" s="44"/>
      <c r="Z1510" s="44"/>
      <c r="AA1510" s="44"/>
      <c r="AB1510" s="44"/>
      <c r="AC1510" s="44"/>
      <c r="AD1510" s="44"/>
      <c r="AE1510" s="44"/>
      <c r="AF1510" s="44"/>
      <c r="AG1510" s="44"/>
    </row>
    <row r="1511" spans="1:33" s="105" customFormat="1" ht="11.45" customHeight="1" outlineLevel="1" x14ac:dyDescent="0.2">
      <c r="A1511" s="142">
        <f t="shared" si="70"/>
        <v>1494</v>
      </c>
      <c r="B1511" s="318"/>
      <c r="C1511" s="71"/>
      <c r="D1511" s="314"/>
      <c r="E1511" s="70"/>
      <c r="F1511" s="309"/>
      <c r="G1511" s="308"/>
      <c r="H1511" s="305"/>
      <c r="I1511" s="305"/>
      <c r="J1511" s="311"/>
      <c r="K1511" s="305"/>
      <c r="L1511" s="130" t="str">
        <f>IF(I1511&lt;H1511,"Check dates",IF(AND(H1511="",I1511&gt;0),"Check dates",IF(I1511="",".",IFERROR(MAX(0,NETWORKDAYS(H1511,I1511,Lists!$F$45:$F$65)-IF(ISNUMBER(J1511),J1511,0)-1,0),"."))))</f>
        <v>.</v>
      </c>
      <c r="M1511" s="308"/>
      <c r="N1511" s="308"/>
      <c r="O1511" s="304"/>
      <c r="P1511" s="304"/>
      <c r="Q1511" s="304"/>
      <c r="R1511" s="304"/>
      <c r="S1511" s="130" t="str">
        <f t="shared" si="71"/>
        <v>.</v>
      </c>
      <c r="T1511" s="169" t="str">
        <f>IF(S1511="Yes",(NETWORKDAYS(H1511,$D$12,Lists!$F$45:$F$65)-IF(ISNUMBER(J1511),J1511,0)-1),".")</f>
        <v>.</v>
      </c>
      <c r="U1511" s="24"/>
      <c r="V1511" s="296" t="str">
        <f t="shared" si="72"/>
        <v>.</v>
      </c>
      <c r="W1511" s="44"/>
      <c r="X1511" s="307"/>
      <c r="Y1511" s="44"/>
      <c r="Z1511" s="44"/>
      <c r="AA1511" s="44"/>
      <c r="AB1511" s="44"/>
      <c r="AC1511" s="44"/>
      <c r="AD1511" s="44"/>
      <c r="AE1511" s="44"/>
      <c r="AF1511" s="44"/>
      <c r="AG1511" s="44"/>
    </row>
    <row r="1512" spans="1:33" s="105" customFormat="1" ht="11.45" customHeight="1" outlineLevel="1" x14ac:dyDescent="0.2">
      <c r="A1512" s="142">
        <f t="shared" si="70"/>
        <v>1495</v>
      </c>
      <c r="B1512" s="318"/>
      <c r="C1512" s="71"/>
      <c r="D1512" s="314"/>
      <c r="E1512" s="70"/>
      <c r="F1512" s="309"/>
      <c r="G1512" s="308"/>
      <c r="H1512" s="305"/>
      <c r="I1512" s="319"/>
      <c r="J1512" s="311"/>
      <c r="K1512" s="305"/>
      <c r="L1512" s="130" t="str">
        <f>IF(I1512&lt;H1512,"Check dates",IF(AND(H1512="",I1512&gt;0),"Check dates",IF(I1512="",".",IFERROR(MAX(0,NETWORKDAYS(H1512,I1512,Lists!$F$45:$F$65)-IF(ISNUMBER(J1512),J1512,0)-1,0),"."))))</f>
        <v>.</v>
      </c>
      <c r="M1512" s="308"/>
      <c r="N1512" s="308"/>
      <c r="O1512" s="304"/>
      <c r="P1512" s="304"/>
      <c r="Q1512" s="304"/>
      <c r="R1512" s="304"/>
      <c r="S1512" s="130" t="str">
        <f t="shared" si="71"/>
        <v>.</v>
      </c>
      <c r="T1512" s="169" t="str">
        <f>IF(S1512="Yes",(NETWORKDAYS(H1512,$D$12,Lists!$F$45:$F$65)-IF(ISNUMBER(J1512),J1512,0)-1),".")</f>
        <v>.</v>
      </c>
      <c r="U1512" s="24"/>
      <c r="V1512" s="296" t="str">
        <f t="shared" si="72"/>
        <v>.</v>
      </c>
      <c r="W1512" s="44"/>
      <c r="X1512" s="307"/>
      <c r="Y1512" s="44"/>
      <c r="Z1512" s="44"/>
      <c r="AA1512" s="44"/>
      <c r="AB1512" s="44"/>
      <c r="AC1512" s="44"/>
      <c r="AD1512" s="44"/>
      <c r="AE1512" s="44"/>
      <c r="AF1512" s="44"/>
      <c r="AG1512" s="44"/>
    </row>
    <row r="1513" spans="1:33" s="105" customFormat="1" ht="11.45" customHeight="1" outlineLevel="1" x14ac:dyDescent="0.2">
      <c r="A1513" s="142">
        <f t="shared" si="70"/>
        <v>1496</v>
      </c>
      <c r="B1513" s="318"/>
      <c r="C1513" s="71"/>
      <c r="D1513" s="314"/>
      <c r="E1513" s="70"/>
      <c r="F1513" s="309"/>
      <c r="G1513" s="308"/>
      <c r="H1513" s="305"/>
      <c r="I1513" s="319"/>
      <c r="J1513" s="311"/>
      <c r="K1513" s="305"/>
      <c r="L1513" s="130" t="str">
        <f>IF(I1513&lt;H1513,"Check dates",IF(AND(H1513="",I1513&gt;0),"Check dates",IF(I1513="",".",IFERROR(MAX(0,NETWORKDAYS(H1513,I1513,Lists!$F$45:$F$65)-IF(ISNUMBER(J1513),J1513,0)-1,0),"."))))</f>
        <v>.</v>
      </c>
      <c r="M1513" s="308"/>
      <c r="N1513" s="308"/>
      <c r="O1513" s="304"/>
      <c r="P1513" s="304"/>
      <c r="Q1513" s="304"/>
      <c r="R1513" s="304"/>
      <c r="S1513" s="130" t="str">
        <f t="shared" si="71"/>
        <v>.</v>
      </c>
      <c r="T1513" s="169" t="str">
        <f>IF(S1513="Yes",(NETWORKDAYS(H1513,$D$12,Lists!$F$45:$F$65)-IF(ISNUMBER(J1513),J1513,0)-1),".")</f>
        <v>.</v>
      </c>
      <c r="U1513" s="24"/>
      <c r="V1513" s="296" t="str">
        <f t="shared" si="72"/>
        <v>.</v>
      </c>
      <c r="W1513" s="44"/>
      <c r="X1513" s="307"/>
      <c r="Y1513" s="44"/>
      <c r="Z1513" s="44"/>
      <c r="AA1513" s="44"/>
      <c r="AB1513" s="44"/>
      <c r="AC1513" s="44"/>
      <c r="AD1513" s="44"/>
      <c r="AE1513" s="44"/>
      <c r="AF1513" s="44"/>
      <c r="AG1513" s="44"/>
    </row>
    <row r="1514" spans="1:33" s="105" customFormat="1" ht="11.45" customHeight="1" outlineLevel="1" x14ac:dyDescent="0.2">
      <c r="A1514" s="142">
        <f t="shared" si="70"/>
        <v>1497</v>
      </c>
      <c r="B1514" s="318"/>
      <c r="C1514" s="71"/>
      <c r="D1514" s="314"/>
      <c r="E1514" s="70"/>
      <c r="F1514" s="309"/>
      <c r="G1514" s="308"/>
      <c r="H1514" s="305"/>
      <c r="I1514" s="319"/>
      <c r="J1514" s="311"/>
      <c r="K1514" s="305"/>
      <c r="L1514" s="130" t="str">
        <f>IF(I1514&lt;H1514,"Check dates",IF(AND(H1514="",I1514&gt;0),"Check dates",IF(I1514="",".",IFERROR(MAX(0,NETWORKDAYS(H1514,I1514,Lists!$F$45:$F$65)-IF(ISNUMBER(J1514),J1514,0)-1,0),"."))))</f>
        <v>.</v>
      </c>
      <c r="M1514" s="308"/>
      <c r="N1514" s="308"/>
      <c r="O1514" s="304"/>
      <c r="P1514" s="304"/>
      <c r="Q1514" s="304"/>
      <c r="R1514" s="304"/>
      <c r="S1514" s="130" t="str">
        <f t="shared" si="71"/>
        <v>.</v>
      </c>
      <c r="T1514" s="169" t="str">
        <f>IF(S1514="Yes",(NETWORKDAYS(H1514,$D$12,Lists!$F$45:$F$65)-IF(ISNUMBER(J1514),J1514,0)-1),".")</f>
        <v>.</v>
      </c>
      <c r="U1514" s="24"/>
      <c r="V1514" s="296" t="str">
        <f t="shared" si="72"/>
        <v>.</v>
      </c>
      <c r="W1514" s="44"/>
      <c r="X1514" s="307"/>
      <c r="Y1514" s="44"/>
      <c r="Z1514" s="44"/>
      <c r="AA1514" s="44"/>
      <c r="AB1514" s="44"/>
      <c r="AC1514" s="44"/>
      <c r="AD1514" s="44"/>
      <c r="AE1514" s="44"/>
      <c r="AF1514" s="44"/>
      <c r="AG1514" s="44"/>
    </row>
    <row r="1515" spans="1:33" s="105" customFormat="1" ht="11.45" customHeight="1" outlineLevel="1" x14ac:dyDescent="0.2">
      <c r="A1515" s="142">
        <f t="shared" si="70"/>
        <v>1498</v>
      </c>
      <c r="B1515" s="318"/>
      <c r="C1515" s="71"/>
      <c r="D1515" s="314"/>
      <c r="E1515" s="70"/>
      <c r="F1515" s="309"/>
      <c r="G1515" s="308"/>
      <c r="H1515" s="305"/>
      <c r="I1515" s="319"/>
      <c r="J1515" s="311"/>
      <c r="K1515" s="305"/>
      <c r="L1515" s="130" t="str">
        <f>IF(I1515&lt;H1515,"Check dates",IF(AND(H1515="",I1515&gt;0),"Check dates",IF(I1515="",".",IFERROR(MAX(0,NETWORKDAYS(H1515,I1515,Lists!$F$45:$F$65)-IF(ISNUMBER(J1515),J1515,0)-1,0),"."))))</f>
        <v>.</v>
      </c>
      <c r="M1515" s="308"/>
      <c r="N1515" s="308"/>
      <c r="O1515" s="304"/>
      <c r="P1515" s="304"/>
      <c r="Q1515" s="304"/>
      <c r="R1515" s="304"/>
      <c r="S1515" s="130" t="str">
        <f t="shared" si="71"/>
        <v>.</v>
      </c>
      <c r="T1515" s="169" t="str">
        <f>IF(S1515="Yes",(NETWORKDAYS(H1515,$D$12,Lists!$F$45:$F$65)-IF(ISNUMBER(J1515),J1515,0)-1),".")</f>
        <v>.</v>
      </c>
      <c r="U1515" s="24"/>
      <c r="V1515" s="296" t="str">
        <f t="shared" si="72"/>
        <v>.</v>
      </c>
      <c r="W1515" s="44"/>
      <c r="X1515" s="307"/>
      <c r="Y1515" s="44"/>
      <c r="Z1515" s="44"/>
      <c r="AA1515" s="44"/>
      <c r="AB1515" s="44"/>
      <c r="AC1515" s="44"/>
      <c r="AD1515" s="44"/>
      <c r="AE1515" s="44"/>
      <c r="AF1515" s="44"/>
      <c r="AG1515" s="44"/>
    </row>
    <row r="1516" spans="1:33" s="105" customFormat="1" ht="11.45" customHeight="1" outlineLevel="1" x14ac:dyDescent="0.2">
      <c r="A1516" s="142">
        <f t="shared" si="70"/>
        <v>1499</v>
      </c>
      <c r="B1516" s="318"/>
      <c r="C1516" s="71"/>
      <c r="D1516" s="314"/>
      <c r="E1516" s="70"/>
      <c r="F1516" s="309"/>
      <c r="G1516" s="308"/>
      <c r="H1516" s="305"/>
      <c r="I1516" s="319"/>
      <c r="J1516" s="311"/>
      <c r="K1516" s="305"/>
      <c r="L1516" s="130" t="str">
        <f>IF(I1516&lt;H1516,"Check dates",IF(AND(H1516="",I1516&gt;0),"Check dates",IF(I1516="",".",IFERROR(MAX(0,NETWORKDAYS(H1516,I1516,Lists!$F$45:$F$65)-IF(ISNUMBER(J1516),J1516,0)-1,0),"."))))</f>
        <v>.</v>
      </c>
      <c r="M1516" s="308"/>
      <c r="N1516" s="308"/>
      <c r="O1516" s="304"/>
      <c r="P1516" s="304"/>
      <c r="Q1516" s="304"/>
      <c r="R1516" s="304"/>
      <c r="S1516" s="130" t="str">
        <f t="shared" si="71"/>
        <v>.</v>
      </c>
      <c r="T1516" s="169" t="str">
        <f>IF(S1516="Yes",(NETWORKDAYS(H1516,$D$12,Lists!$F$45:$F$65)-IF(ISNUMBER(J1516),J1516,0)-1),".")</f>
        <v>.</v>
      </c>
      <c r="U1516" s="24"/>
      <c r="V1516" s="296" t="str">
        <f t="shared" si="72"/>
        <v>.</v>
      </c>
      <c r="W1516" s="44"/>
      <c r="X1516" s="307"/>
      <c r="Y1516" s="44"/>
      <c r="Z1516" s="44"/>
      <c r="AA1516" s="44"/>
      <c r="AB1516" s="44"/>
      <c r="AC1516" s="44"/>
      <c r="AD1516" s="44"/>
      <c r="AE1516" s="44"/>
      <c r="AF1516" s="44"/>
      <c r="AG1516" s="44"/>
    </row>
    <row r="1517" spans="1:33" s="105" customFormat="1" ht="11.45" customHeight="1" outlineLevel="1" x14ac:dyDescent="0.2">
      <c r="A1517" s="142">
        <f t="shared" si="70"/>
        <v>1500</v>
      </c>
      <c r="B1517" s="318"/>
      <c r="C1517" s="71"/>
      <c r="D1517" s="314"/>
      <c r="E1517" s="70"/>
      <c r="F1517" s="309"/>
      <c r="G1517" s="308"/>
      <c r="H1517" s="305"/>
      <c r="I1517" s="319"/>
      <c r="J1517" s="311"/>
      <c r="K1517" s="305"/>
      <c r="L1517" s="130" t="str">
        <f>IF(I1517&lt;H1517,"Check dates",IF(AND(H1517="",I1517&gt;0),"Check dates",IF(I1517="",".",IFERROR(MAX(0,NETWORKDAYS(H1517,I1517,Lists!$F$45:$F$65)-IF(ISNUMBER(J1517),J1517,0)-1,0),"."))))</f>
        <v>.</v>
      </c>
      <c r="M1517" s="308"/>
      <c r="N1517" s="308"/>
      <c r="O1517" s="313"/>
      <c r="P1517" s="304"/>
      <c r="Q1517" s="304"/>
      <c r="R1517" s="304"/>
      <c r="S1517" s="130" t="str">
        <f t="shared" si="71"/>
        <v>.</v>
      </c>
      <c r="T1517" s="169" t="str">
        <f>IF(S1517="Yes",(NETWORKDAYS(H1517,$D$12,Lists!$F$45:$F$65)-IF(ISNUMBER(J1517),J1517,0)-1),".")</f>
        <v>.</v>
      </c>
      <c r="U1517" s="24"/>
      <c r="V1517" s="296" t="str">
        <f t="shared" si="72"/>
        <v>.</v>
      </c>
      <c r="W1517" s="44"/>
      <c r="X1517" s="307"/>
      <c r="Y1517" s="44"/>
      <c r="Z1517" s="44"/>
      <c r="AA1517" s="44"/>
      <c r="AB1517" s="44"/>
      <c r="AC1517" s="44"/>
      <c r="AD1517" s="44"/>
      <c r="AE1517" s="44"/>
      <c r="AF1517" s="44"/>
      <c r="AG1517" s="44"/>
    </row>
    <row r="1518" spans="1:33" s="105" customFormat="1" ht="11.45" customHeight="1" outlineLevel="1" x14ac:dyDescent="0.2">
      <c r="A1518" s="142">
        <f t="shared" si="70"/>
        <v>1501</v>
      </c>
      <c r="B1518" s="318"/>
      <c r="C1518" s="71"/>
      <c r="D1518" s="314"/>
      <c r="E1518" s="70"/>
      <c r="F1518" s="309"/>
      <c r="G1518" s="308"/>
      <c r="H1518" s="305"/>
      <c r="I1518" s="319"/>
      <c r="J1518" s="311"/>
      <c r="K1518" s="305"/>
      <c r="L1518" s="130" t="str">
        <f>IF(I1518&lt;H1518,"Check dates",IF(AND(H1518="",I1518&gt;0),"Check dates",IF(I1518="",".",IFERROR(MAX(0,NETWORKDAYS(H1518,I1518,Lists!$F$45:$F$65)-IF(ISNUMBER(J1518),J1518,0)-1,0),"."))))</f>
        <v>.</v>
      </c>
      <c r="M1518" s="308"/>
      <c r="N1518" s="308"/>
      <c r="O1518" s="313"/>
      <c r="P1518" s="304"/>
      <c r="Q1518" s="304"/>
      <c r="R1518" s="304"/>
      <c r="S1518" s="130" t="str">
        <f t="shared" si="71"/>
        <v>.</v>
      </c>
      <c r="T1518" s="169" t="str">
        <f>IF(S1518="Yes",(NETWORKDAYS(H1518,$D$12,Lists!$F$45:$F$65)-IF(ISNUMBER(J1518),J1518,0)-1),".")</f>
        <v>.</v>
      </c>
      <c r="U1518" s="24"/>
      <c r="V1518" s="296" t="str">
        <f t="shared" si="72"/>
        <v>.</v>
      </c>
      <c r="W1518" s="44"/>
      <c r="X1518" s="307"/>
      <c r="Y1518" s="44"/>
      <c r="Z1518" s="44"/>
      <c r="AA1518" s="44"/>
      <c r="AB1518" s="44"/>
      <c r="AC1518" s="44"/>
      <c r="AD1518" s="44"/>
      <c r="AE1518" s="44"/>
      <c r="AF1518" s="44"/>
      <c r="AG1518" s="44"/>
    </row>
    <row r="1519" spans="1:33" s="105" customFormat="1" ht="11.45" customHeight="1" outlineLevel="1" x14ac:dyDescent="0.2">
      <c r="A1519" s="142">
        <f t="shared" si="70"/>
        <v>1502</v>
      </c>
      <c r="B1519" s="318"/>
      <c r="C1519" s="71"/>
      <c r="D1519" s="314"/>
      <c r="E1519" s="70"/>
      <c r="F1519" s="309"/>
      <c r="G1519" s="308"/>
      <c r="H1519" s="305"/>
      <c r="I1519" s="305"/>
      <c r="J1519" s="311"/>
      <c r="K1519" s="305"/>
      <c r="L1519" s="130" t="str">
        <f>IF(I1519&lt;H1519,"Check dates",IF(AND(H1519="",I1519&gt;0),"Check dates",IF(I1519="",".",IFERROR(MAX(0,NETWORKDAYS(H1519,I1519,Lists!$F$45:$F$65)-IF(ISNUMBER(J1519),J1519,0)-1,0),"."))))</f>
        <v>.</v>
      </c>
      <c r="M1519" s="308"/>
      <c r="N1519" s="308"/>
      <c r="O1519" s="304"/>
      <c r="P1519" s="304"/>
      <c r="Q1519" s="304"/>
      <c r="R1519" s="304"/>
      <c r="S1519" s="130" t="str">
        <f t="shared" si="71"/>
        <v>.</v>
      </c>
      <c r="T1519" s="169" t="str">
        <f>IF(S1519="Yes",(NETWORKDAYS(H1519,$D$12,Lists!$F$45:$F$65)-IF(ISNUMBER(J1519),J1519,0)-1),".")</f>
        <v>.</v>
      </c>
      <c r="U1519" s="24"/>
      <c r="V1519" s="296" t="str">
        <f t="shared" si="72"/>
        <v>.</v>
      </c>
      <c r="W1519" s="44"/>
      <c r="X1519" s="307"/>
      <c r="Y1519" s="44"/>
      <c r="Z1519" s="44"/>
      <c r="AA1519" s="44"/>
      <c r="AB1519" s="44"/>
      <c r="AC1519" s="44"/>
      <c r="AD1519" s="44"/>
      <c r="AE1519" s="44"/>
      <c r="AF1519" s="44"/>
      <c r="AG1519" s="44"/>
    </row>
    <row r="1520" spans="1:33" s="105" customFormat="1" ht="11.45" customHeight="1" outlineLevel="1" x14ac:dyDescent="0.2">
      <c r="A1520" s="142">
        <f t="shared" si="70"/>
        <v>1503</v>
      </c>
      <c r="B1520" s="318"/>
      <c r="C1520" s="71"/>
      <c r="D1520" s="314"/>
      <c r="E1520" s="70"/>
      <c r="F1520" s="309"/>
      <c r="G1520" s="308"/>
      <c r="H1520" s="305"/>
      <c r="I1520" s="305"/>
      <c r="J1520" s="311"/>
      <c r="K1520" s="305"/>
      <c r="L1520" s="130" t="str">
        <f>IF(I1520&lt;H1520,"Check dates",IF(AND(H1520="",I1520&gt;0),"Check dates",IF(I1520="",".",IFERROR(MAX(0,NETWORKDAYS(H1520,I1520,Lists!$F$45:$F$65)-IF(ISNUMBER(J1520),J1520,0)-1,0),"."))))</f>
        <v>.</v>
      </c>
      <c r="M1520" s="308"/>
      <c r="N1520" s="308"/>
      <c r="O1520" s="304"/>
      <c r="P1520" s="304"/>
      <c r="Q1520" s="304"/>
      <c r="R1520" s="304"/>
      <c r="S1520" s="130" t="str">
        <f t="shared" si="71"/>
        <v>.</v>
      </c>
      <c r="T1520" s="169" t="str">
        <f>IF(S1520="Yes",(NETWORKDAYS(H1520,$D$12,Lists!$F$45:$F$65)-IF(ISNUMBER(J1520),J1520,0)-1),".")</f>
        <v>.</v>
      </c>
      <c r="U1520" s="24"/>
      <c r="V1520" s="296" t="str">
        <f t="shared" si="72"/>
        <v>.</v>
      </c>
      <c r="W1520" s="44"/>
      <c r="X1520" s="307"/>
      <c r="Y1520" s="44"/>
      <c r="Z1520" s="44"/>
      <c r="AA1520" s="44"/>
      <c r="AB1520" s="44"/>
      <c r="AC1520" s="44"/>
      <c r="AD1520" s="44"/>
      <c r="AE1520" s="44"/>
      <c r="AF1520" s="44"/>
      <c r="AG1520" s="44"/>
    </row>
    <row r="1521" spans="1:33" s="105" customFormat="1" ht="11.45" customHeight="1" outlineLevel="1" x14ac:dyDescent="0.2">
      <c r="A1521" s="142">
        <f t="shared" si="70"/>
        <v>1504</v>
      </c>
      <c r="B1521" s="318"/>
      <c r="C1521" s="71"/>
      <c r="D1521" s="314"/>
      <c r="E1521" s="70"/>
      <c r="F1521" s="309"/>
      <c r="G1521" s="308"/>
      <c r="H1521" s="305"/>
      <c r="I1521" s="319"/>
      <c r="J1521" s="311"/>
      <c r="K1521" s="305"/>
      <c r="L1521" s="130" t="str">
        <f>IF(I1521&lt;H1521,"Check dates",IF(AND(H1521="",I1521&gt;0),"Check dates",IF(I1521="",".",IFERROR(MAX(0,NETWORKDAYS(H1521,I1521,Lists!$F$45:$F$65)-IF(ISNUMBER(J1521),J1521,0)-1,0),"."))))</f>
        <v>.</v>
      </c>
      <c r="M1521" s="308"/>
      <c r="N1521" s="308"/>
      <c r="O1521" s="304"/>
      <c r="P1521" s="304"/>
      <c r="Q1521" s="304"/>
      <c r="R1521" s="304"/>
      <c r="S1521" s="130" t="str">
        <f t="shared" si="71"/>
        <v>.</v>
      </c>
      <c r="T1521" s="169" t="str">
        <f>IF(S1521="Yes",(NETWORKDAYS(H1521,$D$12,Lists!$F$45:$F$65)-IF(ISNUMBER(J1521),J1521,0)-1),".")</f>
        <v>.</v>
      </c>
      <c r="U1521" s="24"/>
      <c r="V1521" s="296" t="str">
        <f t="shared" si="72"/>
        <v>.</v>
      </c>
      <c r="W1521" s="44"/>
      <c r="X1521" s="307"/>
      <c r="Y1521" s="44"/>
      <c r="Z1521" s="44"/>
      <c r="AA1521" s="44"/>
      <c r="AB1521" s="44"/>
      <c r="AC1521" s="44"/>
      <c r="AD1521" s="44"/>
      <c r="AE1521" s="44"/>
      <c r="AF1521" s="44"/>
      <c r="AG1521" s="44"/>
    </row>
    <row r="1522" spans="1:33" s="105" customFormat="1" ht="11.45" customHeight="1" outlineLevel="1" x14ac:dyDescent="0.2">
      <c r="A1522" s="142">
        <f t="shared" si="70"/>
        <v>1505</v>
      </c>
      <c r="B1522" s="318"/>
      <c r="C1522" s="71"/>
      <c r="D1522" s="314"/>
      <c r="E1522" s="70"/>
      <c r="F1522" s="309"/>
      <c r="G1522" s="308"/>
      <c r="H1522" s="305"/>
      <c r="I1522" s="305"/>
      <c r="J1522" s="311"/>
      <c r="K1522" s="305"/>
      <c r="L1522" s="130" t="str">
        <f>IF(I1522&lt;H1522,"Check dates",IF(AND(H1522="",I1522&gt;0),"Check dates",IF(I1522="",".",IFERROR(MAX(0,NETWORKDAYS(H1522,I1522,Lists!$F$45:$F$65)-IF(ISNUMBER(J1522),J1522,0)-1,0),"."))))</f>
        <v>.</v>
      </c>
      <c r="M1522" s="308"/>
      <c r="N1522" s="308"/>
      <c r="O1522" s="304"/>
      <c r="P1522" s="304"/>
      <c r="Q1522" s="304"/>
      <c r="R1522" s="304"/>
      <c r="S1522" s="130" t="str">
        <f t="shared" si="71"/>
        <v>.</v>
      </c>
      <c r="T1522" s="169" t="str">
        <f>IF(S1522="Yes",(NETWORKDAYS(H1522,$D$12,Lists!$F$45:$F$65)-IF(ISNUMBER(J1522),J1522,0)-1),".")</f>
        <v>.</v>
      </c>
      <c r="U1522" s="24"/>
      <c r="V1522" s="296" t="str">
        <f t="shared" si="72"/>
        <v>.</v>
      </c>
      <c r="W1522" s="44"/>
      <c r="X1522" s="307"/>
      <c r="Y1522" s="44"/>
      <c r="Z1522" s="44"/>
      <c r="AA1522" s="44"/>
      <c r="AB1522" s="44"/>
      <c r="AC1522" s="44"/>
      <c r="AD1522" s="44"/>
      <c r="AE1522" s="44"/>
      <c r="AF1522" s="44"/>
      <c r="AG1522" s="44"/>
    </row>
    <row r="1523" spans="1:33" s="105" customFormat="1" ht="11.45" customHeight="1" outlineLevel="1" x14ac:dyDescent="0.2">
      <c r="A1523" s="142">
        <f t="shared" si="70"/>
        <v>1506</v>
      </c>
      <c r="B1523" s="318"/>
      <c r="C1523" s="71"/>
      <c r="D1523" s="314"/>
      <c r="E1523" s="70"/>
      <c r="F1523" s="309"/>
      <c r="G1523" s="308"/>
      <c r="H1523" s="305"/>
      <c r="I1523" s="305"/>
      <c r="J1523" s="311"/>
      <c r="K1523" s="305"/>
      <c r="L1523" s="130" t="str">
        <f>IF(I1523&lt;H1523,"Check dates",IF(AND(H1523="",I1523&gt;0),"Check dates",IF(I1523="",".",IFERROR(MAX(0,NETWORKDAYS(H1523,I1523,Lists!$F$45:$F$65)-IF(ISNUMBER(J1523),J1523,0)-1,0),"."))))</f>
        <v>.</v>
      </c>
      <c r="M1523" s="308"/>
      <c r="N1523" s="308"/>
      <c r="O1523" s="304"/>
      <c r="P1523" s="304"/>
      <c r="Q1523" s="304"/>
      <c r="R1523" s="304"/>
      <c r="S1523" s="130" t="str">
        <f t="shared" si="71"/>
        <v>.</v>
      </c>
      <c r="T1523" s="169" t="str">
        <f>IF(S1523="Yes",(NETWORKDAYS(H1523,$D$12,Lists!$F$45:$F$65)-IF(ISNUMBER(J1523),J1523,0)-1),".")</f>
        <v>.</v>
      </c>
      <c r="U1523" s="24"/>
      <c r="V1523" s="296" t="str">
        <f t="shared" si="72"/>
        <v>.</v>
      </c>
      <c r="W1523" s="44"/>
      <c r="X1523" s="307"/>
      <c r="Y1523" s="44"/>
      <c r="Z1523" s="44"/>
      <c r="AA1523" s="44"/>
      <c r="AB1523" s="44"/>
      <c r="AC1523" s="44"/>
      <c r="AD1523" s="44"/>
      <c r="AE1523" s="44"/>
      <c r="AF1523" s="44"/>
      <c r="AG1523" s="44"/>
    </row>
    <row r="1524" spans="1:33" s="105" customFormat="1" ht="11.45" customHeight="1" outlineLevel="1" x14ac:dyDescent="0.2">
      <c r="A1524" s="142">
        <f t="shared" si="70"/>
        <v>1507</v>
      </c>
      <c r="B1524" s="318"/>
      <c r="C1524" s="71"/>
      <c r="D1524" s="314"/>
      <c r="E1524" s="70"/>
      <c r="F1524" s="309"/>
      <c r="G1524" s="308"/>
      <c r="H1524" s="305"/>
      <c r="I1524" s="305"/>
      <c r="J1524" s="311"/>
      <c r="K1524" s="305"/>
      <c r="L1524" s="130" t="str">
        <f>IF(I1524&lt;H1524,"Check dates",IF(AND(H1524="",I1524&gt;0),"Check dates",IF(I1524="",".",IFERROR(MAX(0,NETWORKDAYS(H1524,I1524,Lists!$F$45:$F$65)-IF(ISNUMBER(J1524),J1524,0)-1,0),"."))))</f>
        <v>.</v>
      </c>
      <c r="M1524" s="308"/>
      <c r="N1524" s="308"/>
      <c r="O1524" s="304"/>
      <c r="P1524" s="304"/>
      <c r="Q1524" s="304"/>
      <c r="R1524" s="304"/>
      <c r="S1524" s="130" t="str">
        <f t="shared" si="71"/>
        <v>.</v>
      </c>
      <c r="T1524" s="169" t="str">
        <f>IF(S1524="Yes",(NETWORKDAYS(H1524,$D$12,Lists!$F$45:$F$65)-IF(ISNUMBER(J1524),J1524,0)-1),".")</f>
        <v>.</v>
      </c>
      <c r="U1524" s="24"/>
      <c r="V1524" s="296" t="str">
        <f t="shared" si="72"/>
        <v>.</v>
      </c>
      <c r="W1524" s="44"/>
      <c r="X1524" s="307"/>
      <c r="Y1524" s="44"/>
      <c r="Z1524" s="44"/>
      <c r="AA1524" s="44"/>
      <c r="AB1524" s="44"/>
      <c r="AC1524" s="44"/>
      <c r="AD1524" s="44"/>
      <c r="AE1524" s="44"/>
      <c r="AF1524" s="44"/>
      <c r="AG1524" s="44"/>
    </row>
    <row r="1525" spans="1:33" s="105" customFormat="1" ht="11.45" customHeight="1" outlineLevel="1" x14ac:dyDescent="0.2">
      <c r="A1525" s="142">
        <f t="shared" si="70"/>
        <v>1508</v>
      </c>
      <c r="B1525" s="318"/>
      <c r="C1525" s="71"/>
      <c r="D1525" s="314"/>
      <c r="E1525" s="70"/>
      <c r="F1525" s="309"/>
      <c r="G1525" s="308"/>
      <c r="H1525" s="305"/>
      <c r="I1525" s="319"/>
      <c r="J1525" s="311"/>
      <c r="K1525" s="305"/>
      <c r="L1525" s="130" t="str">
        <f>IF(I1525&lt;H1525,"Check dates",IF(AND(H1525="",I1525&gt;0),"Check dates",IF(I1525="",".",IFERROR(MAX(0,NETWORKDAYS(H1525,I1525,Lists!$F$45:$F$65)-IF(ISNUMBER(J1525),J1525,0)-1,0),"."))))</f>
        <v>.</v>
      </c>
      <c r="M1525" s="308"/>
      <c r="N1525" s="308"/>
      <c r="O1525" s="304"/>
      <c r="P1525" s="304"/>
      <c r="Q1525" s="304"/>
      <c r="R1525" s="304"/>
      <c r="S1525" s="130" t="str">
        <f t="shared" si="71"/>
        <v>.</v>
      </c>
      <c r="T1525" s="169" t="str">
        <f>IF(S1525="Yes",(NETWORKDAYS(H1525,$D$12,Lists!$F$45:$F$65)-IF(ISNUMBER(J1525),J1525,0)-1),".")</f>
        <v>.</v>
      </c>
      <c r="U1525" s="24"/>
      <c r="V1525" s="296" t="str">
        <f t="shared" si="72"/>
        <v>.</v>
      </c>
      <c r="W1525" s="44"/>
      <c r="X1525" s="307"/>
      <c r="Y1525" s="44"/>
      <c r="Z1525" s="44"/>
      <c r="AA1525" s="44"/>
      <c r="AB1525" s="44"/>
      <c r="AC1525" s="44"/>
      <c r="AD1525" s="44"/>
      <c r="AE1525" s="44"/>
      <c r="AF1525" s="44"/>
      <c r="AG1525" s="44"/>
    </row>
    <row r="1526" spans="1:33" s="105" customFormat="1" ht="11.45" customHeight="1" outlineLevel="1" x14ac:dyDescent="0.2">
      <c r="A1526" s="142">
        <f t="shared" si="70"/>
        <v>1509</v>
      </c>
      <c r="B1526" s="318"/>
      <c r="C1526" s="71"/>
      <c r="D1526" s="314"/>
      <c r="E1526" s="70"/>
      <c r="F1526" s="309"/>
      <c r="G1526" s="308"/>
      <c r="H1526" s="305"/>
      <c r="I1526" s="305"/>
      <c r="J1526" s="311"/>
      <c r="K1526" s="305"/>
      <c r="L1526" s="130" t="str">
        <f>IF(I1526&lt;H1526,"Check dates",IF(AND(H1526="",I1526&gt;0),"Check dates",IF(I1526="",".",IFERROR(MAX(0,NETWORKDAYS(H1526,I1526,Lists!$F$45:$F$65)-IF(ISNUMBER(J1526),J1526,0)-1,0),"."))))</f>
        <v>.</v>
      </c>
      <c r="M1526" s="308"/>
      <c r="N1526" s="308"/>
      <c r="O1526" s="304"/>
      <c r="P1526" s="304"/>
      <c r="Q1526" s="304"/>
      <c r="R1526" s="304"/>
      <c r="S1526" s="130" t="str">
        <f t="shared" si="71"/>
        <v>.</v>
      </c>
      <c r="T1526" s="169" t="str">
        <f>IF(S1526="Yes",(NETWORKDAYS(H1526,$D$12,Lists!$F$45:$F$65)-IF(ISNUMBER(J1526),J1526,0)-1),".")</f>
        <v>.</v>
      </c>
      <c r="U1526" s="24"/>
      <c r="V1526" s="296" t="str">
        <f t="shared" si="72"/>
        <v>.</v>
      </c>
      <c r="W1526" s="44"/>
      <c r="X1526" s="307"/>
      <c r="Y1526" s="44"/>
      <c r="Z1526" s="44"/>
      <c r="AA1526" s="44"/>
      <c r="AB1526" s="44"/>
      <c r="AC1526" s="44"/>
      <c r="AD1526" s="44"/>
      <c r="AE1526" s="44"/>
      <c r="AF1526" s="44"/>
      <c r="AG1526" s="44"/>
    </row>
    <row r="1527" spans="1:33" s="105" customFormat="1" ht="11.45" customHeight="1" outlineLevel="1" x14ac:dyDescent="0.2">
      <c r="A1527" s="142">
        <f t="shared" si="70"/>
        <v>1510</v>
      </c>
      <c r="B1527" s="318"/>
      <c r="C1527" s="71"/>
      <c r="D1527" s="314"/>
      <c r="E1527" s="70"/>
      <c r="F1527" s="309"/>
      <c r="G1527" s="308"/>
      <c r="H1527" s="305"/>
      <c r="I1527" s="305"/>
      <c r="J1527" s="311"/>
      <c r="K1527" s="305"/>
      <c r="L1527" s="130" t="str">
        <f>IF(I1527&lt;H1527,"Check dates",IF(AND(H1527="",I1527&gt;0),"Check dates",IF(I1527="",".",IFERROR(MAX(0,NETWORKDAYS(H1527,I1527,Lists!$F$45:$F$65)-IF(ISNUMBER(J1527),J1527,0)-1,0),"."))))</f>
        <v>.</v>
      </c>
      <c r="M1527" s="308"/>
      <c r="N1527" s="308"/>
      <c r="O1527" s="304"/>
      <c r="P1527" s="304"/>
      <c r="Q1527" s="304"/>
      <c r="R1527" s="304"/>
      <c r="S1527" s="130" t="str">
        <f t="shared" si="71"/>
        <v>.</v>
      </c>
      <c r="T1527" s="169" t="str">
        <f>IF(S1527="Yes",(NETWORKDAYS(H1527,$D$12,Lists!$F$45:$F$65)-IF(ISNUMBER(J1527),J1527,0)-1),".")</f>
        <v>.</v>
      </c>
      <c r="U1527" s="24"/>
      <c r="V1527" s="296" t="str">
        <f t="shared" si="72"/>
        <v>.</v>
      </c>
      <c r="W1527" s="44"/>
      <c r="X1527" s="307"/>
      <c r="Y1527" s="44"/>
      <c r="Z1527" s="44"/>
      <c r="AA1527" s="44"/>
      <c r="AB1527" s="44"/>
      <c r="AC1527" s="44"/>
      <c r="AD1527" s="44"/>
      <c r="AE1527" s="44"/>
      <c r="AF1527" s="44"/>
      <c r="AG1527" s="44"/>
    </row>
    <row r="1528" spans="1:33" s="105" customFormat="1" ht="11.45" customHeight="1" outlineLevel="1" x14ac:dyDescent="0.2">
      <c r="A1528" s="142">
        <f t="shared" si="70"/>
        <v>1511</v>
      </c>
      <c r="B1528" s="318"/>
      <c r="C1528" s="71"/>
      <c r="D1528" s="314"/>
      <c r="E1528" s="70"/>
      <c r="F1528" s="309"/>
      <c r="G1528" s="308"/>
      <c r="H1528" s="305"/>
      <c r="I1528" s="305"/>
      <c r="J1528" s="311"/>
      <c r="K1528" s="305"/>
      <c r="L1528" s="130" t="str">
        <f>IF(I1528&lt;H1528,"Check dates",IF(AND(H1528="",I1528&gt;0),"Check dates",IF(I1528="",".",IFERROR(MAX(0,NETWORKDAYS(H1528,I1528,Lists!$F$45:$F$65)-IF(ISNUMBER(J1528),J1528,0)-1,0),"."))))</f>
        <v>.</v>
      </c>
      <c r="M1528" s="308"/>
      <c r="N1528" s="308"/>
      <c r="O1528" s="304"/>
      <c r="P1528" s="304"/>
      <c r="Q1528" s="304"/>
      <c r="R1528" s="304"/>
      <c r="S1528" s="130" t="str">
        <f t="shared" si="71"/>
        <v>.</v>
      </c>
      <c r="T1528" s="169" t="str">
        <f>IF(S1528="Yes",(NETWORKDAYS(H1528,$D$12,Lists!$F$45:$F$65)-IF(ISNUMBER(J1528),J1528,0)-1),".")</f>
        <v>.</v>
      </c>
      <c r="U1528" s="24"/>
      <c r="V1528" s="296" t="str">
        <f t="shared" si="72"/>
        <v>.</v>
      </c>
      <c r="W1528" s="44"/>
      <c r="X1528" s="307"/>
      <c r="Y1528" s="44"/>
      <c r="Z1528" s="44"/>
      <c r="AA1528" s="44"/>
      <c r="AB1528" s="44"/>
      <c r="AC1528" s="44"/>
      <c r="AD1528" s="44"/>
      <c r="AE1528" s="44"/>
      <c r="AF1528" s="44"/>
      <c r="AG1528" s="44"/>
    </row>
    <row r="1529" spans="1:33" s="105" customFormat="1" ht="11.45" customHeight="1" outlineLevel="1" x14ac:dyDescent="0.2">
      <c r="A1529" s="142">
        <f t="shared" si="70"/>
        <v>1512</v>
      </c>
      <c r="B1529" s="318"/>
      <c r="C1529" s="71"/>
      <c r="D1529" s="314"/>
      <c r="E1529" s="70"/>
      <c r="F1529" s="309"/>
      <c r="G1529" s="308"/>
      <c r="H1529" s="305"/>
      <c r="I1529" s="319"/>
      <c r="J1529" s="311"/>
      <c r="K1529" s="305"/>
      <c r="L1529" s="130" t="str">
        <f>IF(I1529&lt;H1529,"Check dates",IF(AND(H1529="",I1529&gt;0),"Check dates",IF(I1529="",".",IFERROR(MAX(0,NETWORKDAYS(H1529,I1529,Lists!$F$45:$F$65)-IF(ISNUMBER(J1529),J1529,0)-1,0),"."))))</f>
        <v>.</v>
      </c>
      <c r="M1529" s="308"/>
      <c r="N1529" s="308"/>
      <c r="O1529" s="304"/>
      <c r="P1529" s="304"/>
      <c r="Q1529" s="304"/>
      <c r="R1529" s="304"/>
      <c r="S1529" s="130" t="str">
        <f t="shared" si="71"/>
        <v>.</v>
      </c>
      <c r="T1529" s="169" t="str">
        <f>IF(S1529="Yes",(NETWORKDAYS(H1529,$D$12,Lists!$F$45:$F$65)-IF(ISNUMBER(J1529),J1529,0)-1),".")</f>
        <v>.</v>
      </c>
      <c r="U1529" s="24"/>
      <c r="V1529" s="296" t="str">
        <f t="shared" si="72"/>
        <v>.</v>
      </c>
      <c r="W1529" s="44"/>
      <c r="X1529" s="307"/>
      <c r="Y1529" s="44"/>
      <c r="Z1529" s="44"/>
      <c r="AA1529" s="44"/>
      <c r="AB1529" s="44"/>
      <c r="AC1529" s="44"/>
      <c r="AD1529" s="44"/>
      <c r="AE1529" s="44"/>
      <c r="AF1529" s="44"/>
      <c r="AG1529" s="44"/>
    </row>
    <row r="1530" spans="1:33" s="105" customFormat="1" ht="11.45" customHeight="1" outlineLevel="1" x14ac:dyDescent="0.2">
      <c r="A1530" s="142">
        <f t="shared" si="70"/>
        <v>1513</v>
      </c>
      <c r="B1530" s="318"/>
      <c r="C1530" s="71"/>
      <c r="D1530" s="314"/>
      <c r="E1530" s="70"/>
      <c r="F1530" s="309"/>
      <c r="G1530" s="308"/>
      <c r="H1530" s="305"/>
      <c r="I1530" s="305"/>
      <c r="J1530" s="311"/>
      <c r="K1530" s="305"/>
      <c r="L1530" s="130" t="str">
        <f>IF(I1530&lt;H1530,"Check dates",IF(AND(H1530="",I1530&gt;0),"Check dates",IF(I1530="",".",IFERROR(MAX(0,NETWORKDAYS(H1530,I1530,Lists!$F$45:$F$65)-IF(ISNUMBER(J1530),J1530,0)-1,0),"."))))</f>
        <v>.</v>
      </c>
      <c r="M1530" s="308"/>
      <c r="N1530" s="308"/>
      <c r="O1530" s="304"/>
      <c r="P1530" s="304"/>
      <c r="Q1530" s="304"/>
      <c r="R1530" s="304"/>
      <c r="S1530" s="130" t="str">
        <f t="shared" si="71"/>
        <v>.</v>
      </c>
      <c r="T1530" s="169" t="str">
        <f>IF(S1530="Yes",(NETWORKDAYS(H1530,$D$12,Lists!$F$45:$F$65)-IF(ISNUMBER(J1530),J1530,0)-1),".")</f>
        <v>.</v>
      </c>
      <c r="U1530" s="24"/>
      <c r="V1530" s="296" t="str">
        <f t="shared" si="72"/>
        <v>.</v>
      </c>
      <c r="W1530" s="44"/>
      <c r="X1530" s="307"/>
      <c r="Y1530" s="44"/>
      <c r="Z1530" s="44"/>
      <c r="AA1530" s="44"/>
      <c r="AB1530" s="44"/>
      <c r="AC1530" s="44"/>
      <c r="AD1530" s="44"/>
      <c r="AE1530" s="44"/>
      <c r="AF1530" s="44"/>
      <c r="AG1530" s="44"/>
    </row>
    <row r="1531" spans="1:33" s="105" customFormat="1" ht="11.45" customHeight="1" outlineLevel="1" x14ac:dyDescent="0.2">
      <c r="A1531" s="142">
        <f t="shared" si="70"/>
        <v>1514</v>
      </c>
      <c r="B1531" s="318"/>
      <c r="C1531" s="71"/>
      <c r="D1531" s="314"/>
      <c r="E1531" s="70"/>
      <c r="F1531" s="309"/>
      <c r="G1531" s="308"/>
      <c r="H1531" s="305"/>
      <c r="I1531" s="319"/>
      <c r="J1531" s="311"/>
      <c r="K1531" s="305"/>
      <c r="L1531" s="130" t="str">
        <f>IF(I1531&lt;H1531,"Check dates",IF(AND(H1531="",I1531&gt;0),"Check dates",IF(I1531="",".",IFERROR(MAX(0,NETWORKDAYS(H1531,I1531,Lists!$F$45:$F$65)-IF(ISNUMBER(J1531),J1531,0)-1,0),"."))))</f>
        <v>.</v>
      </c>
      <c r="M1531" s="308"/>
      <c r="N1531" s="308"/>
      <c r="O1531" s="304"/>
      <c r="P1531" s="304"/>
      <c r="Q1531" s="304"/>
      <c r="R1531" s="304"/>
      <c r="S1531" s="130" t="str">
        <f t="shared" si="71"/>
        <v>.</v>
      </c>
      <c r="T1531" s="169" t="str">
        <f>IF(S1531="Yes",(NETWORKDAYS(H1531,$D$12,Lists!$F$45:$F$65)-IF(ISNUMBER(J1531),J1531,0)-1),".")</f>
        <v>.</v>
      </c>
      <c r="U1531" s="24"/>
      <c r="V1531" s="296" t="str">
        <f t="shared" si="72"/>
        <v>.</v>
      </c>
      <c r="W1531" s="44"/>
      <c r="X1531" s="307"/>
      <c r="Y1531" s="44"/>
      <c r="Z1531" s="44"/>
      <c r="AA1531" s="44"/>
      <c r="AB1531" s="44"/>
      <c r="AC1531" s="44"/>
      <c r="AD1531" s="44"/>
      <c r="AE1531" s="44"/>
      <c r="AF1531" s="44"/>
      <c r="AG1531" s="44"/>
    </row>
    <row r="1532" spans="1:33" s="105" customFormat="1" ht="11.45" customHeight="1" outlineLevel="1" x14ac:dyDescent="0.2">
      <c r="A1532" s="142">
        <f t="shared" si="70"/>
        <v>1515</v>
      </c>
      <c r="B1532" s="318"/>
      <c r="C1532" s="71"/>
      <c r="D1532" s="314"/>
      <c r="E1532" s="70"/>
      <c r="F1532" s="309"/>
      <c r="G1532" s="308"/>
      <c r="H1532" s="305"/>
      <c r="I1532" s="305"/>
      <c r="J1532" s="311"/>
      <c r="K1532" s="305"/>
      <c r="L1532" s="130" t="str">
        <f>IF(I1532&lt;H1532,"Check dates",IF(AND(H1532="",I1532&gt;0),"Check dates",IF(I1532="",".",IFERROR(MAX(0,NETWORKDAYS(H1532,I1532,Lists!$F$45:$F$65)-IF(ISNUMBER(J1532),J1532,0)-1,0),"."))))</f>
        <v>.</v>
      </c>
      <c r="M1532" s="308"/>
      <c r="N1532" s="308"/>
      <c r="O1532" s="304"/>
      <c r="P1532" s="304"/>
      <c r="Q1532" s="304"/>
      <c r="R1532" s="304"/>
      <c r="S1532" s="130" t="str">
        <f t="shared" si="71"/>
        <v>.</v>
      </c>
      <c r="T1532" s="169" t="str">
        <f>IF(S1532="Yes",(NETWORKDAYS(H1532,$D$12,Lists!$F$45:$F$65)-IF(ISNUMBER(J1532),J1532,0)-1),".")</f>
        <v>.</v>
      </c>
      <c r="U1532" s="24"/>
      <c r="V1532" s="296" t="str">
        <f t="shared" si="72"/>
        <v>.</v>
      </c>
      <c r="W1532" s="44"/>
      <c r="X1532" s="307"/>
      <c r="Y1532" s="44"/>
      <c r="Z1532" s="44"/>
      <c r="AA1532" s="44"/>
      <c r="AB1532" s="44"/>
      <c r="AC1532" s="44"/>
      <c r="AD1532" s="44"/>
      <c r="AE1532" s="44"/>
      <c r="AF1532" s="44"/>
      <c r="AG1532" s="44"/>
    </row>
    <row r="1533" spans="1:33" s="105" customFormat="1" ht="11.45" customHeight="1" outlineLevel="1" x14ac:dyDescent="0.2">
      <c r="A1533" s="142">
        <f t="shared" si="70"/>
        <v>1516</v>
      </c>
      <c r="B1533" s="318"/>
      <c r="C1533" s="71"/>
      <c r="D1533" s="314"/>
      <c r="E1533" s="70"/>
      <c r="F1533" s="309"/>
      <c r="G1533" s="308"/>
      <c r="H1533" s="305"/>
      <c r="I1533" s="305"/>
      <c r="J1533" s="311"/>
      <c r="K1533" s="305"/>
      <c r="L1533" s="130" t="str">
        <f>IF(I1533&lt;H1533,"Check dates",IF(AND(H1533="",I1533&gt;0),"Check dates",IF(I1533="",".",IFERROR(MAX(0,NETWORKDAYS(H1533,I1533,Lists!$F$45:$F$65)-IF(ISNUMBER(J1533),J1533,0)-1,0),"."))))</f>
        <v>.</v>
      </c>
      <c r="M1533" s="308"/>
      <c r="N1533" s="308"/>
      <c r="O1533" s="304"/>
      <c r="P1533" s="304"/>
      <c r="Q1533" s="304"/>
      <c r="R1533" s="304"/>
      <c r="S1533" s="130" t="str">
        <f t="shared" si="71"/>
        <v>.</v>
      </c>
      <c r="T1533" s="169" t="str">
        <f>IF(S1533="Yes",(NETWORKDAYS(H1533,$D$12,Lists!$F$45:$F$65)-IF(ISNUMBER(J1533),J1533,0)-1),".")</f>
        <v>.</v>
      </c>
      <c r="U1533" s="24"/>
      <c r="V1533" s="296" t="str">
        <f t="shared" si="72"/>
        <v>.</v>
      </c>
      <c r="W1533" s="44"/>
      <c r="X1533" s="307"/>
      <c r="Y1533" s="44"/>
      <c r="Z1533" s="44"/>
      <c r="AA1533" s="44"/>
      <c r="AB1533" s="44"/>
      <c r="AC1533" s="44"/>
      <c r="AD1533" s="44"/>
      <c r="AE1533" s="44"/>
      <c r="AF1533" s="44"/>
      <c r="AG1533" s="44"/>
    </row>
    <row r="1534" spans="1:33" s="105" customFormat="1" ht="11.45" customHeight="1" outlineLevel="1" x14ac:dyDescent="0.2">
      <c r="A1534" s="142">
        <f t="shared" si="70"/>
        <v>1517</v>
      </c>
      <c r="B1534" s="318"/>
      <c r="C1534" s="71"/>
      <c r="D1534" s="314"/>
      <c r="E1534" s="70"/>
      <c r="F1534" s="309"/>
      <c r="G1534" s="308"/>
      <c r="H1534" s="305"/>
      <c r="I1534" s="319"/>
      <c r="J1534" s="311"/>
      <c r="K1534" s="305"/>
      <c r="L1534" s="130" t="str">
        <f>IF(I1534&lt;H1534,"Check dates",IF(AND(H1534="",I1534&gt;0),"Check dates",IF(I1534="",".",IFERROR(MAX(0,NETWORKDAYS(H1534,I1534,Lists!$F$45:$F$65)-IF(ISNUMBER(J1534),J1534,0)-1,0),"."))))</f>
        <v>.</v>
      </c>
      <c r="M1534" s="308"/>
      <c r="N1534" s="308"/>
      <c r="O1534" s="304"/>
      <c r="P1534" s="304"/>
      <c r="Q1534" s="304"/>
      <c r="R1534" s="304"/>
      <c r="S1534" s="130" t="str">
        <f t="shared" si="71"/>
        <v>.</v>
      </c>
      <c r="T1534" s="169" t="str">
        <f>IF(S1534="Yes",(NETWORKDAYS(H1534,$D$12,Lists!$F$45:$F$65)-IF(ISNUMBER(J1534),J1534,0)-1),".")</f>
        <v>.</v>
      </c>
      <c r="U1534" s="24"/>
      <c r="V1534" s="296" t="str">
        <f t="shared" si="72"/>
        <v>.</v>
      </c>
      <c r="W1534" s="44"/>
      <c r="X1534" s="307"/>
      <c r="Y1534" s="44"/>
      <c r="Z1534" s="44"/>
      <c r="AA1534" s="44"/>
      <c r="AB1534" s="44"/>
      <c r="AC1534" s="44"/>
      <c r="AD1534" s="44"/>
      <c r="AE1534" s="44"/>
      <c r="AF1534" s="44"/>
      <c r="AG1534" s="44"/>
    </row>
    <row r="1535" spans="1:33" s="105" customFormat="1" ht="11.45" customHeight="1" outlineLevel="1" x14ac:dyDescent="0.2">
      <c r="A1535" s="142">
        <f t="shared" si="70"/>
        <v>1518</v>
      </c>
      <c r="B1535" s="318"/>
      <c r="C1535" s="71"/>
      <c r="D1535" s="314"/>
      <c r="E1535" s="70"/>
      <c r="F1535" s="309"/>
      <c r="G1535" s="308"/>
      <c r="H1535" s="305"/>
      <c r="I1535" s="305"/>
      <c r="J1535" s="311"/>
      <c r="K1535" s="305"/>
      <c r="L1535" s="130" t="str">
        <f>IF(I1535&lt;H1535,"Check dates",IF(AND(H1535="",I1535&gt;0),"Check dates",IF(I1535="",".",IFERROR(MAX(0,NETWORKDAYS(H1535,I1535,Lists!$F$45:$F$65)-IF(ISNUMBER(J1535),J1535,0)-1,0),"."))))</f>
        <v>.</v>
      </c>
      <c r="M1535" s="308"/>
      <c r="N1535" s="308"/>
      <c r="O1535" s="304"/>
      <c r="P1535" s="304"/>
      <c r="Q1535" s="304"/>
      <c r="R1535" s="304"/>
      <c r="S1535" s="130" t="str">
        <f t="shared" si="71"/>
        <v>.</v>
      </c>
      <c r="T1535" s="169" t="str">
        <f>IF(S1535="Yes",(NETWORKDAYS(H1535,$D$12,Lists!$F$45:$F$65)-IF(ISNUMBER(J1535),J1535,0)-1),".")</f>
        <v>.</v>
      </c>
      <c r="U1535" s="24"/>
      <c r="V1535" s="296" t="str">
        <f t="shared" si="72"/>
        <v>.</v>
      </c>
      <c r="W1535" s="44"/>
      <c r="X1535" s="307"/>
      <c r="Y1535" s="44"/>
      <c r="Z1535" s="44"/>
      <c r="AA1535" s="44"/>
      <c r="AB1535" s="44"/>
      <c r="AC1535" s="44"/>
      <c r="AD1535" s="44"/>
      <c r="AE1535" s="44"/>
      <c r="AF1535" s="44"/>
      <c r="AG1535" s="44"/>
    </row>
    <row r="1536" spans="1:33" s="105" customFormat="1" ht="11.45" customHeight="1" outlineLevel="1" x14ac:dyDescent="0.2">
      <c r="A1536" s="142">
        <f t="shared" si="70"/>
        <v>1519</v>
      </c>
      <c r="B1536" s="318"/>
      <c r="C1536" s="71"/>
      <c r="D1536" s="314"/>
      <c r="E1536" s="70"/>
      <c r="F1536" s="309"/>
      <c r="G1536" s="308"/>
      <c r="H1536" s="305"/>
      <c r="I1536" s="319"/>
      <c r="J1536" s="311"/>
      <c r="K1536" s="305"/>
      <c r="L1536" s="130" t="str">
        <f>IF(I1536&lt;H1536,"Check dates",IF(AND(H1536="",I1536&gt;0),"Check dates",IF(I1536="",".",IFERROR(MAX(0,NETWORKDAYS(H1536,I1536,Lists!$F$45:$F$65)-IF(ISNUMBER(J1536),J1536,0)-1,0),"."))))</f>
        <v>.</v>
      </c>
      <c r="M1536" s="308"/>
      <c r="N1536" s="308"/>
      <c r="O1536" s="304"/>
      <c r="P1536" s="304"/>
      <c r="Q1536" s="304"/>
      <c r="R1536" s="304"/>
      <c r="S1536" s="130" t="str">
        <f t="shared" si="71"/>
        <v>.</v>
      </c>
      <c r="T1536" s="169" t="str">
        <f>IF(S1536="Yes",(NETWORKDAYS(H1536,$D$12,Lists!$F$45:$F$65)-IF(ISNUMBER(J1536),J1536,0)-1),".")</f>
        <v>.</v>
      </c>
      <c r="U1536" s="24"/>
      <c r="V1536" s="296" t="str">
        <f t="shared" si="72"/>
        <v>.</v>
      </c>
      <c r="W1536" s="44"/>
      <c r="X1536" s="307"/>
      <c r="Y1536" s="44"/>
      <c r="Z1536" s="44"/>
      <c r="AA1536" s="44"/>
      <c r="AB1536" s="44"/>
      <c r="AC1536" s="44"/>
      <c r="AD1536" s="44"/>
      <c r="AE1536" s="44"/>
      <c r="AF1536" s="44"/>
      <c r="AG1536" s="44"/>
    </row>
    <row r="1537" spans="1:33" s="105" customFormat="1" ht="11.45" customHeight="1" outlineLevel="1" x14ac:dyDescent="0.2">
      <c r="A1537" s="142">
        <f t="shared" si="70"/>
        <v>1520</v>
      </c>
      <c r="B1537" s="318"/>
      <c r="C1537" s="71"/>
      <c r="D1537" s="314"/>
      <c r="E1537" s="70"/>
      <c r="F1537" s="309"/>
      <c r="G1537" s="308"/>
      <c r="H1537" s="305"/>
      <c r="I1537" s="319"/>
      <c r="J1537" s="311"/>
      <c r="K1537" s="305"/>
      <c r="L1537" s="130" t="str">
        <f>IF(I1537&lt;H1537,"Check dates",IF(AND(H1537="",I1537&gt;0),"Check dates",IF(I1537="",".",IFERROR(MAX(0,NETWORKDAYS(H1537,I1537,Lists!$F$45:$F$65)-IF(ISNUMBER(J1537),J1537,0)-1,0),"."))))</f>
        <v>.</v>
      </c>
      <c r="M1537" s="308"/>
      <c r="N1537" s="308"/>
      <c r="O1537" s="304"/>
      <c r="P1537" s="304"/>
      <c r="Q1537" s="304"/>
      <c r="R1537" s="304"/>
      <c r="S1537" s="130" t="str">
        <f t="shared" si="71"/>
        <v>.</v>
      </c>
      <c r="T1537" s="169" t="str">
        <f>IF(S1537="Yes",(NETWORKDAYS(H1537,$D$12,Lists!$F$45:$F$65)-IF(ISNUMBER(J1537),J1537,0)-1),".")</f>
        <v>.</v>
      </c>
      <c r="U1537" s="24"/>
      <c r="V1537" s="296" t="str">
        <f t="shared" si="72"/>
        <v>.</v>
      </c>
      <c r="W1537" s="44"/>
      <c r="X1537" s="307"/>
      <c r="Y1537" s="44"/>
      <c r="Z1537" s="44"/>
      <c r="AA1537" s="44"/>
      <c r="AB1537" s="44"/>
      <c r="AC1537" s="44"/>
      <c r="AD1537" s="44"/>
      <c r="AE1537" s="44"/>
      <c r="AF1537" s="44"/>
      <c r="AG1537" s="44"/>
    </row>
    <row r="1538" spans="1:33" s="105" customFormat="1" ht="11.45" customHeight="1" outlineLevel="1" x14ac:dyDescent="0.2">
      <c r="A1538" s="142">
        <f t="shared" si="70"/>
        <v>1521</v>
      </c>
      <c r="B1538" s="318"/>
      <c r="C1538" s="71"/>
      <c r="D1538" s="314"/>
      <c r="E1538" s="70"/>
      <c r="F1538" s="309"/>
      <c r="G1538" s="308"/>
      <c r="H1538" s="305"/>
      <c r="I1538" s="305"/>
      <c r="J1538" s="311"/>
      <c r="K1538" s="305"/>
      <c r="L1538" s="130" t="str">
        <f>IF(I1538&lt;H1538,"Check dates",IF(AND(H1538="",I1538&gt;0),"Check dates",IF(I1538="",".",IFERROR(MAX(0,NETWORKDAYS(H1538,I1538,Lists!$F$45:$F$65)-IF(ISNUMBER(J1538),J1538,0)-1,0),"."))))</f>
        <v>.</v>
      </c>
      <c r="M1538" s="308"/>
      <c r="N1538" s="308"/>
      <c r="O1538" s="304"/>
      <c r="P1538" s="304"/>
      <c r="Q1538" s="304"/>
      <c r="R1538" s="304"/>
      <c r="S1538" s="130" t="str">
        <f t="shared" si="71"/>
        <v>.</v>
      </c>
      <c r="T1538" s="169" t="str">
        <f>IF(S1538="Yes",(NETWORKDAYS(H1538,$D$12,Lists!$F$45:$F$65)-IF(ISNUMBER(J1538),J1538,0)-1),".")</f>
        <v>.</v>
      </c>
      <c r="U1538" s="24"/>
      <c r="V1538" s="296" t="str">
        <f t="shared" si="72"/>
        <v>.</v>
      </c>
      <c r="W1538" s="44"/>
      <c r="X1538" s="307"/>
      <c r="Y1538" s="44"/>
      <c r="Z1538" s="44"/>
      <c r="AA1538" s="44"/>
      <c r="AB1538" s="44"/>
      <c r="AC1538" s="44"/>
      <c r="AD1538" s="44"/>
      <c r="AE1538" s="44"/>
      <c r="AF1538" s="44"/>
      <c r="AG1538" s="44"/>
    </row>
    <row r="1539" spans="1:33" s="105" customFormat="1" ht="11.45" customHeight="1" outlineLevel="1" x14ac:dyDescent="0.2">
      <c r="A1539" s="142">
        <f t="shared" si="70"/>
        <v>1522</v>
      </c>
      <c r="B1539" s="318"/>
      <c r="C1539" s="71"/>
      <c r="D1539" s="314"/>
      <c r="E1539" s="70"/>
      <c r="F1539" s="309"/>
      <c r="G1539" s="308"/>
      <c r="H1539" s="305"/>
      <c r="I1539" s="319"/>
      <c r="J1539" s="311"/>
      <c r="K1539" s="305"/>
      <c r="L1539" s="130" t="str">
        <f>IF(I1539&lt;H1539,"Check dates",IF(AND(H1539="",I1539&gt;0),"Check dates",IF(I1539="",".",IFERROR(MAX(0,NETWORKDAYS(H1539,I1539,Lists!$F$45:$F$65)-IF(ISNUMBER(J1539),J1539,0)-1,0),"."))))</f>
        <v>.</v>
      </c>
      <c r="M1539" s="308"/>
      <c r="N1539" s="308"/>
      <c r="O1539" s="304"/>
      <c r="P1539" s="304"/>
      <c r="Q1539" s="304"/>
      <c r="R1539" s="304"/>
      <c r="S1539" s="130" t="str">
        <f t="shared" si="71"/>
        <v>.</v>
      </c>
      <c r="T1539" s="169" t="str">
        <f>IF(S1539="Yes",(NETWORKDAYS(H1539,$D$12,Lists!$F$45:$F$65)-IF(ISNUMBER(J1539),J1539,0)-1),".")</f>
        <v>.</v>
      </c>
      <c r="U1539" s="24"/>
      <c r="V1539" s="296" t="str">
        <f t="shared" si="72"/>
        <v>.</v>
      </c>
      <c r="W1539" s="44"/>
      <c r="X1539" s="307"/>
      <c r="Y1539" s="44"/>
      <c r="Z1539" s="44"/>
      <c r="AA1539" s="44"/>
      <c r="AB1539" s="44"/>
      <c r="AC1539" s="44"/>
      <c r="AD1539" s="44"/>
      <c r="AE1539" s="44"/>
      <c r="AF1539" s="44"/>
      <c r="AG1539" s="44"/>
    </row>
    <row r="1540" spans="1:33" s="105" customFormat="1" ht="11.45" customHeight="1" outlineLevel="1" x14ac:dyDescent="0.2">
      <c r="A1540" s="142">
        <f t="shared" si="70"/>
        <v>1523</v>
      </c>
      <c r="B1540" s="318"/>
      <c r="C1540" s="71"/>
      <c r="D1540" s="314"/>
      <c r="E1540" s="70"/>
      <c r="F1540" s="309"/>
      <c r="G1540" s="308"/>
      <c r="H1540" s="305"/>
      <c r="I1540" s="319"/>
      <c r="J1540" s="311"/>
      <c r="K1540" s="305"/>
      <c r="L1540" s="130" t="str">
        <f>IF(I1540&lt;H1540,"Check dates",IF(AND(H1540="",I1540&gt;0),"Check dates",IF(I1540="",".",IFERROR(MAX(0,NETWORKDAYS(H1540,I1540,Lists!$F$45:$F$65)-IF(ISNUMBER(J1540),J1540,0)-1,0),"."))))</f>
        <v>.</v>
      </c>
      <c r="M1540" s="308"/>
      <c r="N1540" s="308"/>
      <c r="O1540" s="304"/>
      <c r="P1540" s="304"/>
      <c r="Q1540" s="304"/>
      <c r="R1540" s="304"/>
      <c r="S1540" s="130" t="str">
        <f t="shared" si="71"/>
        <v>.</v>
      </c>
      <c r="T1540" s="169" t="str">
        <f>IF(S1540="Yes",(NETWORKDAYS(H1540,$D$12,Lists!$F$45:$F$65)-IF(ISNUMBER(J1540),J1540,0)-1),".")</f>
        <v>.</v>
      </c>
      <c r="U1540" s="24"/>
      <c r="V1540" s="296" t="str">
        <f t="shared" si="72"/>
        <v>.</v>
      </c>
      <c r="W1540" s="44"/>
      <c r="X1540" s="307"/>
      <c r="Y1540" s="44"/>
      <c r="Z1540" s="44"/>
      <c r="AA1540" s="44"/>
      <c r="AB1540" s="44"/>
      <c r="AC1540" s="44"/>
      <c r="AD1540" s="44"/>
      <c r="AE1540" s="44"/>
      <c r="AF1540" s="44"/>
      <c r="AG1540" s="44"/>
    </row>
    <row r="1541" spans="1:33" s="105" customFormat="1" ht="11.45" customHeight="1" outlineLevel="1" x14ac:dyDescent="0.2">
      <c r="A1541" s="142">
        <f t="shared" si="70"/>
        <v>1524</v>
      </c>
      <c r="B1541" s="318"/>
      <c r="C1541" s="71"/>
      <c r="D1541" s="314"/>
      <c r="E1541" s="70"/>
      <c r="F1541" s="309"/>
      <c r="G1541" s="308"/>
      <c r="H1541" s="305"/>
      <c r="I1541" s="305"/>
      <c r="J1541" s="311"/>
      <c r="K1541" s="305"/>
      <c r="L1541" s="130" t="str">
        <f>IF(I1541&lt;H1541,"Check dates",IF(AND(H1541="",I1541&gt;0),"Check dates",IF(I1541="",".",IFERROR(MAX(0,NETWORKDAYS(H1541,I1541,Lists!$F$45:$F$65)-IF(ISNUMBER(J1541),J1541,0)-1,0),"."))))</f>
        <v>.</v>
      </c>
      <c r="M1541" s="308"/>
      <c r="N1541" s="308"/>
      <c r="O1541" s="304"/>
      <c r="P1541" s="304"/>
      <c r="Q1541" s="304"/>
      <c r="R1541" s="304"/>
      <c r="S1541" s="130" t="str">
        <f t="shared" si="71"/>
        <v>.</v>
      </c>
      <c r="T1541" s="169" t="str">
        <f>IF(S1541="Yes",(NETWORKDAYS(H1541,$D$12,Lists!$F$45:$F$65)-IF(ISNUMBER(J1541),J1541,0)-1),".")</f>
        <v>.</v>
      </c>
      <c r="U1541" s="24"/>
      <c r="V1541" s="296" t="str">
        <f t="shared" si="72"/>
        <v>.</v>
      </c>
      <c r="W1541" s="44"/>
      <c r="X1541" s="307"/>
      <c r="Y1541" s="44"/>
      <c r="Z1541" s="44"/>
      <c r="AA1541" s="44"/>
      <c r="AB1541" s="44"/>
      <c r="AC1541" s="44"/>
      <c r="AD1541" s="44"/>
      <c r="AE1541" s="44"/>
      <c r="AF1541" s="44"/>
      <c r="AG1541" s="44"/>
    </row>
    <row r="1542" spans="1:33" s="105" customFormat="1" ht="11.45" customHeight="1" outlineLevel="1" x14ac:dyDescent="0.2">
      <c r="A1542" s="142">
        <f t="shared" si="70"/>
        <v>1525</v>
      </c>
      <c r="B1542" s="318"/>
      <c r="C1542" s="71"/>
      <c r="D1542" s="314"/>
      <c r="E1542" s="70"/>
      <c r="F1542" s="309"/>
      <c r="G1542" s="308"/>
      <c r="H1542" s="305"/>
      <c r="I1542" s="305"/>
      <c r="J1542" s="311"/>
      <c r="K1542" s="305"/>
      <c r="L1542" s="130" t="str">
        <f>IF(I1542&lt;H1542,"Check dates",IF(AND(H1542="",I1542&gt;0),"Check dates",IF(I1542="",".",IFERROR(MAX(0,NETWORKDAYS(H1542,I1542,Lists!$F$45:$F$65)-IF(ISNUMBER(J1542),J1542,0)-1,0),"."))))</f>
        <v>.</v>
      </c>
      <c r="M1542" s="308"/>
      <c r="N1542" s="308"/>
      <c r="O1542" s="304"/>
      <c r="P1542" s="304"/>
      <c r="Q1542" s="304"/>
      <c r="R1542" s="304"/>
      <c r="S1542" s="130" t="str">
        <f t="shared" si="71"/>
        <v>.</v>
      </c>
      <c r="T1542" s="169" t="str">
        <f>IF(S1542="Yes",(NETWORKDAYS(H1542,$D$12,Lists!$F$45:$F$65)-IF(ISNUMBER(J1542),J1542,0)-1),".")</f>
        <v>.</v>
      </c>
      <c r="U1542" s="24"/>
      <c r="V1542" s="296" t="str">
        <f t="shared" si="72"/>
        <v>.</v>
      </c>
      <c r="W1542" s="44"/>
      <c r="X1542" s="307"/>
      <c r="Y1542" s="44"/>
      <c r="Z1542" s="44"/>
      <c r="AA1542" s="44"/>
      <c r="AB1542" s="44"/>
      <c r="AC1542" s="44"/>
      <c r="AD1542" s="44"/>
      <c r="AE1542" s="44"/>
      <c r="AF1542" s="44"/>
      <c r="AG1542" s="44"/>
    </row>
    <row r="1543" spans="1:33" s="105" customFormat="1" ht="11.45" customHeight="1" outlineLevel="1" x14ac:dyDescent="0.2">
      <c r="A1543" s="142">
        <f t="shared" si="70"/>
        <v>1526</v>
      </c>
      <c r="B1543" s="318"/>
      <c r="C1543" s="71"/>
      <c r="D1543" s="314"/>
      <c r="E1543" s="70"/>
      <c r="F1543" s="309"/>
      <c r="G1543" s="308"/>
      <c r="H1543" s="305"/>
      <c r="I1543" s="319"/>
      <c r="J1543" s="311"/>
      <c r="K1543" s="305"/>
      <c r="L1543" s="130" t="str">
        <f>IF(I1543&lt;H1543,"Check dates",IF(AND(H1543="",I1543&gt;0),"Check dates",IF(I1543="",".",IFERROR(MAX(0,NETWORKDAYS(H1543,I1543,Lists!$F$45:$F$65)-IF(ISNUMBER(J1543),J1543,0)-1,0),"."))))</f>
        <v>.</v>
      </c>
      <c r="M1543" s="308"/>
      <c r="N1543" s="308"/>
      <c r="O1543" s="304"/>
      <c r="P1543" s="304"/>
      <c r="Q1543" s="304"/>
      <c r="R1543" s="304"/>
      <c r="S1543" s="130" t="str">
        <f t="shared" si="71"/>
        <v>.</v>
      </c>
      <c r="T1543" s="169" t="str">
        <f>IF(S1543="Yes",(NETWORKDAYS(H1543,$D$12,Lists!$F$45:$F$65)-IF(ISNUMBER(J1543),J1543,0)-1),".")</f>
        <v>.</v>
      </c>
      <c r="U1543" s="24"/>
      <c r="V1543" s="296" t="str">
        <f t="shared" si="72"/>
        <v>.</v>
      </c>
      <c r="W1543" s="44"/>
      <c r="X1543" s="307"/>
      <c r="Y1543" s="44"/>
      <c r="Z1543" s="44"/>
      <c r="AA1543" s="44"/>
      <c r="AB1543" s="44"/>
      <c r="AC1543" s="44"/>
      <c r="AD1543" s="44"/>
      <c r="AE1543" s="44"/>
      <c r="AF1543" s="44"/>
      <c r="AG1543" s="44"/>
    </row>
    <row r="1544" spans="1:33" s="105" customFormat="1" ht="11.45" customHeight="1" outlineLevel="1" x14ac:dyDescent="0.2">
      <c r="A1544" s="142">
        <f t="shared" si="70"/>
        <v>1527</v>
      </c>
      <c r="B1544" s="318"/>
      <c r="C1544" s="71"/>
      <c r="D1544" s="314"/>
      <c r="E1544" s="70"/>
      <c r="F1544" s="309"/>
      <c r="G1544" s="308"/>
      <c r="H1544" s="305"/>
      <c r="I1544" s="319"/>
      <c r="J1544" s="311"/>
      <c r="K1544" s="305"/>
      <c r="L1544" s="130" t="str">
        <f>IF(I1544&lt;H1544,"Check dates",IF(AND(H1544="",I1544&gt;0),"Check dates",IF(I1544="",".",IFERROR(MAX(0,NETWORKDAYS(H1544,I1544,Lists!$F$45:$F$65)-IF(ISNUMBER(J1544),J1544,0)-1,0),"."))))</f>
        <v>.</v>
      </c>
      <c r="M1544" s="308"/>
      <c r="N1544" s="308"/>
      <c r="O1544" s="304"/>
      <c r="P1544" s="304"/>
      <c r="Q1544" s="304"/>
      <c r="R1544" s="304"/>
      <c r="S1544" s="130" t="str">
        <f t="shared" si="71"/>
        <v>.</v>
      </c>
      <c r="T1544" s="169" t="str">
        <f>IF(S1544="Yes",(NETWORKDAYS(H1544,$D$12,Lists!$F$45:$F$65)-IF(ISNUMBER(J1544),J1544,0)-1),".")</f>
        <v>.</v>
      </c>
      <c r="U1544" s="24"/>
      <c r="V1544" s="296" t="str">
        <f t="shared" si="72"/>
        <v>.</v>
      </c>
      <c r="W1544" s="44"/>
      <c r="X1544" s="307"/>
      <c r="Y1544" s="44"/>
      <c r="Z1544" s="44"/>
      <c r="AA1544" s="44"/>
      <c r="AB1544" s="44"/>
      <c r="AC1544" s="44"/>
      <c r="AD1544" s="44"/>
      <c r="AE1544" s="44"/>
      <c r="AF1544" s="44"/>
      <c r="AG1544" s="44"/>
    </row>
    <row r="1545" spans="1:33" s="105" customFormat="1" ht="11.45" customHeight="1" outlineLevel="1" x14ac:dyDescent="0.2">
      <c r="A1545" s="142">
        <f t="shared" ref="A1545:A1608" si="73">A1544+1</f>
        <v>1528</v>
      </c>
      <c r="B1545" s="318"/>
      <c r="C1545" s="71"/>
      <c r="D1545" s="314"/>
      <c r="E1545" s="70"/>
      <c r="F1545" s="309"/>
      <c r="G1545" s="308"/>
      <c r="H1545" s="305"/>
      <c r="I1545" s="319"/>
      <c r="J1545" s="311"/>
      <c r="K1545" s="305"/>
      <c r="L1545" s="130" t="str">
        <f>IF(I1545&lt;H1545,"Check dates",IF(AND(H1545="",I1545&gt;0),"Check dates",IF(I1545="",".",IFERROR(MAX(0,NETWORKDAYS(H1545,I1545,Lists!$F$45:$F$65)-IF(ISNUMBER(J1545),J1545,0)-1,0),"."))))</f>
        <v>.</v>
      </c>
      <c r="M1545" s="308"/>
      <c r="N1545" s="308"/>
      <c r="O1545" s="304"/>
      <c r="P1545" s="304"/>
      <c r="Q1545" s="304"/>
      <c r="R1545" s="304"/>
      <c r="S1545" s="130" t="str">
        <f t="shared" si="71"/>
        <v>.</v>
      </c>
      <c r="T1545" s="169" t="str">
        <f>IF(S1545="Yes",(NETWORKDAYS(H1545,$D$12,Lists!$F$45:$F$65)-IF(ISNUMBER(J1545),J1545,0)-1),".")</f>
        <v>.</v>
      </c>
      <c r="U1545" s="24"/>
      <c r="V1545" s="296" t="str">
        <f t="shared" si="72"/>
        <v>.</v>
      </c>
      <c r="W1545" s="44"/>
      <c r="X1545" s="307"/>
      <c r="Y1545" s="44"/>
      <c r="Z1545" s="44"/>
      <c r="AA1545" s="44"/>
      <c r="AB1545" s="44"/>
      <c r="AC1545" s="44"/>
      <c r="AD1545" s="44"/>
      <c r="AE1545" s="44"/>
      <c r="AF1545" s="44"/>
      <c r="AG1545" s="44"/>
    </row>
    <row r="1546" spans="1:33" s="105" customFormat="1" ht="11.45" customHeight="1" outlineLevel="1" x14ac:dyDescent="0.2">
      <c r="A1546" s="142">
        <f t="shared" si="73"/>
        <v>1529</v>
      </c>
      <c r="B1546" s="318"/>
      <c r="C1546" s="71"/>
      <c r="D1546" s="314"/>
      <c r="E1546" s="70"/>
      <c r="F1546" s="309"/>
      <c r="G1546" s="308"/>
      <c r="H1546" s="305"/>
      <c r="I1546" s="319"/>
      <c r="J1546" s="311"/>
      <c r="K1546" s="305"/>
      <c r="L1546" s="130" t="str">
        <f>IF(I1546&lt;H1546,"Check dates",IF(AND(H1546="",I1546&gt;0),"Check dates",IF(I1546="",".",IFERROR(MAX(0,NETWORKDAYS(H1546,I1546,Lists!$F$45:$F$65)-IF(ISNUMBER(J1546),J1546,0)-1,0),"."))))</f>
        <v>.</v>
      </c>
      <c r="M1546" s="308"/>
      <c r="N1546" s="308"/>
      <c r="O1546" s="304"/>
      <c r="P1546" s="304"/>
      <c r="Q1546" s="304"/>
      <c r="R1546" s="304"/>
      <c r="S1546" s="130" t="str">
        <f t="shared" si="71"/>
        <v>.</v>
      </c>
      <c r="T1546" s="169" t="str">
        <f>IF(S1546="Yes",(NETWORKDAYS(H1546,$D$12,Lists!$F$45:$F$65)-IF(ISNUMBER(J1546),J1546,0)-1),".")</f>
        <v>.</v>
      </c>
      <c r="U1546" s="24"/>
      <c r="V1546" s="296" t="str">
        <f t="shared" si="72"/>
        <v>.</v>
      </c>
      <c r="W1546" s="44"/>
      <c r="X1546" s="307"/>
      <c r="Y1546" s="44"/>
      <c r="Z1546" s="44"/>
      <c r="AA1546" s="44"/>
      <c r="AB1546" s="44"/>
      <c r="AC1546" s="44"/>
      <c r="AD1546" s="44"/>
      <c r="AE1546" s="44"/>
      <c r="AF1546" s="44"/>
      <c r="AG1546" s="44"/>
    </row>
    <row r="1547" spans="1:33" s="105" customFormat="1" ht="11.45" customHeight="1" outlineLevel="1" x14ac:dyDescent="0.2">
      <c r="A1547" s="142">
        <f t="shared" si="73"/>
        <v>1530</v>
      </c>
      <c r="B1547" s="318"/>
      <c r="C1547" s="71"/>
      <c r="D1547" s="314"/>
      <c r="E1547" s="70"/>
      <c r="F1547" s="309"/>
      <c r="G1547" s="308"/>
      <c r="H1547" s="305"/>
      <c r="I1547" s="305"/>
      <c r="J1547" s="311"/>
      <c r="K1547" s="305"/>
      <c r="L1547" s="130" t="str">
        <f>IF(I1547&lt;H1547,"Check dates",IF(AND(H1547="",I1547&gt;0),"Check dates",IF(I1547="",".",IFERROR(MAX(0,NETWORKDAYS(H1547,I1547,Lists!$F$45:$F$65)-IF(ISNUMBER(J1547),J1547,0)-1,0),"."))))</f>
        <v>.</v>
      </c>
      <c r="M1547" s="308"/>
      <c r="N1547" s="308"/>
      <c r="O1547" s="304"/>
      <c r="P1547" s="304"/>
      <c r="Q1547" s="304"/>
      <c r="R1547" s="304"/>
      <c r="S1547" s="130" t="str">
        <f t="shared" si="71"/>
        <v>.</v>
      </c>
      <c r="T1547" s="169" t="str">
        <f>IF(S1547="Yes",(NETWORKDAYS(H1547,$D$12,Lists!$F$45:$F$65)-IF(ISNUMBER(J1547),J1547,0)-1),".")</f>
        <v>.</v>
      </c>
      <c r="U1547" s="24"/>
      <c r="V1547" s="296" t="str">
        <f t="shared" si="72"/>
        <v>.</v>
      </c>
      <c r="W1547" s="44"/>
      <c r="X1547" s="307"/>
      <c r="Y1547" s="44"/>
      <c r="Z1547" s="44"/>
      <c r="AA1547" s="44"/>
      <c r="AB1547" s="44"/>
      <c r="AC1547" s="44"/>
      <c r="AD1547" s="44"/>
      <c r="AE1547" s="44"/>
      <c r="AF1547" s="44"/>
      <c r="AG1547" s="44"/>
    </row>
    <row r="1548" spans="1:33" s="105" customFormat="1" ht="11.45" customHeight="1" outlineLevel="1" x14ac:dyDescent="0.2">
      <c r="A1548" s="142">
        <f t="shared" si="73"/>
        <v>1531</v>
      </c>
      <c r="B1548" s="318"/>
      <c r="C1548" s="71"/>
      <c r="D1548" s="314"/>
      <c r="E1548" s="70"/>
      <c r="F1548" s="309"/>
      <c r="G1548" s="308"/>
      <c r="H1548" s="305"/>
      <c r="I1548" s="319"/>
      <c r="J1548" s="311"/>
      <c r="K1548" s="305"/>
      <c r="L1548" s="130" t="str">
        <f>IF(I1548&lt;H1548,"Check dates",IF(AND(H1548="",I1548&gt;0),"Check dates",IF(I1548="",".",IFERROR(MAX(0,NETWORKDAYS(H1548,I1548,Lists!$F$45:$F$65)-IF(ISNUMBER(J1548),J1548,0)-1,0),"."))))</f>
        <v>.</v>
      </c>
      <c r="M1548" s="308"/>
      <c r="N1548" s="308"/>
      <c r="O1548" s="304"/>
      <c r="P1548" s="304"/>
      <c r="Q1548" s="304"/>
      <c r="R1548" s="304"/>
      <c r="S1548" s="130" t="str">
        <f t="shared" si="71"/>
        <v>.</v>
      </c>
      <c r="T1548" s="169" t="str">
        <f>IF(S1548="Yes",(NETWORKDAYS(H1548,$D$12,Lists!$F$45:$F$65)-IF(ISNUMBER(J1548),J1548,0)-1),".")</f>
        <v>.</v>
      </c>
      <c r="U1548" s="24"/>
      <c r="V1548" s="296" t="str">
        <f t="shared" si="72"/>
        <v>.</v>
      </c>
      <c r="W1548" s="44"/>
      <c r="X1548" s="307"/>
      <c r="Y1548" s="44"/>
      <c r="Z1548" s="44"/>
      <c r="AA1548" s="44"/>
      <c r="AB1548" s="44"/>
      <c r="AC1548" s="44"/>
      <c r="AD1548" s="44"/>
      <c r="AE1548" s="44"/>
      <c r="AF1548" s="44"/>
      <c r="AG1548" s="44"/>
    </row>
    <row r="1549" spans="1:33" s="105" customFormat="1" ht="11.45" customHeight="1" outlineLevel="1" x14ac:dyDescent="0.2">
      <c r="A1549" s="142">
        <f t="shared" si="73"/>
        <v>1532</v>
      </c>
      <c r="B1549" s="318"/>
      <c r="C1549" s="71"/>
      <c r="D1549" s="314"/>
      <c r="E1549" s="70"/>
      <c r="F1549" s="309"/>
      <c r="G1549" s="308"/>
      <c r="H1549" s="305"/>
      <c r="I1549" s="319"/>
      <c r="J1549" s="311"/>
      <c r="K1549" s="305"/>
      <c r="L1549" s="130" t="str">
        <f>IF(I1549&lt;H1549,"Check dates",IF(AND(H1549="",I1549&gt;0),"Check dates",IF(I1549="",".",IFERROR(MAX(0,NETWORKDAYS(H1549,I1549,Lists!$F$45:$F$65)-IF(ISNUMBER(J1549),J1549,0)-1,0),"."))))</f>
        <v>.</v>
      </c>
      <c r="M1549" s="308"/>
      <c r="N1549" s="308"/>
      <c r="O1549" s="304"/>
      <c r="P1549" s="304"/>
      <c r="Q1549" s="304"/>
      <c r="R1549" s="304"/>
      <c r="S1549" s="130" t="str">
        <f t="shared" si="71"/>
        <v>.</v>
      </c>
      <c r="T1549" s="169" t="str">
        <f>IF(S1549="Yes",(NETWORKDAYS(H1549,$D$12,Lists!$F$45:$F$65)-IF(ISNUMBER(J1549),J1549,0)-1),".")</f>
        <v>.</v>
      </c>
      <c r="U1549" s="24"/>
      <c r="V1549" s="296" t="str">
        <f t="shared" si="72"/>
        <v>.</v>
      </c>
      <c r="W1549" s="44"/>
      <c r="X1549" s="307"/>
      <c r="Y1549" s="44"/>
      <c r="Z1549" s="44"/>
      <c r="AA1549" s="44"/>
      <c r="AB1549" s="44"/>
      <c r="AC1549" s="44"/>
      <c r="AD1549" s="44"/>
      <c r="AE1549" s="44"/>
      <c r="AF1549" s="44"/>
      <c r="AG1549" s="44"/>
    </row>
    <row r="1550" spans="1:33" s="105" customFormat="1" ht="11.45" customHeight="1" outlineLevel="1" x14ac:dyDescent="0.2">
      <c r="A1550" s="142">
        <f t="shared" si="73"/>
        <v>1533</v>
      </c>
      <c r="B1550" s="318"/>
      <c r="C1550" s="71"/>
      <c r="D1550" s="314"/>
      <c r="E1550" s="70"/>
      <c r="F1550" s="309"/>
      <c r="G1550" s="308"/>
      <c r="H1550" s="305"/>
      <c r="I1550" s="305"/>
      <c r="J1550" s="311"/>
      <c r="K1550" s="305"/>
      <c r="L1550" s="130" t="str">
        <f>IF(I1550&lt;H1550,"Check dates",IF(AND(H1550="",I1550&gt;0),"Check dates",IF(I1550="",".",IFERROR(MAX(0,NETWORKDAYS(H1550,I1550,Lists!$F$45:$F$65)-IF(ISNUMBER(J1550),J1550,0)-1,0),"."))))</f>
        <v>.</v>
      </c>
      <c r="M1550" s="308"/>
      <c r="N1550" s="308"/>
      <c r="O1550" s="304"/>
      <c r="P1550" s="304"/>
      <c r="Q1550" s="304"/>
      <c r="R1550" s="304"/>
      <c r="S1550" s="130" t="str">
        <f t="shared" si="71"/>
        <v>.</v>
      </c>
      <c r="T1550" s="169" t="str">
        <f>IF(S1550="Yes",(NETWORKDAYS(H1550,$D$12,Lists!$F$45:$F$65)-IF(ISNUMBER(J1550),J1550,0)-1),".")</f>
        <v>.</v>
      </c>
      <c r="U1550" s="24"/>
      <c r="V1550" s="296" t="str">
        <f t="shared" si="72"/>
        <v>.</v>
      </c>
      <c r="W1550" s="44"/>
      <c r="X1550" s="307"/>
      <c r="Y1550" s="44"/>
      <c r="Z1550" s="44"/>
      <c r="AA1550" s="44"/>
      <c r="AB1550" s="44"/>
      <c r="AC1550" s="44"/>
      <c r="AD1550" s="44"/>
      <c r="AE1550" s="44"/>
      <c r="AF1550" s="44"/>
      <c r="AG1550" s="44"/>
    </row>
    <row r="1551" spans="1:33" s="105" customFormat="1" ht="11.45" customHeight="1" outlineLevel="1" x14ac:dyDescent="0.2">
      <c r="A1551" s="142">
        <f t="shared" si="73"/>
        <v>1534</v>
      </c>
      <c r="B1551" s="318"/>
      <c r="C1551" s="71"/>
      <c r="D1551" s="314"/>
      <c r="E1551" s="70"/>
      <c r="F1551" s="309"/>
      <c r="G1551" s="308"/>
      <c r="H1551" s="305"/>
      <c r="I1551" s="305"/>
      <c r="J1551" s="311"/>
      <c r="K1551" s="305"/>
      <c r="L1551" s="130" t="str">
        <f>IF(I1551&lt;H1551,"Check dates",IF(AND(H1551="",I1551&gt;0),"Check dates",IF(I1551="",".",IFERROR(MAX(0,NETWORKDAYS(H1551,I1551,Lists!$F$45:$F$65)-IF(ISNUMBER(J1551),J1551,0)-1,0),"."))))</f>
        <v>.</v>
      </c>
      <c r="M1551" s="308"/>
      <c r="N1551" s="308"/>
      <c r="O1551" s="304"/>
      <c r="P1551" s="304"/>
      <c r="Q1551" s="304"/>
      <c r="R1551" s="304"/>
      <c r="S1551" s="130" t="str">
        <f t="shared" si="71"/>
        <v>.</v>
      </c>
      <c r="T1551" s="169" t="str">
        <f>IF(S1551="Yes",(NETWORKDAYS(H1551,$D$12,Lists!$F$45:$F$65)-IF(ISNUMBER(J1551),J1551,0)-1),".")</f>
        <v>.</v>
      </c>
      <c r="U1551" s="24"/>
      <c r="V1551" s="296" t="str">
        <f t="shared" si="72"/>
        <v>.</v>
      </c>
      <c r="W1551" s="44"/>
      <c r="X1551" s="307"/>
      <c r="Y1551" s="44"/>
      <c r="Z1551" s="44"/>
      <c r="AA1551" s="44"/>
      <c r="AB1551" s="44"/>
      <c r="AC1551" s="44"/>
      <c r="AD1551" s="44"/>
      <c r="AE1551" s="44"/>
      <c r="AF1551" s="44"/>
      <c r="AG1551" s="44"/>
    </row>
    <row r="1552" spans="1:33" s="105" customFormat="1" ht="11.45" customHeight="1" outlineLevel="1" x14ac:dyDescent="0.2">
      <c r="A1552" s="142">
        <f t="shared" si="73"/>
        <v>1535</v>
      </c>
      <c r="B1552" s="318"/>
      <c r="C1552" s="71"/>
      <c r="D1552" s="314"/>
      <c r="E1552" s="70"/>
      <c r="F1552" s="309"/>
      <c r="G1552" s="308"/>
      <c r="H1552" s="305"/>
      <c r="I1552" s="319"/>
      <c r="J1552" s="311"/>
      <c r="K1552" s="305"/>
      <c r="L1552" s="130" t="str">
        <f>IF(I1552&lt;H1552,"Check dates",IF(AND(H1552="",I1552&gt;0),"Check dates",IF(I1552="",".",IFERROR(MAX(0,NETWORKDAYS(H1552,I1552,Lists!$F$45:$F$65)-IF(ISNUMBER(J1552),J1552,0)-1,0),"."))))</f>
        <v>.</v>
      </c>
      <c r="M1552" s="308"/>
      <c r="N1552" s="308"/>
      <c r="O1552" s="304"/>
      <c r="P1552" s="304"/>
      <c r="Q1552" s="304"/>
      <c r="R1552" s="304"/>
      <c r="S1552" s="130" t="str">
        <f t="shared" si="71"/>
        <v>.</v>
      </c>
      <c r="T1552" s="169" t="str">
        <f>IF(S1552="Yes",(NETWORKDAYS(H1552,$D$12,Lists!$F$45:$F$65)-IF(ISNUMBER(J1552),J1552,0)-1),".")</f>
        <v>.</v>
      </c>
      <c r="U1552" s="24"/>
      <c r="V1552" s="296" t="str">
        <f t="shared" si="72"/>
        <v>.</v>
      </c>
      <c r="W1552" s="44"/>
      <c r="X1552" s="307"/>
      <c r="Y1552" s="44"/>
      <c r="Z1552" s="44"/>
      <c r="AA1552" s="44"/>
      <c r="AB1552" s="44"/>
      <c r="AC1552" s="44"/>
      <c r="AD1552" s="44"/>
      <c r="AE1552" s="44"/>
      <c r="AF1552" s="44"/>
      <c r="AG1552" s="44"/>
    </row>
    <row r="1553" spans="1:33" s="105" customFormat="1" ht="11.45" customHeight="1" outlineLevel="1" x14ac:dyDescent="0.2">
      <c r="A1553" s="142">
        <f t="shared" si="73"/>
        <v>1536</v>
      </c>
      <c r="B1553" s="318"/>
      <c r="C1553" s="71"/>
      <c r="D1553" s="314"/>
      <c r="E1553" s="70"/>
      <c r="F1553" s="309"/>
      <c r="G1553" s="308"/>
      <c r="H1553" s="305"/>
      <c r="I1553" s="305"/>
      <c r="J1553" s="311"/>
      <c r="K1553" s="305"/>
      <c r="L1553" s="130" t="str">
        <f>IF(I1553&lt;H1553,"Check dates",IF(AND(H1553="",I1553&gt;0),"Check dates",IF(I1553="",".",IFERROR(MAX(0,NETWORKDAYS(H1553,I1553,Lists!$F$45:$F$65)-IF(ISNUMBER(J1553),J1553,0)-1,0),"."))))</f>
        <v>.</v>
      </c>
      <c r="M1553" s="308"/>
      <c r="N1553" s="308"/>
      <c r="O1553" s="304"/>
      <c r="P1553" s="304"/>
      <c r="Q1553" s="304"/>
      <c r="R1553" s="304"/>
      <c r="S1553" s="130" t="str">
        <f t="shared" si="71"/>
        <v>.</v>
      </c>
      <c r="T1553" s="169" t="str">
        <f>IF(S1553="Yes",(NETWORKDAYS(H1553,$D$12,Lists!$F$45:$F$65)-IF(ISNUMBER(J1553),J1553,0)-1),".")</f>
        <v>.</v>
      </c>
      <c r="U1553" s="24"/>
      <c r="V1553" s="296" t="str">
        <f t="shared" si="72"/>
        <v>.</v>
      </c>
      <c r="W1553" s="44"/>
      <c r="X1553" s="307"/>
      <c r="Y1553" s="44"/>
      <c r="Z1553" s="44"/>
      <c r="AA1553" s="44"/>
      <c r="AB1553" s="44"/>
      <c r="AC1553" s="44"/>
      <c r="AD1553" s="44"/>
      <c r="AE1553" s="44"/>
      <c r="AF1553" s="44"/>
      <c r="AG1553" s="44"/>
    </row>
    <row r="1554" spans="1:33" s="105" customFormat="1" ht="11.45" customHeight="1" outlineLevel="1" x14ac:dyDescent="0.2">
      <c r="A1554" s="142">
        <f t="shared" si="73"/>
        <v>1537</v>
      </c>
      <c r="B1554" s="318"/>
      <c r="C1554" s="71"/>
      <c r="D1554" s="314"/>
      <c r="E1554" s="70"/>
      <c r="F1554" s="309"/>
      <c r="G1554" s="308"/>
      <c r="H1554" s="305"/>
      <c r="I1554" s="305"/>
      <c r="J1554" s="311"/>
      <c r="K1554" s="305"/>
      <c r="L1554" s="130" t="str">
        <f>IF(I1554&lt;H1554,"Check dates",IF(AND(H1554="",I1554&gt;0),"Check dates",IF(I1554="",".",IFERROR(MAX(0,NETWORKDAYS(H1554,I1554,Lists!$F$45:$F$65)-IF(ISNUMBER(J1554),J1554,0)-1,0),"."))))</f>
        <v>.</v>
      </c>
      <c r="M1554" s="308"/>
      <c r="N1554" s="308"/>
      <c r="O1554" s="304"/>
      <c r="P1554" s="304"/>
      <c r="Q1554" s="304"/>
      <c r="R1554" s="304"/>
      <c r="S1554" s="130" t="str">
        <f t="shared" ref="S1554:S1617" si="74">IF(ISBLANK(B1554),".",IF(V1554=".","Yes","No"))</f>
        <v>.</v>
      </c>
      <c r="T1554" s="169" t="str">
        <f>IF(S1554="Yes",(NETWORKDAYS(H1554,$D$12,Lists!$F$45:$F$65)-IF(ISNUMBER(J1554),J1554,0)-1),".")</f>
        <v>.</v>
      </c>
      <c r="U1554" s="24"/>
      <c r="V1554" s="296" t="str">
        <f t="shared" ref="V1554:V1617" si="75">IF(I1554="",".",IF(VALUE(I1554)&lt;=VALUE($D$12),VALUE(I1554),"."))</f>
        <v>.</v>
      </c>
      <c r="W1554" s="44"/>
      <c r="X1554" s="307"/>
      <c r="Y1554" s="44"/>
      <c r="Z1554" s="44"/>
      <c r="AA1554" s="44"/>
      <c r="AB1554" s="44"/>
      <c r="AC1554" s="44"/>
      <c r="AD1554" s="44"/>
      <c r="AE1554" s="44"/>
      <c r="AF1554" s="44"/>
      <c r="AG1554" s="44"/>
    </row>
    <row r="1555" spans="1:33" s="105" customFormat="1" ht="11.45" customHeight="1" outlineLevel="1" x14ac:dyDescent="0.2">
      <c r="A1555" s="142">
        <f t="shared" si="73"/>
        <v>1538</v>
      </c>
      <c r="B1555" s="318"/>
      <c r="C1555" s="71"/>
      <c r="D1555" s="314"/>
      <c r="E1555" s="70"/>
      <c r="F1555" s="309"/>
      <c r="G1555" s="308"/>
      <c r="H1555" s="305"/>
      <c r="I1555" s="305"/>
      <c r="J1555" s="311"/>
      <c r="K1555" s="305"/>
      <c r="L1555" s="130" t="str">
        <f>IF(I1555&lt;H1555,"Check dates",IF(AND(H1555="",I1555&gt;0),"Check dates",IF(I1555="",".",IFERROR(MAX(0,NETWORKDAYS(H1555,I1555,Lists!$F$45:$F$65)-IF(ISNUMBER(J1555),J1555,0)-1,0),"."))))</f>
        <v>.</v>
      </c>
      <c r="M1555" s="308"/>
      <c r="N1555" s="308"/>
      <c r="O1555" s="304"/>
      <c r="P1555" s="304"/>
      <c r="Q1555" s="304"/>
      <c r="R1555" s="304"/>
      <c r="S1555" s="130" t="str">
        <f t="shared" si="74"/>
        <v>.</v>
      </c>
      <c r="T1555" s="169" t="str">
        <f>IF(S1555="Yes",(NETWORKDAYS(H1555,$D$12,Lists!$F$45:$F$65)-IF(ISNUMBER(J1555),J1555,0)-1),".")</f>
        <v>.</v>
      </c>
      <c r="U1555" s="24"/>
      <c r="V1555" s="296" t="str">
        <f t="shared" si="75"/>
        <v>.</v>
      </c>
      <c r="W1555" s="44"/>
      <c r="X1555" s="307"/>
      <c r="Y1555" s="44"/>
      <c r="Z1555" s="44"/>
      <c r="AA1555" s="44"/>
      <c r="AB1555" s="44"/>
      <c r="AC1555" s="44"/>
      <c r="AD1555" s="44"/>
      <c r="AE1555" s="44"/>
      <c r="AF1555" s="44"/>
      <c r="AG1555" s="44"/>
    </row>
    <row r="1556" spans="1:33" s="105" customFormat="1" ht="11.45" customHeight="1" outlineLevel="1" x14ac:dyDescent="0.2">
      <c r="A1556" s="142">
        <f t="shared" si="73"/>
        <v>1539</v>
      </c>
      <c r="B1556" s="318"/>
      <c r="C1556" s="71"/>
      <c r="D1556" s="314"/>
      <c r="E1556" s="70"/>
      <c r="F1556" s="309"/>
      <c r="G1556" s="308"/>
      <c r="H1556" s="305"/>
      <c r="I1556" s="305"/>
      <c r="J1556" s="311"/>
      <c r="K1556" s="305"/>
      <c r="L1556" s="130" t="str">
        <f>IF(I1556&lt;H1556,"Check dates",IF(AND(H1556="",I1556&gt;0),"Check dates",IF(I1556="",".",IFERROR(MAX(0,NETWORKDAYS(H1556,I1556,Lists!$F$45:$F$65)-IF(ISNUMBER(J1556),J1556,0)-1,0),"."))))</f>
        <v>.</v>
      </c>
      <c r="M1556" s="308"/>
      <c r="N1556" s="308"/>
      <c r="O1556" s="304"/>
      <c r="P1556" s="304"/>
      <c r="Q1556" s="304"/>
      <c r="R1556" s="304"/>
      <c r="S1556" s="130" t="str">
        <f t="shared" si="74"/>
        <v>.</v>
      </c>
      <c r="T1556" s="169" t="str">
        <f>IF(S1556="Yes",(NETWORKDAYS(H1556,$D$12,Lists!$F$45:$F$65)-IF(ISNUMBER(J1556),J1556,0)-1),".")</f>
        <v>.</v>
      </c>
      <c r="U1556" s="24"/>
      <c r="V1556" s="296" t="str">
        <f t="shared" si="75"/>
        <v>.</v>
      </c>
      <c r="W1556" s="44"/>
      <c r="X1556" s="307"/>
      <c r="Y1556" s="44"/>
      <c r="Z1556" s="44"/>
      <c r="AA1556" s="44"/>
      <c r="AB1556" s="44"/>
      <c r="AC1556" s="44"/>
      <c r="AD1556" s="44"/>
      <c r="AE1556" s="44"/>
      <c r="AF1556" s="44"/>
      <c r="AG1556" s="44"/>
    </row>
    <row r="1557" spans="1:33" s="105" customFormat="1" ht="11.45" customHeight="1" outlineLevel="1" x14ac:dyDescent="0.2">
      <c r="A1557" s="142">
        <f t="shared" si="73"/>
        <v>1540</v>
      </c>
      <c r="B1557" s="318"/>
      <c r="C1557" s="71"/>
      <c r="D1557" s="314"/>
      <c r="E1557" s="70"/>
      <c r="F1557" s="309"/>
      <c r="G1557" s="308"/>
      <c r="H1557" s="305"/>
      <c r="I1557" s="305"/>
      <c r="J1557" s="311"/>
      <c r="K1557" s="305"/>
      <c r="L1557" s="130" t="str">
        <f>IF(I1557&lt;H1557,"Check dates",IF(AND(H1557="",I1557&gt;0),"Check dates",IF(I1557="",".",IFERROR(MAX(0,NETWORKDAYS(H1557,I1557,Lists!$F$45:$F$65)-IF(ISNUMBER(J1557),J1557,0)-1,0),"."))))</f>
        <v>.</v>
      </c>
      <c r="M1557" s="308"/>
      <c r="N1557" s="308"/>
      <c r="O1557" s="304"/>
      <c r="P1557" s="304"/>
      <c r="Q1557" s="304"/>
      <c r="R1557" s="304"/>
      <c r="S1557" s="130" t="str">
        <f t="shared" si="74"/>
        <v>.</v>
      </c>
      <c r="T1557" s="169" t="str">
        <f>IF(S1557="Yes",(NETWORKDAYS(H1557,$D$12,Lists!$F$45:$F$65)-IF(ISNUMBER(J1557),J1557,0)-1),".")</f>
        <v>.</v>
      </c>
      <c r="U1557" s="24"/>
      <c r="V1557" s="296" t="str">
        <f t="shared" si="75"/>
        <v>.</v>
      </c>
      <c r="W1557" s="44"/>
      <c r="X1557" s="307"/>
      <c r="Y1557" s="44"/>
      <c r="Z1557" s="44"/>
      <c r="AA1557" s="44"/>
      <c r="AB1557" s="44"/>
      <c r="AC1557" s="44"/>
      <c r="AD1557" s="44"/>
      <c r="AE1557" s="44"/>
      <c r="AF1557" s="44"/>
      <c r="AG1557" s="44"/>
    </row>
    <row r="1558" spans="1:33" s="105" customFormat="1" ht="11.45" customHeight="1" outlineLevel="1" x14ac:dyDescent="0.2">
      <c r="A1558" s="142">
        <f t="shared" si="73"/>
        <v>1541</v>
      </c>
      <c r="B1558" s="318"/>
      <c r="C1558" s="71"/>
      <c r="D1558" s="314"/>
      <c r="E1558" s="70"/>
      <c r="F1558" s="309"/>
      <c r="G1558" s="308"/>
      <c r="H1558" s="305"/>
      <c r="I1558" s="319"/>
      <c r="J1558" s="311"/>
      <c r="K1558" s="305"/>
      <c r="L1558" s="130" t="str">
        <f>IF(I1558&lt;H1558,"Check dates",IF(AND(H1558="",I1558&gt;0),"Check dates",IF(I1558="",".",IFERROR(MAX(0,NETWORKDAYS(H1558,I1558,Lists!$F$45:$F$65)-IF(ISNUMBER(J1558),J1558,0)-1,0),"."))))</f>
        <v>.</v>
      </c>
      <c r="M1558" s="308"/>
      <c r="N1558" s="308"/>
      <c r="O1558" s="304"/>
      <c r="P1558" s="304"/>
      <c r="Q1558" s="304"/>
      <c r="R1558" s="304"/>
      <c r="S1558" s="130" t="str">
        <f t="shared" si="74"/>
        <v>.</v>
      </c>
      <c r="T1558" s="169" t="str">
        <f>IF(S1558="Yes",(NETWORKDAYS(H1558,$D$12,Lists!$F$45:$F$65)-IF(ISNUMBER(J1558),J1558,0)-1),".")</f>
        <v>.</v>
      </c>
      <c r="U1558" s="24"/>
      <c r="V1558" s="296" t="str">
        <f t="shared" si="75"/>
        <v>.</v>
      </c>
      <c r="W1558" s="44"/>
      <c r="X1558" s="307"/>
      <c r="Y1558" s="44"/>
      <c r="Z1558" s="44"/>
      <c r="AA1558" s="44"/>
      <c r="AB1558" s="44"/>
      <c r="AC1558" s="44"/>
      <c r="AD1558" s="44"/>
      <c r="AE1558" s="44"/>
      <c r="AF1558" s="44"/>
      <c r="AG1558" s="44"/>
    </row>
    <row r="1559" spans="1:33" s="105" customFormat="1" ht="11.45" customHeight="1" outlineLevel="1" x14ac:dyDescent="0.2">
      <c r="A1559" s="142">
        <f t="shared" si="73"/>
        <v>1542</v>
      </c>
      <c r="B1559" s="318"/>
      <c r="C1559" s="71"/>
      <c r="D1559" s="314"/>
      <c r="E1559" s="70"/>
      <c r="F1559" s="309"/>
      <c r="G1559" s="308"/>
      <c r="H1559" s="305"/>
      <c r="I1559" s="319"/>
      <c r="J1559" s="311"/>
      <c r="K1559" s="305"/>
      <c r="L1559" s="130" t="str">
        <f>IF(I1559&lt;H1559,"Check dates",IF(AND(H1559="",I1559&gt;0),"Check dates",IF(I1559="",".",IFERROR(MAX(0,NETWORKDAYS(H1559,I1559,Lists!$F$45:$F$65)-IF(ISNUMBER(J1559),J1559,0)-1,0),"."))))</f>
        <v>.</v>
      </c>
      <c r="M1559" s="308"/>
      <c r="N1559" s="308"/>
      <c r="O1559" s="304"/>
      <c r="P1559" s="304"/>
      <c r="Q1559" s="304"/>
      <c r="R1559" s="304"/>
      <c r="S1559" s="130" t="str">
        <f t="shared" si="74"/>
        <v>.</v>
      </c>
      <c r="T1559" s="169" t="str">
        <f>IF(S1559="Yes",(NETWORKDAYS(H1559,$D$12,Lists!$F$45:$F$65)-IF(ISNUMBER(J1559),J1559,0)-1),".")</f>
        <v>.</v>
      </c>
      <c r="U1559" s="24"/>
      <c r="V1559" s="296" t="str">
        <f t="shared" si="75"/>
        <v>.</v>
      </c>
      <c r="W1559" s="44"/>
      <c r="X1559" s="307"/>
      <c r="Y1559" s="44"/>
      <c r="Z1559" s="44"/>
      <c r="AA1559" s="44"/>
      <c r="AB1559" s="44"/>
      <c r="AC1559" s="44"/>
      <c r="AD1559" s="44"/>
      <c r="AE1559" s="44"/>
      <c r="AF1559" s="44"/>
      <c r="AG1559" s="44"/>
    </row>
    <row r="1560" spans="1:33" s="105" customFormat="1" ht="11.45" customHeight="1" outlineLevel="1" x14ac:dyDescent="0.2">
      <c r="A1560" s="142">
        <f t="shared" si="73"/>
        <v>1543</v>
      </c>
      <c r="B1560" s="318"/>
      <c r="C1560" s="71"/>
      <c r="D1560" s="314"/>
      <c r="E1560" s="70"/>
      <c r="F1560" s="309"/>
      <c r="G1560" s="308"/>
      <c r="H1560" s="305"/>
      <c r="I1560" s="319"/>
      <c r="J1560" s="311"/>
      <c r="K1560" s="305"/>
      <c r="L1560" s="130" t="str">
        <f>IF(I1560&lt;H1560,"Check dates",IF(AND(H1560="",I1560&gt;0),"Check dates",IF(I1560="",".",IFERROR(MAX(0,NETWORKDAYS(H1560,I1560,Lists!$F$45:$F$65)-IF(ISNUMBER(J1560),J1560,0)-1,0),"."))))</f>
        <v>.</v>
      </c>
      <c r="M1560" s="308"/>
      <c r="N1560" s="308"/>
      <c r="O1560" s="304"/>
      <c r="P1560" s="304"/>
      <c r="Q1560" s="304"/>
      <c r="R1560" s="304"/>
      <c r="S1560" s="130" t="str">
        <f t="shared" si="74"/>
        <v>.</v>
      </c>
      <c r="T1560" s="169" t="str">
        <f>IF(S1560="Yes",(NETWORKDAYS(H1560,$D$12,Lists!$F$45:$F$65)-IF(ISNUMBER(J1560),J1560,0)-1),".")</f>
        <v>.</v>
      </c>
      <c r="U1560" s="24"/>
      <c r="V1560" s="296" t="str">
        <f t="shared" si="75"/>
        <v>.</v>
      </c>
      <c r="W1560" s="44"/>
      <c r="X1560" s="307"/>
      <c r="Y1560" s="44"/>
      <c r="Z1560" s="44"/>
      <c r="AA1560" s="44"/>
      <c r="AB1560" s="44"/>
      <c r="AC1560" s="44"/>
      <c r="AD1560" s="44"/>
      <c r="AE1560" s="44"/>
      <c r="AF1560" s="44"/>
      <c r="AG1560" s="44"/>
    </row>
    <row r="1561" spans="1:33" s="105" customFormat="1" ht="11.45" customHeight="1" outlineLevel="1" x14ac:dyDescent="0.2">
      <c r="A1561" s="142">
        <f t="shared" si="73"/>
        <v>1544</v>
      </c>
      <c r="B1561" s="318"/>
      <c r="C1561" s="71"/>
      <c r="D1561" s="314"/>
      <c r="E1561" s="70"/>
      <c r="F1561" s="309"/>
      <c r="G1561" s="308"/>
      <c r="H1561" s="305"/>
      <c r="I1561" s="305"/>
      <c r="J1561" s="311"/>
      <c r="K1561" s="305"/>
      <c r="L1561" s="130" t="str">
        <f>IF(I1561&lt;H1561,"Check dates",IF(AND(H1561="",I1561&gt;0),"Check dates",IF(I1561="",".",IFERROR(MAX(0,NETWORKDAYS(H1561,I1561,Lists!$F$45:$F$65)-IF(ISNUMBER(J1561),J1561,0)-1,0),"."))))</f>
        <v>.</v>
      </c>
      <c r="M1561" s="308"/>
      <c r="N1561" s="308"/>
      <c r="O1561" s="304"/>
      <c r="P1561" s="304"/>
      <c r="Q1561" s="304"/>
      <c r="R1561" s="304"/>
      <c r="S1561" s="130" t="str">
        <f t="shared" si="74"/>
        <v>.</v>
      </c>
      <c r="T1561" s="169" t="str">
        <f>IF(S1561="Yes",(NETWORKDAYS(H1561,$D$12,Lists!$F$45:$F$65)-IF(ISNUMBER(J1561),J1561,0)-1),".")</f>
        <v>.</v>
      </c>
      <c r="U1561" s="24"/>
      <c r="V1561" s="296" t="str">
        <f t="shared" si="75"/>
        <v>.</v>
      </c>
      <c r="W1561" s="44"/>
      <c r="X1561" s="307"/>
      <c r="Y1561" s="44"/>
      <c r="Z1561" s="44"/>
      <c r="AA1561" s="44"/>
      <c r="AB1561" s="44"/>
      <c r="AC1561" s="44"/>
      <c r="AD1561" s="44"/>
      <c r="AE1561" s="44"/>
      <c r="AF1561" s="44"/>
      <c r="AG1561" s="44"/>
    </row>
    <row r="1562" spans="1:33" s="105" customFormat="1" ht="11.45" customHeight="1" outlineLevel="1" x14ac:dyDescent="0.2">
      <c r="A1562" s="142">
        <f t="shared" si="73"/>
        <v>1545</v>
      </c>
      <c r="B1562" s="318"/>
      <c r="C1562" s="71"/>
      <c r="D1562" s="314"/>
      <c r="E1562" s="70"/>
      <c r="F1562" s="309"/>
      <c r="G1562" s="308"/>
      <c r="H1562" s="305"/>
      <c r="I1562" s="305"/>
      <c r="J1562" s="311"/>
      <c r="K1562" s="305"/>
      <c r="L1562" s="130" t="str">
        <f>IF(I1562&lt;H1562,"Check dates",IF(AND(H1562="",I1562&gt;0),"Check dates",IF(I1562="",".",IFERROR(MAX(0,NETWORKDAYS(H1562,I1562,Lists!$F$45:$F$65)-IF(ISNUMBER(J1562),J1562,0)-1,0),"."))))</f>
        <v>.</v>
      </c>
      <c r="M1562" s="308"/>
      <c r="N1562" s="308"/>
      <c r="O1562" s="304"/>
      <c r="P1562" s="304"/>
      <c r="Q1562" s="304"/>
      <c r="R1562" s="304"/>
      <c r="S1562" s="130" t="str">
        <f t="shared" si="74"/>
        <v>.</v>
      </c>
      <c r="T1562" s="169" t="str">
        <f>IF(S1562="Yes",(NETWORKDAYS(H1562,$D$12,Lists!$F$45:$F$65)-IF(ISNUMBER(J1562),J1562,0)-1),".")</f>
        <v>.</v>
      </c>
      <c r="U1562" s="24"/>
      <c r="V1562" s="296" t="str">
        <f t="shared" si="75"/>
        <v>.</v>
      </c>
      <c r="W1562" s="44"/>
      <c r="X1562" s="307"/>
      <c r="Y1562" s="44"/>
      <c r="Z1562" s="44"/>
      <c r="AA1562" s="44"/>
      <c r="AB1562" s="44"/>
      <c r="AC1562" s="44"/>
      <c r="AD1562" s="44"/>
      <c r="AE1562" s="44"/>
      <c r="AF1562" s="44"/>
      <c r="AG1562" s="44"/>
    </row>
    <row r="1563" spans="1:33" s="105" customFormat="1" ht="11.45" customHeight="1" outlineLevel="1" x14ac:dyDescent="0.2">
      <c r="A1563" s="142">
        <f t="shared" si="73"/>
        <v>1546</v>
      </c>
      <c r="B1563" s="318"/>
      <c r="C1563" s="71"/>
      <c r="D1563" s="314"/>
      <c r="E1563" s="70"/>
      <c r="F1563" s="309"/>
      <c r="G1563" s="308"/>
      <c r="H1563" s="305"/>
      <c r="I1563" s="319"/>
      <c r="J1563" s="311"/>
      <c r="K1563" s="305"/>
      <c r="L1563" s="130" t="str">
        <f>IF(I1563&lt;H1563,"Check dates",IF(AND(H1563="",I1563&gt;0),"Check dates",IF(I1563="",".",IFERROR(MAX(0,NETWORKDAYS(H1563,I1563,Lists!$F$45:$F$65)-IF(ISNUMBER(J1563),J1563,0)-1,0),"."))))</f>
        <v>.</v>
      </c>
      <c r="M1563" s="308"/>
      <c r="N1563" s="308"/>
      <c r="O1563" s="304"/>
      <c r="P1563" s="304"/>
      <c r="Q1563" s="304"/>
      <c r="R1563" s="304"/>
      <c r="S1563" s="130" t="str">
        <f t="shared" si="74"/>
        <v>.</v>
      </c>
      <c r="T1563" s="169" t="str">
        <f>IF(S1563="Yes",(NETWORKDAYS(H1563,$D$12,Lists!$F$45:$F$65)-IF(ISNUMBER(J1563),J1563,0)-1),".")</f>
        <v>.</v>
      </c>
      <c r="U1563" s="24"/>
      <c r="V1563" s="296" t="str">
        <f t="shared" si="75"/>
        <v>.</v>
      </c>
      <c r="W1563" s="44"/>
      <c r="X1563" s="307"/>
      <c r="Y1563" s="44"/>
      <c r="Z1563" s="44"/>
      <c r="AA1563" s="44"/>
      <c r="AB1563" s="44"/>
      <c r="AC1563" s="44"/>
      <c r="AD1563" s="44"/>
      <c r="AE1563" s="44"/>
      <c r="AF1563" s="44"/>
      <c r="AG1563" s="44"/>
    </row>
    <row r="1564" spans="1:33" s="105" customFormat="1" ht="11.45" customHeight="1" outlineLevel="1" x14ac:dyDescent="0.2">
      <c r="A1564" s="142">
        <f t="shared" si="73"/>
        <v>1547</v>
      </c>
      <c r="B1564" s="318"/>
      <c r="C1564" s="71"/>
      <c r="D1564" s="314"/>
      <c r="E1564" s="70"/>
      <c r="F1564" s="309"/>
      <c r="G1564" s="308"/>
      <c r="H1564" s="305"/>
      <c r="I1564" s="305"/>
      <c r="J1564" s="311"/>
      <c r="K1564" s="305"/>
      <c r="L1564" s="130" t="str">
        <f>IF(I1564&lt;H1564,"Check dates",IF(AND(H1564="",I1564&gt;0),"Check dates",IF(I1564="",".",IFERROR(MAX(0,NETWORKDAYS(H1564,I1564,Lists!$F$45:$F$65)-IF(ISNUMBER(J1564),J1564,0)-1,0),"."))))</f>
        <v>.</v>
      </c>
      <c r="M1564" s="308"/>
      <c r="N1564" s="308"/>
      <c r="O1564" s="304"/>
      <c r="P1564" s="304"/>
      <c r="Q1564" s="304"/>
      <c r="R1564" s="304"/>
      <c r="S1564" s="130" t="str">
        <f t="shared" si="74"/>
        <v>.</v>
      </c>
      <c r="T1564" s="169" t="str">
        <f>IF(S1564="Yes",(NETWORKDAYS(H1564,$D$12,Lists!$F$45:$F$65)-IF(ISNUMBER(J1564),J1564,0)-1),".")</f>
        <v>.</v>
      </c>
      <c r="U1564" s="24"/>
      <c r="V1564" s="296" t="str">
        <f t="shared" si="75"/>
        <v>.</v>
      </c>
      <c r="W1564" s="44"/>
      <c r="X1564" s="307"/>
      <c r="Y1564" s="44"/>
      <c r="Z1564" s="44"/>
      <c r="AA1564" s="44"/>
      <c r="AB1564" s="44"/>
      <c r="AC1564" s="44"/>
      <c r="AD1564" s="44"/>
      <c r="AE1564" s="44"/>
      <c r="AF1564" s="44"/>
      <c r="AG1564" s="44"/>
    </row>
    <row r="1565" spans="1:33" s="105" customFormat="1" ht="11.45" customHeight="1" outlineLevel="1" x14ac:dyDescent="0.2">
      <c r="A1565" s="142">
        <f t="shared" si="73"/>
        <v>1548</v>
      </c>
      <c r="B1565" s="318"/>
      <c r="C1565" s="71"/>
      <c r="D1565" s="314"/>
      <c r="E1565" s="70"/>
      <c r="F1565" s="309"/>
      <c r="G1565" s="308"/>
      <c r="H1565" s="305"/>
      <c r="I1565" s="319"/>
      <c r="J1565" s="311"/>
      <c r="K1565" s="305"/>
      <c r="L1565" s="130" t="str">
        <f>IF(I1565&lt;H1565,"Check dates",IF(AND(H1565="",I1565&gt;0),"Check dates",IF(I1565="",".",IFERROR(MAX(0,NETWORKDAYS(H1565,I1565,Lists!$F$45:$F$65)-IF(ISNUMBER(J1565),J1565,0)-1,0),"."))))</f>
        <v>.</v>
      </c>
      <c r="M1565" s="308"/>
      <c r="N1565" s="308"/>
      <c r="O1565" s="304"/>
      <c r="P1565" s="304"/>
      <c r="Q1565" s="304"/>
      <c r="R1565" s="304"/>
      <c r="S1565" s="130" t="str">
        <f t="shared" si="74"/>
        <v>.</v>
      </c>
      <c r="T1565" s="169" t="str">
        <f>IF(S1565="Yes",(NETWORKDAYS(H1565,$D$12,Lists!$F$45:$F$65)-IF(ISNUMBER(J1565),J1565,0)-1),".")</f>
        <v>.</v>
      </c>
      <c r="U1565" s="24"/>
      <c r="V1565" s="296" t="str">
        <f t="shared" si="75"/>
        <v>.</v>
      </c>
      <c r="W1565" s="44"/>
      <c r="X1565" s="307"/>
      <c r="Y1565" s="44"/>
      <c r="Z1565" s="44"/>
      <c r="AA1565" s="44"/>
      <c r="AB1565" s="44"/>
      <c r="AC1565" s="44"/>
      <c r="AD1565" s="44"/>
      <c r="AE1565" s="44"/>
      <c r="AF1565" s="44"/>
      <c r="AG1565" s="44"/>
    </row>
    <row r="1566" spans="1:33" s="105" customFormat="1" ht="11.45" customHeight="1" outlineLevel="1" x14ac:dyDescent="0.2">
      <c r="A1566" s="142">
        <f t="shared" si="73"/>
        <v>1549</v>
      </c>
      <c r="B1566" s="318"/>
      <c r="C1566" s="71"/>
      <c r="D1566" s="314"/>
      <c r="E1566" s="70"/>
      <c r="F1566" s="309"/>
      <c r="G1566" s="308"/>
      <c r="H1566" s="305"/>
      <c r="I1566" s="319"/>
      <c r="J1566" s="311"/>
      <c r="K1566" s="305"/>
      <c r="L1566" s="130" t="str">
        <f>IF(I1566&lt;H1566,"Check dates",IF(AND(H1566="",I1566&gt;0),"Check dates",IF(I1566="",".",IFERROR(MAX(0,NETWORKDAYS(H1566,I1566,Lists!$F$45:$F$65)-IF(ISNUMBER(J1566),J1566,0)-1,0),"."))))</f>
        <v>.</v>
      </c>
      <c r="M1566" s="308"/>
      <c r="N1566" s="308"/>
      <c r="O1566" s="304"/>
      <c r="P1566" s="304"/>
      <c r="Q1566" s="304"/>
      <c r="R1566" s="304"/>
      <c r="S1566" s="130" t="str">
        <f t="shared" si="74"/>
        <v>.</v>
      </c>
      <c r="T1566" s="169" t="str">
        <f>IF(S1566="Yes",(NETWORKDAYS(H1566,$D$12,Lists!$F$45:$F$65)-IF(ISNUMBER(J1566),J1566,0)-1),".")</f>
        <v>.</v>
      </c>
      <c r="U1566" s="24"/>
      <c r="V1566" s="296" t="str">
        <f t="shared" si="75"/>
        <v>.</v>
      </c>
      <c r="W1566" s="44"/>
      <c r="X1566" s="307"/>
      <c r="Y1566" s="44"/>
      <c r="Z1566" s="44"/>
      <c r="AA1566" s="44"/>
      <c r="AB1566" s="44"/>
      <c r="AC1566" s="44"/>
      <c r="AD1566" s="44"/>
      <c r="AE1566" s="44"/>
      <c r="AF1566" s="44"/>
      <c r="AG1566" s="44"/>
    </row>
    <row r="1567" spans="1:33" s="105" customFormat="1" ht="11.45" customHeight="1" outlineLevel="1" x14ac:dyDescent="0.2">
      <c r="A1567" s="142">
        <f t="shared" si="73"/>
        <v>1550</v>
      </c>
      <c r="B1567" s="318"/>
      <c r="C1567" s="71"/>
      <c r="D1567" s="314"/>
      <c r="E1567" s="70"/>
      <c r="F1567" s="309"/>
      <c r="G1567" s="308"/>
      <c r="H1567" s="305"/>
      <c r="I1567" s="305"/>
      <c r="J1567" s="311"/>
      <c r="K1567" s="305"/>
      <c r="L1567" s="130" t="str">
        <f>IF(I1567&lt;H1567,"Check dates",IF(AND(H1567="",I1567&gt;0),"Check dates",IF(I1567="",".",IFERROR(MAX(0,NETWORKDAYS(H1567,I1567,Lists!$F$45:$F$65)-IF(ISNUMBER(J1567),J1567,0)-1,0),"."))))</f>
        <v>.</v>
      </c>
      <c r="M1567" s="308"/>
      <c r="N1567" s="308"/>
      <c r="O1567" s="304"/>
      <c r="P1567" s="304"/>
      <c r="Q1567" s="304"/>
      <c r="R1567" s="304"/>
      <c r="S1567" s="130" t="str">
        <f t="shared" si="74"/>
        <v>.</v>
      </c>
      <c r="T1567" s="169" t="str">
        <f>IF(S1567="Yes",(NETWORKDAYS(H1567,$D$12,Lists!$F$45:$F$65)-IF(ISNUMBER(J1567),J1567,0)-1),".")</f>
        <v>.</v>
      </c>
      <c r="U1567" s="24"/>
      <c r="V1567" s="296" t="str">
        <f t="shared" si="75"/>
        <v>.</v>
      </c>
      <c r="W1567" s="44"/>
      <c r="X1567" s="307"/>
      <c r="Y1567" s="44"/>
      <c r="Z1567" s="44"/>
      <c r="AA1567" s="44"/>
      <c r="AB1567" s="44"/>
      <c r="AC1567" s="44"/>
      <c r="AD1567" s="44"/>
      <c r="AE1567" s="44"/>
      <c r="AF1567" s="44"/>
      <c r="AG1567" s="44"/>
    </row>
    <row r="1568" spans="1:33" s="105" customFormat="1" ht="11.45" customHeight="1" outlineLevel="1" x14ac:dyDescent="0.2">
      <c r="A1568" s="142">
        <f t="shared" si="73"/>
        <v>1551</v>
      </c>
      <c r="B1568" s="318"/>
      <c r="C1568" s="71"/>
      <c r="D1568" s="314"/>
      <c r="E1568" s="70"/>
      <c r="F1568" s="309"/>
      <c r="G1568" s="308"/>
      <c r="H1568" s="305"/>
      <c r="I1568" s="305"/>
      <c r="J1568" s="311"/>
      <c r="K1568" s="305"/>
      <c r="L1568" s="130" t="str">
        <f>IF(I1568&lt;H1568,"Check dates",IF(AND(H1568="",I1568&gt;0),"Check dates",IF(I1568="",".",IFERROR(MAX(0,NETWORKDAYS(H1568,I1568,Lists!$F$45:$F$65)-IF(ISNUMBER(J1568),J1568,0)-1,0),"."))))</f>
        <v>.</v>
      </c>
      <c r="M1568" s="308"/>
      <c r="N1568" s="308"/>
      <c r="O1568" s="304"/>
      <c r="P1568" s="304"/>
      <c r="Q1568" s="304"/>
      <c r="R1568" s="304"/>
      <c r="S1568" s="130" t="str">
        <f t="shared" si="74"/>
        <v>.</v>
      </c>
      <c r="T1568" s="169" t="str">
        <f>IF(S1568="Yes",(NETWORKDAYS(H1568,$D$12,Lists!$F$45:$F$65)-IF(ISNUMBER(J1568),J1568,0)-1),".")</f>
        <v>.</v>
      </c>
      <c r="U1568" s="24"/>
      <c r="V1568" s="296" t="str">
        <f t="shared" si="75"/>
        <v>.</v>
      </c>
      <c r="W1568" s="44"/>
      <c r="X1568" s="307"/>
      <c r="Y1568" s="44"/>
      <c r="Z1568" s="44"/>
      <c r="AA1568" s="44"/>
      <c r="AB1568" s="44"/>
      <c r="AC1568" s="44"/>
      <c r="AD1568" s="44"/>
      <c r="AE1568" s="44"/>
      <c r="AF1568" s="44"/>
      <c r="AG1568" s="44"/>
    </row>
    <row r="1569" spans="1:33" s="105" customFormat="1" ht="11.45" customHeight="1" outlineLevel="1" x14ac:dyDescent="0.2">
      <c r="A1569" s="142">
        <f t="shared" si="73"/>
        <v>1552</v>
      </c>
      <c r="B1569" s="318"/>
      <c r="C1569" s="71"/>
      <c r="D1569" s="314"/>
      <c r="E1569" s="70"/>
      <c r="F1569" s="309"/>
      <c r="G1569" s="308"/>
      <c r="H1569" s="305"/>
      <c r="I1569" s="305"/>
      <c r="J1569" s="311"/>
      <c r="K1569" s="305"/>
      <c r="L1569" s="130" t="str">
        <f>IF(I1569&lt;H1569,"Check dates",IF(AND(H1569="",I1569&gt;0),"Check dates",IF(I1569="",".",IFERROR(MAX(0,NETWORKDAYS(H1569,I1569,Lists!$F$45:$F$65)-IF(ISNUMBER(J1569),J1569,0)-1,0),"."))))</f>
        <v>.</v>
      </c>
      <c r="M1569" s="308"/>
      <c r="N1569" s="308"/>
      <c r="O1569" s="304"/>
      <c r="P1569" s="304"/>
      <c r="Q1569" s="304"/>
      <c r="R1569" s="304"/>
      <c r="S1569" s="130" t="str">
        <f t="shared" si="74"/>
        <v>.</v>
      </c>
      <c r="T1569" s="169" t="str">
        <f>IF(S1569="Yes",(NETWORKDAYS(H1569,$D$12,Lists!$F$45:$F$65)-IF(ISNUMBER(J1569),J1569,0)-1),".")</f>
        <v>.</v>
      </c>
      <c r="U1569" s="24"/>
      <c r="V1569" s="296" t="str">
        <f t="shared" si="75"/>
        <v>.</v>
      </c>
      <c r="W1569" s="44"/>
      <c r="X1569" s="307"/>
      <c r="Y1569" s="44"/>
      <c r="Z1569" s="44"/>
      <c r="AA1569" s="44"/>
      <c r="AB1569" s="44"/>
      <c r="AC1569" s="44"/>
      <c r="AD1569" s="44"/>
      <c r="AE1569" s="44"/>
      <c r="AF1569" s="44"/>
      <c r="AG1569" s="44"/>
    </row>
    <row r="1570" spans="1:33" s="105" customFormat="1" ht="11.45" customHeight="1" outlineLevel="1" x14ac:dyDescent="0.2">
      <c r="A1570" s="142">
        <f t="shared" si="73"/>
        <v>1553</v>
      </c>
      <c r="B1570" s="318"/>
      <c r="C1570" s="71"/>
      <c r="D1570" s="314"/>
      <c r="E1570" s="70"/>
      <c r="F1570" s="309"/>
      <c r="G1570" s="308"/>
      <c r="H1570" s="305"/>
      <c r="I1570" s="305"/>
      <c r="J1570" s="311"/>
      <c r="K1570" s="305"/>
      <c r="L1570" s="130" t="str">
        <f>IF(I1570&lt;H1570,"Check dates",IF(AND(H1570="",I1570&gt;0),"Check dates",IF(I1570="",".",IFERROR(MAX(0,NETWORKDAYS(H1570,I1570,Lists!$F$45:$F$65)-IF(ISNUMBER(J1570),J1570,0)-1,0),"."))))</f>
        <v>.</v>
      </c>
      <c r="M1570" s="308"/>
      <c r="N1570" s="308"/>
      <c r="O1570" s="304"/>
      <c r="P1570" s="304"/>
      <c r="Q1570" s="304"/>
      <c r="R1570" s="304"/>
      <c r="S1570" s="130" t="str">
        <f t="shared" si="74"/>
        <v>.</v>
      </c>
      <c r="T1570" s="169" t="str">
        <f>IF(S1570="Yes",(NETWORKDAYS(H1570,$D$12,Lists!$F$45:$F$65)-IF(ISNUMBER(J1570),J1570,0)-1),".")</f>
        <v>.</v>
      </c>
      <c r="U1570" s="24"/>
      <c r="V1570" s="296" t="str">
        <f t="shared" si="75"/>
        <v>.</v>
      </c>
      <c r="W1570" s="44"/>
      <c r="X1570" s="307"/>
      <c r="Y1570" s="44"/>
      <c r="Z1570" s="44"/>
      <c r="AA1570" s="44"/>
      <c r="AB1570" s="44"/>
      <c r="AC1570" s="44"/>
      <c r="AD1570" s="44"/>
      <c r="AE1570" s="44"/>
      <c r="AF1570" s="44"/>
      <c r="AG1570" s="44"/>
    </row>
    <row r="1571" spans="1:33" s="105" customFormat="1" ht="11.45" customHeight="1" outlineLevel="1" x14ac:dyDescent="0.2">
      <c r="A1571" s="142">
        <f t="shared" si="73"/>
        <v>1554</v>
      </c>
      <c r="B1571" s="318"/>
      <c r="C1571" s="71"/>
      <c r="D1571" s="314"/>
      <c r="E1571" s="70"/>
      <c r="F1571" s="309"/>
      <c r="G1571" s="308"/>
      <c r="H1571" s="305"/>
      <c r="I1571" s="305"/>
      <c r="J1571" s="311"/>
      <c r="K1571" s="305"/>
      <c r="L1571" s="130" t="str">
        <f>IF(I1571&lt;H1571,"Check dates",IF(AND(H1571="",I1571&gt;0),"Check dates",IF(I1571="",".",IFERROR(MAX(0,NETWORKDAYS(H1571,I1571,Lists!$F$45:$F$65)-IF(ISNUMBER(J1571),J1571,0)-1,0),"."))))</f>
        <v>.</v>
      </c>
      <c r="M1571" s="308"/>
      <c r="N1571" s="308"/>
      <c r="O1571" s="304"/>
      <c r="P1571" s="304"/>
      <c r="Q1571" s="304"/>
      <c r="R1571" s="304"/>
      <c r="S1571" s="130" t="str">
        <f t="shared" si="74"/>
        <v>.</v>
      </c>
      <c r="T1571" s="169" t="str">
        <f>IF(S1571="Yes",(NETWORKDAYS(H1571,$D$12,Lists!$F$45:$F$65)-IF(ISNUMBER(J1571),J1571,0)-1),".")</f>
        <v>.</v>
      </c>
      <c r="U1571" s="24"/>
      <c r="V1571" s="296" t="str">
        <f t="shared" si="75"/>
        <v>.</v>
      </c>
      <c r="W1571" s="44"/>
      <c r="X1571" s="307"/>
      <c r="Y1571" s="44"/>
      <c r="Z1571" s="44"/>
      <c r="AA1571" s="44"/>
      <c r="AB1571" s="44"/>
      <c r="AC1571" s="44"/>
      <c r="AD1571" s="44"/>
      <c r="AE1571" s="44"/>
      <c r="AF1571" s="44"/>
      <c r="AG1571" s="44"/>
    </row>
    <row r="1572" spans="1:33" s="105" customFormat="1" ht="11.45" customHeight="1" outlineLevel="1" x14ac:dyDescent="0.2">
      <c r="A1572" s="142">
        <f t="shared" si="73"/>
        <v>1555</v>
      </c>
      <c r="B1572" s="318"/>
      <c r="C1572" s="71"/>
      <c r="D1572" s="314"/>
      <c r="E1572" s="70"/>
      <c r="F1572" s="309"/>
      <c r="G1572" s="308"/>
      <c r="H1572" s="305"/>
      <c r="I1572" s="319"/>
      <c r="J1572" s="311"/>
      <c r="K1572" s="305"/>
      <c r="L1572" s="130" t="str">
        <f>IF(I1572&lt;H1572,"Check dates",IF(AND(H1572="",I1572&gt;0),"Check dates",IF(I1572="",".",IFERROR(MAX(0,NETWORKDAYS(H1572,I1572,Lists!$F$45:$F$65)-IF(ISNUMBER(J1572),J1572,0)-1,0),"."))))</f>
        <v>.</v>
      </c>
      <c r="M1572" s="308"/>
      <c r="N1572" s="308"/>
      <c r="O1572" s="304"/>
      <c r="P1572" s="304"/>
      <c r="Q1572" s="304"/>
      <c r="R1572" s="304"/>
      <c r="S1572" s="130" t="str">
        <f t="shared" si="74"/>
        <v>.</v>
      </c>
      <c r="T1572" s="169" t="str">
        <f>IF(S1572="Yes",(NETWORKDAYS(H1572,$D$12,Lists!$F$45:$F$65)-IF(ISNUMBER(J1572),J1572,0)-1),".")</f>
        <v>.</v>
      </c>
      <c r="U1572" s="24"/>
      <c r="V1572" s="296" t="str">
        <f t="shared" si="75"/>
        <v>.</v>
      </c>
      <c r="W1572" s="44"/>
      <c r="X1572" s="307"/>
      <c r="Y1572" s="44"/>
      <c r="Z1572" s="44"/>
      <c r="AA1572" s="44"/>
      <c r="AB1572" s="44"/>
      <c r="AC1572" s="44"/>
      <c r="AD1572" s="44"/>
      <c r="AE1572" s="44"/>
      <c r="AF1572" s="44"/>
      <c r="AG1572" s="44"/>
    </row>
    <row r="1573" spans="1:33" s="105" customFormat="1" ht="11.45" customHeight="1" outlineLevel="1" x14ac:dyDescent="0.2">
      <c r="A1573" s="142">
        <f t="shared" si="73"/>
        <v>1556</v>
      </c>
      <c r="B1573" s="318"/>
      <c r="C1573" s="71"/>
      <c r="D1573" s="314"/>
      <c r="E1573" s="70"/>
      <c r="F1573" s="309"/>
      <c r="G1573" s="308"/>
      <c r="H1573" s="305"/>
      <c r="I1573" s="305"/>
      <c r="J1573" s="311"/>
      <c r="K1573" s="305"/>
      <c r="L1573" s="130" t="str">
        <f>IF(I1573&lt;H1573,"Check dates",IF(AND(H1573="",I1573&gt;0),"Check dates",IF(I1573="",".",IFERROR(MAX(0,NETWORKDAYS(H1573,I1573,Lists!$F$45:$F$65)-IF(ISNUMBER(J1573),J1573,0)-1,0),"."))))</f>
        <v>.</v>
      </c>
      <c r="M1573" s="308"/>
      <c r="N1573" s="308"/>
      <c r="O1573" s="304"/>
      <c r="P1573" s="304"/>
      <c r="Q1573" s="304"/>
      <c r="R1573" s="304"/>
      <c r="S1573" s="130" t="str">
        <f t="shared" si="74"/>
        <v>.</v>
      </c>
      <c r="T1573" s="169" t="str">
        <f>IF(S1573="Yes",(NETWORKDAYS(H1573,$D$12,Lists!$F$45:$F$65)-IF(ISNUMBER(J1573),J1573,0)-1),".")</f>
        <v>.</v>
      </c>
      <c r="U1573" s="24"/>
      <c r="V1573" s="296" t="str">
        <f t="shared" si="75"/>
        <v>.</v>
      </c>
      <c r="W1573" s="44"/>
      <c r="X1573" s="307"/>
      <c r="Y1573" s="44"/>
      <c r="Z1573" s="44"/>
      <c r="AA1573" s="44"/>
      <c r="AB1573" s="44"/>
      <c r="AC1573" s="44"/>
      <c r="AD1573" s="44"/>
      <c r="AE1573" s="44"/>
      <c r="AF1573" s="44"/>
      <c r="AG1573" s="44"/>
    </row>
    <row r="1574" spans="1:33" s="105" customFormat="1" ht="11.45" customHeight="1" outlineLevel="1" x14ac:dyDescent="0.2">
      <c r="A1574" s="142">
        <f t="shared" si="73"/>
        <v>1557</v>
      </c>
      <c r="B1574" s="318"/>
      <c r="C1574" s="71"/>
      <c r="D1574" s="314"/>
      <c r="E1574" s="70"/>
      <c r="F1574" s="309"/>
      <c r="G1574" s="308"/>
      <c r="H1574" s="305"/>
      <c r="I1574" s="305"/>
      <c r="J1574" s="311"/>
      <c r="K1574" s="305"/>
      <c r="L1574" s="130" t="str">
        <f>IF(I1574&lt;H1574,"Check dates",IF(AND(H1574="",I1574&gt;0),"Check dates",IF(I1574="",".",IFERROR(MAX(0,NETWORKDAYS(H1574,I1574,Lists!$F$45:$F$65)-IF(ISNUMBER(J1574),J1574,0)-1,0),"."))))</f>
        <v>.</v>
      </c>
      <c r="M1574" s="308"/>
      <c r="N1574" s="308"/>
      <c r="O1574" s="304"/>
      <c r="P1574" s="304"/>
      <c r="Q1574" s="304"/>
      <c r="R1574" s="304"/>
      <c r="S1574" s="130" t="str">
        <f t="shared" si="74"/>
        <v>.</v>
      </c>
      <c r="T1574" s="169" t="str">
        <f>IF(S1574="Yes",(NETWORKDAYS(H1574,$D$12,Lists!$F$45:$F$65)-IF(ISNUMBER(J1574),J1574,0)-1),".")</f>
        <v>.</v>
      </c>
      <c r="U1574" s="24"/>
      <c r="V1574" s="296" t="str">
        <f t="shared" si="75"/>
        <v>.</v>
      </c>
      <c r="W1574" s="44"/>
      <c r="X1574" s="307"/>
      <c r="Y1574" s="44"/>
      <c r="Z1574" s="44"/>
      <c r="AA1574" s="44"/>
      <c r="AB1574" s="44"/>
      <c r="AC1574" s="44"/>
      <c r="AD1574" s="44"/>
      <c r="AE1574" s="44"/>
      <c r="AF1574" s="44"/>
      <c r="AG1574" s="44"/>
    </row>
    <row r="1575" spans="1:33" s="105" customFormat="1" ht="11.45" customHeight="1" outlineLevel="1" x14ac:dyDescent="0.2">
      <c r="A1575" s="142">
        <f t="shared" si="73"/>
        <v>1558</v>
      </c>
      <c r="B1575" s="318"/>
      <c r="C1575" s="71"/>
      <c r="D1575" s="314"/>
      <c r="E1575" s="70"/>
      <c r="F1575" s="309"/>
      <c r="G1575" s="308"/>
      <c r="H1575" s="305"/>
      <c r="I1575" s="305"/>
      <c r="J1575" s="311"/>
      <c r="K1575" s="305"/>
      <c r="L1575" s="130" t="str">
        <f>IF(I1575&lt;H1575,"Check dates",IF(AND(H1575="",I1575&gt;0),"Check dates",IF(I1575="",".",IFERROR(MAX(0,NETWORKDAYS(H1575,I1575,Lists!$F$45:$F$65)-IF(ISNUMBER(J1575),J1575,0)-1,0),"."))))</f>
        <v>.</v>
      </c>
      <c r="M1575" s="308"/>
      <c r="N1575" s="308"/>
      <c r="O1575" s="304"/>
      <c r="P1575" s="304"/>
      <c r="Q1575" s="304"/>
      <c r="R1575" s="304"/>
      <c r="S1575" s="130" t="str">
        <f t="shared" si="74"/>
        <v>.</v>
      </c>
      <c r="T1575" s="169" t="str">
        <f>IF(S1575="Yes",(NETWORKDAYS(H1575,$D$12,Lists!$F$45:$F$65)-IF(ISNUMBER(J1575),J1575,0)-1),".")</f>
        <v>.</v>
      </c>
      <c r="U1575" s="24"/>
      <c r="V1575" s="296" t="str">
        <f t="shared" si="75"/>
        <v>.</v>
      </c>
      <c r="W1575" s="44"/>
      <c r="X1575" s="307"/>
      <c r="Y1575" s="44"/>
      <c r="Z1575" s="44"/>
      <c r="AA1575" s="44"/>
      <c r="AB1575" s="44"/>
      <c r="AC1575" s="44"/>
      <c r="AD1575" s="44"/>
      <c r="AE1575" s="44"/>
      <c r="AF1575" s="44"/>
      <c r="AG1575" s="44"/>
    </row>
    <row r="1576" spans="1:33" s="105" customFormat="1" ht="11.45" customHeight="1" outlineLevel="1" x14ac:dyDescent="0.2">
      <c r="A1576" s="142">
        <f t="shared" si="73"/>
        <v>1559</v>
      </c>
      <c r="B1576" s="318"/>
      <c r="C1576" s="71"/>
      <c r="D1576" s="314"/>
      <c r="E1576" s="70"/>
      <c r="F1576" s="309"/>
      <c r="G1576" s="308"/>
      <c r="H1576" s="305"/>
      <c r="I1576" s="305"/>
      <c r="J1576" s="311"/>
      <c r="K1576" s="305"/>
      <c r="L1576" s="130" t="str">
        <f>IF(I1576&lt;H1576,"Check dates",IF(AND(H1576="",I1576&gt;0),"Check dates",IF(I1576="",".",IFERROR(MAX(0,NETWORKDAYS(H1576,I1576,Lists!$F$45:$F$65)-IF(ISNUMBER(J1576),J1576,0)-1,0),"."))))</f>
        <v>.</v>
      </c>
      <c r="M1576" s="308"/>
      <c r="N1576" s="308"/>
      <c r="O1576" s="304"/>
      <c r="P1576" s="304"/>
      <c r="Q1576" s="304"/>
      <c r="R1576" s="304"/>
      <c r="S1576" s="130" t="str">
        <f t="shared" si="74"/>
        <v>.</v>
      </c>
      <c r="T1576" s="169" t="str">
        <f>IF(S1576="Yes",(NETWORKDAYS(H1576,$D$12,Lists!$F$45:$F$65)-IF(ISNUMBER(J1576),J1576,0)-1),".")</f>
        <v>.</v>
      </c>
      <c r="U1576" s="24"/>
      <c r="V1576" s="296" t="str">
        <f t="shared" si="75"/>
        <v>.</v>
      </c>
      <c r="W1576" s="44"/>
      <c r="X1576" s="307"/>
      <c r="Y1576" s="44"/>
      <c r="Z1576" s="44"/>
      <c r="AA1576" s="44"/>
      <c r="AB1576" s="44"/>
      <c r="AC1576" s="44"/>
      <c r="AD1576" s="44"/>
      <c r="AE1576" s="44"/>
      <c r="AF1576" s="44"/>
      <c r="AG1576" s="44"/>
    </row>
    <row r="1577" spans="1:33" s="105" customFormat="1" ht="11.45" customHeight="1" outlineLevel="1" x14ac:dyDescent="0.2">
      <c r="A1577" s="142">
        <f t="shared" si="73"/>
        <v>1560</v>
      </c>
      <c r="B1577" s="318"/>
      <c r="C1577" s="71"/>
      <c r="D1577" s="314"/>
      <c r="E1577" s="70"/>
      <c r="F1577" s="309"/>
      <c r="G1577" s="308"/>
      <c r="H1577" s="305"/>
      <c r="I1577" s="305"/>
      <c r="J1577" s="311"/>
      <c r="K1577" s="305"/>
      <c r="L1577" s="130" t="str">
        <f>IF(I1577&lt;H1577,"Check dates",IF(AND(H1577="",I1577&gt;0),"Check dates",IF(I1577="",".",IFERROR(MAX(0,NETWORKDAYS(H1577,I1577,Lists!$F$45:$F$65)-IF(ISNUMBER(J1577),J1577,0)-1,0),"."))))</f>
        <v>.</v>
      </c>
      <c r="M1577" s="308"/>
      <c r="N1577" s="308"/>
      <c r="O1577" s="304"/>
      <c r="P1577" s="304"/>
      <c r="Q1577" s="304"/>
      <c r="R1577" s="304"/>
      <c r="S1577" s="130" t="str">
        <f t="shared" si="74"/>
        <v>.</v>
      </c>
      <c r="T1577" s="169" t="str">
        <f>IF(S1577="Yes",(NETWORKDAYS(H1577,$D$12,Lists!$F$45:$F$65)-IF(ISNUMBER(J1577),J1577,0)-1),".")</f>
        <v>.</v>
      </c>
      <c r="U1577" s="24"/>
      <c r="V1577" s="296" t="str">
        <f t="shared" si="75"/>
        <v>.</v>
      </c>
      <c r="W1577" s="44"/>
      <c r="X1577" s="307"/>
      <c r="Y1577" s="44"/>
      <c r="Z1577" s="44"/>
      <c r="AA1577" s="44"/>
      <c r="AB1577" s="44"/>
      <c r="AC1577" s="44"/>
      <c r="AD1577" s="44"/>
      <c r="AE1577" s="44"/>
      <c r="AF1577" s="44"/>
      <c r="AG1577" s="44"/>
    </row>
    <row r="1578" spans="1:33" s="105" customFormat="1" ht="11.45" customHeight="1" outlineLevel="1" x14ac:dyDescent="0.2">
      <c r="A1578" s="142">
        <f t="shared" si="73"/>
        <v>1561</v>
      </c>
      <c r="B1578" s="318"/>
      <c r="C1578" s="71"/>
      <c r="D1578" s="314"/>
      <c r="E1578" s="70"/>
      <c r="F1578" s="309"/>
      <c r="G1578" s="308"/>
      <c r="H1578" s="305"/>
      <c r="I1578" s="305"/>
      <c r="J1578" s="311"/>
      <c r="K1578" s="305"/>
      <c r="L1578" s="130" t="str">
        <f>IF(I1578&lt;H1578,"Check dates",IF(AND(H1578="",I1578&gt;0),"Check dates",IF(I1578="",".",IFERROR(MAX(0,NETWORKDAYS(H1578,I1578,Lists!$F$45:$F$65)-IF(ISNUMBER(J1578),J1578,0)-1,0),"."))))</f>
        <v>.</v>
      </c>
      <c r="M1578" s="308"/>
      <c r="N1578" s="308"/>
      <c r="O1578" s="304"/>
      <c r="P1578" s="304"/>
      <c r="Q1578" s="304"/>
      <c r="R1578" s="304"/>
      <c r="S1578" s="130" t="str">
        <f t="shared" si="74"/>
        <v>.</v>
      </c>
      <c r="T1578" s="169" t="str">
        <f>IF(S1578="Yes",(NETWORKDAYS(H1578,$D$12,Lists!$F$45:$F$65)-IF(ISNUMBER(J1578),J1578,0)-1),".")</f>
        <v>.</v>
      </c>
      <c r="U1578" s="24"/>
      <c r="V1578" s="296" t="str">
        <f t="shared" si="75"/>
        <v>.</v>
      </c>
      <c r="W1578" s="44"/>
      <c r="X1578" s="307"/>
      <c r="Y1578" s="44"/>
      <c r="Z1578" s="44"/>
      <c r="AA1578" s="44"/>
      <c r="AB1578" s="44"/>
      <c r="AC1578" s="44"/>
      <c r="AD1578" s="44"/>
      <c r="AE1578" s="44"/>
      <c r="AF1578" s="44"/>
      <c r="AG1578" s="44"/>
    </row>
    <row r="1579" spans="1:33" s="105" customFormat="1" ht="11.45" customHeight="1" outlineLevel="1" x14ac:dyDescent="0.2">
      <c r="A1579" s="142">
        <f t="shared" si="73"/>
        <v>1562</v>
      </c>
      <c r="B1579" s="318"/>
      <c r="C1579" s="71"/>
      <c r="D1579" s="314"/>
      <c r="E1579" s="70"/>
      <c r="F1579" s="309"/>
      <c r="G1579" s="308"/>
      <c r="H1579" s="305"/>
      <c r="I1579" s="305"/>
      <c r="J1579" s="311"/>
      <c r="K1579" s="305"/>
      <c r="L1579" s="130" t="str">
        <f>IF(I1579&lt;H1579,"Check dates",IF(AND(H1579="",I1579&gt;0),"Check dates",IF(I1579="",".",IFERROR(MAX(0,NETWORKDAYS(H1579,I1579,Lists!$F$45:$F$65)-IF(ISNUMBER(J1579),J1579,0)-1,0),"."))))</f>
        <v>.</v>
      </c>
      <c r="M1579" s="308"/>
      <c r="N1579" s="308"/>
      <c r="O1579" s="304"/>
      <c r="P1579" s="304"/>
      <c r="Q1579" s="304"/>
      <c r="R1579" s="304"/>
      <c r="S1579" s="130" t="str">
        <f t="shared" si="74"/>
        <v>.</v>
      </c>
      <c r="T1579" s="169" t="str">
        <f>IF(S1579="Yes",(NETWORKDAYS(H1579,$D$12,Lists!$F$45:$F$65)-IF(ISNUMBER(J1579),J1579,0)-1),".")</f>
        <v>.</v>
      </c>
      <c r="U1579" s="24"/>
      <c r="V1579" s="296" t="str">
        <f t="shared" si="75"/>
        <v>.</v>
      </c>
      <c r="W1579" s="44"/>
      <c r="X1579" s="307"/>
      <c r="Y1579" s="44"/>
      <c r="Z1579" s="44"/>
      <c r="AA1579" s="44"/>
      <c r="AB1579" s="44"/>
      <c r="AC1579" s="44"/>
      <c r="AD1579" s="44"/>
      <c r="AE1579" s="44"/>
      <c r="AF1579" s="44"/>
      <c r="AG1579" s="44"/>
    </row>
    <row r="1580" spans="1:33" s="105" customFormat="1" ht="11.45" customHeight="1" outlineLevel="1" x14ac:dyDescent="0.2">
      <c r="A1580" s="142">
        <f t="shared" si="73"/>
        <v>1563</v>
      </c>
      <c r="B1580" s="318"/>
      <c r="C1580" s="71"/>
      <c r="D1580" s="314"/>
      <c r="E1580" s="70"/>
      <c r="F1580" s="309"/>
      <c r="G1580" s="308"/>
      <c r="H1580" s="305"/>
      <c r="I1580" s="305"/>
      <c r="J1580" s="311"/>
      <c r="K1580" s="305"/>
      <c r="L1580" s="130" t="str">
        <f>IF(I1580&lt;H1580,"Check dates",IF(AND(H1580="",I1580&gt;0),"Check dates",IF(I1580="",".",IFERROR(MAX(0,NETWORKDAYS(H1580,I1580,Lists!$F$45:$F$65)-IF(ISNUMBER(J1580),J1580,0)-1,0),"."))))</f>
        <v>.</v>
      </c>
      <c r="M1580" s="308"/>
      <c r="N1580" s="308"/>
      <c r="O1580" s="304"/>
      <c r="P1580" s="304"/>
      <c r="Q1580" s="304"/>
      <c r="R1580" s="304"/>
      <c r="S1580" s="130" t="str">
        <f t="shared" si="74"/>
        <v>.</v>
      </c>
      <c r="T1580" s="169" t="str">
        <f>IF(S1580="Yes",(NETWORKDAYS(H1580,$D$12,Lists!$F$45:$F$65)-IF(ISNUMBER(J1580),J1580,0)-1),".")</f>
        <v>.</v>
      </c>
      <c r="U1580" s="24"/>
      <c r="V1580" s="296" t="str">
        <f t="shared" si="75"/>
        <v>.</v>
      </c>
      <c r="W1580" s="44"/>
      <c r="X1580" s="307"/>
      <c r="Y1580" s="44"/>
      <c r="Z1580" s="44"/>
      <c r="AA1580" s="44"/>
      <c r="AB1580" s="44"/>
      <c r="AC1580" s="44"/>
      <c r="AD1580" s="44"/>
      <c r="AE1580" s="44"/>
      <c r="AF1580" s="44"/>
      <c r="AG1580" s="44"/>
    </row>
    <row r="1581" spans="1:33" s="105" customFormat="1" ht="11.45" customHeight="1" outlineLevel="1" x14ac:dyDescent="0.2">
      <c r="A1581" s="142">
        <f t="shared" si="73"/>
        <v>1564</v>
      </c>
      <c r="B1581" s="318"/>
      <c r="C1581" s="71"/>
      <c r="D1581" s="314"/>
      <c r="E1581" s="70"/>
      <c r="F1581" s="309"/>
      <c r="G1581" s="308"/>
      <c r="H1581" s="305"/>
      <c r="I1581" s="305"/>
      <c r="J1581" s="311"/>
      <c r="K1581" s="305"/>
      <c r="L1581" s="130" t="str">
        <f>IF(I1581&lt;H1581,"Check dates",IF(AND(H1581="",I1581&gt;0),"Check dates",IF(I1581="",".",IFERROR(MAX(0,NETWORKDAYS(H1581,I1581,Lists!$F$45:$F$65)-IF(ISNUMBER(J1581),J1581,0)-1,0),"."))))</f>
        <v>.</v>
      </c>
      <c r="M1581" s="308"/>
      <c r="N1581" s="308"/>
      <c r="O1581" s="304"/>
      <c r="P1581" s="304"/>
      <c r="Q1581" s="304"/>
      <c r="R1581" s="304"/>
      <c r="S1581" s="130" t="str">
        <f t="shared" si="74"/>
        <v>.</v>
      </c>
      <c r="T1581" s="169" t="str">
        <f>IF(S1581="Yes",(NETWORKDAYS(H1581,$D$12,Lists!$F$45:$F$65)-IF(ISNUMBER(J1581),J1581,0)-1),".")</f>
        <v>.</v>
      </c>
      <c r="U1581" s="24"/>
      <c r="V1581" s="296" t="str">
        <f t="shared" si="75"/>
        <v>.</v>
      </c>
      <c r="W1581" s="44"/>
      <c r="X1581" s="307"/>
      <c r="Y1581" s="44"/>
      <c r="Z1581" s="44"/>
      <c r="AA1581" s="44"/>
      <c r="AB1581" s="44"/>
      <c r="AC1581" s="44"/>
      <c r="AD1581" s="44"/>
      <c r="AE1581" s="44"/>
      <c r="AF1581" s="44"/>
      <c r="AG1581" s="44"/>
    </row>
    <row r="1582" spans="1:33" s="105" customFormat="1" ht="11.45" customHeight="1" outlineLevel="1" x14ac:dyDescent="0.2">
      <c r="A1582" s="142">
        <f t="shared" si="73"/>
        <v>1565</v>
      </c>
      <c r="B1582" s="318"/>
      <c r="C1582" s="71"/>
      <c r="D1582" s="314"/>
      <c r="E1582" s="70"/>
      <c r="F1582" s="309"/>
      <c r="G1582" s="308"/>
      <c r="H1582" s="305"/>
      <c r="I1582" s="319"/>
      <c r="J1582" s="311"/>
      <c r="K1582" s="305"/>
      <c r="L1582" s="130" t="str">
        <f>IF(I1582&lt;H1582,"Check dates",IF(AND(H1582="",I1582&gt;0),"Check dates",IF(I1582="",".",IFERROR(MAX(0,NETWORKDAYS(H1582,I1582,Lists!$F$45:$F$65)-IF(ISNUMBER(J1582),J1582,0)-1,0),"."))))</f>
        <v>.</v>
      </c>
      <c r="M1582" s="308"/>
      <c r="N1582" s="308"/>
      <c r="O1582" s="304"/>
      <c r="P1582" s="304"/>
      <c r="Q1582" s="304"/>
      <c r="R1582" s="304"/>
      <c r="S1582" s="130" t="str">
        <f t="shared" si="74"/>
        <v>.</v>
      </c>
      <c r="T1582" s="169" t="str">
        <f>IF(S1582="Yes",(NETWORKDAYS(H1582,$D$12,Lists!$F$45:$F$65)-IF(ISNUMBER(J1582),J1582,0)-1),".")</f>
        <v>.</v>
      </c>
      <c r="U1582" s="24"/>
      <c r="V1582" s="296" t="str">
        <f t="shared" si="75"/>
        <v>.</v>
      </c>
      <c r="W1582" s="44"/>
      <c r="X1582" s="307"/>
      <c r="Y1582" s="44"/>
      <c r="Z1582" s="44"/>
      <c r="AA1582" s="44"/>
      <c r="AB1582" s="44"/>
      <c r="AC1582" s="44"/>
      <c r="AD1582" s="44"/>
      <c r="AE1582" s="44"/>
      <c r="AF1582" s="44"/>
      <c r="AG1582" s="44"/>
    </row>
    <row r="1583" spans="1:33" s="105" customFormat="1" ht="11.45" customHeight="1" outlineLevel="1" x14ac:dyDescent="0.2">
      <c r="A1583" s="142">
        <f t="shared" si="73"/>
        <v>1566</v>
      </c>
      <c r="B1583" s="318"/>
      <c r="C1583" s="71"/>
      <c r="D1583" s="314"/>
      <c r="E1583" s="70"/>
      <c r="F1583" s="309"/>
      <c r="G1583" s="308"/>
      <c r="H1583" s="305"/>
      <c r="I1583" s="305"/>
      <c r="J1583" s="311"/>
      <c r="K1583" s="305"/>
      <c r="L1583" s="130" t="str">
        <f>IF(I1583&lt;H1583,"Check dates",IF(AND(H1583="",I1583&gt;0),"Check dates",IF(I1583="",".",IFERROR(MAX(0,NETWORKDAYS(H1583,I1583,Lists!$F$45:$F$65)-IF(ISNUMBER(J1583),J1583,0)-1,0),"."))))</f>
        <v>.</v>
      </c>
      <c r="M1583" s="308"/>
      <c r="N1583" s="308"/>
      <c r="O1583" s="304"/>
      <c r="P1583" s="304"/>
      <c r="Q1583" s="304"/>
      <c r="R1583" s="304"/>
      <c r="S1583" s="130" t="str">
        <f t="shared" si="74"/>
        <v>.</v>
      </c>
      <c r="T1583" s="169" t="str">
        <f>IF(S1583="Yes",(NETWORKDAYS(H1583,$D$12,Lists!$F$45:$F$65)-IF(ISNUMBER(J1583),J1583,0)-1),".")</f>
        <v>.</v>
      </c>
      <c r="U1583" s="24"/>
      <c r="V1583" s="296" t="str">
        <f t="shared" si="75"/>
        <v>.</v>
      </c>
      <c r="W1583" s="44"/>
      <c r="X1583" s="307"/>
      <c r="Y1583" s="44"/>
      <c r="Z1583" s="44"/>
      <c r="AA1583" s="44"/>
      <c r="AB1583" s="44"/>
      <c r="AC1583" s="44"/>
      <c r="AD1583" s="44"/>
      <c r="AE1583" s="44"/>
      <c r="AF1583" s="44"/>
      <c r="AG1583" s="44"/>
    </row>
    <row r="1584" spans="1:33" s="105" customFormat="1" ht="11.45" customHeight="1" outlineLevel="1" x14ac:dyDescent="0.2">
      <c r="A1584" s="142">
        <f t="shared" si="73"/>
        <v>1567</v>
      </c>
      <c r="B1584" s="318"/>
      <c r="C1584" s="71"/>
      <c r="D1584" s="314"/>
      <c r="E1584" s="70"/>
      <c r="F1584" s="309"/>
      <c r="G1584" s="308"/>
      <c r="H1584" s="305"/>
      <c r="I1584" s="305"/>
      <c r="J1584" s="311"/>
      <c r="K1584" s="305"/>
      <c r="L1584" s="130" t="str">
        <f>IF(I1584&lt;H1584,"Check dates",IF(AND(H1584="",I1584&gt;0),"Check dates",IF(I1584="",".",IFERROR(MAX(0,NETWORKDAYS(H1584,I1584,Lists!$F$45:$F$65)-IF(ISNUMBER(J1584),J1584,0)-1,0),"."))))</f>
        <v>.</v>
      </c>
      <c r="M1584" s="308"/>
      <c r="N1584" s="308"/>
      <c r="O1584" s="304"/>
      <c r="P1584" s="304"/>
      <c r="Q1584" s="304"/>
      <c r="R1584" s="304"/>
      <c r="S1584" s="130" t="str">
        <f t="shared" si="74"/>
        <v>.</v>
      </c>
      <c r="T1584" s="169" t="str">
        <f>IF(S1584="Yes",(NETWORKDAYS(H1584,$D$12,Lists!$F$45:$F$65)-IF(ISNUMBER(J1584),J1584,0)-1),".")</f>
        <v>.</v>
      </c>
      <c r="U1584" s="24"/>
      <c r="V1584" s="296" t="str">
        <f t="shared" si="75"/>
        <v>.</v>
      </c>
      <c r="W1584" s="44"/>
      <c r="X1584" s="307"/>
      <c r="Y1584" s="44"/>
      <c r="Z1584" s="44"/>
      <c r="AA1584" s="44"/>
      <c r="AB1584" s="44"/>
      <c r="AC1584" s="44"/>
      <c r="AD1584" s="44"/>
      <c r="AE1584" s="44"/>
      <c r="AF1584" s="44"/>
      <c r="AG1584" s="44"/>
    </row>
    <row r="1585" spans="1:33" s="105" customFormat="1" ht="11.45" customHeight="1" outlineLevel="1" x14ac:dyDescent="0.2">
      <c r="A1585" s="142">
        <f t="shared" si="73"/>
        <v>1568</v>
      </c>
      <c r="B1585" s="318"/>
      <c r="C1585" s="71"/>
      <c r="D1585" s="314"/>
      <c r="E1585" s="70"/>
      <c r="F1585" s="309"/>
      <c r="G1585" s="308"/>
      <c r="H1585" s="305"/>
      <c r="I1585" s="319"/>
      <c r="J1585" s="311"/>
      <c r="K1585" s="305"/>
      <c r="L1585" s="130" t="str">
        <f>IF(I1585&lt;H1585,"Check dates",IF(AND(H1585="",I1585&gt;0),"Check dates",IF(I1585="",".",IFERROR(MAX(0,NETWORKDAYS(H1585,I1585,Lists!$F$45:$F$65)-IF(ISNUMBER(J1585),J1585,0)-1,0),"."))))</f>
        <v>.</v>
      </c>
      <c r="M1585" s="308"/>
      <c r="N1585" s="308"/>
      <c r="O1585" s="304"/>
      <c r="P1585" s="304"/>
      <c r="Q1585" s="304"/>
      <c r="R1585" s="304"/>
      <c r="S1585" s="130" t="str">
        <f t="shared" si="74"/>
        <v>.</v>
      </c>
      <c r="T1585" s="169" t="str">
        <f>IF(S1585="Yes",(NETWORKDAYS(H1585,$D$12,Lists!$F$45:$F$65)-IF(ISNUMBER(J1585),J1585,0)-1),".")</f>
        <v>.</v>
      </c>
      <c r="U1585" s="24"/>
      <c r="V1585" s="296" t="str">
        <f t="shared" si="75"/>
        <v>.</v>
      </c>
      <c r="W1585" s="44"/>
      <c r="X1585" s="307"/>
      <c r="Y1585" s="44"/>
      <c r="Z1585" s="44"/>
      <c r="AA1585" s="44"/>
      <c r="AB1585" s="44"/>
      <c r="AC1585" s="44"/>
      <c r="AD1585" s="44"/>
      <c r="AE1585" s="44"/>
      <c r="AF1585" s="44"/>
      <c r="AG1585" s="44"/>
    </row>
    <row r="1586" spans="1:33" s="105" customFormat="1" ht="11.45" customHeight="1" outlineLevel="1" x14ac:dyDescent="0.2">
      <c r="A1586" s="142">
        <f t="shared" si="73"/>
        <v>1569</v>
      </c>
      <c r="B1586" s="318"/>
      <c r="C1586" s="71"/>
      <c r="D1586" s="314"/>
      <c r="E1586" s="70"/>
      <c r="F1586" s="309"/>
      <c r="G1586" s="308"/>
      <c r="H1586" s="305"/>
      <c r="I1586" s="319"/>
      <c r="J1586" s="311"/>
      <c r="K1586" s="305"/>
      <c r="L1586" s="130" t="str">
        <f>IF(I1586&lt;H1586,"Check dates",IF(AND(H1586="",I1586&gt;0),"Check dates",IF(I1586="",".",IFERROR(MAX(0,NETWORKDAYS(H1586,I1586,Lists!$F$45:$F$65)-IF(ISNUMBER(J1586),J1586,0)-1,0),"."))))</f>
        <v>.</v>
      </c>
      <c r="M1586" s="308"/>
      <c r="N1586" s="308"/>
      <c r="O1586" s="304"/>
      <c r="P1586" s="304"/>
      <c r="Q1586" s="304"/>
      <c r="R1586" s="304"/>
      <c r="S1586" s="130" t="str">
        <f t="shared" si="74"/>
        <v>.</v>
      </c>
      <c r="T1586" s="169" t="str">
        <f>IF(S1586="Yes",(NETWORKDAYS(H1586,$D$12,Lists!$F$45:$F$65)-IF(ISNUMBER(J1586),J1586,0)-1),".")</f>
        <v>.</v>
      </c>
      <c r="U1586" s="24"/>
      <c r="V1586" s="296" t="str">
        <f t="shared" si="75"/>
        <v>.</v>
      </c>
      <c r="W1586" s="44"/>
      <c r="X1586" s="307"/>
      <c r="Y1586" s="44"/>
      <c r="Z1586" s="44"/>
      <c r="AA1586" s="44"/>
      <c r="AB1586" s="44"/>
      <c r="AC1586" s="44"/>
      <c r="AD1586" s="44"/>
      <c r="AE1586" s="44"/>
      <c r="AF1586" s="44"/>
      <c r="AG1586" s="44"/>
    </row>
    <row r="1587" spans="1:33" s="105" customFormat="1" ht="11.45" customHeight="1" outlineLevel="1" x14ac:dyDescent="0.2">
      <c r="A1587" s="142">
        <f t="shared" si="73"/>
        <v>1570</v>
      </c>
      <c r="B1587" s="318"/>
      <c r="C1587" s="71"/>
      <c r="D1587" s="314"/>
      <c r="E1587" s="70"/>
      <c r="F1587" s="309"/>
      <c r="G1587" s="308"/>
      <c r="H1587" s="305"/>
      <c r="I1587" s="319"/>
      <c r="J1587" s="311"/>
      <c r="K1587" s="305"/>
      <c r="L1587" s="130" t="str">
        <f>IF(I1587&lt;H1587,"Check dates",IF(AND(H1587="",I1587&gt;0),"Check dates",IF(I1587="",".",IFERROR(MAX(0,NETWORKDAYS(H1587,I1587,Lists!$F$45:$F$65)-IF(ISNUMBER(J1587),J1587,0)-1,0),"."))))</f>
        <v>.</v>
      </c>
      <c r="M1587" s="308"/>
      <c r="N1587" s="308"/>
      <c r="O1587" s="304"/>
      <c r="P1587" s="304"/>
      <c r="Q1587" s="304"/>
      <c r="R1587" s="304"/>
      <c r="S1587" s="130" t="str">
        <f t="shared" si="74"/>
        <v>.</v>
      </c>
      <c r="T1587" s="169" t="str">
        <f>IF(S1587="Yes",(NETWORKDAYS(H1587,$D$12,Lists!$F$45:$F$65)-IF(ISNUMBER(J1587),J1587,0)-1),".")</f>
        <v>.</v>
      </c>
      <c r="U1587" s="24"/>
      <c r="V1587" s="296" t="str">
        <f t="shared" si="75"/>
        <v>.</v>
      </c>
      <c r="W1587" s="44"/>
      <c r="X1587" s="307"/>
      <c r="Y1587" s="44"/>
      <c r="Z1587" s="44"/>
      <c r="AA1587" s="44"/>
      <c r="AB1587" s="44"/>
      <c r="AC1587" s="44"/>
      <c r="AD1587" s="44"/>
      <c r="AE1587" s="44"/>
      <c r="AF1587" s="44"/>
      <c r="AG1587" s="44"/>
    </row>
    <row r="1588" spans="1:33" s="105" customFormat="1" ht="11.45" customHeight="1" outlineLevel="1" x14ac:dyDescent="0.2">
      <c r="A1588" s="142">
        <f t="shared" si="73"/>
        <v>1571</v>
      </c>
      <c r="B1588" s="318"/>
      <c r="C1588" s="71"/>
      <c r="D1588" s="314"/>
      <c r="E1588" s="70"/>
      <c r="F1588" s="309"/>
      <c r="G1588" s="308"/>
      <c r="H1588" s="305"/>
      <c r="I1588" s="305"/>
      <c r="J1588" s="311"/>
      <c r="K1588" s="305"/>
      <c r="L1588" s="130" t="str">
        <f>IF(I1588&lt;H1588,"Check dates",IF(AND(H1588="",I1588&gt;0),"Check dates",IF(I1588="",".",IFERROR(MAX(0,NETWORKDAYS(H1588,I1588,Lists!$F$45:$F$65)-IF(ISNUMBER(J1588),J1588,0)-1,0),"."))))</f>
        <v>.</v>
      </c>
      <c r="M1588" s="308"/>
      <c r="N1588" s="308"/>
      <c r="O1588" s="304"/>
      <c r="P1588" s="304"/>
      <c r="Q1588" s="304"/>
      <c r="R1588" s="304"/>
      <c r="S1588" s="130" t="str">
        <f t="shared" si="74"/>
        <v>.</v>
      </c>
      <c r="T1588" s="169" t="str">
        <f>IF(S1588="Yes",(NETWORKDAYS(H1588,$D$12,Lists!$F$45:$F$65)-IF(ISNUMBER(J1588),J1588,0)-1),".")</f>
        <v>.</v>
      </c>
      <c r="U1588" s="24"/>
      <c r="V1588" s="296" t="str">
        <f t="shared" si="75"/>
        <v>.</v>
      </c>
      <c r="W1588" s="44"/>
      <c r="X1588" s="307"/>
      <c r="Y1588" s="44"/>
      <c r="Z1588" s="44"/>
      <c r="AA1588" s="44"/>
      <c r="AB1588" s="44"/>
      <c r="AC1588" s="44"/>
      <c r="AD1588" s="44"/>
      <c r="AE1588" s="44"/>
      <c r="AF1588" s="44"/>
      <c r="AG1588" s="44"/>
    </row>
    <row r="1589" spans="1:33" s="105" customFormat="1" ht="11.45" customHeight="1" outlineLevel="1" x14ac:dyDescent="0.2">
      <c r="A1589" s="142">
        <f t="shared" si="73"/>
        <v>1572</v>
      </c>
      <c r="B1589" s="318"/>
      <c r="C1589" s="71"/>
      <c r="D1589" s="314"/>
      <c r="E1589" s="70"/>
      <c r="F1589" s="309"/>
      <c r="G1589" s="308"/>
      <c r="H1589" s="305"/>
      <c r="I1589" s="319"/>
      <c r="J1589" s="311"/>
      <c r="K1589" s="305"/>
      <c r="L1589" s="130" t="str">
        <f>IF(I1589&lt;H1589,"Check dates",IF(AND(H1589="",I1589&gt;0),"Check dates",IF(I1589="",".",IFERROR(MAX(0,NETWORKDAYS(H1589,I1589,Lists!$F$45:$F$65)-IF(ISNUMBER(J1589),J1589,0)-1,0),"."))))</f>
        <v>.</v>
      </c>
      <c r="M1589" s="308"/>
      <c r="N1589" s="308"/>
      <c r="O1589" s="304"/>
      <c r="P1589" s="304"/>
      <c r="Q1589" s="304"/>
      <c r="R1589" s="304"/>
      <c r="S1589" s="130" t="str">
        <f t="shared" si="74"/>
        <v>.</v>
      </c>
      <c r="T1589" s="169" t="str">
        <f>IF(S1589="Yes",(NETWORKDAYS(H1589,$D$12,Lists!$F$45:$F$65)-IF(ISNUMBER(J1589),J1589,0)-1),".")</f>
        <v>.</v>
      </c>
      <c r="U1589" s="24"/>
      <c r="V1589" s="296" t="str">
        <f t="shared" si="75"/>
        <v>.</v>
      </c>
      <c r="W1589" s="44"/>
      <c r="X1589" s="307"/>
      <c r="Y1589" s="44"/>
      <c r="Z1589" s="44"/>
      <c r="AA1589" s="44"/>
      <c r="AB1589" s="44"/>
      <c r="AC1589" s="44"/>
      <c r="AD1589" s="44"/>
      <c r="AE1589" s="44"/>
      <c r="AF1589" s="44"/>
      <c r="AG1589" s="44"/>
    </row>
    <row r="1590" spans="1:33" s="105" customFormat="1" ht="11.45" customHeight="1" outlineLevel="1" x14ac:dyDescent="0.2">
      <c r="A1590" s="142">
        <f t="shared" si="73"/>
        <v>1573</v>
      </c>
      <c r="B1590" s="318"/>
      <c r="C1590" s="71"/>
      <c r="D1590" s="314"/>
      <c r="E1590" s="70"/>
      <c r="F1590" s="309"/>
      <c r="G1590" s="308"/>
      <c r="H1590" s="305"/>
      <c r="I1590" s="319"/>
      <c r="J1590" s="311"/>
      <c r="K1590" s="305"/>
      <c r="L1590" s="130" t="str">
        <f>IF(I1590&lt;H1590,"Check dates",IF(AND(H1590="",I1590&gt;0),"Check dates",IF(I1590="",".",IFERROR(MAX(0,NETWORKDAYS(H1590,I1590,Lists!$F$45:$F$65)-IF(ISNUMBER(J1590),J1590,0)-1,0),"."))))</f>
        <v>.</v>
      </c>
      <c r="M1590" s="308"/>
      <c r="N1590" s="308"/>
      <c r="O1590" s="304"/>
      <c r="P1590" s="304"/>
      <c r="Q1590" s="304"/>
      <c r="R1590" s="304"/>
      <c r="S1590" s="130" t="str">
        <f t="shared" si="74"/>
        <v>.</v>
      </c>
      <c r="T1590" s="169" t="str">
        <f>IF(S1590="Yes",(NETWORKDAYS(H1590,$D$12,Lists!$F$45:$F$65)-IF(ISNUMBER(J1590),J1590,0)-1),".")</f>
        <v>.</v>
      </c>
      <c r="U1590" s="24"/>
      <c r="V1590" s="296" t="str">
        <f t="shared" si="75"/>
        <v>.</v>
      </c>
      <c r="W1590" s="44"/>
      <c r="X1590" s="307"/>
      <c r="Y1590" s="44"/>
      <c r="Z1590" s="44"/>
      <c r="AA1590" s="44"/>
      <c r="AB1590" s="44"/>
      <c r="AC1590" s="44"/>
      <c r="AD1590" s="44"/>
      <c r="AE1590" s="44"/>
      <c r="AF1590" s="44"/>
      <c r="AG1590" s="44"/>
    </row>
    <row r="1591" spans="1:33" s="105" customFormat="1" ht="11.45" customHeight="1" outlineLevel="1" x14ac:dyDescent="0.2">
      <c r="A1591" s="142">
        <f t="shared" si="73"/>
        <v>1574</v>
      </c>
      <c r="B1591" s="318"/>
      <c r="C1591" s="71"/>
      <c r="D1591" s="314"/>
      <c r="E1591" s="70"/>
      <c r="F1591" s="309"/>
      <c r="G1591" s="308"/>
      <c r="H1591" s="305"/>
      <c r="I1591" s="305"/>
      <c r="J1591" s="311"/>
      <c r="K1591" s="305"/>
      <c r="L1591" s="130" t="str">
        <f>IF(I1591&lt;H1591,"Check dates",IF(AND(H1591="",I1591&gt;0),"Check dates",IF(I1591="",".",IFERROR(MAX(0,NETWORKDAYS(H1591,I1591,Lists!$F$45:$F$65)-IF(ISNUMBER(J1591),J1591,0)-1,0),"."))))</f>
        <v>.</v>
      </c>
      <c r="M1591" s="308"/>
      <c r="N1591" s="308"/>
      <c r="O1591" s="304"/>
      <c r="P1591" s="304"/>
      <c r="Q1591" s="304"/>
      <c r="R1591" s="304"/>
      <c r="S1591" s="130" t="str">
        <f t="shared" si="74"/>
        <v>.</v>
      </c>
      <c r="T1591" s="169" t="str">
        <f>IF(S1591="Yes",(NETWORKDAYS(H1591,$D$12,Lists!$F$45:$F$65)-IF(ISNUMBER(J1591),J1591,0)-1),".")</f>
        <v>.</v>
      </c>
      <c r="U1591" s="24"/>
      <c r="V1591" s="296" t="str">
        <f t="shared" si="75"/>
        <v>.</v>
      </c>
      <c r="W1591" s="44"/>
      <c r="X1591" s="307"/>
      <c r="Y1591" s="44"/>
      <c r="Z1591" s="44"/>
      <c r="AA1591" s="44"/>
      <c r="AB1591" s="44"/>
      <c r="AC1591" s="44"/>
      <c r="AD1591" s="44"/>
      <c r="AE1591" s="44"/>
      <c r="AF1591" s="44"/>
      <c r="AG1591" s="44"/>
    </row>
    <row r="1592" spans="1:33" s="105" customFormat="1" ht="11.45" customHeight="1" outlineLevel="1" x14ac:dyDescent="0.2">
      <c r="A1592" s="142">
        <f t="shared" si="73"/>
        <v>1575</v>
      </c>
      <c r="B1592" s="318"/>
      <c r="C1592" s="71"/>
      <c r="D1592" s="314"/>
      <c r="E1592" s="70"/>
      <c r="F1592" s="309"/>
      <c r="G1592" s="308"/>
      <c r="H1592" s="305"/>
      <c r="I1592" s="319"/>
      <c r="J1592" s="311"/>
      <c r="K1592" s="305"/>
      <c r="L1592" s="130" t="str">
        <f>IF(I1592&lt;H1592,"Check dates",IF(AND(H1592="",I1592&gt;0),"Check dates",IF(I1592="",".",IFERROR(MAX(0,NETWORKDAYS(H1592,I1592,Lists!$F$45:$F$65)-IF(ISNUMBER(J1592),J1592,0)-1,0),"."))))</f>
        <v>.</v>
      </c>
      <c r="M1592" s="308"/>
      <c r="N1592" s="308"/>
      <c r="O1592" s="304"/>
      <c r="P1592" s="304"/>
      <c r="Q1592" s="304"/>
      <c r="R1592" s="304"/>
      <c r="S1592" s="130" t="str">
        <f t="shared" si="74"/>
        <v>.</v>
      </c>
      <c r="T1592" s="169" t="str">
        <f>IF(S1592="Yes",(NETWORKDAYS(H1592,$D$12,Lists!$F$45:$F$65)-IF(ISNUMBER(J1592),J1592,0)-1),".")</f>
        <v>.</v>
      </c>
      <c r="U1592" s="24"/>
      <c r="V1592" s="296" t="str">
        <f t="shared" si="75"/>
        <v>.</v>
      </c>
      <c r="W1592" s="44"/>
      <c r="X1592" s="307"/>
      <c r="Y1592" s="44"/>
      <c r="Z1592" s="44"/>
      <c r="AA1592" s="44"/>
      <c r="AB1592" s="44"/>
      <c r="AC1592" s="44"/>
      <c r="AD1592" s="44"/>
      <c r="AE1592" s="44"/>
      <c r="AF1592" s="44"/>
      <c r="AG1592" s="44"/>
    </row>
    <row r="1593" spans="1:33" s="105" customFormat="1" ht="11.45" customHeight="1" outlineLevel="1" x14ac:dyDescent="0.2">
      <c r="A1593" s="142">
        <f t="shared" si="73"/>
        <v>1576</v>
      </c>
      <c r="B1593" s="318"/>
      <c r="C1593" s="71"/>
      <c r="D1593" s="314"/>
      <c r="E1593" s="70"/>
      <c r="F1593" s="309"/>
      <c r="G1593" s="308"/>
      <c r="H1593" s="305"/>
      <c r="I1593" s="305"/>
      <c r="J1593" s="311"/>
      <c r="K1593" s="305"/>
      <c r="L1593" s="130" t="str">
        <f>IF(I1593&lt;H1593,"Check dates",IF(AND(H1593="",I1593&gt;0),"Check dates",IF(I1593="",".",IFERROR(MAX(0,NETWORKDAYS(H1593,I1593,Lists!$F$45:$F$65)-IF(ISNUMBER(J1593),J1593,0)-1,0),"."))))</f>
        <v>.</v>
      </c>
      <c r="M1593" s="308"/>
      <c r="N1593" s="308"/>
      <c r="O1593" s="304"/>
      <c r="P1593" s="304"/>
      <c r="Q1593" s="304"/>
      <c r="R1593" s="304"/>
      <c r="S1593" s="130" t="str">
        <f t="shared" si="74"/>
        <v>.</v>
      </c>
      <c r="T1593" s="169" t="str">
        <f>IF(S1593="Yes",(NETWORKDAYS(H1593,$D$12,Lists!$F$45:$F$65)-IF(ISNUMBER(J1593),J1593,0)-1),".")</f>
        <v>.</v>
      </c>
      <c r="U1593" s="24"/>
      <c r="V1593" s="296" t="str">
        <f t="shared" si="75"/>
        <v>.</v>
      </c>
      <c r="W1593" s="44"/>
      <c r="X1593" s="307"/>
      <c r="Y1593" s="44"/>
      <c r="Z1593" s="44"/>
      <c r="AA1593" s="44"/>
      <c r="AB1593" s="44"/>
      <c r="AC1593" s="44"/>
      <c r="AD1593" s="44"/>
      <c r="AE1593" s="44"/>
      <c r="AF1593" s="44"/>
      <c r="AG1593" s="44"/>
    </row>
    <row r="1594" spans="1:33" s="105" customFormat="1" ht="11.45" customHeight="1" outlineLevel="1" x14ac:dyDescent="0.2">
      <c r="A1594" s="142">
        <f t="shared" si="73"/>
        <v>1577</v>
      </c>
      <c r="B1594" s="318"/>
      <c r="C1594" s="71"/>
      <c r="D1594" s="314"/>
      <c r="E1594" s="70"/>
      <c r="F1594" s="309"/>
      <c r="G1594" s="308"/>
      <c r="H1594" s="305"/>
      <c r="I1594" s="305"/>
      <c r="J1594" s="311"/>
      <c r="K1594" s="305"/>
      <c r="L1594" s="130" t="str">
        <f>IF(I1594&lt;H1594,"Check dates",IF(AND(H1594="",I1594&gt;0),"Check dates",IF(I1594="",".",IFERROR(MAX(0,NETWORKDAYS(H1594,I1594,Lists!$F$45:$F$65)-IF(ISNUMBER(J1594),J1594,0)-1,0),"."))))</f>
        <v>.</v>
      </c>
      <c r="M1594" s="308"/>
      <c r="N1594" s="308"/>
      <c r="O1594" s="304"/>
      <c r="P1594" s="304"/>
      <c r="Q1594" s="304"/>
      <c r="R1594" s="304"/>
      <c r="S1594" s="130" t="str">
        <f t="shared" si="74"/>
        <v>.</v>
      </c>
      <c r="T1594" s="169" t="str">
        <f>IF(S1594="Yes",(NETWORKDAYS(H1594,$D$12,Lists!$F$45:$F$65)-IF(ISNUMBER(J1594),J1594,0)-1),".")</f>
        <v>.</v>
      </c>
      <c r="U1594" s="24"/>
      <c r="V1594" s="296" t="str">
        <f t="shared" si="75"/>
        <v>.</v>
      </c>
      <c r="W1594" s="44"/>
      <c r="X1594" s="307"/>
      <c r="Y1594" s="44"/>
      <c r="Z1594" s="44"/>
      <c r="AA1594" s="44"/>
      <c r="AB1594" s="44"/>
      <c r="AC1594" s="44"/>
      <c r="AD1594" s="44"/>
      <c r="AE1594" s="44"/>
      <c r="AF1594" s="44"/>
      <c r="AG1594" s="44"/>
    </row>
    <row r="1595" spans="1:33" s="105" customFormat="1" ht="11.45" customHeight="1" outlineLevel="1" x14ac:dyDescent="0.2">
      <c r="A1595" s="142">
        <f t="shared" si="73"/>
        <v>1578</v>
      </c>
      <c r="B1595" s="318"/>
      <c r="C1595" s="71"/>
      <c r="D1595" s="314"/>
      <c r="E1595" s="70"/>
      <c r="F1595" s="309"/>
      <c r="G1595" s="308"/>
      <c r="H1595" s="305"/>
      <c r="I1595" s="305"/>
      <c r="J1595" s="311"/>
      <c r="K1595" s="305"/>
      <c r="L1595" s="130" t="str">
        <f>IF(I1595&lt;H1595,"Check dates",IF(AND(H1595="",I1595&gt;0),"Check dates",IF(I1595="",".",IFERROR(MAX(0,NETWORKDAYS(H1595,I1595,Lists!$F$45:$F$65)-IF(ISNUMBER(J1595),J1595,0)-1,0),"."))))</f>
        <v>.</v>
      </c>
      <c r="M1595" s="308"/>
      <c r="N1595" s="308"/>
      <c r="O1595" s="304"/>
      <c r="P1595" s="304"/>
      <c r="Q1595" s="304"/>
      <c r="R1595" s="304"/>
      <c r="S1595" s="130" t="str">
        <f t="shared" si="74"/>
        <v>.</v>
      </c>
      <c r="T1595" s="169" t="str">
        <f>IF(S1595="Yes",(NETWORKDAYS(H1595,$D$12,Lists!$F$45:$F$65)-IF(ISNUMBER(J1595),J1595,0)-1),".")</f>
        <v>.</v>
      </c>
      <c r="U1595" s="24"/>
      <c r="V1595" s="296" t="str">
        <f t="shared" si="75"/>
        <v>.</v>
      </c>
      <c r="W1595" s="44"/>
      <c r="X1595" s="307"/>
      <c r="Y1595" s="44"/>
      <c r="Z1595" s="44"/>
      <c r="AA1595" s="44"/>
      <c r="AB1595" s="44"/>
      <c r="AC1595" s="44"/>
      <c r="AD1595" s="44"/>
      <c r="AE1595" s="44"/>
      <c r="AF1595" s="44"/>
      <c r="AG1595" s="44"/>
    </row>
    <row r="1596" spans="1:33" s="105" customFormat="1" ht="11.45" customHeight="1" outlineLevel="1" x14ac:dyDescent="0.2">
      <c r="A1596" s="142">
        <f t="shared" si="73"/>
        <v>1579</v>
      </c>
      <c r="B1596" s="318"/>
      <c r="C1596" s="71"/>
      <c r="D1596" s="314"/>
      <c r="E1596" s="70"/>
      <c r="F1596" s="309"/>
      <c r="G1596" s="308"/>
      <c r="H1596" s="305"/>
      <c r="I1596" s="319"/>
      <c r="J1596" s="311"/>
      <c r="K1596" s="305"/>
      <c r="L1596" s="130" t="str">
        <f>IF(I1596&lt;H1596,"Check dates",IF(AND(H1596="",I1596&gt;0),"Check dates",IF(I1596="",".",IFERROR(MAX(0,NETWORKDAYS(H1596,I1596,Lists!$F$45:$F$65)-IF(ISNUMBER(J1596),J1596,0)-1,0),"."))))</f>
        <v>.</v>
      </c>
      <c r="M1596" s="308"/>
      <c r="N1596" s="308"/>
      <c r="O1596" s="304"/>
      <c r="P1596" s="304"/>
      <c r="Q1596" s="304"/>
      <c r="R1596" s="304"/>
      <c r="S1596" s="130" t="str">
        <f t="shared" si="74"/>
        <v>.</v>
      </c>
      <c r="T1596" s="169" t="str">
        <f>IF(S1596="Yes",(NETWORKDAYS(H1596,$D$12,Lists!$F$45:$F$65)-IF(ISNUMBER(J1596),J1596,0)-1),".")</f>
        <v>.</v>
      </c>
      <c r="U1596" s="24"/>
      <c r="V1596" s="296" t="str">
        <f t="shared" si="75"/>
        <v>.</v>
      </c>
      <c r="W1596" s="44"/>
      <c r="X1596" s="307"/>
      <c r="Y1596" s="44"/>
      <c r="Z1596" s="44"/>
      <c r="AA1596" s="44"/>
      <c r="AB1596" s="44"/>
      <c r="AC1596" s="44"/>
      <c r="AD1596" s="44"/>
      <c r="AE1596" s="44"/>
      <c r="AF1596" s="44"/>
      <c r="AG1596" s="44"/>
    </row>
    <row r="1597" spans="1:33" s="105" customFormat="1" ht="11.45" customHeight="1" outlineLevel="1" x14ac:dyDescent="0.2">
      <c r="A1597" s="142">
        <f t="shared" si="73"/>
        <v>1580</v>
      </c>
      <c r="B1597" s="318"/>
      <c r="C1597" s="71"/>
      <c r="D1597" s="314"/>
      <c r="E1597" s="70"/>
      <c r="F1597" s="309"/>
      <c r="G1597" s="308"/>
      <c r="H1597" s="305"/>
      <c r="I1597" s="305"/>
      <c r="J1597" s="311"/>
      <c r="K1597" s="305"/>
      <c r="L1597" s="130" t="str">
        <f>IF(I1597&lt;H1597,"Check dates",IF(AND(H1597="",I1597&gt;0),"Check dates",IF(I1597="",".",IFERROR(MAX(0,NETWORKDAYS(H1597,I1597,Lists!$F$45:$F$65)-IF(ISNUMBER(J1597),J1597,0)-1,0),"."))))</f>
        <v>.</v>
      </c>
      <c r="M1597" s="308"/>
      <c r="N1597" s="308"/>
      <c r="O1597" s="304"/>
      <c r="P1597" s="304"/>
      <c r="Q1597" s="304"/>
      <c r="R1597" s="304"/>
      <c r="S1597" s="130" t="str">
        <f t="shared" si="74"/>
        <v>.</v>
      </c>
      <c r="T1597" s="169" t="str">
        <f>IF(S1597="Yes",(NETWORKDAYS(H1597,$D$12,Lists!$F$45:$F$65)-IF(ISNUMBER(J1597),J1597,0)-1),".")</f>
        <v>.</v>
      </c>
      <c r="U1597" s="24"/>
      <c r="V1597" s="296" t="str">
        <f t="shared" si="75"/>
        <v>.</v>
      </c>
      <c r="W1597" s="44"/>
      <c r="X1597" s="307"/>
      <c r="Y1597" s="44"/>
      <c r="Z1597" s="44"/>
      <c r="AA1597" s="44"/>
      <c r="AB1597" s="44"/>
      <c r="AC1597" s="44"/>
      <c r="AD1597" s="44"/>
      <c r="AE1597" s="44"/>
      <c r="AF1597" s="44"/>
      <c r="AG1597" s="44"/>
    </row>
    <row r="1598" spans="1:33" s="105" customFormat="1" ht="11.45" customHeight="1" outlineLevel="1" x14ac:dyDescent="0.2">
      <c r="A1598" s="142">
        <f t="shared" si="73"/>
        <v>1581</v>
      </c>
      <c r="B1598" s="318"/>
      <c r="C1598" s="71"/>
      <c r="D1598" s="314"/>
      <c r="E1598" s="70"/>
      <c r="F1598" s="309"/>
      <c r="G1598" s="308"/>
      <c r="H1598" s="305"/>
      <c r="I1598" s="305"/>
      <c r="J1598" s="311"/>
      <c r="K1598" s="305"/>
      <c r="L1598" s="130" t="str">
        <f>IF(I1598&lt;H1598,"Check dates",IF(AND(H1598="",I1598&gt;0),"Check dates",IF(I1598="",".",IFERROR(MAX(0,NETWORKDAYS(H1598,I1598,Lists!$F$45:$F$65)-IF(ISNUMBER(J1598),J1598,0)-1,0),"."))))</f>
        <v>.</v>
      </c>
      <c r="M1598" s="308"/>
      <c r="N1598" s="308"/>
      <c r="O1598" s="304"/>
      <c r="P1598" s="304"/>
      <c r="Q1598" s="304"/>
      <c r="R1598" s="304"/>
      <c r="S1598" s="130" t="str">
        <f t="shared" si="74"/>
        <v>.</v>
      </c>
      <c r="T1598" s="169" t="str">
        <f>IF(S1598="Yes",(NETWORKDAYS(H1598,$D$12,Lists!$F$45:$F$65)-IF(ISNUMBER(J1598),J1598,0)-1),".")</f>
        <v>.</v>
      </c>
      <c r="U1598" s="24"/>
      <c r="V1598" s="296" t="str">
        <f t="shared" si="75"/>
        <v>.</v>
      </c>
      <c r="W1598" s="44"/>
      <c r="X1598" s="307"/>
      <c r="Y1598" s="44"/>
      <c r="Z1598" s="44"/>
      <c r="AA1598" s="44"/>
      <c r="AB1598" s="44"/>
      <c r="AC1598" s="44"/>
      <c r="AD1598" s="44"/>
      <c r="AE1598" s="44"/>
      <c r="AF1598" s="44"/>
      <c r="AG1598" s="44"/>
    </row>
    <row r="1599" spans="1:33" s="105" customFormat="1" ht="11.45" customHeight="1" outlineLevel="1" x14ac:dyDescent="0.2">
      <c r="A1599" s="142">
        <f t="shared" si="73"/>
        <v>1582</v>
      </c>
      <c r="B1599" s="318"/>
      <c r="C1599" s="71"/>
      <c r="D1599" s="314"/>
      <c r="E1599" s="70"/>
      <c r="F1599" s="309"/>
      <c r="G1599" s="308"/>
      <c r="H1599" s="305"/>
      <c r="I1599" s="305"/>
      <c r="J1599" s="311"/>
      <c r="K1599" s="305"/>
      <c r="L1599" s="130" t="str">
        <f>IF(I1599&lt;H1599,"Check dates",IF(AND(H1599="",I1599&gt;0),"Check dates",IF(I1599="",".",IFERROR(MAX(0,NETWORKDAYS(H1599,I1599,Lists!$F$45:$F$65)-IF(ISNUMBER(J1599),J1599,0)-1,0),"."))))</f>
        <v>.</v>
      </c>
      <c r="M1599" s="308"/>
      <c r="N1599" s="308"/>
      <c r="O1599" s="304"/>
      <c r="P1599" s="304"/>
      <c r="Q1599" s="304"/>
      <c r="R1599" s="304"/>
      <c r="S1599" s="130" t="str">
        <f t="shared" si="74"/>
        <v>.</v>
      </c>
      <c r="T1599" s="169" t="str">
        <f>IF(S1599="Yes",(NETWORKDAYS(H1599,$D$12,Lists!$F$45:$F$65)-IF(ISNUMBER(J1599),J1599,0)-1),".")</f>
        <v>.</v>
      </c>
      <c r="U1599" s="24"/>
      <c r="V1599" s="296" t="str">
        <f t="shared" si="75"/>
        <v>.</v>
      </c>
      <c r="W1599" s="44"/>
      <c r="X1599" s="307"/>
      <c r="Y1599" s="44"/>
      <c r="Z1599" s="44"/>
      <c r="AA1599" s="44"/>
      <c r="AB1599" s="44"/>
      <c r="AC1599" s="44"/>
      <c r="AD1599" s="44"/>
      <c r="AE1599" s="44"/>
      <c r="AF1599" s="44"/>
      <c r="AG1599" s="44"/>
    </row>
    <row r="1600" spans="1:33" s="105" customFormat="1" ht="11.45" customHeight="1" outlineLevel="1" x14ac:dyDescent="0.2">
      <c r="A1600" s="142">
        <f t="shared" si="73"/>
        <v>1583</v>
      </c>
      <c r="B1600" s="318"/>
      <c r="C1600" s="71"/>
      <c r="D1600" s="314"/>
      <c r="E1600" s="70"/>
      <c r="F1600" s="309"/>
      <c r="G1600" s="308"/>
      <c r="H1600" s="305"/>
      <c r="I1600" s="305"/>
      <c r="J1600" s="311"/>
      <c r="K1600" s="305"/>
      <c r="L1600" s="130" t="str">
        <f>IF(I1600&lt;H1600,"Check dates",IF(AND(H1600="",I1600&gt;0),"Check dates",IF(I1600="",".",IFERROR(MAX(0,NETWORKDAYS(H1600,I1600,Lists!$F$45:$F$65)-IF(ISNUMBER(J1600),J1600,0)-1,0),"."))))</f>
        <v>.</v>
      </c>
      <c r="M1600" s="308"/>
      <c r="N1600" s="308"/>
      <c r="O1600" s="304"/>
      <c r="P1600" s="304"/>
      <c r="Q1600" s="304"/>
      <c r="R1600" s="304"/>
      <c r="S1600" s="130" t="str">
        <f t="shared" si="74"/>
        <v>.</v>
      </c>
      <c r="T1600" s="169" t="str">
        <f>IF(S1600="Yes",(NETWORKDAYS(H1600,$D$12,Lists!$F$45:$F$65)-IF(ISNUMBER(J1600),J1600,0)-1),".")</f>
        <v>.</v>
      </c>
      <c r="U1600" s="24"/>
      <c r="V1600" s="296" t="str">
        <f t="shared" si="75"/>
        <v>.</v>
      </c>
      <c r="W1600" s="44"/>
      <c r="X1600" s="307"/>
      <c r="Y1600" s="44"/>
      <c r="Z1600" s="44"/>
      <c r="AA1600" s="44"/>
      <c r="AB1600" s="44"/>
      <c r="AC1600" s="44"/>
      <c r="AD1600" s="44"/>
      <c r="AE1600" s="44"/>
      <c r="AF1600" s="44"/>
      <c r="AG1600" s="44"/>
    </row>
    <row r="1601" spans="1:33" s="105" customFormat="1" ht="11.45" customHeight="1" outlineLevel="1" x14ac:dyDescent="0.2">
      <c r="A1601" s="142">
        <f t="shared" si="73"/>
        <v>1584</v>
      </c>
      <c r="B1601" s="318"/>
      <c r="C1601" s="71"/>
      <c r="D1601" s="314"/>
      <c r="E1601" s="70"/>
      <c r="F1601" s="309"/>
      <c r="G1601" s="308"/>
      <c r="H1601" s="305"/>
      <c r="I1601" s="319"/>
      <c r="J1601" s="311"/>
      <c r="K1601" s="305"/>
      <c r="L1601" s="130" t="str">
        <f>IF(I1601&lt;H1601,"Check dates",IF(AND(H1601="",I1601&gt;0),"Check dates",IF(I1601="",".",IFERROR(MAX(0,NETWORKDAYS(H1601,I1601,Lists!$F$45:$F$65)-IF(ISNUMBER(J1601),J1601,0)-1,0),"."))))</f>
        <v>.</v>
      </c>
      <c r="M1601" s="308"/>
      <c r="N1601" s="308"/>
      <c r="O1601" s="304"/>
      <c r="P1601" s="304"/>
      <c r="Q1601" s="304"/>
      <c r="R1601" s="304"/>
      <c r="S1601" s="130" t="str">
        <f t="shared" si="74"/>
        <v>.</v>
      </c>
      <c r="T1601" s="169" t="str">
        <f>IF(S1601="Yes",(NETWORKDAYS(H1601,$D$12,Lists!$F$45:$F$65)-IF(ISNUMBER(J1601),J1601,0)-1),".")</f>
        <v>.</v>
      </c>
      <c r="U1601" s="24"/>
      <c r="V1601" s="296" t="str">
        <f t="shared" si="75"/>
        <v>.</v>
      </c>
      <c r="W1601" s="44"/>
      <c r="X1601" s="307"/>
      <c r="Y1601" s="44"/>
      <c r="Z1601" s="44"/>
      <c r="AA1601" s="44"/>
      <c r="AB1601" s="44"/>
      <c r="AC1601" s="44"/>
      <c r="AD1601" s="44"/>
      <c r="AE1601" s="44"/>
      <c r="AF1601" s="44"/>
      <c r="AG1601" s="44"/>
    </row>
    <row r="1602" spans="1:33" s="105" customFormat="1" ht="11.45" customHeight="1" outlineLevel="1" x14ac:dyDescent="0.2">
      <c r="A1602" s="142">
        <f t="shared" si="73"/>
        <v>1585</v>
      </c>
      <c r="B1602" s="318"/>
      <c r="C1602" s="71"/>
      <c r="D1602" s="314"/>
      <c r="E1602" s="70"/>
      <c r="F1602" s="309"/>
      <c r="G1602" s="308"/>
      <c r="H1602" s="305"/>
      <c r="I1602" s="319"/>
      <c r="J1602" s="311"/>
      <c r="K1602" s="305"/>
      <c r="L1602" s="130" t="str">
        <f>IF(I1602&lt;H1602,"Check dates",IF(AND(H1602="",I1602&gt;0),"Check dates",IF(I1602="",".",IFERROR(MAX(0,NETWORKDAYS(H1602,I1602,Lists!$F$45:$F$65)-IF(ISNUMBER(J1602),J1602,0)-1,0),"."))))</f>
        <v>.</v>
      </c>
      <c r="M1602" s="308"/>
      <c r="N1602" s="308"/>
      <c r="O1602" s="304"/>
      <c r="P1602" s="304"/>
      <c r="Q1602" s="304"/>
      <c r="R1602" s="304"/>
      <c r="S1602" s="130" t="str">
        <f t="shared" si="74"/>
        <v>.</v>
      </c>
      <c r="T1602" s="169" t="str">
        <f>IF(S1602="Yes",(NETWORKDAYS(H1602,$D$12,Lists!$F$45:$F$65)-IF(ISNUMBER(J1602),J1602,0)-1),".")</f>
        <v>.</v>
      </c>
      <c r="U1602" s="24"/>
      <c r="V1602" s="296" t="str">
        <f t="shared" si="75"/>
        <v>.</v>
      </c>
      <c r="W1602" s="44"/>
      <c r="X1602" s="307"/>
      <c r="Y1602" s="44"/>
      <c r="Z1602" s="44"/>
      <c r="AA1602" s="44"/>
      <c r="AB1602" s="44"/>
      <c r="AC1602" s="44"/>
      <c r="AD1602" s="44"/>
      <c r="AE1602" s="44"/>
      <c r="AF1602" s="44"/>
      <c r="AG1602" s="44"/>
    </row>
    <row r="1603" spans="1:33" s="105" customFormat="1" ht="11.45" customHeight="1" outlineLevel="1" x14ac:dyDescent="0.2">
      <c r="A1603" s="142">
        <f t="shared" si="73"/>
        <v>1586</v>
      </c>
      <c r="B1603" s="318"/>
      <c r="C1603" s="71"/>
      <c r="D1603" s="314"/>
      <c r="E1603" s="70"/>
      <c r="F1603" s="309"/>
      <c r="G1603" s="308"/>
      <c r="H1603" s="305"/>
      <c r="I1603" s="305"/>
      <c r="J1603" s="311"/>
      <c r="K1603" s="305"/>
      <c r="L1603" s="130" t="str">
        <f>IF(I1603&lt;H1603,"Check dates",IF(AND(H1603="",I1603&gt;0),"Check dates",IF(I1603="",".",IFERROR(MAX(0,NETWORKDAYS(H1603,I1603,Lists!$F$45:$F$65)-IF(ISNUMBER(J1603),J1603,0)-1,0),"."))))</f>
        <v>.</v>
      </c>
      <c r="M1603" s="308"/>
      <c r="N1603" s="308"/>
      <c r="O1603" s="304"/>
      <c r="P1603" s="304"/>
      <c r="Q1603" s="304"/>
      <c r="R1603" s="304"/>
      <c r="S1603" s="130" t="str">
        <f t="shared" si="74"/>
        <v>.</v>
      </c>
      <c r="T1603" s="169" t="str">
        <f>IF(S1603="Yes",(NETWORKDAYS(H1603,$D$12,Lists!$F$45:$F$65)-IF(ISNUMBER(J1603),J1603,0)-1),".")</f>
        <v>.</v>
      </c>
      <c r="U1603" s="24"/>
      <c r="V1603" s="296" t="str">
        <f t="shared" si="75"/>
        <v>.</v>
      </c>
      <c r="W1603" s="44"/>
      <c r="X1603" s="307"/>
      <c r="Y1603" s="44"/>
      <c r="Z1603" s="44"/>
      <c r="AA1603" s="44"/>
      <c r="AB1603" s="44"/>
      <c r="AC1603" s="44"/>
      <c r="AD1603" s="44"/>
      <c r="AE1603" s="44"/>
      <c r="AF1603" s="44"/>
      <c r="AG1603" s="44"/>
    </row>
    <row r="1604" spans="1:33" s="105" customFormat="1" ht="11.45" customHeight="1" outlineLevel="1" x14ac:dyDescent="0.2">
      <c r="A1604" s="142">
        <f t="shared" si="73"/>
        <v>1587</v>
      </c>
      <c r="B1604" s="318"/>
      <c r="C1604" s="71"/>
      <c r="D1604" s="314"/>
      <c r="E1604" s="70"/>
      <c r="F1604" s="309"/>
      <c r="G1604" s="308"/>
      <c r="H1604" s="305"/>
      <c r="I1604" s="305"/>
      <c r="J1604" s="311"/>
      <c r="K1604" s="305"/>
      <c r="L1604" s="130" t="str">
        <f>IF(I1604&lt;H1604,"Check dates",IF(AND(H1604="",I1604&gt;0),"Check dates",IF(I1604="",".",IFERROR(MAX(0,NETWORKDAYS(H1604,I1604,Lists!$F$45:$F$65)-IF(ISNUMBER(J1604),J1604,0)-1,0),"."))))</f>
        <v>.</v>
      </c>
      <c r="M1604" s="308"/>
      <c r="N1604" s="308"/>
      <c r="O1604" s="304"/>
      <c r="P1604" s="304"/>
      <c r="Q1604" s="304"/>
      <c r="R1604" s="304"/>
      <c r="S1604" s="130" t="str">
        <f t="shared" si="74"/>
        <v>.</v>
      </c>
      <c r="T1604" s="169" t="str">
        <f>IF(S1604="Yes",(NETWORKDAYS(H1604,$D$12,Lists!$F$45:$F$65)-IF(ISNUMBER(J1604),J1604,0)-1),".")</f>
        <v>.</v>
      </c>
      <c r="U1604" s="24"/>
      <c r="V1604" s="296" t="str">
        <f t="shared" si="75"/>
        <v>.</v>
      </c>
      <c r="W1604" s="44"/>
      <c r="X1604" s="307"/>
      <c r="Y1604" s="44"/>
      <c r="Z1604" s="44"/>
      <c r="AA1604" s="44"/>
      <c r="AB1604" s="44"/>
      <c r="AC1604" s="44"/>
      <c r="AD1604" s="44"/>
      <c r="AE1604" s="44"/>
      <c r="AF1604" s="44"/>
      <c r="AG1604" s="44"/>
    </row>
    <row r="1605" spans="1:33" s="105" customFormat="1" ht="11.45" customHeight="1" outlineLevel="1" x14ac:dyDescent="0.2">
      <c r="A1605" s="142">
        <f t="shared" si="73"/>
        <v>1588</v>
      </c>
      <c r="B1605" s="318"/>
      <c r="C1605" s="71"/>
      <c r="D1605" s="314"/>
      <c r="E1605" s="70"/>
      <c r="F1605" s="309"/>
      <c r="G1605" s="308"/>
      <c r="H1605" s="305"/>
      <c r="I1605" s="305"/>
      <c r="J1605" s="311"/>
      <c r="K1605" s="305"/>
      <c r="L1605" s="130" t="str">
        <f>IF(I1605&lt;H1605,"Check dates",IF(AND(H1605="",I1605&gt;0),"Check dates",IF(I1605="",".",IFERROR(MAX(0,NETWORKDAYS(H1605,I1605,Lists!$F$45:$F$65)-IF(ISNUMBER(J1605),J1605,0)-1,0),"."))))</f>
        <v>.</v>
      </c>
      <c r="M1605" s="308"/>
      <c r="N1605" s="308"/>
      <c r="O1605" s="304"/>
      <c r="P1605" s="304"/>
      <c r="Q1605" s="304"/>
      <c r="R1605" s="304"/>
      <c r="S1605" s="130" t="str">
        <f t="shared" si="74"/>
        <v>.</v>
      </c>
      <c r="T1605" s="169" t="str">
        <f>IF(S1605="Yes",(NETWORKDAYS(H1605,$D$12,Lists!$F$45:$F$65)-IF(ISNUMBER(J1605),J1605,0)-1),".")</f>
        <v>.</v>
      </c>
      <c r="U1605" s="24"/>
      <c r="V1605" s="296" t="str">
        <f t="shared" si="75"/>
        <v>.</v>
      </c>
      <c r="W1605" s="44"/>
      <c r="X1605" s="307"/>
      <c r="Y1605" s="44"/>
      <c r="Z1605" s="44"/>
      <c r="AA1605" s="44"/>
      <c r="AB1605" s="44"/>
      <c r="AC1605" s="44"/>
      <c r="AD1605" s="44"/>
      <c r="AE1605" s="44"/>
      <c r="AF1605" s="44"/>
      <c r="AG1605" s="44"/>
    </row>
    <row r="1606" spans="1:33" s="105" customFormat="1" ht="11.45" customHeight="1" outlineLevel="1" x14ac:dyDescent="0.2">
      <c r="A1606" s="142">
        <f t="shared" si="73"/>
        <v>1589</v>
      </c>
      <c r="B1606" s="318"/>
      <c r="C1606" s="71"/>
      <c r="D1606" s="314"/>
      <c r="E1606" s="70"/>
      <c r="F1606" s="309"/>
      <c r="G1606" s="308"/>
      <c r="H1606" s="305"/>
      <c r="I1606" s="319"/>
      <c r="J1606" s="311"/>
      <c r="K1606" s="305"/>
      <c r="L1606" s="130" t="str">
        <f>IF(I1606&lt;H1606,"Check dates",IF(AND(H1606="",I1606&gt;0),"Check dates",IF(I1606="",".",IFERROR(MAX(0,NETWORKDAYS(H1606,I1606,Lists!$F$45:$F$65)-IF(ISNUMBER(J1606),J1606,0)-1,0),"."))))</f>
        <v>.</v>
      </c>
      <c r="M1606" s="308"/>
      <c r="N1606" s="308"/>
      <c r="O1606" s="304"/>
      <c r="P1606" s="304"/>
      <c r="Q1606" s="304"/>
      <c r="R1606" s="304"/>
      <c r="S1606" s="130" t="str">
        <f t="shared" si="74"/>
        <v>.</v>
      </c>
      <c r="T1606" s="169" t="str">
        <f>IF(S1606="Yes",(NETWORKDAYS(H1606,$D$12,Lists!$F$45:$F$65)-IF(ISNUMBER(J1606),J1606,0)-1),".")</f>
        <v>.</v>
      </c>
      <c r="U1606" s="24"/>
      <c r="V1606" s="296" t="str">
        <f t="shared" si="75"/>
        <v>.</v>
      </c>
      <c r="W1606" s="44"/>
      <c r="X1606" s="307"/>
      <c r="Y1606" s="44"/>
      <c r="Z1606" s="44"/>
      <c r="AA1606" s="44"/>
      <c r="AB1606" s="44"/>
      <c r="AC1606" s="44"/>
      <c r="AD1606" s="44"/>
      <c r="AE1606" s="44"/>
      <c r="AF1606" s="44"/>
      <c r="AG1606" s="44"/>
    </row>
    <row r="1607" spans="1:33" s="105" customFormat="1" ht="11.45" customHeight="1" outlineLevel="1" x14ac:dyDescent="0.2">
      <c r="A1607" s="142">
        <f t="shared" si="73"/>
        <v>1590</v>
      </c>
      <c r="B1607" s="318"/>
      <c r="C1607" s="71"/>
      <c r="D1607" s="314"/>
      <c r="E1607" s="70"/>
      <c r="F1607" s="309"/>
      <c r="G1607" s="308"/>
      <c r="H1607" s="305"/>
      <c r="I1607" s="305"/>
      <c r="J1607" s="311"/>
      <c r="K1607" s="305"/>
      <c r="L1607" s="130" t="str">
        <f>IF(I1607&lt;H1607,"Check dates",IF(AND(H1607="",I1607&gt;0),"Check dates",IF(I1607="",".",IFERROR(MAX(0,NETWORKDAYS(H1607,I1607,Lists!$F$45:$F$65)-IF(ISNUMBER(J1607),J1607,0)-1,0),"."))))</f>
        <v>.</v>
      </c>
      <c r="M1607" s="308"/>
      <c r="N1607" s="308"/>
      <c r="O1607" s="304"/>
      <c r="P1607" s="304"/>
      <c r="Q1607" s="304"/>
      <c r="R1607" s="304"/>
      <c r="S1607" s="130" t="str">
        <f t="shared" si="74"/>
        <v>.</v>
      </c>
      <c r="T1607" s="169" t="str">
        <f>IF(S1607="Yes",(NETWORKDAYS(H1607,$D$12,Lists!$F$45:$F$65)-IF(ISNUMBER(J1607),J1607,0)-1),".")</f>
        <v>.</v>
      </c>
      <c r="U1607" s="24"/>
      <c r="V1607" s="296" t="str">
        <f t="shared" si="75"/>
        <v>.</v>
      </c>
      <c r="W1607" s="44"/>
      <c r="X1607" s="307"/>
      <c r="Y1607" s="44"/>
      <c r="Z1607" s="44"/>
      <c r="AA1607" s="44"/>
      <c r="AB1607" s="44"/>
      <c r="AC1607" s="44"/>
      <c r="AD1607" s="44"/>
      <c r="AE1607" s="44"/>
      <c r="AF1607" s="44"/>
      <c r="AG1607" s="44"/>
    </row>
    <row r="1608" spans="1:33" s="105" customFormat="1" ht="11.45" customHeight="1" outlineLevel="1" x14ac:dyDescent="0.2">
      <c r="A1608" s="142">
        <f t="shared" si="73"/>
        <v>1591</v>
      </c>
      <c r="B1608" s="318"/>
      <c r="C1608" s="71"/>
      <c r="D1608" s="314"/>
      <c r="E1608" s="70"/>
      <c r="F1608" s="309"/>
      <c r="G1608" s="308"/>
      <c r="H1608" s="305"/>
      <c r="I1608" s="305"/>
      <c r="J1608" s="311"/>
      <c r="K1608" s="305"/>
      <c r="L1608" s="130" t="str">
        <f>IF(I1608&lt;H1608,"Check dates",IF(AND(H1608="",I1608&gt;0),"Check dates",IF(I1608="",".",IFERROR(MAX(0,NETWORKDAYS(H1608,I1608,Lists!$F$45:$F$65)-IF(ISNUMBER(J1608),J1608,0)-1,0),"."))))</f>
        <v>.</v>
      </c>
      <c r="M1608" s="308"/>
      <c r="N1608" s="308"/>
      <c r="O1608" s="304"/>
      <c r="P1608" s="304"/>
      <c r="Q1608" s="304"/>
      <c r="R1608" s="304"/>
      <c r="S1608" s="130" t="str">
        <f t="shared" si="74"/>
        <v>.</v>
      </c>
      <c r="T1608" s="169" t="str">
        <f>IF(S1608="Yes",(NETWORKDAYS(H1608,$D$12,Lists!$F$45:$F$65)-IF(ISNUMBER(J1608),J1608,0)-1),".")</f>
        <v>.</v>
      </c>
      <c r="U1608" s="24"/>
      <c r="V1608" s="296" t="str">
        <f t="shared" si="75"/>
        <v>.</v>
      </c>
      <c r="W1608" s="44"/>
      <c r="X1608" s="307"/>
      <c r="Y1608" s="44"/>
      <c r="Z1608" s="44"/>
      <c r="AA1608" s="44"/>
      <c r="AB1608" s="44"/>
      <c r="AC1608" s="44"/>
      <c r="AD1608" s="44"/>
      <c r="AE1608" s="44"/>
      <c r="AF1608" s="44"/>
      <c r="AG1608" s="44"/>
    </row>
    <row r="1609" spans="1:33" s="105" customFormat="1" ht="11.45" customHeight="1" outlineLevel="1" x14ac:dyDescent="0.2">
      <c r="A1609" s="142">
        <f t="shared" ref="A1609:A1671" si="76">A1608+1</f>
        <v>1592</v>
      </c>
      <c r="B1609" s="318"/>
      <c r="C1609" s="71"/>
      <c r="D1609" s="314"/>
      <c r="E1609" s="70"/>
      <c r="F1609" s="309"/>
      <c r="G1609" s="308"/>
      <c r="H1609" s="305"/>
      <c r="I1609" s="305"/>
      <c r="J1609" s="311"/>
      <c r="K1609" s="305"/>
      <c r="L1609" s="130" t="str">
        <f>IF(I1609&lt;H1609,"Check dates",IF(AND(H1609="",I1609&gt;0),"Check dates",IF(I1609="",".",IFERROR(MAX(0,NETWORKDAYS(H1609,I1609,Lists!$F$45:$F$65)-IF(ISNUMBER(J1609),J1609,0)-1,0),"."))))</f>
        <v>.</v>
      </c>
      <c r="M1609" s="308"/>
      <c r="N1609" s="308"/>
      <c r="O1609" s="304"/>
      <c r="P1609" s="304"/>
      <c r="Q1609" s="304"/>
      <c r="R1609" s="304"/>
      <c r="S1609" s="130" t="str">
        <f t="shared" si="74"/>
        <v>.</v>
      </c>
      <c r="T1609" s="169" t="str">
        <f>IF(S1609="Yes",(NETWORKDAYS(H1609,$D$12,Lists!$F$45:$F$65)-IF(ISNUMBER(J1609),J1609,0)-1),".")</f>
        <v>.</v>
      </c>
      <c r="U1609" s="24"/>
      <c r="V1609" s="296" t="str">
        <f t="shared" si="75"/>
        <v>.</v>
      </c>
      <c r="W1609" s="44"/>
      <c r="X1609" s="307"/>
      <c r="Y1609" s="44"/>
      <c r="Z1609" s="44"/>
      <c r="AA1609" s="44"/>
      <c r="AB1609" s="44"/>
      <c r="AC1609" s="44"/>
      <c r="AD1609" s="44"/>
      <c r="AE1609" s="44"/>
      <c r="AF1609" s="44"/>
      <c r="AG1609" s="44"/>
    </row>
    <row r="1610" spans="1:33" s="105" customFormat="1" ht="11.45" customHeight="1" outlineLevel="1" x14ac:dyDescent="0.2">
      <c r="A1610" s="142">
        <f t="shared" si="76"/>
        <v>1593</v>
      </c>
      <c r="B1610" s="318"/>
      <c r="C1610" s="71"/>
      <c r="D1610" s="314"/>
      <c r="E1610" s="70"/>
      <c r="F1610" s="309"/>
      <c r="G1610" s="308"/>
      <c r="H1610" s="305"/>
      <c r="I1610" s="305"/>
      <c r="J1610" s="311"/>
      <c r="K1610" s="305"/>
      <c r="L1610" s="130" t="str">
        <f>IF(I1610&lt;H1610,"Check dates",IF(AND(H1610="",I1610&gt;0),"Check dates",IF(I1610="",".",IFERROR(MAX(0,NETWORKDAYS(H1610,I1610,Lists!$F$45:$F$65)-IF(ISNUMBER(J1610),J1610,0)-1,0),"."))))</f>
        <v>.</v>
      </c>
      <c r="M1610" s="308"/>
      <c r="N1610" s="308"/>
      <c r="O1610" s="304"/>
      <c r="P1610" s="304"/>
      <c r="Q1610" s="304"/>
      <c r="R1610" s="304"/>
      <c r="S1610" s="130" t="str">
        <f t="shared" si="74"/>
        <v>.</v>
      </c>
      <c r="T1610" s="169" t="str">
        <f>IF(S1610="Yes",(NETWORKDAYS(H1610,$D$12,Lists!$F$45:$F$65)-IF(ISNUMBER(J1610),J1610,0)-1),".")</f>
        <v>.</v>
      </c>
      <c r="U1610" s="24"/>
      <c r="V1610" s="296" t="str">
        <f t="shared" si="75"/>
        <v>.</v>
      </c>
      <c r="W1610" s="44"/>
      <c r="X1610" s="307"/>
      <c r="Y1610" s="44"/>
      <c r="Z1610" s="44"/>
      <c r="AA1610" s="44"/>
      <c r="AB1610" s="44"/>
      <c r="AC1610" s="44"/>
      <c r="AD1610" s="44"/>
      <c r="AE1610" s="44"/>
      <c r="AF1610" s="44"/>
      <c r="AG1610" s="44"/>
    </row>
    <row r="1611" spans="1:33" s="105" customFormat="1" ht="11.45" customHeight="1" outlineLevel="1" x14ac:dyDescent="0.2">
      <c r="A1611" s="142">
        <f t="shared" si="76"/>
        <v>1594</v>
      </c>
      <c r="B1611" s="318"/>
      <c r="C1611" s="71"/>
      <c r="D1611" s="314"/>
      <c r="E1611" s="70"/>
      <c r="F1611" s="309"/>
      <c r="G1611" s="308"/>
      <c r="H1611" s="305"/>
      <c r="I1611" s="305"/>
      <c r="J1611" s="311"/>
      <c r="K1611" s="305"/>
      <c r="L1611" s="130" t="str">
        <f>IF(I1611&lt;H1611,"Check dates",IF(AND(H1611="",I1611&gt;0),"Check dates",IF(I1611="",".",IFERROR(MAX(0,NETWORKDAYS(H1611,I1611,Lists!$F$45:$F$65)-IF(ISNUMBER(J1611),J1611,0)-1,0),"."))))</f>
        <v>.</v>
      </c>
      <c r="M1611" s="308"/>
      <c r="N1611" s="308"/>
      <c r="O1611" s="304"/>
      <c r="P1611" s="304"/>
      <c r="Q1611" s="304"/>
      <c r="R1611" s="304"/>
      <c r="S1611" s="130" t="str">
        <f t="shared" si="74"/>
        <v>.</v>
      </c>
      <c r="T1611" s="169" t="str">
        <f>IF(S1611="Yes",(NETWORKDAYS(H1611,$D$12,Lists!$F$45:$F$65)-IF(ISNUMBER(J1611),J1611,0)-1),".")</f>
        <v>.</v>
      </c>
      <c r="U1611" s="24"/>
      <c r="V1611" s="296" t="str">
        <f t="shared" si="75"/>
        <v>.</v>
      </c>
      <c r="W1611" s="44"/>
      <c r="X1611" s="307"/>
      <c r="Y1611" s="44"/>
      <c r="Z1611" s="44"/>
      <c r="AA1611" s="44"/>
      <c r="AB1611" s="44"/>
      <c r="AC1611" s="44"/>
      <c r="AD1611" s="44"/>
      <c r="AE1611" s="44"/>
      <c r="AF1611" s="44"/>
      <c r="AG1611" s="44"/>
    </row>
    <row r="1612" spans="1:33" s="105" customFormat="1" ht="11.45" customHeight="1" outlineLevel="1" x14ac:dyDescent="0.2">
      <c r="A1612" s="142">
        <f t="shared" si="76"/>
        <v>1595</v>
      </c>
      <c r="B1612" s="318"/>
      <c r="C1612" s="71"/>
      <c r="D1612" s="314"/>
      <c r="E1612" s="70"/>
      <c r="F1612" s="309"/>
      <c r="G1612" s="308"/>
      <c r="H1612" s="305"/>
      <c r="I1612" s="305"/>
      <c r="J1612" s="311"/>
      <c r="K1612" s="305"/>
      <c r="L1612" s="130" t="str">
        <f>IF(I1612&lt;H1612,"Check dates",IF(AND(H1612="",I1612&gt;0),"Check dates",IF(I1612="",".",IFERROR(MAX(0,NETWORKDAYS(H1612,I1612,Lists!$F$45:$F$65)-IF(ISNUMBER(J1612),J1612,0)-1,0),"."))))</f>
        <v>.</v>
      </c>
      <c r="M1612" s="308"/>
      <c r="N1612" s="308"/>
      <c r="O1612" s="304"/>
      <c r="P1612" s="304"/>
      <c r="Q1612" s="304"/>
      <c r="R1612" s="304"/>
      <c r="S1612" s="130" t="str">
        <f t="shared" si="74"/>
        <v>.</v>
      </c>
      <c r="T1612" s="169" t="str">
        <f>IF(S1612="Yes",(NETWORKDAYS(H1612,$D$12,Lists!$F$45:$F$65)-IF(ISNUMBER(J1612),J1612,0)-1),".")</f>
        <v>.</v>
      </c>
      <c r="U1612" s="24"/>
      <c r="V1612" s="296" t="str">
        <f t="shared" si="75"/>
        <v>.</v>
      </c>
      <c r="W1612" s="44"/>
      <c r="X1612" s="307"/>
      <c r="Y1612" s="44"/>
      <c r="Z1612" s="44"/>
      <c r="AA1612" s="44"/>
      <c r="AB1612" s="44"/>
      <c r="AC1612" s="44"/>
      <c r="AD1612" s="44"/>
      <c r="AE1612" s="44"/>
      <c r="AF1612" s="44"/>
      <c r="AG1612" s="44"/>
    </row>
    <row r="1613" spans="1:33" s="105" customFormat="1" ht="11.45" customHeight="1" outlineLevel="1" x14ac:dyDescent="0.2">
      <c r="A1613" s="142">
        <f t="shared" si="76"/>
        <v>1596</v>
      </c>
      <c r="B1613" s="318"/>
      <c r="C1613" s="71"/>
      <c r="D1613" s="314"/>
      <c r="E1613" s="70"/>
      <c r="F1613" s="309"/>
      <c r="G1613" s="308"/>
      <c r="H1613" s="305"/>
      <c r="I1613" s="305"/>
      <c r="J1613" s="311"/>
      <c r="K1613" s="305"/>
      <c r="L1613" s="130" t="str">
        <f>IF(I1613&lt;H1613,"Check dates",IF(AND(H1613="",I1613&gt;0),"Check dates",IF(I1613="",".",IFERROR(MAX(0,NETWORKDAYS(H1613,I1613,Lists!$F$45:$F$65)-IF(ISNUMBER(J1613),J1613,0)-1,0),"."))))</f>
        <v>.</v>
      </c>
      <c r="M1613" s="308"/>
      <c r="N1613" s="308"/>
      <c r="O1613" s="304"/>
      <c r="P1613" s="304"/>
      <c r="Q1613" s="304"/>
      <c r="R1613" s="304"/>
      <c r="S1613" s="130" t="str">
        <f t="shared" si="74"/>
        <v>.</v>
      </c>
      <c r="T1613" s="169" t="str">
        <f>IF(S1613="Yes",(NETWORKDAYS(H1613,$D$12,Lists!$F$45:$F$65)-IF(ISNUMBER(J1613),J1613,0)-1),".")</f>
        <v>.</v>
      </c>
      <c r="U1613" s="24"/>
      <c r="V1613" s="296" t="str">
        <f t="shared" si="75"/>
        <v>.</v>
      </c>
      <c r="W1613" s="44"/>
      <c r="X1613" s="307"/>
      <c r="Y1613" s="44"/>
      <c r="Z1613" s="44"/>
      <c r="AA1613" s="44"/>
      <c r="AB1613" s="44"/>
      <c r="AC1613" s="44"/>
      <c r="AD1613" s="44"/>
      <c r="AE1613" s="44"/>
      <c r="AF1613" s="44"/>
      <c r="AG1613" s="44"/>
    </row>
    <row r="1614" spans="1:33" s="105" customFormat="1" ht="11.45" customHeight="1" outlineLevel="1" x14ac:dyDescent="0.2">
      <c r="A1614" s="142">
        <f t="shared" si="76"/>
        <v>1597</v>
      </c>
      <c r="B1614" s="318"/>
      <c r="C1614" s="71"/>
      <c r="D1614" s="314"/>
      <c r="E1614" s="70"/>
      <c r="F1614" s="309"/>
      <c r="G1614" s="308"/>
      <c r="H1614" s="305"/>
      <c r="I1614" s="305"/>
      <c r="J1614" s="311"/>
      <c r="K1614" s="305"/>
      <c r="L1614" s="130" t="str">
        <f>IF(I1614&lt;H1614,"Check dates",IF(AND(H1614="",I1614&gt;0),"Check dates",IF(I1614="",".",IFERROR(MAX(0,NETWORKDAYS(H1614,I1614,Lists!$F$45:$F$65)-IF(ISNUMBER(J1614),J1614,0)-1,0),"."))))</f>
        <v>.</v>
      </c>
      <c r="M1614" s="308"/>
      <c r="N1614" s="308"/>
      <c r="O1614" s="304"/>
      <c r="P1614" s="304"/>
      <c r="Q1614" s="304"/>
      <c r="R1614" s="304"/>
      <c r="S1614" s="130" t="str">
        <f t="shared" si="74"/>
        <v>.</v>
      </c>
      <c r="T1614" s="169" t="str">
        <f>IF(S1614="Yes",(NETWORKDAYS(H1614,$D$12,Lists!$F$45:$F$65)-IF(ISNUMBER(J1614),J1614,0)-1),".")</f>
        <v>.</v>
      </c>
      <c r="U1614" s="24"/>
      <c r="V1614" s="296" t="str">
        <f t="shared" si="75"/>
        <v>.</v>
      </c>
      <c r="W1614" s="44"/>
      <c r="X1614" s="307"/>
      <c r="Y1614" s="44"/>
      <c r="Z1614" s="44"/>
      <c r="AA1614" s="44"/>
      <c r="AB1614" s="44"/>
      <c r="AC1614" s="44"/>
      <c r="AD1614" s="44"/>
      <c r="AE1614" s="44"/>
      <c r="AF1614" s="44"/>
      <c r="AG1614" s="44"/>
    </row>
    <row r="1615" spans="1:33" s="105" customFormat="1" ht="11.45" customHeight="1" outlineLevel="1" x14ac:dyDescent="0.2">
      <c r="A1615" s="142">
        <f t="shared" si="76"/>
        <v>1598</v>
      </c>
      <c r="B1615" s="318"/>
      <c r="C1615" s="71"/>
      <c r="D1615" s="314"/>
      <c r="E1615" s="70"/>
      <c r="F1615" s="309"/>
      <c r="G1615" s="308"/>
      <c r="H1615" s="305"/>
      <c r="I1615" s="305"/>
      <c r="J1615" s="311"/>
      <c r="K1615" s="305"/>
      <c r="L1615" s="130" t="str">
        <f>IF(I1615&lt;H1615,"Check dates",IF(AND(H1615="",I1615&gt;0),"Check dates",IF(I1615="",".",IFERROR(MAX(0,NETWORKDAYS(H1615,I1615,Lists!$F$45:$F$65)-IF(ISNUMBER(J1615),J1615,0)-1,0),"."))))</f>
        <v>.</v>
      </c>
      <c r="M1615" s="308"/>
      <c r="N1615" s="308"/>
      <c r="O1615" s="304"/>
      <c r="P1615" s="304"/>
      <c r="Q1615" s="304"/>
      <c r="R1615" s="304"/>
      <c r="S1615" s="130" t="str">
        <f t="shared" si="74"/>
        <v>.</v>
      </c>
      <c r="T1615" s="169" t="str">
        <f>IF(S1615="Yes",(NETWORKDAYS(H1615,$D$12,Lists!$F$45:$F$65)-IF(ISNUMBER(J1615),J1615,0)-1),".")</f>
        <v>.</v>
      </c>
      <c r="U1615" s="24"/>
      <c r="V1615" s="296" t="str">
        <f t="shared" si="75"/>
        <v>.</v>
      </c>
      <c r="W1615" s="44"/>
      <c r="X1615" s="307"/>
      <c r="Y1615" s="44"/>
      <c r="Z1615" s="44"/>
      <c r="AA1615" s="44"/>
      <c r="AB1615" s="44"/>
      <c r="AC1615" s="44"/>
      <c r="AD1615" s="44"/>
      <c r="AE1615" s="44"/>
      <c r="AF1615" s="44"/>
      <c r="AG1615" s="44"/>
    </row>
    <row r="1616" spans="1:33" s="105" customFormat="1" ht="11.45" customHeight="1" outlineLevel="1" x14ac:dyDescent="0.2">
      <c r="A1616" s="142">
        <f t="shared" si="76"/>
        <v>1599</v>
      </c>
      <c r="B1616" s="318"/>
      <c r="C1616" s="71"/>
      <c r="D1616" s="314"/>
      <c r="E1616" s="70"/>
      <c r="F1616" s="309"/>
      <c r="G1616" s="308"/>
      <c r="H1616" s="305"/>
      <c r="I1616" s="305"/>
      <c r="J1616" s="311"/>
      <c r="K1616" s="305"/>
      <c r="L1616" s="130" t="str">
        <f>IF(I1616&lt;H1616,"Check dates",IF(AND(H1616="",I1616&gt;0),"Check dates",IF(I1616="",".",IFERROR(MAX(0,NETWORKDAYS(H1616,I1616,Lists!$F$45:$F$65)-IF(ISNUMBER(J1616),J1616,0)-1,0),"."))))</f>
        <v>.</v>
      </c>
      <c r="M1616" s="308"/>
      <c r="N1616" s="308"/>
      <c r="O1616" s="304"/>
      <c r="P1616" s="304"/>
      <c r="Q1616" s="304"/>
      <c r="R1616" s="304"/>
      <c r="S1616" s="130" t="str">
        <f t="shared" si="74"/>
        <v>.</v>
      </c>
      <c r="T1616" s="169" t="str">
        <f>IF(S1616="Yes",(NETWORKDAYS(H1616,$D$12,Lists!$F$45:$F$65)-IF(ISNUMBER(J1616),J1616,0)-1),".")</f>
        <v>.</v>
      </c>
      <c r="U1616" s="24"/>
      <c r="V1616" s="296" t="str">
        <f t="shared" si="75"/>
        <v>.</v>
      </c>
      <c r="W1616" s="44"/>
      <c r="X1616" s="307"/>
      <c r="Y1616" s="44"/>
      <c r="Z1616" s="44"/>
      <c r="AA1616" s="44"/>
      <c r="AB1616" s="44"/>
      <c r="AC1616" s="44"/>
      <c r="AD1616" s="44"/>
      <c r="AE1616" s="44"/>
      <c r="AF1616" s="44"/>
      <c r="AG1616" s="44"/>
    </row>
    <row r="1617" spans="1:33" s="105" customFormat="1" ht="11.45" customHeight="1" outlineLevel="1" x14ac:dyDescent="0.2">
      <c r="A1617" s="142">
        <f t="shared" si="76"/>
        <v>1600</v>
      </c>
      <c r="B1617" s="318"/>
      <c r="C1617" s="71"/>
      <c r="D1617" s="314"/>
      <c r="E1617" s="70"/>
      <c r="F1617" s="309"/>
      <c r="G1617" s="308"/>
      <c r="H1617" s="305"/>
      <c r="I1617" s="305"/>
      <c r="J1617" s="311"/>
      <c r="K1617" s="305"/>
      <c r="L1617" s="130" t="str">
        <f>IF(I1617&lt;H1617,"Check dates",IF(AND(H1617="",I1617&gt;0),"Check dates",IF(I1617="",".",IFERROR(MAX(0,NETWORKDAYS(H1617,I1617,Lists!$F$45:$F$65)-IF(ISNUMBER(J1617),J1617,0)-1,0),"."))))</f>
        <v>.</v>
      </c>
      <c r="M1617" s="308"/>
      <c r="N1617" s="308"/>
      <c r="O1617" s="304"/>
      <c r="P1617" s="304"/>
      <c r="Q1617" s="304"/>
      <c r="R1617" s="304"/>
      <c r="S1617" s="130" t="str">
        <f t="shared" si="74"/>
        <v>.</v>
      </c>
      <c r="T1617" s="169" t="str">
        <f>IF(S1617="Yes",(NETWORKDAYS(H1617,$D$12,Lists!$F$45:$F$65)-IF(ISNUMBER(J1617),J1617,0)-1),".")</f>
        <v>.</v>
      </c>
      <c r="U1617" s="24"/>
      <c r="V1617" s="296" t="str">
        <f t="shared" si="75"/>
        <v>.</v>
      </c>
      <c r="W1617" s="44"/>
      <c r="X1617" s="307"/>
      <c r="Y1617" s="44"/>
      <c r="Z1617" s="44"/>
      <c r="AA1617" s="44"/>
      <c r="AB1617" s="44"/>
      <c r="AC1617" s="44"/>
      <c r="AD1617" s="44"/>
      <c r="AE1617" s="44"/>
      <c r="AF1617" s="44"/>
      <c r="AG1617" s="44"/>
    </row>
    <row r="1618" spans="1:33" s="105" customFormat="1" ht="11.45" customHeight="1" outlineLevel="1" x14ac:dyDescent="0.2">
      <c r="A1618" s="142">
        <f t="shared" si="76"/>
        <v>1601</v>
      </c>
      <c r="B1618" s="318"/>
      <c r="C1618" s="71"/>
      <c r="D1618" s="314"/>
      <c r="E1618" s="70"/>
      <c r="F1618" s="309"/>
      <c r="G1618" s="308"/>
      <c r="H1618" s="305"/>
      <c r="I1618" s="305"/>
      <c r="J1618" s="311"/>
      <c r="K1618" s="305"/>
      <c r="L1618" s="130" t="str">
        <f>IF(I1618&lt;H1618,"Check dates",IF(AND(H1618="",I1618&gt;0),"Check dates",IF(I1618="",".",IFERROR(MAX(0,NETWORKDAYS(H1618,I1618,Lists!$F$45:$F$65)-IF(ISNUMBER(J1618),J1618,0)-1,0),"."))))</f>
        <v>.</v>
      </c>
      <c r="M1618" s="308"/>
      <c r="N1618" s="308"/>
      <c r="O1618" s="304"/>
      <c r="P1618" s="304"/>
      <c r="Q1618" s="304"/>
      <c r="R1618" s="304"/>
      <c r="S1618" s="130" t="str">
        <f t="shared" ref="S1618:S1681" si="77">IF(ISBLANK(B1618),".",IF(V1618=".","Yes","No"))</f>
        <v>.</v>
      </c>
      <c r="T1618" s="169" t="str">
        <f>IF(S1618="Yes",(NETWORKDAYS(H1618,$D$12,Lists!$F$45:$F$65)-IF(ISNUMBER(J1618),J1618,0)-1),".")</f>
        <v>.</v>
      </c>
      <c r="U1618" s="24"/>
      <c r="V1618" s="296" t="str">
        <f t="shared" ref="V1618:V1680" si="78">IF(I1618="",".",IF(VALUE(I1618)&lt;=VALUE($D$12),VALUE(I1618),"."))</f>
        <v>.</v>
      </c>
      <c r="W1618" s="44"/>
      <c r="X1618" s="307"/>
      <c r="Y1618" s="44"/>
      <c r="Z1618" s="44"/>
      <c r="AA1618" s="44"/>
      <c r="AB1618" s="44"/>
      <c r="AC1618" s="44"/>
      <c r="AD1618" s="44"/>
      <c r="AE1618" s="44"/>
      <c r="AF1618" s="44"/>
      <c r="AG1618" s="44"/>
    </row>
    <row r="1619" spans="1:33" s="105" customFormat="1" ht="11.45" customHeight="1" outlineLevel="1" x14ac:dyDescent="0.2">
      <c r="A1619" s="142">
        <f t="shared" si="76"/>
        <v>1602</v>
      </c>
      <c r="B1619" s="318"/>
      <c r="C1619" s="71"/>
      <c r="D1619" s="314"/>
      <c r="E1619" s="70"/>
      <c r="F1619" s="309"/>
      <c r="G1619" s="308"/>
      <c r="H1619" s="305"/>
      <c r="I1619" s="305"/>
      <c r="J1619" s="311"/>
      <c r="K1619" s="305"/>
      <c r="L1619" s="130" t="str">
        <f>IF(I1619&lt;H1619,"Check dates",IF(AND(H1619="",I1619&gt;0),"Check dates",IF(I1619="",".",IFERROR(MAX(0,NETWORKDAYS(H1619,I1619,Lists!$F$45:$F$65)-IF(ISNUMBER(J1619),J1619,0)-1,0),"."))))</f>
        <v>.</v>
      </c>
      <c r="M1619" s="308"/>
      <c r="N1619" s="308"/>
      <c r="O1619" s="304"/>
      <c r="P1619" s="304"/>
      <c r="Q1619" s="304"/>
      <c r="R1619" s="304"/>
      <c r="S1619" s="130" t="str">
        <f t="shared" si="77"/>
        <v>.</v>
      </c>
      <c r="T1619" s="169" t="str">
        <f>IF(S1619="Yes",(NETWORKDAYS(H1619,$D$12,Lists!$F$45:$F$65)-IF(ISNUMBER(J1619),J1619,0)-1),".")</f>
        <v>.</v>
      </c>
      <c r="U1619" s="24"/>
      <c r="V1619" s="296" t="str">
        <f t="shared" si="78"/>
        <v>.</v>
      </c>
      <c r="W1619" s="44"/>
      <c r="X1619" s="307"/>
      <c r="Y1619" s="44"/>
      <c r="Z1619" s="44"/>
      <c r="AA1619" s="44"/>
      <c r="AB1619" s="44"/>
      <c r="AC1619" s="44"/>
      <c r="AD1619" s="44"/>
      <c r="AE1619" s="44"/>
      <c r="AF1619" s="44"/>
      <c r="AG1619" s="44"/>
    </row>
    <row r="1620" spans="1:33" s="105" customFormat="1" ht="11.45" customHeight="1" outlineLevel="1" x14ac:dyDescent="0.2">
      <c r="A1620" s="142">
        <f t="shared" si="76"/>
        <v>1603</v>
      </c>
      <c r="B1620" s="318"/>
      <c r="C1620" s="71"/>
      <c r="D1620" s="314"/>
      <c r="E1620" s="70"/>
      <c r="F1620" s="309"/>
      <c r="G1620" s="308"/>
      <c r="H1620" s="305"/>
      <c r="I1620" s="305"/>
      <c r="J1620" s="311"/>
      <c r="K1620" s="305"/>
      <c r="L1620" s="130" t="str">
        <f>IF(I1620&lt;H1620,"Check dates",IF(AND(H1620="",I1620&gt;0),"Check dates",IF(I1620="",".",IFERROR(MAX(0,NETWORKDAYS(H1620,I1620,Lists!$F$45:$F$65)-IF(ISNUMBER(J1620),J1620,0)-1,0),"."))))</f>
        <v>.</v>
      </c>
      <c r="M1620" s="308"/>
      <c r="N1620" s="308"/>
      <c r="O1620" s="304"/>
      <c r="P1620" s="304"/>
      <c r="Q1620" s="304"/>
      <c r="R1620" s="304"/>
      <c r="S1620" s="130" t="str">
        <f t="shared" si="77"/>
        <v>.</v>
      </c>
      <c r="T1620" s="169" t="str">
        <f>IF(S1620="Yes",(NETWORKDAYS(H1620,$D$12,Lists!$F$45:$F$65)-IF(ISNUMBER(J1620),J1620,0)-1),".")</f>
        <v>.</v>
      </c>
      <c r="U1620" s="24"/>
      <c r="V1620" s="296" t="str">
        <f t="shared" si="78"/>
        <v>.</v>
      </c>
      <c r="W1620" s="44"/>
      <c r="X1620" s="307"/>
      <c r="Y1620" s="44"/>
      <c r="Z1620" s="44"/>
      <c r="AA1620" s="44"/>
      <c r="AB1620" s="44"/>
      <c r="AC1620" s="44"/>
      <c r="AD1620" s="44"/>
      <c r="AE1620" s="44"/>
      <c r="AF1620" s="44"/>
      <c r="AG1620" s="44"/>
    </row>
    <row r="1621" spans="1:33" s="105" customFormat="1" ht="11.45" customHeight="1" outlineLevel="1" x14ac:dyDescent="0.2">
      <c r="A1621" s="142">
        <f t="shared" si="76"/>
        <v>1604</v>
      </c>
      <c r="B1621" s="318"/>
      <c r="C1621" s="71"/>
      <c r="D1621" s="314"/>
      <c r="E1621" s="70"/>
      <c r="F1621" s="309"/>
      <c r="G1621" s="308"/>
      <c r="H1621" s="305"/>
      <c r="I1621" s="305"/>
      <c r="J1621" s="311"/>
      <c r="K1621" s="305"/>
      <c r="L1621" s="130" t="str">
        <f>IF(I1621&lt;H1621,"Check dates",IF(AND(H1621="",I1621&gt;0),"Check dates",IF(I1621="",".",IFERROR(MAX(0,NETWORKDAYS(H1621,I1621,Lists!$F$45:$F$65)-IF(ISNUMBER(J1621),J1621,0)-1,0),"."))))</f>
        <v>.</v>
      </c>
      <c r="M1621" s="308"/>
      <c r="N1621" s="308"/>
      <c r="O1621" s="304"/>
      <c r="P1621" s="304"/>
      <c r="Q1621" s="304"/>
      <c r="R1621" s="304"/>
      <c r="S1621" s="130" t="str">
        <f t="shared" si="77"/>
        <v>.</v>
      </c>
      <c r="T1621" s="169" t="str">
        <f>IF(S1621="Yes",(NETWORKDAYS(H1621,$D$12,Lists!$F$45:$F$65)-IF(ISNUMBER(J1621),J1621,0)-1),".")</f>
        <v>.</v>
      </c>
      <c r="U1621" s="24"/>
      <c r="V1621" s="296" t="str">
        <f t="shared" si="78"/>
        <v>.</v>
      </c>
      <c r="W1621" s="44"/>
      <c r="X1621" s="307"/>
      <c r="Y1621" s="44"/>
      <c r="Z1621" s="44"/>
      <c r="AA1621" s="44"/>
      <c r="AB1621" s="44"/>
      <c r="AC1621" s="44"/>
      <c r="AD1621" s="44"/>
      <c r="AE1621" s="44"/>
      <c r="AF1621" s="44"/>
      <c r="AG1621" s="44"/>
    </row>
    <row r="1622" spans="1:33" s="105" customFormat="1" ht="11.45" customHeight="1" outlineLevel="1" x14ac:dyDescent="0.2">
      <c r="A1622" s="142">
        <f t="shared" si="76"/>
        <v>1605</v>
      </c>
      <c r="B1622" s="318"/>
      <c r="C1622" s="71"/>
      <c r="D1622" s="314"/>
      <c r="E1622" s="70"/>
      <c r="F1622" s="309"/>
      <c r="G1622" s="308"/>
      <c r="H1622" s="305"/>
      <c r="I1622" s="305"/>
      <c r="J1622" s="311"/>
      <c r="K1622" s="305"/>
      <c r="L1622" s="130" t="str">
        <f>IF(I1622&lt;H1622,"Check dates",IF(AND(H1622="",I1622&gt;0),"Check dates",IF(I1622="",".",IFERROR(MAX(0,NETWORKDAYS(H1622,I1622,Lists!$F$45:$F$65)-IF(ISNUMBER(J1622),J1622,0)-1,0),"."))))</f>
        <v>.</v>
      </c>
      <c r="M1622" s="308"/>
      <c r="N1622" s="308"/>
      <c r="O1622" s="304"/>
      <c r="P1622" s="304"/>
      <c r="Q1622" s="304"/>
      <c r="R1622" s="304"/>
      <c r="S1622" s="130" t="str">
        <f t="shared" si="77"/>
        <v>.</v>
      </c>
      <c r="T1622" s="169" t="str">
        <f>IF(S1622="Yes",(NETWORKDAYS(H1622,$D$12,Lists!$F$45:$F$65)-IF(ISNUMBER(J1622),J1622,0)-1),".")</f>
        <v>.</v>
      </c>
      <c r="U1622" s="24"/>
      <c r="V1622" s="296" t="str">
        <f t="shared" si="78"/>
        <v>.</v>
      </c>
      <c r="W1622" s="44"/>
      <c r="X1622" s="307"/>
      <c r="Y1622" s="44"/>
      <c r="Z1622" s="44"/>
      <c r="AA1622" s="44"/>
      <c r="AB1622" s="44"/>
      <c r="AC1622" s="44"/>
      <c r="AD1622" s="44"/>
      <c r="AE1622" s="44"/>
      <c r="AF1622" s="44"/>
      <c r="AG1622" s="44"/>
    </row>
    <row r="1623" spans="1:33" s="105" customFormat="1" ht="11.45" customHeight="1" outlineLevel="1" x14ac:dyDescent="0.2">
      <c r="A1623" s="142">
        <f t="shared" si="76"/>
        <v>1606</v>
      </c>
      <c r="B1623" s="318"/>
      <c r="C1623" s="71"/>
      <c r="D1623" s="314"/>
      <c r="E1623" s="70"/>
      <c r="F1623" s="309"/>
      <c r="G1623" s="308"/>
      <c r="H1623" s="305"/>
      <c r="I1623" s="305"/>
      <c r="J1623" s="311"/>
      <c r="K1623" s="305"/>
      <c r="L1623" s="130" t="str">
        <f>IF(I1623&lt;H1623,"Check dates",IF(AND(H1623="",I1623&gt;0),"Check dates",IF(I1623="",".",IFERROR(MAX(0,NETWORKDAYS(H1623,I1623,Lists!$F$45:$F$65)-IF(ISNUMBER(J1623),J1623,0)-1,0),"."))))</f>
        <v>.</v>
      </c>
      <c r="M1623" s="308"/>
      <c r="N1623" s="308"/>
      <c r="O1623" s="304"/>
      <c r="P1623" s="304"/>
      <c r="Q1623" s="304"/>
      <c r="R1623" s="304"/>
      <c r="S1623" s="130" t="str">
        <f t="shared" si="77"/>
        <v>.</v>
      </c>
      <c r="T1623" s="169" t="str">
        <f>IF(S1623="Yes",(NETWORKDAYS(H1623,$D$12,Lists!$F$45:$F$65)-IF(ISNUMBER(J1623),J1623,0)-1),".")</f>
        <v>.</v>
      </c>
      <c r="U1623" s="24"/>
      <c r="V1623" s="296" t="str">
        <f t="shared" si="78"/>
        <v>.</v>
      </c>
      <c r="W1623" s="44"/>
      <c r="X1623" s="307"/>
      <c r="Y1623" s="44"/>
      <c r="Z1623" s="44"/>
      <c r="AA1623" s="44"/>
      <c r="AB1623" s="44"/>
      <c r="AC1623" s="44"/>
      <c r="AD1623" s="44"/>
      <c r="AE1623" s="44"/>
      <c r="AF1623" s="44"/>
      <c r="AG1623" s="44"/>
    </row>
    <row r="1624" spans="1:33" s="105" customFormat="1" ht="11.45" customHeight="1" outlineLevel="1" x14ac:dyDescent="0.2">
      <c r="A1624" s="142">
        <f t="shared" si="76"/>
        <v>1607</v>
      </c>
      <c r="B1624" s="318"/>
      <c r="C1624" s="71"/>
      <c r="D1624" s="314"/>
      <c r="E1624" s="70"/>
      <c r="F1624" s="309"/>
      <c r="G1624" s="308"/>
      <c r="H1624" s="305"/>
      <c r="I1624" s="305"/>
      <c r="J1624" s="311"/>
      <c r="K1624" s="305"/>
      <c r="L1624" s="130" t="str">
        <f>IF(I1624&lt;H1624,"Check dates",IF(AND(H1624="",I1624&gt;0),"Check dates",IF(I1624="",".",IFERROR(MAX(0,NETWORKDAYS(H1624,I1624,Lists!$F$45:$F$65)-IF(ISNUMBER(J1624),J1624,0)-1,0),"."))))</f>
        <v>.</v>
      </c>
      <c r="M1624" s="308"/>
      <c r="N1624" s="308"/>
      <c r="O1624" s="304"/>
      <c r="P1624" s="304"/>
      <c r="Q1624" s="304"/>
      <c r="R1624" s="304"/>
      <c r="S1624" s="130" t="str">
        <f t="shared" si="77"/>
        <v>.</v>
      </c>
      <c r="T1624" s="169" t="str">
        <f>IF(S1624="Yes",(NETWORKDAYS(H1624,$D$12,Lists!$F$45:$F$65)-IF(ISNUMBER(J1624),J1624,0)-1),".")</f>
        <v>.</v>
      </c>
      <c r="U1624" s="24"/>
      <c r="V1624" s="296" t="str">
        <f t="shared" si="78"/>
        <v>.</v>
      </c>
      <c r="W1624" s="44"/>
      <c r="X1624" s="307"/>
      <c r="Y1624" s="44"/>
      <c r="Z1624" s="44"/>
      <c r="AA1624" s="44"/>
      <c r="AB1624" s="44"/>
      <c r="AC1624" s="44"/>
      <c r="AD1624" s="44"/>
      <c r="AE1624" s="44"/>
      <c r="AF1624" s="44"/>
      <c r="AG1624" s="44"/>
    </row>
    <row r="1625" spans="1:33" s="105" customFormat="1" ht="11.45" customHeight="1" outlineLevel="1" x14ac:dyDescent="0.2">
      <c r="A1625" s="142">
        <f t="shared" si="76"/>
        <v>1608</v>
      </c>
      <c r="B1625" s="318"/>
      <c r="C1625" s="71"/>
      <c r="D1625" s="314"/>
      <c r="E1625" s="70"/>
      <c r="F1625" s="309"/>
      <c r="G1625" s="308"/>
      <c r="H1625" s="305"/>
      <c r="I1625" s="305"/>
      <c r="J1625" s="311"/>
      <c r="K1625" s="305"/>
      <c r="L1625" s="130" t="str">
        <f>IF(I1625&lt;H1625,"Check dates",IF(AND(H1625="",I1625&gt;0),"Check dates",IF(I1625="",".",IFERROR(MAX(0,NETWORKDAYS(H1625,I1625,Lists!$F$45:$F$65)-IF(ISNUMBER(J1625),J1625,0)-1,0),"."))))</f>
        <v>.</v>
      </c>
      <c r="M1625" s="308"/>
      <c r="N1625" s="308"/>
      <c r="O1625" s="304"/>
      <c r="P1625" s="304"/>
      <c r="Q1625" s="304"/>
      <c r="R1625" s="304"/>
      <c r="S1625" s="130" t="str">
        <f t="shared" si="77"/>
        <v>.</v>
      </c>
      <c r="T1625" s="169" t="str">
        <f>IF(S1625="Yes",(NETWORKDAYS(H1625,$D$12,Lists!$F$45:$F$65)-IF(ISNUMBER(J1625),J1625,0)-1),".")</f>
        <v>.</v>
      </c>
      <c r="U1625" s="24"/>
      <c r="V1625" s="296" t="str">
        <f t="shared" si="78"/>
        <v>.</v>
      </c>
      <c r="W1625" s="44"/>
      <c r="X1625" s="307"/>
      <c r="Y1625" s="44"/>
      <c r="Z1625" s="44"/>
      <c r="AA1625" s="44"/>
      <c r="AB1625" s="44"/>
      <c r="AC1625" s="44"/>
      <c r="AD1625" s="44"/>
      <c r="AE1625" s="44"/>
      <c r="AF1625" s="44"/>
      <c r="AG1625" s="44"/>
    </row>
    <row r="1626" spans="1:33" s="105" customFormat="1" ht="11.45" customHeight="1" outlineLevel="1" x14ac:dyDescent="0.2">
      <c r="A1626" s="142">
        <f t="shared" si="76"/>
        <v>1609</v>
      </c>
      <c r="B1626" s="318"/>
      <c r="C1626" s="71"/>
      <c r="D1626" s="314"/>
      <c r="E1626" s="70"/>
      <c r="F1626" s="309"/>
      <c r="G1626" s="308"/>
      <c r="H1626" s="305"/>
      <c r="I1626" s="305"/>
      <c r="J1626" s="311"/>
      <c r="K1626" s="305"/>
      <c r="L1626" s="130" t="str">
        <f>IF(I1626&lt;H1626,"Check dates",IF(AND(H1626="",I1626&gt;0),"Check dates",IF(I1626="",".",IFERROR(MAX(0,NETWORKDAYS(H1626,I1626,Lists!$F$45:$F$65)-IF(ISNUMBER(J1626),J1626,0)-1,0),"."))))</f>
        <v>.</v>
      </c>
      <c r="M1626" s="308"/>
      <c r="N1626" s="308"/>
      <c r="O1626" s="304"/>
      <c r="P1626" s="304"/>
      <c r="Q1626" s="304"/>
      <c r="R1626" s="304"/>
      <c r="S1626" s="130" t="str">
        <f t="shared" si="77"/>
        <v>.</v>
      </c>
      <c r="T1626" s="169" t="str">
        <f>IF(S1626="Yes",(NETWORKDAYS(H1626,$D$12,Lists!$F$45:$F$65)-IF(ISNUMBER(J1626),J1626,0)-1),".")</f>
        <v>.</v>
      </c>
      <c r="U1626" s="24"/>
      <c r="V1626" s="296" t="str">
        <f t="shared" si="78"/>
        <v>.</v>
      </c>
      <c r="W1626" s="44"/>
      <c r="X1626" s="307"/>
      <c r="Y1626" s="44"/>
      <c r="Z1626" s="44"/>
      <c r="AA1626" s="44"/>
      <c r="AB1626" s="44"/>
      <c r="AC1626" s="44"/>
      <c r="AD1626" s="44"/>
      <c r="AE1626" s="44"/>
      <c r="AF1626" s="44"/>
      <c r="AG1626" s="44"/>
    </row>
    <row r="1627" spans="1:33" s="105" customFormat="1" ht="11.45" customHeight="1" outlineLevel="1" x14ac:dyDescent="0.2">
      <c r="A1627" s="142">
        <f t="shared" si="76"/>
        <v>1610</v>
      </c>
      <c r="B1627" s="318"/>
      <c r="C1627" s="71"/>
      <c r="D1627" s="314"/>
      <c r="E1627" s="70"/>
      <c r="F1627" s="309"/>
      <c r="G1627" s="308"/>
      <c r="H1627" s="305"/>
      <c r="I1627" s="305"/>
      <c r="J1627" s="311"/>
      <c r="K1627" s="305"/>
      <c r="L1627" s="130" t="str">
        <f>IF(I1627&lt;H1627,"Check dates",IF(AND(H1627="",I1627&gt;0),"Check dates",IF(I1627="",".",IFERROR(MAX(0,NETWORKDAYS(H1627,I1627,Lists!$F$45:$F$65)-IF(ISNUMBER(J1627),J1627,0)-1,0),"."))))</f>
        <v>.</v>
      </c>
      <c r="M1627" s="308"/>
      <c r="N1627" s="308"/>
      <c r="O1627" s="304"/>
      <c r="P1627" s="304"/>
      <c r="Q1627" s="304"/>
      <c r="R1627" s="304"/>
      <c r="S1627" s="130" t="str">
        <f t="shared" si="77"/>
        <v>.</v>
      </c>
      <c r="T1627" s="169" t="str">
        <f>IF(S1627="Yes",(NETWORKDAYS(H1627,$D$12,Lists!$F$45:$F$65)-IF(ISNUMBER(J1627),J1627,0)-1),".")</f>
        <v>.</v>
      </c>
      <c r="U1627" s="24"/>
      <c r="V1627" s="296" t="str">
        <f t="shared" si="78"/>
        <v>.</v>
      </c>
      <c r="W1627" s="44"/>
      <c r="X1627" s="307"/>
      <c r="Y1627" s="44"/>
      <c r="Z1627" s="44"/>
      <c r="AA1627" s="44"/>
      <c r="AB1627" s="44"/>
      <c r="AC1627" s="44"/>
      <c r="AD1627" s="44"/>
      <c r="AE1627" s="44"/>
      <c r="AF1627" s="44"/>
      <c r="AG1627" s="44"/>
    </row>
    <row r="1628" spans="1:33" s="105" customFormat="1" ht="11.45" customHeight="1" outlineLevel="1" x14ac:dyDescent="0.2">
      <c r="A1628" s="142">
        <f t="shared" si="76"/>
        <v>1611</v>
      </c>
      <c r="B1628" s="318"/>
      <c r="C1628" s="71"/>
      <c r="D1628" s="314"/>
      <c r="E1628" s="70"/>
      <c r="F1628" s="309"/>
      <c r="G1628" s="308"/>
      <c r="H1628" s="305"/>
      <c r="I1628" s="319"/>
      <c r="J1628" s="311"/>
      <c r="K1628" s="305"/>
      <c r="L1628" s="130" t="str">
        <f>IF(I1628&lt;H1628,"Check dates",IF(AND(H1628="",I1628&gt;0),"Check dates",IF(I1628="",".",IFERROR(MAX(0,NETWORKDAYS(H1628,I1628,Lists!$F$45:$F$65)-IF(ISNUMBER(J1628),J1628,0)-1,0),"."))))</f>
        <v>.</v>
      </c>
      <c r="M1628" s="308"/>
      <c r="N1628" s="308"/>
      <c r="O1628" s="304"/>
      <c r="P1628" s="304"/>
      <c r="Q1628" s="304"/>
      <c r="R1628" s="304"/>
      <c r="S1628" s="130" t="str">
        <f t="shared" si="77"/>
        <v>.</v>
      </c>
      <c r="T1628" s="169" t="str">
        <f>IF(S1628="Yes",(NETWORKDAYS(H1628,$D$12,Lists!$F$45:$F$65)-IF(ISNUMBER(J1628),J1628,0)-1),".")</f>
        <v>.</v>
      </c>
      <c r="U1628" s="24"/>
      <c r="V1628" s="296" t="str">
        <f t="shared" si="78"/>
        <v>.</v>
      </c>
      <c r="W1628" s="44"/>
      <c r="X1628" s="307"/>
      <c r="Y1628" s="44"/>
      <c r="Z1628" s="44"/>
      <c r="AA1628" s="44"/>
      <c r="AB1628" s="44"/>
      <c r="AC1628" s="44"/>
      <c r="AD1628" s="44"/>
      <c r="AE1628" s="44"/>
      <c r="AF1628" s="44"/>
      <c r="AG1628" s="44"/>
    </row>
    <row r="1629" spans="1:33" s="105" customFormat="1" ht="11.45" customHeight="1" outlineLevel="1" x14ac:dyDescent="0.2">
      <c r="A1629" s="142">
        <f t="shared" si="76"/>
        <v>1612</v>
      </c>
      <c r="B1629" s="318"/>
      <c r="C1629" s="71"/>
      <c r="D1629" s="314"/>
      <c r="E1629" s="70"/>
      <c r="F1629" s="309"/>
      <c r="G1629" s="308"/>
      <c r="H1629" s="305"/>
      <c r="I1629" s="305"/>
      <c r="J1629" s="311"/>
      <c r="K1629" s="305"/>
      <c r="L1629" s="130" t="str">
        <f>IF(I1629&lt;H1629,"Check dates",IF(AND(H1629="",I1629&gt;0),"Check dates",IF(I1629="",".",IFERROR(MAX(0,NETWORKDAYS(H1629,I1629,Lists!$F$45:$F$65)-IF(ISNUMBER(J1629),J1629,0)-1,0),"."))))</f>
        <v>.</v>
      </c>
      <c r="M1629" s="308"/>
      <c r="N1629" s="308"/>
      <c r="O1629" s="304"/>
      <c r="P1629" s="304"/>
      <c r="Q1629" s="304"/>
      <c r="R1629" s="304"/>
      <c r="S1629" s="130" t="str">
        <f t="shared" si="77"/>
        <v>.</v>
      </c>
      <c r="T1629" s="169" t="str">
        <f>IF(S1629="Yes",(NETWORKDAYS(H1629,$D$12,Lists!$F$45:$F$65)-IF(ISNUMBER(J1629),J1629,0)-1),".")</f>
        <v>.</v>
      </c>
      <c r="U1629" s="24"/>
      <c r="V1629" s="296" t="str">
        <f t="shared" si="78"/>
        <v>.</v>
      </c>
      <c r="W1629" s="44"/>
      <c r="X1629" s="307"/>
      <c r="Y1629" s="44"/>
      <c r="Z1629" s="44"/>
      <c r="AA1629" s="44"/>
      <c r="AB1629" s="44"/>
      <c r="AC1629" s="44"/>
      <c r="AD1629" s="44"/>
      <c r="AE1629" s="44"/>
      <c r="AF1629" s="44"/>
      <c r="AG1629" s="44"/>
    </row>
    <row r="1630" spans="1:33" s="105" customFormat="1" ht="11.45" customHeight="1" outlineLevel="1" x14ac:dyDescent="0.2">
      <c r="A1630" s="142">
        <f t="shared" si="76"/>
        <v>1613</v>
      </c>
      <c r="B1630" s="318"/>
      <c r="C1630" s="71"/>
      <c r="D1630" s="314"/>
      <c r="E1630" s="70"/>
      <c r="F1630" s="309"/>
      <c r="G1630" s="308"/>
      <c r="H1630" s="305"/>
      <c r="I1630" s="305"/>
      <c r="J1630" s="311"/>
      <c r="K1630" s="305"/>
      <c r="L1630" s="130" t="str">
        <f>IF(I1630&lt;H1630,"Check dates",IF(AND(H1630="",I1630&gt;0),"Check dates",IF(I1630="",".",IFERROR(MAX(0,NETWORKDAYS(H1630,I1630,Lists!$F$45:$F$65)-IF(ISNUMBER(J1630),J1630,0)-1,0),"."))))</f>
        <v>.</v>
      </c>
      <c r="M1630" s="308"/>
      <c r="N1630" s="308"/>
      <c r="O1630" s="304"/>
      <c r="P1630" s="304"/>
      <c r="Q1630" s="304"/>
      <c r="R1630" s="304"/>
      <c r="S1630" s="130" t="str">
        <f t="shared" si="77"/>
        <v>.</v>
      </c>
      <c r="T1630" s="169" t="str">
        <f>IF(S1630="Yes",(NETWORKDAYS(H1630,$D$12,Lists!$F$45:$F$65)-IF(ISNUMBER(J1630),J1630,0)-1),".")</f>
        <v>.</v>
      </c>
      <c r="U1630" s="24"/>
      <c r="V1630" s="296" t="str">
        <f t="shared" si="78"/>
        <v>.</v>
      </c>
      <c r="W1630" s="44"/>
      <c r="X1630" s="307"/>
      <c r="Y1630" s="44"/>
      <c r="Z1630" s="44"/>
      <c r="AA1630" s="44"/>
      <c r="AB1630" s="44"/>
      <c r="AC1630" s="44"/>
      <c r="AD1630" s="44"/>
      <c r="AE1630" s="44"/>
      <c r="AF1630" s="44"/>
      <c r="AG1630" s="44"/>
    </row>
    <row r="1631" spans="1:33" s="105" customFormat="1" ht="11.45" customHeight="1" outlineLevel="1" x14ac:dyDescent="0.2">
      <c r="A1631" s="142">
        <f t="shared" si="76"/>
        <v>1614</v>
      </c>
      <c r="B1631" s="318"/>
      <c r="C1631" s="71"/>
      <c r="D1631" s="314"/>
      <c r="E1631" s="70"/>
      <c r="F1631" s="309"/>
      <c r="G1631" s="308"/>
      <c r="H1631" s="305"/>
      <c r="I1631" s="305"/>
      <c r="J1631" s="311"/>
      <c r="K1631" s="305"/>
      <c r="L1631" s="130" t="str">
        <f>IF(I1631&lt;H1631,"Check dates",IF(AND(H1631="",I1631&gt;0),"Check dates",IF(I1631="",".",IFERROR(MAX(0,NETWORKDAYS(H1631,I1631,Lists!$F$45:$F$65)-IF(ISNUMBER(J1631),J1631,0)-1,0),"."))))</f>
        <v>.</v>
      </c>
      <c r="M1631" s="308"/>
      <c r="N1631" s="308"/>
      <c r="O1631" s="304"/>
      <c r="P1631" s="304"/>
      <c r="Q1631" s="304"/>
      <c r="R1631" s="304"/>
      <c r="S1631" s="130" t="str">
        <f t="shared" si="77"/>
        <v>.</v>
      </c>
      <c r="T1631" s="169" t="str">
        <f>IF(S1631="Yes",(NETWORKDAYS(H1631,$D$12,Lists!$F$45:$F$65)-IF(ISNUMBER(J1631),J1631,0)-1),".")</f>
        <v>.</v>
      </c>
      <c r="U1631" s="24"/>
      <c r="V1631" s="296" t="str">
        <f t="shared" si="78"/>
        <v>.</v>
      </c>
      <c r="W1631" s="44"/>
      <c r="X1631" s="307"/>
      <c r="Y1631" s="44"/>
      <c r="Z1631" s="44"/>
      <c r="AA1631" s="44"/>
      <c r="AB1631" s="44"/>
      <c r="AC1631" s="44"/>
      <c r="AD1631" s="44"/>
      <c r="AE1631" s="44"/>
      <c r="AF1631" s="44"/>
      <c r="AG1631" s="44"/>
    </row>
    <row r="1632" spans="1:33" s="105" customFormat="1" ht="11.45" customHeight="1" outlineLevel="1" x14ac:dyDescent="0.2">
      <c r="A1632" s="142">
        <f t="shared" si="76"/>
        <v>1615</v>
      </c>
      <c r="B1632" s="318"/>
      <c r="C1632" s="71"/>
      <c r="D1632" s="314"/>
      <c r="E1632" s="70"/>
      <c r="F1632" s="309"/>
      <c r="G1632" s="308"/>
      <c r="H1632" s="305"/>
      <c r="I1632" s="305"/>
      <c r="J1632" s="311"/>
      <c r="K1632" s="305"/>
      <c r="L1632" s="130" t="str">
        <f>IF(I1632&lt;H1632,"Check dates",IF(AND(H1632="",I1632&gt;0),"Check dates",IF(I1632="",".",IFERROR(MAX(0,NETWORKDAYS(H1632,I1632,Lists!$F$45:$F$65)-IF(ISNUMBER(J1632),J1632,0)-1,0),"."))))</f>
        <v>.</v>
      </c>
      <c r="M1632" s="308"/>
      <c r="N1632" s="308"/>
      <c r="O1632" s="304"/>
      <c r="P1632" s="304"/>
      <c r="Q1632" s="304"/>
      <c r="R1632" s="304"/>
      <c r="S1632" s="130" t="str">
        <f t="shared" si="77"/>
        <v>.</v>
      </c>
      <c r="T1632" s="169" t="str">
        <f>IF(S1632="Yes",(NETWORKDAYS(H1632,$D$12,Lists!$F$45:$F$65)-IF(ISNUMBER(J1632),J1632,0)-1),".")</f>
        <v>.</v>
      </c>
      <c r="U1632" s="24"/>
      <c r="V1632" s="296" t="str">
        <f t="shared" si="78"/>
        <v>.</v>
      </c>
      <c r="W1632" s="44"/>
      <c r="X1632" s="307"/>
      <c r="Y1632" s="44"/>
      <c r="Z1632" s="44"/>
      <c r="AA1632" s="44"/>
      <c r="AB1632" s="44"/>
      <c r="AC1632" s="44"/>
      <c r="AD1632" s="44"/>
      <c r="AE1632" s="44"/>
      <c r="AF1632" s="44"/>
      <c r="AG1632" s="44"/>
    </row>
    <row r="1633" spans="1:33" s="105" customFormat="1" ht="11.45" customHeight="1" outlineLevel="1" x14ac:dyDescent="0.2">
      <c r="A1633" s="142">
        <f t="shared" si="76"/>
        <v>1616</v>
      </c>
      <c r="B1633" s="318"/>
      <c r="C1633" s="71"/>
      <c r="D1633" s="314"/>
      <c r="E1633" s="70"/>
      <c r="F1633" s="309"/>
      <c r="G1633" s="308"/>
      <c r="H1633" s="305"/>
      <c r="I1633" s="319"/>
      <c r="J1633" s="311"/>
      <c r="K1633" s="305"/>
      <c r="L1633" s="130" t="str">
        <f>IF(I1633&lt;H1633,"Check dates",IF(AND(H1633="",I1633&gt;0),"Check dates",IF(I1633="",".",IFERROR(MAX(0,NETWORKDAYS(H1633,I1633,Lists!$F$45:$F$65)-IF(ISNUMBER(J1633),J1633,0)-1,0),"."))))</f>
        <v>.</v>
      </c>
      <c r="M1633" s="308"/>
      <c r="N1633" s="308"/>
      <c r="O1633" s="304"/>
      <c r="P1633" s="304"/>
      <c r="Q1633" s="304"/>
      <c r="R1633" s="304"/>
      <c r="S1633" s="130" t="str">
        <f t="shared" si="77"/>
        <v>.</v>
      </c>
      <c r="T1633" s="169" t="str">
        <f>IF(S1633="Yes",(NETWORKDAYS(H1633,$D$12,Lists!$F$45:$F$65)-IF(ISNUMBER(J1633),J1633,0)-1),".")</f>
        <v>.</v>
      </c>
      <c r="U1633" s="24"/>
      <c r="V1633" s="296" t="str">
        <f t="shared" si="78"/>
        <v>.</v>
      </c>
      <c r="W1633" s="44"/>
      <c r="X1633" s="307"/>
      <c r="Y1633" s="44"/>
      <c r="Z1633" s="44"/>
      <c r="AA1633" s="44"/>
      <c r="AB1633" s="44"/>
      <c r="AC1633" s="44"/>
      <c r="AD1633" s="44"/>
      <c r="AE1633" s="44"/>
      <c r="AF1633" s="44"/>
      <c r="AG1633" s="44"/>
    </row>
    <row r="1634" spans="1:33" s="105" customFormat="1" ht="11.45" customHeight="1" outlineLevel="1" x14ac:dyDescent="0.2">
      <c r="A1634" s="142">
        <f t="shared" si="76"/>
        <v>1617</v>
      </c>
      <c r="B1634" s="318"/>
      <c r="C1634" s="71"/>
      <c r="D1634" s="314"/>
      <c r="E1634" s="70"/>
      <c r="F1634" s="309"/>
      <c r="G1634" s="308"/>
      <c r="H1634" s="305"/>
      <c r="I1634" s="319"/>
      <c r="J1634" s="311"/>
      <c r="K1634" s="305"/>
      <c r="L1634" s="130" t="str">
        <f>IF(I1634&lt;H1634,"Check dates",IF(AND(H1634="",I1634&gt;0),"Check dates",IF(I1634="",".",IFERROR(MAX(0,NETWORKDAYS(H1634,I1634,Lists!$F$45:$F$65)-IF(ISNUMBER(J1634),J1634,0)-1,0),"."))))</f>
        <v>.</v>
      </c>
      <c r="M1634" s="308"/>
      <c r="N1634" s="308"/>
      <c r="O1634" s="304"/>
      <c r="P1634" s="304"/>
      <c r="Q1634" s="304"/>
      <c r="R1634" s="304"/>
      <c r="S1634" s="130" t="str">
        <f t="shared" si="77"/>
        <v>.</v>
      </c>
      <c r="T1634" s="169" t="str">
        <f>IF(S1634="Yes",(NETWORKDAYS(H1634,$D$12,Lists!$F$45:$F$65)-IF(ISNUMBER(J1634),J1634,0)-1),".")</f>
        <v>.</v>
      </c>
      <c r="U1634" s="24"/>
      <c r="V1634" s="296" t="str">
        <f t="shared" si="78"/>
        <v>.</v>
      </c>
      <c r="W1634" s="44"/>
      <c r="X1634" s="307"/>
      <c r="Y1634" s="44"/>
      <c r="Z1634" s="44"/>
      <c r="AA1634" s="44"/>
      <c r="AB1634" s="44"/>
      <c r="AC1634" s="44"/>
      <c r="AD1634" s="44"/>
      <c r="AE1634" s="44"/>
      <c r="AF1634" s="44"/>
      <c r="AG1634" s="44"/>
    </row>
    <row r="1635" spans="1:33" s="105" customFormat="1" ht="11.45" customHeight="1" outlineLevel="1" x14ac:dyDescent="0.2">
      <c r="A1635" s="142">
        <f t="shared" si="76"/>
        <v>1618</v>
      </c>
      <c r="B1635" s="318"/>
      <c r="C1635" s="71"/>
      <c r="D1635" s="314"/>
      <c r="E1635" s="70"/>
      <c r="F1635" s="309"/>
      <c r="G1635" s="308"/>
      <c r="H1635" s="305"/>
      <c r="I1635" s="319"/>
      <c r="J1635" s="311"/>
      <c r="K1635" s="305"/>
      <c r="L1635" s="130" t="str">
        <f>IF(I1635&lt;H1635,"Check dates",IF(AND(H1635="",I1635&gt;0),"Check dates",IF(I1635="",".",IFERROR(MAX(0,NETWORKDAYS(H1635,I1635,Lists!$F$45:$F$65)-IF(ISNUMBER(J1635),J1635,0)-1,0),"."))))</f>
        <v>.</v>
      </c>
      <c r="M1635" s="308"/>
      <c r="N1635" s="308"/>
      <c r="O1635" s="313"/>
      <c r="P1635" s="304"/>
      <c r="Q1635" s="304"/>
      <c r="R1635" s="304"/>
      <c r="S1635" s="130" t="str">
        <f t="shared" si="77"/>
        <v>.</v>
      </c>
      <c r="T1635" s="169" t="str">
        <f>IF(S1635="Yes",(NETWORKDAYS(H1635,$D$12,Lists!$F$45:$F$65)-IF(ISNUMBER(J1635),J1635,0)-1),".")</f>
        <v>.</v>
      </c>
      <c r="U1635" s="24"/>
      <c r="V1635" s="296" t="str">
        <f t="shared" si="78"/>
        <v>.</v>
      </c>
      <c r="W1635" s="44"/>
      <c r="X1635" s="307"/>
      <c r="Y1635" s="44"/>
      <c r="Z1635" s="44"/>
      <c r="AA1635" s="44"/>
      <c r="AB1635" s="44"/>
      <c r="AC1635" s="44"/>
      <c r="AD1635" s="44"/>
      <c r="AE1635" s="44"/>
      <c r="AF1635" s="44"/>
      <c r="AG1635" s="44"/>
    </row>
    <row r="1636" spans="1:33" s="105" customFormat="1" ht="11.45" customHeight="1" outlineLevel="1" x14ac:dyDescent="0.2">
      <c r="A1636" s="142">
        <f t="shared" si="76"/>
        <v>1619</v>
      </c>
      <c r="B1636" s="318"/>
      <c r="C1636" s="71"/>
      <c r="D1636" s="314"/>
      <c r="E1636" s="70"/>
      <c r="F1636" s="70"/>
      <c r="G1636" s="265"/>
      <c r="H1636" s="305"/>
      <c r="I1636" s="319"/>
      <c r="J1636" s="311"/>
      <c r="K1636" s="305"/>
      <c r="L1636" s="130" t="str">
        <f>IF(I1636&lt;H1636,"Check dates",IF(AND(H1636="",I1636&gt;0),"Check dates",IF(I1636="",".",IFERROR(MAX(0,NETWORKDAYS(H1636,I1636,Lists!$F$45:$F$65)-IF(ISNUMBER(J1636),J1636,0)-1,0),"."))))</f>
        <v>.</v>
      </c>
      <c r="M1636" s="308"/>
      <c r="N1636" s="308"/>
      <c r="O1636" s="304"/>
      <c r="P1636" s="304"/>
      <c r="Q1636" s="304"/>
      <c r="R1636" s="304"/>
      <c r="S1636" s="130" t="str">
        <f t="shared" si="77"/>
        <v>.</v>
      </c>
      <c r="T1636" s="169" t="str">
        <f>IF(S1636="Yes",(NETWORKDAYS(H1636,$D$12,Lists!$F$45:$F$65)-IF(ISNUMBER(J1636),J1636,0)-1),".")</f>
        <v>.</v>
      </c>
      <c r="U1636" s="24"/>
      <c r="V1636" s="296" t="str">
        <f t="shared" si="78"/>
        <v>.</v>
      </c>
      <c r="W1636" s="44"/>
      <c r="X1636" s="307"/>
      <c r="Y1636" s="44"/>
      <c r="Z1636" s="44"/>
      <c r="AA1636" s="44"/>
      <c r="AB1636" s="44"/>
      <c r="AC1636" s="44"/>
      <c r="AD1636" s="44"/>
      <c r="AE1636" s="44"/>
      <c r="AF1636" s="44"/>
      <c r="AG1636" s="44"/>
    </row>
    <row r="1637" spans="1:33" s="105" customFormat="1" ht="11.45" customHeight="1" outlineLevel="1" x14ac:dyDescent="0.2">
      <c r="A1637" s="142">
        <f>A1636+1</f>
        <v>1620</v>
      </c>
      <c r="B1637" s="318"/>
      <c r="C1637" s="71"/>
      <c r="D1637" s="314"/>
      <c r="E1637" s="70"/>
      <c r="F1637" s="70"/>
      <c r="G1637" s="265"/>
      <c r="H1637" s="305"/>
      <c r="I1637" s="319"/>
      <c r="J1637" s="311"/>
      <c r="K1637" s="305"/>
      <c r="L1637" s="130" t="str">
        <f>IF(I1637&lt;H1637,"Check dates",IF(AND(H1637="",I1637&gt;0),"Check dates",IF(I1637="",".",IFERROR(MAX(0,NETWORKDAYS(H1637,I1637,Lists!$F$45:$F$65)-IF(ISNUMBER(J1637),J1637,0)-1,0),"."))))</f>
        <v>.</v>
      </c>
      <c r="M1637" s="308"/>
      <c r="N1637" s="308"/>
      <c r="O1637" s="304"/>
      <c r="P1637" s="304"/>
      <c r="Q1637" s="304"/>
      <c r="R1637" s="304"/>
      <c r="S1637" s="130" t="str">
        <f t="shared" si="77"/>
        <v>.</v>
      </c>
      <c r="T1637" s="169" t="str">
        <f>IF(S1637="Yes",(NETWORKDAYS(H1637,$D$12,Lists!$F$45:$F$65)-IF(ISNUMBER(J1637),J1637,0)-1),".")</f>
        <v>.</v>
      </c>
      <c r="U1637" s="24"/>
      <c r="V1637" s="296" t="str">
        <f t="shared" si="78"/>
        <v>.</v>
      </c>
      <c r="W1637" s="44"/>
      <c r="X1637" s="307"/>
      <c r="Y1637" s="44"/>
      <c r="Z1637" s="44"/>
      <c r="AA1637" s="44"/>
      <c r="AB1637" s="44"/>
      <c r="AC1637" s="44"/>
      <c r="AD1637" s="44"/>
      <c r="AE1637" s="44"/>
      <c r="AF1637" s="44"/>
      <c r="AG1637" s="44"/>
    </row>
    <row r="1638" spans="1:33" s="105" customFormat="1" ht="11.45" customHeight="1" outlineLevel="1" x14ac:dyDescent="0.2">
      <c r="A1638" s="142">
        <f t="shared" si="76"/>
        <v>1621</v>
      </c>
      <c r="B1638" s="318"/>
      <c r="C1638" s="71"/>
      <c r="D1638" s="314"/>
      <c r="E1638" s="70"/>
      <c r="F1638" s="70"/>
      <c r="G1638" s="265"/>
      <c r="H1638" s="305"/>
      <c r="I1638" s="305"/>
      <c r="J1638" s="311"/>
      <c r="K1638" s="305"/>
      <c r="L1638" s="130" t="str">
        <f>IF(I1638&lt;H1638,"Check dates",IF(AND(H1638="",I1638&gt;0),"Check dates",IF(I1638="",".",IFERROR(MAX(0,NETWORKDAYS(H1638,I1638,Lists!$F$45:$F$65)-IF(ISNUMBER(J1638),J1638,0)-1,0),"."))))</f>
        <v>.</v>
      </c>
      <c r="M1638" s="308"/>
      <c r="N1638" s="308"/>
      <c r="O1638" s="304"/>
      <c r="P1638" s="304"/>
      <c r="Q1638" s="304"/>
      <c r="R1638" s="304"/>
      <c r="S1638" s="130" t="str">
        <f t="shared" si="77"/>
        <v>.</v>
      </c>
      <c r="T1638" s="169" t="str">
        <f>IF(S1638="Yes",(NETWORKDAYS(H1638,$D$12,Lists!$F$45:$F$65)-IF(ISNUMBER(J1638),J1638,0)-1),".")</f>
        <v>.</v>
      </c>
      <c r="U1638" s="24"/>
      <c r="V1638" s="296" t="str">
        <f t="shared" si="78"/>
        <v>.</v>
      </c>
      <c r="W1638" s="44"/>
      <c r="X1638" s="307"/>
      <c r="Y1638" s="44"/>
      <c r="Z1638" s="44"/>
      <c r="AA1638" s="44"/>
      <c r="AB1638" s="44"/>
      <c r="AC1638" s="44"/>
      <c r="AD1638" s="44"/>
      <c r="AE1638" s="44"/>
      <c r="AF1638" s="44"/>
      <c r="AG1638" s="44"/>
    </row>
    <row r="1639" spans="1:33" s="105" customFormat="1" ht="11.45" customHeight="1" outlineLevel="1" x14ac:dyDescent="0.2">
      <c r="A1639" s="142">
        <f t="shared" si="76"/>
        <v>1622</v>
      </c>
      <c r="B1639" s="318"/>
      <c r="C1639" s="71"/>
      <c r="D1639" s="314"/>
      <c r="E1639" s="70"/>
      <c r="F1639" s="70"/>
      <c r="G1639" s="265"/>
      <c r="H1639" s="305"/>
      <c r="I1639" s="305"/>
      <c r="J1639" s="311"/>
      <c r="K1639" s="305"/>
      <c r="L1639" s="130" t="str">
        <f>IF(I1639&lt;H1639,"Check dates",IF(AND(H1639="",I1639&gt;0),"Check dates",IF(I1639="",".",IFERROR(MAX(0,NETWORKDAYS(H1639,I1639,Lists!$F$45:$F$65)-IF(ISNUMBER(J1639),J1639,0)-1,0),"."))))</f>
        <v>.</v>
      </c>
      <c r="M1639" s="308"/>
      <c r="N1639" s="308"/>
      <c r="O1639" s="304"/>
      <c r="P1639" s="304"/>
      <c r="Q1639" s="304"/>
      <c r="R1639" s="304"/>
      <c r="S1639" s="130" t="str">
        <f t="shared" si="77"/>
        <v>.</v>
      </c>
      <c r="T1639" s="169" t="str">
        <f>IF(S1639="Yes",(NETWORKDAYS(H1639,$D$12,Lists!$F$45:$F$65)-IF(ISNUMBER(J1639),J1639,0)-1),".")</f>
        <v>.</v>
      </c>
      <c r="U1639" s="24"/>
      <c r="V1639" s="296" t="str">
        <f t="shared" si="78"/>
        <v>.</v>
      </c>
      <c r="W1639" s="44"/>
      <c r="X1639" s="307"/>
      <c r="Y1639" s="44"/>
      <c r="Z1639" s="44"/>
      <c r="AA1639" s="44"/>
      <c r="AB1639" s="44"/>
      <c r="AC1639" s="44"/>
      <c r="AD1639" s="44"/>
      <c r="AE1639" s="44"/>
      <c r="AF1639" s="44"/>
      <c r="AG1639" s="44"/>
    </row>
    <row r="1640" spans="1:33" s="105" customFormat="1" ht="11.45" customHeight="1" outlineLevel="1" x14ac:dyDescent="0.2">
      <c r="A1640" s="142">
        <f t="shared" si="76"/>
        <v>1623</v>
      </c>
      <c r="B1640" s="318"/>
      <c r="C1640" s="71"/>
      <c r="D1640" s="314"/>
      <c r="E1640" s="70"/>
      <c r="F1640" s="70"/>
      <c r="G1640" s="265"/>
      <c r="H1640" s="305"/>
      <c r="I1640" s="305"/>
      <c r="J1640" s="311"/>
      <c r="K1640" s="305"/>
      <c r="L1640" s="130" t="str">
        <f>IF(I1640&lt;H1640,"Check dates",IF(AND(H1640="",I1640&gt;0),"Check dates",IF(I1640="",".",IFERROR(MAX(0,NETWORKDAYS(H1640,I1640,Lists!$F$45:$F$65)-IF(ISNUMBER(J1640),J1640,0)-1,0),"."))))</f>
        <v>.</v>
      </c>
      <c r="M1640" s="308"/>
      <c r="N1640" s="308"/>
      <c r="O1640" s="304"/>
      <c r="P1640" s="304"/>
      <c r="Q1640" s="304"/>
      <c r="R1640" s="304"/>
      <c r="S1640" s="130" t="str">
        <f t="shared" si="77"/>
        <v>.</v>
      </c>
      <c r="T1640" s="169" t="str">
        <f>IF(S1640="Yes",(NETWORKDAYS(H1640,$D$12,Lists!$F$45:$F$65)-IF(ISNUMBER(J1640),J1640,0)-1),".")</f>
        <v>.</v>
      </c>
      <c r="U1640" s="24"/>
      <c r="V1640" s="296" t="str">
        <f t="shared" si="78"/>
        <v>.</v>
      </c>
      <c r="W1640" s="44"/>
      <c r="X1640" s="307"/>
      <c r="Y1640" s="44"/>
      <c r="Z1640" s="44"/>
      <c r="AA1640" s="44"/>
      <c r="AB1640" s="44"/>
      <c r="AC1640" s="44"/>
      <c r="AD1640" s="44"/>
      <c r="AE1640" s="44"/>
      <c r="AF1640" s="44"/>
      <c r="AG1640" s="44"/>
    </row>
    <row r="1641" spans="1:33" s="105" customFormat="1" ht="11.45" customHeight="1" outlineLevel="1" x14ac:dyDescent="0.2">
      <c r="A1641" s="142">
        <f t="shared" si="76"/>
        <v>1624</v>
      </c>
      <c r="B1641" s="318"/>
      <c r="C1641" s="71"/>
      <c r="D1641" s="314"/>
      <c r="E1641" s="70"/>
      <c r="F1641" s="70"/>
      <c r="G1641" s="265"/>
      <c r="H1641" s="305"/>
      <c r="I1641" s="319"/>
      <c r="J1641" s="311"/>
      <c r="K1641" s="305"/>
      <c r="L1641" s="130" t="str">
        <f>IF(I1641&lt;H1641,"Check dates",IF(AND(H1641="",I1641&gt;0),"Check dates",IF(I1641="",".",IFERROR(MAX(0,NETWORKDAYS(H1641,I1641,Lists!$F$45:$F$65)-IF(ISNUMBER(J1641),J1641,0)-1,0),"."))))</f>
        <v>.</v>
      </c>
      <c r="M1641" s="308"/>
      <c r="N1641" s="308"/>
      <c r="O1641" s="304"/>
      <c r="P1641" s="304"/>
      <c r="Q1641" s="304"/>
      <c r="R1641" s="304"/>
      <c r="S1641" s="130" t="str">
        <f t="shared" si="77"/>
        <v>.</v>
      </c>
      <c r="T1641" s="169" t="str">
        <f>IF(S1641="Yes",(NETWORKDAYS(H1641,$D$12,Lists!$F$45:$F$65)-IF(ISNUMBER(J1641),J1641,0)-1),".")</f>
        <v>.</v>
      </c>
      <c r="U1641" s="24"/>
      <c r="V1641" s="296" t="str">
        <f t="shared" si="78"/>
        <v>.</v>
      </c>
      <c r="W1641" s="44"/>
      <c r="X1641" s="307"/>
      <c r="Y1641" s="44"/>
      <c r="Z1641" s="44"/>
      <c r="AA1641" s="44"/>
      <c r="AB1641" s="44"/>
      <c r="AC1641" s="44"/>
      <c r="AD1641" s="44"/>
      <c r="AE1641" s="44"/>
      <c r="AF1641" s="44"/>
      <c r="AG1641" s="44"/>
    </row>
    <row r="1642" spans="1:33" s="105" customFormat="1" ht="11.45" customHeight="1" outlineLevel="1" x14ac:dyDescent="0.2">
      <c r="A1642" s="142">
        <f t="shared" si="76"/>
        <v>1625</v>
      </c>
      <c r="B1642" s="318"/>
      <c r="C1642" s="71"/>
      <c r="D1642" s="314"/>
      <c r="E1642" s="70"/>
      <c r="F1642" s="70"/>
      <c r="G1642" s="265"/>
      <c r="H1642" s="305"/>
      <c r="I1642" s="319"/>
      <c r="J1642" s="311"/>
      <c r="K1642" s="305"/>
      <c r="L1642" s="130" t="str">
        <f>IF(I1642&lt;H1642,"Check dates",IF(AND(H1642="",I1642&gt;0),"Check dates",IF(I1642="",".",IFERROR(MAX(0,NETWORKDAYS(H1642,I1642,Lists!$F$45:$F$65)-IF(ISNUMBER(J1642),J1642,0)-1,0),"."))))</f>
        <v>.</v>
      </c>
      <c r="M1642" s="308"/>
      <c r="N1642" s="308"/>
      <c r="O1642" s="304"/>
      <c r="P1642" s="304"/>
      <c r="Q1642" s="304"/>
      <c r="R1642" s="304"/>
      <c r="S1642" s="130" t="str">
        <f t="shared" si="77"/>
        <v>.</v>
      </c>
      <c r="T1642" s="169" t="str">
        <f>IF(S1642="Yes",(NETWORKDAYS(H1642,$D$12,Lists!$F$45:$F$65)-IF(ISNUMBER(J1642),J1642,0)-1),".")</f>
        <v>.</v>
      </c>
      <c r="U1642" s="24"/>
      <c r="V1642" s="296" t="str">
        <f t="shared" si="78"/>
        <v>.</v>
      </c>
      <c r="W1642" s="44"/>
      <c r="X1642" s="307"/>
      <c r="Y1642" s="44"/>
      <c r="Z1642" s="44"/>
      <c r="AA1642" s="44"/>
      <c r="AB1642" s="44"/>
      <c r="AC1642" s="44"/>
      <c r="AD1642" s="44"/>
      <c r="AE1642" s="44"/>
      <c r="AF1642" s="44"/>
      <c r="AG1642" s="44"/>
    </row>
    <row r="1643" spans="1:33" s="105" customFormat="1" ht="11.45" customHeight="1" outlineLevel="1" x14ac:dyDescent="0.2">
      <c r="A1643" s="142">
        <f t="shared" si="76"/>
        <v>1626</v>
      </c>
      <c r="B1643" s="318"/>
      <c r="C1643" s="71"/>
      <c r="D1643" s="314"/>
      <c r="E1643" s="70"/>
      <c r="F1643" s="70"/>
      <c r="G1643" s="265"/>
      <c r="H1643" s="305"/>
      <c r="I1643" s="319"/>
      <c r="J1643" s="311"/>
      <c r="K1643" s="305"/>
      <c r="L1643" s="130" t="str">
        <f>IF(I1643&lt;H1643,"Check dates",IF(AND(H1643="",I1643&gt;0),"Check dates",IF(I1643="",".",IFERROR(MAX(0,NETWORKDAYS(H1643,I1643,Lists!$F$45:$F$65)-IF(ISNUMBER(J1643),J1643,0)-1,0),"."))))</f>
        <v>.</v>
      </c>
      <c r="M1643" s="308"/>
      <c r="N1643" s="308"/>
      <c r="O1643" s="304"/>
      <c r="P1643" s="304"/>
      <c r="Q1643" s="304"/>
      <c r="R1643" s="304"/>
      <c r="S1643" s="130" t="str">
        <f t="shared" si="77"/>
        <v>.</v>
      </c>
      <c r="T1643" s="169" t="str">
        <f>IF(S1643="Yes",(NETWORKDAYS(H1643,$D$12,Lists!$F$45:$F$65)-IF(ISNUMBER(J1643),J1643,0)-1),".")</f>
        <v>.</v>
      </c>
      <c r="U1643" s="24"/>
      <c r="V1643" s="296" t="str">
        <f t="shared" si="78"/>
        <v>.</v>
      </c>
      <c r="W1643" s="44"/>
      <c r="X1643" s="307"/>
      <c r="Y1643" s="44"/>
      <c r="Z1643" s="44"/>
      <c r="AA1643" s="44"/>
      <c r="AB1643" s="44"/>
      <c r="AC1643" s="44"/>
      <c r="AD1643" s="44"/>
      <c r="AE1643" s="44"/>
      <c r="AF1643" s="44"/>
      <c r="AG1643" s="44"/>
    </row>
    <row r="1644" spans="1:33" s="105" customFormat="1" ht="11.45" customHeight="1" outlineLevel="1" x14ac:dyDescent="0.2">
      <c r="A1644" s="142">
        <f t="shared" si="76"/>
        <v>1627</v>
      </c>
      <c r="B1644" s="318"/>
      <c r="C1644" s="71"/>
      <c r="D1644" s="314"/>
      <c r="E1644" s="70"/>
      <c r="F1644" s="70"/>
      <c r="G1644" s="265"/>
      <c r="H1644" s="305"/>
      <c r="I1644" s="305"/>
      <c r="J1644" s="311"/>
      <c r="K1644" s="305"/>
      <c r="L1644" s="130" t="str">
        <f>IF(I1644&lt;H1644,"Check dates",IF(AND(H1644="",I1644&gt;0),"Check dates",IF(I1644="",".",IFERROR(MAX(0,NETWORKDAYS(H1644,I1644,Lists!$F$45:$F$65)-IF(ISNUMBER(J1644),J1644,0)-1,0),"."))))</f>
        <v>.</v>
      </c>
      <c r="M1644" s="308"/>
      <c r="N1644" s="308"/>
      <c r="O1644" s="304"/>
      <c r="P1644" s="304"/>
      <c r="Q1644" s="304"/>
      <c r="R1644" s="304"/>
      <c r="S1644" s="130" t="str">
        <f t="shared" si="77"/>
        <v>.</v>
      </c>
      <c r="T1644" s="169" t="str">
        <f>IF(S1644="Yes",(NETWORKDAYS(H1644,$D$12,Lists!$F$45:$F$65)-IF(ISNUMBER(J1644),J1644,0)-1),".")</f>
        <v>.</v>
      </c>
      <c r="U1644" s="24"/>
      <c r="V1644" s="296" t="str">
        <f t="shared" si="78"/>
        <v>.</v>
      </c>
      <c r="W1644" s="44"/>
      <c r="X1644" s="307"/>
      <c r="Y1644" s="44"/>
      <c r="Z1644" s="44"/>
      <c r="AA1644" s="44"/>
      <c r="AB1644" s="44"/>
      <c r="AC1644" s="44"/>
      <c r="AD1644" s="44"/>
      <c r="AE1644" s="44"/>
      <c r="AF1644" s="44"/>
      <c r="AG1644" s="44"/>
    </row>
    <row r="1645" spans="1:33" s="105" customFormat="1" ht="11.45" customHeight="1" outlineLevel="1" x14ac:dyDescent="0.2">
      <c r="A1645" s="142">
        <f t="shared" si="76"/>
        <v>1628</v>
      </c>
      <c r="B1645" s="318"/>
      <c r="C1645" s="71"/>
      <c r="D1645" s="314"/>
      <c r="E1645" s="70"/>
      <c r="F1645" s="70"/>
      <c r="G1645" s="265"/>
      <c r="H1645" s="305"/>
      <c r="I1645" s="305"/>
      <c r="J1645" s="311"/>
      <c r="K1645" s="305"/>
      <c r="L1645" s="130" t="str">
        <f>IF(I1645&lt;H1645,"Check dates",IF(AND(H1645="",I1645&gt;0),"Check dates",IF(I1645="",".",IFERROR(MAX(0,NETWORKDAYS(H1645,I1645,Lists!$F$45:$F$65)-IF(ISNUMBER(J1645),J1645,0)-1,0),"."))))</f>
        <v>.</v>
      </c>
      <c r="M1645" s="308"/>
      <c r="N1645" s="308"/>
      <c r="O1645" s="304"/>
      <c r="P1645" s="304"/>
      <c r="Q1645" s="304"/>
      <c r="R1645" s="304"/>
      <c r="S1645" s="130" t="str">
        <f t="shared" si="77"/>
        <v>.</v>
      </c>
      <c r="T1645" s="169" t="str">
        <f>IF(S1645="Yes",(NETWORKDAYS(H1645,$D$12,Lists!$F$45:$F$65)-IF(ISNUMBER(J1645),J1645,0)-1),".")</f>
        <v>.</v>
      </c>
      <c r="U1645" s="24"/>
      <c r="V1645" s="296" t="str">
        <f t="shared" si="78"/>
        <v>.</v>
      </c>
      <c r="W1645" s="44"/>
      <c r="X1645" s="307"/>
      <c r="Y1645" s="44"/>
      <c r="Z1645" s="44"/>
      <c r="AA1645" s="44"/>
      <c r="AB1645" s="44"/>
      <c r="AC1645" s="44"/>
      <c r="AD1645" s="44"/>
      <c r="AE1645" s="44"/>
      <c r="AF1645" s="44"/>
      <c r="AG1645" s="44"/>
    </row>
    <row r="1646" spans="1:33" s="105" customFormat="1" ht="11.45" customHeight="1" outlineLevel="1" x14ac:dyDescent="0.2">
      <c r="A1646" s="142">
        <f t="shared" si="76"/>
        <v>1629</v>
      </c>
      <c r="B1646" s="318"/>
      <c r="C1646" s="71"/>
      <c r="D1646" s="314"/>
      <c r="E1646" s="70"/>
      <c r="F1646" s="70"/>
      <c r="G1646" s="265"/>
      <c r="H1646" s="305"/>
      <c r="I1646" s="305"/>
      <c r="J1646" s="311"/>
      <c r="K1646" s="305"/>
      <c r="L1646" s="130" t="str">
        <f>IF(I1646&lt;H1646,"Check dates",IF(AND(H1646="",I1646&gt;0),"Check dates",IF(I1646="",".",IFERROR(MAX(0,NETWORKDAYS(H1646,I1646,Lists!$F$45:$F$65)-IF(ISNUMBER(J1646),J1646,0)-1,0),"."))))</f>
        <v>.</v>
      </c>
      <c r="M1646" s="308"/>
      <c r="N1646" s="308"/>
      <c r="O1646" s="304"/>
      <c r="P1646" s="304"/>
      <c r="Q1646" s="304"/>
      <c r="R1646" s="304"/>
      <c r="S1646" s="130" t="str">
        <f t="shared" si="77"/>
        <v>.</v>
      </c>
      <c r="T1646" s="169" t="str">
        <f>IF(S1646="Yes",(NETWORKDAYS(H1646,$D$12,Lists!$F$45:$F$65)-IF(ISNUMBER(J1646),J1646,0)-1),".")</f>
        <v>.</v>
      </c>
      <c r="U1646" s="24"/>
      <c r="V1646" s="296" t="str">
        <f t="shared" si="78"/>
        <v>.</v>
      </c>
      <c r="W1646" s="44"/>
      <c r="X1646" s="307"/>
      <c r="Y1646" s="44"/>
      <c r="Z1646" s="44"/>
      <c r="AA1646" s="44"/>
      <c r="AB1646" s="44"/>
      <c r="AC1646" s="44"/>
      <c r="AD1646" s="44"/>
      <c r="AE1646" s="44"/>
      <c r="AF1646" s="44"/>
      <c r="AG1646" s="44"/>
    </row>
    <row r="1647" spans="1:33" s="105" customFormat="1" ht="11.45" customHeight="1" outlineLevel="1" x14ac:dyDescent="0.2">
      <c r="A1647" s="142">
        <f t="shared" si="76"/>
        <v>1630</v>
      </c>
      <c r="B1647" s="318"/>
      <c r="C1647" s="71"/>
      <c r="D1647" s="314"/>
      <c r="E1647" s="70"/>
      <c r="F1647" s="70"/>
      <c r="G1647" s="265"/>
      <c r="H1647" s="305"/>
      <c r="I1647" s="319"/>
      <c r="J1647" s="311"/>
      <c r="K1647" s="305"/>
      <c r="L1647" s="130" t="str">
        <f>IF(I1647&lt;H1647,"Check dates",IF(AND(H1647="",I1647&gt;0),"Check dates",IF(I1647="",".",IFERROR(MAX(0,NETWORKDAYS(H1647,I1647,Lists!$F$45:$F$65)-IF(ISNUMBER(J1647),J1647,0)-1,0),"."))))</f>
        <v>.</v>
      </c>
      <c r="M1647" s="308"/>
      <c r="N1647" s="308"/>
      <c r="O1647" s="304"/>
      <c r="P1647" s="304"/>
      <c r="Q1647" s="304"/>
      <c r="R1647" s="304"/>
      <c r="S1647" s="130" t="str">
        <f t="shared" si="77"/>
        <v>.</v>
      </c>
      <c r="T1647" s="169" t="str">
        <f>IF(S1647="Yes",(NETWORKDAYS(H1647,$D$12,Lists!$F$45:$F$65)-IF(ISNUMBER(J1647),J1647,0)-1),".")</f>
        <v>.</v>
      </c>
      <c r="U1647" s="24"/>
      <c r="V1647" s="296" t="str">
        <f t="shared" si="78"/>
        <v>.</v>
      </c>
      <c r="W1647" s="44"/>
      <c r="X1647" s="307"/>
      <c r="Y1647" s="44"/>
      <c r="Z1647" s="44"/>
      <c r="AA1647" s="44"/>
      <c r="AB1647" s="44"/>
      <c r="AC1647" s="44"/>
      <c r="AD1647" s="44"/>
      <c r="AE1647" s="44"/>
      <c r="AF1647" s="44"/>
      <c r="AG1647" s="44"/>
    </row>
    <row r="1648" spans="1:33" s="105" customFormat="1" ht="11.45" customHeight="1" outlineLevel="1" x14ac:dyDescent="0.2">
      <c r="A1648" s="142">
        <f t="shared" si="76"/>
        <v>1631</v>
      </c>
      <c r="B1648" s="318"/>
      <c r="C1648" s="71"/>
      <c r="D1648" s="314"/>
      <c r="E1648" s="70"/>
      <c r="F1648" s="70"/>
      <c r="G1648" s="265"/>
      <c r="H1648" s="305"/>
      <c r="I1648" s="305"/>
      <c r="J1648" s="311"/>
      <c r="K1648" s="305"/>
      <c r="L1648" s="130" t="str">
        <f>IF(I1648&lt;H1648,"Check dates",IF(AND(H1648="",I1648&gt;0),"Check dates",IF(I1648="",".",IFERROR(MAX(0,NETWORKDAYS(H1648,I1648,Lists!$F$45:$F$65)-IF(ISNUMBER(J1648),J1648,0)-1,0),"."))))</f>
        <v>.</v>
      </c>
      <c r="M1648" s="308"/>
      <c r="N1648" s="308"/>
      <c r="O1648" s="304"/>
      <c r="P1648" s="304"/>
      <c r="Q1648" s="304"/>
      <c r="R1648" s="304"/>
      <c r="S1648" s="130" t="str">
        <f t="shared" si="77"/>
        <v>.</v>
      </c>
      <c r="T1648" s="169" t="str">
        <f>IF(S1648="Yes",(NETWORKDAYS(H1648,$D$12,Lists!$F$45:$F$65)-IF(ISNUMBER(J1648),J1648,0)-1),".")</f>
        <v>.</v>
      </c>
      <c r="U1648" s="24"/>
      <c r="V1648" s="296" t="str">
        <f t="shared" si="78"/>
        <v>.</v>
      </c>
      <c r="W1648" s="44"/>
      <c r="X1648" s="307"/>
      <c r="Y1648" s="44"/>
      <c r="Z1648" s="44"/>
      <c r="AA1648" s="44"/>
      <c r="AB1648" s="44"/>
      <c r="AC1648" s="44"/>
      <c r="AD1648" s="44"/>
      <c r="AE1648" s="44"/>
      <c r="AF1648" s="44"/>
      <c r="AG1648" s="44"/>
    </row>
    <row r="1649" spans="1:33" s="105" customFormat="1" ht="11.45" customHeight="1" outlineLevel="1" x14ac:dyDescent="0.2">
      <c r="A1649" s="142">
        <f t="shared" si="76"/>
        <v>1632</v>
      </c>
      <c r="B1649" s="318"/>
      <c r="C1649" s="71"/>
      <c r="D1649" s="314"/>
      <c r="E1649" s="70"/>
      <c r="F1649" s="70"/>
      <c r="G1649" s="265"/>
      <c r="H1649" s="305"/>
      <c r="I1649" s="319"/>
      <c r="J1649" s="311"/>
      <c r="K1649" s="305"/>
      <c r="L1649" s="130" t="str">
        <f>IF(I1649&lt;H1649,"Check dates",IF(AND(H1649="",I1649&gt;0),"Check dates",IF(I1649="",".",IFERROR(MAX(0,NETWORKDAYS(H1649,I1649,Lists!$F$45:$F$65)-IF(ISNUMBER(J1649),J1649,0)-1,0),"."))))</f>
        <v>.</v>
      </c>
      <c r="M1649" s="308"/>
      <c r="N1649" s="308"/>
      <c r="O1649" s="304"/>
      <c r="P1649" s="304"/>
      <c r="Q1649" s="304"/>
      <c r="R1649" s="304"/>
      <c r="S1649" s="130" t="str">
        <f t="shared" si="77"/>
        <v>.</v>
      </c>
      <c r="T1649" s="169" t="str">
        <f>IF(S1649="Yes",(NETWORKDAYS(H1649,$D$12,Lists!$F$45:$F$65)-IF(ISNUMBER(J1649),J1649,0)-1),".")</f>
        <v>.</v>
      </c>
      <c r="U1649" s="24"/>
      <c r="V1649" s="296" t="str">
        <f t="shared" si="78"/>
        <v>.</v>
      </c>
      <c r="W1649" s="44"/>
      <c r="X1649" s="307"/>
      <c r="Y1649" s="44"/>
      <c r="Z1649" s="44"/>
      <c r="AA1649" s="44"/>
      <c r="AB1649" s="44"/>
      <c r="AC1649" s="44"/>
      <c r="AD1649" s="44"/>
      <c r="AE1649" s="44"/>
      <c r="AF1649" s="44"/>
      <c r="AG1649" s="44"/>
    </row>
    <row r="1650" spans="1:33" s="105" customFormat="1" ht="11.45" customHeight="1" outlineLevel="1" x14ac:dyDescent="0.2">
      <c r="A1650" s="142">
        <f t="shared" si="76"/>
        <v>1633</v>
      </c>
      <c r="B1650" s="318"/>
      <c r="C1650" s="71"/>
      <c r="D1650" s="314"/>
      <c r="E1650" s="70"/>
      <c r="F1650" s="70"/>
      <c r="G1650" s="265"/>
      <c r="H1650" s="305"/>
      <c r="I1650" s="319"/>
      <c r="J1650" s="311"/>
      <c r="K1650" s="305"/>
      <c r="L1650" s="130" t="str">
        <f>IF(I1650&lt;H1650,"Check dates",IF(AND(H1650="",I1650&gt;0),"Check dates",IF(I1650="",".",IFERROR(MAX(0,NETWORKDAYS(H1650,I1650,Lists!$F$45:$F$65)-IF(ISNUMBER(J1650),J1650,0)-1,0),"."))))</f>
        <v>.</v>
      </c>
      <c r="M1650" s="308"/>
      <c r="N1650" s="308"/>
      <c r="O1650" s="304"/>
      <c r="P1650" s="304"/>
      <c r="Q1650" s="304"/>
      <c r="R1650" s="304"/>
      <c r="S1650" s="130" t="str">
        <f t="shared" si="77"/>
        <v>.</v>
      </c>
      <c r="T1650" s="169" t="str">
        <f>IF(S1650="Yes",(NETWORKDAYS(H1650,$D$12,Lists!$F$45:$F$65)-IF(ISNUMBER(J1650),J1650,0)-1),".")</f>
        <v>.</v>
      </c>
      <c r="U1650" s="24"/>
      <c r="V1650" s="296" t="str">
        <f t="shared" si="78"/>
        <v>.</v>
      </c>
      <c r="W1650" s="44"/>
      <c r="X1650" s="307"/>
      <c r="Y1650" s="44"/>
      <c r="Z1650" s="44"/>
      <c r="AA1650" s="44"/>
      <c r="AB1650" s="44"/>
      <c r="AC1650" s="44"/>
      <c r="AD1650" s="44"/>
      <c r="AE1650" s="44"/>
      <c r="AF1650" s="44"/>
      <c r="AG1650" s="44"/>
    </row>
    <row r="1651" spans="1:33" s="105" customFormat="1" ht="11.45" customHeight="1" outlineLevel="1" x14ac:dyDescent="0.2">
      <c r="A1651" s="142">
        <f t="shared" si="76"/>
        <v>1634</v>
      </c>
      <c r="B1651" s="318"/>
      <c r="C1651" s="71"/>
      <c r="D1651" s="314"/>
      <c r="E1651" s="70"/>
      <c r="F1651" s="70"/>
      <c r="G1651" s="265"/>
      <c r="H1651" s="305"/>
      <c r="I1651" s="305"/>
      <c r="J1651" s="311"/>
      <c r="K1651" s="305"/>
      <c r="L1651" s="130" t="str">
        <f>IF(I1651&lt;H1651,"Check dates",IF(AND(H1651="",I1651&gt;0),"Check dates",IF(I1651="",".",IFERROR(MAX(0,NETWORKDAYS(H1651,I1651,Lists!$F$45:$F$65)-IF(ISNUMBER(J1651),J1651,0)-1,0),"."))))</f>
        <v>.</v>
      </c>
      <c r="M1651" s="308"/>
      <c r="N1651" s="308"/>
      <c r="O1651" s="304"/>
      <c r="P1651" s="304"/>
      <c r="Q1651" s="304"/>
      <c r="R1651" s="304"/>
      <c r="S1651" s="130" t="str">
        <f t="shared" si="77"/>
        <v>.</v>
      </c>
      <c r="T1651" s="169" t="str">
        <f>IF(S1651="Yes",(NETWORKDAYS(H1651,$D$12,Lists!$F$45:$F$65)-IF(ISNUMBER(J1651),J1651,0)-1),".")</f>
        <v>.</v>
      </c>
      <c r="U1651" s="24"/>
      <c r="V1651" s="296" t="str">
        <f t="shared" si="78"/>
        <v>.</v>
      </c>
      <c r="W1651" s="44"/>
      <c r="X1651" s="307"/>
      <c r="Y1651" s="44"/>
      <c r="Z1651" s="44"/>
      <c r="AA1651" s="44"/>
      <c r="AB1651" s="44"/>
      <c r="AC1651" s="44"/>
      <c r="AD1651" s="44"/>
      <c r="AE1651" s="44"/>
      <c r="AF1651" s="44"/>
      <c r="AG1651" s="44"/>
    </row>
    <row r="1652" spans="1:33" s="105" customFormat="1" ht="11.45" customHeight="1" outlineLevel="1" x14ac:dyDescent="0.2">
      <c r="A1652" s="142">
        <f t="shared" si="76"/>
        <v>1635</v>
      </c>
      <c r="B1652" s="318"/>
      <c r="C1652" s="71"/>
      <c r="D1652" s="314"/>
      <c r="E1652" s="70"/>
      <c r="F1652" s="70"/>
      <c r="G1652" s="265"/>
      <c r="H1652" s="305"/>
      <c r="I1652" s="319"/>
      <c r="J1652" s="311"/>
      <c r="K1652" s="305"/>
      <c r="L1652" s="130" t="str">
        <f>IF(I1652&lt;H1652,"Check dates",IF(AND(H1652="",I1652&gt;0),"Check dates",IF(I1652="",".",IFERROR(MAX(0,NETWORKDAYS(H1652,I1652,Lists!$F$45:$F$65)-IF(ISNUMBER(J1652),J1652,0)-1,0),"."))))</f>
        <v>.</v>
      </c>
      <c r="M1652" s="308"/>
      <c r="N1652" s="308"/>
      <c r="O1652" s="304"/>
      <c r="P1652" s="304"/>
      <c r="Q1652" s="304"/>
      <c r="R1652" s="304"/>
      <c r="S1652" s="130" t="str">
        <f t="shared" si="77"/>
        <v>.</v>
      </c>
      <c r="T1652" s="169" t="str">
        <f>IF(S1652="Yes",(NETWORKDAYS(H1652,$D$12,Lists!$F$45:$F$65)-IF(ISNUMBER(J1652),J1652,0)-1),".")</f>
        <v>.</v>
      </c>
      <c r="U1652" s="24"/>
      <c r="V1652" s="296" t="str">
        <f t="shared" si="78"/>
        <v>.</v>
      </c>
      <c r="W1652" s="44"/>
      <c r="X1652" s="307"/>
      <c r="Y1652" s="44"/>
      <c r="Z1652" s="44"/>
      <c r="AA1652" s="44"/>
      <c r="AB1652" s="44"/>
      <c r="AC1652" s="44"/>
      <c r="AD1652" s="44"/>
      <c r="AE1652" s="44"/>
      <c r="AF1652" s="44"/>
      <c r="AG1652" s="44"/>
    </row>
    <row r="1653" spans="1:33" s="105" customFormat="1" ht="11.45" customHeight="1" outlineLevel="1" x14ac:dyDescent="0.2">
      <c r="A1653" s="142">
        <f t="shared" si="76"/>
        <v>1636</v>
      </c>
      <c r="B1653" s="318"/>
      <c r="C1653" s="71"/>
      <c r="D1653" s="314"/>
      <c r="E1653" s="70"/>
      <c r="F1653" s="70"/>
      <c r="G1653" s="265"/>
      <c r="H1653" s="305"/>
      <c r="I1653" s="319"/>
      <c r="J1653" s="311"/>
      <c r="K1653" s="305"/>
      <c r="L1653" s="130" t="str">
        <f>IF(I1653&lt;H1653,"Check dates",IF(AND(H1653="",I1653&gt;0),"Check dates",IF(I1653="",".",IFERROR(MAX(0,NETWORKDAYS(H1653,I1653,Lists!$F$45:$F$65)-IF(ISNUMBER(J1653),J1653,0)-1,0),"."))))</f>
        <v>.</v>
      </c>
      <c r="M1653" s="308"/>
      <c r="N1653" s="308"/>
      <c r="O1653" s="304"/>
      <c r="P1653" s="304"/>
      <c r="Q1653" s="304"/>
      <c r="R1653" s="304"/>
      <c r="S1653" s="130" t="str">
        <f t="shared" si="77"/>
        <v>.</v>
      </c>
      <c r="T1653" s="169" t="str">
        <f>IF(S1653="Yes",(NETWORKDAYS(H1653,$D$12,Lists!$F$45:$F$65)-IF(ISNUMBER(J1653),J1653,0)-1),".")</f>
        <v>.</v>
      </c>
      <c r="U1653" s="24"/>
      <c r="V1653" s="296" t="str">
        <f t="shared" si="78"/>
        <v>.</v>
      </c>
      <c r="W1653" s="44"/>
      <c r="X1653" s="307"/>
      <c r="Y1653" s="44"/>
      <c r="Z1653" s="44"/>
      <c r="AA1653" s="44"/>
      <c r="AB1653" s="44"/>
      <c r="AC1653" s="44"/>
      <c r="AD1653" s="44"/>
      <c r="AE1653" s="44"/>
      <c r="AF1653" s="44"/>
      <c r="AG1653" s="44"/>
    </row>
    <row r="1654" spans="1:33" s="105" customFormat="1" ht="11.45" customHeight="1" outlineLevel="1" x14ac:dyDescent="0.2">
      <c r="A1654" s="142">
        <f t="shared" si="76"/>
        <v>1637</v>
      </c>
      <c r="B1654" s="318"/>
      <c r="C1654" s="71"/>
      <c r="D1654" s="314"/>
      <c r="E1654" s="70"/>
      <c r="F1654" s="70"/>
      <c r="G1654" s="265"/>
      <c r="H1654" s="305"/>
      <c r="I1654" s="319"/>
      <c r="J1654" s="311"/>
      <c r="K1654" s="305"/>
      <c r="L1654" s="130" t="str">
        <f>IF(I1654&lt;H1654,"Check dates",IF(AND(H1654="",I1654&gt;0),"Check dates",IF(I1654="",".",IFERROR(MAX(0,NETWORKDAYS(H1654,I1654,Lists!$F$45:$F$65)-IF(ISNUMBER(J1654),J1654,0)-1,0),"."))))</f>
        <v>.</v>
      </c>
      <c r="M1654" s="308"/>
      <c r="N1654" s="308"/>
      <c r="O1654" s="304"/>
      <c r="P1654" s="304"/>
      <c r="Q1654" s="304"/>
      <c r="R1654" s="304"/>
      <c r="S1654" s="130" t="str">
        <f t="shared" si="77"/>
        <v>.</v>
      </c>
      <c r="T1654" s="169" t="str">
        <f>IF(S1654="Yes",(NETWORKDAYS(H1654,$D$12,Lists!$F$45:$F$65)-IF(ISNUMBER(J1654),J1654,0)-1),".")</f>
        <v>.</v>
      </c>
      <c r="U1654" s="24"/>
      <c r="V1654" s="296" t="str">
        <f t="shared" si="78"/>
        <v>.</v>
      </c>
      <c r="W1654" s="44"/>
      <c r="X1654" s="307"/>
      <c r="Y1654" s="44"/>
      <c r="Z1654" s="44"/>
      <c r="AA1654" s="44"/>
      <c r="AB1654" s="44"/>
      <c r="AC1654" s="44"/>
      <c r="AD1654" s="44"/>
      <c r="AE1654" s="44"/>
      <c r="AF1654" s="44"/>
      <c r="AG1654" s="44"/>
    </row>
    <row r="1655" spans="1:33" s="105" customFormat="1" ht="11.45" customHeight="1" outlineLevel="1" x14ac:dyDescent="0.2">
      <c r="A1655" s="142">
        <f t="shared" si="76"/>
        <v>1638</v>
      </c>
      <c r="B1655" s="318"/>
      <c r="C1655" s="71"/>
      <c r="D1655" s="314"/>
      <c r="E1655" s="70"/>
      <c r="F1655" s="70"/>
      <c r="G1655" s="265"/>
      <c r="H1655" s="305"/>
      <c r="I1655" s="305"/>
      <c r="J1655" s="311"/>
      <c r="K1655" s="305"/>
      <c r="L1655" s="130" t="str">
        <f>IF(I1655&lt;H1655,"Check dates",IF(AND(H1655="",I1655&gt;0),"Check dates",IF(I1655="",".",IFERROR(MAX(0,NETWORKDAYS(H1655,I1655,Lists!$F$45:$F$65)-IF(ISNUMBER(J1655),J1655,0)-1,0),"."))))</f>
        <v>.</v>
      </c>
      <c r="M1655" s="308"/>
      <c r="N1655" s="308"/>
      <c r="O1655" s="304"/>
      <c r="P1655" s="304"/>
      <c r="Q1655" s="304"/>
      <c r="R1655" s="304"/>
      <c r="S1655" s="130" t="str">
        <f t="shared" si="77"/>
        <v>.</v>
      </c>
      <c r="T1655" s="169" t="str">
        <f>IF(S1655="Yes",(NETWORKDAYS(H1655,$D$12,Lists!$F$45:$F$65)-IF(ISNUMBER(J1655),J1655,0)-1),".")</f>
        <v>.</v>
      </c>
      <c r="U1655" s="24"/>
      <c r="V1655" s="296" t="str">
        <f t="shared" si="78"/>
        <v>.</v>
      </c>
      <c r="W1655" s="44"/>
      <c r="X1655" s="307"/>
      <c r="Y1655" s="44"/>
      <c r="Z1655" s="44"/>
      <c r="AA1655" s="44"/>
      <c r="AB1655" s="44"/>
      <c r="AC1655" s="44"/>
      <c r="AD1655" s="44"/>
      <c r="AE1655" s="44"/>
      <c r="AF1655" s="44"/>
      <c r="AG1655" s="44"/>
    </row>
    <row r="1656" spans="1:33" s="105" customFormat="1" ht="11.45" customHeight="1" outlineLevel="1" x14ac:dyDescent="0.2">
      <c r="A1656" s="142">
        <f t="shared" si="76"/>
        <v>1639</v>
      </c>
      <c r="B1656" s="318"/>
      <c r="C1656" s="71"/>
      <c r="D1656" s="314"/>
      <c r="E1656" s="70"/>
      <c r="F1656" s="70"/>
      <c r="G1656" s="265"/>
      <c r="H1656" s="305"/>
      <c r="I1656" s="319"/>
      <c r="J1656" s="311"/>
      <c r="K1656" s="305"/>
      <c r="L1656" s="130" t="str">
        <f>IF(I1656&lt;H1656,"Check dates",IF(AND(H1656="",I1656&gt;0),"Check dates",IF(I1656="",".",IFERROR(MAX(0,NETWORKDAYS(H1656,I1656,Lists!$F$45:$F$65)-IF(ISNUMBER(J1656),J1656,0)-1,0),"."))))</f>
        <v>.</v>
      </c>
      <c r="M1656" s="308"/>
      <c r="N1656" s="308"/>
      <c r="O1656" s="304"/>
      <c r="P1656" s="304"/>
      <c r="Q1656" s="304"/>
      <c r="R1656" s="304"/>
      <c r="S1656" s="130" t="str">
        <f t="shared" si="77"/>
        <v>.</v>
      </c>
      <c r="T1656" s="169" t="str">
        <f>IF(S1656="Yes",(NETWORKDAYS(H1656,$D$12,Lists!$F$45:$F$65)-IF(ISNUMBER(J1656),J1656,0)-1),".")</f>
        <v>.</v>
      </c>
      <c r="U1656" s="24"/>
      <c r="V1656" s="296" t="str">
        <f t="shared" si="78"/>
        <v>.</v>
      </c>
      <c r="W1656" s="44"/>
      <c r="X1656" s="307"/>
      <c r="Y1656" s="44"/>
      <c r="Z1656" s="44"/>
      <c r="AA1656" s="44"/>
      <c r="AB1656" s="44"/>
      <c r="AC1656" s="44"/>
      <c r="AD1656" s="44"/>
      <c r="AE1656" s="44"/>
      <c r="AF1656" s="44"/>
      <c r="AG1656" s="44"/>
    </row>
    <row r="1657" spans="1:33" s="105" customFormat="1" ht="11.45" customHeight="1" outlineLevel="1" x14ac:dyDescent="0.2">
      <c r="A1657" s="142">
        <f t="shared" si="76"/>
        <v>1640</v>
      </c>
      <c r="B1657" s="318"/>
      <c r="C1657" s="71"/>
      <c r="D1657" s="314"/>
      <c r="E1657" s="70"/>
      <c r="F1657" s="70"/>
      <c r="G1657" s="265"/>
      <c r="H1657" s="305"/>
      <c r="I1657" s="319"/>
      <c r="J1657" s="311"/>
      <c r="K1657" s="305"/>
      <c r="L1657" s="130" t="str">
        <f>IF(I1657&lt;H1657,"Check dates",IF(AND(H1657="",I1657&gt;0),"Check dates",IF(I1657="",".",IFERROR(MAX(0,NETWORKDAYS(H1657,I1657,Lists!$F$45:$F$65)-IF(ISNUMBER(J1657),J1657,0)-1,0),"."))))</f>
        <v>.</v>
      </c>
      <c r="M1657" s="308"/>
      <c r="N1657" s="308"/>
      <c r="O1657" s="304"/>
      <c r="P1657" s="304"/>
      <c r="Q1657" s="304"/>
      <c r="R1657" s="304"/>
      <c r="S1657" s="130" t="str">
        <f t="shared" si="77"/>
        <v>.</v>
      </c>
      <c r="T1657" s="169" t="str">
        <f>IF(S1657="Yes",(NETWORKDAYS(H1657,$D$12,Lists!$F$45:$F$65)-IF(ISNUMBER(J1657),J1657,0)-1),".")</f>
        <v>.</v>
      </c>
      <c r="U1657" s="24"/>
      <c r="V1657" s="296" t="str">
        <f t="shared" si="78"/>
        <v>.</v>
      </c>
      <c r="W1657" s="44"/>
      <c r="X1657" s="307"/>
      <c r="Y1657" s="44"/>
      <c r="Z1657" s="44"/>
      <c r="AA1657" s="44"/>
      <c r="AB1657" s="44"/>
      <c r="AC1657" s="44"/>
      <c r="AD1657" s="44"/>
      <c r="AE1657" s="44"/>
      <c r="AF1657" s="44"/>
      <c r="AG1657" s="44"/>
    </row>
    <row r="1658" spans="1:33" s="105" customFormat="1" ht="11.45" customHeight="1" outlineLevel="1" x14ac:dyDescent="0.2">
      <c r="A1658" s="142">
        <f t="shared" si="76"/>
        <v>1641</v>
      </c>
      <c r="B1658" s="318"/>
      <c r="C1658" s="71"/>
      <c r="D1658" s="314"/>
      <c r="E1658" s="70"/>
      <c r="F1658" s="70"/>
      <c r="G1658" s="265"/>
      <c r="H1658" s="305"/>
      <c r="I1658" s="305"/>
      <c r="J1658" s="311"/>
      <c r="K1658" s="305"/>
      <c r="L1658" s="130" t="str">
        <f>IF(I1658&lt;H1658,"Check dates",IF(AND(H1658="",I1658&gt;0),"Check dates",IF(I1658="",".",IFERROR(MAX(0,NETWORKDAYS(H1658,I1658,Lists!$F$45:$F$65)-IF(ISNUMBER(J1658),J1658,0)-1,0),"."))))</f>
        <v>.</v>
      </c>
      <c r="M1658" s="308"/>
      <c r="N1658" s="308"/>
      <c r="O1658" s="304"/>
      <c r="P1658" s="304"/>
      <c r="Q1658" s="304"/>
      <c r="R1658" s="304"/>
      <c r="S1658" s="130" t="str">
        <f t="shared" si="77"/>
        <v>.</v>
      </c>
      <c r="T1658" s="169" t="str">
        <f>IF(S1658="Yes",(NETWORKDAYS(H1658,$D$12,Lists!$F$45:$F$65)-IF(ISNUMBER(J1658),J1658,0)-1),".")</f>
        <v>.</v>
      </c>
      <c r="U1658" s="24"/>
      <c r="V1658" s="296" t="str">
        <f t="shared" si="78"/>
        <v>.</v>
      </c>
      <c r="W1658" s="44"/>
      <c r="X1658" s="307"/>
      <c r="Y1658" s="44"/>
      <c r="Z1658" s="44"/>
      <c r="AA1658" s="44"/>
      <c r="AB1658" s="44"/>
      <c r="AC1658" s="44"/>
      <c r="AD1658" s="44"/>
      <c r="AE1658" s="44"/>
      <c r="AF1658" s="44"/>
      <c r="AG1658" s="44"/>
    </row>
    <row r="1659" spans="1:33" s="105" customFormat="1" ht="11.45" customHeight="1" outlineLevel="1" x14ac:dyDescent="0.2">
      <c r="A1659" s="142">
        <f t="shared" si="76"/>
        <v>1642</v>
      </c>
      <c r="B1659" s="318"/>
      <c r="C1659" s="71"/>
      <c r="D1659" s="314"/>
      <c r="E1659" s="70"/>
      <c r="F1659" s="70"/>
      <c r="G1659" s="265"/>
      <c r="H1659" s="305"/>
      <c r="I1659" s="319"/>
      <c r="J1659" s="311"/>
      <c r="K1659" s="305"/>
      <c r="L1659" s="130" t="str">
        <f>IF(I1659&lt;H1659,"Check dates",IF(AND(H1659="",I1659&gt;0),"Check dates",IF(I1659="",".",IFERROR(MAX(0,NETWORKDAYS(H1659,I1659,Lists!$F$45:$F$65)-IF(ISNUMBER(J1659),J1659,0)-1,0),"."))))</f>
        <v>.</v>
      </c>
      <c r="M1659" s="308"/>
      <c r="N1659" s="308"/>
      <c r="O1659" s="304"/>
      <c r="P1659" s="304"/>
      <c r="Q1659" s="304"/>
      <c r="R1659" s="304"/>
      <c r="S1659" s="130" t="str">
        <f t="shared" si="77"/>
        <v>.</v>
      </c>
      <c r="T1659" s="169" t="str">
        <f>IF(S1659="Yes",(NETWORKDAYS(H1659,$D$12,Lists!$F$45:$F$65)-IF(ISNUMBER(J1659),J1659,0)-1),".")</f>
        <v>.</v>
      </c>
      <c r="U1659" s="24"/>
      <c r="V1659" s="296" t="str">
        <f t="shared" si="78"/>
        <v>.</v>
      </c>
      <c r="W1659" s="44"/>
      <c r="X1659" s="307"/>
      <c r="Y1659" s="44"/>
      <c r="Z1659" s="44"/>
      <c r="AA1659" s="44"/>
      <c r="AB1659" s="44"/>
      <c r="AC1659" s="44"/>
      <c r="AD1659" s="44"/>
      <c r="AE1659" s="44"/>
      <c r="AF1659" s="44"/>
      <c r="AG1659" s="44"/>
    </row>
    <row r="1660" spans="1:33" s="105" customFormat="1" ht="11.45" customHeight="1" outlineLevel="1" x14ac:dyDescent="0.2">
      <c r="A1660" s="142">
        <f t="shared" si="76"/>
        <v>1643</v>
      </c>
      <c r="B1660" s="318"/>
      <c r="C1660" s="71"/>
      <c r="D1660" s="314"/>
      <c r="E1660" s="70"/>
      <c r="F1660" s="70"/>
      <c r="G1660" s="265"/>
      <c r="H1660" s="305"/>
      <c r="I1660" s="305"/>
      <c r="J1660" s="311"/>
      <c r="K1660" s="305"/>
      <c r="L1660" s="130" t="str">
        <f>IF(I1660&lt;H1660,"Check dates",IF(AND(H1660="",I1660&gt;0),"Check dates",IF(I1660="",".",IFERROR(MAX(0,NETWORKDAYS(H1660,I1660,Lists!$F$45:$F$65)-IF(ISNUMBER(J1660),J1660,0)-1,0),"."))))</f>
        <v>.</v>
      </c>
      <c r="M1660" s="308"/>
      <c r="N1660" s="308"/>
      <c r="O1660" s="304"/>
      <c r="P1660" s="304"/>
      <c r="Q1660" s="304"/>
      <c r="R1660" s="304"/>
      <c r="S1660" s="130" t="str">
        <f t="shared" si="77"/>
        <v>.</v>
      </c>
      <c r="T1660" s="169" t="str">
        <f>IF(S1660="Yes",(NETWORKDAYS(H1660,$D$12,Lists!$F$45:$F$65)-IF(ISNUMBER(J1660),J1660,0)-1),".")</f>
        <v>.</v>
      </c>
      <c r="U1660" s="24"/>
      <c r="V1660" s="296" t="str">
        <f t="shared" si="78"/>
        <v>.</v>
      </c>
      <c r="W1660" s="44"/>
      <c r="X1660" s="307"/>
      <c r="Y1660" s="44"/>
      <c r="Z1660" s="44"/>
      <c r="AA1660" s="44"/>
      <c r="AB1660" s="44"/>
      <c r="AC1660" s="44"/>
      <c r="AD1660" s="44"/>
      <c r="AE1660" s="44"/>
      <c r="AF1660" s="44"/>
      <c r="AG1660" s="44"/>
    </row>
    <row r="1661" spans="1:33" s="105" customFormat="1" ht="11.45" customHeight="1" outlineLevel="1" x14ac:dyDescent="0.2">
      <c r="A1661" s="142">
        <f t="shared" si="76"/>
        <v>1644</v>
      </c>
      <c r="B1661" s="318"/>
      <c r="C1661" s="71"/>
      <c r="D1661" s="314"/>
      <c r="E1661" s="70"/>
      <c r="F1661" s="70"/>
      <c r="G1661" s="265"/>
      <c r="H1661" s="305"/>
      <c r="I1661" s="319"/>
      <c r="J1661" s="311"/>
      <c r="K1661" s="305"/>
      <c r="L1661" s="130" t="str">
        <f>IF(I1661&lt;H1661,"Check dates",IF(AND(H1661="",I1661&gt;0),"Check dates",IF(I1661="",".",IFERROR(MAX(0,NETWORKDAYS(H1661,I1661,Lists!$F$45:$F$65)-IF(ISNUMBER(J1661),J1661,0)-1,0),"."))))</f>
        <v>.</v>
      </c>
      <c r="M1661" s="308"/>
      <c r="N1661" s="308"/>
      <c r="O1661" s="304"/>
      <c r="P1661" s="304"/>
      <c r="Q1661" s="304"/>
      <c r="R1661" s="304"/>
      <c r="S1661" s="130" t="str">
        <f t="shared" si="77"/>
        <v>.</v>
      </c>
      <c r="T1661" s="169" t="str">
        <f>IF(S1661="Yes",(NETWORKDAYS(H1661,$D$12,Lists!$F$45:$F$65)-IF(ISNUMBER(J1661),J1661,0)-1),".")</f>
        <v>.</v>
      </c>
      <c r="U1661" s="24"/>
      <c r="V1661" s="296" t="str">
        <f t="shared" si="78"/>
        <v>.</v>
      </c>
      <c r="W1661" s="44"/>
      <c r="X1661" s="307"/>
      <c r="Y1661" s="44"/>
      <c r="Z1661" s="44"/>
      <c r="AA1661" s="44"/>
      <c r="AB1661" s="44"/>
      <c r="AC1661" s="44"/>
      <c r="AD1661" s="44"/>
      <c r="AE1661" s="44"/>
      <c r="AF1661" s="44"/>
      <c r="AG1661" s="44"/>
    </row>
    <row r="1662" spans="1:33" s="105" customFormat="1" ht="11.45" customHeight="1" outlineLevel="1" x14ac:dyDescent="0.2">
      <c r="A1662" s="142">
        <f t="shared" si="76"/>
        <v>1645</v>
      </c>
      <c r="B1662" s="318"/>
      <c r="C1662" s="71"/>
      <c r="D1662" s="314"/>
      <c r="E1662" s="70"/>
      <c r="F1662" s="70"/>
      <c r="G1662" s="265"/>
      <c r="H1662" s="305"/>
      <c r="I1662" s="319"/>
      <c r="J1662" s="311"/>
      <c r="K1662" s="305"/>
      <c r="L1662" s="130" t="str">
        <f>IF(I1662&lt;H1662,"Check dates",IF(AND(H1662="",I1662&gt;0),"Check dates",IF(I1662="",".",IFERROR(MAX(0,NETWORKDAYS(H1662,I1662,Lists!$F$45:$F$65)-IF(ISNUMBER(J1662),J1662,0)-1,0),"."))))</f>
        <v>.</v>
      </c>
      <c r="M1662" s="308"/>
      <c r="N1662" s="308"/>
      <c r="O1662" s="304"/>
      <c r="P1662" s="304"/>
      <c r="Q1662" s="304"/>
      <c r="R1662" s="304"/>
      <c r="S1662" s="130" t="str">
        <f t="shared" si="77"/>
        <v>.</v>
      </c>
      <c r="T1662" s="169" t="str">
        <f>IF(S1662="Yes",(NETWORKDAYS(H1662,$D$12,Lists!$F$45:$F$65)-IF(ISNUMBER(J1662),J1662,0)-1),".")</f>
        <v>.</v>
      </c>
      <c r="U1662" s="24"/>
      <c r="V1662" s="296" t="str">
        <f t="shared" si="78"/>
        <v>.</v>
      </c>
      <c r="W1662" s="44"/>
      <c r="X1662" s="307"/>
      <c r="Y1662" s="44"/>
      <c r="Z1662" s="44"/>
      <c r="AA1662" s="44"/>
      <c r="AB1662" s="44"/>
      <c r="AC1662" s="44"/>
      <c r="AD1662" s="44"/>
      <c r="AE1662" s="44"/>
      <c r="AF1662" s="44"/>
      <c r="AG1662" s="44"/>
    </row>
    <row r="1663" spans="1:33" s="105" customFormat="1" ht="11.45" customHeight="1" outlineLevel="1" x14ac:dyDescent="0.2">
      <c r="A1663" s="142">
        <f t="shared" si="76"/>
        <v>1646</v>
      </c>
      <c r="B1663" s="318"/>
      <c r="C1663" s="71"/>
      <c r="D1663" s="314"/>
      <c r="E1663" s="70"/>
      <c r="F1663" s="70"/>
      <c r="G1663" s="265"/>
      <c r="H1663" s="305"/>
      <c r="I1663" s="305"/>
      <c r="J1663" s="311"/>
      <c r="K1663" s="305"/>
      <c r="L1663" s="130" t="str">
        <f>IF(I1663&lt;H1663,"Check dates",IF(AND(H1663="",I1663&gt;0),"Check dates",IF(I1663="",".",IFERROR(MAX(0,NETWORKDAYS(H1663,I1663,Lists!$F$45:$F$65)-IF(ISNUMBER(J1663),J1663,0)-1,0),"."))))</f>
        <v>.</v>
      </c>
      <c r="M1663" s="308"/>
      <c r="N1663" s="308"/>
      <c r="O1663" s="304"/>
      <c r="P1663" s="304"/>
      <c r="Q1663" s="304"/>
      <c r="R1663" s="304"/>
      <c r="S1663" s="130" t="str">
        <f t="shared" si="77"/>
        <v>.</v>
      </c>
      <c r="T1663" s="169" t="str">
        <f>IF(S1663="Yes",(NETWORKDAYS(H1663,$D$12,Lists!$F$45:$F$65)-IF(ISNUMBER(J1663),J1663,0)-1),".")</f>
        <v>.</v>
      </c>
      <c r="U1663" s="24"/>
      <c r="V1663" s="296" t="str">
        <f t="shared" si="78"/>
        <v>.</v>
      </c>
      <c r="W1663" s="44"/>
      <c r="X1663" s="307"/>
      <c r="Y1663" s="44"/>
      <c r="Z1663" s="44"/>
      <c r="AA1663" s="44"/>
      <c r="AB1663" s="44"/>
      <c r="AC1663" s="44"/>
      <c r="AD1663" s="44"/>
      <c r="AE1663" s="44"/>
      <c r="AF1663" s="44"/>
      <c r="AG1663" s="44"/>
    </row>
    <row r="1664" spans="1:33" s="105" customFormat="1" ht="11.45" customHeight="1" outlineLevel="1" x14ac:dyDescent="0.2">
      <c r="A1664" s="142">
        <f t="shared" si="76"/>
        <v>1647</v>
      </c>
      <c r="B1664" s="318"/>
      <c r="C1664" s="71"/>
      <c r="D1664" s="314"/>
      <c r="E1664" s="70"/>
      <c r="F1664" s="70"/>
      <c r="G1664" s="265"/>
      <c r="H1664" s="305"/>
      <c r="I1664" s="319"/>
      <c r="J1664" s="311"/>
      <c r="K1664" s="305"/>
      <c r="L1664" s="130" t="str">
        <f>IF(I1664&lt;H1664,"Check dates",IF(AND(H1664="",I1664&gt;0),"Check dates",IF(I1664="",".",IFERROR(MAX(0,NETWORKDAYS(H1664,I1664,Lists!$F$45:$F$65)-IF(ISNUMBER(J1664),J1664,0)-1,0),"."))))</f>
        <v>.</v>
      </c>
      <c r="M1664" s="308"/>
      <c r="N1664" s="308"/>
      <c r="O1664" s="304"/>
      <c r="P1664" s="304"/>
      <c r="Q1664" s="304"/>
      <c r="R1664" s="304"/>
      <c r="S1664" s="130" t="str">
        <f t="shared" si="77"/>
        <v>.</v>
      </c>
      <c r="T1664" s="169" t="str">
        <f>IF(S1664="Yes",(NETWORKDAYS(H1664,$D$12,Lists!$F$45:$F$65)-IF(ISNUMBER(J1664),J1664,0)-1),".")</f>
        <v>.</v>
      </c>
      <c r="U1664" s="24"/>
      <c r="V1664" s="296" t="str">
        <f t="shared" si="78"/>
        <v>.</v>
      </c>
      <c r="W1664" s="44"/>
      <c r="X1664" s="307"/>
      <c r="Y1664" s="44"/>
      <c r="Z1664" s="44"/>
      <c r="AA1664" s="44"/>
      <c r="AB1664" s="44"/>
      <c r="AC1664" s="44"/>
      <c r="AD1664" s="44"/>
      <c r="AE1664" s="44"/>
      <c r="AF1664" s="44"/>
      <c r="AG1664" s="44"/>
    </row>
    <row r="1665" spans="1:33" s="105" customFormat="1" ht="11.45" customHeight="1" outlineLevel="1" x14ac:dyDescent="0.2">
      <c r="A1665" s="142">
        <f t="shared" si="76"/>
        <v>1648</v>
      </c>
      <c r="B1665" s="318"/>
      <c r="C1665" s="71"/>
      <c r="D1665" s="314"/>
      <c r="E1665" s="70"/>
      <c r="F1665" s="70"/>
      <c r="G1665" s="265"/>
      <c r="H1665" s="305"/>
      <c r="I1665" s="305"/>
      <c r="J1665" s="311"/>
      <c r="K1665" s="305"/>
      <c r="L1665" s="130" t="str">
        <f>IF(I1665&lt;H1665,"Check dates",IF(AND(H1665="",I1665&gt;0),"Check dates",IF(I1665="",".",IFERROR(MAX(0,NETWORKDAYS(H1665,I1665,Lists!$F$45:$F$65)-IF(ISNUMBER(J1665),J1665,0)-1,0),"."))))</f>
        <v>.</v>
      </c>
      <c r="M1665" s="308"/>
      <c r="N1665" s="308"/>
      <c r="O1665" s="304"/>
      <c r="P1665" s="304"/>
      <c r="Q1665" s="304"/>
      <c r="R1665" s="304"/>
      <c r="S1665" s="130" t="str">
        <f t="shared" si="77"/>
        <v>.</v>
      </c>
      <c r="T1665" s="169" t="str">
        <f>IF(S1665="Yes",(NETWORKDAYS(H1665,$D$12,Lists!$F$45:$F$65)-IF(ISNUMBER(J1665),J1665,0)-1),".")</f>
        <v>.</v>
      </c>
      <c r="U1665" s="24"/>
      <c r="V1665" s="296" t="str">
        <f t="shared" si="78"/>
        <v>.</v>
      </c>
      <c r="W1665" s="44"/>
      <c r="X1665" s="307"/>
      <c r="Y1665" s="44"/>
      <c r="Z1665" s="44"/>
      <c r="AA1665" s="44"/>
      <c r="AB1665" s="44"/>
      <c r="AC1665" s="44"/>
      <c r="AD1665" s="44"/>
      <c r="AE1665" s="44"/>
      <c r="AF1665" s="44"/>
      <c r="AG1665" s="44"/>
    </row>
    <row r="1666" spans="1:33" s="105" customFormat="1" ht="11.45" customHeight="1" outlineLevel="1" x14ac:dyDescent="0.2">
      <c r="A1666" s="142">
        <f t="shared" si="76"/>
        <v>1649</v>
      </c>
      <c r="B1666" s="318"/>
      <c r="C1666" s="71"/>
      <c r="D1666" s="314"/>
      <c r="E1666" s="70"/>
      <c r="F1666" s="70"/>
      <c r="G1666" s="265"/>
      <c r="H1666" s="305"/>
      <c r="I1666" s="319"/>
      <c r="J1666" s="311"/>
      <c r="K1666" s="305"/>
      <c r="L1666" s="130" t="str">
        <f>IF(I1666&lt;H1666,"Check dates",IF(AND(H1666="",I1666&gt;0),"Check dates",IF(I1666="",".",IFERROR(MAX(0,NETWORKDAYS(H1666,I1666,Lists!$F$45:$F$65)-IF(ISNUMBER(J1666),J1666,0)-1,0),"."))))</f>
        <v>.</v>
      </c>
      <c r="M1666" s="308"/>
      <c r="N1666" s="308"/>
      <c r="O1666" s="304"/>
      <c r="P1666" s="304"/>
      <c r="Q1666" s="304"/>
      <c r="R1666" s="304"/>
      <c r="S1666" s="130" t="str">
        <f t="shared" si="77"/>
        <v>.</v>
      </c>
      <c r="T1666" s="169" t="str">
        <f>IF(S1666="Yes",(NETWORKDAYS(H1666,$D$12,Lists!$F$45:$F$65)-IF(ISNUMBER(J1666),J1666,0)-1),".")</f>
        <v>.</v>
      </c>
      <c r="U1666" s="24"/>
      <c r="V1666" s="296" t="str">
        <f t="shared" si="78"/>
        <v>.</v>
      </c>
      <c r="W1666" s="44"/>
      <c r="X1666" s="307"/>
      <c r="Y1666" s="44"/>
      <c r="Z1666" s="44"/>
      <c r="AA1666" s="44"/>
      <c r="AB1666" s="44"/>
      <c r="AC1666" s="44"/>
      <c r="AD1666" s="44"/>
      <c r="AE1666" s="44"/>
      <c r="AF1666" s="44"/>
      <c r="AG1666" s="44"/>
    </row>
    <row r="1667" spans="1:33" s="105" customFormat="1" ht="11.45" customHeight="1" outlineLevel="1" x14ac:dyDescent="0.2">
      <c r="A1667" s="142">
        <f t="shared" si="76"/>
        <v>1650</v>
      </c>
      <c r="B1667" s="318"/>
      <c r="C1667" s="71"/>
      <c r="D1667" s="314"/>
      <c r="E1667" s="70"/>
      <c r="F1667" s="70"/>
      <c r="G1667" s="265"/>
      <c r="H1667" s="305"/>
      <c r="I1667" s="319"/>
      <c r="J1667" s="311"/>
      <c r="K1667" s="305"/>
      <c r="L1667" s="130" t="str">
        <f>IF(I1667&lt;H1667,"Check dates",IF(AND(H1667="",I1667&gt;0),"Check dates",IF(I1667="",".",IFERROR(MAX(0,NETWORKDAYS(H1667,I1667,Lists!$F$45:$F$65)-IF(ISNUMBER(J1667),J1667,0)-1,0),"."))))</f>
        <v>.</v>
      </c>
      <c r="M1667" s="308"/>
      <c r="N1667" s="308"/>
      <c r="O1667" s="304"/>
      <c r="P1667" s="304"/>
      <c r="Q1667" s="304"/>
      <c r="R1667" s="304"/>
      <c r="S1667" s="130" t="str">
        <f t="shared" si="77"/>
        <v>.</v>
      </c>
      <c r="T1667" s="169" t="str">
        <f>IF(S1667="Yes",(NETWORKDAYS(H1667,$D$12,Lists!$F$45:$F$65)-IF(ISNUMBER(J1667),J1667,0)-1),".")</f>
        <v>.</v>
      </c>
      <c r="U1667" s="24"/>
      <c r="V1667" s="296" t="str">
        <f t="shared" si="78"/>
        <v>.</v>
      </c>
      <c r="W1667" s="44"/>
      <c r="X1667" s="307"/>
      <c r="Y1667" s="44"/>
      <c r="Z1667" s="44"/>
      <c r="AA1667" s="44"/>
      <c r="AB1667" s="44"/>
      <c r="AC1667" s="44"/>
      <c r="AD1667" s="44"/>
      <c r="AE1667" s="44"/>
      <c r="AF1667" s="44"/>
      <c r="AG1667" s="44"/>
    </row>
    <row r="1668" spans="1:33" s="105" customFormat="1" ht="11.45" customHeight="1" outlineLevel="1" x14ac:dyDescent="0.2">
      <c r="A1668" s="142">
        <f t="shared" si="76"/>
        <v>1651</v>
      </c>
      <c r="B1668" s="318"/>
      <c r="C1668" s="71"/>
      <c r="D1668" s="314"/>
      <c r="E1668" s="70"/>
      <c r="F1668" s="70"/>
      <c r="G1668" s="265"/>
      <c r="H1668" s="305"/>
      <c r="I1668" s="319"/>
      <c r="J1668" s="311"/>
      <c r="K1668" s="305"/>
      <c r="L1668" s="130" t="str">
        <f>IF(I1668&lt;H1668,"Check dates",IF(AND(H1668="",I1668&gt;0),"Check dates",IF(I1668="",".",IFERROR(MAX(0,NETWORKDAYS(H1668,I1668,Lists!$F$45:$F$65)-IF(ISNUMBER(J1668),J1668,0)-1,0),"."))))</f>
        <v>.</v>
      </c>
      <c r="M1668" s="308"/>
      <c r="N1668" s="308"/>
      <c r="O1668" s="304"/>
      <c r="P1668" s="304"/>
      <c r="Q1668" s="304"/>
      <c r="R1668" s="304"/>
      <c r="S1668" s="130" t="str">
        <f t="shared" si="77"/>
        <v>.</v>
      </c>
      <c r="T1668" s="169" t="str">
        <f>IF(S1668="Yes",(NETWORKDAYS(H1668,$D$12,Lists!$F$45:$F$65)-IF(ISNUMBER(J1668),J1668,0)-1),".")</f>
        <v>.</v>
      </c>
      <c r="U1668" s="24"/>
      <c r="V1668" s="296" t="str">
        <f t="shared" si="78"/>
        <v>.</v>
      </c>
      <c r="W1668" s="44"/>
      <c r="X1668" s="307"/>
      <c r="Y1668" s="44"/>
      <c r="Z1668" s="44"/>
      <c r="AA1668" s="44"/>
      <c r="AB1668" s="44"/>
      <c r="AC1668" s="44"/>
      <c r="AD1668" s="44"/>
      <c r="AE1668" s="44"/>
      <c r="AF1668" s="44"/>
      <c r="AG1668" s="44"/>
    </row>
    <row r="1669" spans="1:33" s="105" customFormat="1" ht="11.45" customHeight="1" outlineLevel="1" x14ac:dyDescent="0.2">
      <c r="A1669" s="142">
        <f t="shared" si="76"/>
        <v>1652</v>
      </c>
      <c r="B1669" s="318"/>
      <c r="C1669" s="71"/>
      <c r="D1669" s="314"/>
      <c r="E1669" s="70"/>
      <c r="F1669" s="70"/>
      <c r="G1669" s="265"/>
      <c r="H1669" s="305"/>
      <c r="I1669" s="319"/>
      <c r="J1669" s="311"/>
      <c r="K1669" s="305"/>
      <c r="L1669" s="130" t="str">
        <f>IF(I1669&lt;H1669,"Check dates",IF(AND(H1669="",I1669&gt;0),"Check dates",IF(I1669="",".",IFERROR(MAX(0,NETWORKDAYS(H1669,I1669,Lists!$F$45:$F$65)-IF(ISNUMBER(J1669),J1669,0)-1,0),"."))))</f>
        <v>.</v>
      </c>
      <c r="M1669" s="308"/>
      <c r="N1669" s="308"/>
      <c r="O1669" s="304"/>
      <c r="P1669" s="304"/>
      <c r="Q1669" s="304"/>
      <c r="R1669" s="304"/>
      <c r="S1669" s="130" t="str">
        <f t="shared" si="77"/>
        <v>.</v>
      </c>
      <c r="T1669" s="169" t="str">
        <f>IF(S1669="Yes",(NETWORKDAYS(H1669,$D$12,Lists!$F$45:$F$65)-IF(ISNUMBER(J1669),J1669,0)-1),".")</f>
        <v>.</v>
      </c>
      <c r="U1669" s="24"/>
      <c r="V1669" s="296" t="str">
        <f t="shared" si="78"/>
        <v>.</v>
      </c>
      <c r="W1669" s="44"/>
      <c r="X1669" s="307"/>
      <c r="Y1669" s="44"/>
      <c r="Z1669" s="44"/>
      <c r="AA1669" s="44"/>
      <c r="AB1669" s="44"/>
      <c r="AC1669" s="44"/>
      <c r="AD1669" s="44"/>
      <c r="AE1669" s="44"/>
      <c r="AF1669" s="44"/>
      <c r="AG1669" s="44"/>
    </row>
    <row r="1670" spans="1:33" s="105" customFormat="1" ht="11.45" customHeight="1" outlineLevel="1" x14ac:dyDescent="0.2">
      <c r="A1670" s="142">
        <f t="shared" si="76"/>
        <v>1653</v>
      </c>
      <c r="B1670" s="318"/>
      <c r="C1670" s="71"/>
      <c r="D1670" s="314"/>
      <c r="E1670" s="70"/>
      <c r="F1670" s="309"/>
      <c r="G1670" s="308"/>
      <c r="H1670" s="305"/>
      <c r="I1670" s="305"/>
      <c r="J1670" s="311"/>
      <c r="K1670" s="305"/>
      <c r="L1670" s="130" t="str">
        <f>IF(I1670&lt;H1670,"Check dates",IF(AND(H1670="",I1670&gt;0),"Check dates",IF(I1670="",".",IFERROR(MAX(0,NETWORKDAYS(H1670,I1670,Lists!$F$45:$F$65)-IF(ISNUMBER(J1670),J1670,0)-1,0),"."))))</f>
        <v>.</v>
      </c>
      <c r="M1670" s="308"/>
      <c r="N1670" s="308"/>
      <c r="O1670" s="304"/>
      <c r="P1670" s="304"/>
      <c r="Q1670" s="304"/>
      <c r="R1670" s="304"/>
      <c r="S1670" s="130" t="str">
        <f t="shared" si="77"/>
        <v>.</v>
      </c>
      <c r="T1670" s="169" t="str">
        <f>IF(S1670="Yes",(NETWORKDAYS(H1670,$D$12,Lists!$F$45:$F$65)-IF(ISNUMBER(J1670),J1670,0)-1),".")</f>
        <v>.</v>
      </c>
      <c r="U1670" s="24"/>
      <c r="V1670" s="296" t="str">
        <f t="shared" si="78"/>
        <v>.</v>
      </c>
      <c r="W1670" s="44"/>
      <c r="X1670" s="307"/>
      <c r="Y1670" s="44"/>
      <c r="Z1670" s="44"/>
      <c r="AA1670" s="44"/>
      <c r="AB1670" s="44"/>
      <c r="AC1670" s="44"/>
      <c r="AD1670" s="44"/>
      <c r="AE1670" s="44"/>
      <c r="AF1670" s="44"/>
      <c r="AG1670" s="44"/>
    </row>
    <row r="1671" spans="1:33" s="105" customFormat="1" ht="11.45" customHeight="1" outlineLevel="1" x14ac:dyDescent="0.2">
      <c r="A1671" s="142">
        <f t="shared" si="76"/>
        <v>1654</v>
      </c>
      <c r="B1671" s="318"/>
      <c r="C1671" s="71"/>
      <c r="D1671" s="314"/>
      <c r="E1671" s="70"/>
      <c r="F1671" s="309"/>
      <c r="G1671" s="308"/>
      <c r="H1671" s="305"/>
      <c r="I1671" s="305"/>
      <c r="J1671" s="311"/>
      <c r="K1671" s="305"/>
      <c r="L1671" s="130" t="str">
        <f>IF(I1671&lt;H1671,"Check dates",IF(AND(H1671="",I1671&gt;0),"Check dates",IF(I1671="",".",IFERROR(MAX(0,NETWORKDAYS(H1671,I1671,Lists!$F$45:$F$65)-IF(ISNUMBER(J1671),J1671,0)-1,0),"."))))</f>
        <v>.</v>
      </c>
      <c r="M1671" s="308"/>
      <c r="N1671" s="308"/>
      <c r="O1671" s="304"/>
      <c r="P1671" s="304"/>
      <c r="Q1671" s="304"/>
      <c r="R1671" s="304"/>
      <c r="S1671" s="130" t="str">
        <f t="shared" si="77"/>
        <v>.</v>
      </c>
      <c r="T1671" s="169" t="str">
        <f>IF(S1671="Yes",(NETWORKDAYS(H1671,$D$12,Lists!$F$45:$F$65)-IF(ISNUMBER(J1671),J1671,0)-1),".")</f>
        <v>.</v>
      </c>
      <c r="U1671" s="24"/>
      <c r="V1671" s="296" t="str">
        <f t="shared" si="78"/>
        <v>.</v>
      </c>
      <c r="W1671" s="44"/>
      <c r="X1671" s="307"/>
      <c r="Y1671" s="44"/>
      <c r="Z1671" s="44"/>
      <c r="AA1671" s="44"/>
      <c r="AB1671" s="44"/>
      <c r="AC1671" s="44"/>
      <c r="AD1671" s="44"/>
      <c r="AE1671" s="44"/>
      <c r="AF1671" s="44"/>
      <c r="AG1671" s="44"/>
    </row>
    <row r="1672" spans="1:33" s="105" customFormat="1" ht="11.45" customHeight="1" outlineLevel="1" x14ac:dyDescent="0.2">
      <c r="A1672" s="142">
        <f t="shared" ref="A1672:A1735" si="79">A1671+1</f>
        <v>1655</v>
      </c>
      <c r="B1672" s="318"/>
      <c r="C1672" s="71"/>
      <c r="D1672" s="314"/>
      <c r="E1672" s="70"/>
      <c r="F1672" s="309"/>
      <c r="G1672" s="308"/>
      <c r="H1672" s="305"/>
      <c r="I1672" s="305"/>
      <c r="J1672" s="311"/>
      <c r="K1672" s="305"/>
      <c r="L1672" s="130" t="str">
        <f>IF(I1672&lt;H1672,"Check dates",IF(AND(H1672="",I1672&gt;0),"Check dates",IF(I1672="",".",IFERROR(MAX(0,NETWORKDAYS(H1672,I1672,Lists!$F$45:$F$65)-IF(ISNUMBER(J1672),J1672,0)-1,0),"."))))</f>
        <v>.</v>
      </c>
      <c r="M1672" s="308"/>
      <c r="N1672" s="308"/>
      <c r="O1672" s="304"/>
      <c r="P1672" s="304"/>
      <c r="Q1672" s="304"/>
      <c r="R1672" s="304"/>
      <c r="S1672" s="130" t="str">
        <f t="shared" si="77"/>
        <v>.</v>
      </c>
      <c r="T1672" s="169" t="str">
        <f>IF(S1672="Yes",(NETWORKDAYS(H1672,$D$12,Lists!$F$45:$F$65)-IF(ISNUMBER(J1672),J1672,0)-1),".")</f>
        <v>.</v>
      </c>
      <c r="U1672" s="24"/>
      <c r="V1672" s="296" t="str">
        <f t="shared" si="78"/>
        <v>.</v>
      </c>
      <c r="W1672" s="44"/>
      <c r="X1672" s="307"/>
      <c r="Y1672" s="44"/>
      <c r="Z1672" s="44"/>
      <c r="AA1672" s="44"/>
      <c r="AB1672" s="44"/>
      <c r="AC1672" s="44"/>
      <c r="AD1672" s="44"/>
      <c r="AE1672" s="44"/>
      <c r="AF1672" s="44"/>
      <c r="AG1672" s="44"/>
    </row>
    <row r="1673" spans="1:33" s="105" customFormat="1" ht="11.45" customHeight="1" outlineLevel="1" x14ac:dyDescent="0.2">
      <c r="A1673" s="142">
        <f t="shared" si="79"/>
        <v>1656</v>
      </c>
      <c r="B1673" s="318"/>
      <c r="C1673" s="71"/>
      <c r="D1673" s="314"/>
      <c r="E1673" s="70"/>
      <c r="F1673" s="309"/>
      <c r="G1673" s="308"/>
      <c r="H1673" s="305"/>
      <c r="I1673" s="305"/>
      <c r="J1673" s="311"/>
      <c r="K1673" s="305"/>
      <c r="L1673" s="130" t="str">
        <f>IF(I1673&lt;H1673,"Check dates",IF(AND(H1673="",I1673&gt;0),"Check dates",IF(I1673="",".",IFERROR(MAX(0,NETWORKDAYS(H1673,I1673,Lists!$F$45:$F$65)-IF(ISNUMBER(J1673),J1673,0)-1,0),"."))))</f>
        <v>.</v>
      </c>
      <c r="M1673" s="308"/>
      <c r="N1673" s="308"/>
      <c r="O1673" s="304"/>
      <c r="P1673" s="304"/>
      <c r="Q1673" s="304"/>
      <c r="R1673" s="304"/>
      <c r="S1673" s="130" t="str">
        <f t="shared" si="77"/>
        <v>.</v>
      </c>
      <c r="T1673" s="169" t="str">
        <f>IF(S1673="Yes",(NETWORKDAYS(H1673,$D$12,Lists!$F$45:$F$65)-IF(ISNUMBER(J1673),J1673,0)-1),".")</f>
        <v>.</v>
      </c>
      <c r="U1673" s="24"/>
      <c r="V1673" s="296" t="str">
        <f t="shared" si="78"/>
        <v>.</v>
      </c>
      <c r="W1673" s="44"/>
      <c r="X1673" s="307"/>
      <c r="Y1673" s="44"/>
      <c r="Z1673" s="44"/>
      <c r="AA1673" s="44"/>
      <c r="AB1673" s="44"/>
      <c r="AC1673" s="44"/>
      <c r="AD1673" s="44"/>
      <c r="AE1673" s="44"/>
      <c r="AF1673" s="44"/>
      <c r="AG1673" s="44"/>
    </row>
    <row r="1674" spans="1:33" s="105" customFormat="1" ht="11.45" customHeight="1" outlineLevel="1" x14ac:dyDescent="0.2">
      <c r="A1674" s="142">
        <f t="shared" si="79"/>
        <v>1657</v>
      </c>
      <c r="B1674" s="318"/>
      <c r="C1674" s="71"/>
      <c r="D1674" s="314"/>
      <c r="E1674" s="70"/>
      <c r="F1674" s="309"/>
      <c r="G1674" s="308"/>
      <c r="H1674" s="305"/>
      <c r="I1674" s="319"/>
      <c r="J1674" s="311"/>
      <c r="K1674" s="305"/>
      <c r="L1674" s="130" t="str">
        <f>IF(I1674&lt;H1674,"Check dates",IF(AND(H1674="",I1674&gt;0),"Check dates",IF(I1674="",".",IFERROR(MAX(0,NETWORKDAYS(H1674,I1674,Lists!$F$45:$F$65)-IF(ISNUMBER(J1674),J1674,0)-1,0),"."))))</f>
        <v>.</v>
      </c>
      <c r="M1674" s="308"/>
      <c r="N1674" s="308"/>
      <c r="O1674" s="304"/>
      <c r="P1674" s="304"/>
      <c r="Q1674" s="304"/>
      <c r="R1674" s="304"/>
      <c r="S1674" s="130" t="str">
        <f t="shared" si="77"/>
        <v>.</v>
      </c>
      <c r="T1674" s="169" t="str">
        <f>IF(S1674="Yes",(NETWORKDAYS(H1674,$D$12,Lists!$F$45:$F$65)-IF(ISNUMBER(J1674),J1674,0)-1),".")</f>
        <v>.</v>
      </c>
      <c r="U1674" s="24"/>
      <c r="V1674" s="296" t="str">
        <f t="shared" si="78"/>
        <v>.</v>
      </c>
      <c r="W1674" s="44"/>
      <c r="X1674" s="307"/>
      <c r="Y1674" s="44"/>
      <c r="Z1674" s="44"/>
      <c r="AA1674" s="44"/>
      <c r="AB1674" s="44"/>
      <c r="AC1674" s="44"/>
      <c r="AD1674" s="44"/>
      <c r="AE1674" s="44"/>
      <c r="AF1674" s="44"/>
      <c r="AG1674" s="44"/>
    </row>
    <row r="1675" spans="1:33" s="105" customFormat="1" ht="11.45" customHeight="1" outlineLevel="1" x14ac:dyDescent="0.2">
      <c r="A1675" s="142">
        <f t="shared" si="79"/>
        <v>1658</v>
      </c>
      <c r="B1675" s="318"/>
      <c r="C1675" s="71"/>
      <c r="D1675" s="314"/>
      <c r="E1675" s="70"/>
      <c r="F1675" s="309"/>
      <c r="G1675" s="308"/>
      <c r="H1675" s="305"/>
      <c r="I1675" s="305"/>
      <c r="J1675" s="311"/>
      <c r="K1675" s="305"/>
      <c r="L1675" s="130" t="str">
        <f>IF(I1675&lt;H1675,"Check dates",IF(AND(H1675="",I1675&gt;0),"Check dates",IF(I1675="",".",IFERROR(MAX(0,NETWORKDAYS(H1675,I1675,Lists!$F$45:$F$65)-IF(ISNUMBER(J1675),J1675,0)-1,0),"."))))</f>
        <v>.</v>
      </c>
      <c r="M1675" s="308"/>
      <c r="N1675" s="308"/>
      <c r="O1675" s="304"/>
      <c r="P1675" s="304"/>
      <c r="Q1675" s="304"/>
      <c r="R1675" s="304"/>
      <c r="S1675" s="130" t="str">
        <f t="shared" si="77"/>
        <v>.</v>
      </c>
      <c r="T1675" s="169" t="str">
        <f>IF(S1675="Yes",(NETWORKDAYS(H1675,$D$12,Lists!$F$45:$F$65)-IF(ISNUMBER(J1675),J1675,0)-1),".")</f>
        <v>.</v>
      </c>
      <c r="U1675" s="24"/>
      <c r="V1675" s="296" t="str">
        <f t="shared" si="78"/>
        <v>.</v>
      </c>
      <c r="W1675" s="44"/>
      <c r="X1675" s="307"/>
      <c r="Y1675" s="44"/>
      <c r="Z1675" s="44"/>
      <c r="AA1675" s="44"/>
      <c r="AB1675" s="44"/>
      <c r="AC1675" s="44"/>
      <c r="AD1675" s="44"/>
      <c r="AE1675" s="44"/>
      <c r="AF1675" s="44"/>
      <c r="AG1675" s="44"/>
    </row>
    <row r="1676" spans="1:33" s="105" customFormat="1" ht="11.45" customHeight="1" outlineLevel="1" x14ac:dyDescent="0.2">
      <c r="A1676" s="142">
        <f t="shared" si="79"/>
        <v>1659</v>
      </c>
      <c r="B1676" s="318"/>
      <c r="C1676" s="71"/>
      <c r="D1676" s="314"/>
      <c r="E1676" s="70"/>
      <c r="F1676" s="309"/>
      <c r="G1676" s="308"/>
      <c r="H1676" s="305"/>
      <c r="I1676" s="305"/>
      <c r="J1676" s="311"/>
      <c r="K1676" s="305"/>
      <c r="L1676" s="130" t="str">
        <f>IF(I1676&lt;H1676,"Check dates",IF(AND(H1676="",I1676&gt;0),"Check dates",IF(I1676="",".",IFERROR(MAX(0,NETWORKDAYS(H1676,I1676,Lists!$F$45:$F$65)-IF(ISNUMBER(J1676),J1676,0)-1,0),"."))))</f>
        <v>.</v>
      </c>
      <c r="M1676" s="308"/>
      <c r="N1676" s="308"/>
      <c r="O1676" s="304"/>
      <c r="P1676" s="304"/>
      <c r="Q1676" s="304"/>
      <c r="R1676" s="304"/>
      <c r="S1676" s="130" t="str">
        <f t="shared" si="77"/>
        <v>.</v>
      </c>
      <c r="T1676" s="169" t="str">
        <f>IF(S1676="Yes",(NETWORKDAYS(H1676,$D$12,Lists!$F$45:$F$65)-IF(ISNUMBER(J1676),J1676,0)-1),".")</f>
        <v>.</v>
      </c>
      <c r="U1676" s="24"/>
      <c r="V1676" s="296" t="str">
        <f t="shared" si="78"/>
        <v>.</v>
      </c>
      <c r="W1676" s="44"/>
      <c r="X1676" s="307"/>
      <c r="Y1676" s="44"/>
      <c r="Z1676" s="44"/>
      <c r="AA1676" s="44"/>
      <c r="AB1676" s="44"/>
      <c r="AC1676" s="44"/>
      <c r="AD1676" s="44"/>
      <c r="AE1676" s="44"/>
      <c r="AF1676" s="44"/>
      <c r="AG1676" s="44"/>
    </row>
    <row r="1677" spans="1:33" s="105" customFormat="1" ht="11.45" customHeight="1" outlineLevel="1" x14ac:dyDescent="0.2">
      <c r="A1677" s="142">
        <f t="shared" si="79"/>
        <v>1660</v>
      </c>
      <c r="B1677" s="318"/>
      <c r="C1677" s="71"/>
      <c r="D1677" s="314"/>
      <c r="E1677" s="70"/>
      <c r="F1677" s="309"/>
      <c r="G1677" s="308"/>
      <c r="H1677" s="305"/>
      <c r="I1677" s="319"/>
      <c r="J1677" s="311"/>
      <c r="K1677" s="305"/>
      <c r="L1677" s="130" t="str">
        <f>IF(I1677&lt;H1677,"Check dates",IF(AND(H1677="",I1677&gt;0),"Check dates",IF(I1677="",".",IFERROR(MAX(0,NETWORKDAYS(H1677,I1677,Lists!$F$45:$F$65)-IF(ISNUMBER(J1677),J1677,0)-1,0),"."))))</f>
        <v>.</v>
      </c>
      <c r="M1677" s="308"/>
      <c r="N1677" s="308"/>
      <c r="O1677" s="304"/>
      <c r="P1677" s="304"/>
      <c r="Q1677" s="304"/>
      <c r="R1677" s="304"/>
      <c r="S1677" s="130" t="str">
        <f t="shared" si="77"/>
        <v>.</v>
      </c>
      <c r="T1677" s="169" t="str">
        <f>IF(S1677="Yes",(NETWORKDAYS(H1677,$D$12,Lists!$F$45:$F$65)-IF(ISNUMBER(J1677),J1677,0)-1),".")</f>
        <v>.</v>
      </c>
      <c r="U1677" s="24"/>
      <c r="V1677" s="296" t="str">
        <f t="shared" si="78"/>
        <v>.</v>
      </c>
      <c r="W1677" s="44"/>
      <c r="X1677" s="307"/>
      <c r="Y1677" s="44"/>
      <c r="Z1677" s="44"/>
      <c r="AA1677" s="44"/>
      <c r="AB1677" s="44"/>
      <c r="AC1677" s="44"/>
      <c r="AD1677" s="44"/>
      <c r="AE1677" s="44"/>
      <c r="AF1677" s="44"/>
      <c r="AG1677" s="44"/>
    </row>
    <row r="1678" spans="1:33" s="105" customFormat="1" ht="11.45" customHeight="1" outlineLevel="1" x14ac:dyDescent="0.2">
      <c r="A1678" s="142">
        <f t="shared" si="79"/>
        <v>1661</v>
      </c>
      <c r="B1678" s="318"/>
      <c r="C1678" s="71"/>
      <c r="D1678" s="314"/>
      <c r="E1678" s="70"/>
      <c r="F1678" s="309"/>
      <c r="G1678" s="308"/>
      <c r="H1678" s="305"/>
      <c r="I1678" s="319"/>
      <c r="J1678" s="311"/>
      <c r="K1678" s="305"/>
      <c r="L1678" s="130" t="str">
        <f>IF(I1678&lt;H1678,"Check dates",IF(AND(H1678="",I1678&gt;0),"Check dates",IF(I1678="",".",IFERROR(MAX(0,NETWORKDAYS(H1678,I1678,Lists!$F$45:$F$65)-IF(ISNUMBER(J1678),J1678,0)-1,0),"."))))</f>
        <v>.</v>
      </c>
      <c r="M1678" s="308"/>
      <c r="N1678" s="308"/>
      <c r="O1678" s="304"/>
      <c r="P1678" s="304"/>
      <c r="Q1678" s="304"/>
      <c r="R1678" s="304"/>
      <c r="S1678" s="130" t="str">
        <f t="shared" si="77"/>
        <v>.</v>
      </c>
      <c r="T1678" s="169" t="str">
        <f>IF(S1678="Yes",(NETWORKDAYS(H1678,$D$12,Lists!$F$45:$F$65)-IF(ISNUMBER(J1678),J1678,0)-1),".")</f>
        <v>.</v>
      </c>
      <c r="U1678" s="24"/>
      <c r="V1678" s="296" t="str">
        <f t="shared" si="78"/>
        <v>.</v>
      </c>
      <c r="W1678" s="44"/>
      <c r="X1678" s="307"/>
      <c r="Y1678" s="44"/>
      <c r="Z1678" s="44"/>
      <c r="AA1678" s="44"/>
      <c r="AB1678" s="44"/>
      <c r="AC1678" s="44"/>
      <c r="AD1678" s="44"/>
      <c r="AE1678" s="44"/>
      <c r="AF1678" s="44"/>
      <c r="AG1678" s="44"/>
    </row>
    <row r="1679" spans="1:33" s="105" customFormat="1" ht="11.45" customHeight="1" outlineLevel="1" x14ac:dyDescent="0.2">
      <c r="A1679" s="142">
        <f t="shared" si="79"/>
        <v>1662</v>
      </c>
      <c r="B1679" s="318"/>
      <c r="C1679" s="71"/>
      <c r="D1679" s="314"/>
      <c r="E1679" s="70"/>
      <c r="F1679" s="309"/>
      <c r="G1679" s="308"/>
      <c r="H1679" s="305"/>
      <c r="I1679" s="305"/>
      <c r="J1679" s="311"/>
      <c r="K1679" s="305"/>
      <c r="L1679" s="130" t="str">
        <f>IF(I1679&lt;H1679,"Check dates",IF(AND(H1679="",I1679&gt;0),"Check dates",IF(I1679="",".",IFERROR(MAX(0,NETWORKDAYS(H1679,I1679,Lists!$F$45:$F$65)-IF(ISNUMBER(J1679),J1679,0)-1,0),"."))))</f>
        <v>.</v>
      </c>
      <c r="M1679" s="308"/>
      <c r="N1679" s="308"/>
      <c r="O1679" s="304"/>
      <c r="P1679" s="304"/>
      <c r="Q1679" s="304"/>
      <c r="R1679" s="304"/>
      <c r="S1679" s="130" t="str">
        <f t="shared" si="77"/>
        <v>.</v>
      </c>
      <c r="T1679" s="169" t="str">
        <f>IF(S1679="Yes",(NETWORKDAYS(H1679,$D$12,Lists!$F$45:$F$65)-IF(ISNUMBER(J1679),J1679,0)-1),".")</f>
        <v>.</v>
      </c>
      <c r="U1679" s="24"/>
      <c r="V1679" s="296" t="str">
        <f t="shared" si="78"/>
        <v>.</v>
      </c>
      <c r="W1679" s="44"/>
      <c r="X1679" s="307"/>
      <c r="Y1679" s="44"/>
      <c r="Z1679" s="44"/>
      <c r="AA1679" s="44"/>
      <c r="AB1679" s="44"/>
      <c r="AC1679" s="44"/>
      <c r="AD1679" s="44"/>
      <c r="AE1679" s="44"/>
      <c r="AF1679" s="44"/>
      <c r="AG1679" s="44"/>
    </row>
    <row r="1680" spans="1:33" s="105" customFormat="1" outlineLevel="1" x14ac:dyDescent="0.2">
      <c r="A1680" s="142">
        <f t="shared" si="79"/>
        <v>1663</v>
      </c>
      <c r="B1680" s="318"/>
      <c r="C1680" s="71"/>
      <c r="D1680" s="314"/>
      <c r="E1680" s="70"/>
      <c r="F1680" s="309"/>
      <c r="G1680" s="308"/>
      <c r="H1680" s="305"/>
      <c r="I1680" s="305"/>
      <c r="J1680" s="311"/>
      <c r="K1680" s="305"/>
      <c r="L1680" s="130" t="str">
        <f>IF(I1680&lt;H1680,"Check dates",IF(AND(H1680="",I1680&gt;0),"Check dates",IF(I1680="",".",IFERROR(MAX(0,NETWORKDAYS(H1680,I1680,Lists!$F$45:$F$65)-IF(ISNUMBER(J1680),J1680,0)-1,0),"."))))</f>
        <v>.</v>
      </c>
      <c r="M1680" s="308"/>
      <c r="N1680" s="308"/>
      <c r="O1680" s="304"/>
      <c r="P1680" s="304"/>
      <c r="Q1680" s="304"/>
      <c r="R1680" s="304"/>
      <c r="S1680" s="130" t="str">
        <f t="shared" si="77"/>
        <v>.</v>
      </c>
      <c r="T1680" s="169" t="str">
        <f>IF(S1680="Yes",(NETWORKDAYS(H1680,$D$12,Lists!$F$45:$F$65)-IF(ISNUMBER(J1680),J1680,0)-1),".")</f>
        <v>.</v>
      </c>
      <c r="U1680" s="24"/>
      <c r="V1680" s="296" t="str">
        <f t="shared" si="78"/>
        <v>.</v>
      </c>
      <c r="W1680" s="44"/>
      <c r="X1680" s="307"/>
      <c r="Y1680" s="44"/>
      <c r="Z1680" s="44"/>
      <c r="AA1680" s="44"/>
      <c r="AB1680" s="44"/>
      <c r="AC1680" s="44"/>
      <c r="AD1680" s="44"/>
      <c r="AE1680" s="44"/>
      <c r="AF1680" s="44"/>
      <c r="AG1680" s="44"/>
    </row>
    <row r="1681" spans="1:33" s="105" customFormat="1" ht="11.45" customHeight="1" outlineLevel="1" x14ac:dyDescent="0.2">
      <c r="A1681" s="142">
        <f t="shared" si="79"/>
        <v>1664</v>
      </c>
      <c r="B1681" s="318"/>
      <c r="C1681" s="71"/>
      <c r="D1681" s="314"/>
      <c r="E1681" s="70"/>
      <c r="F1681" s="309"/>
      <c r="G1681" s="308"/>
      <c r="H1681" s="305"/>
      <c r="I1681" s="305"/>
      <c r="J1681" s="311"/>
      <c r="K1681" s="305"/>
      <c r="L1681" s="130" t="str">
        <f>IF(I1681&lt;H1681,"Check dates",IF(AND(H1681="",I1681&gt;0),"Check dates",IF(I1681="",".",IFERROR(MAX(0,NETWORKDAYS(H1681,I1681,Lists!$F$45:$F$65)-IF(ISNUMBER(J1681),J1681,0)-1,0),"."))))</f>
        <v>.</v>
      </c>
      <c r="M1681" s="308"/>
      <c r="N1681" s="308"/>
      <c r="O1681" s="304"/>
      <c r="P1681" s="304"/>
      <c r="Q1681" s="304"/>
      <c r="R1681" s="304"/>
      <c r="S1681" s="130" t="str">
        <f t="shared" si="77"/>
        <v>.</v>
      </c>
      <c r="T1681" s="169" t="str">
        <f>IF(S1681="Yes",(NETWORKDAYS(H1681,$D$12,Lists!$F$45:$F$65)-IF(ISNUMBER(J1681),J1681,0)-1),".")</f>
        <v>.</v>
      </c>
      <c r="U1681" s="24"/>
      <c r="V1681" s="296" t="str">
        <f t="shared" ref="V1681:V1744" si="80">IF(I1681="",".",IF(VALUE(I1681)&lt;=VALUE($D$12),VALUE(I1681),"."))</f>
        <v>.</v>
      </c>
      <c r="W1681" s="44"/>
      <c r="X1681" s="307"/>
      <c r="Y1681" s="44"/>
      <c r="Z1681" s="44"/>
      <c r="AA1681" s="44"/>
      <c r="AB1681" s="44"/>
      <c r="AC1681" s="44"/>
      <c r="AD1681" s="44"/>
      <c r="AE1681" s="44"/>
      <c r="AF1681" s="44"/>
      <c r="AG1681" s="44"/>
    </row>
    <row r="1682" spans="1:33" s="105" customFormat="1" ht="11.45" customHeight="1" outlineLevel="1" x14ac:dyDescent="0.2">
      <c r="A1682" s="142">
        <f t="shared" si="79"/>
        <v>1665</v>
      </c>
      <c r="B1682" s="318"/>
      <c r="C1682" s="71"/>
      <c r="D1682" s="314"/>
      <c r="E1682" s="70"/>
      <c r="F1682" s="309"/>
      <c r="G1682" s="308"/>
      <c r="H1682" s="305"/>
      <c r="I1682" s="305"/>
      <c r="J1682" s="311"/>
      <c r="K1682" s="305"/>
      <c r="L1682" s="130" t="str">
        <f>IF(I1682&lt;H1682,"Check dates",IF(AND(H1682="",I1682&gt;0),"Check dates",IF(I1682="",".",IFERROR(MAX(0,NETWORKDAYS(H1682,I1682,Lists!$F$45:$F$65)-IF(ISNUMBER(J1682),J1682,0)-1,0),"."))))</f>
        <v>.</v>
      </c>
      <c r="M1682" s="308"/>
      <c r="N1682" s="308"/>
      <c r="O1682" s="304"/>
      <c r="P1682" s="304"/>
      <c r="Q1682" s="304"/>
      <c r="R1682" s="304"/>
      <c r="S1682" s="130" t="str">
        <f t="shared" ref="S1682:S1745" si="81">IF(ISBLANK(B1682),".",IF(V1682=".","Yes","No"))</f>
        <v>.</v>
      </c>
      <c r="T1682" s="169" t="str">
        <f>IF(S1682="Yes",(NETWORKDAYS(H1682,$D$12,Lists!$F$45:$F$65)-IF(ISNUMBER(J1682),J1682,0)-1),".")</f>
        <v>.</v>
      </c>
      <c r="U1682" s="24"/>
      <c r="V1682" s="296" t="str">
        <f t="shared" si="80"/>
        <v>.</v>
      </c>
      <c r="W1682" s="44"/>
      <c r="X1682" s="307"/>
      <c r="Y1682" s="44"/>
      <c r="Z1682" s="44"/>
      <c r="AA1682" s="44"/>
      <c r="AB1682" s="44"/>
      <c r="AC1682" s="44"/>
      <c r="AD1682" s="44"/>
      <c r="AE1682" s="44"/>
      <c r="AF1682" s="44"/>
      <c r="AG1682" s="44"/>
    </row>
    <row r="1683" spans="1:33" s="105" customFormat="1" ht="11.45" customHeight="1" outlineLevel="1" x14ac:dyDescent="0.2">
      <c r="A1683" s="142">
        <f t="shared" si="79"/>
        <v>1666</v>
      </c>
      <c r="B1683" s="318"/>
      <c r="C1683" s="71"/>
      <c r="D1683" s="314"/>
      <c r="E1683" s="70"/>
      <c r="F1683" s="309"/>
      <c r="G1683" s="308"/>
      <c r="H1683" s="305"/>
      <c r="I1683" s="305"/>
      <c r="J1683" s="311"/>
      <c r="K1683" s="305"/>
      <c r="L1683" s="130" t="str">
        <f>IF(I1683&lt;H1683,"Check dates",IF(AND(H1683="",I1683&gt;0),"Check dates",IF(I1683="",".",IFERROR(MAX(0,NETWORKDAYS(H1683,I1683,Lists!$F$45:$F$65)-IF(ISNUMBER(J1683),J1683,0)-1,0),"."))))</f>
        <v>.</v>
      </c>
      <c r="M1683" s="308"/>
      <c r="N1683" s="308"/>
      <c r="O1683" s="304"/>
      <c r="P1683" s="304"/>
      <c r="Q1683" s="304"/>
      <c r="R1683" s="304"/>
      <c r="S1683" s="130" t="str">
        <f t="shared" si="81"/>
        <v>.</v>
      </c>
      <c r="T1683" s="169" t="str">
        <f>IF(S1683="Yes",(NETWORKDAYS(H1683,$D$12,Lists!$F$45:$F$65)-IF(ISNUMBER(J1683),J1683,0)-1),".")</f>
        <v>.</v>
      </c>
      <c r="U1683" s="24"/>
      <c r="V1683" s="296" t="str">
        <f t="shared" si="80"/>
        <v>.</v>
      </c>
      <c r="W1683" s="44"/>
      <c r="X1683" s="307"/>
      <c r="Y1683" s="44"/>
      <c r="Z1683" s="44"/>
      <c r="AA1683" s="44"/>
      <c r="AB1683" s="44"/>
      <c r="AC1683" s="44"/>
      <c r="AD1683" s="44"/>
      <c r="AE1683" s="44"/>
      <c r="AF1683" s="44"/>
      <c r="AG1683" s="44"/>
    </row>
    <row r="1684" spans="1:33" s="105" customFormat="1" outlineLevel="1" x14ac:dyDescent="0.2">
      <c r="A1684" s="142">
        <f t="shared" si="79"/>
        <v>1667</v>
      </c>
      <c r="B1684" s="318"/>
      <c r="C1684" s="71"/>
      <c r="D1684" s="314"/>
      <c r="E1684" s="70"/>
      <c r="F1684" s="309"/>
      <c r="G1684" s="308"/>
      <c r="H1684" s="305"/>
      <c r="I1684" s="305"/>
      <c r="J1684" s="311"/>
      <c r="K1684" s="305"/>
      <c r="L1684" s="130" t="str">
        <f>IF(I1684&lt;H1684,"Check dates",IF(AND(H1684="",I1684&gt;0),"Check dates",IF(I1684="",".",IFERROR(MAX(0,NETWORKDAYS(H1684,I1684,Lists!$F$45:$F$65)-IF(ISNUMBER(J1684),J1684,0)-1,0),"."))))</f>
        <v>.</v>
      </c>
      <c r="M1684" s="308"/>
      <c r="N1684" s="308"/>
      <c r="O1684" s="304"/>
      <c r="P1684" s="304"/>
      <c r="Q1684" s="304"/>
      <c r="R1684" s="304"/>
      <c r="S1684" s="130" t="str">
        <f t="shared" si="81"/>
        <v>.</v>
      </c>
      <c r="T1684" s="169" t="str">
        <f>IF(S1684="Yes",(NETWORKDAYS(H1684,$D$12,Lists!$F$45:$F$65)-IF(ISNUMBER(J1684),J1684,0)-1),".")</f>
        <v>.</v>
      </c>
      <c r="U1684" s="24"/>
      <c r="V1684" s="296" t="str">
        <f t="shared" si="80"/>
        <v>.</v>
      </c>
      <c r="W1684" s="44"/>
      <c r="X1684" s="307"/>
      <c r="Y1684" s="44"/>
      <c r="Z1684" s="44"/>
      <c r="AA1684" s="44"/>
      <c r="AB1684" s="44"/>
      <c r="AC1684" s="44"/>
      <c r="AD1684" s="44"/>
      <c r="AE1684" s="44"/>
      <c r="AF1684" s="44"/>
      <c r="AG1684" s="44"/>
    </row>
    <row r="1685" spans="1:33" s="105" customFormat="1" ht="11.45" customHeight="1" outlineLevel="1" x14ac:dyDescent="0.2">
      <c r="A1685" s="142">
        <f t="shared" si="79"/>
        <v>1668</v>
      </c>
      <c r="B1685" s="318"/>
      <c r="C1685" s="71"/>
      <c r="D1685" s="314"/>
      <c r="E1685" s="70"/>
      <c r="F1685" s="309"/>
      <c r="G1685" s="308"/>
      <c r="H1685" s="305"/>
      <c r="I1685" s="319"/>
      <c r="J1685" s="311"/>
      <c r="K1685" s="305"/>
      <c r="L1685" s="130" t="str">
        <f>IF(I1685&lt;H1685,"Check dates",IF(AND(H1685="",I1685&gt;0),"Check dates",IF(I1685="",".",IFERROR(MAX(0,NETWORKDAYS(H1685,I1685,Lists!$F$45:$F$65)-IF(ISNUMBER(J1685),J1685,0)-1,0),"."))))</f>
        <v>.</v>
      </c>
      <c r="M1685" s="308"/>
      <c r="N1685" s="308"/>
      <c r="O1685" s="304"/>
      <c r="P1685" s="304"/>
      <c r="Q1685" s="304"/>
      <c r="R1685" s="304"/>
      <c r="S1685" s="130" t="str">
        <f t="shared" si="81"/>
        <v>.</v>
      </c>
      <c r="T1685" s="169" t="str">
        <f>IF(S1685="Yes",(NETWORKDAYS(H1685,$D$12,Lists!$F$45:$F$65)-IF(ISNUMBER(J1685),J1685,0)-1),".")</f>
        <v>.</v>
      </c>
      <c r="U1685" s="24"/>
      <c r="V1685" s="296" t="str">
        <f t="shared" si="80"/>
        <v>.</v>
      </c>
      <c r="W1685" s="44"/>
      <c r="X1685" s="307"/>
      <c r="Y1685" s="44"/>
      <c r="Z1685" s="44"/>
      <c r="AA1685" s="44"/>
      <c r="AB1685" s="44"/>
      <c r="AC1685" s="44"/>
      <c r="AD1685" s="44"/>
      <c r="AE1685" s="44"/>
      <c r="AF1685" s="44"/>
      <c r="AG1685" s="44"/>
    </row>
    <row r="1686" spans="1:33" s="105" customFormat="1" ht="11.45" customHeight="1" outlineLevel="1" x14ac:dyDescent="0.2">
      <c r="A1686" s="142">
        <f t="shared" si="79"/>
        <v>1669</v>
      </c>
      <c r="B1686" s="318"/>
      <c r="C1686" s="71"/>
      <c r="D1686" s="314"/>
      <c r="E1686" s="70"/>
      <c r="F1686" s="309"/>
      <c r="G1686" s="308"/>
      <c r="H1686" s="305"/>
      <c r="I1686" s="305"/>
      <c r="J1686" s="311"/>
      <c r="K1686" s="305"/>
      <c r="L1686" s="130" t="str">
        <f>IF(I1686&lt;H1686,"Check dates",IF(AND(H1686="",I1686&gt;0),"Check dates",IF(I1686="",".",IFERROR(MAX(0,NETWORKDAYS(H1686,I1686,Lists!$F$45:$F$65)-IF(ISNUMBER(J1686),J1686,0)-1,0),"."))))</f>
        <v>.</v>
      </c>
      <c r="M1686" s="308"/>
      <c r="N1686" s="308"/>
      <c r="O1686" s="304"/>
      <c r="P1686" s="304"/>
      <c r="Q1686" s="304"/>
      <c r="R1686" s="304"/>
      <c r="S1686" s="130" t="str">
        <f t="shared" si="81"/>
        <v>.</v>
      </c>
      <c r="T1686" s="169" t="str">
        <f>IF(S1686="Yes",(NETWORKDAYS(H1686,$D$12,Lists!$F$45:$F$65)-IF(ISNUMBER(J1686),J1686,0)-1),".")</f>
        <v>.</v>
      </c>
      <c r="U1686" s="24"/>
      <c r="V1686" s="296" t="str">
        <f t="shared" si="80"/>
        <v>.</v>
      </c>
      <c r="W1686" s="44"/>
      <c r="X1686" s="307"/>
      <c r="Y1686" s="44"/>
      <c r="Z1686" s="44"/>
      <c r="AA1686" s="44"/>
      <c r="AB1686" s="44"/>
      <c r="AC1686" s="44"/>
      <c r="AD1686" s="44"/>
      <c r="AE1686" s="44"/>
      <c r="AF1686" s="44"/>
      <c r="AG1686" s="44"/>
    </row>
    <row r="1687" spans="1:33" s="105" customFormat="1" ht="11.45" customHeight="1" outlineLevel="1" x14ac:dyDescent="0.2">
      <c r="A1687" s="142">
        <f t="shared" si="79"/>
        <v>1670</v>
      </c>
      <c r="B1687" s="318"/>
      <c r="C1687" s="71"/>
      <c r="D1687" s="314"/>
      <c r="E1687" s="70"/>
      <c r="F1687" s="309"/>
      <c r="G1687" s="308"/>
      <c r="H1687" s="305"/>
      <c r="I1687" s="305"/>
      <c r="J1687" s="311"/>
      <c r="K1687" s="305"/>
      <c r="L1687" s="130" t="str">
        <f>IF(I1687&lt;H1687,"Check dates",IF(AND(H1687="",I1687&gt;0),"Check dates",IF(I1687="",".",IFERROR(MAX(0,NETWORKDAYS(H1687,I1687,Lists!$F$45:$F$65)-IF(ISNUMBER(J1687),J1687,0)-1,0),"."))))</f>
        <v>.</v>
      </c>
      <c r="M1687" s="308"/>
      <c r="N1687" s="308"/>
      <c r="O1687" s="304"/>
      <c r="P1687" s="304"/>
      <c r="Q1687" s="304"/>
      <c r="R1687" s="304"/>
      <c r="S1687" s="130" t="str">
        <f t="shared" si="81"/>
        <v>.</v>
      </c>
      <c r="T1687" s="169" t="str">
        <f>IF(S1687="Yes",(NETWORKDAYS(H1687,$D$12,Lists!$F$45:$F$65)-IF(ISNUMBER(J1687),J1687,0)-1),".")</f>
        <v>.</v>
      </c>
      <c r="U1687" s="24"/>
      <c r="V1687" s="296" t="str">
        <f t="shared" si="80"/>
        <v>.</v>
      </c>
      <c r="W1687" s="44"/>
      <c r="X1687" s="307"/>
      <c r="Y1687" s="44"/>
      <c r="Z1687" s="44"/>
      <c r="AA1687" s="44"/>
      <c r="AB1687" s="44"/>
      <c r="AC1687" s="44"/>
      <c r="AD1687" s="44"/>
      <c r="AE1687" s="44"/>
      <c r="AF1687" s="44"/>
      <c r="AG1687" s="44"/>
    </row>
    <row r="1688" spans="1:33" s="105" customFormat="1" ht="11.45" customHeight="1" outlineLevel="1" x14ac:dyDescent="0.2">
      <c r="A1688" s="142">
        <f t="shared" si="79"/>
        <v>1671</v>
      </c>
      <c r="B1688" s="318"/>
      <c r="C1688" s="71"/>
      <c r="D1688" s="314"/>
      <c r="E1688" s="70"/>
      <c r="F1688" s="309"/>
      <c r="G1688" s="308"/>
      <c r="H1688" s="305"/>
      <c r="I1688" s="305"/>
      <c r="J1688" s="311"/>
      <c r="K1688" s="305"/>
      <c r="L1688" s="130" t="str">
        <f>IF(I1688&lt;H1688,"Check dates",IF(AND(H1688="",I1688&gt;0),"Check dates",IF(I1688="",".",IFERROR(MAX(0,NETWORKDAYS(H1688,I1688,Lists!$F$45:$F$65)-IF(ISNUMBER(J1688),J1688,0)-1,0),"."))))</f>
        <v>.</v>
      </c>
      <c r="M1688" s="308"/>
      <c r="N1688" s="308"/>
      <c r="O1688" s="304"/>
      <c r="P1688" s="304"/>
      <c r="Q1688" s="304"/>
      <c r="R1688" s="304"/>
      <c r="S1688" s="130" t="str">
        <f t="shared" si="81"/>
        <v>.</v>
      </c>
      <c r="T1688" s="169" t="str">
        <f>IF(S1688="Yes",(NETWORKDAYS(H1688,$D$12,Lists!$F$45:$F$65)-IF(ISNUMBER(J1688),J1688,0)-1),".")</f>
        <v>.</v>
      </c>
      <c r="U1688" s="24"/>
      <c r="V1688" s="296" t="str">
        <f t="shared" si="80"/>
        <v>.</v>
      </c>
      <c r="W1688" s="44"/>
      <c r="X1688" s="307"/>
      <c r="Y1688" s="44"/>
      <c r="Z1688" s="44"/>
      <c r="AA1688" s="44"/>
      <c r="AB1688" s="44"/>
      <c r="AC1688" s="44"/>
      <c r="AD1688" s="44"/>
      <c r="AE1688" s="44"/>
      <c r="AF1688" s="44"/>
      <c r="AG1688" s="44"/>
    </row>
    <row r="1689" spans="1:33" s="105" customFormat="1" ht="11.45" customHeight="1" outlineLevel="1" x14ac:dyDescent="0.2">
      <c r="A1689" s="142">
        <f t="shared" si="79"/>
        <v>1672</v>
      </c>
      <c r="B1689" s="318"/>
      <c r="C1689" s="71"/>
      <c r="D1689" s="314"/>
      <c r="E1689" s="70"/>
      <c r="F1689" s="309"/>
      <c r="G1689" s="308"/>
      <c r="H1689" s="305"/>
      <c r="I1689" s="319"/>
      <c r="J1689" s="311"/>
      <c r="K1689" s="305"/>
      <c r="L1689" s="130" t="str">
        <f>IF(I1689&lt;H1689,"Check dates",IF(AND(H1689="",I1689&gt;0),"Check dates",IF(I1689="",".",IFERROR(MAX(0,NETWORKDAYS(H1689,I1689,Lists!$F$45:$F$65)-IF(ISNUMBER(J1689),J1689,0)-1,0),"."))))</f>
        <v>.</v>
      </c>
      <c r="M1689" s="308"/>
      <c r="N1689" s="308"/>
      <c r="O1689" s="304"/>
      <c r="P1689" s="304"/>
      <c r="Q1689" s="304"/>
      <c r="R1689" s="304"/>
      <c r="S1689" s="130" t="str">
        <f t="shared" si="81"/>
        <v>.</v>
      </c>
      <c r="T1689" s="169" t="str">
        <f>IF(S1689="Yes",(NETWORKDAYS(H1689,$D$12,Lists!$F$45:$F$65)-IF(ISNUMBER(J1689),J1689,0)-1),".")</f>
        <v>.</v>
      </c>
      <c r="U1689" s="24"/>
      <c r="V1689" s="296" t="str">
        <f t="shared" si="80"/>
        <v>.</v>
      </c>
      <c r="W1689" s="44"/>
      <c r="X1689" s="307"/>
      <c r="Y1689" s="44"/>
      <c r="Z1689" s="44"/>
      <c r="AA1689" s="44"/>
      <c r="AB1689" s="44"/>
      <c r="AC1689" s="44"/>
      <c r="AD1689" s="44"/>
      <c r="AE1689" s="44"/>
      <c r="AF1689" s="44"/>
      <c r="AG1689" s="44"/>
    </row>
    <row r="1690" spans="1:33" s="105" customFormat="1" ht="11.45" customHeight="1" outlineLevel="1" x14ac:dyDescent="0.2">
      <c r="A1690" s="142">
        <f t="shared" si="79"/>
        <v>1673</v>
      </c>
      <c r="B1690" s="318"/>
      <c r="C1690" s="71"/>
      <c r="D1690" s="314"/>
      <c r="E1690" s="70"/>
      <c r="F1690" s="309"/>
      <c r="G1690" s="308"/>
      <c r="H1690" s="305"/>
      <c r="I1690" s="319"/>
      <c r="J1690" s="311"/>
      <c r="K1690" s="305"/>
      <c r="L1690" s="130" t="str">
        <f>IF(I1690&lt;H1690,"Check dates",IF(AND(H1690="",I1690&gt;0),"Check dates",IF(I1690="",".",IFERROR(MAX(0,NETWORKDAYS(H1690,I1690,Lists!$F$45:$F$65)-IF(ISNUMBER(J1690),J1690,0)-1,0),"."))))</f>
        <v>.</v>
      </c>
      <c r="M1690" s="308"/>
      <c r="N1690" s="308"/>
      <c r="O1690" s="304"/>
      <c r="P1690" s="304"/>
      <c r="Q1690" s="304"/>
      <c r="R1690" s="304"/>
      <c r="S1690" s="130" t="str">
        <f t="shared" si="81"/>
        <v>.</v>
      </c>
      <c r="T1690" s="169" t="str">
        <f>IF(S1690="Yes",(NETWORKDAYS(H1690,$D$12,Lists!$F$45:$F$65)-IF(ISNUMBER(J1690),J1690,0)-1),".")</f>
        <v>.</v>
      </c>
      <c r="U1690" s="24"/>
      <c r="V1690" s="296" t="str">
        <f t="shared" si="80"/>
        <v>.</v>
      </c>
      <c r="W1690" s="44"/>
      <c r="X1690" s="307"/>
      <c r="Y1690" s="44"/>
      <c r="Z1690" s="44"/>
      <c r="AA1690" s="44"/>
      <c r="AB1690" s="44"/>
      <c r="AC1690" s="44"/>
      <c r="AD1690" s="44"/>
      <c r="AE1690" s="44"/>
      <c r="AF1690" s="44"/>
      <c r="AG1690" s="44"/>
    </row>
    <row r="1691" spans="1:33" s="105" customFormat="1" ht="11.45" customHeight="1" outlineLevel="1" x14ac:dyDescent="0.2">
      <c r="A1691" s="142">
        <f t="shared" si="79"/>
        <v>1674</v>
      </c>
      <c r="B1691" s="318"/>
      <c r="C1691" s="71"/>
      <c r="D1691" s="314"/>
      <c r="E1691" s="70"/>
      <c r="F1691" s="309"/>
      <c r="G1691" s="308"/>
      <c r="H1691" s="305"/>
      <c r="I1691" s="305"/>
      <c r="J1691" s="311"/>
      <c r="K1691" s="305"/>
      <c r="L1691" s="130" t="str">
        <f>IF(I1691&lt;H1691,"Check dates",IF(AND(H1691="",I1691&gt;0),"Check dates",IF(I1691="",".",IFERROR(MAX(0,NETWORKDAYS(H1691,I1691,Lists!$F$45:$F$65)-IF(ISNUMBER(J1691),J1691,0)-1,0),"."))))</f>
        <v>.</v>
      </c>
      <c r="M1691" s="308"/>
      <c r="N1691" s="308"/>
      <c r="O1691" s="304"/>
      <c r="P1691" s="304"/>
      <c r="Q1691" s="304"/>
      <c r="R1691" s="304"/>
      <c r="S1691" s="130" t="str">
        <f t="shared" si="81"/>
        <v>.</v>
      </c>
      <c r="T1691" s="169" t="str">
        <f>IF(S1691="Yes",(NETWORKDAYS(H1691,$D$12,Lists!$F$45:$F$65)-IF(ISNUMBER(J1691),J1691,0)-1),".")</f>
        <v>.</v>
      </c>
      <c r="U1691" s="24"/>
      <c r="V1691" s="296" t="str">
        <f t="shared" si="80"/>
        <v>.</v>
      </c>
      <c r="W1691" s="44"/>
      <c r="X1691" s="307"/>
      <c r="Y1691" s="44"/>
      <c r="Z1691" s="44"/>
      <c r="AA1691" s="44"/>
      <c r="AB1691" s="44"/>
      <c r="AC1691" s="44"/>
      <c r="AD1691" s="44"/>
      <c r="AE1691" s="44"/>
      <c r="AF1691" s="44"/>
      <c r="AG1691" s="44"/>
    </row>
    <row r="1692" spans="1:33" s="105" customFormat="1" ht="11.45" customHeight="1" outlineLevel="1" x14ac:dyDescent="0.2">
      <c r="A1692" s="142">
        <f t="shared" si="79"/>
        <v>1675</v>
      </c>
      <c r="B1692" s="318"/>
      <c r="C1692" s="71"/>
      <c r="D1692" s="314"/>
      <c r="E1692" s="70"/>
      <c r="F1692" s="309"/>
      <c r="G1692" s="308"/>
      <c r="H1692" s="305"/>
      <c r="I1692" s="319"/>
      <c r="J1692" s="311"/>
      <c r="K1692" s="305"/>
      <c r="L1692" s="130" t="str">
        <f>IF(I1692&lt;H1692,"Check dates",IF(AND(H1692="",I1692&gt;0),"Check dates",IF(I1692="",".",IFERROR(MAX(0,NETWORKDAYS(H1692,I1692,Lists!$F$45:$F$65)-IF(ISNUMBER(J1692),J1692,0)-1,0),"."))))</f>
        <v>.</v>
      </c>
      <c r="M1692" s="308"/>
      <c r="N1692" s="308"/>
      <c r="O1692" s="304"/>
      <c r="P1692" s="304"/>
      <c r="Q1692" s="304"/>
      <c r="R1692" s="304"/>
      <c r="S1692" s="130" t="str">
        <f t="shared" si="81"/>
        <v>.</v>
      </c>
      <c r="T1692" s="169" t="str">
        <f>IF(S1692="Yes",(NETWORKDAYS(H1692,$D$12,Lists!$F$45:$F$65)-IF(ISNUMBER(J1692),J1692,0)-1),".")</f>
        <v>.</v>
      </c>
      <c r="U1692" s="24"/>
      <c r="V1692" s="296" t="str">
        <f t="shared" si="80"/>
        <v>.</v>
      </c>
      <c r="W1692" s="44"/>
      <c r="X1692" s="307"/>
      <c r="Y1692" s="44"/>
      <c r="Z1692" s="44"/>
      <c r="AA1692" s="44"/>
      <c r="AB1692" s="44"/>
      <c r="AC1692" s="44"/>
      <c r="AD1692" s="44"/>
      <c r="AE1692" s="44"/>
      <c r="AF1692" s="44"/>
      <c r="AG1692" s="44"/>
    </row>
    <row r="1693" spans="1:33" s="105" customFormat="1" outlineLevel="1" x14ac:dyDescent="0.2">
      <c r="A1693" s="142">
        <f t="shared" si="79"/>
        <v>1676</v>
      </c>
      <c r="B1693" s="318"/>
      <c r="C1693" s="71"/>
      <c r="D1693" s="314"/>
      <c r="E1693" s="70"/>
      <c r="F1693" s="309"/>
      <c r="G1693" s="308"/>
      <c r="H1693" s="305"/>
      <c r="I1693" s="319"/>
      <c r="J1693" s="311"/>
      <c r="K1693" s="305"/>
      <c r="L1693" s="130" t="str">
        <f>IF(I1693&lt;H1693,"Check dates",IF(AND(H1693="",I1693&gt;0),"Check dates",IF(I1693="",".",IFERROR(MAX(0,NETWORKDAYS(H1693,I1693,Lists!$F$45:$F$65)-IF(ISNUMBER(J1693),J1693,0)-1,0),"."))))</f>
        <v>.</v>
      </c>
      <c r="M1693" s="308"/>
      <c r="N1693" s="308"/>
      <c r="O1693" s="304"/>
      <c r="P1693" s="304"/>
      <c r="Q1693" s="304"/>
      <c r="R1693" s="304"/>
      <c r="S1693" s="130" t="str">
        <f t="shared" si="81"/>
        <v>.</v>
      </c>
      <c r="T1693" s="169" t="str">
        <f>IF(S1693="Yes",(NETWORKDAYS(H1693,$D$12,Lists!$F$45:$F$65)-IF(ISNUMBER(J1693),J1693,0)-1),".")</f>
        <v>.</v>
      </c>
      <c r="U1693" s="24"/>
      <c r="V1693" s="296" t="str">
        <f t="shared" si="80"/>
        <v>.</v>
      </c>
      <c r="W1693" s="44"/>
      <c r="X1693" s="307"/>
      <c r="Y1693" s="44"/>
      <c r="Z1693" s="44"/>
      <c r="AA1693" s="44"/>
      <c r="AB1693" s="44"/>
      <c r="AC1693" s="44"/>
      <c r="AD1693" s="44"/>
      <c r="AE1693" s="44"/>
      <c r="AF1693" s="44"/>
      <c r="AG1693" s="44"/>
    </row>
    <row r="1694" spans="1:33" s="105" customFormat="1" ht="11.45" customHeight="1" outlineLevel="1" x14ac:dyDescent="0.2">
      <c r="A1694" s="142">
        <f t="shared" si="79"/>
        <v>1677</v>
      </c>
      <c r="B1694" s="318"/>
      <c r="C1694" s="71"/>
      <c r="D1694" s="314"/>
      <c r="E1694" s="70"/>
      <c r="F1694" s="309"/>
      <c r="G1694" s="308"/>
      <c r="H1694" s="305"/>
      <c r="I1694" s="305"/>
      <c r="J1694" s="311"/>
      <c r="K1694" s="305"/>
      <c r="L1694" s="130" t="str">
        <f>IF(I1694&lt;H1694,"Check dates",IF(AND(H1694="",I1694&gt;0),"Check dates",IF(I1694="",".",IFERROR(MAX(0,NETWORKDAYS(H1694,I1694,Lists!$F$45:$F$65)-IF(ISNUMBER(J1694),J1694,0)-1,0),"."))))</f>
        <v>.</v>
      </c>
      <c r="M1694" s="308"/>
      <c r="N1694" s="308"/>
      <c r="O1694" s="304"/>
      <c r="P1694" s="304"/>
      <c r="Q1694" s="304"/>
      <c r="R1694" s="304"/>
      <c r="S1694" s="130" t="str">
        <f t="shared" si="81"/>
        <v>.</v>
      </c>
      <c r="T1694" s="169" t="str">
        <f>IF(S1694="Yes",(NETWORKDAYS(H1694,$D$12,Lists!$F$45:$F$65)-IF(ISNUMBER(J1694),J1694,0)-1),".")</f>
        <v>.</v>
      </c>
      <c r="U1694" s="24"/>
      <c r="V1694" s="296" t="str">
        <f t="shared" si="80"/>
        <v>.</v>
      </c>
      <c r="W1694" s="44"/>
      <c r="X1694" s="307"/>
      <c r="Y1694" s="44"/>
      <c r="Z1694" s="44"/>
      <c r="AA1694" s="44"/>
      <c r="AB1694" s="44"/>
      <c r="AC1694" s="44"/>
      <c r="AD1694" s="44"/>
      <c r="AE1694" s="44"/>
      <c r="AF1694" s="44"/>
      <c r="AG1694" s="44"/>
    </row>
    <row r="1695" spans="1:33" s="105" customFormat="1" ht="11.45" customHeight="1" outlineLevel="1" x14ac:dyDescent="0.2">
      <c r="A1695" s="142">
        <f t="shared" si="79"/>
        <v>1678</v>
      </c>
      <c r="B1695" s="318"/>
      <c r="C1695" s="71"/>
      <c r="D1695" s="314"/>
      <c r="E1695" s="70"/>
      <c r="F1695" s="309"/>
      <c r="G1695" s="308"/>
      <c r="H1695" s="305"/>
      <c r="I1695" s="319"/>
      <c r="J1695" s="311"/>
      <c r="K1695" s="305"/>
      <c r="L1695" s="130" t="str">
        <f>IF(I1695&lt;H1695,"Check dates",IF(AND(H1695="",I1695&gt;0),"Check dates",IF(I1695="",".",IFERROR(MAX(0,NETWORKDAYS(H1695,I1695,Lists!$F$45:$F$65)-IF(ISNUMBER(J1695),J1695,0)-1,0),"."))))</f>
        <v>.</v>
      </c>
      <c r="M1695" s="308"/>
      <c r="N1695" s="308"/>
      <c r="O1695" s="304"/>
      <c r="P1695" s="304"/>
      <c r="Q1695" s="304"/>
      <c r="R1695" s="304"/>
      <c r="S1695" s="130" t="str">
        <f t="shared" si="81"/>
        <v>.</v>
      </c>
      <c r="T1695" s="169" t="str">
        <f>IF(S1695="Yes",(NETWORKDAYS(H1695,$D$12,Lists!$F$45:$F$65)-IF(ISNUMBER(J1695),J1695,0)-1),".")</f>
        <v>.</v>
      </c>
      <c r="U1695" s="24"/>
      <c r="V1695" s="296" t="str">
        <f t="shared" si="80"/>
        <v>.</v>
      </c>
      <c r="W1695" s="44"/>
      <c r="X1695" s="307"/>
      <c r="Y1695" s="44"/>
      <c r="Z1695" s="44"/>
      <c r="AA1695" s="44"/>
      <c r="AB1695" s="44"/>
      <c r="AC1695" s="44"/>
      <c r="AD1695" s="44"/>
      <c r="AE1695" s="44"/>
      <c r="AF1695" s="44"/>
      <c r="AG1695" s="44"/>
    </row>
    <row r="1696" spans="1:33" s="105" customFormat="1" ht="11.45" customHeight="1" outlineLevel="1" x14ac:dyDescent="0.2">
      <c r="A1696" s="142">
        <f t="shared" si="79"/>
        <v>1679</v>
      </c>
      <c r="B1696" s="318"/>
      <c r="C1696" s="71"/>
      <c r="D1696" s="314"/>
      <c r="E1696" s="70"/>
      <c r="F1696" s="309"/>
      <c r="G1696" s="308"/>
      <c r="H1696" s="305"/>
      <c r="I1696" s="305"/>
      <c r="J1696" s="311"/>
      <c r="K1696" s="305"/>
      <c r="L1696" s="130" t="str">
        <f>IF(I1696&lt;H1696,"Check dates",IF(AND(H1696="",I1696&gt;0),"Check dates",IF(I1696="",".",IFERROR(MAX(0,NETWORKDAYS(H1696,I1696,Lists!$F$45:$F$65)-IF(ISNUMBER(J1696),J1696,0)-1,0),"."))))</f>
        <v>.</v>
      </c>
      <c r="M1696" s="308"/>
      <c r="N1696" s="308"/>
      <c r="O1696" s="304"/>
      <c r="P1696" s="304"/>
      <c r="Q1696" s="304"/>
      <c r="R1696" s="304"/>
      <c r="S1696" s="130" t="str">
        <f t="shared" si="81"/>
        <v>.</v>
      </c>
      <c r="T1696" s="169" t="str">
        <f>IF(S1696="Yes",(NETWORKDAYS(H1696,$D$12,Lists!$F$45:$F$65)-IF(ISNUMBER(J1696),J1696,0)-1),".")</f>
        <v>.</v>
      </c>
      <c r="U1696" s="24"/>
      <c r="V1696" s="296" t="str">
        <f t="shared" si="80"/>
        <v>.</v>
      </c>
      <c r="W1696" s="44"/>
      <c r="X1696" s="307"/>
      <c r="Y1696" s="44"/>
      <c r="Z1696" s="44"/>
      <c r="AA1696" s="44"/>
      <c r="AB1696" s="44"/>
      <c r="AC1696" s="44"/>
      <c r="AD1696" s="44"/>
      <c r="AE1696" s="44"/>
      <c r="AF1696" s="44"/>
      <c r="AG1696" s="44"/>
    </row>
    <row r="1697" spans="1:33" s="105" customFormat="1" ht="11.45" customHeight="1" outlineLevel="1" x14ac:dyDescent="0.2">
      <c r="A1697" s="142">
        <f t="shared" si="79"/>
        <v>1680</v>
      </c>
      <c r="B1697" s="318"/>
      <c r="C1697" s="71"/>
      <c r="D1697" s="314"/>
      <c r="E1697" s="70"/>
      <c r="F1697" s="309"/>
      <c r="G1697" s="308"/>
      <c r="H1697" s="305"/>
      <c r="I1697" s="305"/>
      <c r="J1697" s="311"/>
      <c r="K1697" s="305"/>
      <c r="L1697" s="130" t="str">
        <f>IF(I1697&lt;H1697,"Check dates",IF(AND(H1697="",I1697&gt;0),"Check dates",IF(I1697="",".",IFERROR(MAX(0,NETWORKDAYS(H1697,I1697,Lists!$F$45:$F$65)-IF(ISNUMBER(J1697),J1697,0)-1,0),"."))))</f>
        <v>.</v>
      </c>
      <c r="M1697" s="308"/>
      <c r="N1697" s="308"/>
      <c r="O1697" s="304"/>
      <c r="P1697" s="304"/>
      <c r="Q1697" s="304"/>
      <c r="R1697" s="304"/>
      <c r="S1697" s="130" t="str">
        <f t="shared" si="81"/>
        <v>.</v>
      </c>
      <c r="T1697" s="169" t="str">
        <f>IF(S1697="Yes",(NETWORKDAYS(H1697,$D$12,Lists!$F$45:$F$65)-IF(ISNUMBER(J1697),J1697,0)-1),".")</f>
        <v>.</v>
      </c>
      <c r="U1697" s="24"/>
      <c r="V1697" s="296" t="str">
        <f t="shared" si="80"/>
        <v>.</v>
      </c>
      <c r="W1697" s="44"/>
      <c r="X1697" s="307"/>
      <c r="Y1697" s="44"/>
      <c r="Z1697" s="44"/>
      <c r="AA1697" s="44"/>
      <c r="AB1697" s="44"/>
      <c r="AC1697" s="44"/>
      <c r="AD1697" s="44"/>
      <c r="AE1697" s="44"/>
      <c r="AF1697" s="44"/>
      <c r="AG1697" s="44"/>
    </row>
    <row r="1698" spans="1:33" s="105" customFormat="1" ht="11.45" customHeight="1" outlineLevel="1" x14ac:dyDescent="0.2">
      <c r="A1698" s="142">
        <f t="shared" si="79"/>
        <v>1681</v>
      </c>
      <c r="B1698" s="318"/>
      <c r="C1698" s="71"/>
      <c r="D1698" s="314"/>
      <c r="E1698" s="70"/>
      <c r="F1698" s="309"/>
      <c r="G1698" s="308"/>
      <c r="H1698" s="305"/>
      <c r="I1698" s="305"/>
      <c r="J1698" s="311"/>
      <c r="K1698" s="305"/>
      <c r="L1698" s="130" t="str">
        <f>IF(I1698&lt;H1698,"Check dates",IF(AND(H1698="",I1698&gt;0),"Check dates",IF(I1698="",".",IFERROR(MAX(0,NETWORKDAYS(H1698,I1698,Lists!$F$45:$F$65)-IF(ISNUMBER(J1698),J1698,0)-1,0),"."))))</f>
        <v>.</v>
      </c>
      <c r="M1698" s="308"/>
      <c r="N1698" s="308"/>
      <c r="O1698" s="304"/>
      <c r="P1698" s="304"/>
      <c r="Q1698" s="304"/>
      <c r="R1698" s="304"/>
      <c r="S1698" s="130" t="str">
        <f t="shared" si="81"/>
        <v>.</v>
      </c>
      <c r="T1698" s="169" t="str">
        <f>IF(S1698="Yes",(NETWORKDAYS(H1698,$D$12,Lists!$F$45:$F$65)-IF(ISNUMBER(J1698),J1698,0)-1),".")</f>
        <v>.</v>
      </c>
      <c r="U1698" s="24"/>
      <c r="V1698" s="296" t="str">
        <f t="shared" si="80"/>
        <v>.</v>
      </c>
      <c r="W1698" s="44"/>
      <c r="X1698" s="307"/>
      <c r="Y1698" s="44"/>
      <c r="Z1698" s="44"/>
      <c r="AA1698" s="44"/>
      <c r="AB1698" s="44"/>
      <c r="AC1698" s="44"/>
      <c r="AD1698" s="44"/>
      <c r="AE1698" s="44"/>
      <c r="AF1698" s="44"/>
      <c r="AG1698" s="44"/>
    </row>
    <row r="1699" spans="1:33" s="105" customFormat="1" ht="11.45" customHeight="1" outlineLevel="1" x14ac:dyDescent="0.2">
      <c r="A1699" s="142">
        <f t="shared" si="79"/>
        <v>1682</v>
      </c>
      <c r="B1699" s="318"/>
      <c r="C1699" s="71"/>
      <c r="D1699" s="314"/>
      <c r="E1699" s="70"/>
      <c r="F1699" s="309"/>
      <c r="G1699" s="308"/>
      <c r="H1699" s="305"/>
      <c r="I1699" s="305"/>
      <c r="J1699" s="311"/>
      <c r="K1699" s="305"/>
      <c r="L1699" s="130" t="str">
        <f>IF(I1699&lt;H1699,"Check dates",IF(AND(H1699="",I1699&gt;0),"Check dates",IF(I1699="",".",IFERROR(MAX(0,NETWORKDAYS(H1699,I1699,Lists!$F$45:$F$65)-IF(ISNUMBER(J1699),J1699,0)-1,0),"."))))</f>
        <v>.</v>
      </c>
      <c r="M1699" s="308"/>
      <c r="N1699" s="308"/>
      <c r="O1699" s="304"/>
      <c r="P1699" s="304"/>
      <c r="Q1699" s="304"/>
      <c r="R1699" s="304"/>
      <c r="S1699" s="130" t="str">
        <f t="shared" si="81"/>
        <v>.</v>
      </c>
      <c r="T1699" s="169" t="str">
        <f>IF(S1699="Yes",(NETWORKDAYS(H1699,$D$12,Lists!$F$45:$F$65)-IF(ISNUMBER(J1699),J1699,0)-1),".")</f>
        <v>.</v>
      </c>
      <c r="U1699" s="24"/>
      <c r="V1699" s="296" t="str">
        <f t="shared" si="80"/>
        <v>.</v>
      </c>
      <c r="W1699" s="44"/>
      <c r="X1699" s="307"/>
      <c r="Y1699" s="44"/>
      <c r="Z1699" s="44"/>
      <c r="AA1699" s="44"/>
      <c r="AB1699" s="44"/>
      <c r="AC1699" s="44"/>
      <c r="AD1699" s="44"/>
      <c r="AE1699" s="44"/>
      <c r="AF1699" s="44"/>
      <c r="AG1699" s="44"/>
    </row>
    <row r="1700" spans="1:33" s="105" customFormat="1" ht="11.45" customHeight="1" outlineLevel="1" x14ac:dyDescent="0.2">
      <c r="A1700" s="142">
        <f t="shared" si="79"/>
        <v>1683</v>
      </c>
      <c r="B1700" s="318"/>
      <c r="C1700" s="71"/>
      <c r="D1700" s="314"/>
      <c r="E1700" s="70"/>
      <c r="F1700" s="309"/>
      <c r="G1700" s="308"/>
      <c r="H1700" s="305"/>
      <c r="I1700" s="319"/>
      <c r="J1700" s="311"/>
      <c r="K1700" s="305"/>
      <c r="L1700" s="130" t="str">
        <f>IF(I1700&lt;H1700,"Check dates",IF(AND(H1700="",I1700&gt;0),"Check dates",IF(I1700="",".",IFERROR(MAX(0,NETWORKDAYS(H1700,I1700,Lists!$F$45:$F$65)-IF(ISNUMBER(J1700),J1700,0)-1,0),"."))))</f>
        <v>.</v>
      </c>
      <c r="M1700" s="308"/>
      <c r="N1700" s="308"/>
      <c r="O1700" s="304"/>
      <c r="P1700" s="304"/>
      <c r="Q1700" s="304"/>
      <c r="R1700" s="304"/>
      <c r="S1700" s="130" t="str">
        <f t="shared" si="81"/>
        <v>.</v>
      </c>
      <c r="T1700" s="169" t="str">
        <f>IF(S1700="Yes",(NETWORKDAYS(H1700,$D$12,Lists!$F$45:$F$65)-IF(ISNUMBER(J1700),J1700,0)-1),".")</f>
        <v>.</v>
      </c>
      <c r="U1700" s="24"/>
      <c r="V1700" s="296" t="str">
        <f t="shared" si="80"/>
        <v>.</v>
      </c>
      <c r="W1700" s="44"/>
      <c r="X1700" s="307"/>
      <c r="Y1700" s="44"/>
      <c r="Z1700" s="44"/>
      <c r="AA1700" s="44"/>
      <c r="AB1700" s="44"/>
      <c r="AC1700" s="44"/>
      <c r="AD1700" s="44"/>
      <c r="AE1700" s="44"/>
      <c r="AF1700" s="44"/>
      <c r="AG1700" s="44"/>
    </row>
    <row r="1701" spans="1:33" s="105" customFormat="1" ht="11.45" customHeight="1" outlineLevel="1" x14ac:dyDescent="0.2">
      <c r="A1701" s="142">
        <f t="shared" si="79"/>
        <v>1684</v>
      </c>
      <c r="B1701" s="318"/>
      <c r="C1701" s="71"/>
      <c r="D1701" s="314"/>
      <c r="E1701" s="70"/>
      <c r="F1701" s="309"/>
      <c r="G1701" s="308"/>
      <c r="H1701" s="305"/>
      <c r="I1701" s="319"/>
      <c r="J1701" s="311"/>
      <c r="K1701" s="305"/>
      <c r="L1701" s="130" t="str">
        <f>IF(I1701&lt;H1701,"Check dates",IF(AND(H1701="",I1701&gt;0),"Check dates",IF(I1701="",".",IFERROR(MAX(0,NETWORKDAYS(H1701,I1701,Lists!$F$45:$F$65)-IF(ISNUMBER(J1701),J1701,0)-1,0),"."))))</f>
        <v>.</v>
      </c>
      <c r="M1701" s="308"/>
      <c r="N1701" s="308"/>
      <c r="O1701" s="304"/>
      <c r="P1701" s="304"/>
      <c r="Q1701" s="304"/>
      <c r="R1701" s="304"/>
      <c r="S1701" s="130" t="str">
        <f t="shared" si="81"/>
        <v>.</v>
      </c>
      <c r="T1701" s="169" t="str">
        <f>IF(S1701="Yes",(NETWORKDAYS(H1701,$D$12,Lists!$F$45:$F$65)-IF(ISNUMBER(J1701),J1701,0)-1),".")</f>
        <v>.</v>
      </c>
      <c r="U1701" s="24"/>
      <c r="V1701" s="296" t="str">
        <f t="shared" si="80"/>
        <v>.</v>
      </c>
      <c r="W1701" s="44"/>
      <c r="X1701" s="307"/>
      <c r="Y1701" s="44"/>
      <c r="Z1701" s="44"/>
      <c r="AA1701" s="44"/>
      <c r="AB1701" s="44"/>
      <c r="AC1701" s="44"/>
      <c r="AD1701" s="44"/>
      <c r="AE1701" s="44"/>
      <c r="AF1701" s="44"/>
      <c r="AG1701" s="44"/>
    </row>
    <row r="1702" spans="1:33" s="105" customFormat="1" outlineLevel="1" x14ac:dyDescent="0.2">
      <c r="A1702" s="142">
        <f t="shared" si="79"/>
        <v>1685</v>
      </c>
      <c r="B1702" s="318"/>
      <c r="C1702" s="71"/>
      <c r="D1702" s="314"/>
      <c r="E1702" s="70"/>
      <c r="F1702" s="309"/>
      <c r="G1702" s="308"/>
      <c r="H1702" s="305"/>
      <c r="I1702" s="319"/>
      <c r="J1702" s="311"/>
      <c r="K1702" s="305"/>
      <c r="L1702" s="130" t="str">
        <f>IF(I1702&lt;H1702,"Check dates",IF(AND(H1702="",I1702&gt;0),"Check dates",IF(I1702="",".",IFERROR(MAX(0,NETWORKDAYS(H1702,I1702,Lists!$F$45:$F$65)-IF(ISNUMBER(J1702),J1702,0)-1,0),"."))))</f>
        <v>.</v>
      </c>
      <c r="M1702" s="308"/>
      <c r="N1702" s="308"/>
      <c r="O1702" s="304"/>
      <c r="P1702" s="304"/>
      <c r="Q1702" s="304"/>
      <c r="R1702" s="304"/>
      <c r="S1702" s="130" t="str">
        <f t="shared" si="81"/>
        <v>.</v>
      </c>
      <c r="T1702" s="169" t="str">
        <f>IF(S1702="Yes",(NETWORKDAYS(H1702,$D$12,Lists!$F$45:$F$65)-IF(ISNUMBER(J1702),J1702,0)-1),".")</f>
        <v>.</v>
      </c>
      <c r="U1702" s="24"/>
      <c r="V1702" s="296" t="str">
        <f t="shared" si="80"/>
        <v>.</v>
      </c>
      <c r="W1702" s="44"/>
      <c r="X1702" s="307"/>
      <c r="Y1702" s="44"/>
      <c r="Z1702" s="44"/>
      <c r="AA1702" s="44"/>
      <c r="AB1702" s="44"/>
      <c r="AC1702" s="44"/>
      <c r="AD1702" s="44"/>
      <c r="AE1702" s="44"/>
      <c r="AF1702" s="44"/>
      <c r="AG1702" s="44"/>
    </row>
    <row r="1703" spans="1:33" s="105" customFormat="1" ht="11.45" customHeight="1" outlineLevel="1" x14ac:dyDescent="0.2">
      <c r="A1703" s="142">
        <f t="shared" si="79"/>
        <v>1686</v>
      </c>
      <c r="B1703" s="318"/>
      <c r="C1703" s="71"/>
      <c r="D1703" s="314"/>
      <c r="E1703" s="70"/>
      <c r="F1703" s="309"/>
      <c r="G1703" s="308"/>
      <c r="H1703" s="305"/>
      <c r="I1703" s="319"/>
      <c r="J1703" s="311"/>
      <c r="K1703" s="305"/>
      <c r="L1703" s="130" t="str">
        <f>IF(I1703&lt;H1703,"Check dates",IF(AND(H1703="",I1703&gt;0),"Check dates",IF(I1703="",".",IFERROR(MAX(0,NETWORKDAYS(H1703,I1703,Lists!$F$45:$F$65)-IF(ISNUMBER(J1703),J1703,0)-1,0),"."))))</f>
        <v>.</v>
      </c>
      <c r="M1703" s="308"/>
      <c r="N1703" s="308"/>
      <c r="O1703" s="304"/>
      <c r="P1703" s="304"/>
      <c r="Q1703" s="304"/>
      <c r="R1703" s="304"/>
      <c r="S1703" s="130" t="str">
        <f t="shared" si="81"/>
        <v>.</v>
      </c>
      <c r="T1703" s="169" t="str">
        <f>IF(S1703="Yes",(NETWORKDAYS(H1703,$D$12,Lists!$F$45:$F$65)-IF(ISNUMBER(J1703),J1703,0)-1),".")</f>
        <v>.</v>
      </c>
      <c r="U1703" s="24"/>
      <c r="V1703" s="296" t="str">
        <f t="shared" si="80"/>
        <v>.</v>
      </c>
      <c r="W1703" s="44"/>
      <c r="X1703" s="307"/>
      <c r="Y1703" s="44"/>
      <c r="Z1703" s="44"/>
      <c r="AA1703" s="44"/>
      <c r="AB1703" s="44"/>
      <c r="AC1703" s="44"/>
      <c r="AD1703" s="44"/>
      <c r="AE1703" s="44"/>
      <c r="AF1703" s="44"/>
      <c r="AG1703" s="44"/>
    </row>
    <row r="1704" spans="1:33" s="105" customFormat="1" ht="11.45" customHeight="1" outlineLevel="1" x14ac:dyDescent="0.2">
      <c r="A1704" s="142">
        <f t="shared" si="79"/>
        <v>1687</v>
      </c>
      <c r="B1704" s="318"/>
      <c r="C1704" s="71"/>
      <c r="D1704" s="314"/>
      <c r="E1704" s="70"/>
      <c r="F1704" s="309"/>
      <c r="G1704" s="308"/>
      <c r="H1704" s="305"/>
      <c r="I1704" s="319"/>
      <c r="J1704" s="311"/>
      <c r="K1704" s="305"/>
      <c r="L1704" s="130" t="str">
        <f>IF(I1704&lt;H1704,"Check dates",IF(AND(H1704="",I1704&gt;0),"Check dates",IF(I1704="",".",IFERROR(MAX(0,NETWORKDAYS(H1704,I1704,Lists!$F$45:$F$65)-IF(ISNUMBER(J1704),J1704,0)-1,0),"."))))</f>
        <v>.</v>
      </c>
      <c r="M1704" s="308"/>
      <c r="N1704" s="308"/>
      <c r="O1704" s="304"/>
      <c r="P1704" s="304"/>
      <c r="Q1704" s="304"/>
      <c r="R1704" s="304"/>
      <c r="S1704" s="130" t="str">
        <f t="shared" si="81"/>
        <v>.</v>
      </c>
      <c r="T1704" s="169" t="str">
        <f>IF(S1704="Yes",(NETWORKDAYS(H1704,$D$12,Lists!$F$45:$F$65)-IF(ISNUMBER(J1704),J1704,0)-1),".")</f>
        <v>.</v>
      </c>
      <c r="U1704" s="24"/>
      <c r="V1704" s="296" t="str">
        <f t="shared" si="80"/>
        <v>.</v>
      </c>
      <c r="W1704" s="44"/>
      <c r="X1704" s="307"/>
      <c r="Y1704" s="44"/>
      <c r="Z1704" s="44"/>
      <c r="AA1704" s="44"/>
      <c r="AB1704" s="44"/>
      <c r="AC1704" s="44"/>
      <c r="AD1704" s="44"/>
      <c r="AE1704" s="44"/>
      <c r="AF1704" s="44"/>
      <c r="AG1704" s="44"/>
    </row>
    <row r="1705" spans="1:33" s="105" customFormat="1" ht="11.45" customHeight="1" outlineLevel="1" x14ac:dyDescent="0.2">
      <c r="A1705" s="142">
        <f t="shared" si="79"/>
        <v>1688</v>
      </c>
      <c r="B1705" s="318"/>
      <c r="C1705" s="71"/>
      <c r="D1705" s="314"/>
      <c r="E1705" s="70"/>
      <c r="F1705" s="309"/>
      <c r="G1705" s="308"/>
      <c r="H1705" s="305"/>
      <c r="I1705" s="305"/>
      <c r="J1705" s="311"/>
      <c r="K1705" s="305"/>
      <c r="L1705" s="130" t="str">
        <f>IF(I1705&lt;H1705,"Check dates",IF(AND(H1705="",I1705&gt;0),"Check dates",IF(I1705="",".",IFERROR(MAX(0,NETWORKDAYS(H1705,I1705,Lists!$F$45:$F$65)-IF(ISNUMBER(J1705),J1705,0)-1,0),"."))))</f>
        <v>.</v>
      </c>
      <c r="M1705" s="308"/>
      <c r="N1705" s="308"/>
      <c r="O1705" s="304"/>
      <c r="P1705" s="304"/>
      <c r="Q1705" s="304"/>
      <c r="R1705" s="304"/>
      <c r="S1705" s="130" t="str">
        <f t="shared" si="81"/>
        <v>.</v>
      </c>
      <c r="T1705" s="169" t="str">
        <f>IF(S1705="Yes",(NETWORKDAYS(H1705,$D$12,Lists!$F$45:$F$65)-IF(ISNUMBER(J1705),J1705,0)-1),".")</f>
        <v>.</v>
      </c>
      <c r="U1705" s="24"/>
      <c r="V1705" s="296" t="str">
        <f t="shared" si="80"/>
        <v>.</v>
      </c>
      <c r="W1705" s="44"/>
      <c r="X1705" s="307"/>
      <c r="Y1705" s="44"/>
      <c r="Z1705" s="44"/>
      <c r="AA1705" s="44"/>
      <c r="AB1705" s="44"/>
      <c r="AC1705" s="44"/>
      <c r="AD1705" s="44"/>
      <c r="AE1705" s="44"/>
      <c r="AF1705" s="44"/>
      <c r="AG1705" s="44"/>
    </row>
    <row r="1706" spans="1:33" s="105" customFormat="1" ht="11.45" customHeight="1" outlineLevel="1" x14ac:dyDescent="0.2">
      <c r="A1706" s="142">
        <f t="shared" si="79"/>
        <v>1689</v>
      </c>
      <c r="B1706" s="318"/>
      <c r="C1706" s="71"/>
      <c r="D1706" s="314"/>
      <c r="E1706" s="70"/>
      <c r="F1706" s="309"/>
      <c r="G1706" s="308"/>
      <c r="H1706" s="305"/>
      <c r="I1706" s="305"/>
      <c r="J1706" s="311"/>
      <c r="K1706" s="305"/>
      <c r="L1706" s="130" t="str">
        <f>IF(I1706&lt;H1706,"Check dates",IF(AND(H1706="",I1706&gt;0),"Check dates",IF(I1706="",".",IFERROR(MAX(0,NETWORKDAYS(H1706,I1706,Lists!$F$45:$F$65)-IF(ISNUMBER(J1706),J1706,0)-1,0),"."))))</f>
        <v>.</v>
      </c>
      <c r="M1706" s="308"/>
      <c r="N1706" s="308"/>
      <c r="O1706" s="304"/>
      <c r="P1706" s="304"/>
      <c r="Q1706" s="304"/>
      <c r="R1706" s="304"/>
      <c r="S1706" s="130" t="str">
        <f t="shared" si="81"/>
        <v>.</v>
      </c>
      <c r="T1706" s="169" t="str">
        <f>IF(S1706="Yes",(NETWORKDAYS(H1706,$D$12,Lists!$F$45:$F$65)-IF(ISNUMBER(J1706),J1706,0)-1),".")</f>
        <v>.</v>
      </c>
      <c r="U1706" s="24"/>
      <c r="V1706" s="296" t="str">
        <f t="shared" si="80"/>
        <v>.</v>
      </c>
      <c r="W1706" s="44"/>
      <c r="X1706" s="307"/>
      <c r="Y1706" s="44"/>
      <c r="Z1706" s="44"/>
      <c r="AA1706" s="44"/>
      <c r="AB1706" s="44"/>
      <c r="AC1706" s="44"/>
      <c r="AD1706" s="44"/>
      <c r="AE1706" s="44"/>
      <c r="AF1706" s="44"/>
      <c r="AG1706" s="44"/>
    </row>
    <row r="1707" spans="1:33" s="105" customFormat="1" ht="11.45" customHeight="1" outlineLevel="1" x14ac:dyDescent="0.2">
      <c r="A1707" s="142">
        <f t="shared" si="79"/>
        <v>1690</v>
      </c>
      <c r="B1707" s="318"/>
      <c r="C1707" s="71"/>
      <c r="D1707" s="314"/>
      <c r="E1707" s="70"/>
      <c r="F1707" s="309"/>
      <c r="G1707" s="308"/>
      <c r="H1707" s="305"/>
      <c r="I1707" s="305"/>
      <c r="J1707" s="311"/>
      <c r="K1707" s="305"/>
      <c r="L1707" s="130" t="str">
        <f>IF(I1707&lt;H1707,"Check dates",IF(AND(H1707="",I1707&gt;0),"Check dates",IF(I1707="",".",IFERROR(MAX(0,NETWORKDAYS(H1707,I1707,Lists!$F$45:$F$65)-IF(ISNUMBER(J1707),J1707,0)-1,0),"."))))</f>
        <v>.</v>
      </c>
      <c r="M1707" s="308"/>
      <c r="N1707" s="308"/>
      <c r="O1707" s="304"/>
      <c r="P1707" s="304"/>
      <c r="Q1707" s="304"/>
      <c r="R1707" s="304"/>
      <c r="S1707" s="130" t="str">
        <f t="shared" si="81"/>
        <v>.</v>
      </c>
      <c r="T1707" s="169" t="str">
        <f>IF(S1707="Yes",(NETWORKDAYS(H1707,$D$12,Lists!$F$45:$F$65)-IF(ISNUMBER(J1707),J1707,0)-1),".")</f>
        <v>.</v>
      </c>
      <c r="U1707" s="24"/>
      <c r="V1707" s="296" t="str">
        <f t="shared" si="80"/>
        <v>.</v>
      </c>
      <c r="W1707" s="44"/>
      <c r="X1707" s="307"/>
      <c r="Y1707" s="44"/>
      <c r="Z1707" s="44"/>
      <c r="AA1707" s="44"/>
      <c r="AB1707" s="44"/>
      <c r="AC1707" s="44"/>
      <c r="AD1707" s="44"/>
      <c r="AE1707" s="44"/>
      <c r="AF1707" s="44"/>
      <c r="AG1707" s="44"/>
    </row>
    <row r="1708" spans="1:33" s="105" customFormat="1" ht="11.45" customHeight="1" outlineLevel="1" x14ac:dyDescent="0.2">
      <c r="A1708" s="142">
        <f t="shared" si="79"/>
        <v>1691</v>
      </c>
      <c r="B1708" s="318"/>
      <c r="C1708" s="71"/>
      <c r="D1708" s="314"/>
      <c r="E1708" s="70"/>
      <c r="F1708" s="309"/>
      <c r="G1708" s="308"/>
      <c r="H1708" s="305"/>
      <c r="I1708" s="305"/>
      <c r="J1708" s="311"/>
      <c r="K1708" s="305"/>
      <c r="L1708" s="130" t="str">
        <f>IF(I1708&lt;H1708,"Check dates",IF(AND(H1708="",I1708&gt;0),"Check dates",IF(I1708="",".",IFERROR(MAX(0,NETWORKDAYS(H1708,I1708,Lists!$F$45:$F$65)-IF(ISNUMBER(J1708),J1708,0)-1,0),"."))))</f>
        <v>.</v>
      </c>
      <c r="M1708" s="308"/>
      <c r="N1708" s="308"/>
      <c r="O1708" s="304"/>
      <c r="P1708" s="304"/>
      <c r="Q1708" s="304"/>
      <c r="R1708" s="304"/>
      <c r="S1708" s="130" t="str">
        <f t="shared" si="81"/>
        <v>.</v>
      </c>
      <c r="T1708" s="169" t="str">
        <f>IF(S1708="Yes",(NETWORKDAYS(H1708,$D$12,Lists!$F$45:$F$65)-IF(ISNUMBER(J1708),J1708,0)-1),".")</f>
        <v>.</v>
      </c>
      <c r="U1708" s="24"/>
      <c r="V1708" s="296" t="str">
        <f t="shared" si="80"/>
        <v>.</v>
      </c>
      <c r="W1708" s="44"/>
      <c r="X1708" s="307"/>
      <c r="Y1708" s="44"/>
      <c r="Z1708" s="44"/>
      <c r="AA1708" s="44"/>
      <c r="AB1708" s="44"/>
      <c r="AC1708" s="44"/>
      <c r="AD1708" s="44"/>
      <c r="AE1708" s="44"/>
      <c r="AF1708" s="44"/>
      <c r="AG1708" s="44"/>
    </row>
    <row r="1709" spans="1:33" s="105" customFormat="1" ht="11.45" customHeight="1" outlineLevel="1" x14ac:dyDescent="0.2">
      <c r="A1709" s="142">
        <f t="shared" si="79"/>
        <v>1692</v>
      </c>
      <c r="B1709" s="318"/>
      <c r="C1709" s="71"/>
      <c r="D1709" s="314"/>
      <c r="E1709" s="70"/>
      <c r="F1709" s="309"/>
      <c r="G1709" s="308"/>
      <c r="H1709" s="305"/>
      <c r="I1709" s="319"/>
      <c r="J1709" s="311"/>
      <c r="K1709" s="305"/>
      <c r="L1709" s="130" t="str">
        <f>IF(I1709&lt;H1709,"Check dates",IF(AND(H1709="",I1709&gt;0),"Check dates",IF(I1709="",".",IFERROR(MAX(0,NETWORKDAYS(H1709,I1709,Lists!$F$45:$F$65)-IF(ISNUMBER(J1709),J1709,0)-1,0),"."))))</f>
        <v>.</v>
      </c>
      <c r="M1709" s="308"/>
      <c r="N1709" s="308"/>
      <c r="O1709" s="304"/>
      <c r="P1709" s="304"/>
      <c r="Q1709" s="304"/>
      <c r="R1709" s="304"/>
      <c r="S1709" s="130" t="str">
        <f t="shared" si="81"/>
        <v>.</v>
      </c>
      <c r="T1709" s="169" t="str">
        <f>IF(S1709="Yes",(NETWORKDAYS(H1709,$D$12,Lists!$F$45:$F$65)-IF(ISNUMBER(J1709),J1709,0)-1),".")</f>
        <v>.</v>
      </c>
      <c r="U1709" s="24"/>
      <c r="V1709" s="296" t="str">
        <f t="shared" si="80"/>
        <v>.</v>
      </c>
      <c r="W1709" s="44"/>
      <c r="X1709" s="307"/>
      <c r="Y1709" s="44"/>
      <c r="Z1709" s="44"/>
      <c r="AA1709" s="44"/>
      <c r="AB1709" s="44"/>
      <c r="AC1709" s="44"/>
      <c r="AD1709" s="44"/>
      <c r="AE1709" s="44"/>
      <c r="AF1709" s="44"/>
      <c r="AG1709" s="44"/>
    </row>
    <row r="1710" spans="1:33" s="105" customFormat="1" ht="11.45" customHeight="1" outlineLevel="1" x14ac:dyDescent="0.2">
      <c r="A1710" s="142">
        <f t="shared" si="79"/>
        <v>1693</v>
      </c>
      <c r="B1710" s="318"/>
      <c r="C1710" s="71"/>
      <c r="D1710" s="314"/>
      <c r="E1710" s="70"/>
      <c r="F1710" s="309"/>
      <c r="G1710" s="308"/>
      <c r="H1710" s="305"/>
      <c r="I1710" s="305"/>
      <c r="J1710" s="311"/>
      <c r="K1710" s="305"/>
      <c r="L1710" s="130" t="str">
        <f>IF(I1710&lt;H1710,"Check dates",IF(AND(H1710="",I1710&gt;0),"Check dates",IF(I1710="",".",IFERROR(MAX(0,NETWORKDAYS(H1710,I1710,Lists!$F$45:$F$65)-IF(ISNUMBER(J1710),J1710,0)-1,0),"."))))</f>
        <v>.</v>
      </c>
      <c r="M1710" s="308"/>
      <c r="N1710" s="308"/>
      <c r="O1710" s="304"/>
      <c r="P1710" s="304"/>
      <c r="Q1710" s="304"/>
      <c r="R1710" s="304"/>
      <c r="S1710" s="130" t="str">
        <f t="shared" si="81"/>
        <v>.</v>
      </c>
      <c r="T1710" s="169" t="str">
        <f>IF(S1710="Yes",(NETWORKDAYS(H1710,$D$12,Lists!$F$45:$F$65)-IF(ISNUMBER(J1710),J1710,0)-1),".")</f>
        <v>.</v>
      </c>
      <c r="U1710" s="24"/>
      <c r="V1710" s="296" t="str">
        <f t="shared" si="80"/>
        <v>.</v>
      </c>
      <c r="W1710" s="44"/>
      <c r="X1710" s="307"/>
      <c r="Y1710" s="44"/>
      <c r="Z1710" s="44"/>
      <c r="AA1710" s="44"/>
      <c r="AB1710" s="44"/>
      <c r="AC1710" s="44"/>
      <c r="AD1710" s="44"/>
      <c r="AE1710" s="44"/>
      <c r="AF1710" s="44"/>
      <c r="AG1710" s="44"/>
    </row>
    <row r="1711" spans="1:33" s="105" customFormat="1" ht="11.45" customHeight="1" outlineLevel="1" x14ac:dyDescent="0.2">
      <c r="A1711" s="142">
        <f t="shared" si="79"/>
        <v>1694</v>
      </c>
      <c r="B1711" s="318"/>
      <c r="C1711" s="71"/>
      <c r="D1711" s="314"/>
      <c r="E1711" s="70"/>
      <c r="F1711" s="309"/>
      <c r="G1711" s="308"/>
      <c r="H1711" s="305"/>
      <c r="I1711" s="305"/>
      <c r="J1711" s="311"/>
      <c r="K1711" s="305"/>
      <c r="L1711" s="130" t="str">
        <f>IF(I1711&lt;H1711,"Check dates",IF(AND(H1711="",I1711&gt;0),"Check dates",IF(I1711="",".",IFERROR(MAX(0,NETWORKDAYS(H1711,I1711,Lists!$F$45:$F$65)-IF(ISNUMBER(J1711),J1711,0)-1,0),"."))))</f>
        <v>.</v>
      </c>
      <c r="M1711" s="308"/>
      <c r="N1711" s="308"/>
      <c r="O1711" s="304"/>
      <c r="P1711" s="304"/>
      <c r="Q1711" s="304"/>
      <c r="R1711" s="304"/>
      <c r="S1711" s="130" t="str">
        <f t="shared" si="81"/>
        <v>.</v>
      </c>
      <c r="T1711" s="169" t="str">
        <f>IF(S1711="Yes",(NETWORKDAYS(H1711,$D$12,Lists!$F$45:$F$65)-IF(ISNUMBER(J1711),J1711,0)-1),".")</f>
        <v>.</v>
      </c>
      <c r="U1711" s="24"/>
      <c r="V1711" s="296" t="str">
        <f t="shared" si="80"/>
        <v>.</v>
      </c>
      <c r="W1711" s="44"/>
      <c r="X1711" s="307"/>
      <c r="Y1711" s="44"/>
      <c r="Z1711" s="44"/>
      <c r="AA1711" s="44"/>
      <c r="AB1711" s="44"/>
      <c r="AC1711" s="44"/>
      <c r="AD1711" s="44"/>
      <c r="AE1711" s="44"/>
      <c r="AF1711" s="44"/>
      <c r="AG1711" s="44"/>
    </row>
    <row r="1712" spans="1:33" s="105" customFormat="1" ht="11.45" customHeight="1" outlineLevel="1" x14ac:dyDescent="0.2">
      <c r="A1712" s="142">
        <f t="shared" si="79"/>
        <v>1695</v>
      </c>
      <c r="B1712" s="318"/>
      <c r="C1712" s="71"/>
      <c r="D1712" s="314"/>
      <c r="E1712" s="70"/>
      <c r="F1712" s="309"/>
      <c r="G1712" s="308"/>
      <c r="H1712" s="305"/>
      <c r="I1712" s="319"/>
      <c r="J1712" s="311"/>
      <c r="K1712" s="305"/>
      <c r="L1712" s="130" t="str">
        <f>IF(I1712&lt;H1712,"Check dates",IF(AND(H1712="",I1712&gt;0),"Check dates",IF(I1712="",".",IFERROR(MAX(0,NETWORKDAYS(H1712,I1712,Lists!$F$45:$F$65)-IF(ISNUMBER(J1712),J1712,0)-1,0),"."))))</f>
        <v>.</v>
      </c>
      <c r="M1712" s="308"/>
      <c r="N1712" s="308"/>
      <c r="O1712" s="304"/>
      <c r="P1712" s="304"/>
      <c r="Q1712" s="304"/>
      <c r="R1712" s="304"/>
      <c r="S1712" s="130" t="str">
        <f t="shared" si="81"/>
        <v>.</v>
      </c>
      <c r="T1712" s="169" t="str">
        <f>IF(S1712="Yes",(NETWORKDAYS(H1712,$D$12,Lists!$F$45:$F$65)-IF(ISNUMBER(J1712),J1712,0)-1),".")</f>
        <v>.</v>
      </c>
      <c r="U1712" s="24"/>
      <c r="V1712" s="296" t="str">
        <f t="shared" si="80"/>
        <v>.</v>
      </c>
      <c r="W1712" s="44"/>
      <c r="X1712" s="307"/>
      <c r="Y1712" s="44"/>
      <c r="Z1712" s="44"/>
      <c r="AA1712" s="44"/>
      <c r="AB1712" s="44"/>
      <c r="AC1712" s="44"/>
      <c r="AD1712" s="44"/>
      <c r="AE1712" s="44"/>
      <c r="AF1712" s="44"/>
      <c r="AG1712" s="44"/>
    </row>
    <row r="1713" spans="1:33" s="105" customFormat="1" ht="11.45" customHeight="1" outlineLevel="1" x14ac:dyDescent="0.2">
      <c r="A1713" s="142">
        <f t="shared" si="79"/>
        <v>1696</v>
      </c>
      <c r="B1713" s="318"/>
      <c r="C1713" s="71"/>
      <c r="D1713" s="314"/>
      <c r="E1713" s="70"/>
      <c r="F1713" s="309"/>
      <c r="G1713" s="308"/>
      <c r="H1713" s="305"/>
      <c r="I1713" s="305"/>
      <c r="J1713" s="311"/>
      <c r="K1713" s="305"/>
      <c r="L1713" s="130" t="str">
        <f>IF(I1713&lt;H1713,"Check dates",IF(AND(H1713="",I1713&gt;0),"Check dates",IF(I1713="",".",IFERROR(MAX(0,NETWORKDAYS(H1713,I1713,Lists!$F$45:$F$65)-IF(ISNUMBER(J1713),J1713,0)-1,0),"."))))</f>
        <v>.</v>
      </c>
      <c r="M1713" s="308"/>
      <c r="N1713" s="308"/>
      <c r="O1713" s="304"/>
      <c r="P1713" s="304"/>
      <c r="Q1713" s="304"/>
      <c r="R1713" s="304"/>
      <c r="S1713" s="130" t="str">
        <f t="shared" si="81"/>
        <v>.</v>
      </c>
      <c r="T1713" s="169" t="str">
        <f>IF(S1713="Yes",(NETWORKDAYS(H1713,$D$12,Lists!$F$45:$F$65)-IF(ISNUMBER(J1713),J1713,0)-1),".")</f>
        <v>.</v>
      </c>
      <c r="U1713" s="24"/>
      <c r="V1713" s="296" t="str">
        <f t="shared" si="80"/>
        <v>.</v>
      </c>
      <c r="W1713" s="44"/>
      <c r="X1713" s="307"/>
      <c r="Y1713" s="44"/>
      <c r="Z1713" s="44"/>
      <c r="AA1713" s="44"/>
      <c r="AB1713" s="44"/>
      <c r="AC1713" s="44"/>
      <c r="AD1713" s="44"/>
      <c r="AE1713" s="44"/>
      <c r="AF1713" s="44"/>
      <c r="AG1713" s="44"/>
    </row>
    <row r="1714" spans="1:33" s="105" customFormat="1" ht="11.45" customHeight="1" outlineLevel="1" x14ac:dyDescent="0.2">
      <c r="A1714" s="142">
        <f t="shared" si="79"/>
        <v>1697</v>
      </c>
      <c r="B1714" s="318"/>
      <c r="C1714" s="71"/>
      <c r="D1714" s="314"/>
      <c r="E1714" s="70"/>
      <c r="F1714" s="309"/>
      <c r="G1714" s="308"/>
      <c r="H1714" s="305"/>
      <c r="I1714" s="305"/>
      <c r="J1714" s="311"/>
      <c r="K1714" s="305"/>
      <c r="L1714" s="130" t="str">
        <f>IF(I1714&lt;H1714,"Check dates",IF(AND(H1714="",I1714&gt;0),"Check dates",IF(I1714="",".",IFERROR(MAX(0,NETWORKDAYS(H1714,I1714,Lists!$F$45:$F$65)-IF(ISNUMBER(J1714),J1714,0)-1,0),"."))))</f>
        <v>.</v>
      </c>
      <c r="M1714" s="308"/>
      <c r="N1714" s="308"/>
      <c r="O1714" s="304"/>
      <c r="P1714" s="304"/>
      <c r="Q1714" s="304"/>
      <c r="R1714" s="304"/>
      <c r="S1714" s="130" t="str">
        <f t="shared" si="81"/>
        <v>.</v>
      </c>
      <c r="T1714" s="169" t="str">
        <f>IF(S1714="Yes",(NETWORKDAYS(H1714,$D$12,Lists!$F$45:$F$65)-IF(ISNUMBER(J1714),J1714,0)-1),".")</f>
        <v>.</v>
      </c>
      <c r="U1714" s="24"/>
      <c r="V1714" s="296" t="str">
        <f t="shared" si="80"/>
        <v>.</v>
      </c>
      <c r="W1714" s="44"/>
      <c r="X1714" s="307"/>
      <c r="Y1714" s="44"/>
      <c r="Z1714" s="44"/>
      <c r="AA1714" s="44"/>
      <c r="AB1714" s="44"/>
      <c r="AC1714" s="44"/>
      <c r="AD1714" s="44"/>
      <c r="AE1714" s="44"/>
      <c r="AF1714" s="44"/>
      <c r="AG1714" s="44"/>
    </row>
    <row r="1715" spans="1:33" s="105" customFormat="1" ht="11.45" customHeight="1" outlineLevel="1" x14ac:dyDescent="0.2">
      <c r="A1715" s="142">
        <f t="shared" si="79"/>
        <v>1698</v>
      </c>
      <c r="B1715" s="318"/>
      <c r="C1715" s="71"/>
      <c r="D1715" s="314"/>
      <c r="E1715" s="70"/>
      <c r="F1715" s="309"/>
      <c r="G1715" s="308"/>
      <c r="H1715" s="305"/>
      <c r="I1715" s="305"/>
      <c r="J1715" s="311"/>
      <c r="K1715" s="305"/>
      <c r="L1715" s="130" t="str">
        <f>IF(I1715&lt;H1715,"Check dates",IF(AND(H1715="",I1715&gt;0),"Check dates",IF(I1715="",".",IFERROR(MAX(0,NETWORKDAYS(H1715,I1715,Lists!$F$45:$F$65)-IF(ISNUMBER(J1715),J1715,0)-1,0),"."))))</f>
        <v>.</v>
      </c>
      <c r="M1715" s="308"/>
      <c r="N1715" s="308"/>
      <c r="O1715" s="304"/>
      <c r="P1715" s="304"/>
      <c r="Q1715" s="304"/>
      <c r="R1715" s="304"/>
      <c r="S1715" s="130" t="str">
        <f t="shared" si="81"/>
        <v>.</v>
      </c>
      <c r="T1715" s="169" t="str">
        <f>IF(S1715="Yes",(NETWORKDAYS(H1715,$D$12,Lists!$F$45:$F$65)-IF(ISNUMBER(J1715),J1715,0)-1),".")</f>
        <v>.</v>
      </c>
      <c r="U1715" s="24"/>
      <c r="V1715" s="296" t="str">
        <f t="shared" si="80"/>
        <v>.</v>
      </c>
      <c r="W1715" s="44"/>
      <c r="X1715" s="307"/>
      <c r="Y1715" s="44"/>
      <c r="Z1715" s="44"/>
      <c r="AA1715" s="44"/>
      <c r="AB1715" s="44"/>
      <c r="AC1715" s="44"/>
      <c r="AD1715" s="44"/>
      <c r="AE1715" s="44"/>
      <c r="AF1715" s="44"/>
      <c r="AG1715" s="44"/>
    </row>
    <row r="1716" spans="1:33" s="105" customFormat="1" ht="11.45" customHeight="1" outlineLevel="1" x14ac:dyDescent="0.2">
      <c r="A1716" s="142">
        <f t="shared" si="79"/>
        <v>1699</v>
      </c>
      <c r="B1716" s="318"/>
      <c r="C1716" s="71"/>
      <c r="D1716" s="314"/>
      <c r="E1716" s="70"/>
      <c r="F1716" s="309"/>
      <c r="G1716" s="308"/>
      <c r="H1716" s="305"/>
      <c r="I1716" s="305"/>
      <c r="J1716" s="311"/>
      <c r="K1716" s="305"/>
      <c r="L1716" s="130" t="str">
        <f>IF(I1716&lt;H1716,"Check dates",IF(AND(H1716="",I1716&gt;0),"Check dates",IF(I1716="",".",IFERROR(MAX(0,NETWORKDAYS(H1716,I1716,Lists!$F$45:$F$65)-IF(ISNUMBER(J1716),J1716,0)-1,0),"."))))</f>
        <v>.</v>
      </c>
      <c r="M1716" s="308"/>
      <c r="N1716" s="308"/>
      <c r="O1716" s="304"/>
      <c r="P1716" s="304"/>
      <c r="Q1716" s="304"/>
      <c r="R1716" s="304"/>
      <c r="S1716" s="130" t="str">
        <f t="shared" si="81"/>
        <v>.</v>
      </c>
      <c r="T1716" s="169" t="str">
        <f>IF(S1716="Yes",(NETWORKDAYS(H1716,$D$12,Lists!$F$45:$F$65)-IF(ISNUMBER(J1716),J1716,0)-1),".")</f>
        <v>.</v>
      </c>
      <c r="U1716" s="24"/>
      <c r="V1716" s="296" t="str">
        <f t="shared" si="80"/>
        <v>.</v>
      </c>
      <c r="W1716" s="44"/>
      <c r="X1716" s="307"/>
      <c r="Y1716" s="44"/>
      <c r="Z1716" s="44"/>
      <c r="AA1716" s="44"/>
      <c r="AB1716" s="44"/>
      <c r="AC1716" s="44"/>
      <c r="AD1716" s="44"/>
      <c r="AE1716" s="44"/>
      <c r="AF1716" s="44"/>
      <c r="AG1716" s="44"/>
    </row>
    <row r="1717" spans="1:33" s="105" customFormat="1" ht="11.45" customHeight="1" outlineLevel="1" x14ac:dyDescent="0.2">
      <c r="A1717" s="142">
        <f t="shared" si="79"/>
        <v>1700</v>
      </c>
      <c r="B1717" s="318"/>
      <c r="C1717" s="71"/>
      <c r="D1717" s="314"/>
      <c r="E1717" s="70"/>
      <c r="F1717" s="309"/>
      <c r="G1717" s="308"/>
      <c r="H1717" s="305"/>
      <c r="I1717" s="305"/>
      <c r="J1717" s="311"/>
      <c r="K1717" s="305"/>
      <c r="L1717" s="130" t="str">
        <f>IF(I1717&lt;H1717,"Check dates",IF(AND(H1717="",I1717&gt;0),"Check dates",IF(I1717="",".",IFERROR(MAX(0,NETWORKDAYS(H1717,I1717,Lists!$F$45:$F$65)-IF(ISNUMBER(J1717),J1717,0)-1,0),"."))))</f>
        <v>.</v>
      </c>
      <c r="M1717" s="308"/>
      <c r="N1717" s="308"/>
      <c r="O1717" s="304"/>
      <c r="P1717" s="304"/>
      <c r="Q1717" s="304"/>
      <c r="R1717" s="304"/>
      <c r="S1717" s="130" t="str">
        <f t="shared" si="81"/>
        <v>.</v>
      </c>
      <c r="T1717" s="169" t="str">
        <f>IF(S1717="Yes",(NETWORKDAYS(H1717,$D$12,Lists!$F$45:$F$65)-IF(ISNUMBER(J1717),J1717,0)-1),".")</f>
        <v>.</v>
      </c>
      <c r="U1717" s="24"/>
      <c r="V1717" s="296" t="str">
        <f t="shared" si="80"/>
        <v>.</v>
      </c>
      <c r="W1717" s="44"/>
      <c r="X1717" s="307"/>
      <c r="Y1717" s="44"/>
      <c r="Z1717" s="44"/>
      <c r="AA1717" s="44"/>
      <c r="AB1717" s="44"/>
      <c r="AC1717" s="44"/>
      <c r="AD1717" s="44"/>
      <c r="AE1717" s="44"/>
      <c r="AF1717" s="44"/>
      <c r="AG1717" s="44"/>
    </row>
    <row r="1718" spans="1:33" s="105" customFormat="1" ht="11.45" customHeight="1" outlineLevel="1" x14ac:dyDescent="0.2">
      <c r="A1718" s="142">
        <f t="shared" si="79"/>
        <v>1701</v>
      </c>
      <c r="B1718" s="318"/>
      <c r="C1718" s="71"/>
      <c r="D1718" s="314"/>
      <c r="E1718" s="70"/>
      <c r="F1718" s="309"/>
      <c r="G1718" s="308"/>
      <c r="H1718" s="305"/>
      <c r="I1718" s="305"/>
      <c r="J1718" s="311"/>
      <c r="K1718" s="305"/>
      <c r="L1718" s="130" t="str">
        <f>IF(I1718&lt;H1718,"Check dates",IF(AND(H1718="",I1718&gt;0),"Check dates",IF(I1718="",".",IFERROR(MAX(0,NETWORKDAYS(H1718,I1718,Lists!$F$45:$F$65)-IF(ISNUMBER(J1718),J1718,0)-1,0),"."))))</f>
        <v>.</v>
      </c>
      <c r="M1718" s="308"/>
      <c r="N1718" s="308"/>
      <c r="O1718" s="304"/>
      <c r="P1718" s="304"/>
      <c r="Q1718" s="304"/>
      <c r="R1718" s="304"/>
      <c r="S1718" s="130" t="str">
        <f t="shared" si="81"/>
        <v>.</v>
      </c>
      <c r="T1718" s="169" t="str">
        <f>IF(S1718="Yes",(NETWORKDAYS(H1718,$D$12,Lists!$F$45:$F$65)-IF(ISNUMBER(J1718),J1718,0)-1),".")</f>
        <v>.</v>
      </c>
      <c r="U1718" s="24"/>
      <c r="V1718" s="296" t="str">
        <f t="shared" si="80"/>
        <v>.</v>
      </c>
      <c r="W1718" s="44"/>
      <c r="X1718" s="307"/>
      <c r="Y1718" s="44"/>
      <c r="Z1718" s="44"/>
      <c r="AA1718" s="44"/>
      <c r="AB1718" s="44"/>
      <c r="AC1718" s="44"/>
      <c r="AD1718" s="44"/>
      <c r="AE1718" s="44"/>
      <c r="AF1718" s="44"/>
      <c r="AG1718" s="44"/>
    </row>
    <row r="1719" spans="1:33" s="105" customFormat="1" outlineLevel="1" x14ac:dyDescent="0.2">
      <c r="A1719" s="142">
        <f t="shared" si="79"/>
        <v>1702</v>
      </c>
      <c r="B1719" s="318"/>
      <c r="C1719" s="71"/>
      <c r="D1719" s="314"/>
      <c r="E1719" s="70"/>
      <c r="F1719" s="309"/>
      <c r="G1719" s="308"/>
      <c r="H1719" s="305"/>
      <c r="I1719" s="305"/>
      <c r="J1719" s="311"/>
      <c r="K1719" s="305"/>
      <c r="L1719" s="130" t="str">
        <f>IF(I1719&lt;H1719,"Check dates",IF(AND(H1719="",I1719&gt;0),"Check dates",IF(I1719="",".",IFERROR(MAX(0,NETWORKDAYS(H1719,I1719,Lists!$F$45:$F$65)-IF(ISNUMBER(J1719),J1719,0)-1,0),"."))))</f>
        <v>.</v>
      </c>
      <c r="M1719" s="308"/>
      <c r="N1719" s="308"/>
      <c r="O1719" s="304"/>
      <c r="P1719" s="304"/>
      <c r="Q1719" s="304"/>
      <c r="R1719" s="304"/>
      <c r="S1719" s="130" t="str">
        <f t="shared" si="81"/>
        <v>.</v>
      </c>
      <c r="T1719" s="169" t="str">
        <f>IF(S1719="Yes",(NETWORKDAYS(H1719,$D$12,Lists!$F$45:$F$65)-IF(ISNUMBER(J1719),J1719,0)-1),".")</f>
        <v>.</v>
      </c>
      <c r="U1719" s="24"/>
      <c r="V1719" s="296" t="str">
        <f t="shared" si="80"/>
        <v>.</v>
      </c>
      <c r="W1719" s="44"/>
      <c r="X1719" s="307"/>
      <c r="Y1719" s="44"/>
      <c r="Z1719" s="44"/>
      <c r="AA1719" s="44"/>
      <c r="AB1719" s="44"/>
      <c r="AC1719" s="44"/>
      <c r="AD1719" s="44"/>
      <c r="AE1719" s="44"/>
      <c r="AF1719" s="44"/>
      <c r="AG1719" s="44"/>
    </row>
    <row r="1720" spans="1:33" s="105" customFormat="1" ht="11.45" customHeight="1" outlineLevel="1" x14ac:dyDescent="0.2">
      <c r="A1720" s="142">
        <f t="shared" si="79"/>
        <v>1703</v>
      </c>
      <c r="B1720" s="318"/>
      <c r="C1720" s="71"/>
      <c r="D1720" s="314"/>
      <c r="E1720" s="70"/>
      <c r="F1720" s="309"/>
      <c r="G1720" s="308"/>
      <c r="H1720" s="305"/>
      <c r="I1720" s="305"/>
      <c r="J1720" s="311"/>
      <c r="K1720" s="305"/>
      <c r="L1720" s="130" t="str">
        <f>IF(I1720&lt;H1720,"Check dates",IF(AND(H1720="",I1720&gt;0),"Check dates",IF(I1720="",".",IFERROR(MAX(0,NETWORKDAYS(H1720,I1720,Lists!$F$45:$F$65)-IF(ISNUMBER(J1720),J1720,0)-1,0),"."))))</f>
        <v>.</v>
      </c>
      <c r="M1720" s="308"/>
      <c r="N1720" s="308"/>
      <c r="O1720" s="304"/>
      <c r="P1720" s="304"/>
      <c r="Q1720" s="304"/>
      <c r="R1720" s="304"/>
      <c r="S1720" s="130" t="str">
        <f t="shared" si="81"/>
        <v>.</v>
      </c>
      <c r="T1720" s="169" t="str">
        <f>IF(S1720="Yes",(NETWORKDAYS(H1720,$D$12,Lists!$F$45:$F$65)-IF(ISNUMBER(J1720),J1720,0)-1),".")</f>
        <v>.</v>
      </c>
      <c r="U1720" s="24"/>
      <c r="V1720" s="296" t="str">
        <f t="shared" si="80"/>
        <v>.</v>
      </c>
      <c r="W1720" s="44"/>
      <c r="X1720" s="307"/>
      <c r="Y1720" s="44"/>
      <c r="Z1720" s="44"/>
      <c r="AA1720" s="44"/>
      <c r="AB1720" s="44"/>
      <c r="AC1720" s="44"/>
      <c r="AD1720" s="44"/>
      <c r="AE1720" s="44"/>
      <c r="AF1720" s="44"/>
      <c r="AG1720" s="44"/>
    </row>
    <row r="1721" spans="1:33" s="105" customFormat="1" outlineLevel="1" x14ac:dyDescent="0.2">
      <c r="A1721" s="142">
        <f t="shared" si="79"/>
        <v>1704</v>
      </c>
      <c r="B1721" s="318"/>
      <c r="C1721" s="71"/>
      <c r="D1721" s="314"/>
      <c r="E1721" s="70"/>
      <c r="F1721" s="309"/>
      <c r="G1721" s="308"/>
      <c r="H1721" s="305"/>
      <c r="I1721" s="305"/>
      <c r="J1721" s="311"/>
      <c r="K1721" s="305"/>
      <c r="L1721" s="130" t="str">
        <f>IF(I1721&lt;H1721,"Check dates",IF(AND(H1721="",I1721&gt;0),"Check dates",IF(I1721="",".",IFERROR(MAX(0,NETWORKDAYS(H1721,I1721,Lists!$F$45:$F$65)-IF(ISNUMBER(J1721),J1721,0)-1,0),"."))))</f>
        <v>.</v>
      </c>
      <c r="M1721" s="308"/>
      <c r="N1721" s="308"/>
      <c r="O1721" s="304"/>
      <c r="P1721" s="304"/>
      <c r="Q1721" s="304"/>
      <c r="R1721" s="304"/>
      <c r="S1721" s="130" t="str">
        <f t="shared" si="81"/>
        <v>.</v>
      </c>
      <c r="T1721" s="169" t="str">
        <f>IF(S1721="Yes",(NETWORKDAYS(H1721,$D$12,Lists!$F$45:$F$65)-IF(ISNUMBER(J1721),J1721,0)-1),".")</f>
        <v>.</v>
      </c>
      <c r="U1721" s="24"/>
      <c r="V1721" s="296" t="str">
        <f t="shared" si="80"/>
        <v>.</v>
      </c>
      <c r="W1721" s="44"/>
      <c r="X1721" s="307"/>
      <c r="Y1721" s="44"/>
      <c r="Z1721" s="44"/>
      <c r="AA1721" s="44"/>
      <c r="AB1721" s="44"/>
      <c r="AC1721" s="44"/>
      <c r="AD1721" s="44"/>
      <c r="AE1721" s="44"/>
      <c r="AF1721" s="44"/>
      <c r="AG1721" s="44"/>
    </row>
    <row r="1722" spans="1:33" s="105" customFormat="1" outlineLevel="1" x14ac:dyDescent="0.2">
      <c r="A1722" s="142">
        <f t="shared" si="79"/>
        <v>1705</v>
      </c>
      <c r="B1722" s="318"/>
      <c r="C1722" s="71"/>
      <c r="D1722" s="314"/>
      <c r="E1722" s="70"/>
      <c r="F1722" s="309"/>
      <c r="G1722" s="308"/>
      <c r="H1722" s="305"/>
      <c r="I1722" s="319"/>
      <c r="J1722" s="311"/>
      <c r="K1722" s="305"/>
      <c r="L1722" s="130" t="str">
        <f>IF(I1722&lt;H1722,"Check dates",IF(AND(H1722="",I1722&gt;0),"Check dates",IF(I1722="",".",IFERROR(MAX(0,NETWORKDAYS(H1722,I1722,Lists!$F$45:$F$65)-IF(ISNUMBER(J1722),J1722,0)-1,0),"."))))</f>
        <v>.</v>
      </c>
      <c r="M1722" s="308"/>
      <c r="N1722" s="308"/>
      <c r="O1722" s="304"/>
      <c r="P1722" s="304"/>
      <c r="Q1722" s="304"/>
      <c r="R1722" s="304"/>
      <c r="S1722" s="130" t="str">
        <f t="shared" si="81"/>
        <v>.</v>
      </c>
      <c r="T1722" s="169" t="str">
        <f>IF(S1722="Yes",(NETWORKDAYS(H1722,$D$12,Lists!$F$45:$F$65)-IF(ISNUMBER(J1722),J1722,0)-1),".")</f>
        <v>.</v>
      </c>
      <c r="U1722" s="24"/>
      <c r="V1722" s="296" t="str">
        <f t="shared" si="80"/>
        <v>.</v>
      </c>
      <c r="W1722" s="44"/>
      <c r="X1722" s="307"/>
      <c r="Y1722" s="44"/>
      <c r="Z1722" s="44"/>
      <c r="AA1722" s="44"/>
      <c r="AB1722" s="44"/>
      <c r="AC1722" s="44"/>
      <c r="AD1722" s="44"/>
      <c r="AE1722" s="44"/>
      <c r="AF1722" s="44"/>
      <c r="AG1722" s="44"/>
    </row>
    <row r="1723" spans="1:33" s="105" customFormat="1" ht="11.45" customHeight="1" outlineLevel="1" x14ac:dyDescent="0.2">
      <c r="A1723" s="142">
        <f t="shared" si="79"/>
        <v>1706</v>
      </c>
      <c r="B1723" s="318"/>
      <c r="C1723" s="71"/>
      <c r="D1723" s="314"/>
      <c r="E1723" s="70"/>
      <c r="F1723" s="309"/>
      <c r="G1723" s="308"/>
      <c r="H1723" s="305"/>
      <c r="I1723" s="305"/>
      <c r="J1723" s="311"/>
      <c r="K1723" s="305"/>
      <c r="L1723" s="130" t="str">
        <f>IF(I1723&lt;H1723,"Check dates",IF(AND(H1723="",I1723&gt;0),"Check dates",IF(I1723="",".",IFERROR(MAX(0,NETWORKDAYS(H1723,I1723,Lists!$F$45:$F$65)-IF(ISNUMBER(J1723),J1723,0)-1,0),"."))))</f>
        <v>.</v>
      </c>
      <c r="M1723" s="308"/>
      <c r="N1723" s="308"/>
      <c r="O1723" s="304"/>
      <c r="P1723" s="304"/>
      <c r="Q1723" s="304"/>
      <c r="R1723" s="304"/>
      <c r="S1723" s="130" t="str">
        <f t="shared" si="81"/>
        <v>.</v>
      </c>
      <c r="T1723" s="169" t="str">
        <f>IF(S1723="Yes",(NETWORKDAYS(H1723,$D$12,Lists!$F$45:$F$65)-IF(ISNUMBER(J1723),J1723,0)-1),".")</f>
        <v>.</v>
      </c>
      <c r="U1723" s="24"/>
      <c r="V1723" s="296" t="str">
        <f t="shared" si="80"/>
        <v>.</v>
      </c>
      <c r="W1723" s="44"/>
      <c r="X1723" s="307"/>
      <c r="Y1723" s="44"/>
      <c r="Z1723" s="44"/>
      <c r="AA1723" s="44"/>
      <c r="AB1723" s="44"/>
      <c r="AC1723" s="44"/>
      <c r="AD1723" s="44"/>
      <c r="AE1723" s="44"/>
      <c r="AF1723" s="44"/>
      <c r="AG1723" s="44"/>
    </row>
    <row r="1724" spans="1:33" s="105" customFormat="1" ht="11.45" customHeight="1" outlineLevel="1" x14ac:dyDescent="0.2">
      <c r="A1724" s="142">
        <f t="shared" si="79"/>
        <v>1707</v>
      </c>
      <c r="B1724" s="318"/>
      <c r="C1724" s="71"/>
      <c r="D1724" s="314"/>
      <c r="E1724" s="70"/>
      <c r="F1724" s="309"/>
      <c r="G1724" s="308"/>
      <c r="H1724" s="305"/>
      <c r="I1724" s="305"/>
      <c r="J1724" s="311"/>
      <c r="K1724" s="305"/>
      <c r="L1724" s="130" t="str">
        <f>IF(I1724&lt;H1724,"Check dates",IF(AND(H1724="",I1724&gt;0),"Check dates",IF(I1724="",".",IFERROR(MAX(0,NETWORKDAYS(H1724,I1724,Lists!$F$45:$F$65)-IF(ISNUMBER(J1724),J1724,0)-1,0),"."))))</f>
        <v>.</v>
      </c>
      <c r="M1724" s="308"/>
      <c r="N1724" s="308"/>
      <c r="O1724" s="304"/>
      <c r="P1724" s="304"/>
      <c r="Q1724" s="304"/>
      <c r="R1724" s="304"/>
      <c r="S1724" s="130" t="str">
        <f t="shared" si="81"/>
        <v>.</v>
      </c>
      <c r="T1724" s="169" t="str">
        <f>IF(S1724="Yes",(NETWORKDAYS(H1724,$D$12,Lists!$F$45:$F$65)-IF(ISNUMBER(J1724),J1724,0)-1),".")</f>
        <v>.</v>
      </c>
      <c r="U1724" s="24"/>
      <c r="V1724" s="296" t="str">
        <f t="shared" si="80"/>
        <v>.</v>
      </c>
      <c r="W1724" s="44"/>
      <c r="X1724" s="307"/>
      <c r="Y1724" s="44"/>
      <c r="Z1724" s="44"/>
      <c r="AA1724" s="44"/>
      <c r="AB1724" s="44"/>
      <c r="AC1724" s="44"/>
      <c r="AD1724" s="44"/>
      <c r="AE1724" s="44"/>
      <c r="AF1724" s="44"/>
      <c r="AG1724" s="44"/>
    </row>
    <row r="1725" spans="1:33" s="105" customFormat="1" ht="11.45" customHeight="1" outlineLevel="1" x14ac:dyDescent="0.2">
      <c r="A1725" s="142">
        <f t="shared" si="79"/>
        <v>1708</v>
      </c>
      <c r="B1725" s="318"/>
      <c r="C1725" s="71"/>
      <c r="D1725" s="314"/>
      <c r="E1725" s="70"/>
      <c r="F1725" s="309"/>
      <c r="G1725" s="308"/>
      <c r="H1725" s="305"/>
      <c r="I1725" s="319"/>
      <c r="J1725" s="311"/>
      <c r="K1725" s="305"/>
      <c r="L1725" s="130" t="str">
        <f>IF(I1725&lt;H1725,"Check dates",IF(AND(H1725="",I1725&gt;0),"Check dates",IF(I1725="",".",IFERROR(MAX(0,NETWORKDAYS(H1725,I1725,Lists!$F$45:$F$65)-IF(ISNUMBER(J1725),J1725,0)-1,0),"."))))</f>
        <v>.</v>
      </c>
      <c r="M1725" s="308"/>
      <c r="N1725" s="308"/>
      <c r="O1725" s="304"/>
      <c r="P1725" s="304"/>
      <c r="Q1725" s="304"/>
      <c r="R1725" s="304"/>
      <c r="S1725" s="130" t="str">
        <f t="shared" si="81"/>
        <v>.</v>
      </c>
      <c r="T1725" s="169" t="str">
        <f>IF(S1725="Yes",(NETWORKDAYS(H1725,$D$12,Lists!$F$45:$F$65)-IF(ISNUMBER(J1725),J1725,0)-1),".")</f>
        <v>.</v>
      </c>
      <c r="U1725" s="24"/>
      <c r="V1725" s="296" t="str">
        <f t="shared" si="80"/>
        <v>.</v>
      </c>
      <c r="W1725" s="44"/>
      <c r="X1725" s="307"/>
      <c r="Y1725" s="44"/>
      <c r="Z1725" s="44"/>
      <c r="AA1725" s="44"/>
      <c r="AB1725" s="44"/>
      <c r="AC1725" s="44"/>
      <c r="AD1725" s="44"/>
      <c r="AE1725" s="44"/>
      <c r="AF1725" s="44"/>
      <c r="AG1725" s="44"/>
    </row>
    <row r="1726" spans="1:33" s="105" customFormat="1" outlineLevel="1" x14ac:dyDescent="0.2">
      <c r="A1726" s="142">
        <f t="shared" si="79"/>
        <v>1709</v>
      </c>
      <c r="B1726" s="318"/>
      <c r="C1726" s="71"/>
      <c r="D1726" s="314"/>
      <c r="E1726" s="70"/>
      <c r="F1726" s="309"/>
      <c r="G1726" s="308"/>
      <c r="H1726" s="305"/>
      <c r="I1726" s="305"/>
      <c r="J1726" s="311"/>
      <c r="K1726" s="305"/>
      <c r="L1726" s="130" t="str">
        <f>IF(I1726&lt;H1726,"Check dates",IF(AND(H1726="",I1726&gt;0),"Check dates",IF(I1726="",".",IFERROR(MAX(0,NETWORKDAYS(H1726,I1726,Lists!$F$45:$F$65)-IF(ISNUMBER(J1726),J1726,0)-1,0),"."))))</f>
        <v>.</v>
      </c>
      <c r="M1726" s="308"/>
      <c r="N1726" s="308"/>
      <c r="O1726" s="304"/>
      <c r="P1726" s="304"/>
      <c r="Q1726" s="304"/>
      <c r="R1726" s="304"/>
      <c r="S1726" s="130" t="str">
        <f t="shared" si="81"/>
        <v>.</v>
      </c>
      <c r="T1726" s="169" t="str">
        <f>IF(S1726="Yes",(NETWORKDAYS(H1726,$D$12,Lists!$F$45:$F$65)-IF(ISNUMBER(J1726),J1726,0)-1),".")</f>
        <v>.</v>
      </c>
      <c r="U1726" s="24"/>
      <c r="V1726" s="296" t="str">
        <f t="shared" si="80"/>
        <v>.</v>
      </c>
      <c r="W1726" s="44"/>
      <c r="X1726" s="307"/>
      <c r="Y1726" s="44"/>
      <c r="Z1726" s="44"/>
      <c r="AA1726" s="44"/>
      <c r="AB1726" s="44"/>
      <c r="AC1726" s="44"/>
      <c r="AD1726" s="44"/>
      <c r="AE1726" s="44"/>
      <c r="AF1726" s="44"/>
      <c r="AG1726" s="44"/>
    </row>
    <row r="1727" spans="1:33" s="105" customFormat="1" ht="11.45" customHeight="1" outlineLevel="1" x14ac:dyDescent="0.2">
      <c r="A1727" s="142">
        <f t="shared" si="79"/>
        <v>1710</v>
      </c>
      <c r="B1727" s="318"/>
      <c r="C1727" s="71"/>
      <c r="D1727" s="314"/>
      <c r="E1727" s="70"/>
      <c r="F1727" s="309"/>
      <c r="G1727" s="308"/>
      <c r="H1727" s="305"/>
      <c r="I1727" s="305"/>
      <c r="J1727" s="311"/>
      <c r="K1727" s="305"/>
      <c r="L1727" s="130" t="str">
        <f>IF(I1727&lt;H1727,"Check dates",IF(AND(H1727="",I1727&gt;0),"Check dates",IF(I1727="",".",IFERROR(MAX(0,NETWORKDAYS(H1727,I1727,Lists!$F$45:$F$65)-IF(ISNUMBER(J1727),J1727,0)-1,0),"."))))</f>
        <v>.</v>
      </c>
      <c r="M1727" s="308"/>
      <c r="N1727" s="308"/>
      <c r="O1727" s="304"/>
      <c r="P1727" s="304"/>
      <c r="Q1727" s="304"/>
      <c r="R1727" s="304"/>
      <c r="S1727" s="130" t="str">
        <f t="shared" si="81"/>
        <v>.</v>
      </c>
      <c r="T1727" s="169" t="str">
        <f>IF(S1727="Yes",(NETWORKDAYS(H1727,$D$12,Lists!$F$45:$F$65)-IF(ISNUMBER(J1727),J1727,0)-1),".")</f>
        <v>.</v>
      </c>
      <c r="U1727" s="24"/>
      <c r="V1727" s="296" t="str">
        <f t="shared" si="80"/>
        <v>.</v>
      </c>
      <c r="W1727" s="44"/>
      <c r="X1727" s="307"/>
      <c r="Y1727" s="44"/>
      <c r="Z1727" s="44"/>
      <c r="AA1727" s="44"/>
      <c r="AB1727" s="44"/>
      <c r="AC1727" s="44"/>
      <c r="AD1727" s="44"/>
      <c r="AE1727" s="44"/>
      <c r="AF1727" s="44"/>
      <c r="AG1727" s="44"/>
    </row>
    <row r="1728" spans="1:33" s="105" customFormat="1" ht="11.45" customHeight="1" outlineLevel="1" x14ac:dyDescent="0.2">
      <c r="A1728" s="142">
        <f t="shared" si="79"/>
        <v>1711</v>
      </c>
      <c r="B1728" s="318"/>
      <c r="C1728" s="71"/>
      <c r="D1728" s="314"/>
      <c r="E1728" s="70"/>
      <c r="F1728" s="309"/>
      <c r="G1728" s="308"/>
      <c r="H1728" s="305"/>
      <c r="I1728" s="305"/>
      <c r="J1728" s="311"/>
      <c r="K1728" s="305"/>
      <c r="L1728" s="130" t="str">
        <f>IF(I1728&lt;H1728,"Check dates",IF(AND(H1728="",I1728&gt;0),"Check dates",IF(I1728="",".",IFERROR(MAX(0,NETWORKDAYS(H1728,I1728,Lists!$F$45:$F$65)-IF(ISNUMBER(J1728),J1728,0)-1,0),"."))))</f>
        <v>.</v>
      </c>
      <c r="M1728" s="308"/>
      <c r="N1728" s="308"/>
      <c r="O1728" s="304"/>
      <c r="P1728" s="304"/>
      <c r="Q1728" s="304"/>
      <c r="R1728" s="304"/>
      <c r="S1728" s="130" t="str">
        <f t="shared" si="81"/>
        <v>.</v>
      </c>
      <c r="T1728" s="169" t="str">
        <f>IF(S1728="Yes",(NETWORKDAYS(H1728,$D$12,Lists!$F$45:$F$65)-IF(ISNUMBER(J1728),J1728,0)-1),".")</f>
        <v>.</v>
      </c>
      <c r="U1728" s="24"/>
      <c r="V1728" s="296" t="str">
        <f t="shared" si="80"/>
        <v>.</v>
      </c>
      <c r="W1728" s="44"/>
      <c r="X1728" s="307"/>
      <c r="Y1728" s="44"/>
      <c r="Z1728" s="44"/>
      <c r="AA1728" s="44"/>
      <c r="AB1728" s="44"/>
      <c r="AC1728" s="44"/>
      <c r="AD1728" s="44"/>
      <c r="AE1728" s="44"/>
      <c r="AF1728" s="44"/>
      <c r="AG1728" s="44"/>
    </row>
    <row r="1729" spans="1:33" s="105" customFormat="1" ht="11.45" customHeight="1" outlineLevel="1" x14ac:dyDescent="0.2">
      <c r="A1729" s="142">
        <f t="shared" si="79"/>
        <v>1712</v>
      </c>
      <c r="B1729" s="318"/>
      <c r="C1729" s="71"/>
      <c r="D1729" s="314"/>
      <c r="E1729" s="70"/>
      <c r="F1729" s="309"/>
      <c r="G1729" s="308"/>
      <c r="H1729" s="305"/>
      <c r="I1729" s="319"/>
      <c r="J1729" s="311"/>
      <c r="K1729" s="305"/>
      <c r="L1729" s="130" t="str">
        <f>IF(I1729&lt;H1729,"Check dates",IF(AND(H1729="",I1729&gt;0),"Check dates",IF(I1729="",".",IFERROR(MAX(0,NETWORKDAYS(H1729,I1729,Lists!$F$45:$F$65)-IF(ISNUMBER(J1729),J1729,0)-1,0),"."))))</f>
        <v>.</v>
      </c>
      <c r="M1729" s="308"/>
      <c r="N1729" s="308"/>
      <c r="O1729" s="304"/>
      <c r="P1729" s="304"/>
      <c r="Q1729" s="304"/>
      <c r="R1729" s="304"/>
      <c r="S1729" s="130" t="str">
        <f t="shared" si="81"/>
        <v>.</v>
      </c>
      <c r="T1729" s="169" t="str">
        <f>IF(S1729="Yes",(NETWORKDAYS(H1729,$D$12,Lists!$F$45:$F$65)-IF(ISNUMBER(J1729),J1729,0)-1),".")</f>
        <v>.</v>
      </c>
      <c r="U1729" s="24"/>
      <c r="V1729" s="296" t="str">
        <f t="shared" si="80"/>
        <v>.</v>
      </c>
      <c r="W1729" s="44"/>
      <c r="X1729" s="307"/>
      <c r="Y1729" s="44"/>
      <c r="Z1729" s="44"/>
      <c r="AA1729" s="44"/>
      <c r="AB1729" s="44"/>
      <c r="AC1729" s="44"/>
      <c r="AD1729" s="44"/>
      <c r="AE1729" s="44"/>
      <c r="AF1729" s="44"/>
      <c r="AG1729" s="44"/>
    </row>
    <row r="1730" spans="1:33" s="105" customFormat="1" ht="11.45" customHeight="1" outlineLevel="1" x14ac:dyDescent="0.2">
      <c r="A1730" s="142">
        <f t="shared" si="79"/>
        <v>1713</v>
      </c>
      <c r="B1730" s="318"/>
      <c r="C1730" s="71"/>
      <c r="D1730" s="314"/>
      <c r="E1730" s="70"/>
      <c r="F1730" s="309"/>
      <c r="G1730" s="308"/>
      <c r="H1730" s="305"/>
      <c r="I1730" s="305"/>
      <c r="J1730" s="311"/>
      <c r="K1730" s="305"/>
      <c r="L1730" s="130" t="str">
        <f>IF(I1730&lt;H1730,"Check dates",IF(AND(H1730="",I1730&gt;0),"Check dates",IF(I1730="",".",IFERROR(MAX(0,NETWORKDAYS(H1730,I1730,Lists!$F$45:$F$65)-IF(ISNUMBER(J1730),J1730,0)-1,0),"."))))</f>
        <v>.</v>
      </c>
      <c r="M1730" s="308"/>
      <c r="N1730" s="308"/>
      <c r="O1730" s="304"/>
      <c r="P1730" s="304"/>
      <c r="Q1730" s="304"/>
      <c r="R1730" s="304"/>
      <c r="S1730" s="130" t="str">
        <f t="shared" si="81"/>
        <v>.</v>
      </c>
      <c r="T1730" s="169" t="str">
        <f>IF(S1730="Yes",(NETWORKDAYS(H1730,$D$12,Lists!$F$45:$F$65)-IF(ISNUMBER(J1730),J1730,0)-1),".")</f>
        <v>.</v>
      </c>
      <c r="U1730" s="24"/>
      <c r="V1730" s="296" t="str">
        <f t="shared" si="80"/>
        <v>.</v>
      </c>
      <c r="W1730" s="44"/>
      <c r="X1730" s="307"/>
      <c r="Y1730" s="44"/>
      <c r="Z1730" s="44"/>
      <c r="AA1730" s="44"/>
      <c r="AB1730" s="44"/>
      <c r="AC1730" s="44"/>
      <c r="AD1730" s="44"/>
      <c r="AE1730" s="44"/>
      <c r="AF1730" s="44"/>
      <c r="AG1730" s="44"/>
    </row>
    <row r="1731" spans="1:33" s="105" customFormat="1" ht="11.45" customHeight="1" outlineLevel="1" x14ac:dyDescent="0.2">
      <c r="A1731" s="142">
        <f t="shared" si="79"/>
        <v>1714</v>
      </c>
      <c r="B1731" s="318"/>
      <c r="C1731" s="71"/>
      <c r="D1731" s="314"/>
      <c r="E1731" s="70"/>
      <c r="F1731" s="309"/>
      <c r="G1731" s="308"/>
      <c r="H1731" s="305"/>
      <c r="I1731" s="305"/>
      <c r="J1731" s="311"/>
      <c r="K1731" s="305"/>
      <c r="L1731" s="130" t="str">
        <f>IF(I1731&lt;H1731,"Check dates",IF(AND(H1731="",I1731&gt;0),"Check dates",IF(I1731="",".",IFERROR(MAX(0,NETWORKDAYS(H1731,I1731,Lists!$F$45:$F$65)-IF(ISNUMBER(J1731),J1731,0)-1,0),"."))))</f>
        <v>.</v>
      </c>
      <c r="M1731" s="308"/>
      <c r="N1731" s="308"/>
      <c r="O1731" s="304"/>
      <c r="P1731" s="304"/>
      <c r="Q1731" s="304"/>
      <c r="R1731" s="304"/>
      <c r="S1731" s="130" t="str">
        <f t="shared" si="81"/>
        <v>.</v>
      </c>
      <c r="T1731" s="169" t="str">
        <f>IF(S1731="Yes",(NETWORKDAYS(H1731,$D$12,Lists!$F$45:$F$65)-IF(ISNUMBER(J1731),J1731,0)-1),".")</f>
        <v>.</v>
      </c>
      <c r="U1731" s="24"/>
      <c r="V1731" s="296" t="str">
        <f t="shared" si="80"/>
        <v>.</v>
      </c>
      <c r="W1731" s="44"/>
      <c r="X1731" s="307"/>
      <c r="Y1731" s="44"/>
      <c r="Z1731" s="44"/>
      <c r="AA1731" s="44"/>
      <c r="AB1731" s="44"/>
      <c r="AC1731" s="44"/>
      <c r="AD1731" s="44"/>
      <c r="AE1731" s="44"/>
      <c r="AF1731" s="44"/>
      <c r="AG1731" s="44"/>
    </row>
    <row r="1732" spans="1:33" s="105" customFormat="1" ht="11.45" customHeight="1" outlineLevel="1" x14ac:dyDescent="0.2">
      <c r="A1732" s="142">
        <f t="shared" si="79"/>
        <v>1715</v>
      </c>
      <c r="B1732" s="318"/>
      <c r="C1732" s="71"/>
      <c r="D1732" s="314"/>
      <c r="E1732" s="70"/>
      <c r="F1732" s="309"/>
      <c r="G1732" s="308"/>
      <c r="H1732" s="305"/>
      <c r="I1732" s="305"/>
      <c r="J1732" s="311"/>
      <c r="K1732" s="305"/>
      <c r="L1732" s="130" t="str">
        <f>IF(I1732&lt;H1732,"Check dates",IF(AND(H1732="",I1732&gt;0),"Check dates",IF(I1732="",".",IFERROR(MAX(0,NETWORKDAYS(H1732,I1732,Lists!$F$45:$F$65)-IF(ISNUMBER(J1732),J1732,0)-1,0),"."))))</f>
        <v>.</v>
      </c>
      <c r="M1732" s="308"/>
      <c r="N1732" s="308"/>
      <c r="O1732" s="304"/>
      <c r="P1732" s="304"/>
      <c r="Q1732" s="304"/>
      <c r="R1732" s="304"/>
      <c r="S1732" s="130" t="str">
        <f t="shared" si="81"/>
        <v>.</v>
      </c>
      <c r="T1732" s="169" t="str">
        <f>IF(S1732="Yes",(NETWORKDAYS(H1732,$D$12,Lists!$F$45:$F$65)-IF(ISNUMBER(J1732),J1732,0)-1),".")</f>
        <v>.</v>
      </c>
      <c r="U1732" s="24"/>
      <c r="V1732" s="296" t="str">
        <f t="shared" si="80"/>
        <v>.</v>
      </c>
      <c r="W1732" s="44"/>
      <c r="X1732" s="307"/>
      <c r="Y1732" s="44"/>
      <c r="Z1732" s="44"/>
      <c r="AA1732" s="44"/>
      <c r="AB1732" s="44"/>
      <c r="AC1732" s="44"/>
      <c r="AD1732" s="44"/>
      <c r="AE1732" s="44"/>
      <c r="AF1732" s="44"/>
      <c r="AG1732" s="44"/>
    </row>
    <row r="1733" spans="1:33" s="105" customFormat="1" outlineLevel="1" x14ac:dyDescent="0.2">
      <c r="A1733" s="142">
        <f t="shared" si="79"/>
        <v>1716</v>
      </c>
      <c r="B1733" s="318"/>
      <c r="C1733" s="71"/>
      <c r="D1733" s="314"/>
      <c r="E1733" s="70"/>
      <c r="F1733" s="309"/>
      <c r="G1733" s="308"/>
      <c r="H1733" s="305"/>
      <c r="I1733" s="305"/>
      <c r="J1733" s="311"/>
      <c r="K1733" s="305"/>
      <c r="L1733" s="130" t="str">
        <f>IF(I1733&lt;H1733,"Check dates",IF(AND(H1733="",I1733&gt;0),"Check dates",IF(I1733="",".",IFERROR(MAX(0,NETWORKDAYS(H1733,I1733,Lists!$F$45:$F$65)-IF(ISNUMBER(J1733),J1733,0)-1,0),"."))))</f>
        <v>.</v>
      </c>
      <c r="M1733" s="308"/>
      <c r="N1733" s="308"/>
      <c r="O1733" s="304"/>
      <c r="P1733" s="304"/>
      <c r="Q1733" s="304"/>
      <c r="R1733" s="304"/>
      <c r="S1733" s="130" t="str">
        <f t="shared" si="81"/>
        <v>.</v>
      </c>
      <c r="T1733" s="169" t="str">
        <f>IF(S1733="Yes",(NETWORKDAYS(H1733,$D$12,Lists!$F$45:$F$65)-IF(ISNUMBER(J1733),J1733,0)-1),".")</f>
        <v>.</v>
      </c>
      <c r="U1733" s="24"/>
      <c r="V1733" s="296" t="str">
        <f t="shared" si="80"/>
        <v>.</v>
      </c>
      <c r="W1733" s="44"/>
      <c r="X1733" s="307"/>
      <c r="Y1733" s="44"/>
      <c r="Z1733" s="44"/>
      <c r="AA1733" s="44"/>
      <c r="AB1733" s="44"/>
      <c r="AC1733" s="44"/>
      <c r="AD1733" s="44"/>
      <c r="AE1733" s="44"/>
      <c r="AF1733" s="44"/>
      <c r="AG1733" s="44"/>
    </row>
    <row r="1734" spans="1:33" s="105" customFormat="1" outlineLevel="1" x14ac:dyDescent="0.2">
      <c r="A1734" s="142">
        <f t="shared" si="79"/>
        <v>1717</v>
      </c>
      <c r="B1734" s="318"/>
      <c r="C1734" s="71"/>
      <c r="D1734" s="314"/>
      <c r="E1734" s="70"/>
      <c r="F1734" s="309"/>
      <c r="G1734" s="308"/>
      <c r="H1734" s="305"/>
      <c r="I1734" s="305"/>
      <c r="J1734" s="311"/>
      <c r="K1734" s="305"/>
      <c r="L1734" s="130" t="str">
        <f>IF(I1734&lt;H1734,"Check dates",IF(AND(H1734="",I1734&gt;0),"Check dates",IF(I1734="",".",IFERROR(MAX(0,NETWORKDAYS(H1734,I1734,Lists!$F$45:$F$65)-IF(ISNUMBER(J1734),J1734,0)-1,0),"."))))</f>
        <v>.</v>
      </c>
      <c r="M1734" s="308"/>
      <c r="N1734" s="308"/>
      <c r="O1734" s="304"/>
      <c r="P1734" s="304"/>
      <c r="Q1734" s="304"/>
      <c r="R1734" s="304"/>
      <c r="S1734" s="130" t="str">
        <f t="shared" si="81"/>
        <v>.</v>
      </c>
      <c r="T1734" s="169" t="str">
        <f>IF(S1734="Yes",(NETWORKDAYS(H1734,$D$12,Lists!$F$45:$F$65)-IF(ISNUMBER(J1734),J1734,0)-1),".")</f>
        <v>.</v>
      </c>
      <c r="U1734" s="24"/>
      <c r="V1734" s="296" t="str">
        <f t="shared" si="80"/>
        <v>.</v>
      </c>
      <c r="W1734" s="44"/>
      <c r="X1734" s="307"/>
      <c r="Y1734" s="44"/>
      <c r="Z1734" s="44"/>
      <c r="AA1734" s="44"/>
      <c r="AB1734" s="44"/>
      <c r="AC1734" s="44"/>
      <c r="AD1734" s="44"/>
      <c r="AE1734" s="44"/>
      <c r="AF1734" s="44"/>
      <c r="AG1734" s="44"/>
    </row>
    <row r="1735" spans="1:33" s="105" customFormat="1" outlineLevel="1" x14ac:dyDescent="0.2">
      <c r="A1735" s="142">
        <f t="shared" si="79"/>
        <v>1718</v>
      </c>
      <c r="B1735" s="318"/>
      <c r="C1735" s="71"/>
      <c r="D1735" s="314"/>
      <c r="E1735" s="70"/>
      <c r="F1735" s="309"/>
      <c r="G1735" s="308"/>
      <c r="H1735" s="305"/>
      <c r="I1735" s="319"/>
      <c r="J1735" s="311"/>
      <c r="K1735" s="305"/>
      <c r="L1735" s="130" t="str">
        <f>IF(I1735&lt;H1735,"Check dates",IF(AND(H1735="",I1735&gt;0),"Check dates",IF(I1735="",".",IFERROR(MAX(0,NETWORKDAYS(H1735,I1735,Lists!$F$45:$F$65)-IF(ISNUMBER(J1735),J1735,0)-1,0),"."))))</f>
        <v>.</v>
      </c>
      <c r="M1735" s="308"/>
      <c r="N1735" s="308"/>
      <c r="O1735" s="304"/>
      <c r="P1735" s="304"/>
      <c r="Q1735" s="304"/>
      <c r="R1735" s="304"/>
      <c r="S1735" s="130" t="str">
        <f t="shared" si="81"/>
        <v>.</v>
      </c>
      <c r="T1735" s="169" t="str">
        <f>IF(S1735="Yes",(NETWORKDAYS(H1735,$D$12,Lists!$F$45:$F$65)-IF(ISNUMBER(J1735),J1735,0)-1),".")</f>
        <v>.</v>
      </c>
      <c r="U1735" s="24"/>
      <c r="V1735" s="296" t="str">
        <f t="shared" si="80"/>
        <v>.</v>
      </c>
      <c r="W1735" s="44"/>
      <c r="X1735" s="307"/>
      <c r="Y1735" s="44"/>
      <c r="Z1735" s="44"/>
      <c r="AA1735" s="44"/>
      <c r="AB1735" s="44"/>
      <c r="AC1735" s="44"/>
      <c r="AD1735" s="44"/>
      <c r="AE1735" s="44"/>
      <c r="AF1735" s="44"/>
      <c r="AG1735" s="44"/>
    </row>
    <row r="1736" spans="1:33" s="105" customFormat="1" ht="11.45" customHeight="1" outlineLevel="1" x14ac:dyDescent="0.2">
      <c r="A1736" s="142">
        <f t="shared" ref="A1736:A1799" si="82">A1735+1</f>
        <v>1719</v>
      </c>
      <c r="B1736" s="318"/>
      <c r="C1736" s="71"/>
      <c r="D1736" s="314"/>
      <c r="E1736" s="70"/>
      <c r="F1736" s="309"/>
      <c r="G1736" s="308"/>
      <c r="H1736" s="305"/>
      <c r="I1736" s="319"/>
      <c r="J1736" s="311"/>
      <c r="K1736" s="305"/>
      <c r="L1736" s="130" t="str">
        <f>IF(I1736&lt;H1736,"Check dates",IF(AND(H1736="",I1736&gt;0),"Check dates",IF(I1736="",".",IFERROR(MAX(0,NETWORKDAYS(H1736,I1736,Lists!$F$45:$F$65)-IF(ISNUMBER(J1736),J1736,0)-1,0),"."))))</f>
        <v>.</v>
      </c>
      <c r="M1736" s="308"/>
      <c r="N1736" s="308"/>
      <c r="O1736" s="304"/>
      <c r="P1736" s="304"/>
      <c r="Q1736" s="304"/>
      <c r="R1736" s="304"/>
      <c r="S1736" s="130" t="str">
        <f t="shared" si="81"/>
        <v>.</v>
      </c>
      <c r="T1736" s="169" t="str">
        <f>IF(S1736="Yes",(NETWORKDAYS(H1736,$D$12,Lists!$F$45:$F$65)-IF(ISNUMBER(J1736),J1736,0)-1),".")</f>
        <v>.</v>
      </c>
      <c r="U1736" s="24"/>
      <c r="V1736" s="296" t="str">
        <f t="shared" si="80"/>
        <v>.</v>
      </c>
      <c r="W1736" s="44"/>
      <c r="X1736" s="307"/>
      <c r="Y1736" s="44"/>
      <c r="Z1736" s="44"/>
      <c r="AA1736" s="44"/>
      <c r="AB1736" s="44"/>
      <c r="AC1736" s="44"/>
      <c r="AD1736" s="44"/>
      <c r="AE1736" s="44"/>
      <c r="AF1736" s="44"/>
      <c r="AG1736" s="44"/>
    </row>
    <row r="1737" spans="1:33" s="105" customFormat="1" outlineLevel="1" x14ac:dyDescent="0.2">
      <c r="A1737" s="142">
        <f t="shared" si="82"/>
        <v>1720</v>
      </c>
      <c r="B1737" s="318"/>
      <c r="C1737" s="71"/>
      <c r="D1737" s="314"/>
      <c r="E1737" s="70"/>
      <c r="F1737" s="309"/>
      <c r="G1737" s="308"/>
      <c r="H1737" s="305"/>
      <c r="I1737" s="319"/>
      <c r="J1737" s="311"/>
      <c r="K1737" s="305"/>
      <c r="L1737" s="130" t="str">
        <f>IF(I1737&lt;H1737,"Check dates",IF(AND(H1737="",I1737&gt;0),"Check dates",IF(I1737="",".",IFERROR(MAX(0,NETWORKDAYS(H1737,I1737,Lists!$F$45:$F$65)-IF(ISNUMBER(J1737),J1737,0)-1,0),"."))))</f>
        <v>.</v>
      </c>
      <c r="M1737" s="308"/>
      <c r="N1737" s="308"/>
      <c r="O1737" s="304"/>
      <c r="P1737" s="304"/>
      <c r="Q1737" s="304"/>
      <c r="R1737" s="304"/>
      <c r="S1737" s="130" t="str">
        <f t="shared" si="81"/>
        <v>.</v>
      </c>
      <c r="T1737" s="169" t="str">
        <f>IF(S1737="Yes",(NETWORKDAYS(H1737,$D$12,Lists!$F$45:$F$65)-IF(ISNUMBER(J1737),J1737,0)-1),".")</f>
        <v>.</v>
      </c>
      <c r="U1737" s="24"/>
      <c r="V1737" s="296" t="str">
        <f t="shared" si="80"/>
        <v>.</v>
      </c>
      <c r="W1737" s="44"/>
      <c r="X1737" s="307"/>
      <c r="Y1737" s="44"/>
      <c r="Z1737" s="44"/>
      <c r="AA1737" s="44"/>
      <c r="AB1737" s="44"/>
      <c r="AC1737" s="44"/>
      <c r="AD1737" s="44"/>
      <c r="AE1737" s="44"/>
      <c r="AF1737" s="44"/>
      <c r="AG1737" s="44"/>
    </row>
    <row r="1738" spans="1:33" s="105" customFormat="1" ht="11.45" customHeight="1" outlineLevel="1" x14ac:dyDescent="0.2">
      <c r="A1738" s="142">
        <f t="shared" si="82"/>
        <v>1721</v>
      </c>
      <c r="B1738" s="318"/>
      <c r="C1738" s="71"/>
      <c r="D1738" s="314"/>
      <c r="E1738" s="70"/>
      <c r="F1738" s="309"/>
      <c r="G1738" s="308"/>
      <c r="H1738" s="305"/>
      <c r="I1738" s="319"/>
      <c r="J1738" s="311"/>
      <c r="K1738" s="305"/>
      <c r="L1738" s="130" t="str">
        <f>IF(I1738&lt;H1738,"Check dates",IF(AND(H1738="",I1738&gt;0),"Check dates",IF(I1738="",".",IFERROR(MAX(0,NETWORKDAYS(H1738,I1738,Lists!$F$45:$F$65)-IF(ISNUMBER(J1738),J1738,0)-1,0),"."))))</f>
        <v>.</v>
      </c>
      <c r="M1738" s="308"/>
      <c r="N1738" s="308"/>
      <c r="O1738" s="304"/>
      <c r="P1738" s="304"/>
      <c r="Q1738" s="304"/>
      <c r="R1738" s="304"/>
      <c r="S1738" s="130" t="str">
        <f t="shared" si="81"/>
        <v>.</v>
      </c>
      <c r="T1738" s="169" t="str">
        <f>IF(S1738="Yes",(NETWORKDAYS(H1738,$D$12,Lists!$F$45:$F$65)-IF(ISNUMBER(J1738),J1738,0)-1),".")</f>
        <v>.</v>
      </c>
      <c r="U1738" s="24"/>
      <c r="V1738" s="296" t="str">
        <f t="shared" si="80"/>
        <v>.</v>
      </c>
      <c r="W1738" s="44"/>
      <c r="X1738" s="307"/>
      <c r="Y1738" s="44"/>
      <c r="Z1738" s="44"/>
      <c r="AA1738" s="44"/>
      <c r="AB1738" s="44"/>
      <c r="AC1738" s="44"/>
      <c r="AD1738" s="44"/>
      <c r="AE1738" s="44"/>
      <c r="AF1738" s="44"/>
      <c r="AG1738" s="44"/>
    </row>
    <row r="1739" spans="1:33" s="105" customFormat="1" ht="11.45" customHeight="1" outlineLevel="1" x14ac:dyDescent="0.2">
      <c r="A1739" s="142">
        <f t="shared" si="82"/>
        <v>1722</v>
      </c>
      <c r="B1739" s="318"/>
      <c r="C1739" s="71"/>
      <c r="D1739" s="314"/>
      <c r="E1739" s="70"/>
      <c r="F1739" s="309"/>
      <c r="G1739" s="308"/>
      <c r="H1739" s="305"/>
      <c r="I1739" s="319"/>
      <c r="J1739" s="311"/>
      <c r="K1739" s="305"/>
      <c r="L1739" s="130" t="str">
        <f>IF(I1739&lt;H1739,"Check dates",IF(AND(H1739="",I1739&gt;0),"Check dates",IF(I1739="",".",IFERROR(MAX(0,NETWORKDAYS(H1739,I1739,Lists!$F$45:$F$65)-IF(ISNUMBER(J1739),J1739,0)-1,0),"."))))</f>
        <v>.</v>
      </c>
      <c r="M1739" s="308"/>
      <c r="N1739" s="308"/>
      <c r="O1739" s="304"/>
      <c r="P1739" s="304"/>
      <c r="Q1739" s="304"/>
      <c r="R1739" s="304"/>
      <c r="S1739" s="130" t="str">
        <f t="shared" si="81"/>
        <v>.</v>
      </c>
      <c r="T1739" s="169" t="str">
        <f>IF(S1739="Yes",(NETWORKDAYS(H1739,$D$12,Lists!$F$45:$F$65)-IF(ISNUMBER(J1739),J1739,0)-1),".")</f>
        <v>.</v>
      </c>
      <c r="U1739" s="24"/>
      <c r="V1739" s="296" t="str">
        <f t="shared" si="80"/>
        <v>.</v>
      </c>
      <c r="W1739" s="44"/>
      <c r="X1739" s="307"/>
      <c r="Y1739" s="44"/>
      <c r="Z1739" s="44"/>
      <c r="AA1739" s="44"/>
      <c r="AB1739" s="44"/>
      <c r="AC1739" s="44"/>
      <c r="AD1739" s="44"/>
      <c r="AE1739" s="44"/>
      <c r="AF1739" s="44"/>
      <c r="AG1739" s="44"/>
    </row>
    <row r="1740" spans="1:33" s="105" customFormat="1" ht="11.45" customHeight="1" outlineLevel="1" x14ac:dyDescent="0.2">
      <c r="A1740" s="142">
        <f t="shared" si="82"/>
        <v>1723</v>
      </c>
      <c r="B1740" s="318"/>
      <c r="C1740" s="71"/>
      <c r="D1740" s="314"/>
      <c r="E1740" s="70"/>
      <c r="F1740" s="309"/>
      <c r="G1740" s="308"/>
      <c r="H1740" s="305"/>
      <c r="I1740" s="305"/>
      <c r="J1740" s="311"/>
      <c r="K1740" s="305"/>
      <c r="L1740" s="130" t="str">
        <f>IF(I1740&lt;H1740,"Check dates",IF(AND(H1740="",I1740&gt;0),"Check dates",IF(I1740="",".",IFERROR(MAX(0,NETWORKDAYS(H1740,I1740,Lists!$F$45:$F$65)-IF(ISNUMBER(J1740),J1740,0)-1,0),"."))))</f>
        <v>.</v>
      </c>
      <c r="M1740" s="308"/>
      <c r="N1740" s="308"/>
      <c r="O1740" s="304"/>
      <c r="P1740" s="304"/>
      <c r="Q1740" s="304"/>
      <c r="R1740" s="304"/>
      <c r="S1740" s="130" t="str">
        <f t="shared" si="81"/>
        <v>.</v>
      </c>
      <c r="T1740" s="169" t="str">
        <f>IF(S1740="Yes",(NETWORKDAYS(H1740,$D$12,Lists!$F$45:$F$65)-IF(ISNUMBER(J1740),J1740,0)-1),".")</f>
        <v>.</v>
      </c>
      <c r="U1740" s="24"/>
      <c r="V1740" s="296" t="str">
        <f t="shared" si="80"/>
        <v>.</v>
      </c>
      <c r="W1740" s="44"/>
      <c r="X1740" s="307"/>
      <c r="Y1740" s="44"/>
      <c r="Z1740" s="44"/>
      <c r="AA1740" s="44"/>
      <c r="AB1740" s="44"/>
      <c r="AC1740" s="44"/>
      <c r="AD1740" s="44"/>
      <c r="AE1740" s="44"/>
      <c r="AF1740" s="44"/>
      <c r="AG1740" s="44"/>
    </row>
    <row r="1741" spans="1:33" s="105" customFormat="1" ht="11.45" customHeight="1" outlineLevel="1" x14ac:dyDescent="0.2">
      <c r="A1741" s="142">
        <f t="shared" si="82"/>
        <v>1724</v>
      </c>
      <c r="B1741" s="318"/>
      <c r="C1741" s="71"/>
      <c r="D1741" s="314"/>
      <c r="E1741" s="70"/>
      <c r="F1741" s="309"/>
      <c r="G1741" s="308"/>
      <c r="H1741" s="305"/>
      <c r="I1741" s="305"/>
      <c r="J1741" s="311"/>
      <c r="K1741" s="305"/>
      <c r="L1741" s="130" t="str">
        <f>IF(I1741&lt;H1741,"Check dates",IF(AND(H1741="",I1741&gt;0),"Check dates",IF(I1741="",".",IFERROR(MAX(0,NETWORKDAYS(H1741,I1741,Lists!$F$45:$F$65)-IF(ISNUMBER(J1741),J1741,0)-1,0),"."))))</f>
        <v>.</v>
      </c>
      <c r="M1741" s="308"/>
      <c r="N1741" s="308"/>
      <c r="O1741" s="304"/>
      <c r="P1741" s="304"/>
      <c r="Q1741" s="304"/>
      <c r="R1741" s="304"/>
      <c r="S1741" s="130" t="str">
        <f t="shared" si="81"/>
        <v>.</v>
      </c>
      <c r="T1741" s="169" t="str">
        <f>IF(S1741="Yes",(NETWORKDAYS(H1741,$D$12,Lists!$F$45:$F$65)-IF(ISNUMBER(J1741),J1741,0)-1),".")</f>
        <v>.</v>
      </c>
      <c r="U1741" s="24"/>
      <c r="V1741" s="296" t="str">
        <f t="shared" si="80"/>
        <v>.</v>
      </c>
      <c r="W1741" s="44"/>
      <c r="X1741" s="307"/>
      <c r="Y1741" s="44"/>
      <c r="Z1741" s="44"/>
      <c r="AA1741" s="44"/>
      <c r="AB1741" s="44"/>
      <c r="AC1741" s="44"/>
      <c r="AD1741" s="44"/>
      <c r="AE1741" s="44"/>
      <c r="AF1741" s="44"/>
      <c r="AG1741" s="44"/>
    </row>
    <row r="1742" spans="1:33" s="105" customFormat="1" ht="11.45" customHeight="1" outlineLevel="1" x14ac:dyDescent="0.2">
      <c r="A1742" s="142">
        <f t="shared" si="82"/>
        <v>1725</v>
      </c>
      <c r="B1742" s="318"/>
      <c r="C1742" s="71"/>
      <c r="D1742" s="314"/>
      <c r="E1742" s="70"/>
      <c r="F1742" s="309"/>
      <c r="G1742" s="308"/>
      <c r="H1742" s="305"/>
      <c r="I1742" s="305"/>
      <c r="J1742" s="311"/>
      <c r="K1742" s="305"/>
      <c r="L1742" s="130" t="str">
        <f>IF(I1742&lt;H1742,"Check dates",IF(AND(H1742="",I1742&gt;0),"Check dates",IF(I1742="",".",IFERROR(MAX(0,NETWORKDAYS(H1742,I1742,Lists!$F$45:$F$65)-IF(ISNUMBER(J1742),J1742,0)-1,0),"."))))</f>
        <v>.</v>
      </c>
      <c r="M1742" s="308"/>
      <c r="N1742" s="308"/>
      <c r="O1742" s="304"/>
      <c r="P1742" s="304"/>
      <c r="Q1742" s="304"/>
      <c r="R1742" s="304"/>
      <c r="S1742" s="130" t="str">
        <f t="shared" si="81"/>
        <v>.</v>
      </c>
      <c r="T1742" s="169" t="str">
        <f>IF(S1742="Yes",(NETWORKDAYS(H1742,$D$12,Lists!$F$45:$F$65)-IF(ISNUMBER(J1742),J1742,0)-1),".")</f>
        <v>.</v>
      </c>
      <c r="U1742" s="24"/>
      <c r="V1742" s="296" t="str">
        <f t="shared" si="80"/>
        <v>.</v>
      </c>
      <c r="W1742" s="44"/>
      <c r="X1742" s="307"/>
      <c r="Y1742" s="44"/>
      <c r="Z1742" s="44"/>
      <c r="AA1742" s="44"/>
      <c r="AB1742" s="44"/>
      <c r="AC1742" s="44"/>
      <c r="AD1742" s="44"/>
      <c r="AE1742" s="44"/>
      <c r="AF1742" s="44"/>
      <c r="AG1742" s="44"/>
    </row>
    <row r="1743" spans="1:33" s="105" customFormat="1" ht="11.45" customHeight="1" outlineLevel="1" x14ac:dyDescent="0.2">
      <c r="A1743" s="142">
        <f t="shared" si="82"/>
        <v>1726</v>
      </c>
      <c r="B1743" s="318"/>
      <c r="C1743" s="71"/>
      <c r="D1743" s="314"/>
      <c r="E1743" s="70"/>
      <c r="F1743" s="309"/>
      <c r="G1743" s="308"/>
      <c r="H1743" s="305"/>
      <c r="I1743" s="305"/>
      <c r="J1743" s="311"/>
      <c r="K1743" s="305"/>
      <c r="L1743" s="130" t="str">
        <f>IF(I1743&lt;H1743,"Check dates",IF(AND(H1743="",I1743&gt;0),"Check dates",IF(I1743="",".",IFERROR(MAX(0,NETWORKDAYS(H1743,I1743,Lists!$F$45:$F$65)-IF(ISNUMBER(J1743),J1743,0)-1,0),"."))))</f>
        <v>.</v>
      </c>
      <c r="M1743" s="308"/>
      <c r="N1743" s="308"/>
      <c r="O1743" s="304"/>
      <c r="P1743" s="304"/>
      <c r="Q1743" s="304"/>
      <c r="R1743" s="304"/>
      <c r="S1743" s="130" t="str">
        <f t="shared" si="81"/>
        <v>.</v>
      </c>
      <c r="T1743" s="169" t="str">
        <f>IF(S1743="Yes",(NETWORKDAYS(H1743,$D$12,Lists!$F$45:$F$65)-IF(ISNUMBER(J1743),J1743,0)-1),".")</f>
        <v>.</v>
      </c>
      <c r="U1743" s="24"/>
      <c r="V1743" s="296" t="str">
        <f t="shared" si="80"/>
        <v>.</v>
      </c>
      <c r="W1743" s="44"/>
      <c r="X1743" s="307"/>
      <c r="Y1743" s="44"/>
      <c r="Z1743" s="44"/>
      <c r="AA1743" s="44"/>
      <c r="AB1743" s="44"/>
      <c r="AC1743" s="44"/>
      <c r="AD1743" s="44"/>
      <c r="AE1743" s="44"/>
      <c r="AF1743" s="44"/>
      <c r="AG1743" s="44"/>
    </row>
    <row r="1744" spans="1:33" s="105" customFormat="1" ht="11.45" customHeight="1" outlineLevel="1" x14ac:dyDescent="0.2">
      <c r="A1744" s="142">
        <f t="shared" si="82"/>
        <v>1727</v>
      </c>
      <c r="B1744" s="318"/>
      <c r="C1744" s="71"/>
      <c r="D1744" s="314"/>
      <c r="E1744" s="70"/>
      <c r="F1744" s="309"/>
      <c r="G1744" s="308"/>
      <c r="H1744" s="305"/>
      <c r="I1744" s="305"/>
      <c r="J1744" s="311"/>
      <c r="K1744" s="305"/>
      <c r="L1744" s="130" t="str">
        <f>IF(I1744&lt;H1744,"Check dates",IF(AND(H1744="",I1744&gt;0),"Check dates",IF(I1744="",".",IFERROR(MAX(0,NETWORKDAYS(H1744,I1744,Lists!$F$45:$F$65)-IF(ISNUMBER(J1744),J1744,0)-1,0),"."))))</f>
        <v>.</v>
      </c>
      <c r="M1744" s="308"/>
      <c r="N1744" s="308"/>
      <c r="O1744" s="304"/>
      <c r="P1744" s="304"/>
      <c r="Q1744" s="304"/>
      <c r="R1744" s="304"/>
      <c r="S1744" s="130" t="str">
        <f t="shared" si="81"/>
        <v>.</v>
      </c>
      <c r="T1744" s="169" t="str">
        <f>IF(S1744="Yes",(NETWORKDAYS(H1744,$D$12,Lists!$F$45:$F$65)-IF(ISNUMBER(J1744),J1744,0)-1),".")</f>
        <v>.</v>
      </c>
      <c r="U1744" s="24"/>
      <c r="V1744" s="296" t="str">
        <f t="shared" si="80"/>
        <v>.</v>
      </c>
      <c r="W1744" s="44"/>
      <c r="X1744" s="307"/>
      <c r="Y1744" s="44"/>
      <c r="Z1744" s="44"/>
      <c r="AA1744" s="44"/>
      <c r="AB1744" s="44"/>
      <c r="AC1744" s="44"/>
      <c r="AD1744" s="44"/>
      <c r="AE1744" s="44"/>
      <c r="AF1744" s="44"/>
      <c r="AG1744" s="44"/>
    </row>
    <row r="1745" spans="1:33" s="105" customFormat="1" ht="11.45" customHeight="1" outlineLevel="1" x14ac:dyDescent="0.2">
      <c r="A1745" s="142">
        <f t="shared" si="82"/>
        <v>1728</v>
      </c>
      <c r="B1745" s="318"/>
      <c r="C1745" s="71"/>
      <c r="D1745" s="314"/>
      <c r="E1745" s="70"/>
      <c r="F1745" s="309"/>
      <c r="G1745" s="308"/>
      <c r="H1745" s="305"/>
      <c r="I1745" s="305"/>
      <c r="J1745" s="311"/>
      <c r="K1745" s="305"/>
      <c r="L1745" s="130" t="str">
        <f>IF(I1745&lt;H1745,"Check dates",IF(AND(H1745="",I1745&gt;0),"Check dates",IF(I1745="",".",IFERROR(MAX(0,NETWORKDAYS(H1745,I1745,Lists!$F$45:$F$65)-IF(ISNUMBER(J1745),J1745,0)-1,0),"."))))</f>
        <v>.</v>
      </c>
      <c r="M1745" s="308"/>
      <c r="N1745" s="308"/>
      <c r="O1745" s="304"/>
      <c r="P1745" s="304"/>
      <c r="Q1745" s="304"/>
      <c r="R1745" s="304"/>
      <c r="S1745" s="130" t="str">
        <f t="shared" si="81"/>
        <v>.</v>
      </c>
      <c r="T1745" s="169" t="str">
        <f>IF(S1745="Yes",(NETWORKDAYS(H1745,$D$12,Lists!$F$45:$F$65)-IF(ISNUMBER(J1745),J1745,0)-1),".")</f>
        <v>.</v>
      </c>
      <c r="U1745" s="24"/>
      <c r="V1745" s="296" t="str">
        <f t="shared" ref="V1745:V1808" si="83">IF(I1745="",".",IF(VALUE(I1745)&lt;=VALUE($D$12),VALUE(I1745),"."))</f>
        <v>.</v>
      </c>
      <c r="W1745" s="44"/>
      <c r="X1745" s="307"/>
      <c r="Y1745" s="44"/>
      <c r="Z1745" s="44"/>
      <c r="AA1745" s="44"/>
      <c r="AB1745" s="44"/>
      <c r="AC1745" s="44"/>
      <c r="AD1745" s="44"/>
      <c r="AE1745" s="44"/>
      <c r="AF1745" s="44"/>
      <c r="AG1745" s="44"/>
    </row>
    <row r="1746" spans="1:33" s="105" customFormat="1" ht="11.45" customHeight="1" outlineLevel="1" x14ac:dyDescent="0.2">
      <c r="A1746" s="142">
        <f t="shared" si="82"/>
        <v>1729</v>
      </c>
      <c r="B1746" s="318"/>
      <c r="C1746" s="71"/>
      <c r="D1746" s="314"/>
      <c r="E1746" s="70"/>
      <c r="F1746" s="309"/>
      <c r="G1746" s="308"/>
      <c r="H1746" s="305"/>
      <c r="I1746" s="305"/>
      <c r="J1746" s="311"/>
      <c r="K1746" s="305"/>
      <c r="L1746" s="130" t="str">
        <f>IF(I1746&lt;H1746,"Check dates",IF(AND(H1746="",I1746&gt;0),"Check dates",IF(I1746="",".",IFERROR(MAX(0,NETWORKDAYS(H1746,I1746,Lists!$F$45:$F$65)-IF(ISNUMBER(J1746),J1746,0)-1,0),"."))))</f>
        <v>.</v>
      </c>
      <c r="M1746" s="308"/>
      <c r="N1746" s="308"/>
      <c r="O1746" s="304"/>
      <c r="P1746" s="304"/>
      <c r="Q1746" s="304"/>
      <c r="R1746" s="304"/>
      <c r="S1746" s="130" t="str">
        <f t="shared" ref="S1746:S1809" si="84">IF(ISBLANK(B1746),".",IF(V1746=".","Yes","No"))</f>
        <v>.</v>
      </c>
      <c r="T1746" s="169" t="str">
        <f>IF(S1746="Yes",(NETWORKDAYS(H1746,$D$12,Lists!$F$45:$F$65)-IF(ISNUMBER(J1746),J1746,0)-1),".")</f>
        <v>.</v>
      </c>
      <c r="U1746" s="24"/>
      <c r="V1746" s="296" t="str">
        <f t="shared" si="83"/>
        <v>.</v>
      </c>
      <c r="W1746" s="44"/>
      <c r="X1746" s="307"/>
      <c r="Y1746" s="44"/>
      <c r="Z1746" s="44"/>
      <c r="AA1746" s="44"/>
      <c r="AB1746" s="44"/>
      <c r="AC1746" s="44"/>
      <c r="AD1746" s="44"/>
      <c r="AE1746" s="44"/>
      <c r="AF1746" s="44"/>
      <c r="AG1746" s="44"/>
    </row>
    <row r="1747" spans="1:33" s="105" customFormat="1" ht="11.45" customHeight="1" outlineLevel="1" x14ac:dyDescent="0.2">
      <c r="A1747" s="142">
        <f t="shared" si="82"/>
        <v>1730</v>
      </c>
      <c r="B1747" s="318"/>
      <c r="C1747" s="71"/>
      <c r="D1747" s="314"/>
      <c r="E1747" s="70"/>
      <c r="F1747" s="309"/>
      <c r="G1747" s="308"/>
      <c r="H1747" s="305"/>
      <c r="I1747" s="305"/>
      <c r="J1747" s="311"/>
      <c r="K1747" s="305"/>
      <c r="L1747" s="130" t="str">
        <f>IF(I1747&lt;H1747,"Check dates",IF(AND(H1747="",I1747&gt;0),"Check dates",IF(I1747="",".",IFERROR(MAX(0,NETWORKDAYS(H1747,I1747,Lists!$F$45:$F$65)-IF(ISNUMBER(J1747),J1747,0)-1,0),"."))))</f>
        <v>.</v>
      </c>
      <c r="M1747" s="308"/>
      <c r="N1747" s="308"/>
      <c r="O1747" s="304"/>
      <c r="P1747" s="304"/>
      <c r="Q1747" s="304"/>
      <c r="R1747" s="304"/>
      <c r="S1747" s="130" t="str">
        <f t="shared" si="84"/>
        <v>.</v>
      </c>
      <c r="T1747" s="169" t="str">
        <f>IF(S1747="Yes",(NETWORKDAYS(H1747,$D$12,Lists!$F$45:$F$65)-IF(ISNUMBER(J1747),J1747,0)-1),".")</f>
        <v>.</v>
      </c>
      <c r="U1747" s="24"/>
      <c r="V1747" s="296" t="str">
        <f t="shared" si="83"/>
        <v>.</v>
      </c>
      <c r="W1747" s="44"/>
      <c r="X1747" s="307"/>
      <c r="Y1747" s="44"/>
      <c r="Z1747" s="44"/>
      <c r="AA1747" s="44"/>
      <c r="AB1747" s="44"/>
      <c r="AC1747" s="44"/>
      <c r="AD1747" s="44"/>
      <c r="AE1747" s="44"/>
      <c r="AF1747" s="44"/>
      <c r="AG1747" s="44"/>
    </row>
    <row r="1748" spans="1:33" s="105" customFormat="1" ht="11.45" customHeight="1" outlineLevel="1" x14ac:dyDescent="0.2">
      <c r="A1748" s="142">
        <f t="shared" si="82"/>
        <v>1731</v>
      </c>
      <c r="B1748" s="318"/>
      <c r="C1748" s="71"/>
      <c r="D1748" s="314"/>
      <c r="E1748" s="70"/>
      <c r="F1748" s="309"/>
      <c r="G1748" s="308"/>
      <c r="H1748" s="305"/>
      <c r="I1748" s="319"/>
      <c r="J1748" s="311"/>
      <c r="K1748" s="305"/>
      <c r="L1748" s="130" t="str">
        <f>IF(I1748&lt;H1748,"Check dates",IF(AND(H1748="",I1748&gt;0),"Check dates",IF(I1748="",".",IFERROR(MAX(0,NETWORKDAYS(H1748,I1748,Lists!$F$45:$F$65)-IF(ISNUMBER(J1748),J1748,0)-1,0),"."))))</f>
        <v>.</v>
      </c>
      <c r="M1748" s="308"/>
      <c r="N1748" s="308"/>
      <c r="O1748" s="304"/>
      <c r="P1748" s="304"/>
      <c r="Q1748" s="304"/>
      <c r="R1748" s="304"/>
      <c r="S1748" s="130" t="str">
        <f t="shared" si="84"/>
        <v>.</v>
      </c>
      <c r="T1748" s="169" t="str">
        <f>IF(S1748="Yes",(NETWORKDAYS(H1748,$D$12,Lists!$F$45:$F$65)-IF(ISNUMBER(J1748),J1748,0)-1),".")</f>
        <v>.</v>
      </c>
      <c r="U1748" s="24"/>
      <c r="V1748" s="296" t="str">
        <f t="shared" si="83"/>
        <v>.</v>
      </c>
      <c r="W1748" s="44"/>
      <c r="X1748" s="307"/>
      <c r="Y1748" s="44"/>
      <c r="Z1748" s="44"/>
      <c r="AA1748" s="44"/>
      <c r="AB1748" s="44"/>
      <c r="AC1748" s="44"/>
      <c r="AD1748" s="44"/>
      <c r="AE1748" s="44"/>
      <c r="AF1748" s="44"/>
      <c r="AG1748" s="44"/>
    </row>
    <row r="1749" spans="1:33" s="105" customFormat="1" ht="11.45" customHeight="1" outlineLevel="1" x14ac:dyDescent="0.2">
      <c r="A1749" s="142">
        <f t="shared" si="82"/>
        <v>1732</v>
      </c>
      <c r="B1749" s="318"/>
      <c r="C1749" s="71"/>
      <c r="D1749" s="314"/>
      <c r="E1749" s="70"/>
      <c r="F1749" s="309"/>
      <c r="G1749" s="308"/>
      <c r="H1749" s="305"/>
      <c r="I1749" s="305"/>
      <c r="J1749" s="311"/>
      <c r="K1749" s="305"/>
      <c r="L1749" s="130" t="str">
        <f>IF(I1749&lt;H1749,"Check dates",IF(AND(H1749="",I1749&gt;0),"Check dates",IF(I1749="",".",IFERROR(MAX(0,NETWORKDAYS(H1749,I1749,Lists!$F$45:$F$65)-IF(ISNUMBER(J1749),J1749,0)-1,0),"."))))</f>
        <v>.</v>
      </c>
      <c r="M1749" s="308"/>
      <c r="N1749" s="308"/>
      <c r="O1749" s="304"/>
      <c r="P1749" s="304"/>
      <c r="Q1749" s="304"/>
      <c r="R1749" s="304"/>
      <c r="S1749" s="130" t="str">
        <f t="shared" si="84"/>
        <v>.</v>
      </c>
      <c r="T1749" s="169" t="str">
        <f>IF(S1749="Yes",(NETWORKDAYS(H1749,$D$12,Lists!$F$45:$F$65)-IF(ISNUMBER(J1749),J1749,0)-1),".")</f>
        <v>.</v>
      </c>
      <c r="U1749" s="24"/>
      <c r="V1749" s="296" t="str">
        <f t="shared" si="83"/>
        <v>.</v>
      </c>
      <c r="W1749" s="44"/>
      <c r="X1749" s="307"/>
      <c r="Y1749" s="44"/>
      <c r="Z1749" s="44"/>
      <c r="AA1749" s="44"/>
      <c r="AB1749" s="44"/>
      <c r="AC1749" s="44"/>
      <c r="AD1749" s="44"/>
      <c r="AE1749" s="44"/>
      <c r="AF1749" s="44"/>
      <c r="AG1749" s="44"/>
    </row>
    <row r="1750" spans="1:33" s="105" customFormat="1" ht="11.45" customHeight="1" outlineLevel="1" x14ac:dyDescent="0.2">
      <c r="A1750" s="142">
        <f t="shared" si="82"/>
        <v>1733</v>
      </c>
      <c r="B1750" s="318"/>
      <c r="C1750" s="71"/>
      <c r="D1750" s="314"/>
      <c r="E1750" s="70"/>
      <c r="F1750" s="309"/>
      <c r="G1750" s="308"/>
      <c r="H1750" s="305"/>
      <c r="I1750" s="319"/>
      <c r="J1750" s="311"/>
      <c r="K1750" s="305"/>
      <c r="L1750" s="130" t="str">
        <f>IF(I1750&lt;H1750,"Check dates",IF(AND(H1750="",I1750&gt;0),"Check dates",IF(I1750="",".",IFERROR(MAX(0,NETWORKDAYS(H1750,I1750,Lists!$F$45:$F$65)-IF(ISNUMBER(J1750),J1750,0)-1,0),"."))))</f>
        <v>.</v>
      </c>
      <c r="M1750" s="308"/>
      <c r="N1750" s="308"/>
      <c r="O1750" s="304"/>
      <c r="P1750" s="304"/>
      <c r="Q1750" s="304"/>
      <c r="R1750" s="304"/>
      <c r="S1750" s="130" t="str">
        <f t="shared" si="84"/>
        <v>.</v>
      </c>
      <c r="T1750" s="169" t="str">
        <f>IF(S1750="Yes",(NETWORKDAYS(H1750,$D$12,Lists!$F$45:$F$65)-IF(ISNUMBER(J1750),J1750,0)-1),".")</f>
        <v>.</v>
      </c>
      <c r="U1750" s="24"/>
      <c r="V1750" s="296" t="str">
        <f t="shared" si="83"/>
        <v>.</v>
      </c>
      <c r="W1750" s="44"/>
      <c r="X1750" s="307"/>
      <c r="Y1750" s="44"/>
      <c r="Z1750" s="44"/>
      <c r="AA1750" s="44"/>
      <c r="AB1750" s="44"/>
      <c r="AC1750" s="44"/>
      <c r="AD1750" s="44"/>
      <c r="AE1750" s="44"/>
      <c r="AF1750" s="44"/>
      <c r="AG1750" s="44"/>
    </row>
    <row r="1751" spans="1:33" s="105" customFormat="1" ht="11.45" customHeight="1" outlineLevel="1" x14ac:dyDescent="0.2">
      <c r="A1751" s="142">
        <f t="shared" si="82"/>
        <v>1734</v>
      </c>
      <c r="B1751" s="318"/>
      <c r="C1751" s="71"/>
      <c r="D1751" s="314"/>
      <c r="E1751" s="70"/>
      <c r="F1751" s="309"/>
      <c r="G1751" s="308"/>
      <c r="H1751" s="305"/>
      <c r="I1751" s="319"/>
      <c r="J1751" s="311"/>
      <c r="K1751" s="305"/>
      <c r="L1751" s="130" t="str">
        <f>IF(I1751&lt;H1751,"Check dates",IF(AND(H1751="",I1751&gt;0),"Check dates",IF(I1751="",".",IFERROR(MAX(0,NETWORKDAYS(H1751,I1751,Lists!$F$45:$F$65)-IF(ISNUMBER(J1751),J1751,0)-1,0),"."))))</f>
        <v>.</v>
      </c>
      <c r="M1751" s="308"/>
      <c r="N1751" s="308"/>
      <c r="O1751" s="304"/>
      <c r="P1751" s="304"/>
      <c r="Q1751" s="304"/>
      <c r="R1751" s="304"/>
      <c r="S1751" s="130" t="str">
        <f t="shared" si="84"/>
        <v>.</v>
      </c>
      <c r="T1751" s="169" t="str">
        <f>IF(S1751="Yes",(NETWORKDAYS(H1751,$D$12,Lists!$F$45:$F$65)-IF(ISNUMBER(J1751),J1751,0)-1),".")</f>
        <v>.</v>
      </c>
      <c r="U1751" s="24"/>
      <c r="V1751" s="296" t="str">
        <f t="shared" si="83"/>
        <v>.</v>
      </c>
      <c r="W1751" s="44"/>
      <c r="X1751" s="307"/>
      <c r="Y1751" s="44"/>
      <c r="Z1751" s="44"/>
      <c r="AA1751" s="44"/>
      <c r="AB1751" s="44"/>
      <c r="AC1751" s="44"/>
      <c r="AD1751" s="44"/>
      <c r="AE1751" s="44"/>
      <c r="AF1751" s="44"/>
      <c r="AG1751" s="44"/>
    </row>
    <row r="1752" spans="1:33" s="105" customFormat="1" ht="11.45" customHeight="1" outlineLevel="1" x14ac:dyDescent="0.2">
      <c r="A1752" s="142">
        <f t="shared" si="82"/>
        <v>1735</v>
      </c>
      <c r="B1752" s="318"/>
      <c r="C1752" s="71"/>
      <c r="D1752" s="314"/>
      <c r="E1752" s="70"/>
      <c r="F1752" s="309"/>
      <c r="G1752" s="308"/>
      <c r="H1752" s="305"/>
      <c r="I1752" s="305"/>
      <c r="J1752" s="311"/>
      <c r="K1752" s="305"/>
      <c r="L1752" s="130" t="str">
        <f>IF(I1752&lt;H1752,"Check dates",IF(AND(H1752="",I1752&gt;0),"Check dates",IF(I1752="",".",IFERROR(MAX(0,NETWORKDAYS(H1752,I1752,Lists!$F$45:$F$65)-IF(ISNUMBER(J1752),J1752,0)-1,0),"."))))</f>
        <v>.</v>
      </c>
      <c r="M1752" s="308"/>
      <c r="N1752" s="308"/>
      <c r="O1752" s="304"/>
      <c r="P1752" s="304"/>
      <c r="Q1752" s="304"/>
      <c r="R1752" s="304"/>
      <c r="S1752" s="130" t="str">
        <f t="shared" si="84"/>
        <v>.</v>
      </c>
      <c r="T1752" s="169" t="str">
        <f>IF(S1752="Yes",(NETWORKDAYS(H1752,$D$12,Lists!$F$45:$F$65)-IF(ISNUMBER(J1752),J1752,0)-1),".")</f>
        <v>.</v>
      </c>
      <c r="U1752" s="24"/>
      <c r="V1752" s="296" t="str">
        <f t="shared" si="83"/>
        <v>.</v>
      </c>
      <c r="W1752" s="44"/>
      <c r="X1752" s="307"/>
      <c r="Y1752" s="44"/>
      <c r="Z1752" s="44"/>
      <c r="AA1752" s="44"/>
      <c r="AB1752" s="44"/>
      <c r="AC1752" s="44"/>
      <c r="AD1752" s="44"/>
      <c r="AE1752" s="44"/>
      <c r="AF1752" s="44"/>
      <c r="AG1752" s="44"/>
    </row>
    <row r="1753" spans="1:33" s="105" customFormat="1" ht="11.45" customHeight="1" outlineLevel="1" x14ac:dyDescent="0.2">
      <c r="A1753" s="142">
        <f t="shared" si="82"/>
        <v>1736</v>
      </c>
      <c r="B1753" s="318"/>
      <c r="C1753" s="71"/>
      <c r="D1753" s="314"/>
      <c r="E1753" s="70"/>
      <c r="F1753" s="309"/>
      <c r="G1753" s="308"/>
      <c r="H1753" s="305"/>
      <c r="I1753" s="305"/>
      <c r="J1753" s="311"/>
      <c r="K1753" s="305"/>
      <c r="L1753" s="130" t="str">
        <f>IF(I1753&lt;H1753,"Check dates",IF(AND(H1753="",I1753&gt;0),"Check dates",IF(I1753="",".",IFERROR(MAX(0,NETWORKDAYS(H1753,I1753,Lists!$F$45:$F$65)-IF(ISNUMBER(J1753),J1753,0)-1,0),"."))))</f>
        <v>.</v>
      </c>
      <c r="M1753" s="308"/>
      <c r="N1753" s="308"/>
      <c r="O1753" s="304"/>
      <c r="P1753" s="304"/>
      <c r="Q1753" s="304"/>
      <c r="R1753" s="304"/>
      <c r="S1753" s="130" t="str">
        <f t="shared" si="84"/>
        <v>.</v>
      </c>
      <c r="T1753" s="169" t="str">
        <f>IF(S1753="Yes",(NETWORKDAYS(H1753,$D$12,Lists!$F$45:$F$65)-IF(ISNUMBER(J1753),J1753,0)-1),".")</f>
        <v>.</v>
      </c>
      <c r="U1753" s="24"/>
      <c r="V1753" s="296" t="str">
        <f t="shared" si="83"/>
        <v>.</v>
      </c>
      <c r="W1753" s="44"/>
      <c r="X1753" s="307"/>
      <c r="Y1753" s="44"/>
      <c r="Z1753" s="44"/>
      <c r="AA1753" s="44"/>
      <c r="AB1753" s="44"/>
      <c r="AC1753" s="44"/>
      <c r="AD1753" s="44"/>
      <c r="AE1753" s="44"/>
      <c r="AF1753" s="44"/>
      <c r="AG1753" s="44"/>
    </row>
    <row r="1754" spans="1:33" s="105" customFormat="1" ht="11.45" customHeight="1" outlineLevel="1" x14ac:dyDescent="0.2">
      <c r="A1754" s="142">
        <f t="shared" si="82"/>
        <v>1737</v>
      </c>
      <c r="B1754" s="318"/>
      <c r="C1754" s="71"/>
      <c r="D1754" s="314"/>
      <c r="E1754" s="70"/>
      <c r="F1754" s="309"/>
      <c r="G1754" s="308"/>
      <c r="H1754" s="305"/>
      <c r="I1754" s="305"/>
      <c r="J1754" s="311"/>
      <c r="K1754" s="305"/>
      <c r="L1754" s="130" t="str">
        <f>IF(I1754&lt;H1754,"Check dates",IF(AND(H1754="",I1754&gt;0),"Check dates",IF(I1754="",".",IFERROR(MAX(0,NETWORKDAYS(H1754,I1754,Lists!$F$45:$F$65)-IF(ISNUMBER(J1754),J1754,0)-1,0),"."))))</f>
        <v>.</v>
      </c>
      <c r="M1754" s="308"/>
      <c r="N1754" s="308"/>
      <c r="O1754" s="304"/>
      <c r="P1754" s="304"/>
      <c r="Q1754" s="304"/>
      <c r="R1754" s="304"/>
      <c r="S1754" s="130" t="str">
        <f t="shared" si="84"/>
        <v>.</v>
      </c>
      <c r="T1754" s="169" t="str">
        <f>IF(S1754="Yes",(NETWORKDAYS(H1754,$D$12,Lists!$F$45:$F$65)-IF(ISNUMBER(J1754),J1754,0)-1),".")</f>
        <v>.</v>
      </c>
      <c r="U1754" s="24"/>
      <c r="V1754" s="296" t="str">
        <f t="shared" si="83"/>
        <v>.</v>
      </c>
      <c r="W1754" s="44"/>
      <c r="X1754" s="307"/>
      <c r="Y1754" s="44"/>
      <c r="Z1754" s="44"/>
      <c r="AA1754" s="44"/>
      <c r="AB1754" s="44"/>
      <c r="AC1754" s="44"/>
      <c r="AD1754" s="44"/>
      <c r="AE1754" s="44"/>
      <c r="AF1754" s="44"/>
      <c r="AG1754" s="44"/>
    </row>
    <row r="1755" spans="1:33" s="105" customFormat="1" ht="11.45" customHeight="1" outlineLevel="1" x14ac:dyDescent="0.2">
      <c r="A1755" s="142">
        <f t="shared" si="82"/>
        <v>1738</v>
      </c>
      <c r="B1755" s="318"/>
      <c r="C1755" s="71"/>
      <c r="D1755" s="314"/>
      <c r="E1755" s="70"/>
      <c r="F1755" s="309"/>
      <c r="G1755" s="308"/>
      <c r="H1755" s="305"/>
      <c r="I1755" s="319"/>
      <c r="J1755" s="311"/>
      <c r="K1755" s="305"/>
      <c r="L1755" s="130" t="str">
        <f>IF(I1755&lt;H1755,"Check dates",IF(AND(H1755="",I1755&gt;0),"Check dates",IF(I1755="",".",IFERROR(MAX(0,NETWORKDAYS(H1755,I1755,Lists!$F$45:$F$65)-IF(ISNUMBER(J1755),J1755,0)-1,0),"."))))</f>
        <v>.</v>
      </c>
      <c r="M1755" s="308"/>
      <c r="N1755" s="308"/>
      <c r="O1755" s="304"/>
      <c r="P1755" s="304"/>
      <c r="Q1755" s="304"/>
      <c r="R1755" s="304"/>
      <c r="S1755" s="130" t="str">
        <f t="shared" si="84"/>
        <v>.</v>
      </c>
      <c r="T1755" s="169" t="str">
        <f>IF(S1755="Yes",(NETWORKDAYS(H1755,$D$12,Lists!$F$45:$F$65)-IF(ISNUMBER(J1755),J1755,0)-1),".")</f>
        <v>.</v>
      </c>
      <c r="U1755" s="24"/>
      <c r="V1755" s="296" t="str">
        <f t="shared" si="83"/>
        <v>.</v>
      </c>
      <c r="W1755" s="44"/>
      <c r="X1755" s="307"/>
      <c r="Y1755" s="44"/>
      <c r="Z1755" s="44"/>
      <c r="AA1755" s="44"/>
      <c r="AB1755" s="44"/>
      <c r="AC1755" s="44"/>
      <c r="AD1755" s="44"/>
      <c r="AE1755" s="44"/>
      <c r="AF1755" s="44"/>
      <c r="AG1755" s="44"/>
    </row>
    <row r="1756" spans="1:33" s="105" customFormat="1" outlineLevel="1" x14ac:dyDescent="0.2">
      <c r="A1756" s="142">
        <f t="shared" si="82"/>
        <v>1739</v>
      </c>
      <c r="B1756" s="318"/>
      <c r="C1756" s="71"/>
      <c r="D1756" s="314"/>
      <c r="E1756" s="70"/>
      <c r="F1756" s="309"/>
      <c r="G1756" s="308"/>
      <c r="H1756" s="305"/>
      <c r="I1756" s="319"/>
      <c r="J1756" s="311"/>
      <c r="K1756" s="305"/>
      <c r="L1756" s="130" t="str">
        <f>IF(I1756&lt;H1756,"Check dates",IF(AND(H1756="",I1756&gt;0),"Check dates",IF(I1756="",".",IFERROR(MAX(0,NETWORKDAYS(H1756,I1756,Lists!$F$45:$F$65)-IF(ISNUMBER(J1756),J1756,0)-1,0),"."))))</f>
        <v>.</v>
      </c>
      <c r="M1756" s="308"/>
      <c r="N1756" s="308"/>
      <c r="O1756" s="304"/>
      <c r="P1756" s="304"/>
      <c r="Q1756" s="304"/>
      <c r="R1756" s="304"/>
      <c r="S1756" s="130" t="str">
        <f t="shared" si="84"/>
        <v>.</v>
      </c>
      <c r="T1756" s="169" t="str">
        <f>IF(S1756="Yes",(NETWORKDAYS(H1756,$D$12,Lists!$F$45:$F$65)-IF(ISNUMBER(J1756),J1756,0)-1),".")</f>
        <v>.</v>
      </c>
      <c r="U1756" s="24"/>
      <c r="V1756" s="296" t="str">
        <f t="shared" si="83"/>
        <v>.</v>
      </c>
      <c r="W1756" s="44"/>
      <c r="X1756" s="307"/>
      <c r="Y1756" s="44"/>
      <c r="Z1756" s="44"/>
      <c r="AA1756" s="44"/>
      <c r="AB1756" s="44"/>
      <c r="AC1756" s="44"/>
      <c r="AD1756" s="44"/>
      <c r="AE1756" s="44"/>
      <c r="AF1756" s="44"/>
      <c r="AG1756" s="44"/>
    </row>
    <row r="1757" spans="1:33" s="105" customFormat="1" ht="11.45" customHeight="1" outlineLevel="1" x14ac:dyDescent="0.2">
      <c r="A1757" s="142">
        <f t="shared" si="82"/>
        <v>1740</v>
      </c>
      <c r="B1757" s="318"/>
      <c r="C1757" s="71"/>
      <c r="D1757" s="314"/>
      <c r="E1757" s="70"/>
      <c r="F1757" s="309"/>
      <c r="G1757" s="308"/>
      <c r="H1757" s="305"/>
      <c r="I1757" s="319"/>
      <c r="J1757" s="311"/>
      <c r="K1757" s="305"/>
      <c r="L1757" s="130" t="str">
        <f>IF(I1757&lt;H1757,"Check dates",IF(AND(H1757="",I1757&gt;0),"Check dates",IF(I1757="",".",IFERROR(MAX(0,NETWORKDAYS(H1757,I1757,Lists!$F$45:$F$65)-IF(ISNUMBER(J1757),J1757,0)-1,0),"."))))</f>
        <v>.</v>
      </c>
      <c r="M1757" s="308"/>
      <c r="N1757" s="308"/>
      <c r="O1757" s="304"/>
      <c r="P1757" s="304"/>
      <c r="Q1757" s="304"/>
      <c r="R1757" s="304"/>
      <c r="S1757" s="130" t="str">
        <f t="shared" si="84"/>
        <v>.</v>
      </c>
      <c r="T1757" s="169" t="str">
        <f>IF(S1757="Yes",(NETWORKDAYS(H1757,$D$12,Lists!$F$45:$F$65)-IF(ISNUMBER(J1757),J1757,0)-1),".")</f>
        <v>.</v>
      </c>
      <c r="U1757" s="24"/>
      <c r="V1757" s="296" t="str">
        <f t="shared" si="83"/>
        <v>.</v>
      </c>
      <c r="W1757" s="44"/>
      <c r="X1757" s="307"/>
      <c r="Y1757" s="44"/>
      <c r="Z1757" s="44"/>
      <c r="AA1757" s="44"/>
      <c r="AB1757" s="44"/>
      <c r="AC1757" s="44"/>
      <c r="AD1757" s="44"/>
      <c r="AE1757" s="44"/>
      <c r="AF1757" s="44"/>
      <c r="AG1757" s="44"/>
    </row>
    <row r="1758" spans="1:33" s="105" customFormat="1" outlineLevel="1" x14ac:dyDescent="0.2">
      <c r="A1758" s="142">
        <f t="shared" si="82"/>
        <v>1741</v>
      </c>
      <c r="B1758" s="318"/>
      <c r="C1758" s="71"/>
      <c r="D1758" s="314"/>
      <c r="E1758" s="70"/>
      <c r="F1758" s="309"/>
      <c r="G1758" s="308"/>
      <c r="H1758" s="305"/>
      <c r="I1758" s="319"/>
      <c r="J1758" s="311"/>
      <c r="K1758" s="305"/>
      <c r="L1758" s="130" t="str">
        <f>IF(I1758&lt;H1758,"Check dates",IF(AND(H1758="",I1758&gt;0),"Check dates",IF(I1758="",".",IFERROR(MAX(0,NETWORKDAYS(H1758,I1758,Lists!$F$45:$F$65)-IF(ISNUMBER(J1758),J1758,0)-1,0),"."))))</f>
        <v>.</v>
      </c>
      <c r="M1758" s="308"/>
      <c r="N1758" s="308"/>
      <c r="O1758" s="304"/>
      <c r="P1758" s="304"/>
      <c r="Q1758" s="304"/>
      <c r="R1758" s="304"/>
      <c r="S1758" s="130" t="str">
        <f t="shared" si="84"/>
        <v>.</v>
      </c>
      <c r="T1758" s="169" t="str">
        <f>IF(S1758="Yes",(NETWORKDAYS(H1758,$D$12,Lists!$F$45:$F$65)-IF(ISNUMBER(J1758),J1758,0)-1),".")</f>
        <v>.</v>
      </c>
      <c r="U1758" s="24"/>
      <c r="V1758" s="296" t="str">
        <f t="shared" si="83"/>
        <v>.</v>
      </c>
      <c r="W1758" s="44"/>
      <c r="X1758" s="307"/>
      <c r="Y1758" s="44"/>
      <c r="Z1758" s="44"/>
      <c r="AA1758" s="44"/>
      <c r="AB1758" s="44"/>
      <c r="AC1758" s="44"/>
      <c r="AD1758" s="44"/>
      <c r="AE1758" s="44"/>
      <c r="AF1758" s="44"/>
      <c r="AG1758" s="44"/>
    </row>
    <row r="1759" spans="1:33" s="105" customFormat="1" ht="11.45" customHeight="1" outlineLevel="1" x14ac:dyDescent="0.2">
      <c r="A1759" s="142">
        <f t="shared" si="82"/>
        <v>1742</v>
      </c>
      <c r="B1759" s="318"/>
      <c r="C1759" s="71"/>
      <c r="D1759" s="314"/>
      <c r="E1759" s="70"/>
      <c r="F1759" s="309"/>
      <c r="G1759" s="308"/>
      <c r="H1759" s="305"/>
      <c r="I1759" s="305"/>
      <c r="J1759" s="311"/>
      <c r="K1759" s="305"/>
      <c r="L1759" s="130" t="str">
        <f>IF(I1759&lt;H1759,"Check dates",IF(AND(H1759="",I1759&gt;0),"Check dates",IF(I1759="",".",IFERROR(MAX(0,NETWORKDAYS(H1759,I1759,Lists!$F$45:$F$65)-IF(ISNUMBER(J1759),J1759,0)-1,0),"."))))</f>
        <v>.</v>
      </c>
      <c r="M1759" s="308"/>
      <c r="N1759" s="308"/>
      <c r="O1759" s="304"/>
      <c r="P1759" s="304"/>
      <c r="Q1759" s="304"/>
      <c r="R1759" s="304"/>
      <c r="S1759" s="130" t="str">
        <f t="shared" si="84"/>
        <v>.</v>
      </c>
      <c r="T1759" s="169" t="str">
        <f>IF(S1759="Yes",(NETWORKDAYS(H1759,$D$12,Lists!$F$45:$F$65)-IF(ISNUMBER(J1759),J1759,0)-1),".")</f>
        <v>.</v>
      </c>
      <c r="U1759" s="24"/>
      <c r="V1759" s="296" t="str">
        <f t="shared" si="83"/>
        <v>.</v>
      </c>
      <c r="W1759" s="44"/>
      <c r="X1759" s="307"/>
      <c r="Y1759" s="44"/>
      <c r="Z1759" s="44"/>
      <c r="AA1759" s="44"/>
      <c r="AB1759" s="44"/>
      <c r="AC1759" s="44"/>
      <c r="AD1759" s="44"/>
      <c r="AE1759" s="44"/>
      <c r="AF1759" s="44"/>
      <c r="AG1759" s="44"/>
    </row>
    <row r="1760" spans="1:33" s="105" customFormat="1" outlineLevel="1" x14ac:dyDescent="0.2">
      <c r="A1760" s="142">
        <f t="shared" si="82"/>
        <v>1743</v>
      </c>
      <c r="B1760" s="318"/>
      <c r="C1760" s="71"/>
      <c r="D1760" s="314"/>
      <c r="E1760" s="70"/>
      <c r="F1760" s="309"/>
      <c r="G1760" s="308"/>
      <c r="H1760" s="305"/>
      <c r="I1760" s="305"/>
      <c r="J1760" s="311"/>
      <c r="K1760" s="305"/>
      <c r="L1760" s="130" t="str">
        <f>IF(I1760&lt;H1760,"Check dates",IF(AND(H1760="",I1760&gt;0),"Check dates",IF(I1760="",".",IFERROR(MAX(0,NETWORKDAYS(H1760,I1760,Lists!$F$45:$F$65)-IF(ISNUMBER(J1760),J1760,0)-1,0),"."))))</f>
        <v>.</v>
      </c>
      <c r="M1760" s="308"/>
      <c r="N1760" s="308"/>
      <c r="O1760" s="304"/>
      <c r="P1760" s="304"/>
      <c r="Q1760" s="304"/>
      <c r="R1760" s="304"/>
      <c r="S1760" s="130" t="str">
        <f t="shared" si="84"/>
        <v>.</v>
      </c>
      <c r="T1760" s="169" t="str">
        <f>IF(S1760="Yes",(NETWORKDAYS(H1760,$D$12,Lists!$F$45:$F$65)-IF(ISNUMBER(J1760),J1760,0)-1),".")</f>
        <v>.</v>
      </c>
      <c r="U1760" s="24"/>
      <c r="V1760" s="296" t="str">
        <f t="shared" si="83"/>
        <v>.</v>
      </c>
      <c r="W1760" s="44"/>
      <c r="X1760" s="307"/>
      <c r="Y1760" s="44"/>
      <c r="Z1760" s="44"/>
      <c r="AA1760" s="44"/>
      <c r="AB1760" s="44"/>
      <c r="AC1760" s="44"/>
      <c r="AD1760" s="44"/>
      <c r="AE1760" s="44"/>
      <c r="AF1760" s="44"/>
      <c r="AG1760" s="44"/>
    </row>
    <row r="1761" spans="1:33" s="105" customFormat="1" outlineLevel="1" x14ac:dyDescent="0.2">
      <c r="A1761" s="142">
        <f t="shared" si="82"/>
        <v>1744</v>
      </c>
      <c r="B1761" s="318"/>
      <c r="C1761" s="71"/>
      <c r="D1761" s="314"/>
      <c r="E1761" s="70"/>
      <c r="F1761" s="309"/>
      <c r="G1761" s="308"/>
      <c r="H1761" s="305"/>
      <c r="I1761" s="305"/>
      <c r="J1761" s="311"/>
      <c r="K1761" s="305"/>
      <c r="L1761" s="130" t="str">
        <f>IF(I1761&lt;H1761,"Check dates",IF(AND(H1761="",I1761&gt;0),"Check dates",IF(I1761="",".",IFERROR(MAX(0,NETWORKDAYS(H1761,I1761,Lists!$F$45:$F$65)-IF(ISNUMBER(J1761),J1761,0)-1,0),"."))))</f>
        <v>.</v>
      </c>
      <c r="M1761" s="308"/>
      <c r="N1761" s="308"/>
      <c r="O1761" s="304"/>
      <c r="P1761" s="304"/>
      <c r="Q1761" s="304"/>
      <c r="R1761" s="304"/>
      <c r="S1761" s="130" t="str">
        <f t="shared" si="84"/>
        <v>.</v>
      </c>
      <c r="T1761" s="169" t="str">
        <f>IF(S1761="Yes",(NETWORKDAYS(H1761,$D$12,Lists!$F$45:$F$65)-IF(ISNUMBER(J1761),J1761,0)-1),".")</f>
        <v>.</v>
      </c>
      <c r="U1761" s="24"/>
      <c r="V1761" s="296" t="str">
        <f t="shared" si="83"/>
        <v>.</v>
      </c>
      <c r="W1761" s="44"/>
      <c r="X1761" s="307"/>
      <c r="Y1761" s="44"/>
      <c r="Z1761" s="44"/>
      <c r="AA1761" s="44"/>
      <c r="AB1761" s="44"/>
      <c r="AC1761" s="44"/>
      <c r="AD1761" s="44"/>
      <c r="AE1761" s="44"/>
      <c r="AF1761" s="44"/>
      <c r="AG1761" s="44"/>
    </row>
    <row r="1762" spans="1:33" s="105" customFormat="1" ht="11.45" customHeight="1" outlineLevel="1" x14ac:dyDescent="0.2">
      <c r="A1762" s="142">
        <f t="shared" si="82"/>
        <v>1745</v>
      </c>
      <c r="B1762" s="318"/>
      <c r="C1762" s="71"/>
      <c r="D1762" s="314"/>
      <c r="E1762" s="70"/>
      <c r="F1762" s="309"/>
      <c r="G1762" s="308"/>
      <c r="H1762" s="305"/>
      <c r="I1762" s="305"/>
      <c r="J1762" s="311"/>
      <c r="K1762" s="305"/>
      <c r="L1762" s="130" t="str">
        <f>IF(I1762&lt;H1762,"Check dates",IF(AND(H1762="",I1762&gt;0),"Check dates",IF(I1762="",".",IFERROR(MAX(0,NETWORKDAYS(H1762,I1762,Lists!$F$45:$F$65)-IF(ISNUMBER(J1762),J1762,0)-1,0),"."))))</f>
        <v>.</v>
      </c>
      <c r="M1762" s="308"/>
      <c r="N1762" s="308"/>
      <c r="O1762" s="304"/>
      <c r="P1762" s="304"/>
      <c r="Q1762" s="304"/>
      <c r="R1762" s="304"/>
      <c r="S1762" s="130" t="str">
        <f t="shared" si="84"/>
        <v>.</v>
      </c>
      <c r="T1762" s="169" t="str">
        <f>IF(S1762="Yes",(NETWORKDAYS(H1762,$D$12,Lists!$F$45:$F$65)-IF(ISNUMBER(J1762),J1762,0)-1),".")</f>
        <v>.</v>
      </c>
      <c r="U1762" s="24"/>
      <c r="V1762" s="296" t="str">
        <f t="shared" si="83"/>
        <v>.</v>
      </c>
      <c r="W1762" s="44"/>
      <c r="X1762" s="307"/>
      <c r="Y1762" s="44"/>
      <c r="Z1762" s="44"/>
      <c r="AA1762" s="44"/>
      <c r="AB1762" s="44"/>
      <c r="AC1762" s="44"/>
      <c r="AD1762" s="44"/>
      <c r="AE1762" s="44"/>
      <c r="AF1762" s="44"/>
      <c r="AG1762" s="44"/>
    </row>
    <row r="1763" spans="1:33" s="105" customFormat="1" ht="11.45" customHeight="1" outlineLevel="1" x14ac:dyDescent="0.2">
      <c r="A1763" s="142">
        <f t="shared" si="82"/>
        <v>1746</v>
      </c>
      <c r="B1763" s="318"/>
      <c r="C1763" s="71"/>
      <c r="D1763" s="314"/>
      <c r="E1763" s="70"/>
      <c r="F1763" s="309"/>
      <c r="G1763" s="308"/>
      <c r="H1763" s="305"/>
      <c r="I1763" s="305"/>
      <c r="J1763" s="311"/>
      <c r="K1763" s="305"/>
      <c r="L1763" s="130" t="str">
        <f>IF(I1763&lt;H1763,"Check dates",IF(AND(H1763="",I1763&gt;0),"Check dates",IF(I1763="",".",IFERROR(MAX(0,NETWORKDAYS(H1763,I1763,Lists!$F$45:$F$65)-IF(ISNUMBER(J1763),J1763,0)-1,0),"."))))</f>
        <v>.</v>
      </c>
      <c r="M1763" s="308"/>
      <c r="N1763" s="308"/>
      <c r="O1763" s="304"/>
      <c r="P1763" s="304"/>
      <c r="Q1763" s="304"/>
      <c r="R1763" s="304"/>
      <c r="S1763" s="130" t="str">
        <f t="shared" si="84"/>
        <v>.</v>
      </c>
      <c r="T1763" s="169" t="str">
        <f>IF(S1763="Yes",(NETWORKDAYS(H1763,$D$12,Lists!$F$45:$F$65)-IF(ISNUMBER(J1763),J1763,0)-1),".")</f>
        <v>.</v>
      </c>
      <c r="U1763" s="24"/>
      <c r="V1763" s="296" t="str">
        <f t="shared" si="83"/>
        <v>.</v>
      </c>
      <c r="W1763" s="44"/>
      <c r="X1763" s="307"/>
      <c r="Y1763" s="44"/>
      <c r="Z1763" s="44"/>
      <c r="AA1763" s="44"/>
      <c r="AB1763" s="44"/>
      <c r="AC1763" s="44"/>
      <c r="AD1763" s="44"/>
      <c r="AE1763" s="44"/>
      <c r="AF1763" s="44"/>
      <c r="AG1763" s="44"/>
    </row>
    <row r="1764" spans="1:33" s="105" customFormat="1" ht="11.45" customHeight="1" outlineLevel="1" x14ac:dyDescent="0.2">
      <c r="A1764" s="142">
        <f t="shared" si="82"/>
        <v>1747</v>
      </c>
      <c r="B1764" s="318"/>
      <c r="C1764" s="71"/>
      <c r="D1764" s="314"/>
      <c r="E1764" s="70"/>
      <c r="F1764" s="309"/>
      <c r="G1764" s="308"/>
      <c r="H1764" s="305"/>
      <c r="I1764" s="305"/>
      <c r="J1764" s="311"/>
      <c r="K1764" s="305"/>
      <c r="L1764" s="130" t="str">
        <f>IF(I1764&lt;H1764,"Check dates",IF(AND(H1764="",I1764&gt;0),"Check dates",IF(I1764="",".",IFERROR(MAX(0,NETWORKDAYS(H1764,I1764,Lists!$F$45:$F$65)-IF(ISNUMBER(J1764),J1764,0)-1,0),"."))))</f>
        <v>.</v>
      </c>
      <c r="M1764" s="308"/>
      <c r="N1764" s="308"/>
      <c r="O1764" s="304"/>
      <c r="P1764" s="304"/>
      <c r="Q1764" s="304"/>
      <c r="R1764" s="304"/>
      <c r="S1764" s="130" t="str">
        <f t="shared" si="84"/>
        <v>.</v>
      </c>
      <c r="T1764" s="169" t="str">
        <f>IF(S1764="Yes",(NETWORKDAYS(H1764,$D$12,Lists!$F$45:$F$65)-IF(ISNUMBER(J1764),J1764,0)-1),".")</f>
        <v>.</v>
      </c>
      <c r="U1764" s="24"/>
      <c r="V1764" s="296" t="str">
        <f t="shared" si="83"/>
        <v>.</v>
      </c>
      <c r="W1764" s="44"/>
      <c r="X1764" s="307"/>
      <c r="Y1764" s="44"/>
      <c r="Z1764" s="44"/>
      <c r="AA1764" s="44"/>
      <c r="AB1764" s="44"/>
      <c r="AC1764" s="44"/>
      <c r="AD1764" s="44"/>
      <c r="AE1764" s="44"/>
      <c r="AF1764" s="44"/>
      <c r="AG1764" s="44"/>
    </row>
    <row r="1765" spans="1:33" s="105" customFormat="1" ht="11.45" customHeight="1" outlineLevel="1" x14ac:dyDescent="0.2">
      <c r="A1765" s="142">
        <f t="shared" si="82"/>
        <v>1748</v>
      </c>
      <c r="B1765" s="318"/>
      <c r="C1765" s="71"/>
      <c r="D1765" s="314"/>
      <c r="E1765" s="70"/>
      <c r="F1765" s="309"/>
      <c r="G1765" s="308"/>
      <c r="H1765" s="305"/>
      <c r="I1765" s="305"/>
      <c r="J1765" s="311"/>
      <c r="K1765" s="305"/>
      <c r="L1765" s="130" t="str">
        <f>IF(I1765&lt;H1765,"Check dates",IF(AND(H1765="",I1765&gt;0),"Check dates",IF(I1765="",".",IFERROR(MAX(0,NETWORKDAYS(H1765,I1765,Lists!$F$45:$F$65)-IF(ISNUMBER(J1765),J1765,0)-1,0),"."))))</f>
        <v>.</v>
      </c>
      <c r="M1765" s="308"/>
      <c r="N1765" s="308"/>
      <c r="O1765" s="304"/>
      <c r="P1765" s="304"/>
      <c r="Q1765" s="304"/>
      <c r="R1765" s="304"/>
      <c r="S1765" s="130" t="str">
        <f t="shared" si="84"/>
        <v>.</v>
      </c>
      <c r="T1765" s="169" t="str">
        <f>IF(S1765="Yes",(NETWORKDAYS(H1765,$D$12,Lists!$F$45:$F$65)-IF(ISNUMBER(J1765),J1765,0)-1),".")</f>
        <v>.</v>
      </c>
      <c r="U1765" s="24"/>
      <c r="V1765" s="296" t="str">
        <f t="shared" si="83"/>
        <v>.</v>
      </c>
      <c r="W1765" s="44"/>
      <c r="X1765" s="307"/>
      <c r="Y1765" s="44"/>
      <c r="Z1765" s="44"/>
      <c r="AA1765" s="44"/>
      <c r="AB1765" s="44"/>
      <c r="AC1765" s="44"/>
      <c r="AD1765" s="44"/>
      <c r="AE1765" s="44"/>
      <c r="AF1765" s="44"/>
      <c r="AG1765" s="44"/>
    </row>
    <row r="1766" spans="1:33" s="105" customFormat="1" ht="11.45" customHeight="1" outlineLevel="1" x14ac:dyDescent="0.2">
      <c r="A1766" s="142">
        <f t="shared" si="82"/>
        <v>1749</v>
      </c>
      <c r="B1766" s="318"/>
      <c r="C1766" s="71"/>
      <c r="D1766" s="314"/>
      <c r="E1766" s="70"/>
      <c r="F1766" s="309"/>
      <c r="G1766" s="308"/>
      <c r="H1766" s="305"/>
      <c r="I1766" s="305"/>
      <c r="J1766" s="311"/>
      <c r="K1766" s="305"/>
      <c r="L1766" s="130" t="str">
        <f>IF(I1766&lt;H1766,"Check dates",IF(AND(H1766="",I1766&gt;0),"Check dates",IF(I1766="",".",IFERROR(MAX(0,NETWORKDAYS(H1766,I1766,Lists!$F$45:$F$65)-IF(ISNUMBER(J1766),J1766,0)-1,0),"."))))</f>
        <v>.</v>
      </c>
      <c r="M1766" s="308"/>
      <c r="N1766" s="308"/>
      <c r="O1766" s="304"/>
      <c r="P1766" s="304"/>
      <c r="Q1766" s="304"/>
      <c r="R1766" s="304"/>
      <c r="S1766" s="130" t="str">
        <f t="shared" si="84"/>
        <v>.</v>
      </c>
      <c r="T1766" s="169" t="str">
        <f>IF(S1766="Yes",(NETWORKDAYS(H1766,$D$12,Lists!$F$45:$F$65)-IF(ISNUMBER(J1766),J1766,0)-1),".")</f>
        <v>.</v>
      </c>
      <c r="U1766" s="24"/>
      <c r="V1766" s="296" t="str">
        <f t="shared" si="83"/>
        <v>.</v>
      </c>
      <c r="W1766" s="44"/>
      <c r="X1766" s="307"/>
      <c r="Y1766" s="44"/>
      <c r="Z1766" s="44"/>
      <c r="AA1766" s="44"/>
      <c r="AB1766" s="44"/>
      <c r="AC1766" s="44"/>
      <c r="AD1766" s="44"/>
      <c r="AE1766" s="44"/>
      <c r="AF1766" s="44"/>
      <c r="AG1766" s="44"/>
    </row>
    <row r="1767" spans="1:33" s="105" customFormat="1" ht="11.45" customHeight="1" outlineLevel="1" x14ac:dyDescent="0.2">
      <c r="A1767" s="142">
        <f t="shared" si="82"/>
        <v>1750</v>
      </c>
      <c r="B1767" s="318"/>
      <c r="C1767" s="71"/>
      <c r="D1767" s="314"/>
      <c r="E1767" s="70"/>
      <c r="F1767" s="309"/>
      <c r="G1767" s="308"/>
      <c r="H1767" s="305"/>
      <c r="I1767" s="319"/>
      <c r="J1767" s="311"/>
      <c r="K1767" s="305"/>
      <c r="L1767" s="130" t="str">
        <f>IF(I1767&lt;H1767,"Check dates",IF(AND(H1767="",I1767&gt;0),"Check dates",IF(I1767="",".",IFERROR(MAX(0,NETWORKDAYS(H1767,I1767,Lists!$F$45:$F$65)-IF(ISNUMBER(J1767),J1767,0)-1,0),"."))))</f>
        <v>.</v>
      </c>
      <c r="M1767" s="308"/>
      <c r="N1767" s="308"/>
      <c r="O1767" s="304"/>
      <c r="P1767" s="304"/>
      <c r="Q1767" s="304"/>
      <c r="R1767" s="304"/>
      <c r="S1767" s="130" t="str">
        <f t="shared" si="84"/>
        <v>.</v>
      </c>
      <c r="T1767" s="169" t="str">
        <f>IF(S1767="Yes",(NETWORKDAYS(H1767,$D$12,Lists!$F$45:$F$65)-IF(ISNUMBER(J1767),J1767,0)-1),".")</f>
        <v>.</v>
      </c>
      <c r="U1767" s="24"/>
      <c r="V1767" s="296" t="str">
        <f t="shared" si="83"/>
        <v>.</v>
      </c>
      <c r="W1767" s="44"/>
      <c r="X1767" s="307"/>
      <c r="Y1767" s="44"/>
      <c r="Z1767" s="44"/>
      <c r="AA1767" s="44"/>
      <c r="AB1767" s="44"/>
      <c r="AC1767" s="44"/>
      <c r="AD1767" s="44"/>
      <c r="AE1767" s="44"/>
      <c r="AF1767" s="44"/>
      <c r="AG1767" s="44"/>
    </row>
    <row r="1768" spans="1:33" s="105" customFormat="1" ht="11.45" customHeight="1" outlineLevel="1" x14ac:dyDescent="0.2">
      <c r="A1768" s="142">
        <f t="shared" si="82"/>
        <v>1751</v>
      </c>
      <c r="B1768" s="318"/>
      <c r="C1768" s="71"/>
      <c r="D1768" s="314"/>
      <c r="E1768" s="70"/>
      <c r="F1768" s="309"/>
      <c r="G1768" s="308"/>
      <c r="H1768" s="305"/>
      <c r="I1768" s="319"/>
      <c r="J1768" s="311"/>
      <c r="K1768" s="305"/>
      <c r="L1768" s="130" t="str">
        <f>IF(I1768&lt;H1768,"Check dates",IF(AND(H1768="",I1768&gt;0),"Check dates",IF(I1768="",".",IFERROR(MAX(0,NETWORKDAYS(H1768,I1768,Lists!$F$45:$F$65)-IF(ISNUMBER(J1768),J1768,0)-1,0),"."))))</f>
        <v>.</v>
      </c>
      <c r="M1768" s="308"/>
      <c r="N1768" s="308"/>
      <c r="O1768" s="304"/>
      <c r="P1768" s="304"/>
      <c r="Q1768" s="304"/>
      <c r="R1768" s="304"/>
      <c r="S1768" s="130" t="str">
        <f t="shared" si="84"/>
        <v>.</v>
      </c>
      <c r="T1768" s="169" t="str">
        <f>IF(S1768="Yes",(NETWORKDAYS(H1768,$D$12,Lists!$F$45:$F$65)-IF(ISNUMBER(J1768),J1768,0)-1),".")</f>
        <v>.</v>
      </c>
      <c r="U1768" s="24"/>
      <c r="V1768" s="296" t="str">
        <f t="shared" si="83"/>
        <v>.</v>
      </c>
      <c r="W1768" s="44"/>
      <c r="X1768" s="307"/>
      <c r="Y1768" s="44"/>
      <c r="Z1768" s="44"/>
      <c r="AA1768" s="44"/>
      <c r="AB1768" s="44"/>
      <c r="AC1768" s="44"/>
      <c r="AD1768" s="44"/>
      <c r="AE1768" s="44"/>
      <c r="AF1768" s="44"/>
      <c r="AG1768" s="44"/>
    </row>
    <row r="1769" spans="1:33" s="105" customFormat="1" ht="11.45" customHeight="1" outlineLevel="1" x14ac:dyDescent="0.2">
      <c r="A1769" s="142">
        <f t="shared" si="82"/>
        <v>1752</v>
      </c>
      <c r="B1769" s="318"/>
      <c r="C1769" s="71"/>
      <c r="D1769" s="314"/>
      <c r="E1769" s="70"/>
      <c r="F1769" s="309"/>
      <c r="G1769" s="308"/>
      <c r="H1769" s="305"/>
      <c r="I1769" s="305"/>
      <c r="J1769" s="311"/>
      <c r="K1769" s="305"/>
      <c r="L1769" s="130" t="str">
        <f>IF(I1769&lt;H1769,"Check dates",IF(AND(H1769="",I1769&gt;0),"Check dates",IF(I1769="",".",IFERROR(MAX(0,NETWORKDAYS(H1769,I1769,Lists!$F$45:$F$65)-IF(ISNUMBER(J1769),J1769,0)-1,0),"."))))</f>
        <v>.</v>
      </c>
      <c r="M1769" s="308"/>
      <c r="N1769" s="308"/>
      <c r="O1769" s="304"/>
      <c r="P1769" s="304"/>
      <c r="Q1769" s="304"/>
      <c r="R1769" s="304"/>
      <c r="S1769" s="130" t="str">
        <f t="shared" si="84"/>
        <v>.</v>
      </c>
      <c r="T1769" s="169" t="str">
        <f>IF(S1769="Yes",(NETWORKDAYS(H1769,$D$12,Lists!$F$45:$F$65)-IF(ISNUMBER(J1769),J1769,0)-1),".")</f>
        <v>.</v>
      </c>
      <c r="U1769" s="24"/>
      <c r="V1769" s="296" t="str">
        <f t="shared" si="83"/>
        <v>.</v>
      </c>
      <c r="W1769" s="44"/>
      <c r="X1769" s="307"/>
      <c r="Y1769" s="44"/>
      <c r="Z1769" s="44"/>
      <c r="AA1769" s="44"/>
      <c r="AB1769" s="44"/>
      <c r="AC1769" s="44"/>
      <c r="AD1769" s="44"/>
      <c r="AE1769" s="44"/>
      <c r="AF1769" s="44"/>
      <c r="AG1769" s="44"/>
    </row>
    <row r="1770" spans="1:33" s="105" customFormat="1" ht="11.45" customHeight="1" outlineLevel="1" x14ac:dyDescent="0.2">
      <c r="A1770" s="142">
        <f t="shared" si="82"/>
        <v>1753</v>
      </c>
      <c r="B1770" s="318"/>
      <c r="C1770" s="71"/>
      <c r="D1770" s="314"/>
      <c r="E1770" s="70"/>
      <c r="F1770" s="309"/>
      <c r="G1770" s="308"/>
      <c r="H1770" s="305"/>
      <c r="I1770" s="319"/>
      <c r="J1770" s="311"/>
      <c r="K1770" s="305"/>
      <c r="L1770" s="130" t="str">
        <f>IF(I1770&lt;H1770,"Check dates",IF(AND(H1770="",I1770&gt;0),"Check dates",IF(I1770="",".",IFERROR(MAX(0,NETWORKDAYS(H1770,I1770,Lists!$F$45:$F$65)-IF(ISNUMBER(J1770),J1770,0)-1,0),"."))))</f>
        <v>.</v>
      </c>
      <c r="M1770" s="308"/>
      <c r="N1770" s="308"/>
      <c r="O1770" s="304"/>
      <c r="P1770" s="304"/>
      <c r="Q1770" s="304"/>
      <c r="R1770" s="304"/>
      <c r="S1770" s="130" t="str">
        <f t="shared" si="84"/>
        <v>.</v>
      </c>
      <c r="T1770" s="169" t="str">
        <f>IF(S1770="Yes",(NETWORKDAYS(H1770,$D$12,Lists!$F$45:$F$65)-IF(ISNUMBER(J1770),J1770,0)-1),".")</f>
        <v>.</v>
      </c>
      <c r="U1770" s="24"/>
      <c r="V1770" s="296" t="str">
        <f t="shared" si="83"/>
        <v>.</v>
      </c>
      <c r="W1770" s="44"/>
      <c r="X1770" s="307"/>
      <c r="Y1770" s="44"/>
      <c r="Z1770" s="44"/>
      <c r="AA1770" s="44"/>
      <c r="AB1770" s="44"/>
      <c r="AC1770" s="44"/>
      <c r="AD1770" s="44"/>
      <c r="AE1770" s="44"/>
      <c r="AF1770" s="44"/>
      <c r="AG1770" s="44"/>
    </row>
    <row r="1771" spans="1:33" s="105" customFormat="1" ht="11.45" customHeight="1" outlineLevel="1" x14ac:dyDescent="0.2">
      <c r="A1771" s="142">
        <f t="shared" si="82"/>
        <v>1754</v>
      </c>
      <c r="B1771" s="318"/>
      <c r="C1771" s="71"/>
      <c r="D1771" s="314"/>
      <c r="E1771" s="70"/>
      <c r="F1771" s="309"/>
      <c r="G1771" s="308"/>
      <c r="H1771" s="305"/>
      <c r="I1771" s="305"/>
      <c r="J1771" s="311"/>
      <c r="K1771" s="305"/>
      <c r="L1771" s="130" t="str">
        <f>IF(I1771&lt;H1771,"Check dates",IF(AND(H1771="",I1771&gt;0),"Check dates",IF(I1771="",".",IFERROR(MAX(0,NETWORKDAYS(H1771,I1771,Lists!$F$45:$F$65)-IF(ISNUMBER(J1771),J1771,0)-1,0),"."))))</f>
        <v>.</v>
      </c>
      <c r="M1771" s="308"/>
      <c r="N1771" s="308"/>
      <c r="O1771" s="304"/>
      <c r="P1771" s="304"/>
      <c r="Q1771" s="304"/>
      <c r="R1771" s="304"/>
      <c r="S1771" s="130" t="str">
        <f t="shared" si="84"/>
        <v>.</v>
      </c>
      <c r="T1771" s="169" t="str">
        <f>IF(S1771="Yes",(NETWORKDAYS(H1771,$D$12,Lists!$F$45:$F$65)-IF(ISNUMBER(J1771),J1771,0)-1),".")</f>
        <v>.</v>
      </c>
      <c r="U1771" s="24"/>
      <c r="V1771" s="296" t="str">
        <f t="shared" si="83"/>
        <v>.</v>
      </c>
      <c r="W1771" s="44"/>
      <c r="X1771" s="307"/>
      <c r="Y1771" s="44"/>
      <c r="Z1771" s="44"/>
      <c r="AA1771" s="44"/>
      <c r="AB1771" s="44"/>
      <c r="AC1771" s="44"/>
      <c r="AD1771" s="44"/>
      <c r="AE1771" s="44"/>
      <c r="AF1771" s="44"/>
      <c r="AG1771" s="44"/>
    </row>
    <row r="1772" spans="1:33" s="105" customFormat="1" ht="11.45" customHeight="1" outlineLevel="1" x14ac:dyDescent="0.2">
      <c r="A1772" s="142">
        <f t="shared" si="82"/>
        <v>1755</v>
      </c>
      <c r="B1772" s="318"/>
      <c r="C1772" s="71"/>
      <c r="D1772" s="314"/>
      <c r="E1772" s="70"/>
      <c r="F1772" s="309"/>
      <c r="G1772" s="308"/>
      <c r="H1772" s="305"/>
      <c r="I1772" s="305"/>
      <c r="J1772" s="311"/>
      <c r="K1772" s="305"/>
      <c r="L1772" s="130" t="str">
        <f>IF(I1772&lt;H1772,"Check dates",IF(AND(H1772="",I1772&gt;0),"Check dates",IF(I1772="",".",IFERROR(MAX(0,NETWORKDAYS(H1772,I1772,Lists!$F$45:$F$65)-IF(ISNUMBER(J1772),J1772,0)-1,0),"."))))</f>
        <v>.</v>
      </c>
      <c r="M1772" s="308"/>
      <c r="N1772" s="308"/>
      <c r="O1772" s="304"/>
      <c r="P1772" s="304"/>
      <c r="Q1772" s="304"/>
      <c r="R1772" s="304"/>
      <c r="S1772" s="130" t="str">
        <f t="shared" si="84"/>
        <v>.</v>
      </c>
      <c r="T1772" s="169" t="str">
        <f>IF(S1772="Yes",(NETWORKDAYS(H1772,$D$12,Lists!$F$45:$F$65)-IF(ISNUMBER(J1772),J1772,0)-1),".")</f>
        <v>.</v>
      </c>
      <c r="U1772" s="24"/>
      <c r="V1772" s="296" t="str">
        <f t="shared" si="83"/>
        <v>.</v>
      </c>
      <c r="W1772" s="44"/>
      <c r="X1772" s="307"/>
      <c r="Y1772" s="44"/>
      <c r="Z1772" s="44"/>
      <c r="AA1772" s="44"/>
      <c r="AB1772" s="44"/>
      <c r="AC1772" s="44"/>
      <c r="AD1772" s="44"/>
      <c r="AE1772" s="44"/>
      <c r="AF1772" s="44"/>
      <c r="AG1772" s="44"/>
    </row>
    <row r="1773" spans="1:33" s="105" customFormat="1" ht="11.45" customHeight="1" outlineLevel="1" x14ac:dyDescent="0.2">
      <c r="A1773" s="142">
        <f t="shared" si="82"/>
        <v>1756</v>
      </c>
      <c r="B1773" s="318"/>
      <c r="C1773" s="71"/>
      <c r="D1773" s="314"/>
      <c r="E1773" s="70"/>
      <c r="F1773" s="309"/>
      <c r="G1773" s="308"/>
      <c r="H1773" s="305"/>
      <c r="I1773" s="305"/>
      <c r="J1773" s="311"/>
      <c r="K1773" s="305"/>
      <c r="L1773" s="130" t="str">
        <f>IF(I1773&lt;H1773,"Check dates",IF(AND(H1773="",I1773&gt;0),"Check dates",IF(I1773="",".",IFERROR(MAX(0,NETWORKDAYS(H1773,I1773,Lists!$F$45:$F$65)-IF(ISNUMBER(J1773),J1773,0)-1,0),"."))))</f>
        <v>.</v>
      </c>
      <c r="M1773" s="308"/>
      <c r="N1773" s="308"/>
      <c r="O1773" s="304"/>
      <c r="P1773" s="304"/>
      <c r="Q1773" s="304"/>
      <c r="R1773" s="304"/>
      <c r="S1773" s="130" t="str">
        <f t="shared" si="84"/>
        <v>.</v>
      </c>
      <c r="T1773" s="169" t="str">
        <f>IF(S1773="Yes",(NETWORKDAYS(H1773,$D$12,Lists!$F$45:$F$65)-IF(ISNUMBER(J1773),J1773,0)-1),".")</f>
        <v>.</v>
      </c>
      <c r="U1773" s="24"/>
      <c r="V1773" s="296" t="str">
        <f t="shared" si="83"/>
        <v>.</v>
      </c>
      <c r="W1773" s="44"/>
      <c r="X1773" s="307"/>
      <c r="Y1773" s="44"/>
      <c r="Z1773" s="44"/>
      <c r="AA1773" s="44"/>
      <c r="AB1773" s="44"/>
      <c r="AC1773" s="44"/>
      <c r="AD1773" s="44"/>
      <c r="AE1773" s="44"/>
      <c r="AF1773" s="44"/>
      <c r="AG1773" s="44"/>
    </row>
    <row r="1774" spans="1:33" s="105" customFormat="1" ht="11.45" customHeight="1" outlineLevel="1" x14ac:dyDescent="0.2">
      <c r="A1774" s="142">
        <f t="shared" si="82"/>
        <v>1757</v>
      </c>
      <c r="B1774" s="318"/>
      <c r="C1774" s="71"/>
      <c r="D1774" s="314"/>
      <c r="E1774" s="70"/>
      <c r="F1774" s="309"/>
      <c r="G1774" s="308"/>
      <c r="H1774" s="305"/>
      <c r="I1774" s="319"/>
      <c r="J1774" s="311"/>
      <c r="K1774" s="305"/>
      <c r="L1774" s="130" t="str">
        <f>IF(I1774&lt;H1774,"Check dates",IF(AND(H1774="",I1774&gt;0),"Check dates",IF(I1774="",".",IFERROR(MAX(0,NETWORKDAYS(H1774,I1774,Lists!$F$45:$F$65)-IF(ISNUMBER(J1774),J1774,0)-1,0),"."))))</f>
        <v>.</v>
      </c>
      <c r="M1774" s="308"/>
      <c r="N1774" s="308"/>
      <c r="O1774" s="304"/>
      <c r="P1774" s="304"/>
      <c r="Q1774" s="304"/>
      <c r="R1774" s="304"/>
      <c r="S1774" s="130" t="str">
        <f t="shared" si="84"/>
        <v>.</v>
      </c>
      <c r="T1774" s="169" t="str">
        <f>IF(S1774="Yes",(NETWORKDAYS(H1774,$D$12,Lists!$F$45:$F$65)-IF(ISNUMBER(J1774),J1774,0)-1),".")</f>
        <v>.</v>
      </c>
      <c r="U1774" s="24"/>
      <c r="V1774" s="296" t="str">
        <f t="shared" si="83"/>
        <v>.</v>
      </c>
      <c r="W1774" s="44"/>
      <c r="X1774" s="307"/>
      <c r="Y1774" s="44"/>
      <c r="Z1774" s="44"/>
      <c r="AA1774" s="44"/>
      <c r="AB1774" s="44"/>
      <c r="AC1774" s="44"/>
      <c r="AD1774" s="44"/>
      <c r="AE1774" s="44"/>
      <c r="AF1774" s="44"/>
      <c r="AG1774" s="44"/>
    </row>
    <row r="1775" spans="1:33" s="105" customFormat="1" outlineLevel="1" x14ac:dyDescent="0.2">
      <c r="A1775" s="142">
        <f t="shared" si="82"/>
        <v>1758</v>
      </c>
      <c r="B1775" s="318"/>
      <c r="C1775" s="71"/>
      <c r="D1775" s="314"/>
      <c r="E1775" s="70"/>
      <c r="F1775" s="309"/>
      <c r="G1775" s="308"/>
      <c r="H1775" s="305"/>
      <c r="I1775" s="319"/>
      <c r="J1775" s="311"/>
      <c r="K1775" s="305"/>
      <c r="L1775" s="130" t="str">
        <f>IF(I1775&lt;H1775,"Check dates",IF(AND(H1775="",I1775&gt;0),"Check dates",IF(I1775="",".",IFERROR(MAX(0,NETWORKDAYS(H1775,I1775,Lists!$F$45:$F$65)-IF(ISNUMBER(J1775),J1775,0)-1,0),"."))))</f>
        <v>.</v>
      </c>
      <c r="M1775" s="308"/>
      <c r="N1775" s="308"/>
      <c r="O1775" s="304"/>
      <c r="P1775" s="304"/>
      <c r="Q1775" s="304"/>
      <c r="R1775" s="304"/>
      <c r="S1775" s="130" t="str">
        <f t="shared" si="84"/>
        <v>.</v>
      </c>
      <c r="T1775" s="169" t="str">
        <f>IF(S1775="Yes",(NETWORKDAYS(H1775,$D$12,Lists!$F$45:$F$65)-IF(ISNUMBER(J1775),J1775,0)-1),".")</f>
        <v>.</v>
      </c>
      <c r="U1775" s="24"/>
      <c r="V1775" s="296" t="str">
        <f t="shared" si="83"/>
        <v>.</v>
      </c>
      <c r="W1775" s="44"/>
      <c r="X1775" s="307"/>
      <c r="Y1775" s="44"/>
      <c r="Z1775" s="44"/>
      <c r="AA1775" s="44"/>
      <c r="AB1775" s="44"/>
      <c r="AC1775" s="44"/>
      <c r="AD1775" s="44"/>
      <c r="AE1775" s="44"/>
      <c r="AF1775" s="44"/>
      <c r="AG1775" s="44"/>
    </row>
    <row r="1776" spans="1:33" s="105" customFormat="1" outlineLevel="1" x14ac:dyDescent="0.2">
      <c r="A1776" s="142">
        <f t="shared" si="82"/>
        <v>1759</v>
      </c>
      <c r="B1776" s="318"/>
      <c r="C1776" s="71"/>
      <c r="D1776" s="314"/>
      <c r="E1776" s="70"/>
      <c r="F1776" s="309"/>
      <c r="G1776" s="308"/>
      <c r="H1776" s="305"/>
      <c r="I1776" s="319"/>
      <c r="J1776" s="311"/>
      <c r="K1776" s="305"/>
      <c r="L1776" s="130" t="str">
        <f>IF(I1776&lt;H1776,"Check dates",IF(AND(H1776="",I1776&gt;0),"Check dates",IF(I1776="",".",IFERROR(MAX(0,NETWORKDAYS(H1776,I1776,Lists!$F$45:$F$65)-IF(ISNUMBER(J1776),J1776,0)-1,0),"."))))</f>
        <v>.</v>
      </c>
      <c r="M1776" s="308"/>
      <c r="N1776" s="308"/>
      <c r="O1776" s="304"/>
      <c r="P1776" s="304"/>
      <c r="Q1776" s="304"/>
      <c r="R1776" s="304"/>
      <c r="S1776" s="130" t="str">
        <f t="shared" si="84"/>
        <v>.</v>
      </c>
      <c r="T1776" s="169" t="str">
        <f>IF(S1776="Yes",(NETWORKDAYS(H1776,$D$12,Lists!$F$45:$F$65)-IF(ISNUMBER(J1776),J1776,0)-1),".")</f>
        <v>.</v>
      </c>
      <c r="U1776" s="24"/>
      <c r="V1776" s="296" t="str">
        <f t="shared" si="83"/>
        <v>.</v>
      </c>
      <c r="W1776" s="44"/>
      <c r="X1776" s="307"/>
      <c r="Y1776" s="44"/>
      <c r="Z1776" s="44"/>
      <c r="AA1776" s="44"/>
      <c r="AB1776" s="44"/>
      <c r="AC1776" s="44"/>
      <c r="AD1776" s="44"/>
      <c r="AE1776" s="44"/>
      <c r="AF1776" s="44"/>
      <c r="AG1776" s="44"/>
    </row>
    <row r="1777" spans="1:33" s="105" customFormat="1" outlineLevel="1" x14ac:dyDescent="0.2">
      <c r="A1777" s="142">
        <f t="shared" si="82"/>
        <v>1760</v>
      </c>
      <c r="B1777" s="318"/>
      <c r="C1777" s="71"/>
      <c r="D1777" s="314"/>
      <c r="E1777" s="70"/>
      <c r="F1777" s="309"/>
      <c r="G1777" s="308"/>
      <c r="H1777" s="305"/>
      <c r="I1777" s="305"/>
      <c r="J1777" s="311"/>
      <c r="K1777" s="305"/>
      <c r="L1777" s="130" t="str">
        <f>IF(I1777&lt;H1777,"Check dates",IF(AND(H1777="",I1777&gt;0),"Check dates",IF(I1777="",".",IFERROR(MAX(0,NETWORKDAYS(H1777,I1777,Lists!$F$45:$F$65)-IF(ISNUMBER(J1777),J1777,0)-1,0),"."))))</f>
        <v>.</v>
      </c>
      <c r="M1777" s="308"/>
      <c r="N1777" s="308"/>
      <c r="O1777" s="304"/>
      <c r="P1777" s="304"/>
      <c r="Q1777" s="304"/>
      <c r="R1777" s="304"/>
      <c r="S1777" s="130" t="str">
        <f t="shared" si="84"/>
        <v>.</v>
      </c>
      <c r="T1777" s="169" t="str">
        <f>IF(S1777="Yes",(NETWORKDAYS(H1777,$D$12,Lists!$F$45:$F$65)-IF(ISNUMBER(J1777),J1777,0)-1),".")</f>
        <v>.</v>
      </c>
      <c r="U1777" s="24"/>
      <c r="V1777" s="296" t="str">
        <f t="shared" si="83"/>
        <v>.</v>
      </c>
      <c r="W1777" s="44"/>
      <c r="X1777" s="307"/>
      <c r="Y1777" s="44"/>
      <c r="Z1777" s="44"/>
      <c r="AA1777" s="44"/>
      <c r="AB1777" s="44"/>
      <c r="AC1777" s="44"/>
      <c r="AD1777" s="44"/>
      <c r="AE1777" s="44"/>
      <c r="AF1777" s="44"/>
      <c r="AG1777" s="44"/>
    </row>
    <row r="1778" spans="1:33" s="105" customFormat="1" ht="11.45" customHeight="1" outlineLevel="1" x14ac:dyDescent="0.2">
      <c r="A1778" s="142">
        <f t="shared" si="82"/>
        <v>1761</v>
      </c>
      <c r="B1778" s="318"/>
      <c r="C1778" s="71"/>
      <c r="D1778" s="314"/>
      <c r="E1778" s="70"/>
      <c r="F1778" s="309"/>
      <c r="G1778" s="308"/>
      <c r="H1778" s="305"/>
      <c r="I1778" s="319"/>
      <c r="J1778" s="311"/>
      <c r="K1778" s="305"/>
      <c r="L1778" s="130" t="str">
        <f>IF(I1778&lt;H1778,"Check dates",IF(AND(H1778="",I1778&gt;0),"Check dates",IF(I1778="",".",IFERROR(MAX(0,NETWORKDAYS(H1778,I1778,Lists!$F$45:$F$65)-IF(ISNUMBER(J1778),J1778,0)-1,0),"."))))</f>
        <v>.</v>
      </c>
      <c r="M1778" s="308"/>
      <c r="N1778" s="308"/>
      <c r="O1778" s="304"/>
      <c r="P1778" s="304"/>
      <c r="Q1778" s="304"/>
      <c r="R1778" s="304"/>
      <c r="S1778" s="130" t="str">
        <f t="shared" si="84"/>
        <v>.</v>
      </c>
      <c r="T1778" s="169" t="str">
        <f>IF(S1778="Yes",(NETWORKDAYS(H1778,$D$12,Lists!$F$45:$F$65)-IF(ISNUMBER(J1778),J1778,0)-1),".")</f>
        <v>.</v>
      </c>
      <c r="U1778" s="24"/>
      <c r="V1778" s="296" t="str">
        <f t="shared" si="83"/>
        <v>.</v>
      </c>
      <c r="W1778" s="44"/>
      <c r="X1778" s="307"/>
      <c r="Y1778" s="44"/>
      <c r="Z1778" s="44"/>
      <c r="AA1778" s="44"/>
      <c r="AB1778" s="44"/>
      <c r="AC1778" s="44"/>
      <c r="AD1778" s="44"/>
      <c r="AE1778" s="44"/>
      <c r="AF1778" s="44"/>
      <c r="AG1778" s="44"/>
    </row>
    <row r="1779" spans="1:33" s="105" customFormat="1" ht="11.45" customHeight="1" outlineLevel="1" x14ac:dyDescent="0.2">
      <c r="A1779" s="142">
        <f t="shared" si="82"/>
        <v>1762</v>
      </c>
      <c r="B1779" s="318"/>
      <c r="C1779" s="71"/>
      <c r="D1779" s="314"/>
      <c r="E1779" s="70"/>
      <c r="F1779" s="309"/>
      <c r="G1779" s="308"/>
      <c r="H1779" s="305"/>
      <c r="I1779" s="319"/>
      <c r="J1779" s="311"/>
      <c r="K1779" s="305"/>
      <c r="L1779" s="130" t="str">
        <f>IF(I1779&lt;H1779,"Check dates",IF(AND(H1779="",I1779&gt;0),"Check dates",IF(I1779="",".",IFERROR(MAX(0,NETWORKDAYS(H1779,I1779,Lists!$F$45:$F$65)-IF(ISNUMBER(J1779),J1779,0)-1,0),"."))))</f>
        <v>.</v>
      </c>
      <c r="M1779" s="308"/>
      <c r="N1779" s="308"/>
      <c r="O1779" s="304"/>
      <c r="P1779" s="304"/>
      <c r="Q1779" s="304"/>
      <c r="R1779" s="304"/>
      <c r="S1779" s="130" t="str">
        <f t="shared" si="84"/>
        <v>.</v>
      </c>
      <c r="T1779" s="169" t="str">
        <f>IF(S1779="Yes",(NETWORKDAYS(H1779,$D$12,Lists!$F$45:$F$65)-IF(ISNUMBER(J1779),J1779,0)-1),".")</f>
        <v>.</v>
      </c>
      <c r="U1779" s="24"/>
      <c r="V1779" s="296" t="str">
        <f t="shared" si="83"/>
        <v>.</v>
      </c>
      <c r="W1779" s="44"/>
      <c r="X1779" s="307"/>
      <c r="Y1779" s="44"/>
      <c r="Z1779" s="44"/>
      <c r="AA1779" s="44"/>
      <c r="AB1779" s="44"/>
      <c r="AC1779" s="44"/>
      <c r="AD1779" s="44"/>
      <c r="AE1779" s="44"/>
      <c r="AF1779" s="44"/>
      <c r="AG1779" s="44"/>
    </row>
    <row r="1780" spans="1:33" s="105" customFormat="1" ht="11.45" customHeight="1" outlineLevel="1" x14ac:dyDescent="0.2">
      <c r="A1780" s="142">
        <f t="shared" si="82"/>
        <v>1763</v>
      </c>
      <c r="B1780" s="318"/>
      <c r="C1780" s="71"/>
      <c r="D1780" s="314"/>
      <c r="E1780" s="70"/>
      <c r="F1780" s="309"/>
      <c r="G1780" s="308"/>
      <c r="H1780" s="305"/>
      <c r="I1780" s="319"/>
      <c r="J1780" s="311"/>
      <c r="K1780" s="305"/>
      <c r="L1780" s="130" t="str">
        <f>IF(I1780&lt;H1780,"Check dates",IF(AND(H1780="",I1780&gt;0),"Check dates",IF(I1780="",".",IFERROR(MAX(0,NETWORKDAYS(H1780,I1780,Lists!$F$45:$F$65)-IF(ISNUMBER(J1780),J1780,0)-1,0),"."))))</f>
        <v>.</v>
      </c>
      <c r="M1780" s="308"/>
      <c r="N1780" s="308"/>
      <c r="O1780" s="304"/>
      <c r="P1780" s="304"/>
      <c r="Q1780" s="304"/>
      <c r="R1780" s="304"/>
      <c r="S1780" s="130" t="str">
        <f t="shared" si="84"/>
        <v>.</v>
      </c>
      <c r="T1780" s="169" t="str">
        <f>IF(S1780="Yes",(NETWORKDAYS(H1780,$D$12,Lists!$F$45:$F$65)-IF(ISNUMBER(J1780),J1780,0)-1),".")</f>
        <v>.</v>
      </c>
      <c r="U1780" s="24"/>
      <c r="V1780" s="296" t="str">
        <f t="shared" si="83"/>
        <v>.</v>
      </c>
      <c r="W1780" s="44"/>
      <c r="X1780" s="307"/>
      <c r="Y1780" s="44"/>
      <c r="Z1780" s="44"/>
      <c r="AA1780" s="44"/>
      <c r="AB1780" s="44"/>
      <c r="AC1780" s="44"/>
      <c r="AD1780" s="44"/>
      <c r="AE1780" s="44"/>
      <c r="AF1780" s="44"/>
      <c r="AG1780" s="44"/>
    </row>
    <row r="1781" spans="1:33" s="105" customFormat="1" ht="11.45" customHeight="1" outlineLevel="1" x14ac:dyDescent="0.2">
      <c r="A1781" s="142">
        <f t="shared" si="82"/>
        <v>1764</v>
      </c>
      <c r="B1781" s="318"/>
      <c r="C1781" s="71"/>
      <c r="D1781" s="314"/>
      <c r="E1781" s="70"/>
      <c r="F1781" s="309"/>
      <c r="G1781" s="308"/>
      <c r="H1781" s="305"/>
      <c r="I1781" s="319"/>
      <c r="J1781" s="311"/>
      <c r="K1781" s="305"/>
      <c r="L1781" s="130" t="str">
        <f>IF(I1781&lt;H1781,"Check dates",IF(AND(H1781="",I1781&gt;0),"Check dates",IF(I1781="",".",IFERROR(MAX(0,NETWORKDAYS(H1781,I1781,Lists!$F$45:$F$65)-IF(ISNUMBER(J1781),J1781,0)-1,0),"."))))</f>
        <v>.</v>
      </c>
      <c r="M1781" s="308"/>
      <c r="N1781" s="308"/>
      <c r="O1781" s="304"/>
      <c r="P1781" s="304"/>
      <c r="Q1781" s="304"/>
      <c r="R1781" s="304"/>
      <c r="S1781" s="130" t="str">
        <f t="shared" si="84"/>
        <v>.</v>
      </c>
      <c r="T1781" s="169" t="str">
        <f>IF(S1781="Yes",(NETWORKDAYS(H1781,$D$12,Lists!$F$45:$F$65)-IF(ISNUMBER(J1781),J1781,0)-1),".")</f>
        <v>.</v>
      </c>
      <c r="U1781" s="24"/>
      <c r="V1781" s="296" t="str">
        <f t="shared" si="83"/>
        <v>.</v>
      </c>
      <c r="W1781" s="44"/>
      <c r="X1781" s="307"/>
      <c r="Y1781" s="44"/>
      <c r="Z1781" s="44"/>
      <c r="AA1781" s="44"/>
      <c r="AB1781" s="44"/>
      <c r="AC1781" s="44"/>
      <c r="AD1781" s="44"/>
      <c r="AE1781" s="44"/>
      <c r="AF1781" s="44"/>
      <c r="AG1781" s="44"/>
    </row>
    <row r="1782" spans="1:33" s="105" customFormat="1" ht="11.45" customHeight="1" outlineLevel="1" x14ac:dyDescent="0.2">
      <c r="A1782" s="142">
        <f t="shared" si="82"/>
        <v>1765</v>
      </c>
      <c r="B1782" s="318"/>
      <c r="C1782" s="71"/>
      <c r="D1782" s="314"/>
      <c r="E1782" s="70"/>
      <c r="F1782" s="309"/>
      <c r="G1782" s="308"/>
      <c r="H1782" s="305"/>
      <c r="I1782" s="319"/>
      <c r="J1782" s="311"/>
      <c r="K1782" s="305"/>
      <c r="L1782" s="130" t="str">
        <f>IF(I1782&lt;H1782,"Check dates",IF(AND(H1782="",I1782&gt;0),"Check dates",IF(I1782="",".",IFERROR(MAX(0,NETWORKDAYS(H1782,I1782,Lists!$F$45:$F$65)-IF(ISNUMBER(J1782),J1782,0)-1,0),"."))))</f>
        <v>.</v>
      </c>
      <c r="M1782" s="308"/>
      <c r="N1782" s="308"/>
      <c r="O1782" s="304"/>
      <c r="P1782" s="304"/>
      <c r="Q1782" s="304"/>
      <c r="R1782" s="304"/>
      <c r="S1782" s="130" t="str">
        <f t="shared" si="84"/>
        <v>.</v>
      </c>
      <c r="T1782" s="169" t="str">
        <f>IF(S1782="Yes",(NETWORKDAYS(H1782,$D$12,Lists!$F$45:$F$65)-IF(ISNUMBER(J1782),J1782,0)-1),".")</f>
        <v>.</v>
      </c>
      <c r="U1782" s="24"/>
      <c r="V1782" s="296" t="str">
        <f t="shared" si="83"/>
        <v>.</v>
      </c>
      <c r="W1782" s="44"/>
      <c r="X1782" s="307"/>
      <c r="Y1782" s="44"/>
      <c r="Z1782" s="44"/>
      <c r="AA1782" s="44"/>
      <c r="AB1782" s="44"/>
      <c r="AC1782" s="44"/>
      <c r="AD1782" s="44"/>
      <c r="AE1782" s="44"/>
      <c r="AF1782" s="44"/>
      <c r="AG1782" s="44"/>
    </row>
    <row r="1783" spans="1:33" s="105" customFormat="1" outlineLevel="1" x14ac:dyDescent="0.2">
      <c r="A1783" s="142">
        <f t="shared" si="82"/>
        <v>1766</v>
      </c>
      <c r="B1783" s="318"/>
      <c r="C1783" s="71"/>
      <c r="D1783" s="314"/>
      <c r="E1783" s="70"/>
      <c r="F1783" s="309"/>
      <c r="G1783" s="308"/>
      <c r="H1783" s="305"/>
      <c r="I1783" s="319"/>
      <c r="J1783" s="311"/>
      <c r="K1783" s="305"/>
      <c r="L1783" s="130" t="str">
        <f>IF(I1783&lt;H1783,"Check dates",IF(AND(H1783="",I1783&gt;0),"Check dates",IF(I1783="",".",IFERROR(MAX(0,NETWORKDAYS(H1783,I1783,Lists!$F$45:$F$65)-IF(ISNUMBER(J1783),J1783,0)-1,0),"."))))</f>
        <v>.</v>
      </c>
      <c r="M1783" s="308"/>
      <c r="N1783" s="308"/>
      <c r="O1783" s="304"/>
      <c r="P1783" s="304"/>
      <c r="Q1783" s="304"/>
      <c r="R1783" s="304"/>
      <c r="S1783" s="130" t="str">
        <f t="shared" si="84"/>
        <v>.</v>
      </c>
      <c r="T1783" s="169" t="str">
        <f>IF(S1783="Yes",(NETWORKDAYS(H1783,$D$12,Lists!$F$45:$F$65)-IF(ISNUMBER(J1783),J1783,0)-1),".")</f>
        <v>.</v>
      </c>
      <c r="U1783" s="24"/>
      <c r="V1783" s="296" t="str">
        <f t="shared" si="83"/>
        <v>.</v>
      </c>
      <c r="W1783" s="44"/>
      <c r="X1783" s="307"/>
      <c r="Y1783" s="44"/>
      <c r="Z1783" s="44"/>
      <c r="AA1783" s="44"/>
      <c r="AB1783" s="44"/>
      <c r="AC1783" s="44"/>
      <c r="AD1783" s="44"/>
      <c r="AE1783" s="44"/>
      <c r="AF1783" s="44"/>
      <c r="AG1783" s="44"/>
    </row>
    <row r="1784" spans="1:33" s="105" customFormat="1" outlineLevel="1" x14ac:dyDescent="0.2">
      <c r="A1784" s="142">
        <f t="shared" si="82"/>
        <v>1767</v>
      </c>
      <c r="B1784" s="318"/>
      <c r="C1784" s="71"/>
      <c r="D1784" s="314"/>
      <c r="E1784" s="70"/>
      <c r="F1784" s="309"/>
      <c r="G1784" s="308"/>
      <c r="H1784" s="305"/>
      <c r="I1784" s="305"/>
      <c r="J1784" s="311"/>
      <c r="K1784" s="305"/>
      <c r="L1784" s="130" t="str">
        <f>IF(I1784&lt;H1784,"Check dates",IF(AND(H1784="",I1784&gt;0),"Check dates",IF(I1784="",".",IFERROR(MAX(0,NETWORKDAYS(H1784,I1784,Lists!$F$45:$F$65)-IF(ISNUMBER(J1784),J1784,0)-1,0),"."))))</f>
        <v>.</v>
      </c>
      <c r="M1784" s="308"/>
      <c r="N1784" s="308"/>
      <c r="O1784" s="304"/>
      <c r="P1784" s="304"/>
      <c r="Q1784" s="304"/>
      <c r="R1784" s="304"/>
      <c r="S1784" s="130" t="str">
        <f t="shared" si="84"/>
        <v>.</v>
      </c>
      <c r="T1784" s="169" t="str">
        <f>IF(S1784="Yes",(NETWORKDAYS(H1784,$D$12,Lists!$F$45:$F$65)-IF(ISNUMBER(J1784),J1784,0)-1),".")</f>
        <v>.</v>
      </c>
      <c r="U1784" s="24"/>
      <c r="V1784" s="296" t="str">
        <f t="shared" si="83"/>
        <v>.</v>
      </c>
      <c r="W1784" s="44"/>
      <c r="X1784" s="307"/>
      <c r="Y1784" s="44"/>
      <c r="Z1784" s="44"/>
      <c r="AA1784" s="44"/>
      <c r="AB1784" s="44"/>
      <c r="AC1784" s="44"/>
      <c r="AD1784" s="44"/>
      <c r="AE1784" s="44"/>
      <c r="AF1784" s="44"/>
      <c r="AG1784" s="44"/>
    </row>
    <row r="1785" spans="1:33" s="105" customFormat="1" ht="11.45" customHeight="1" outlineLevel="1" x14ac:dyDescent="0.2">
      <c r="A1785" s="142">
        <f t="shared" si="82"/>
        <v>1768</v>
      </c>
      <c r="B1785" s="318"/>
      <c r="C1785" s="71"/>
      <c r="D1785" s="314"/>
      <c r="E1785" s="70"/>
      <c r="F1785" s="309"/>
      <c r="G1785" s="308"/>
      <c r="H1785" s="305"/>
      <c r="I1785" s="305"/>
      <c r="J1785" s="311"/>
      <c r="K1785" s="305"/>
      <c r="L1785" s="130" t="str">
        <f>IF(I1785&lt;H1785,"Check dates",IF(AND(H1785="",I1785&gt;0),"Check dates",IF(I1785="",".",IFERROR(MAX(0,NETWORKDAYS(H1785,I1785,Lists!$F$45:$F$65)-IF(ISNUMBER(J1785),J1785,0)-1,0),"."))))</f>
        <v>.</v>
      </c>
      <c r="M1785" s="308"/>
      <c r="N1785" s="308"/>
      <c r="O1785" s="304"/>
      <c r="P1785" s="304"/>
      <c r="Q1785" s="304"/>
      <c r="R1785" s="304"/>
      <c r="S1785" s="130" t="str">
        <f t="shared" si="84"/>
        <v>.</v>
      </c>
      <c r="T1785" s="169" t="str">
        <f>IF(S1785="Yes",(NETWORKDAYS(H1785,$D$12,Lists!$F$45:$F$65)-IF(ISNUMBER(J1785),J1785,0)-1),".")</f>
        <v>.</v>
      </c>
      <c r="U1785" s="24"/>
      <c r="V1785" s="296" t="str">
        <f t="shared" si="83"/>
        <v>.</v>
      </c>
      <c r="W1785" s="44"/>
      <c r="X1785" s="307"/>
      <c r="Y1785" s="44"/>
      <c r="Z1785" s="44"/>
      <c r="AA1785" s="44"/>
      <c r="AB1785" s="44"/>
      <c r="AC1785" s="44"/>
      <c r="AD1785" s="44"/>
      <c r="AE1785" s="44"/>
      <c r="AF1785" s="44"/>
      <c r="AG1785" s="44"/>
    </row>
    <row r="1786" spans="1:33" s="105" customFormat="1" ht="11.45" customHeight="1" outlineLevel="1" x14ac:dyDescent="0.2">
      <c r="A1786" s="142">
        <f t="shared" si="82"/>
        <v>1769</v>
      </c>
      <c r="B1786" s="318"/>
      <c r="C1786" s="71"/>
      <c r="D1786" s="314"/>
      <c r="E1786" s="70"/>
      <c r="F1786" s="309"/>
      <c r="G1786" s="308"/>
      <c r="H1786" s="305"/>
      <c r="I1786" s="305"/>
      <c r="J1786" s="311"/>
      <c r="K1786" s="305"/>
      <c r="L1786" s="130" t="str">
        <f>IF(I1786&lt;H1786,"Check dates",IF(AND(H1786="",I1786&gt;0),"Check dates",IF(I1786="",".",IFERROR(MAX(0,NETWORKDAYS(H1786,I1786,Lists!$F$45:$F$65)-IF(ISNUMBER(J1786),J1786,0)-1,0),"."))))</f>
        <v>.</v>
      </c>
      <c r="M1786" s="308"/>
      <c r="N1786" s="308"/>
      <c r="O1786" s="304"/>
      <c r="P1786" s="304"/>
      <c r="Q1786" s="304"/>
      <c r="R1786" s="304"/>
      <c r="S1786" s="130" t="str">
        <f t="shared" si="84"/>
        <v>.</v>
      </c>
      <c r="T1786" s="169" t="str">
        <f>IF(S1786="Yes",(NETWORKDAYS(H1786,$D$12,Lists!$F$45:$F$65)-IF(ISNUMBER(J1786),J1786,0)-1),".")</f>
        <v>.</v>
      </c>
      <c r="U1786" s="24"/>
      <c r="V1786" s="296" t="str">
        <f t="shared" si="83"/>
        <v>.</v>
      </c>
      <c r="W1786" s="44"/>
      <c r="X1786" s="307"/>
      <c r="Y1786" s="44"/>
      <c r="Z1786" s="44"/>
      <c r="AA1786" s="44"/>
      <c r="AB1786" s="44"/>
      <c r="AC1786" s="44"/>
      <c r="AD1786" s="44"/>
      <c r="AE1786" s="44"/>
      <c r="AF1786" s="44"/>
      <c r="AG1786" s="44"/>
    </row>
    <row r="1787" spans="1:33" s="105" customFormat="1" ht="11.45" customHeight="1" outlineLevel="1" x14ac:dyDescent="0.2">
      <c r="A1787" s="142">
        <f t="shared" si="82"/>
        <v>1770</v>
      </c>
      <c r="B1787" s="318"/>
      <c r="C1787" s="71"/>
      <c r="D1787" s="314"/>
      <c r="E1787" s="70"/>
      <c r="F1787" s="309"/>
      <c r="G1787" s="308"/>
      <c r="H1787" s="305"/>
      <c r="I1787" s="305"/>
      <c r="J1787" s="311"/>
      <c r="K1787" s="305"/>
      <c r="L1787" s="130" t="str">
        <f>IF(I1787&lt;H1787,"Check dates",IF(AND(H1787="",I1787&gt;0),"Check dates",IF(I1787="",".",IFERROR(MAX(0,NETWORKDAYS(H1787,I1787,Lists!$F$45:$F$65)-IF(ISNUMBER(J1787),J1787,0)-1,0),"."))))</f>
        <v>.</v>
      </c>
      <c r="M1787" s="308"/>
      <c r="N1787" s="308"/>
      <c r="O1787" s="304"/>
      <c r="P1787" s="304"/>
      <c r="Q1787" s="304"/>
      <c r="R1787" s="304"/>
      <c r="S1787" s="130" t="str">
        <f t="shared" si="84"/>
        <v>.</v>
      </c>
      <c r="T1787" s="169" t="str">
        <f>IF(S1787="Yes",(NETWORKDAYS(H1787,$D$12,Lists!$F$45:$F$65)-IF(ISNUMBER(J1787),J1787,0)-1),".")</f>
        <v>.</v>
      </c>
      <c r="U1787" s="24"/>
      <c r="V1787" s="296" t="str">
        <f t="shared" si="83"/>
        <v>.</v>
      </c>
      <c r="W1787" s="44"/>
      <c r="X1787" s="307"/>
      <c r="Y1787" s="44"/>
      <c r="Z1787" s="44"/>
      <c r="AA1787" s="44"/>
      <c r="AB1787" s="44"/>
      <c r="AC1787" s="44"/>
      <c r="AD1787" s="44"/>
      <c r="AE1787" s="44"/>
      <c r="AF1787" s="44"/>
      <c r="AG1787" s="44"/>
    </row>
    <row r="1788" spans="1:33" s="105" customFormat="1" ht="11.45" customHeight="1" outlineLevel="1" x14ac:dyDescent="0.2">
      <c r="A1788" s="142">
        <f t="shared" si="82"/>
        <v>1771</v>
      </c>
      <c r="B1788" s="318"/>
      <c r="C1788" s="71"/>
      <c r="D1788" s="314"/>
      <c r="E1788" s="70"/>
      <c r="F1788" s="309"/>
      <c r="G1788" s="308"/>
      <c r="H1788" s="305"/>
      <c r="I1788" s="305"/>
      <c r="J1788" s="311"/>
      <c r="K1788" s="305"/>
      <c r="L1788" s="130" t="str">
        <f>IF(I1788&lt;H1788,"Check dates",IF(AND(H1788="",I1788&gt;0),"Check dates",IF(I1788="",".",IFERROR(MAX(0,NETWORKDAYS(H1788,I1788,Lists!$F$45:$F$65)-IF(ISNUMBER(J1788),J1788,0)-1,0),"."))))</f>
        <v>.</v>
      </c>
      <c r="M1788" s="308"/>
      <c r="N1788" s="308"/>
      <c r="O1788" s="304"/>
      <c r="P1788" s="304"/>
      <c r="Q1788" s="304"/>
      <c r="R1788" s="304"/>
      <c r="S1788" s="130" t="str">
        <f t="shared" si="84"/>
        <v>.</v>
      </c>
      <c r="T1788" s="169" t="str">
        <f>IF(S1788="Yes",(NETWORKDAYS(H1788,$D$12,Lists!$F$45:$F$65)-IF(ISNUMBER(J1788),J1788,0)-1),".")</f>
        <v>.</v>
      </c>
      <c r="U1788" s="24"/>
      <c r="V1788" s="296" t="str">
        <f t="shared" si="83"/>
        <v>.</v>
      </c>
      <c r="W1788" s="44"/>
      <c r="X1788" s="307"/>
      <c r="Y1788" s="44"/>
      <c r="Z1788" s="44"/>
      <c r="AA1788" s="44"/>
      <c r="AB1788" s="44"/>
      <c r="AC1788" s="44"/>
      <c r="AD1788" s="44"/>
      <c r="AE1788" s="44"/>
      <c r="AF1788" s="44"/>
      <c r="AG1788" s="44"/>
    </row>
    <row r="1789" spans="1:33" s="105" customFormat="1" ht="11.45" customHeight="1" outlineLevel="1" x14ac:dyDescent="0.2">
      <c r="A1789" s="142">
        <f t="shared" si="82"/>
        <v>1772</v>
      </c>
      <c r="B1789" s="318"/>
      <c r="C1789" s="71"/>
      <c r="D1789" s="314"/>
      <c r="E1789" s="70"/>
      <c r="F1789" s="309"/>
      <c r="G1789" s="308"/>
      <c r="H1789" s="305"/>
      <c r="I1789" s="319"/>
      <c r="J1789" s="311"/>
      <c r="K1789" s="305"/>
      <c r="L1789" s="130" t="str">
        <f>IF(I1789&lt;H1789,"Check dates",IF(AND(H1789="",I1789&gt;0),"Check dates",IF(I1789="",".",IFERROR(MAX(0,NETWORKDAYS(H1789,I1789,Lists!$F$45:$F$65)-IF(ISNUMBER(J1789),J1789,0)-1,0),"."))))</f>
        <v>.</v>
      </c>
      <c r="M1789" s="308"/>
      <c r="N1789" s="308"/>
      <c r="O1789" s="304"/>
      <c r="P1789" s="304"/>
      <c r="Q1789" s="304"/>
      <c r="R1789" s="304"/>
      <c r="S1789" s="130" t="str">
        <f t="shared" si="84"/>
        <v>.</v>
      </c>
      <c r="T1789" s="169" t="str">
        <f>IF(S1789="Yes",(NETWORKDAYS(H1789,$D$12,Lists!$F$45:$F$65)-IF(ISNUMBER(J1789),J1789,0)-1),".")</f>
        <v>.</v>
      </c>
      <c r="U1789" s="24"/>
      <c r="V1789" s="296" t="str">
        <f t="shared" si="83"/>
        <v>.</v>
      </c>
      <c r="W1789" s="44"/>
      <c r="X1789" s="307"/>
      <c r="Y1789" s="44"/>
      <c r="Z1789" s="44"/>
      <c r="AA1789" s="44"/>
      <c r="AB1789" s="44"/>
      <c r="AC1789" s="44"/>
      <c r="AD1789" s="44"/>
      <c r="AE1789" s="44"/>
      <c r="AF1789" s="44"/>
      <c r="AG1789" s="44"/>
    </row>
    <row r="1790" spans="1:33" s="105" customFormat="1" ht="11.45" customHeight="1" outlineLevel="1" x14ac:dyDescent="0.2">
      <c r="A1790" s="142">
        <f t="shared" si="82"/>
        <v>1773</v>
      </c>
      <c r="B1790" s="318"/>
      <c r="C1790" s="71"/>
      <c r="D1790" s="314"/>
      <c r="E1790" s="70"/>
      <c r="F1790" s="309"/>
      <c r="G1790" s="308"/>
      <c r="H1790" s="305"/>
      <c r="I1790" s="319"/>
      <c r="J1790" s="311"/>
      <c r="K1790" s="305"/>
      <c r="L1790" s="130" t="str">
        <f>IF(I1790&lt;H1790,"Check dates",IF(AND(H1790="",I1790&gt;0),"Check dates",IF(I1790="",".",IFERROR(MAX(0,NETWORKDAYS(H1790,I1790,Lists!$F$45:$F$65)-IF(ISNUMBER(J1790),J1790,0)-1,0),"."))))</f>
        <v>.</v>
      </c>
      <c r="M1790" s="308"/>
      <c r="N1790" s="308"/>
      <c r="O1790" s="304"/>
      <c r="P1790" s="304"/>
      <c r="Q1790" s="304"/>
      <c r="R1790" s="304"/>
      <c r="S1790" s="130" t="str">
        <f t="shared" si="84"/>
        <v>.</v>
      </c>
      <c r="T1790" s="169" t="str">
        <f>IF(S1790="Yes",(NETWORKDAYS(H1790,$D$12,Lists!$F$45:$F$65)-IF(ISNUMBER(J1790),J1790,0)-1),".")</f>
        <v>.</v>
      </c>
      <c r="U1790" s="24"/>
      <c r="V1790" s="296" t="str">
        <f t="shared" si="83"/>
        <v>.</v>
      </c>
      <c r="W1790" s="44"/>
      <c r="X1790" s="307"/>
      <c r="Y1790" s="44"/>
      <c r="Z1790" s="44"/>
      <c r="AA1790" s="44"/>
      <c r="AB1790" s="44"/>
      <c r="AC1790" s="44"/>
      <c r="AD1790" s="44"/>
      <c r="AE1790" s="44"/>
      <c r="AF1790" s="44"/>
      <c r="AG1790" s="44"/>
    </row>
    <row r="1791" spans="1:33" s="105" customFormat="1" ht="11.45" customHeight="1" outlineLevel="1" x14ac:dyDescent="0.2">
      <c r="A1791" s="142">
        <f t="shared" si="82"/>
        <v>1774</v>
      </c>
      <c r="B1791" s="318"/>
      <c r="C1791" s="71"/>
      <c r="D1791" s="314"/>
      <c r="E1791" s="70"/>
      <c r="F1791" s="309"/>
      <c r="G1791" s="308"/>
      <c r="H1791" s="305"/>
      <c r="I1791" s="305"/>
      <c r="J1791" s="311"/>
      <c r="K1791" s="305"/>
      <c r="L1791" s="130" t="str">
        <f>IF(I1791&lt;H1791,"Check dates",IF(AND(H1791="",I1791&gt;0),"Check dates",IF(I1791="",".",IFERROR(MAX(0,NETWORKDAYS(H1791,I1791,Lists!$F$45:$F$65)-IF(ISNUMBER(J1791),J1791,0)-1,0),"."))))</f>
        <v>.</v>
      </c>
      <c r="M1791" s="308"/>
      <c r="N1791" s="308"/>
      <c r="O1791" s="304"/>
      <c r="P1791" s="304"/>
      <c r="Q1791" s="304"/>
      <c r="R1791" s="304"/>
      <c r="S1791" s="130" t="str">
        <f t="shared" si="84"/>
        <v>.</v>
      </c>
      <c r="T1791" s="169" t="str">
        <f>IF(S1791="Yes",(NETWORKDAYS(H1791,$D$12,Lists!$F$45:$F$65)-IF(ISNUMBER(J1791),J1791,0)-1),".")</f>
        <v>.</v>
      </c>
      <c r="U1791" s="24"/>
      <c r="V1791" s="296" t="str">
        <f t="shared" si="83"/>
        <v>.</v>
      </c>
      <c r="W1791" s="44"/>
      <c r="X1791" s="307"/>
      <c r="Y1791" s="44"/>
      <c r="Z1791" s="44"/>
      <c r="AA1791" s="44"/>
      <c r="AB1791" s="44"/>
      <c r="AC1791" s="44"/>
      <c r="AD1791" s="44"/>
      <c r="AE1791" s="44"/>
      <c r="AF1791" s="44"/>
      <c r="AG1791" s="44"/>
    </row>
    <row r="1792" spans="1:33" s="105" customFormat="1" ht="11.45" customHeight="1" outlineLevel="1" x14ac:dyDescent="0.2">
      <c r="A1792" s="142">
        <f t="shared" si="82"/>
        <v>1775</v>
      </c>
      <c r="B1792" s="318"/>
      <c r="C1792" s="71"/>
      <c r="D1792" s="314"/>
      <c r="E1792" s="70"/>
      <c r="F1792" s="309"/>
      <c r="G1792" s="308"/>
      <c r="H1792" s="305"/>
      <c r="I1792" s="305"/>
      <c r="J1792" s="311"/>
      <c r="K1792" s="305"/>
      <c r="L1792" s="130" t="str">
        <f>IF(I1792&lt;H1792,"Check dates",IF(AND(H1792="",I1792&gt;0),"Check dates",IF(I1792="",".",IFERROR(MAX(0,NETWORKDAYS(H1792,I1792,Lists!$F$45:$F$65)-IF(ISNUMBER(J1792),J1792,0)-1,0),"."))))</f>
        <v>.</v>
      </c>
      <c r="M1792" s="308"/>
      <c r="N1792" s="308"/>
      <c r="O1792" s="304"/>
      <c r="P1792" s="304"/>
      <c r="Q1792" s="304"/>
      <c r="R1792" s="304"/>
      <c r="S1792" s="130" t="str">
        <f t="shared" si="84"/>
        <v>.</v>
      </c>
      <c r="T1792" s="169" t="str">
        <f>IF(S1792="Yes",(NETWORKDAYS(H1792,$D$12,Lists!$F$45:$F$65)-IF(ISNUMBER(J1792),J1792,0)-1),".")</f>
        <v>.</v>
      </c>
      <c r="U1792" s="24"/>
      <c r="V1792" s="296" t="str">
        <f t="shared" si="83"/>
        <v>.</v>
      </c>
      <c r="W1792" s="44"/>
      <c r="X1792" s="307"/>
      <c r="Y1792" s="44"/>
      <c r="Z1792" s="44"/>
      <c r="AA1792" s="44"/>
      <c r="AB1792" s="44"/>
      <c r="AC1792" s="44"/>
      <c r="AD1792" s="44"/>
      <c r="AE1792" s="44"/>
      <c r="AF1792" s="44"/>
      <c r="AG1792" s="44"/>
    </row>
    <row r="1793" spans="1:33" s="105" customFormat="1" ht="11.45" customHeight="1" outlineLevel="1" x14ac:dyDescent="0.2">
      <c r="A1793" s="142">
        <f t="shared" si="82"/>
        <v>1776</v>
      </c>
      <c r="B1793" s="318"/>
      <c r="C1793" s="71"/>
      <c r="D1793" s="314"/>
      <c r="E1793" s="70"/>
      <c r="F1793" s="309"/>
      <c r="G1793" s="308"/>
      <c r="H1793" s="305"/>
      <c r="I1793" s="319"/>
      <c r="J1793" s="311"/>
      <c r="K1793" s="305"/>
      <c r="L1793" s="130" t="str">
        <f>IF(I1793&lt;H1793,"Check dates",IF(AND(H1793="",I1793&gt;0),"Check dates",IF(I1793="",".",IFERROR(MAX(0,NETWORKDAYS(H1793,I1793,Lists!$F$45:$F$65)-IF(ISNUMBER(J1793),J1793,0)-1,0),"."))))</f>
        <v>.</v>
      </c>
      <c r="M1793" s="308"/>
      <c r="N1793" s="308"/>
      <c r="O1793" s="304"/>
      <c r="P1793" s="304"/>
      <c r="Q1793" s="304"/>
      <c r="R1793" s="304"/>
      <c r="S1793" s="130" t="str">
        <f t="shared" si="84"/>
        <v>.</v>
      </c>
      <c r="T1793" s="169" t="str">
        <f>IF(S1793="Yes",(NETWORKDAYS(H1793,$D$12,Lists!$F$45:$F$65)-IF(ISNUMBER(J1793),J1793,0)-1),".")</f>
        <v>.</v>
      </c>
      <c r="U1793" s="24"/>
      <c r="V1793" s="296" t="str">
        <f t="shared" si="83"/>
        <v>.</v>
      </c>
      <c r="W1793" s="44"/>
      <c r="X1793" s="307"/>
      <c r="Y1793" s="44"/>
      <c r="Z1793" s="44"/>
      <c r="AA1793" s="44"/>
      <c r="AB1793" s="44"/>
      <c r="AC1793" s="44"/>
      <c r="AD1793" s="44"/>
      <c r="AE1793" s="44"/>
      <c r="AF1793" s="44"/>
      <c r="AG1793" s="44"/>
    </row>
    <row r="1794" spans="1:33" s="105" customFormat="1" ht="11.45" customHeight="1" outlineLevel="1" x14ac:dyDescent="0.2">
      <c r="A1794" s="142">
        <f t="shared" si="82"/>
        <v>1777</v>
      </c>
      <c r="B1794" s="318"/>
      <c r="C1794" s="71"/>
      <c r="D1794" s="314"/>
      <c r="E1794" s="70"/>
      <c r="F1794" s="309"/>
      <c r="G1794" s="308"/>
      <c r="H1794" s="305"/>
      <c r="I1794" s="305"/>
      <c r="J1794" s="311"/>
      <c r="K1794" s="305"/>
      <c r="L1794" s="130" t="str">
        <f>IF(I1794&lt;H1794,"Check dates",IF(AND(H1794="",I1794&gt;0),"Check dates",IF(I1794="",".",IFERROR(MAX(0,NETWORKDAYS(H1794,I1794,Lists!$F$45:$F$65)-IF(ISNUMBER(J1794),J1794,0)-1,0),"."))))</f>
        <v>.</v>
      </c>
      <c r="M1794" s="308"/>
      <c r="N1794" s="308"/>
      <c r="O1794" s="304"/>
      <c r="P1794" s="304"/>
      <c r="Q1794" s="304"/>
      <c r="R1794" s="304"/>
      <c r="S1794" s="130" t="str">
        <f t="shared" si="84"/>
        <v>.</v>
      </c>
      <c r="T1794" s="169" t="str">
        <f>IF(S1794="Yes",(NETWORKDAYS(H1794,$D$12,Lists!$F$45:$F$65)-IF(ISNUMBER(J1794),J1794,0)-1),".")</f>
        <v>.</v>
      </c>
      <c r="U1794" s="24"/>
      <c r="V1794" s="296" t="str">
        <f t="shared" si="83"/>
        <v>.</v>
      </c>
      <c r="W1794" s="44"/>
      <c r="X1794" s="307"/>
      <c r="Y1794" s="44"/>
      <c r="Z1794" s="44"/>
      <c r="AA1794" s="44"/>
      <c r="AB1794" s="44"/>
      <c r="AC1794" s="44"/>
      <c r="AD1794" s="44"/>
      <c r="AE1794" s="44"/>
      <c r="AF1794" s="44"/>
      <c r="AG1794" s="44"/>
    </row>
    <row r="1795" spans="1:33" s="105" customFormat="1" ht="11.45" customHeight="1" outlineLevel="1" x14ac:dyDescent="0.2">
      <c r="A1795" s="142">
        <f t="shared" si="82"/>
        <v>1778</v>
      </c>
      <c r="B1795" s="318"/>
      <c r="C1795" s="71"/>
      <c r="D1795" s="314"/>
      <c r="E1795" s="70"/>
      <c r="F1795" s="309"/>
      <c r="G1795" s="308"/>
      <c r="H1795" s="305"/>
      <c r="I1795" s="305"/>
      <c r="J1795" s="311"/>
      <c r="K1795" s="305"/>
      <c r="L1795" s="130" t="str">
        <f>IF(I1795&lt;H1795,"Check dates",IF(AND(H1795="",I1795&gt;0),"Check dates",IF(I1795="",".",IFERROR(MAX(0,NETWORKDAYS(H1795,I1795,Lists!$F$45:$F$65)-IF(ISNUMBER(J1795),J1795,0)-1,0),"."))))</f>
        <v>.</v>
      </c>
      <c r="M1795" s="308"/>
      <c r="N1795" s="308"/>
      <c r="O1795" s="304"/>
      <c r="P1795" s="304"/>
      <c r="Q1795" s="304"/>
      <c r="R1795" s="304"/>
      <c r="S1795" s="130" t="str">
        <f t="shared" si="84"/>
        <v>.</v>
      </c>
      <c r="T1795" s="169" t="str">
        <f>IF(S1795="Yes",(NETWORKDAYS(H1795,$D$12,Lists!$F$45:$F$65)-IF(ISNUMBER(J1795),J1795,0)-1),".")</f>
        <v>.</v>
      </c>
      <c r="U1795" s="24"/>
      <c r="V1795" s="296" t="str">
        <f t="shared" si="83"/>
        <v>.</v>
      </c>
      <c r="W1795" s="44"/>
      <c r="X1795" s="307"/>
      <c r="Y1795" s="44"/>
      <c r="Z1795" s="44"/>
      <c r="AA1795" s="44"/>
      <c r="AB1795" s="44"/>
      <c r="AC1795" s="44"/>
      <c r="AD1795" s="44"/>
      <c r="AE1795" s="44"/>
      <c r="AF1795" s="44"/>
      <c r="AG1795" s="44"/>
    </row>
    <row r="1796" spans="1:33" s="105" customFormat="1" ht="11.45" customHeight="1" outlineLevel="1" x14ac:dyDescent="0.2">
      <c r="A1796" s="142">
        <f t="shared" si="82"/>
        <v>1779</v>
      </c>
      <c r="B1796" s="318"/>
      <c r="C1796" s="71"/>
      <c r="D1796" s="314"/>
      <c r="E1796" s="70"/>
      <c r="F1796" s="309"/>
      <c r="G1796" s="308"/>
      <c r="H1796" s="305"/>
      <c r="I1796" s="305"/>
      <c r="J1796" s="311"/>
      <c r="K1796" s="305"/>
      <c r="L1796" s="130" t="str">
        <f>IF(I1796&lt;H1796,"Check dates",IF(AND(H1796="",I1796&gt;0),"Check dates",IF(I1796="",".",IFERROR(MAX(0,NETWORKDAYS(H1796,I1796,Lists!$F$45:$F$65)-IF(ISNUMBER(J1796),J1796,0)-1,0),"."))))</f>
        <v>.</v>
      </c>
      <c r="M1796" s="308"/>
      <c r="N1796" s="308"/>
      <c r="O1796" s="304"/>
      <c r="P1796" s="304"/>
      <c r="Q1796" s="304"/>
      <c r="R1796" s="304"/>
      <c r="S1796" s="130" t="str">
        <f t="shared" si="84"/>
        <v>.</v>
      </c>
      <c r="T1796" s="169" t="str">
        <f>IF(S1796="Yes",(NETWORKDAYS(H1796,$D$12,Lists!$F$45:$F$65)-IF(ISNUMBER(J1796),J1796,0)-1),".")</f>
        <v>.</v>
      </c>
      <c r="U1796" s="24"/>
      <c r="V1796" s="296" t="str">
        <f t="shared" si="83"/>
        <v>.</v>
      </c>
      <c r="W1796" s="44"/>
      <c r="X1796" s="307"/>
      <c r="Y1796" s="44"/>
      <c r="Z1796" s="44"/>
      <c r="AA1796" s="44"/>
      <c r="AB1796" s="44"/>
      <c r="AC1796" s="44"/>
      <c r="AD1796" s="44"/>
      <c r="AE1796" s="44"/>
      <c r="AF1796" s="44"/>
      <c r="AG1796" s="44"/>
    </row>
    <row r="1797" spans="1:33" s="105" customFormat="1" ht="11.45" customHeight="1" outlineLevel="1" x14ac:dyDescent="0.2">
      <c r="A1797" s="142">
        <f t="shared" si="82"/>
        <v>1780</v>
      </c>
      <c r="B1797" s="318"/>
      <c r="C1797" s="71"/>
      <c r="D1797" s="314"/>
      <c r="E1797" s="70"/>
      <c r="F1797" s="309"/>
      <c r="G1797" s="308"/>
      <c r="H1797" s="305"/>
      <c r="I1797" s="305"/>
      <c r="J1797" s="311"/>
      <c r="K1797" s="305"/>
      <c r="L1797" s="130" t="str">
        <f>IF(I1797&lt;H1797,"Check dates",IF(AND(H1797="",I1797&gt;0),"Check dates",IF(I1797="",".",IFERROR(MAX(0,NETWORKDAYS(H1797,I1797,Lists!$F$45:$F$65)-IF(ISNUMBER(J1797),J1797,0)-1,0),"."))))</f>
        <v>.</v>
      </c>
      <c r="M1797" s="308"/>
      <c r="N1797" s="308"/>
      <c r="O1797" s="304"/>
      <c r="P1797" s="304"/>
      <c r="Q1797" s="304"/>
      <c r="R1797" s="304"/>
      <c r="S1797" s="130" t="str">
        <f t="shared" si="84"/>
        <v>.</v>
      </c>
      <c r="T1797" s="169" t="str">
        <f>IF(S1797="Yes",(NETWORKDAYS(H1797,$D$12,Lists!$F$45:$F$65)-IF(ISNUMBER(J1797),J1797,0)-1),".")</f>
        <v>.</v>
      </c>
      <c r="U1797" s="24"/>
      <c r="V1797" s="296" t="str">
        <f t="shared" si="83"/>
        <v>.</v>
      </c>
      <c r="W1797" s="44"/>
      <c r="X1797" s="307"/>
      <c r="Y1797" s="44"/>
      <c r="Z1797" s="44"/>
      <c r="AA1797" s="44"/>
      <c r="AB1797" s="44"/>
      <c r="AC1797" s="44"/>
      <c r="AD1797" s="44"/>
      <c r="AE1797" s="44"/>
      <c r="AF1797" s="44"/>
      <c r="AG1797" s="44"/>
    </row>
    <row r="1798" spans="1:33" s="105" customFormat="1" ht="11.45" customHeight="1" outlineLevel="1" x14ac:dyDescent="0.2">
      <c r="A1798" s="142">
        <f t="shared" si="82"/>
        <v>1781</v>
      </c>
      <c r="B1798" s="318"/>
      <c r="C1798" s="71"/>
      <c r="D1798" s="314"/>
      <c r="E1798" s="70"/>
      <c r="F1798" s="309"/>
      <c r="G1798" s="308"/>
      <c r="H1798" s="305"/>
      <c r="I1798" s="305"/>
      <c r="J1798" s="311"/>
      <c r="K1798" s="305"/>
      <c r="L1798" s="130" t="str">
        <f>IF(I1798&lt;H1798,"Check dates",IF(AND(H1798="",I1798&gt;0),"Check dates",IF(I1798="",".",IFERROR(MAX(0,NETWORKDAYS(H1798,I1798,Lists!$F$45:$F$65)-IF(ISNUMBER(J1798),J1798,0)-1,0),"."))))</f>
        <v>.</v>
      </c>
      <c r="M1798" s="308"/>
      <c r="N1798" s="308"/>
      <c r="O1798" s="304"/>
      <c r="P1798" s="304"/>
      <c r="Q1798" s="304"/>
      <c r="R1798" s="304"/>
      <c r="S1798" s="130" t="str">
        <f t="shared" si="84"/>
        <v>.</v>
      </c>
      <c r="T1798" s="169" t="str">
        <f>IF(S1798="Yes",(NETWORKDAYS(H1798,$D$12,Lists!$F$45:$F$65)-IF(ISNUMBER(J1798),J1798,0)-1),".")</f>
        <v>.</v>
      </c>
      <c r="U1798" s="24"/>
      <c r="V1798" s="296" t="str">
        <f t="shared" si="83"/>
        <v>.</v>
      </c>
      <c r="W1798" s="44"/>
      <c r="X1798" s="307"/>
      <c r="Y1798" s="44"/>
      <c r="Z1798" s="44"/>
      <c r="AA1798" s="44"/>
      <c r="AB1798" s="44"/>
      <c r="AC1798" s="44"/>
      <c r="AD1798" s="44"/>
      <c r="AE1798" s="44"/>
      <c r="AF1798" s="44"/>
      <c r="AG1798" s="44"/>
    </row>
    <row r="1799" spans="1:33" s="105" customFormat="1" ht="11.45" customHeight="1" outlineLevel="1" x14ac:dyDescent="0.2">
      <c r="A1799" s="142">
        <f t="shared" si="82"/>
        <v>1782</v>
      </c>
      <c r="B1799" s="318"/>
      <c r="C1799" s="71"/>
      <c r="D1799" s="314"/>
      <c r="E1799" s="70"/>
      <c r="F1799" s="309"/>
      <c r="G1799" s="308"/>
      <c r="H1799" s="305"/>
      <c r="I1799" s="305"/>
      <c r="J1799" s="311"/>
      <c r="K1799" s="305"/>
      <c r="L1799" s="130" t="str">
        <f>IF(I1799&lt;H1799,"Check dates",IF(AND(H1799="",I1799&gt;0),"Check dates",IF(I1799="",".",IFERROR(MAX(0,NETWORKDAYS(H1799,I1799,Lists!$F$45:$F$65)-IF(ISNUMBER(J1799),J1799,0)-1,0),"."))))</f>
        <v>.</v>
      </c>
      <c r="M1799" s="308"/>
      <c r="N1799" s="308"/>
      <c r="O1799" s="304"/>
      <c r="P1799" s="304"/>
      <c r="Q1799" s="304"/>
      <c r="R1799" s="304"/>
      <c r="S1799" s="130" t="str">
        <f t="shared" si="84"/>
        <v>.</v>
      </c>
      <c r="T1799" s="169" t="str">
        <f>IF(S1799="Yes",(NETWORKDAYS(H1799,$D$12,Lists!$F$45:$F$65)-IF(ISNUMBER(J1799),J1799,0)-1),".")</f>
        <v>.</v>
      </c>
      <c r="U1799" s="24"/>
      <c r="V1799" s="296" t="str">
        <f t="shared" si="83"/>
        <v>.</v>
      </c>
      <c r="W1799" s="44"/>
      <c r="X1799" s="307"/>
      <c r="Y1799" s="44"/>
      <c r="Z1799" s="44"/>
      <c r="AA1799" s="44"/>
      <c r="AB1799" s="44"/>
      <c r="AC1799" s="44"/>
      <c r="AD1799" s="44"/>
      <c r="AE1799" s="44"/>
      <c r="AF1799" s="44"/>
      <c r="AG1799" s="44"/>
    </row>
    <row r="1800" spans="1:33" s="105" customFormat="1" ht="11.45" customHeight="1" outlineLevel="1" x14ac:dyDescent="0.2">
      <c r="A1800" s="142">
        <f t="shared" ref="A1800:A1863" si="85">A1799+1</f>
        <v>1783</v>
      </c>
      <c r="B1800" s="318"/>
      <c r="C1800" s="71"/>
      <c r="D1800" s="314"/>
      <c r="E1800" s="70"/>
      <c r="F1800" s="309"/>
      <c r="G1800" s="308"/>
      <c r="H1800" s="305"/>
      <c r="I1800" s="305"/>
      <c r="J1800" s="311"/>
      <c r="K1800" s="305"/>
      <c r="L1800" s="130" t="str">
        <f>IF(I1800&lt;H1800,"Check dates",IF(AND(H1800="",I1800&gt;0),"Check dates",IF(I1800="",".",IFERROR(MAX(0,NETWORKDAYS(H1800,I1800,Lists!$F$45:$F$65)-IF(ISNUMBER(J1800),J1800,0)-1,0),"."))))</f>
        <v>.</v>
      </c>
      <c r="M1800" s="308"/>
      <c r="N1800" s="308"/>
      <c r="O1800" s="304"/>
      <c r="P1800" s="304"/>
      <c r="Q1800" s="304"/>
      <c r="R1800" s="304"/>
      <c r="S1800" s="130" t="str">
        <f t="shared" si="84"/>
        <v>.</v>
      </c>
      <c r="T1800" s="169" t="str">
        <f>IF(S1800="Yes",(NETWORKDAYS(H1800,$D$12,Lists!$F$45:$F$65)-IF(ISNUMBER(J1800),J1800,0)-1),".")</f>
        <v>.</v>
      </c>
      <c r="U1800" s="24"/>
      <c r="V1800" s="296" t="str">
        <f t="shared" si="83"/>
        <v>.</v>
      </c>
      <c r="W1800" s="44"/>
      <c r="X1800" s="307"/>
      <c r="Y1800" s="44"/>
      <c r="Z1800" s="44"/>
      <c r="AA1800" s="44"/>
      <c r="AB1800" s="44"/>
      <c r="AC1800" s="44"/>
      <c r="AD1800" s="44"/>
      <c r="AE1800" s="44"/>
      <c r="AF1800" s="44"/>
      <c r="AG1800" s="44"/>
    </row>
    <row r="1801" spans="1:33" s="105" customFormat="1" ht="11.45" customHeight="1" outlineLevel="1" x14ac:dyDescent="0.2">
      <c r="A1801" s="142">
        <f t="shared" si="85"/>
        <v>1784</v>
      </c>
      <c r="B1801" s="318"/>
      <c r="C1801" s="71"/>
      <c r="D1801" s="314"/>
      <c r="E1801" s="70"/>
      <c r="F1801" s="309"/>
      <c r="G1801" s="308"/>
      <c r="H1801" s="305"/>
      <c r="I1801" s="305"/>
      <c r="J1801" s="311"/>
      <c r="K1801" s="305"/>
      <c r="L1801" s="130" t="str">
        <f>IF(I1801&lt;H1801,"Check dates",IF(AND(H1801="",I1801&gt;0),"Check dates",IF(I1801="",".",IFERROR(MAX(0,NETWORKDAYS(H1801,I1801,Lists!$F$45:$F$65)-IF(ISNUMBER(J1801),J1801,0)-1,0),"."))))</f>
        <v>.</v>
      </c>
      <c r="M1801" s="308"/>
      <c r="N1801" s="308"/>
      <c r="O1801" s="304"/>
      <c r="P1801" s="304"/>
      <c r="Q1801" s="304"/>
      <c r="R1801" s="304"/>
      <c r="S1801" s="130" t="str">
        <f t="shared" si="84"/>
        <v>.</v>
      </c>
      <c r="T1801" s="169" t="str">
        <f>IF(S1801="Yes",(NETWORKDAYS(H1801,$D$12,Lists!$F$45:$F$65)-IF(ISNUMBER(J1801),J1801,0)-1),".")</f>
        <v>.</v>
      </c>
      <c r="U1801" s="24"/>
      <c r="V1801" s="296" t="str">
        <f t="shared" si="83"/>
        <v>.</v>
      </c>
      <c r="W1801" s="44"/>
      <c r="X1801" s="307"/>
      <c r="Y1801" s="44"/>
      <c r="Z1801" s="44"/>
      <c r="AA1801" s="44"/>
      <c r="AB1801" s="44"/>
      <c r="AC1801" s="44"/>
      <c r="AD1801" s="44"/>
      <c r="AE1801" s="44"/>
      <c r="AF1801" s="44"/>
      <c r="AG1801" s="44"/>
    </row>
    <row r="1802" spans="1:33" s="105" customFormat="1" outlineLevel="1" x14ac:dyDescent="0.2">
      <c r="A1802" s="142">
        <f t="shared" si="85"/>
        <v>1785</v>
      </c>
      <c r="B1802" s="318"/>
      <c r="C1802" s="71"/>
      <c r="D1802" s="314"/>
      <c r="E1802" s="70"/>
      <c r="F1802" s="309"/>
      <c r="G1802" s="308"/>
      <c r="H1802" s="305"/>
      <c r="I1802" s="305"/>
      <c r="J1802" s="311"/>
      <c r="K1802" s="305"/>
      <c r="L1802" s="130" t="str">
        <f>IF(I1802&lt;H1802,"Check dates",IF(AND(H1802="",I1802&gt;0),"Check dates",IF(I1802="",".",IFERROR(MAX(0,NETWORKDAYS(H1802,I1802,Lists!$F$45:$F$65)-IF(ISNUMBER(J1802),J1802,0)-1,0),"."))))</f>
        <v>.</v>
      </c>
      <c r="M1802" s="308"/>
      <c r="N1802" s="308"/>
      <c r="O1802" s="304"/>
      <c r="P1802" s="304"/>
      <c r="Q1802" s="304"/>
      <c r="R1802" s="304"/>
      <c r="S1802" s="130" t="str">
        <f t="shared" si="84"/>
        <v>.</v>
      </c>
      <c r="T1802" s="169" t="str">
        <f>IF(S1802="Yes",(NETWORKDAYS(H1802,$D$12,Lists!$F$45:$F$65)-IF(ISNUMBER(J1802),J1802,0)-1),".")</f>
        <v>.</v>
      </c>
      <c r="U1802" s="24"/>
      <c r="V1802" s="296" t="str">
        <f t="shared" si="83"/>
        <v>.</v>
      </c>
      <c r="W1802" s="44"/>
      <c r="X1802" s="307"/>
      <c r="Y1802" s="44"/>
      <c r="Z1802" s="44"/>
      <c r="AA1802" s="44"/>
      <c r="AB1802" s="44"/>
      <c r="AC1802" s="44"/>
      <c r="AD1802" s="44"/>
      <c r="AE1802" s="44"/>
      <c r="AF1802" s="44"/>
      <c r="AG1802" s="44"/>
    </row>
    <row r="1803" spans="1:33" s="105" customFormat="1" outlineLevel="1" x14ac:dyDescent="0.2">
      <c r="A1803" s="142">
        <f t="shared" si="85"/>
        <v>1786</v>
      </c>
      <c r="B1803" s="318"/>
      <c r="C1803" s="71"/>
      <c r="D1803" s="314"/>
      <c r="E1803" s="70"/>
      <c r="F1803" s="309"/>
      <c r="G1803" s="308"/>
      <c r="H1803" s="305"/>
      <c r="I1803" s="305"/>
      <c r="J1803" s="311"/>
      <c r="K1803" s="305"/>
      <c r="L1803" s="130" t="str">
        <f>IF(I1803&lt;H1803,"Check dates",IF(AND(H1803="",I1803&gt;0),"Check dates",IF(I1803="",".",IFERROR(MAX(0,NETWORKDAYS(H1803,I1803,Lists!$F$45:$F$65)-IF(ISNUMBER(J1803),J1803,0)-1,0),"."))))</f>
        <v>.</v>
      </c>
      <c r="M1803" s="308"/>
      <c r="N1803" s="308"/>
      <c r="O1803" s="304"/>
      <c r="P1803" s="304"/>
      <c r="Q1803" s="304"/>
      <c r="R1803" s="304"/>
      <c r="S1803" s="130" t="str">
        <f t="shared" si="84"/>
        <v>.</v>
      </c>
      <c r="T1803" s="169" t="str">
        <f>IF(S1803="Yes",(NETWORKDAYS(H1803,$D$12,Lists!$F$45:$F$65)-IF(ISNUMBER(J1803),J1803,0)-1),".")</f>
        <v>.</v>
      </c>
      <c r="U1803" s="24"/>
      <c r="V1803" s="296" t="str">
        <f t="shared" si="83"/>
        <v>.</v>
      </c>
      <c r="W1803" s="44"/>
      <c r="X1803" s="307"/>
      <c r="Y1803" s="44"/>
      <c r="Z1803" s="44"/>
      <c r="AA1803" s="44"/>
      <c r="AB1803" s="44"/>
      <c r="AC1803" s="44"/>
      <c r="AD1803" s="44"/>
      <c r="AE1803" s="44"/>
      <c r="AF1803" s="44"/>
      <c r="AG1803" s="44"/>
    </row>
    <row r="1804" spans="1:33" s="105" customFormat="1" outlineLevel="1" x14ac:dyDescent="0.2">
      <c r="A1804" s="142">
        <f t="shared" si="85"/>
        <v>1787</v>
      </c>
      <c r="B1804" s="318"/>
      <c r="C1804" s="71"/>
      <c r="D1804" s="314"/>
      <c r="E1804" s="70"/>
      <c r="F1804" s="309"/>
      <c r="G1804" s="308"/>
      <c r="H1804" s="305"/>
      <c r="I1804" s="305"/>
      <c r="J1804" s="311"/>
      <c r="K1804" s="305"/>
      <c r="L1804" s="130" t="str">
        <f>IF(I1804&lt;H1804,"Check dates",IF(AND(H1804="",I1804&gt;0),"Check dates",IF(I1804="",".",IFERROR(MAX(0,NETWORKDAYS(H1804,I1804,Lists!$F$45:$F$65)-IF(ISNUMBER(J1804),J1804,0)-1,0),"."))))</f>
        <v>.</v>
      </c>
      <c r="M1804" s="308"/>
      <c r="N1804" s="308"/>
      <c r="O1804" s="304"/>
      <c r="P1804" s="304"/>
      <c r="Q1804" s="304"/>
      <c r="R1804" s="304"/>
      <c r="S1804" s="130" t="str">
        <f t="shared" si="84"/>
        <v>.</v>
      </c>
      <c r="T1804" s="169" t="str">
        <f>IF(S1804="Yes",(NETWORKDAYS(H1804,$D$12,Lists!$F$45:$F$65)-IF(ISNUMBER(J1804),J1804,0)-1),".")</f>
        <v>.</v>
      </c>
      <c r="U1804" s="24"/>
      <c r="V1804" s="296" t="str">
        <f t="shared" si="83"/>
        <v>.</v>
      </c>
      <c r="W1804" s="44"/>
      <c r="X1804" s="307"/>
      <c r="Y1804" s="44"/>
      <c r="Z1804" s="44"/>
      <c r="AA1804" s="44"/>
      <c r="AB1804" s="44"/>
      <c r="AC1804" s="44"/>
      <c r="AD1804" s="44"/>
      <c r="AE1804" s="44"/>
      <c r="AF1804" s="44"/>
      <c r="AG1804" s="44"/>
    </row>
    <row r="1805" spans="1:33" s="105" customFormat="1" outlineLevel="1" x14ac:dyDescent="0.2">
      <c r="A1805" s="142">
        <f t="shared" si="85"/>
        <v>1788</v>
      </c>
      <c r="B1805" s="318"/>
      <c r="C1805" s="71"/>
      <c r="D1805" s="314"/>
      <c r="E1805" s="70"/>
      <c r="F1805" s="309"/>
      <c r="G1805" s="308"/>
      <c r="H1805" s="305"/>
      <c r="I1805" s="305"/>
      <c r="J1805" s="311"/>
      <c r="K1805" s="305"/>
      <c r="L1805" s="130" t="str">
        <f>IF(I1805&lt;H1805,"Check dates",IF(AND(H1805="",I1805&gt;0),"Check dates",IF(I1805="",".",IFERROR(MAX(0,NETWORKDAYS(H1805,I1805,Lists!$F$45:$F$65)-IF(ISNUMBER(J1805),J1805,0)-1,0),"."))))</f>
        <v>.</v>
      </c>
      <c r="M1805" s="308"/>
      <c r="N1805" s="308"/>
      <c r="O1805" s="304"/>
      <c r="P1805" s="304"/>
      <c r="Q1805" s="304"/>
      <c r="R1805" s="304"/>
      <c r="S1805" s="130" t="str">
        <f t="shared" si="84"/>
        <v>.</v>
      </c>
      <c r="T1805" s="169" t="str">
        <f>IF(S1805="Yes",(NETWORKDAYS(H1805,$D$12,Lists!$F$45:$F$65)-IF(ISNUMBER(J1805),J1805,0)-1),".")</f>
        <v>.</v>
      </c>
      <c r="U1805" s="24"/>
      <c r="V1805" s="296" t="str">
        <f t="shared" si="83"/>
        <v>.</v>
      </c>
      <c r="W1805" s="44"/>
      <c r="X1805" s="307"/>
      <c r="Y1805" s="44"/>
      <c r="Z1805" s="44"/>
      <c r="AA1805" s="44"/>
      <c r="AB1805" s="44"/>
      <c r="AC1805" s="44"/>
      <c r="AD1805" s="44"/>
      <c r="AE1805" s="44"/>
      <c r="AF1805" s="44"/>
      <c r="AG1805" s="44"/>
    </row>
    <row r="1806" spans="1:33" s="105" customFormat="1" outlineLevel="1" x14ac:dyDescent="0.2">
      <c r="A1806" s="142">
        <f t="shared" si="85"/>
        <v>1789</v>
      </c>
      <c r="B1806" s="318"/>
      <c r="C1806" s="71"/>
      <c r="D1806" s="314"/>
      <c r="E1806" s="70"/>
      <c r="F1806" s="309"/>
      <c r="G1806" s="308"/>
      <c r="H1806" s="305"/>
      <c r="I1806" s="319"/>
      <c r="J1806" s="311"/>
      <c r="K1806" s="305"/>
      <c r="L1806" s="130" t="str">
        <f>IF(I1806&lt;H1806,"Check dates",IF(AND(H1806="",I1806&gt;0),"Check dates",IF(I1806="",".",IFERROR(MAX(0,NETWORKDAYS(H1806,I1806,Lists!$F$45:$F$65)-IF(ISNUMBER(J1806),J1806,0)-1,0),"."))))</f>
        <v>.</v>
      </c>
      <c r="M1806" s="308"/>
      <c r="N1806" s="308"/>
      <c r="O1806" s="304"/>
      <c r="P1806" s="304"/>
      <c r="Q1806" s="304"/>
      <c r="R1806" s="304"/>
      <c r="S1806" s="130" t="str">
        <f t="shared" si="84"/>
        <v>.</v>
      </c>
      <c r="T1806" s="169" t="str">
        <f>IF(S1806="Yes",(NETWORKDAYS(H1806,$D$12,Lists!$F$45:$F$65)-IF(ISNUMBER(J1806),J1806,0)-1),".")</f>
        <v>.</v>
      </c>
      <c r="U1806" s="24"/>
      <c r="V1806" s="296" t="str">
        <f t="shared" si="83"/>
        <v>.</v>
      </c>
      <c r="W1806" s="44"/>
      <c r="X1806" s="307"/>
      <c r="Y1806" s="44"/>
      <c r="Z1806" s="44"/>
      <c r="AA1806" s="44"/>
      <c r="AB1806" s="44"/>
      <c r="AC1806" s="44"/>
      <c r="AD1806" s="44"/>
      <c r="AE1806" s="44"/>
      <c r="AF1806" s="44"/>
      <c r="AG1806" s="44"/>
    </row>
    <row r="1807" spans="1:33" s="105" customFormat="1" ht="11.45" customHeight="1" outlineLevel="1" x14ac:dyDescent="0.2">
      <c r="A1807" s="142">
        <f t="shared" si="85"/>
        <v>1790</v>
      </c>
      <c r="B1807" s="318"/>
      <c r="C1807" s="71"/>
      <c r="D1807" s="314"/>
      <c r="E1807" s="70"/>
      <c r="F1807" s="309"/>
      <c r="G1807" s="308"/>
      <c r="H1807" s="305"/>
      <c r="I1807" s="305"/>
      <c r="J1807" s="311"/>
      <c r="K1807" s="305"/>
      <c r="L1807" s="130" t="str">
        <f>IF(I1807&lt;H1807,"Check dates",IF(AND(H1807="",I1807&gt;0),"Check dates",IF(I1807="",".",IFERROR(MAX(0,NETWORKDAYS(H1807,I1807,Lists!$F$45:$F$65)-IF(ISNUMBER(J1807),J1807,0)-1,0),"."))))</f>
        <v>.</v>
      </c>
      <c r="M1807" s="308"/>
      <c r="N1807" s="308"/>
      <c r="O1807" s="304"/>
      <c r="P1807" s="304"/>
      <c r="Q1807" s="304"/>
      <c r="R1807" s="304"/>
      <c r="S1807" s="130" t="str">
        <f t="shared" si="84"/>
        <v>.</v>
      </c>
      <c r="T1807" s="169" t="str">
        <f>IF(S1807="Yes",(NETWORKDAYS(H1807,$D$12,Lists!$F$45:$F$65)-IF(ISNUMBER(J1807),J1807,0)-1),".")</f>
        <v>.</v>
      </c>
      <c r="U1807" s="24"/>
      <c r="V1807" s="296" t="str">
        <f t="shared" si="83"/>
        <v>.</v>
      </c>
      <c r="W1807" s="44"/>
      <c r="X1807" s="307"/>
      <c r="Y1807" s="44"/>
      <c r="Z1807" s="44"/>
      <c r="AA1807" s="44"/>
      <c r="AB1807" s="44"/>
      <c r="AC1807" s="44"/>
      <c r="AD1807" s="44"/>
      <c r="AE1807" s="44"/>
      <c r="AF1807" s="44"/>
      <c r="AG1807" s="44"/>
    </row>
    <row r="1808" spans="1:33" s="105" customFormat="1" ht="11.45" customHeight="1" outlineLevel="1" x14ac:dyDescent="0.2">
      <c r="A1808" s="142">
        <f t="shared" si="85"/>
        <v>1791</v>
      </c>
      <c r="B1808" s="318"/>
      <c r="C1808" s="71"/>
      <c r="D1808" s="314"/>
      <c r="E1808" s="70"/>
      <c r="F1808" s="309"/>
      <c r="G1808" s="308"/>
      <c r="H1808" s="305"/>
      <c r="I1808" s="319"/>
      <c r="J1808" s="311"/>
      <c r="K1808" s="305"/>
      <c r="L1808" s="130" t="str">
        <f>IF(I1808&lt;H1808,"Check dates",IF(AND(H1808="",I1808&gt;0),"Check dates",IF(I1808="",".",IFERROR(MAX(0,NETWORKDAYS(H1808,I1808,Lists!$F$45:$F$65)-IF(ISNUMBER(J1808),J1808,0)-1,0),"."))))</f>
        <v>.</v>
      </c>
      <c r="M1808" s="308"/>
      <c r="N1808" s="308"/>
      <c r="O1808" s="304"/>
      <c r="P1808" s="304"/>
      <c r="Q1808" s="304"/>
      <c r="R1808" s="304"/>
      <c r="S1808" s="130" t="str">
        <f t="shared" si="84"/>
        <v>.</v>
      </c>
      <c r="T1808" s="169" t="str">
        <f>IF(S1808="Yes",(NETWORKDAYS(H1808,$D$12,Lists!$F$45:$F$65)-IF(ISNUMBER(J1808),J1808,0)-1),".")</f>
        <v>.</v>
      </c>
      <c r="U1808" s="24"/>
      <c r="V1808" s="296" t="str">
        <f t="shared" si="83"/>
        <v>.</v>
      </c>
      <c r="W1808" s="44"/>
      <c r="X1808" s="307"/>
      <c r="Y1808" s="44"/>
      <c r="Z1808" s="44"/>
      <c r="AA1808" s="44"/>
      <c r="AB1808" s="44"/>
      <c r="AC1808" s="44"/>
      <c r="AD1808" s="44"/>
      <c r="AE1808" s="44"/>
      <c r="AF1808" s="44"/>
      <c r="AG1808" s="44"/>
    </row>
    <row r="1809" spans="1:33" s="105" customFormat="1" ht="11.45" customHeight="1" outlineLevel="1" x14ac:dyDescent="0.2">
      <c r="A1809" s="142">
        <f t="shared" si="85"/>
        <v>1792</v>
      </c>
      <c r="B1809" s="318"/>
      <c r="C1809" s="71"/>
      <c r="D1809" s="314"/>
      <c r="E1809" s="70"/>
      <c r="F1809" s="309"/>
      <c r="G1809" s="308"/>
      <c r="H1809" s="305"/>
      <c r="I1809" s="305"/>
      <c r="J1809" s="311"/>
      <c r="K1809" s="305"/>
      <c r="L1809" s="130" t="str">
        <f>IF(I1809&lt;H1809,"Check dates",IF(AND(H1809="",I1809&gt;0),"Check dates",IF(I1809="",".",IFERROR(MAX(0,NETWORKDAYS(H1809,I1809,Lists!$F$45:$F$65)-IF(ISNUMBER(J1809),J1809,0)-1,0),"."))))</f>
        <v>.</v>
      </c>
      <c r="M1809" s="308"/>
      <c r="N1809" s="308"/>
      <c r="O1809" s="304"/>
      <c r="P1809" s="304"/>
      <c r="Q1809" s="304"/>
      <c r="R1809" s="304"/>
      <c r="S1809" s="130" t="str">
        <f t="shared" si="84"/>
        <v>.</v>
      </c>
      <c r="T1809" s="169" t="str">
        <f>IF(S1809="Yes",(NETWORKDAYS(H1809,$D$12,Lists!$F$45:$F$65)-IF(ISNUMBER(J1809),J1809,0)-1),".")</f>
        <v>.</v>
      </c>
      <c r="U1809" s="24"/>
      <c r="V1809" s="296" t="str">
        <f t="shared" ref="V1809:V1872" si="86">IF(I1809="",".",IF(VALUE(I1809)&lt;=VALUE($D$12),VALUE(I1809),"."))</f>
        <v>.</v>
      </c>
      <c r="W1809" s="44"/>
      <c r="X1809" s="307"/>
      <c r="Y1809" s="44"/>
      <c r="Z1809" s="44"/>
      <c r="AA1809" s="44"/>
      <c r="AB1809" s="44"/>
      <c r="AC1809" s="44"/>
      <c r="AD1809" s="44"/>
      <c r="AE1809" s="44"/>
      <c r="AF1809" s="44"/>
      <c r="AG1809" s="44"/>
    </row>
    <row r="1810" spans="1:33" s="105" customFormat="1" ht="11.45" customHeight="1" outlineLevel="1" x14ac:dyDescent="0.2">
      <c r="A1810" s="142">
        <f t="shared" si="85"/>
        <v>1793</v>
      </c>
      <c r="B1810" s="318"/>
      <c r="C1810" s="71"/>
      <c r="D1810" s="314"/>
      <c r="E1810" s="70"/>
      <c r="F1810" s="309"/>
      <c r="G1810" s="308"/>
      <c r="H1810" s="305"/>
      <c r="I1810" s="305"/>
      <c r="J1810" s="311"/>
      <c r="K1810" s="305"/>
      <c r="L1810" s="130" t="str">
        <f>IF(I1810&lt;H1810,"Check dates",IF(AND(H1810="",I1810&gt;0),"Check dates",IF(I1810="",".",IFERROR(MAX(0,NETWORKDAYS(H1810,I1810,Lists!$F$45:$F$65)-IF(ISNUMBER(J1810),J1810,0)-1,0),"."))))</f>
        <v>.</v>
      </c>
      <c r="M1810" s="308"/>
      <c r="N1810" s="308"/>
      <c r="O1810" s="304"/>
      <c r="P1810" s="304"/>
      <c r="Q1810" s="304"/>
      <c r="R1810" s="304"/>
      <c r="S1810" s="130" t="str">
        <f t="shared" ref="S1810:S1873" si="87">IF(ISBLANK(B1810),".",IF(V1810=".","Yes","No"))</f>
        <v>.</v>
      </c>
      <c r="T1810" s="169" t="str">
        <f>IF(S1810="Yes",(NETWORKDAYS(H1810,$D$12,Lists!$F$45:$F$65)-IF(ISNUMBER(J1810),J1810,0)-1),".")</f>
        <v>.</v>
      </c>
      <c r="U1810" s="24"/>
      <c r="V1810" s="296" t="str">
        <f t="shared" si="86"/>
        <v>.</v>
      </c>
      <c r="W1810" s="44"/>
      <c r="X1810" s="307"/>
      <c r="Y1810" s="44"/>
      <c r="Z1810" s="44"/>
      <c r="AA1810" s="44"/>
      <c r="AB1810" s="44"/>
      <c r="AC1810" s="44"/>
      <c r="AD1810" s="44"/>
      <c r="AE1810" s="44"/>
      <c r="AF1810" s="44"/>
      <c r="AG1810" s="44"/>
    </row>
    <row r="1811" spans="1:33" s="105" customFormat="1" ht="11.45" customHeight="1" outlineLevel="1" x14ac:dyDescent="0.2">
      <c r="A1811" s="142">
        <f t="shared" si="85"/>
        <v>1794</v>
      </c>
      <c r="B1811" s="318"/>
      <c r="C1811" s="71"/>
      <c r="D1811" s="314"/>
      <c r="E1811" s="70"/>
      <c r="F1811" s="309"/>
      <c r="G1811" s="308"/>
      <c r="H1811" s="305"/>
      <c r="I1811" s="305"/>
      <c r="J1811" s="311"/>
      <c r="K1811" s="305"/>
      <c r="L1811" s="130" t="str">
        <f>IF(I1811&lt;H1811,"Check dates",IF(AND(H1811="",I1811&gt;0),"Check dates",IF(I1811="",".",IFERROR(MAX(0,NETWORKDAYS(H1811,I1811,Lists!$F$45:$F$65)-IF(ISNUMBER(J1811),J1811,0)-1,0),"."))))</f>
        <v>.</v>
      </c>
      <c r="M1811" s="308"/>
      <c r="N1811" s="308"/>
      <c r="O1811" s="304"/>
      <c r="P1811" s="304"/>
      <c r="Q1811" s="304"/>
      <c r="R1811" s="304"/>
      <c r="S1811" s="130" t="str">
        <f t="shared" si="87"/>
        <v>.</v>
      </c>
      <c r="T1811" s="169" t="str">
        <f>IF(S1811="Yes",(NETWORKDAYS(H1811,$D$12,Lists!$F$45:$F$65)-IF(ISNUMBER(J1811),J1811,0)-1),".")</f>
        <v>.</v>
      </c>
      <c r="U1811" s="24"/>
      <c r="V1811" s="296" t="str">
        <f t="shared" si="86"/>
        <v>.</v>
      </c>
      <c r="W1811" s="44"/>
      <c r="X1811" s="307"/>
      <c r="Y1811" s="44"/>
      <c r="Z1811" s="44"/>
      <c r="AA1811" s="44"/>
      <c r="AB1811" s="44"/>
      <c r="AC1811" s="44"/>
      <c r="AD1811" s="44"/>
      <c r="AE1811" s="44"/>
      <c r="AF1811" s="44"/>
      <c r="AG1811" s="44"/>
    </row>
    <row r="1812" spans="1:33" s="105" customFormat="1" ht="11.45" customHeight="1" outlineLevel="1" x14ac:dyDescent="0.2">
      <c r="A1812" s="142">
        <f t="shared" si="85"/>
        <v>1795</v>
      </c>
      <c r="B1812" s="318"/>
      <c r="C1812" s="71"/>
      <c r="D1812" s="314"/>
      <c r="E1812" s="70"/>
      <c r="F1812" s="309"/>
      <c r="G1812" s="308"/>
      <c r="H1812" s="305"/>
      <c r="I1812" s="305"/>
      <c r="J1812" s="311"/>
      <c r="K1812" s="305"/>
      <c r="L1812" s="130" t="str">
        <f>IF(I1812&lt;H1812,"Check dates",IF(AND(H1812="",I1812&gt;0),"Check dates",IF(I1812="",".",IFERROR(MAX(0,NETWORKDAYS(H1812,I1812,Lists!$F$45:$F$65)-IF(ISNUMBER(J1812),J1812,0)-1,0),"."))))</f>
        <v>.</v>
      </c>
      <c r="M1812" s="308"/>
      <c r="N1812" s="308"/>
      <c r="O1812" s="304"/>
      <c r="P1812" s="304"/>
      <c r="Q1812" s="304"/>
      <c r="R1812" s="304"/>
      <c r="S1812" s="130" t="str">
        <f t="shared" si="87"/>
        <v>.</v>
      </c>
      <c r="T1812" s="169" t="str">
        <f>IF(S1812="Yes",(NETWORKDAYS(H1812,$D$12,Lists!$F$45:$F$65)-IF(ISNUMBER(J1812),J1812,0)-1),".")</f>
        <v>.</v>
      </c>
      <c r="U1812" s="24"/>
      <c r="V1812" s="296" t="str">
        <f t="shared" si="86"/>
        <v>.</v>
      </c>
      <c r="W1812" s="44"/>
      <c r="X1812" s="307"/>
      <c r="Y1812" s="44"/>
      <c r="Z1812" s="44"/>
      <c r="AA1812" s="44"/>
      <c r="AB1812" s="44"/>
      <c r="AC1812" s="44"/>
      <c r="AD1812" s="44"/>
      <c r="AE1812" s="44"/>
      <c r="AF1812" s="44"/>
      <c r="AG1812" s="44"/>
    </row>
    <row r="1813" spans="1:33" s="105" customFormat="1" ht="11.45" customHeight="1" outlineLevel="1" x14ac:dyDescent="0.2">
      <c r="A1813" s="142">
        <f t="shared" si="85"/>
        <v>1796</v>
      </c>
      <c r="B1813" s="318"/>
      <c r="C1813" s="71"/>
      <c r="D1813" s="314"/>
      <c r="E1813" s="70"/>
      <c r="F1813" s="309"/>
      <c r="G1813" s="308"/>
      <c r="H1813" s="305"/>
      <c r="I1813" s="305"/>
      <c r="J1813" s="311"/>
      <c r="K1813" s="305"/>
      <c r="L1813" s="130" t="str">
        <f>IF(I1813&lt;H1813,"Check dates",IF(AND(H1813="",I1813&gt;0),"Check dates",IF(I1813="",".",IFERROR(MAX(0,NETWORKDAYS(H1813,I1813,Lists!$F$45:$F$65)-IF(ISNUMBER(J1813),J1813,0)-1,0),"."))))</f>
        <v>.</v>
      </c>
      <c r="M1813" s="308"/>
      <c r="N1813" s="308"/>
      <c r="O1813" s="304"/>
      <c r="P1813" s="304"/>
      <c r="Q1813" s="304"/>
      <c r="R1813" s="304"/>
      <c r="S1813" s="130" t="str">
        <f t="shared" si="87"/>
        <v>.</v>
      </c>
      <c r="T1813" s="169" t="str">
        <f>IF(S1813="Yes",(NETWORKDAYS(H1813,$D$12,Lists!$F$45:$F$65)-IF(ISNUMBER(J1813),J1813,0)-1),".")</f>
        <v>.</v>
      </c>
      <c r="U1813" s="24"/>
      <c r="V1813" s="296" t="str">
        <f t="shared" si="86"/>
        <v>.</v>
      </c>
      <c r="W1813" s="44"/>
      <c r="X1813" s="307"/>
      <c r="Y1813" s="44"/>
      <c r="Z1813" s="44"/>
      <c r="AA1813" s="44"/>
      <c r="AB1813" s="44"/>
      <c r="AC1813" s="44"/>
      <c r="AD1813" s="44"/>
      <c r="AE1813" s="44"/>
      <c r="AF1813" s="44"/>
      <c r="AG1813" s="44"/>
    </row>
    <row r="1814" spans="1:33" s="105" customFormat="1" ht="11.45" customHeight="1" outlineLevel="1" x14ac:dyDescent="0.2">
      <c r="A1814" s="142">
        <f t="shared" si="85"/>
        <v>1797</v>
      </c>
      <c r="B1814" s="318"/>
      <c r="C1814" s="71"/>
      <c r="D1814" s="314"/>
      <c r="E1814" s="70"/>
      <c r="F1814" s="309"/>
      <c r="G1814" s="308"/>
      <c r="H1814" s="305"/>
      <c r="I1814" s="305"/>
      <c r="J1814" s="311"/>
      <c r="K1814" s="305"/>
      <c r="L1814" s="130" t="str">
        <f>IF(I1814&lt;H1814,"Check dates",IF(AND(H1814="",I1814&gt;0),"Check dates",IF(I1814="",".",IFERROR(MAX(0,NETWORKDAYS(H1814,I1814,Lists!$F$45:$F$65)-IF(ISNUMBER(J1814),J1814,0)-1,0),"."))))</f>
        <v>.</v>
      </c>
      <c r="M1814" s="308"/>
      <c r="N1814" s="308"/>
      <c r="O1814" s="304"/>
      <c r="P1814" s="304"/>
      <c r="Q1814" s="304"/>
      <c r="R1814" s="304"/>
      <c r="S1814" s="130" t="str">
        <f t="shared" si="87"/>
        <v>.</v>
      </c>
      <c r="T1814" s="169" t="str">
        <f>IF(S1814="Yes",(NETWORKDAYS(H1814,$D$12,Lists!$F$45:$F$65)-IF(ISNUMBER(J1814),J1814,0)-1),".")</f>
        <v>.</v>
      </c>
      <c r="U1814" s="24"/>
      <c r="V1814" s="296" t="str">
        <f t="shared" si="86"/>
        <v>.</v>
      </c>
      <c r="W1814" s="44"/>
      <c r="X1814" s="307"/>
      <c r="Y1814" s="44"/>
      <c r="Z1814" s="44"/>
      <c r="AA1814" s="44"/>
      <c r="AB1814" s="44"/>
      <c r="AC1814" s="44"/>
      <c r="AD1814" s="44"/>
      <c r="AE1814" s="44"/>
      <c r="AF1814" s="44"/>
      <c r="AG1814" s="44"/>
    </row>
    <row r="1815" spans="1:33" s="105" customFormat="1" ht="11.45" customHeight="1" outlineLevel="1" x14ac:dyDescent="0.2">
      <c r="A1815" s="142">
        <f t="shared" si="85"/>
        <v>1798</v>
      </c>
      <c r="B1815" s="318"/>
      <c r="C1815" s="71"/>
      <c r="D1815" s="314"/>
      <c r="E1815" s="70"/>
      <c r="F1815" s="309"/>
      <c r="G1815" s="308"/>
      <c r="H1815" s="305"/>
      <c r="I1815" s="305"/>
      <c r="J1815" s="311"/>
      <c r="K1815" s="305"/>
      <c r="L1815" s="130" t="str">
        <f>IF(I1815&lt;H1815,"Check dates",IF(AND(H1815="",I1815&gt;0),"Check dates",IF(I1815="",".",IFERROR(MAX(0,NETWORKDAYS(H1815,I1815,Lists!$F$45:$F$65)-IF(ISNUMBER(J1815),J1815,0)-1,0),"."))))</f>
        <v>.</v>
      </c>
      <c r="M1815" s="308"/>
      <c r="N1815" s="308"/>
      <c r="O1815" s="304"/>
      <c r="P1815" s="304"/>
      <c r="Q1815" s="304"/>
      <c r="R1815" s="304"/>
      <c r="S1815" s="130" t="str">
        <f t="shared" si="87"/>
        <v>.</v>
      </c>
      <c r="T1815" s="169" t="str">
        <f>IF(S1815="Yes",(NETWORKDAYS(H1815,$D$12,Lists!$F$45:$F$65)-IF(ISNUMBER(J1815),J1815,0)-1),".")</f>
        <v>.</v>
      </c>
      <c r="U1815" s="24"/>
      <c r="V1815" s="296" t="str">
        <f t="shared" si="86"/>
        <v>.</v>
      </c>
      <c r="W1815" s="44"/>
      <c r="X1815" s="307"/>
      <c r="Y1815" s="44"/>
      <c r="Z1815" s="44"/>
      <c r="AA1815" s="44"/>
      <c r="AB1815" s="44"/>
      <c r="AC1815" s="44"/>
      <c r="AD1815" s="44"/>
      <c r="AE1815" s="44"/>
      <c r="AF1815" s="44"/>
      <c r="AG1815" s="44"/>
    </row>
    <row r="1816" spans="1:33" s="105" customFormat="1" ht="11.45" customHeight="1" outlineLevel="1" x14ac:dyDescent="0.2">
      <c r="A1816" s="142">
        <f t="shared" si="85"/>
        <v>1799</v>
      </c>
      <c r="B1816" s="318"/>
      <c r="C1816" s="71"/>
      <c r="D1816" s="314"/>
      <c r="E1816" s="70"/>
      <c r="F1816" s="309"/>
      <c r="G1816" s="308"/>
      <c r="H1816" s="305"/>
      <c r="I1816" s="305"/>
      <c r="J1816" s="311"/>
      <c r="K1816" s="305"/>
      <c r="L1816" s="130" t="str">
        <f>IF(I1816&lt;H1816,"Check dates",IF(AND(H1816="",I1816&gt;0),"Check dates",IF(I1816="",".",IFERROR(MAX(0,NETWORKDAYS(H1816,I1816,Lists!$F$45:$F$65)-IF(ISNUMBER(J1816),J1816,0)-1,0),"."))))</f>
        <v>.</v>
      </c>
      <c r="M1816" s="308"/>
      <c r="N1816" s="308"/>
      <c r="O1816" s="304"/>
      <c r="P1816" s="304"/>
      <c r="Q1816" s="304"/>
      <c r="R1816" s="304"/>
      <c r="S1816" s="130" t="str">
        <f t="shared" si="87"/>
        <v>.</v>
      </c>
      <c r="T1816" s="169" t="str">
        <f>IF(S1816="Yes",(NETWORKDAYS(H1816,$D$12,Lists!$F$45:$F$65)-IF(ISNUMBER(J1816),J1816,0)-1),".")</f>
        <v>.</v>
      </c>
      <c r="U1816" s="24"/>
      <c r="V1816" s="296" t="str">
        <f t="shared" si="86"/>
        <v>.</v>
      </c>
      <c r="W1816" s="44"/>
      <c r="X1816" s="307"/>
      <c r="Y1816" s="44"/>
      <c r="Z1816" s="44"/>
      <c r="AA1816" s="44"/>
      <c r="AB1816" s="44"/>
      <c r="AC1816" s="44"/>
      <c r="AD1816" s="44"/>
      <c r="AE1816" s="44"/>
      <c r="AF1816" s="44"/>
      <c r="AG1816" s="44"/>
    </row>
    <row r="1817" spans="1:33" s="105" customFormat="1" ht="11.45" customHeight="1" outlineLevel="1" x14ac:dyDescent="0.2">
      <c r="A1817" s="142">
        <f t="shared" si="85"/>
        <v>1800</v>
      </c>
      <c r="B1817" s="318"/>
      <c r="C1817" s="71"/>
      <c r="D1817" s="314"/>
      <c r="E1817" s="70"/>
      <c r="F1817" s="309"/>
      <c r="G1817" s="308"/>
      <c r="H1817" s="305"/>
      <c r="I1817" s="319"/>
      <c r="J1817" s="311"/>
      <c r="K1817" s="305"/>
      <c r="L1817" s="130" t="str">
        <f>IF(I1817&lt;H1817,"Check dates",IF(AND(H1817="",I1817&gt;0),"Check dates",IF(I1817="",".",IFERROR(MAX(0,NETWORKDAYS(H1817,I1817,Lists!$F$45:$F$65)-IF(ISNUMBER(J1817),J1817,0)-1,0),"."))))</f>
        <v>.</v>
      </c>
      <c r="M1817" s="308"/>
      <c r="N1817" s="308"/>
      <c r="O1817" s="304"/>
      <c r="P1817" s="304"/>
      <c r="Q1817" s="304"/>
      <c r="R1817" s="304"/>
      <c r="S1817" s="130" t="str">
        <f t="shared" si="87"/>
        <v>.</v>
      </c>
      <c r="T1817" s="169" t="str">
        <f>IF(S1817="Yes",(NETWORKDAYS(H1817,$D$12,Lists!$F$45:$F$65)-IF(ISNUMBER(J1817),J1817,0)-1),".")</f>
        <v>.</v>
      </c>
      <c r="U1817" s="24"/>
      <c r="V1817" s="296" t="str">
        <f t="shared" si="86"/>
        <v>.</v>
      </c>
      <c r="W1817" s="44"/>
      <c r="X1817" s="307"/>
      <c r="Y1817" s="44"/>
      <c r="Z1817" s="44"/>
      <c r="AA1817" s="44"/>
      <c r="AB1817" s="44"/>
      <c r="AC1817" s="44"/>
      <c r="AD1817" s="44"/>
      <c r="AE1817" s="44"/>
      <c r="AF1817" s="44"/>
      <c r="AG1817" s="44"/>
    </row>
    <row r="1818" spans="1:33" s="105" customFormat="1" ht="11.45" customHeight="1" outlineLevel="1" x14ac:dyDescent="0.2">
      <c r="A1818" s="142">
        <f t="shared" si="85"/>
        <v>1801</v>
      </c>
      <c r="B1818" s="318"/>
      <c r="C1818" s="71"/>
      <c r="D1818" s="314"/>
      <c r="E1818" s="70"/>
      <c r="F1818" s="309"/>
      <c r="G1818" s="308"/>
      <c r="H1818" s="305"/>
      <c r="I1818" s="305"/>
      <c r="J1818" s="311"/>
      <c r="K1818" s="305"/>
      <c r="L1818" s="130" t="str">
        <f>IF(I1818&lt;H1818,"Check dates",IF(AND(H1818="",I1818&gt;0),"Check dates",IF(I1818="",".",IFERROR(MAX(0,NETWORKDAYS(H1818,I1818,Lists!$F$45:$F$65)-IF(ISNUMBER(J1818),J1818,0)-1,0),"."))))</f>
        <v>.</v>
      </c>
      <c r="M1818" s="308"/>
      <c r="N1818" s="308"/>
      <c r="O1818" s="304"/>
      <c r="P1818" s="304"/>
      <c r="Q1818" s="304"/>
      <c r="R1818" s="304"/>
      <c r="S1818" s="130" t="str">
        <f t="shared" si="87"/>
        <v>.</v>
      </c>
      <c r="T1818" s="169" t="str">
        <f>IF(S1818="Yes",(NETWORKDAYS(H1818,$D$12,Lists!$F$45:$F$65)-IF(ISNUMBER(J1818),J1818,0)-1),".")</f>
        <v>.</v>
      </c>
      <c r="U1818" s="24"/>
      <c r="V1818" s="296" t="str">
        <f t="shared" si="86"/>
        <v>.</v>
      </c>
      <c r="W1818" s="44"/>
      <c r="X1818" s="307"/>
      <c r="Y1818" s="44"/>
      <c r="Z1818" s="44"/>
      <c r="AA1818" s="44"/>
      <c r="AB1818" s="44"/>
      <c r="AC1818" s="44"/>
      <c r="AD1818" s="44"/>
      <c r="AE1818" s="44"/>
      <c r="AF1818" s="44"/>
      <c r="AG1818" s="44"/>
    </row>
    <row r="1819" spans="1:33" s="105" customFormat="1" outlineLevel="1" x14ac:dyDescent="0.2">
      <c r="A1819" s="142">
        <f t="shared" si="85"/>
        <v>1802</v>
      </c>
      <c r="B1819" s="318"/>
      <c r="C1819" s="71"/>
      <c r="D1819" s="314"/>
      <c r="E1819" s="70"/>
      <c r="F1819" s="309"/>
      <c r="G1819" s="308"/>
      <c r="H1819" s="305"/>
      <c r="I1819" s="305"/>
      <c r="J1819" s="311"/>
      <c r="K1819" s="305"/>
      <c r="L1819" s="130" t="str">
        <f>IF(I1819&lt;H1819,"Check dates",IF(AND(H1819="",I1819&gt;0),"Check dates",IF(I1819="",".",IFERROR(MAX(0,NETWORKDAYS(H1819,I1819,Lists!$F$45:$F$65)-IF(ISNUMBER(J1819),J1819,0)-1,0),"."))))</f>
        <v>.</v>
      </c>
      <c r="M1819" s="308"/>
      <c r="N1819" s="308"/>
      <c r="O1819" s="304"/>
      <c r="P1819" s="304"/>
      <c r="Q1819" s="304"/>
      <c r="R1819" s="304"/>
      <c r="S1819" s="130" t="str">
        <f t="shared" si="87"/>
        <v>.</v>
      </c>
      <c r="T1819" s="169" t="str">
        <f>IF(S1819="Yes",(NETWORKDAYS(H1819,$D$12,Lists!$F$45:$F$65)-IF(ISNUMBER(J1819),J1819,0)-1),".")</f>
        <v>.</v>
      </c>
      <c r="U1819" s="24"/>
      <c r="V1819" s="296" t="str">
        <f t="shared" si="86"/>
        <v>.</v>
      </c>
      <c r="W1819" s="44"/>
      <c r="X1819" s="307"/>
      <c r="Y1819" s="44"/>
      <c r="Z1819" s="44"/>
      <c r="AA1819" s="44"/>
      <c r="AB1819" s="44"/>
      <c r="AC1819" s="44"/>
      <c r="AD1819" s="44"/>
      <c r="AE1819" s="44"/>
      <c r="AF1819" s="44"/>
      <c r="AG1819" s="44"/>
    </row>
    <row r="1820" spans="1:33" s="105" customFormat="1" ht="11.45" customHeight="1" outlineLevel="1" x14ac:dyDescent="0.2">
      <c r="A1820" s="142">
        <f t="shared" si="85"/>
        <v>1803</v>
      </c>
      <c r="B1820" s="318"/>
      <c r="C1820" s="71"/>
      <c r="D1820" s="314"/>
      <c r="E1820" s="70"/>
      <c r="F1820" s="309"/>
      <c r="G1820" s="308"/>
      <c r="H1820" s="305"/>
      <c r="I1820" s="305"/>
      <c r="J1820" s="311"/>
      <c r="K1820" s="305"/>
      <c r="L1820" s="130" t="str">
        <f>IF(I1820&lt;H1820,"Check dates",IF(AND(H1820="",I1820&gt;0),"Check dates",IF(I1820="",".",IFERROR(MAX(0,NETWORKDAYS(H1820,I1820,Lists!$F$45:$F$65)-IF(ISNUMBER(J1820),J1820,0)-1,0),"."))))</f>
        <v>.</v>
      </c>
      <c r="M1820" s="308"/>
      <c r="N1820" s="308"/>
      <c r="O1820" s="304"/>
      <c r="P1820" s="304"/>
      <c r="Q1820" s="304"/>
      <c r="R1820" s="304"/>
      <c r="S1820" s="130" t="str">
        <f t="shared" si="87"/>
        <v>.</v>
      </c>
      <c r="T1820" s="169" t="str">
        <f>IF(S1820="Yes",(NETWORKDAYS(H1820,$D$12,Lists!$F$45:$F$65)-IF(ISNUMBER(J1820),J1820,0)-1),".")</f>
        <v>.</v>
      </c>
      <c r="U1820" s="24"/>
      <c r="V1820" s="296" t="str">
        <f t="shared" si="86"/>
        <v>.</v>
      </c>
      <c r="W1820" s="44"/>
      <c r="X1820" s="307"/>
      <c r="Y1820" s="44"/>
      <c r="Z1820" s="44"/>
      <c r="AA1820" s="44"/>
      <c r="AB1820" s="44"/>
      <c r="AC1820" s="44"/>
      <c r="AD1820" s="44"/>
      <c r="AE1820" s="44"/>
      <c r="AF1820" s="44"/>
      <c r="AG1820" s="44"/>
    </row>
    <row r="1821" spans="1:33" s="105" customFormat="1" ht="11.45" customHeight="1" outlineLevel="1" x14ac:dyDescent="0.2">
      <c r="A1821" s="142">
        <f t="shared" si="85"/>
        <v>1804</v>
      </c>
      <c r="B1821" s="318"/>
      <c r="C1821" s="71"/>
      <c r="D1821" s="314"/>
      <c r="E1821" s="70"/>
      <c r="F1821" s="309"/>
      <c r="G1821" s="308"/>
      <c r="H1821" s="305"/>
      <c r="I1821" s="319"/>
      <c r="J1821" s="311"/>
      <c r="K1821" s="305"/>
      <c r="L1821" s="130" t="str">
        <f>IF(I1821&lt;H1821,"Check dates",IF(AND(H1821="",I1821&gt;0),"Check dates",IF(I1821="",".",IFERROR(MAX(0,NETWORKDAYS(H1821,I1821,Lists!$F$45:$F$65)-IF(ISNUMBER(J1821),J1821,0)-1,0),"."))))</f>
        <v>.</v>
      </c>
      <c r="M1821" s="308"/>
      <c r="N1821" s="308"/>
      <c r="O1821" s="304"/>
      <c r="P1821" s="304"/>
      <c r="Q1821" s="304"/>
      <c r="R1821" s="304"/>
      <c r="S1821" s="130" t="str">
        <f t="shared" si="87"/>
        <v>.</v>
      </c>
      <c r="T1821" s="169" t="str">
        <f>IF(S1821="Yes",(NETWORKDAYS(H1821,$D$12,Lists!$F$45:$F$65)-IF(ISNUMBER(J1821),J1821,0)-1),".")</f>
        <v>.</v>
      </c>
      <c r="U1821" s="24"/>
      <c r="V1821" s="296" t="str">
        <f t="shared" si="86"/>
        <v>.</v>
      </c>
      <c r="W1821" s="44"/>
      <c r="X1821" s="307"/>
      <c r="Y1821" s="44"/>
      <c r="Z1821" s="44"/>
      <c r="AA1821" s="44"/>
      <c r="AB1821" s="44"/>
      <c r="AC1821" s="44"/>
      <c r="AD1821" s="44"/>
      <c r="AE1821" s="44"/>
      <c r="AF1821" s="44"/>
      <c r="AG1821" s="44"/>
    </row>
    <row r="1822" spans="1:33" s="105" customFormat="1" outlineLevel="1" x14ac:dyDescent="0.2">
      <c r="A1822" s="142">
        <f t="shared" si="85"/>
        <v>1805</v>
      </c>
      <c r="B1822" s="318"/>
      <c r="C1822" s="71"/>
      <c r="D1822" s="314"/>
      <c r="E1822" s="70"/>
      <c r="F1822" s="309"/>
      <c r="G1822" s="308"/>
      <c r="H1822" s="305"/>
      <c r="I1822" s="305"/>
      <c r="J1822" s="311"/>
      <c r="K1822" s="305"/>
      <c r="L1822" s="130" t="str">
        <f>IF(I1822&lt;H1822,"Check dates",IF(AND(H1822="",I1822&gt;0),"Check dates",IF(I1822="",".",IFERROR(MAX(0,NETWORKDAYS(H1822,I1822,Lists!$F$45:$F$65)-IF(ISNUMBER(J1822),J1822,0)-1,0),"."))))</f>
        <v>.</v>
      </c>
      <c r="M1822" s="308"/>
      <c r="N1822" s="308"/>
      <c r="O1822" s="304"/>
      <c r="P1822" s="304"/>
      <c r="Q1822" s="304"/>
      <c r="R1822" s="304"/>
      <c r="S1822" s="130" t="str">
        <f t="shared" si="87"/>
        <v>.</v>
      </c>
      <c r="T1822" s="169" t="str">
        <f>IF(S1822="Yes",(NETWORKDAYS(H1822,$D$12,Lists!$F$45:$F$65)-IF(ISNUMBER(J1822),J1822,0)-1),".")</f>
        <v>.</v>
      </c>
      <c r="U1822" s="24"/>
      <c r="V1822" s="296" t="str">
        <f t="shared" si="86"/>
        <v>.</v>
      </c>
      <c r="W1822" s="44"/>
      <c r="X1822" s="307"/>
      <c r="Y1822" s="44"/>
      <c r="Z1822" s="44"/>
      <c r="AA1822" s="44"/>
      <c r="AB1822" s="44"/>
      <c r="AC1822" s="44"/>
      <c r="AD1822" s="44"/>
      <c r="AE1822" s="44"/>
      <c r="AF1822" s="44"/>
      <c r="AG1822" s="44"/>
    </row>
    <row r="1823" spans="1:33" s="105" customFormat="1" ht="11.45" customHeight="1" outlineLevel="1" x14ac:dyDescent="0.2">
      <c r="A1823" s="142">
        <f t="shared" si="85"/>
        <v>1806</v>
      </c>
      <c r="B1823" s="318"/>
      <c r="C1823" s="71"/>
      <c r="D1823" s="314"/>
      <c r="E1823" s="70"/>
      <c r="F1823" s="309"/>
      <c r="G1823" s="308"/>
      <c r="H1823" s="305"/>
      <c r="I1823" s="305"/>
      <c r="J1823" s="311"/>
      <c r="K1823" s="305"/>
      <c r="L1823" s="130" t="str">
        <f>IF(I1823&lt;H1823,"Check dates",IF(AND(H1823="",I1823&gt;0),"Check dates",IF(I1823="",".",IFERROR(MAX(0,NETWORKDAYS(H1823,I1823,Lists!$F$45:$F$65)-IF(ISNUMBER(J1823),J1823,0)-1,0),"."))))</f>
        <v>.</v>
      </c>
      <c r="M1823" s="308"/>
      <c r="N1823" s="308"/>
      <c r="O1823" s="304"/>
      <c r="P1823" s="304"/>
      <c r="Q1823" s="304"/>
      <c r="R1823" s="304"/>
      <c r="S1823" s="130" t="str">
        <f t="shared" si="87"/>
        <v>.</v>
      </c>
      <c r="T1823" s="169" t="str">
        <f>IF(S1823="Yes",(NETWORKDAYS(H1823,$D$12,Lists!$F$45:$F$65)-IF(ISNUMBER(J1823),J1823,0)-1),".")</f>
        <v>.</v>
      </c>
      <c r="U1823" s="24"/>
      <c r="V1823" s="296" t="str">
        <f t="shared" si="86"/>
        <v>.</v>
      </c>
      <c r="W1823" s="44"/>
      <c r="X1823" s="307"/>
      <c r="Y1823" s="44"/>
      <c r="Z1823" s="44"/>
      <c r="AA1823" s="44"/>
      <c r="AB1823" s="44"/>
      <c r="AC1823" s="44"/>
      <c r="AD1823" s="44"/>
      <c r="AE1823" s="44"/>
      <c r="AF1823" s="44"/>
      <c r="AG1823" s="44"/>
    </row>
    <row r="1824" spans="1:33" s="105" customFormat="1" ht="11.45" customHeight="1" outlineLevel="1" x14ac:dyDescent="0.2">
      <c r="A1824" s="142">
        <f t="shared" si="85"/>
        <v>1807</v>
      </c>
      <c r="B1824" s="318"/>
      <c r="C1824" s="71"/>
      <c r="D1824" s="314"/>
      <c r="E1824" s="70"/>
      <c r="F1824" s="309"/>
      <c r="G1824" s="308"/>
      <c r="H1824" s="305"/>
      <c r="I1824" s="305"/>
      <c r="J1824" s="311"/>
      <c r="K1824" s="305"/>
      <c r="L1824" s="130" t="str">
        <f>IF(I1824&lt;H1824,"Check dates",IF(AND(H1824="",I1824&gt;0),"Check dates",IF(I1824="",".",IFERROR(MAX(0,NETWORKDAYS(H1824,I1824,Lists!$F$45:$F$65)-IF(ISNUMBER(J1824),J1824,0)-1,0),"."))))</f>
        <v>.</v>
      </c>
      <c r="M1824" s="308"/>
      <c r="N1824" s="308"/>
      <c r="O1824" s="304"/>
      <c r="P1824" s="304"/>
      <c r="Q1824" s="304"/>
      <c r="R1824" s="304"/>
      <c r="S1824" s="130" t="str">
        <f t="shared" si="87"/>
        <v>.</v>
      </c>
      <c r="T1824" s="169" t="str">
        <f>IF(S1824="Yes",(NETWORKDAYS(H1824,$D$12,Lists!$F$45:$F$65)-IF(ISNUMBER(J1824),J1824,0)-1),".")</f>
        <v>.</v>
      </c>
      <c r="U1824" s="24"/>
      <c r="V1824" s="296" t="str">
        <f t="shared" si="86"/>
        <v>.</v>
      </c>
      <c r="W1824" s="44"/>
      <c r="X1824" s="307"/>
      <c r="Y1824" s="44"/>
      <c r="Z1824" s="44"/>
      <c r="AA1824" s="44"/>
      <c r="AB1824" s="44"/>
      <c r="AC1824" s="44"/>
      <c r="AD1824" s="44"/>
      <c r="AE1824" s="44"/>
      <c r="AF1824" s="44"/>
      <c r="AG1824" s="44"/>
    </row>
    <row r="1825" spans="1:33" s="105" customFormat="1" ht="11.45" customHeight="1" outlineLevel="1" x14ac:dyDescent="0.2">
      <c r="A1825" s="142">
        <f t="shared" si="85"/>
        <v>1808</v>
      </c>
      <c r="B1825" s="318"/>
      <c r="C1825" s="71"/>
      <c r="D1825" s="314"/>
      <c r="E1825" s="70"/>
      <c r="F1825" s="309"/>
      <c r="G1825" s="308"/>
      <c r="H1825" s="305"/>
      <c r="I1825" s="319"/>
      <c r="J1825" s="311"/>
      <c r="K1825" s="305"/>
      <c r="L1825" s="130" t="str">
        <f>IF(I1825&lt;H1825,"Check dates",IF(AND(H1825="",I1825&gt;0),"Check dates",IF(I1825="",".",IFERROR(MAX(0,NETWORKDAYS(H1825,I1825,Lists!$F$45:$F$65)-IF(ISNUMBER(J1825),J1825,0)-1,0),"."))))</f>
        <v>.</v>
      </c>
      <c r="M1825" s="308"/>
      <c r="N1825" s="308"/>
      <c r="O1825" s="304"/>
      <c r="P1825" s="304"/>
      <c r="Q1825" s="304"/>
      <c r="R1825" s="304"/>
      <c r="S1825" s="130" t="str">
        <f t="shared" si="87"/>
        <v>.</v>
      </c>
      <c r="T1825" s="169" t="str">
        <f>IF(S1825="Yes",(NETWORKDAYS(H1825,$D$12,Lists!$F$45:$F$65)-IF(ISNUMBER(J1825),J1825,0)-1),".")</f>
        <v>.</v>
      </c>
      <c r="U1825" s="24"/>
      <c r="V1825" s="296" t="str">
        <f t="shared" si="86"/>
        <v>.</v>
      </c>
      <c r="W1825" s="44"/>
      <c r="X1825" s="307"/>
      <c r="Y1825" s="44"/>
      <c r="Z1825" s="44"/>
      <c r="AA1825" s="44"/>
      <c r="AB1825" s="44"/>
      <c r="AC1825" s="44"/>
      <c r="AD1825" s="44"/>
      <c r="AE1825" s="44"/>
      <c r="AF1825" s="44"/>
      <c r="AG1825" s="44"/>
    </row>
    <row r="1826" spans="1:33" s="105" customFormat="1" ht="11.45" customHeight="1" outlineLevel="1" x14ac:dyDescent="0.2">
      <c r="A1826" s="142">
        <f t="shared" si="85"/>
        <v>1809</v>
      </c>
      <c r="B1826" s="318"/>
      <c r="C1826" s="71"/>
      <c r="D1826" s="314"/>
      <c r="E1826" s="70"/>
      <c r="F1826" s="309"/>
      <c r="G1826" s="308"/>
      <c r="H1826" s="305"/>
      <c r="I1826" s="305"/>
      <c r="J1826" s="311"/>
      <c r="K1826" s="305"/>
      <c r="L1826" s="130" t="str">
        <f>IF(I1826&lt;H1826,"Check dates",IF(AND(H1826="",I1826&gt;0),"Check dates",IF(I1826="",".",IFERROR(MAX(0,NETWORKDAYS(H1826,I1826,Lists!$F$45:$F$65)-IF(ISNUMBER(J1826),J1826,0)-1,0),"."))))</f>
        <v>.</v>
      </c>
      <c r="M1826" s="308"/>
      <c r="N1826" s="308"/>
      <c r="O1826" s="304"/>
      <c r="P1826" s="304"/>
      <c r="Q1826" s="304"/>
      <c r="R1826" s="304"/>
      <c r="S1826" s="130" t="str">
        <f t="shared" si="87"/>
        <v>.</v>
      </c>
      <c r="T1826" s="169" t="str">
        <f>IF(S1826="Yes",(NETWORKDAYS(H1826,$D$12,Lists!$F$45:$F$65)-IF(ISNUMBER(J1826),J1826,0)-1),".")</f>
        <v>.</v>
      </c>
      <c r="U1826" s="24"/>
      <c r="V1826" s="296" t="str">
        <f t="shared" si="86"/>
        <v>.</v>
      </c>
      <c r="W1826" s="44"/>
      <c r="X1826" s="307"/>
      <c r="Y1826" s="44"/>
      <c r="Z1826" s="44"/>
      <c r="AA1826" s="44"/>
      <c r="AB1826" s="44"/>
      <c r="AC1826" s="44"/>
      <c r="AD1826" s="44"/>
      <c r="AE1826" s="44"/>
      <c r="AF1826" s="44"/>
      <c r="AG1826" s="44"/>
    </row>
    <row r="1827" spans="1:33" s="105" customFormat="1" ht="11.45" customHeight="1" outlineLevel="1" x14ac:dyDescent="0.2">
      <c r="A1827" s="142">
        <f t="shared" si="85"/>
        <v>1810</v>
      </c>
      <c r="B1827" s="318"/>
      <c r="C1827" s="71"/>
      <c r="D1827" s="314"/>
      <c r="E1827" s="70"/>
      <c r="F1827" s="309"/>
      <c r="G1827" s="308"/>
      <c r="H1827" s="305"/>
      <c r="I1827" s="305"/>
      <c r="J1827" s="311"/>
      <c r="K1827" s="305"/>
      <c r="L1827" s="130" t="str">
        <f>IF(I1827&lt;H1827,"Check dates",IF(AND(H1827="",I1827&gt;0),"Check dates",IF(I1827="",".",IFERROR(MAX(0,NETWORKDAYS(H1827,I1827,Lists!$F$45:$F$65)-IF(ISNUMBER(J1827),J1827,0)-1,0),"."))))</f>
        <v>.</v>
      </c>
      <c r="M1827" s="308"/>
      <c r="N1827" s="308"/>
      <c r="O1827" s="304"/>
      <c r="P1827" s="304"/>
      <c r="Q1827" s="304"/>
      <c r="R1827" s="304"/>
      <c r="S1827" s="130" t="str">
        <f t="shared" si="87"/>
        <v>.</v>
      </c>
      <c r="T1827" s="169" t="str">
        <f>IF(S1827="Yes",(NETWORKDAYS(H1827,$D$12,Lists!$F$45:$F$65)-IF(ISNUMBER(J1827),J1827,0)-1),".")</f>
        <v>.</v>
      </c>
      <c r="U1827" s="24"/>
      <c r="V1827" s="296" t="str">
        <f t="shared" si="86"/>
        <v>.</v>
      </c>
      <c r="W1827" s="44"/>
      <c r="X1827" s="307"/>
      <c r="Y1827" s="44"/>
      <c r="Z1827" s="44"/>
      <c r="AA1827" s="44"/>
      <c r="AB1827" s="44"/>
      <c r="AC1827" s="44"/>
      <c r="AD1827" s="44"/>
      <c r="AE1827" s="44"/>
      <c r="AF1827" s="44"/>
      <c r="AG1827" s="44"/>
    </row>
    <row r="1828" spans="1:33" s="105" customFormat="1" ht="11.45" customHeight="1" outlineLevel="1" x14ac:dyDescent="0.2">
      <c r="A1828" s="142">
        <f t="shared" si="85"/>
        <v>1811</v>
      </c>
      <c r="B1828" s="318"/>
      <c r="C1828" s="71"/>
      <c r="D1828" s="314"/>
      <c r="E1828" s="70"/>
      <c r="F1828" s="309"/>
      <c r="G1828" s="308"/>
      <c r="H1828" s="305"/>
      <c r="I1828" s="305"/>
      <c r="J1828" s="311"/>
      <c r="K1828" s="305"/>
      <c r="L1828" s="130" t="str">
        <f>IF(I1828&lt;H1828,"Check dates",IF(AND(H1828="",I1828&gt;0),"Check dates",IF(I1828="",".",IFERROR(MAX(0,NETWORKDAYS(H1828,I1828,Lists!$F$45:$F$65)-IF(ISNUMBER(J1828),J1828,0)-1,0),"."))))</f>
        <v>.</v>
      </c>
      <c r="M1828" s="308"/>
      <c r="N1828" s="308"/>
      <c r="O1828" s="304"/>
      <c r="P1828" s="304"/>
      <c r="Q1828" s="304"/>
      <c r="R1828" s="304"/>
      <c r="S1828" s="130" t="str">
        <f t="shared" si="87"/>
        <v>.</v>
      </c>
      <c r="T1828" s="169" t="str">
        <f>IF(S1828="Yes",(NETWORKDAYS(H1828,$D$12,Lists!$F$45:$F$65)-IF(ISNUMBER(J1828),J1828,0)-1),".")</f>
        <v>.</v>
      </c>
      <c r="U1828" s="24"/>
      <c r="V1828" s="296" t="str">
        <f t="shared" si="86"/>
        <v>.</v>
      </c>
      <c r="W1828" s="44"/>
      <c r="X1828" s="307"/>
      <c r="Y1828" s="44"/>
      <c r="Z1828" s="44"/>
      <c r="AA1828" s="44"/>
      <c r="AB1828" s="44"/>
      <c r="AC1828" s="44"/>
      <c r="AD1828" s="44"/>
      <c r="AE1828" s="44"/>
      <c r="AF1828" s="44"/>
      <c r="AG1828" s="44"/>
    </row>
    <row r="1829" spans="1:33" s="105" customFormat="1" ht="11.45" customHeight="1" outlineLevel="1" x14ac:dyDescent="0.2">
      <c r="A1829" s="142">
        <f t="shared" si="85"/>
        <v>1812</v>
      </c>
      <c r="B1829" s="318"/>
      <c r="C1829" s="71"/>
      <c r="D1829" s="314"/>
      <c r="E1829" s="70"/>
      <c r="F1829" s="309"/>
      <c r="G1829" s="308"/>
      <c r="H1829" s="305"/>
      <c r="I1829" s="305"/>
      <c r="J1829" s="311"/>
      <c r="K1829" s="305"/>
      <c r="L1829" s="130" t="str">
        <f>IF(I1829&lt;H1829,"Check dates",IF(AND(H1829="",I1829&gt;0),"Check dates",IF(I1829="",".",IFERROR(MAX(0,NETWORKDAYS(H1829,I1829,Lists!$F$45:$F$65)-IF(ISNUMBER(J1829),J1829,0)-1,0),"."))))</f>
        <v>.</v>
      </c>
      <c r="M1829" s="308"/>
      <c r="N1829" s="308"/>
      <c r="O1829" s="304"/>
      <c r="P1829" s="304"/>
      <c r="Q1829" s="304"/>
      <c r="R1829" s="304"/>
      <c r="S1829" s="130" t="str">
        <f t="shared" si="87"/>
        <v>.</v>
      </c>
      <c r="T1829" s="169" t="str">
        <f>IF(S1829="Yes",(NETWORKDAYS(H1829,$D$12,Lists!$F$45:$F$65)-IF(ISNUMBER(J1829),J1829,0)-1),".")</f>
        <v>.</v>
      </c>
      <c r="U1829" s="24"/>
      <c r="V1829" s="296" t="str">
        <f t="shared" si="86"/>
        <v>.</v>
      </c>
      <c r="W1829" s="44"/>
      <c r="X1829" s="307"/>
      <c r="Y1829" s="44"/>
      <c r="Z1829" s="44"/>
      <c r="AA1829" s="44"/>
      <c r="AB1829" s="44"/>
      <c r="AC1829" s="44"/>
      <c r="AD1829" s="44"/>
      <c r="AE1829" s="44"/>
      <c r="AF1829" s="44"/>
      <c r="AG1829" s="44"/>
    </row>
    <row r="1830" spans="1:33" s="105" customFormat="1" ht="11.45" customHeight="1" outlineLevel="1" x14ac:dyDescent="0.2">
      <c r="A1830" s="142">
        <f t="shared" si="85"/>
        <v>1813</v>
      </c>
      <c r="B1830" s="318"/>
      <c r="C1830" s="71"/>
      <c r="D1830" s="314"/>
      <c r="E1830" s="70"/>
      <c r="F1830" s="309"/>
      <c r="G1830" s="308"/>
      <c r="H1830" s="305"/>
      <c r="I1830" s="305"/>
      <c r="J1830" s="311"/>
      <c r="K1830" s="305"/>
      <c r="L1830" s="130" t="str">
        <f>IF(I1830&lt;H1830,"Check dates",IF(AND(H1830="",I1830&gt;0),"Check dates",IF(I1830="",".",IFERROR(MAX(0,NETWORKDAYS(H1830,I1830,Lists!$F$45:$F$65)-IF(ISNUMBER(J1830),J1830,0)-1,0),"."))))</f>
        <v>.</v>
      </c>
      <c r="M1830" s="308"/>
      <c r="N1830" s="308"/>
      <c r="O1830" s="304"/>
      <c r="P1830" s="304"/>
      <c r="Q1830" s="304"/>
      <c r="R1830" s="304"/>
      <c r="S1830" s="130" t="str">
        <f t="shared" si="87"/>
        <v>.</v>
      </c>
      <c r="T1830" s="169" t="str">
        <f>IF(S1830="Yes",(NETWORKDAYS(H1830,$D$12,Lists!$F$45:$F$65)-IF(ISNUMBER(J1830),J1830,0)-1),".")</f>
        <v>.</v>
      </c>
      <c r="U1830" s="24"/>
      <c r="V1830" s="296" t="str">
        <f t="shared" si="86"/>
        <v>.</v>
      </c>
      <c r="W1830" s="44"/>
      <c r="X1830" s="307"/>
      <c r="Y1830" s="44"/>
      <c r="Z1830" s="44"/>
      <c r="AA1830" s="44"/>
      <c r="AB1830" s="44"/>
      <c r="AC1830" s="44"/>
      <c r="AD1830" s="44"/>
      <c r="AE1830" s="44"/>
      <c r="AF1830" s="44"/>
      <c r="AG1830" s="44"/>
    </row>
    <row r="1831" spans="1:33" s="105" customFormat="1" ht="11.45" customHeight="1" outlineLevel="1" x14ac:dyDescent="0.2">
      <c r="A1831" s="142">
        <f t="shared" si="85"/>
        <v>1814</v>
      </c>
      <c r="B1831" s="318"/>
      <c r="C1831" s="71"/>
      <c r="D1831" s="314"/>
      <c r="E1831" s="70"/>
      <c r="F1831" s="309"/>
      <c r="G1831" s="308"/>
      <c r="H1831" s="305"/>
      <c r="I1831" s="305"/>
      <c r="J1831" s="311"/>
      <c r="K1831" s="305"/>
      <c r="L1831" s="130" t="str">
        <f>IF(I1831&lt;H1831,"Check dates",IF(AND(H1831="",I1831&gt;0),"Check dates",IF(I1831="",".",IFERROR(MAX(0,NETWORKDAYS(H1831,I1831,Lists!$F$45:$F$65)-IF(ISNUMBER(J1831),J1831,0)-1,0),"."))))</f>
        <v>.</v>
      </c>
      <c r="M1831" s="308"/>
      <c r="N1831" s="308"/>
      <c r="O1831" s="304"/>
      <c r="P1831" s="304"/>
      <c r="Q1831" s="304"/>
      <c r="R1831" s="304"/>
      <c r="S1831" s="130" t="str">
        <f t="shared" si="87"/>
        <v>.</v>
      </c>
      <c r="T1831" s="169" t="str">
        <f>IF(S1831="Yes",(NETWORKDAYS(H1831,$D$12,Lists!$F$45:$F$65)-IF(ISNUMBER(J1831),J1831,0)-1),".")</f>
        <v>.</v>
      </c>
      <c r="U1831" s="24"/>
      <c r="V1831" s="296" t="str">
        <f t="shared" si="86"/>
        <v>.</v>
      </c>
      <c r="W1831" s="44"/>
      <c r="X1831" s="307"/>
      <c r="Y1831" s="44"/>
      <c r="Z1831" s="44"/>
      <c r="AA1831" s="44"/>
      <c r="AB1831" s="44"/>
      <c r="AC1831" s="44"/>
      <c r="AD1831" s="44"/>
      <c r="AE1831" s="44"/>
      <c r="AF1831" s="44"/>
      <c r="AG1831" s="44"/>
    </row>
    <row r="1832" spans="1:33" s="105" customFormat="1" outlineLevel="1" x14ac:dyDescent="0.2">
      <c r="A1832" s="142">
        <f t="shared" si="85"/>
        <v>1815</v>
      </c>
      <c r="B1832" s="318"/>
      <c r="C1832" s="71"/>
      <c r="D1832" s="314"/>
      <c r="E1832" s="70"/>
      <c r="F1832" s="70"/>
      <c r="G1832" s="265"/>
      <c r="H1832" s="305"/>
      <c r="I1832" s="305"/>
      <c r="J1832" s="311"/>
      <c r="K1832" s="305"/>
      <c r="L1832" s="130" t="str">
        <f>IF(I1832&lt;H1832,"Check dates",IF(AND(H1832="",I1832&gt;0),"Check dates",IF(I1832="",".",IFERROR(MAX(0,NETWORKDAYS(H1832,I1832,Lists!$F$45:$F$65)-IF(ISNUMBER(J1832),J1832,0)-1,0),"."))))</f>
        <v>.</v>
      </c>
      <c r="M1832" s="308"/>
      <c r="N1832" s="308"/>
      <c r="O1832" s="304"/>
      <c r="P1832" s="304"/>
      <c r="Q1832" s="304"/>
      <c r="R1832" s="304"/>
      <c r="S1832" s="130" t="str">
        <f t="shared" si="87"/>
        <v>.</v>
      </c>
      <c r="T1832" s="169" t="str">
        <f>IF(S1832="Yes",(NETWORKDAYS(H1832,$D$12,Lists!$F$45:$F$65)-IF(ISNUMBER(J1832),J1832,0)-1),".")</f>
        <v>.</v>
      </c>
      <c r="U1832" s="24"/>
      <c r="V1832" s="296" t="str">
        <f t="shared" si="86"/>
        <v>.</v>
      </c>
      <c r="W1832" s="44"/>
      <c r="X1832" s="307"/>
      <c r="Y1832" s="44"/>
      <c r="Z1832" s="44"/>
      <c r="AA1832" s="44"/>
      <c r="AB1832" s="44"/>
      <c r="AC1832" s="44"/>
      <c r="AD1832" s="44"/>
      <c r="AE1832" s="44"/>
      <c r="AF1832" s="44"/>
      <c r="AG1832" s="44"/>
    </row>
    <row r="1833" spans="1:33" s="105" customFormat="1" ht="11.45" customHeight="1" outlineLevel="1" x14ac:dyDescent="0.2">
      <c r="A1833" s="142">
        <f t="shared" si="85"/>
        <v>1816</v>
      </c>
      <c r="B1833" s="318"/>
      <c r="C1833" s="71"/>
      <c r="D1833" s="314"/>
      <c r="E1833" s="70"/>
      <c r="F1833" s="70"/>
      <c r="G1833" s="265"/>
      <c r="H1833" s="305"/>
      <c r="I1833" s="305"/>
      <c r="J1833" s="311"/>
      <c r="K1833" s="305"/>
      <c r="L1833" s="130" t="str">
        <f>IF(I1833&lt;H1833,"Check dates",IF(AND(H1833="",I1833&gt;0),"Check dates",IF(I1833="",".",IFERROR(MAX(0,NETWORKDAYS(H1833,I1833,Lists!$F$45:$F$65)-IF(ISNUMBER(J1833),J1833,0)-1,0),"."))))</f>
        <v>.</v>
      </c>
      <c r="M1833" s="308"/>
      <c r="N1833" s="308"/>
      <c r="O1833" s="304"/>
      <c r="P1833" s="304"/>
      <c r="Q1833" s="304"/>
      <c r="R1833" s="304"/>
      <c r="S1833" s="130" t="str">
        <f t="shared" si="87"/>
        <v>.</v>
      </c>
      <c r="T1833" s="169" t="str">
        <f>IF(S1833="Yes",(NETWORKDAYS(H1833,$D$12,Lists!$F$45:$F$65)-IF(ISNUMBER(J1833),J1833,0)-1),".")</f>
        <v>.</v>
      </c>
      <c r="U1833" s="24"/>
      <c r="V1833" s="296" t="str">
        <f t="shared" si="86"/>
        <v>.</v>
      </c>
      <c r="W1833" s="44"/>
      <c r="X1833" s="307"/>
      <c r="Y1833" s="44"/>
      <c r="Z1833" s="44"/>
      <c r="AA1833" s="44"/>
      <c r="AB1833" s="44"/>
      <c r="AC1833" s="44"/>
      <c r="AD1833" s="44"/>
      <c r="AE1833" s="44"/>
      <c r="AF1833" s="44"/>
      <c r="AG1833" s="44"/>
    </row>
    <row r="1834" spans="1:33" s="105" customFormat="1" ht="11.45" customHeight="1" outlineLevel="1" x14ac:dyDescent="0.2">
      <c r="A1834" s="142">
        <f t="shared" si="85"/>
        <v>1817</v>
      </c>
      <c r="B1834" s="318"/>
      <c r="C1834" s="71"/>
      <c r="D1834" s="314"/>
      <c r="E1834" s="70"/>
      <c r="F1834" s="70"/>
      <c r="G1834" s="265"/>
      <c r="H1834" s="305"/>
      <c r="I1834" s="305"/>
      <c r="J1834" s="311"/>
      <c r="K1834" s="305"/>
      <c r="L1834" s="130" t="str">
        <f>IF(I1834&lt;H1834,"Check dates",IF(AND(H1834="",I1834&gt;0),"Check dates",IF(I1834="",".",IFERROR(MAX(0,NETWORKDAYS(H1834,I1834,Lists!$F$45:$F$65)-IF(ISNUMBER(J1834),J1834,0)-1,0),"."))))</f>
        <v>.</v>
      </c>
      <c r="M1834" s="308"/>
      <c r="N1834" s="308"/>
      <c r="O1834" s="304"/>
      <c r="P1834" s="304"/>
      <c r="Q1834" s="304"/>
      <c r="R1834" s="304"/>
      <c r="S1834" s="130" t="str">
        <f t="shared" si="87"/>
        <v>.</v>
      </c>
      <c r="T1834" s="169" t="str">
        <f>IF(S1834="Yes",(NETWORKDAYS(H1834,$D$12,Lists!$F$45:$F$65)-IF(ISNUMBER(J1834),J1834,0)-1),".")</f>
        <v>.</v>
      </c>
      <c r="U1834" s="24"/>
      <c r="V1834" s="296" t="str">
        <f t="shared" si="86"/>
        <v>.</v>
      </c>
      <c r="W1834" s="44"/>
      <c r="X1834" s="307"/>
      <c r="Y1834" s="44"/>
      <c r="Z1834" s="44"/>
      <c r="AA1834" s="44"/>
      <c r="AB1834" s="44"/>
      <c r="AC1834" s="44"/>
      <c r="AD1834" s="44"/>
      <c r="AE1834" s="44"/>
      <c r="AF1834" s="44"/>
      <c r="AG1834" s="44"/>
    </row>
    <row r="1835" spans="1:33" s="105" customFormat="1" outlineLevel="1" x14ac:dyDescent="0.2">
      <c r="A1835" s="142">
        <f t="shared" si="85"/>
        <v>1818</v>
      </c>
      <c r="B1835" s="318"/>
      <c r="C1835" s="71"/>
      <c r="D1835" s="314"/>
      <c r="E1835" s="70"/>
      <c r="F1835" s="70"/>
      <c r="G1835" s="265"/>
      <c r="H1835" s="305"/>
      <c r="I1835" s="305"/>
      <c r="J1835" s="311"/>
      <c r="K1835" s="305"/>
      <c r="L1835" s="130" t="str">
        <f>IF(I1835&lt;H1835,"Check dates",IF(AND(H1835="",I1835&gt;0),"Check dates",IF(I1835="",".",IFERROR(MAX(0,NETWORKDAYS(H1835,I1835,Lists!$F$45:$F$65)-IF(ISNUMBER(J1835),J1835,0)-1,0),"."))))</f>
        <v>.</v>
      </c>
      <c r="M1835" s="308"/>
      <c r="N1835" s="308"/>
      <c r="O1835" s="304"/>
      <c r="P1835" s="304"/>
      <c r="Q1835" s="304"/>
      <c r="R1835" s="304"/>
      <c r="S1835" s="130" t="str">
        <f t="shared" si="87"/>
        <v>.</v>
      </c>
      <c r="T1835" s="169" t="str">
        <f>IF(S1835="Yes",(NETWORKDAYS(H1835,$D$12,Lists!$F$45:$F$65)-IF(ISNUMBER(J1835),J1835,0)-1),".")</f>
        <v>.</v>
      </c>
      <c r="U1835" s="24"/>
      <c r="V1835" s="296" t="str">
        <f t="shared" si="86"/>
        <v>.</v>
      </c>
      <c r="W1835" s="44"/>
      <c r="X1835" s="307"/>
      <c r="Y1835" s="44"/>
      <c r="Z1835" s="44"/>
      <c r="AA1835" s="44"/>
      <c r="AB1835" s="44"/>
      <c r="AC1835" s="44"/>
      <c r="AD1835" s="44"/>
      <c r="AE1835" s="44"/>
      <c r="AF1835" s="44"/>
      <c r="AG1835" s="44"/>
    </row>
    <row r="1836" spans="1:33" s="105" customFormat="1" ht="11.45" customHeight="1" outlineLevel="1" x14ac:dyDescent="0.2">
      <c r="A1836" s="142">
        <f t="shared" si="85"/>
        <v>1819</v>
      </c>
      <c r="B1836" s="318"/>
      <c r="C1836" s="71"/>
      <c r="D1836" s="314"/>
      <c r="E1836" s="70"/>
      <c r="F1836" s="309"/>
      <c r="G1836" s="308"/>
      <c r="H1836" s="305"/>
      <c r="I1836" s="305"/>
      <c r="J1836" s="311"/>
      <c r="K1836" s="305"/>
      <c r="L1836" s="130" t="str">
        <f>IF(I1836&lt;H1836,"Check dates",IF(AND(H1836="",I1836&gt;0),"Check dates",IF(I1836="",".",IFERROR(MAX(0,NETWORKDAYS(H1836,I1836,Lists!$F$45:$F$65)-IF(ISNUMBER(J1836),J1836,0)-1,0),"."))))</f>
        <v>.</v>
      </c>
      <c r="M1836" s="308"/>
      <c r="N1836" s="308"/>
      <c r="O1836" s="304"/>
      <c r="P1836" s="304"/>
      <c r="Q1836" s="304"/>
      <c r="R1836" s="304"/>
      <c r="S1836" s="130" t="str">
        <f t="shared" si="87"/>
        <v>.</v>
      </c>
      <c r="T1836" s="169" t="str">
        <f>IF(S1836="Yes",(NETWORKDAYS(H1836,$D$12,Lists!$F$45:$F$65)-IF(ISNUMBER(J1836),J1836,0)-1),".")</f>
        <v>.</v>
      </c>
      <c r="U1836" s="24"/>
      <c r="V1836" s="296" t="str">
        <f t="shared" si="86"/>
        <v>.</v>
      </c>
      <c r="W1836" s="44"/>
      <c r="X1836" s="307"/>
      <c r="Y1836" s="44"/>
      <c r="Z1836" s="44"/>
      <c r="AA1836" s="44"/>
      <c r="AB1836" s="44"/>
      <c r="AC1836" s="44"/>
      <c r="AD1836" s="44"/>
      <c r="AE1836" s="44"/>
      <c r="AF1836" s="44"/>
      <c r="AG1836" s="44"/>
    </row>
    <row r="1837" spans="1:33" s="105" customFormat="1" ht="11.45" customHeight="1" outlineLevel="1" x14ac:dyDescent="0.2">
      <c r="A1837" s="142">
        <f t="shared" si="85"/>
        <v>1820</v>
      </c>
      <c r="B1837" s="318"/>
      <c r="C1837" s="71"/>
      <c r="D1837" s="314"/>
      <c r="E1837" s="70"/>
      <c r="F1837" s="309"/>
      <c r="G1837" s="308"/>
      <c r="H1837" s="305"/>
      <c r="I1837" s="305"/>
      <c r="J1837" s="311"/>
      <c r="K1837" s="305"/>
      <c r="L1837" s="130" t="str">
        <f>IF(I1837&lt;H1837,"Check dates",IF(AND(H1837="",I1837&gt;0),"Check dates",IF(I1837="",".",IFERROR(MAX(0,NETWORKDAYS(H1837,I1837,Lists!$F$45:$F$65)-IF(ISNUMBER(J1837),J1837,0)-1,0),"."))))</f>
        <v>.</v>
      </c>
      <c r="M1837" s="308"/>
      <c r="N1837" s="308"/>
      <c r="O1837" s="304"/>
      <c r="P1837" s="304"/>
      <c r="Q1837" s="304"/>
      <c r="R1837" s="304"/>
      <c r="S1837" s="130" t="str">
        <f t="shared" si="87"/>
        <v>.</v>
      </c>
      <c r="T1837" s="169" t="str">
        <f>IF(S1837="Yes",(NETWORKDAYS(H1837,$D$12,Lists!$F$45:$F$65)-IF(ISNUMBER(J1837),J1837,0)-1),".")</f>
        <v>.</v>
      </c>
      <c r="U1837" s="24"/>
      <c r="V1837" s="296" t="str">
        <f t="shared" si="86"/>
        <v>.</v>
      </c>
      <c r="W1837" s="44"/>
      <c r="X1837" s="307"/>
      <c r="Y1837" s="44"/>
      <c r="Z1837" s="44"/>
      <c r="AA1837" s="44"/>
      <c r="AB1837" s="44"/>
      <c r="AC1837" s="44"/>
      <c r="AD1837" s="44"/>
      <c r="AE1837" s="44"/>
      <c r="AF1837" s="44"/>
      <c r="AG1837" s="44"/>
    </row>
    <row r="1838" spans="1:33" s="105" customFormat="1" ht="11.45" customHeight="1" outlineLevel="1" x14ac:dyDescent="0.2">
      <c r="A1838" s="142">
        <f t="shared" si="85"/>
        <v>1821</v>
      </c>
      <c r="B1838" s="318"/>
      <c r="C1838" s="71"/>
      <c r="D1838" s="314"/>
      <c r="E1838" s="70"/>
      <c r="F1838" s="309"/>
      <c r="G1838" s="308"/>
      <c r="H1838" s="305"/>
      <c r="I1838" s="305"/>
      <c r="J1838" s="311"/>
      <c r="K1838" s="305"/>
      <c r="L1838" s="130" t="str">
        <f>IF(I1838&lt;H1838,"Check dates",IF(AND(H1838="",I1838&gt;0),"Check dates",IF(I1838="",".",IFERROR(MAX(0,NETWORKDAYS(H1838,I1838,Lists!$F$45:$F$65)-IF(ISNUMBER(J1838),J1838,0)-1,0),"."))))</f>
        <v>.</v>
      </c>
      <c r="M1838" s="308"/>
      <c r="N1838" s="308"/>
      <c r="O1838" s="304"/>
      <c r="P1838" s="304"/>
      <c r="Q1838" s="304"/>
      <c r="R1838" s="304"/>
      <c r="S1838" s="130" t="str">
        <f t="shared" si="87"/>
        <v>.</v>
      </c>
      <c r="T1838" s="169" t="str">
        <f>IF(S1838="Yes",(NETWORKDAYS(H1838,$D$12,Lists!$F$45:$F$65)-IF(ISNUMBER(J1838),J1838,0)-1),".")</f>
        <v>.</v>
      </c>
      <c r="U1838" s="24"/>
      <c r="V1838" s="296" t="str">
        <f t="shared" si="86"/>
        <v>.</v>
      </c>
      <c r="W1838" s="44"/>
      <c r="X1838" s="307"/>
      <c r="Y1838" s="44"/>
      <c r="Z1838" s="44"/>
      <c r="AA1838" s="44"/>
      <c r="AB1838" s="44"/>
      <c r="AC1838" s="44"/>
      <c r="AD1838" s="44"/>
      <c r="AE1838" s="44"/>
      <c r="AF1838" s="44"/>
      <c r="AG1838" s="44"/>
    </row>
    <row r="1839" spans="1:33" s="105" customFormat="1" ht="11.45" customHeight="1" outlineLevel="1" x14ac:dyDescent="0.2">
      <c r="A1839" s="142">
        <f t="shared" si="85"/>
        <v>1822</v>
      </c>
      <c r="B1839" s="318"/>
      <c r="C1839" s="71"/>
      <c r="D1839" s="314"/>
      <c r="E1839" s="70"/>
      <c r="F1839" s="309"/>
      <c r="G1839" s="308"/>
      <c r="H1839" s="305"/>
      <c r="I1839" s="305"/>
      <c r="J1839" s="311"/>
      <c r="K1839" s="305"/>
      <c r="L1839" s="130" t="str">
        <f>IF(I1839&lt;H1839,"Check dates",IF(AND(H1839="",I1839&gt;0),"Check dates",IF(I1839="",".",IFERROR(MAX(0,NETWORKDAYS(H1839,I1839,Lists!$F$45:$F$65)-IF(ISNUMBER(J1839),J1839,0)-1,0),"."))))</f>
        <v>.</v>
      </c>
      <c r="M1839" s="308"/>
      <c r="N1839" s="308"/>
      <c r="O1839" s="304"/>
      <c r="P1839" s="304"/>
      <c r="Q1839" s="304"/>
      <c r="R1839" s="304"/>
      <c r="S1839" s="130" t="str">
        <f t="shared" si="87"/>
        <v>.</v>
      </c>
      <c r="T1839" s="169" t="str">
        <f>IF(S1839="Yes",(NETWORKDAYS(H1839,$D$12,Lists!$F$45:$F$65)-IF(ISNUMBER(J1839),J1839,0)-1),".")</f>
        <v>.</v>
      </c>
      <c r="U1839" s="24"/>
      <c r="V1839" s="296" t="str">
        <f t="shared" si="86"/>
        <v>.</v>
      </c>
      <c r="W1839" s="44"/>
      <c r="X1839" s="307"/>
      <c r="Y1839" s="44"/>
      <c r="Z1839" s="44"/>
      <c r="AA1839" s="44"/>
      <c r="AB1839" s="44"/>
      <c r="AC1839" s="44"/>
      <c r="AD1839" s="44"/>
      <c r="AE1839" s="44"/>
      <c r="AF1839" s="44"/>
      <c r="AG1839" s="44"/>
    </row>
    <row r="1840" spans="1:33" s="105" customFormat="1" ht="11.45" customHeight="1" outlineLevel="1" x14ac:dyDescent="0.2">
      <c r="A1840" s="142">
        <f t="shared" si="85"/>
        <v>1823</v>
      </c>
      <c r="B1840" s="318"/>
      <c r="C1840" s="71"/>
      <c r="D1840" s="314"/>
      <c r="E1840" s="70"/>
      <c r="F1840" s="309"/>
      <c r="G1840" s="308"/>
      <c r="H1840" s="305"/>
      <c r="I1840" s="305"/>
      <c r="J1840" s="311"/>
      <c r="K1840" s="305"/>
      <c r="L1840" s="130" t="str">
        <f>IF(I1840&lt;H1840,"Check dates",IF(AND(H1840="",I1840&gt;0),"Check dates",IF(I1840="",".",IFERROR(MAX(0,NETWORKDAYS(H1840,I1840,Lists!$F$45:$F$65)-IF(ISNUMBER(J1840),J1840,0)-1,0),"."))))</f>
        <v>.</v>
      </c>
      <c r="M1840" s="308"/>
      <c r="N1840" s="308"/>
      <c r="O1840" s="304"/>
      <c r="P1840" s="304"/>
      <c r="Q1840" s="304"/>
      <c r="R1840" s="304"/>
      <c r="S1840" s="130" t="str">
        <f t="shared" si="87"/>
        <v>.</v>
      </c>
      <c r="T1840" s="169" t="str">
        <f>IF(S1840="Yes",(NETWORKDAYS(H1840,$D$12,Lists!$F$45:$F$65)-IF(ISNUMBER(J1840),J1840,0)-1),".")</f>
        <v>.</v>
      </c>
      <c r="U1840" s="24"/>
      <c r="V1840" s="296" t="str">
        <f t="shared" si="86"/>
        <v>.</v>
      </c>
      <c r="W1840" s="44"/>
      <c r="X1840" s="307"/>
      <c r="Y1840" s="44"/>
      <c r="Z1840" s="44"/>
      <c r="AA1840" s="44"/>
      <c r="AB1840" s="44"/>
      <c r="AC1840" s="44"/>
      <c r="AD1840" s="44"/>
      <c r="AE1840" s="44"/>
      <c r="AF1840" s="44"/>
      <c r="AG1840" s="44"/>
    </row>
    <row r="1841" spans="1:33" s="105" customFormat="1" ht="11.45" customHeight="1" outlineLevel="1" x14ac:dyDescent="0.2">
      <c r="A1841" s="142">
        <f t="shared" si="85"/>
        <v>1824</v>
      </c>
      <c r="B1841" s="318"/>
      <c r="C1841" s="71"/>
      <c r="D1841" s="314"/>
      <c r="E1841" s="70"/>
      <c r="F1841" s="309"/>
      <c r="G1841" s="308"/>
      <c r="H1841" s="305"/>
      <c r="I1841" s="305"/>
      <c r="J1841" s="311"/>
      <c r="K1841" s="305"/>
      <c r="L1841" s="130" t="str">
        <f>IF(I1841&lt;H1841,"Check dates",IF(AND(H1841="",I1841&gt;0),"Check dates",IF(I1841="",".",IFERROR(MAX(0,NETWORKDAYS(H1841,I1841,Lists!$F$45:$F$65)-IF(ISNUMBER(J1841),J1841,0)-1,0),"."))))</f>
        <v>.</v>
      </c>
      <c r="M1841" s="308"/>
      <c r="N1841" s="308"/>
      <c r="O1841" s="304"/>
      <c r="P1841" s="304"/>
      <c r="Q1841" s="304"/>
      <c r="R1841" s="304"/>
      <c r="S1841" s="130" t="str">
        <f t="shared" si="87"/>
        <v>.</v>
      </c>
      <c r="T1841" s="169" t="str">
        <f>IF(S1841="Yes",(NETWORKDAYS(H1841,$D$12,Lists!$F$45:$F$65)-IF(ISNUMBER(J1841),J1841,0)-1),".")</f>
        <v>.</v>
      </c>
      <c r="U1841" s="24"/>
      <c r="V1841" s="296" t="str">
        <f t="shared" si="86"/>
        <v>.</v>
      </c>
      <c r="W1841" s="44"/>
      <c r="X1841" s="307"/>
      <c r="Y1841" s="44"/>
      <c r="Z1841" s="44"/>
      <c r="AA1841" s="44"/>
      <c r="AB1841" s="44"/>
      <c r="AC1841" s="44"/>
      <c r="AD1841" s="44"/>
      <c r="AE1841" s="44"/>
      <c r="AF1841" s="44"/>
      <c r="AG1841" s="44"/>
    </row>
    <row r="1842" spans="1:33" s="105" customFormat="1" ht="11.45" customHeight="1" outlineLevel="1" x14ac:dyDescent="0.2">
      <c r="A1842" s="142">
        <f t="shared" si="85"/>
        <v>1825</v>
      </c>
      <c r="B1842" s="318"/>
      <c r="C1842" s="71"/>
      <c r="D1842" s="314"/>
      <c r="E1842" s="70"/>
      <c r="F1842" s="309"/>
      <c r="G1842" s="308"/>
      <c r="H1842" s="305"/>
      <c r="I1842" s="305"/>
      <c r="J1842" s="311"/>
      <c r="K1842" s="305"/>
      <c r="L1842" s="130" t="str">
        <f>IF(I1842&lt;H1842,"Check dates",IF(AND(H1842="",I1842&gt;0),"Check dates",IF(I1842="",".",IFERROR(MAX(0,NETWORKDAYS(H1842,I1842,Lists!$F$45:$F$65)-IF(ISNUMBER(J1842),J1842,0)-1,0),"."))))</f>
        <v>.</v>
      </c>
      <c r="M1842" s="308"/>
      <c r="N1842" s="308"/>
      <c r="O1842" s="304"/>
      <c r="P1842" s="304"/>
      <c r="Q1842" s="304"/>
      <c r="R1842" s="304"/>
      <c r="S1842" s="130" t="str">
        <f t="shared" si="87"/>
        <v>.</v>
      </c>
      <c r="T1842" s="169" t="str">
        <f>IF(S1842="Yes",(NETWORKDAYS(H1842,$D$12,Lists!$F$45:$F$65)-IF(ISNUMBER(J1842),J1842,0)-1),".")</f>
        <v>.</v>
      </c>
      <c r="U1842" s="24"/>
      <c r="V1842" s="296" t="str">
        <f t="shared" si="86"/>
        <v>.</v>
      </c>
      <c r="W1842" s="44"/>
      <c r="X1842" s="307"/>
      <c r="Y1842" s="44"/>
      <c r="Z1842" s="44"/>
      <c r="AA1842" s="44"/>
      <c r="AB1842" s="44"/>
      <c r="AC1842" s="44"/>
      <c r="AD1842" s="44"/>
      <c r="AE1842" s="44"/>
      <c r="AF1842" s="44"/>
      <c r="AG1842" s="44"/>
    </row>
    <row r="1843" spans="1:33" s="105" customFormat="1" ht="11.45" customHeight="1" outlineLevel="1" x14ac:dyDescent="0.2">
      <c r="A1843" s="142">
        <f t="shared" si="85"/>
        <v>1826</v>
      </c>
      <c r="B1843" s="318"/>
      <c r="C1843" s="71"/>
      <c r="D1843" s="314"/>
      <c r="E1843" s="70"/>
      <c r="F1843" s="309"/>
      <c r="G1843" s="308"/>
      <c r="H1843" s="305"/>
      <c r="I1843" s="305"/>
      <c r="J1843" s="311"/>
      <c r="K1843" s="305"/>
      <c r="L1843" s="130" t="str">
        <f>IF(I1843&lt;H1843,"Check dates",IF(AND(H1843="",I1843&gt;0),"Check dates",IF(I1843="",".",IFERROR(MAX(0,NETWORKDAYS(H1843,I1843,Lists!$F$45:$F$65)-IF(ISNUMBER(J1843),J1843,0)-1,0),"."))))</f>
        <v>.</v>
      </c>
      <c r="M1843" s="308"/>
      <c r="N1843" s="308"/>
      <c r="O1843" s="304"/>
      <c r="P1843" s="304"/>
      <c r="Q1843" s="304"/>
      <c r="R1843" s="304"/>
      <c r="S1843" s="130" t="str">
        <f t="shared" si="87"/>
        <v>.</v>
      </c>
      <c r="T1843" s="169" t="str">
        <f>IF(S1843="Yes",(NETWORKDAYS(H1843,$D$12,Lists!$F$45:$F$65)-IF(ISNUMBER(J1843),J1843,0)-1),".")</f>
        <v>.</v>
      </c>
      <c r="U1843" s="24"/>
      <c r="V1843" s="296" t="str">
        <f t="shared" si="86"/>
        <v>.</v>
      </c>
      <c r="W1843" s="44"/>
      <c r="X1843" s="307"/>
      <c r="Y1843" s="44"/>
      <c r="Z1843" s="44"/>
      <c r="AA1843" s="44"/>
      <c r="AB1843" s="44"/>
      <c r="AC1843" s="44"/>
      <c r="AD1843" s="44"/>
      <c r="AE1843" s="44"/>
      <c r="AF1843" s="44"/>
      <c r="AG1843" s="44"/>
    </row>
    <row r="1844" spans="1:33" s="105" customFormat="1" outlineLevel="1" x14ac:dyDescent="0.2">
      <c r="A1844" s="142">
        <f t="shared" si="85"/>
        <v>1827</v>
      </c>
      <c r="B1844" s="318"/>
      <c r="C1844" s="71"/>
      <c r="D1844" s="314"/>
      <c r="E1844" s="70"/>
      <c r="F1844" s="309"/>
      <c r="G1844" s="308"/>
      <c r="H1844" s="305"/>
      <c r="I1844" s="305"/>
      <c r="J1844" s="311"/>
      <c r="K1844" s="305"/>
      <c r="L1844" s="130" t="str">
        <f>IF(I1844&lt;H1844,"Check dates",IF(AND(H1844="",I1844&gt;0),"Check dates",IF(I1844="",".",IFERROR(MAX(0,NETWORKDAYS(H1844,I1844,Lists!$F$45:$F$65)-IF(ISNUMBER(J1844),J1844,0)-1,0),"."))))</f>
        <v>.</v>
      </c>
      <c r="M1844" s="308"/>
      <c r="N1844" s="308"/>
      <c r="O1844" s="304"/>
      <c r="P1844" s="304"/>
      <c r="Q1844" s="304"/>
      <c r="R1844" s="304"/>
      <c r="S1844" s="130" t="str">
        <f t="shared" si="87"/>
        <v>.</v>
      </c>
      <c r="T1844" s="169" t="str">
        <f>IF(S1844="Yes",(NETWORKDAYS(H1844,$D$12,Lists!$F$45:$F$65)-IF(ISNUMBER(J1844),J1844,0)-1),".")</f>
        <v>.</v>
      </c>
      <c r="U1844" s="24"/>
      <c r="V1844" s="296" t="str">
        <f t="shared" si="86"/>
        <v>.</v>
      </c>
      <c r="W1844" s="44"/>
      <c r="X1844" s="307"/>
      <c r="Y1844" s="44"/>
      <c r="Z1844" s="44"/>
      <c r="AA1844" s="44"/>
      <c r="AB1844" s="44"/>
      <c r="AC1844" s="44"/>
      <c r="AD1844" s="44"/>
      <c r="AE1844" s="44"/>
      <c r="AF1844" s="44"/>
      <c r="AG1844" s="44"/>
    </row>
    <row r="1845" spans="1:33" s="105" customFormat="1" outlineLevel="1" x14ac:dyDescent="0.2">
      <c r="A1845" s="142">
        <f t="shared" si="85"/>
        <v>1828</v>
      </c>
      <c r="B1845" s="318"/>
      <c r="C1845" s="71"/>
      <c r="D1845" s="314"/>
      <c r="E1845" s="70"/>
      <c r="F1845" s="309"/>
      <c r="G1845" s="308"/>
      <c r="H1845" s="305"/>
      <c r="I1845" s="305"/>
      <c r="J1845" s="311"/>
      <c r="K1845" s="305"/>
      <c r="L1845" s="130" t="str">
        <f>IF(I1845&lt;H1845,"Check dates",IF(AND(H1845="",I1845&gt;0),"Check dates",IF(I1845="",".",IFERROR(MAX(0,NETWORKDAYS(H1845,I1845,Lists!$F$45:$F$65)-IF(ISNUMBER(J1845),J1845,0)-1,0),"."))))</f>
        <v>.</v>
      </c>
      <c r="M1845" s="308"/>
      <c r="N1845" s="308"/>
      <c r="O1845" s="304"/>
      <c r="P1845" s="304"/>
      <c r="Q1845" s="304"/>
      <c r="R1845" s="304"/>
      <c r="S1845" s="130" t="str">
        <f t="shared" si="87"/>
        <v>.</v>
      </c>
      <c r="T1845" s="169" t="str">
        <f>IF(S1845="Yes",(NETWORKDAYS(H1845,$D$12,Lists!$F$45:$F$65)-IF(ISNUMBER(J1845),J1845,0)-1),".")</f>
        <v>.</v>
      </c>
      <c r="U1845" s="24"/>
      <c r="V1845" s="296" t="str">
        <f t="shared" si="86"/>
        <v>.</v>
      </c>
      <c r="W1845" s="44"/>
      <c r="X1845" s="307"/>
      <c r="Y1845" s="44"/>
      <c r="Z1845" s="44"/>
      <c r="AA1845" s="44"/>
      <c r="AB1845" s="44"/>
      <c r="AC1845" s="44"/>
      <c r="AD1845" s="44"/>
      <c r="AE1845" s="44"/>
      <c r="AF1845" s="44"/>
      <c r="AG1845" s="44"/>
    </row>
    <row r="1846" spans="1:33" s="105" customFormat="1" ht="11.45" customHeight="1" outlineLevel="1" x14ac:dyDescent="0.2">
      <c r="A1846" s="142">
        <f t="shared" si="85"/>
        <v>1829</v>
      </c>
      <c r="B1846" s="318"/>
      <c r="C1846" s="71"/>
      <c r="D1846" s="314"/>
      <c r="E1846" s="70"/>
      <c r="F1846" s="309"/>
      <c r="G1846" s="308"/>
      <c r="H1846" s="305"/>
      <c r="I1846" s="305"/>
      <c r="J1846" s="311"/>
      <c r="K1846" s="305"/>
      <c r="L1846" s="130" t="str">
        <f>IF(I1846&lt;H1846,"Check dates",IF(AND(H1846="",I1846&gt;0),"Check dates",IF(I1846="",".",IFERROR(MAX(0,NETWORKDAYS(H1846,I1846,Lists!$F$45:$F$65)-IF(ISNUMBER(J1846),J1846,0)-1,0),"."))))</f>
        <v>.</v>
      </c>
      <c r="M1846" s="308"/>
      <c r="N1846" s="308"/>
      <c r="O1846" s="304"/>
      <c r="P1846" s="304"/>
      <c r="Q1846" s="304"/>
      <c r="R1846" s="304"/>
      <c r="S1846" s="130" t="str">
        <f t="shared" si="87"/>
        <v>.</v>
      </c>
      <c r="T1846" s="169" t="str">
        <f>IF(S1846="Yes",(NETWORKDAYS(H1846,$D$12,Lists!$F$45:$F$65)-IF(ISNUMBER(J1846),J1846,0)-1),".")</f>
        <v>.</v>
      </c>
      <c r="U1846" s="24"/>
      <c r="V1846" s="296" t="str">
        <f t="shared" si="86"/>
        <v>.</v>
      </c>
      <c r="W1846" s="44"/>
      <c r="X1846" s="307"/>
      <c r="Y1846" s="44"/>
      <c r="Z1846" s="44"/>
      <c r="AA1846" s="44"/>
      <c r="AB1846" s="44"/>
      <c r="AC1846" s="44"/>
      <c r="AD1846" s="44"/>
      <c r="AE1846" s="44"/>
      <c r="AF1846" s="44"/>
      <c r="AG1846" s="44"/>
    </row>
    <row r="1847" spans="1:33" s="105" customFormat="1" ht="11.45" customHeight="1" outlineLevel="1" x14ac:dyDescent="0.2">
      <c r="A1847" s="142">
        <f t="shared" si="85"/>
        <v>1830</v>
      </c>
      <c r="B1847" s="318"/>
      <c r="C1847" s="71"/>
      <c r="D1847" s="314"/>
      <c r="E1847" s="70"/>
      <c r="F1847" s="309"/>
      <c r="G1847" s="308"/>
      <c r="H1847" s="305"/>
      <c r="I1847" s="305"/>
      <c r="J1847" s="311"/>
      <c r="K1847" s="305"/>
      <c r="L1847" s="130" t="str">
        <f>IF(I1847&lt;H1847,"Check dates",IF(AND(H1847="",I1847&gt;0),"Check dates",IF(I1847="",".",IFERROR(MAX(0,NETWORKDAYS(H1847,I1847,Lists!$F$45:$F$65)-IF(ISNUMBER(J1847),J1847,0)-1,0),"."))))</f>
        <v>.</v>
      </c>
      <c r="M1847" s="308"/>
      <c r="N1847" s="308"/>
      <c r="O1847" s="304"/>
      <c r="P1847" s="304"/>
      <c r="Q1847" s="304"/>
      <c r="R1847" s="304"/>
      <c r="S1847" s="130" t="str">
        <f t="shared" si="87"/>
        <v>.</v>
      </c>
      <c r="T1847" s="169" t="str">
        <f>IF(S1847="Yes",(NETWORKDAYS(H1847,$D$12,Lists!$F$45:$F$65)-IF(ISNUMBER(J1847),J1847,0)-1),".")</f>
        <v>.</v>
      </c>
      <c r="U1847" s="24"/>
      <c r="V1847" s="296" t="str">
        <f t="shared" si="86"/>
        <v>.</v>
      </c>
      <c r="W1847" s="44"/>
      <c r="X1847" s="307"/>
      <c r="Y1847" s="44"/>
      <c r="Z1847" s="44"/>
      <c r="AA1847" s="44"/>
      <c r="AB1847" s="44"/>
      <c r="AC1847" s="44"/>
      <c r="AD1847" s="44"/>
      <c r="AE1847" s="44"/>
      <c r="AF1847" s="44"/>
      <c r="AG1847" s="44"/>
    </row>
    <row r="1848" spans="1:33" s="105" customFormat="1" ht="11.45" customHeight="1" outlineLevel="1" x14ac:dyDescent="0.2">
      <c r="A1848" s="142">
        <f t="shared" si="85"/>
        <v>1831</v>
      </c>
      <c r="B1848" s="318"/>
      <c r="C1848" s="71"/>
      <c r="D1848" s="314"/>
      <c r="E1848" s="70"/>
      <c r="F1848" s="309"/>
      <c r="G1848" s="308"/>
      <c r="H1848" s="305"/>
      <c r="I1848" s="305"/>
      <c r="J1848" s="311"/>
      <c r="K1848" s="305"/>
      <c r="L1848" s="130" t="str">
        <f>IF(I1848&lt;H1848,"Check dates",IF(AND(H1848="",I1848&gt;0),"Check dates",IF(I1848="",".",IFERROR(MAX(0,NETWORKDAYS(H1848,I1848,Lists!$F$45:$F$65)-IF(ISNUMBER(J1848),J1848,0)-1,0),"."))))</f>
        <v>.</v>
      </c>
      <c r="M1848" s="308"/>
      <c r="N1848" s="308"/>
      <c r="O1848" s="304"/>
      <c r="P1848" s="304"/>
      <c r="Q1848" s="304"/>
      <c r="R1848" s="304"/>
      <c r="S1848" s="130" t="str">
        <f t="shared" si="87"/>
        <v>.</v>
      </c>
      <c r="T1848" s="169" t="str">
        <f>IF(S1848="Yes",(NETWORKDAYS(H1848,$D$12,Lists!$F$45:$F$65)-IF(ISNUMBER(J1848),J1848,0)-1),".")</f>
        <v>.</v>
      </c>
      <c r="U1848" s="24"/>
      <c r="V1848" s="296" t="str">
        <f t="shared" si="86"/>
        <v>.</v>
      </c>
      <c r="W1848" s="44"/>
      <c r="X1848" s="307"/>
      <c r="Y1848" s="44"/>
      <c r="Z1848" s="44"/>
      <c r="AA1848" s="44"/>
      <c r="AB1848" s="44"/>
      <c r="AC1848" s="44"/>
      <c r="AD1848" s="44"/>
      <c r="AE1848" s="44"/>
      <c r="AF1848" s="44"/>
      <c r="AG1848" s="44"/>
    </row>
    <row r="1849" spans="1:33" s="105" customFormat="1" ht="11.45" customHeight="1" outlineLevel="1" x14ac:dyDescent="0.2">
      <c r="A1849" s="142">
        <f t="shared" si="85"/>
        <v>1832</v>
      </c>
      <c r="B1849" s="318"/>
      <c r="C1849" s="71"/>
      <c r="D1849" s="314"/>
      <c r="E1849" s="70"/>
      <c r="F1849" s="309"/>
      <c r="G1849" s="308"/>
      <c r="H1849" s="305"/>
      <c r="I1849" s="305"/>
      <c r="J1849" s="311"/>
      <c r="K1849" s="305"/>
      <c r="L1849" s="130" t="str">
        <f>IF(I1849&lt;H1849,"Check dates",IF(AND(H1849="",I1849&gt;0),"Check dates",IF(I1849="",".",IFERROR(MAX(0,NETWORKDAYS(H1849,I1849,Lists!$F$45:$F$65)-IF(ISNUMBER(J1849),J1849,0)-1,0),"."))))</f>
        <v>.</v>
      </c>
      <c r="M1849" s="308"/>
      <c r="N1849" s="308"/>
      <c r="O1849" s="304"/>
      <c r="P1849" s="304"/>
      <c r="Q1849" s="304"/>
      <c r="R1849" s="304"/>
      <c r="S1849" s="130" t="str">
        <f t="shared" si="87"/>
        <v>.</v>
      </c>
      <c r="T1849" s="169" t="str">
        <f>IF(S1849="Yes",(NETWORKDAYS(H1849,$D$12,Lists!$F$45:$F$65)-IF(ISNUMBER(J1849),J1849,0)-1),".")</f>
        <v>.</v>
      </c>
      <c r="U1849" s="24"/>
      <c r="V1849" s="296" t="str">
        <f t="shared" si="86"/>
        <v>.</v>
      </c>
      <c r="W1849" s="44"/>
      <c r="X1849" s="307"/>
      <c r="Y1849" s="44"/>
      <c r="Z1849" s="44"/>
      <c r="AA1849" s="44"/>
      <c r="AB1849" s="44"/>
      <c r="AC1849" s="44"/>
      <c r="AD1849" s="44"/>
      <c r="AE1849" s="44"/>
      <c r="AF1849" s="44"/>
      <c r="AG1849" s="44"/>
    </row>
    <row r="1850" spans="1:33" s="105" customFormat="1" ht="11.45" customHeight="1" outlineLevel="1" x14ac:dyDescent="0.2">
      <c r="A1850" s="142">
        <f t="shared" si="85"/>
        <v>1833</v>
      </c>
      <c r="B1850" s="318"/>
      <c r="C1850" s="71"/>
      <c r="D1850" s="314"/>
      <c r="E1850" s="70"/>
      <c r="F1850" s="309"/>
      <c r="G1850" s="308"/>
      <c r="H1850" s="305"/>
      <c r="I1850" s="305"/>
      <c r="J1850" s="311"/>
      <c r="K1850" s="305"/>
      <c r="L1850" s="130" t="str">
        <f>IF(I1850&lt;H1850,"Check dates",IF(AND(H1850="",I1850&gt;0),"Check dates",IF(I1850="",".",IFERROR(MAX(0,NETWORKDAYS(H1850,I1850,Lists!$F$45:$F$65)-IF(ISNUMBER(J1850),J1850,0)-1,0),"."))))</f>
        <v>.</v>
      </c>
      <c r="M1850" s="308"/>
      <c r="N1850" s="308"/>
      <c r="O1850" s="304"/>
      <c r="P1850" s="304"/>
      <c r="Q1850" s="304"/>
      <c r="R1850" s="304"/>
      <c r="S1850" s="130" t="str">
        <f t="shared" si="87"/>
        <v>.</v>
      </c>
      <c r="T1850" s="169" t="str">
        <f>IF(S1850="Yes",(NETWORKDAYS(H1850,$D$12,Lists!$F$45:$F$65)-IF(ISNUMBER(J1850),J1850,0)-1),".")</f>
        <v>.</v>
      </c>
      <c r="U1850" s="24"/>
      <c r="V1850" s="296" t="str">
        <f t="shared" si="86"/>
        <v>.</v>
      </c>
      <c r="W1850" s="44"/>
      <c r="X1850" s="307"/>
      <c r="Y1850" s="44"/>
      <c r="Z1850" s="44"/>
      <c r="AA1850" s="44"/>
      <c r="AB1850" s="44"/>
      <c r="AC1850" s="44"/>
      <c r="AD1850" s="44"/>
      <c r="AE1850" s="44"/>
      <c r="AF1850" s="44"/>
      <c r="AG1850" s="44"/>
    </row>
    <row r="1851" spans="1:33" s="105" customFormat="1" ht="11.45" customHeight="1" outlineLevel="1" x14ac:dyDescent="0.2">
      <c r="A1851" s="142">
        <f t="shared" si="85"/>
        <v>1834</v>
      </c>
      <c r="B1851" s="318"/>
      <c r="C1851" s="71"/>
      <c r="D1851" s="314"/>
      <c r="E1851" s="70"/>
      <c r="F1851" s="309"/>
      <c r="G1851" s="308"/>
      <c r="H1851" s="305"/>
      <c r="I1851" s="305"/>
      <c r="J1851" s="311"/>
      <c r="K1851" s="305"/>
      <c r="L1851" s="130" t="str">
        <f>IF(I1851&lt;H1851,"Check dates",IF(AND(H1851="",I1851&gt;0),"Check dates",IF(I1851="",".",IFERROR(MAX(0,NETWORKDAYS(H1851,I1851,Lists!$F$45:$F$65)-IF(ISNUMBER(J1851),J1851,0)-1,0),"."))))</f>
        <v>.</v>
      </c>
      <c r="M1851" s="308"/>
      <c r="N1851" s="308"/>
      <c r="O1851" s="304"/>
      <c r="P1851" s="304"/>
      <c r="Q1851" s="304"/>
      <c r="R1851" s="304"/>
      <c r="S1851" s="130" t="str">
        <f t="shared" si="87"/>
        <v>.</v>
      </c>
      <c r="T1851" s="169" t="str">
        <f>IF(S1851="Yes",(NETWORKDAYS(H1851,$D$12,Lists!$F$45:$F$65)-IF(ISNUMBER(J1851),J1851,0)-1),".")</f>
        <v>.</v>
      </c>
      <c r="U1851" s="24"/>
      <c r="V1851" s="296" t="str">
        <f t="shared" si="86"/>
        <v>.</v>
      </c>
      <c r="W1851" s="44"/>
      <c r="X1851" s="307"/>
      <c r="Y1851" s="44"/>
      <c r="Z1851" s="44"/>
      <c r="AA1851" s="44"/>
      <c r="AB1851" s="44"/>
      <c r="AC1851" s="44"/>
      <c r="AD1851" s="44"/>
      <c r="AE1851" s="44"/>
      <c r="AF1851" s="44"/>
      <c r="AG1851" s="44"/>
    </row>
    <row r="1852" spans="1:33" s="105" customFormat="1" ht="11.45" customHeight="1" outlineLevel="1" x14ac:dyDescent="0.2">
      <c r="A1852" s="142">
        <f t="shared" si="85"/>
        <v>1835</v>
      </c>
      <c r="B1852" s="318"/>
      <c r="C1852" s="71"/>
      <c r="D1852" s="314"/>
      <c r="E1852" s="70"/>
      <c r="F1852" s="309"/>
      <c r="G1852" s="308"/>
      <c r="H1852" s="305"/>
      <c r="I1852" s="305"/>
      <c r="J1852" s="311"/>
      <c r="K1852" s="305"/>
      <c r="L1852" s="130" t="str">
        <f>IF(I1852&lt;H1852,"Check dates",IF(AND(H1852="",I1852&gt;0),"Check dates",IF(I1852="",".",IFERROR(MAX(0,NETWORKDAYS(H1852,I1852,Lists!$F$45:$F$65)-IF(ISNUMBER(J1852),J1852,0)-1,0),"."))))</f>
        <v>.</v>
      </c>
      <c r="M1852" s="308"/>
      <c r="N1852" s="308"/>
      <c r="O1852" s="304"/>
      <c r="P1852" s="304"/>
      <c r="Q1852" s="304"/>
      <c r="R1852" s="304"/>
      <c r="S1852" s="130" t="str">
        <f t="shared" si="87"/>
        <v>.</v>
      </c>
      <c r="T1852" s="169" t="str">
        <f>IF(S1852="Yes",(NETWORKDAYS(H1852,$D$12,Lists!$F$45:$F$65)-IF(ISNUMBER(J1852),J1852,0)-1),".")</f>
        <v>.</v>
      </c>
      <c r="U1852" s="24"/>
      <c r="V1852" s="296" t="str">
        <f t="shared" si="86"/>
        <v>.</v>
      </c>
      <c r="W1852" s="44"/>
      <c r="X1852" s="307"/>
      <c r="Y1852" s="44"/>
      <c r="Z1852" s="44"/>
      <c r="AA1852" s="44"/>
      <c r="AB1852" s="44"/>
      <c r="AC1852" s="44"/>
      <c r="AD1852" s="44"/>
      <c r="AE1852" s="44"/>
      <c r="AF1852" s="44"/>
      <c r="AG1852" s="44"/>
    </row>
    <row r="1853" spans="1:33" s="105" customFormat="1" ht="11.45" customHeight="1" outlineLevel="1" x14ac:dyDescent="0.2">
      <c r="A1853" s="142">
        <f t="shared" si="85"/>
        <v>1836</v>
      </c>
      <c r="B1853" s="318"/>
      <c r="C1853" s="71"/>
      <c r="D1853" s="314"/>
      <c r="E1853" s="70"/>
      <c r="F1853" s="309"/>
      <c r="G1853" s="308"/>
      <c r="H1853" s="305"/>
      <c r="I1853" s="305"/>
      <c r="J1853" s="311"/>
      <c r="K1853" s="305"/>
      <c r="L1853" s="130" t="str">
        <f>IF(I1853&lt;H1853,"Check dates",IF(AND(H1853="",I1853&gt;0),"Check dates",IF(I1853="",".",IFERROR(MAX(0,NETWORKDAYS(H1853,I1853,Lists!$F$45:$F$65)-IF(ISNUMBER(J1853),J1853,0)-1,0),"."))))</f>
        <v>.</v>
      </c>
      <c r="M1853" s="308"/>
      <c r="N1853" s="308"/>
      <c r="O1853" s="304"/>
      <c r="P1853" s="304"/>
      <c r="Q1853" s="304"/>
      <c r="R1853" s="304"/>
      <c r="S1853" s="130" t="str">
        <f t="shared" si="87"/>
        <v>.</v>
      </c>
      <c r="T1853" s="169" t="str">
        <f>IF(S1853="Yes",(NETWORKDAYS(H1853,$D$12,Lists!$F$45:$F$65)-IF(ISNUMBER(J1853),J1853,0)-1),".")</f>
        <v>.</v>
      </c>
      <c r="U1853" s="24"/>
      <c r="V1853" s="296" t="str">
        <f t="shared" si="86"/>
        <v>.</v>
      </c>
      <c r="W1853" s="44"/>
      <c r="X1853" s="307"/>
      <c r="Y1853" s="44"/>
      <c r="Z1853" s="44"/>
      <c r="AA1853" s="44"/>
      <c r="AB1853" s="44"/>
      <c r="AC1853" s="44"/>
      <c r="AD1853" s="44"/>
      <c r="AE1853" s="44"/>
      <c r="AF1853" s="44"/>
      <c r="AG1853" s="44"/>
    </row>
    <row r="1854" spans="1:33" s="105" customFormat="1" ht="11.45" customHeight="1" outlineLevel="1" x14ac:dyDescent="0.2">
      <c r="A1854" s="142">
        <f t="shared" si="85"/>
        <v>1837</v>
      </c>
      <c r="B1854" s="318"/>
      <c r="C1854" s="71"/>
      <c r="D1854" s="314"/>
      <c r="E1854" s="70"/>
      <c r="F1854" s="70"/>
      <c r="G1854" s="265"/>
      <c r="H1854" s="305"/>
      <c r="I1854" s="305"/>
      <c r="J1854" s="311"/>
      <c r="K1854" s="305"/>
      <c r="L1854" s="130" t="str">
        <f>IF(I1854&lt;H1854,"Check dates",IF(AND(H1854="",I1854&gt;0),"Check dates",IF(I1854="",".",IFERROR(MAX(0,NETWORKDAYS(H1854,I1854,Lists!$F$45:$F$65)-IF(ISNUMBER(J1854),J1854,0)-1,0),"."))))</f>
        <v>.</v>
      </c>
      <c r="M1854" s="308"/>
      <c r="N1854" s="308"/>
      <c r="O1854" s="304"/>
      <c r="P1854" s="304"/>
      <c r="Q1854" s="304"/>
      <c r="R1854" s="304"/>
      <c r="S1854" s="130" t="str">
        <f t="shared" si="87"/>
        <v>.</v>
      </c>
      <c r="T1854" s="169" t="str">
        <f>IF(S1854="Yes",(NETWORKDAYS(H1854,$D$12,Lists!$F$45:$F$65)-IF(ISNUMBER(J1854),J1854,0)-1),".")</f>
        <v>.</v>
      </c>
      <c r="U1854" s="24"/>
      <c r="V1854" s="296" t="str">
        <f t="shared" si="86"/>
        <v>.</v>
      </c>
      <c r="W1854" s="44"/>
      <c r="X1854" s="307"/>
      <c r="Y1854" s="44"/>
      <c r="Z1854" s="44"/>
      <c r="AA1854" s="44"/>
      <c r="AB1854" s="44"/>
      <c r="AC1854" s="44"/>
      <c r="AD1854" s="44"/>
      <c r="AE1854" s="44"/>
      <c r="AF1854" s="44"/>
      <c r="AG1854" s="44"/>
    </row>
    <row r="1855" spans="1:33" s="105" customFormat="1" ht="11.45" customHeight="1" outlineLevel="1" x14ac:dyDescent="0.2">
      <c r="A1855" s="142">
        <f t="shared" si="85"/>
        <v>1838</v>
      </c>
      <c r="B1855" s="318"/>
      <c r="C1855" s="71"/>
      <c r="D1855" s="314"/>
      <c r="E1855" s="70"/>
      <c r="F1855" s="70"/>
      <c r="G1855" s="265"/>
      <c r="H1855" s="305"/>
      <c r="I1855" s="305"/>
      <c r="J1855" s="311"/>
      <c r="K1855" s="305"/>
      <c r="L1855" s="130" t="str">
        <f>IF(I1855&lt;H1855,"Check dates",IF(AND(H1855="",I1855&gt;0),"Check dates",IF(I1855="",".",IFERROR(MAX(0,NETWORKDAYS(H1855,I1855,Lists!$F$45:$F$65)-IF(ISNUMBER(J1855),J1855,0)-1,0),"."))))</f>
        <v>.</v>
      </c>
      <c r="M1855" s="308"/>
      <c r="N1855" s="308"/>
      <c r="O1855" s="304"/>
      <c r="P1855" s="304"/>
      <c r="Q1855" s="304"/>
      <c r="R1855" s="304"/>
      <c r="S1855" s="130" t="str">
        <f t="shared" si="87"/>
        <v>.</v>
      </c>
      <c r="T1855" s="169" t="str">
        <f>IF(S1855="Yes",(NETWORKDAYS(H1855,$D$12,Lists!$F$45:$F$65)-IF(ISNUMBER(J1855),J1855,0)-1),".")</f>
        <v>.</v>
      </c>
      <c r="U1855" s="24"/>
      <c r="V1855" s="296" t="str">
        <f t="shared" si="86"/>
        <v>.</v>
      </c>
      <c r="W1855" s="44"/>
      <c r="X1855" s="307"/>
      <c r="Y1855" s="44"/>
      <c r="Z1855" s="44"/>
      <c r="AA1855" s="44"/>
      <c r="AB1855" s="44"/>
      <c r="AC1855" s="44"/>
      <c r="AD1855" s="44"/>
      <c r="AE1855" s="44"/>
      <c r="AF1855" s="44"/>
      <c r="AG1855" s="44"/>
    </row>
    <row r="1856" spans="1:33" s="105" customFormat="1" ht="11.45" customHeight="1" outlineLevel="1" x14ac:dyDescent="0.2">
      <c r="A1856" s="142">
        <f t="shared" si="85"/>
        <v>1839</v>
      </c>
      <c r="B1856" s="318"/>
      <c r="C1856" s="71"/>
      <c r="D1856" s="314"/>
      <c r="E1856" s="70"/>
      <c r="F1856" s="70"/>
      <c r="G1856" s="265"/>
      <c r="H1856" s="305"/>
      <c r="I1856" s="305"/>
      <c r="J1856" s="311"/>
      <c r="K1856" s="305"/>
      <c r="L1856" s="130" t="str">
        <f>IF(I1856&lt;H1856,"Check dates",IF(AND(H1856="",I1856&gt;0),"Check dates",IF(I1856="",".",IFERROR(MAX(0,NETWORKDAYS(H1856,I1856,Lists!$F$45:$F$65)-IF(ISNUMBER(J1856),J1856,0)-1,0),"."))))</f>
        <v>.</v>
      </c>
      <c r="M1856" s="308"/>
      <c r="N1856" s="308"/>
      <c r="O1856" s="304"/>
      <c r="P1856" s="304"/>
      <c r="Q1856" s="304"/>
      <c r="R1856" s="304"/>
      <c r="S1856" s="130" t="str">
        <f t="shared" si="87"/>
        <v>.</v>
      </c>
      <c r="T1856" s="169" t="str">
        <f>IF(S1856="Yes",(NETWORKDAYS(H1856,$D$12,Lists!$F$45:$F$65)-IF(ISNUMBER(J1856),J1856,0)-1),".")</f>
        <v>.</v>
      </c>
      <c r="U1856" s="24"/>
      <c r="V1856" s="296" t="str">
        <f t="shared" si="86"/>
        <v>.</v>
      </c>
      <c r="W1856" s="44"/>
      <c r="X1856" s="307"/>
      <c r="Y1856" s="44"/>
      <c r="Z1856" s="44"/>
      <c r="AA1856" s="44"/>
      <c r="AB1856" s="44"/>
      <c r="AC1856" s="44"/>
      <c r="AD1856" s="44"/>
      <c r="AE1856" s="44"/>
      <c r="AF1856" s="44"/>
      <c r="AG1856" s="44"/>
    </row>
    <row r="1857" spans="1:33" s="105" customFormat="1" ht="11.45" customHeight="1" outlineLevel="1" x14ac:dyDescent="0.2">
      <c r="A1857" s="142">
        <f t="shared" si="85"/>
        <v>1840</v>
      </c>
      <c r="B1857" s="318"/>
      <c r="C1857" s="71"/>
      <c r="D1857" s="314"/>
      <c r="E1857" s="70"/>
      <c r="F1857" s="70"/>
      <c r="G1857" s="265"/>
      <c r="H1857" s="305"/>
      <c r="I1857" s="305"/>
      <c r="J1857" s="311"/>
      <c r="K1857" s="305"/>
      <c r="L1857" s="130" t="str">
        <f>IF(I1857&lt;H1857,"Check dates",IF(AND(H1857="",I1857&gt;0),"Check dates",IF(I1857="",".",IFERROR(MAX(0,NETWORKDAYS(H1857,I1857,Lists!$F$45:$F$65)-IF(ISNUMBER(J1857),J1857,0)-1,0),"."))))</f>
        <v>.</v>
      </c>
      <c r="M1857" s="308"/>
      <c r="N1857" s="308"/>
      <c r="O1857" s="304"/>
      <c r="P1857" s="304"/>
      <c r="Q1857" s="304"/>
      <c r="R1857" s="304"/>
      <c r="S1857" s="130" t="str">
        <f t="shared" si="87"/>
        <v>.</v>
      </c>
      <c r="T1857" s="169" t="str">
        <f>IF(S1857="Yes",(NETWORKDAYS(H1857,$D$12,Lists!$F$45:$F$65)-IF(ISNUMBER(J1857),J1857,0)-1),".")</f>
        <v>.</v>
      </c>
      <c r="U1857" s="24"/>
      <c r="V1857" s="296" t="str">
        <f t="shared" si="86"/>
        <v>.</v>
      </c>
      <c r="W1857" s="44"/>
      <c r="X1857" s="307"/>
      <c r="Y1857" s="44"/>
      <c r="Z1857" s="44"/>
      <c r="AA1857" s="44"/>
      <c r="AB1857" s="44"/>
      <c r="AC1857" s="44"/>
      <c r="AD1857" s="44"/>
      <c r="AE1857" s="44"/>
      <c r="AF1857" s="44"/>
      <c r="AG1857" s="44"/>
    </row>
    <row r="1858" spans="1:33" s="105" customFormat="1" ht="11.45" customHeight="1" outlineLevel="1" x14ac:dyDescent="0.2">
      <c r="A1858" s="142">
        <f t="shared" si="85"/>
        <v>1841</v>
      </c>
      <c r="B1858" s="318"/>
      <c r="C1858" s="71"/>
      <c r="D1858" s="314"/>
      <c r="E1858" s="70"/>
      <c r="F1858" s="70"/>
      <c r="G1858" s="265"/>
      <c r="H1858" s="305"/>
      <c r="I1858" s="305"/>
      <c r="J1858" s="311"/>
      <c r="K1858" s="305"/>
      <c r="L1858" s="130" t="str">
        <f>IF(I1858&lt;H1858,"Check dates",IF(AND(H1858="",I1858&gt;0),"Check dates",IF(I1858="",".",IFERROR(MAX(0,NETWORKDAYS(H1858,I1858,Lists!$F$45:$F$65)-IF(ISNUMBER(J1858),J1858,0)-1,0),"."))))</f>
        <v>.</v>
      </c>
      <c r="M1858" s="308"/>
      <c r="N1858" s="308"/>
      <c r="O1858" s="304"/>
      <c r="P1858" s="304"/>
      <c r="Q1858" s="304"/>
      <c r="R1858" s="304"/>
      <c r="S1858" s="130" t="str">
        <f t="shared" si="87"/>
        <v>.</v>
      </c>
      <c r="T1858" s="169" t="str">
        <f>IF(S1858="Yes",(NETWORKDAYS(H1858,$D$12,Lists!$F$45:$F$65)-IF(ISNUMBER(J1858),J1858,0)-1),".")</f>
        <v>.</v>
      </c>
      <c r="U1858" s="24"/>
      <c r="V1858" s="296" t="str">
        <f t="shared" si="86"/>
        <v>.</v>
      </c>
      <c r="W1858" s="44"/>
      <c r="X1858" s="307"/>
      <c r="Y1858" s="44"/>
      <c r="Z1858" s="44"/>
      <c r="AA1858" s="44"/>
      <c r="AB1858" s="44"/>
      <c r="AC1858" s="44"/>
      <c r="AD1858" s="44"/>
      <c r="AE1858" s="44"/>
      <c r="AF1858" s="44"/>
      <c r="AG1858" s="44"/>
    </row>
    <row r="1859" spans="1:33" s="105" customFormat="1" ht="11.45" customHeight="1" outlineLevel="1" x14ac:dyDescent="0.2">
      <c r="A1859" s="142">
        <f t="shared" si="85"/>
        <v>1842</v>
      </c>
      <c r="B1859" s="318"/>
      <c r="C1859" s="71"/>
      <c r="D1859" s="314"/>
      <c r="E1859" s="70"/>
      <c r="F1859" s="70"/>
      <c r="G1859" s="265"/>
      <c r="H1859" s="305"/>
      <c r="I1859" s="305"/>
      <c r="J1859" s="311"/>
      <c r="K1859" s="305"/>
      <c r="L1859" s="130" t="str">
        <f>IF(I1859&lt;H1859,"Check dates",IF(AND(H1859="",I1859&gt;0),"Check dates",IF(I1859="",".",IFERROR(MAX(0,NETWORKDAYS(H1859,I1859,Lists!$F$45:$F$65)-IF(ISNUMBER(J1859),J1859,0)-1,0),"."))))</f>
        <v>.</v>
      </c>
      <c r="M1859" s="308"/>
      <c r="N1859" s="308"/>
      <c r="O1859" s="304"/>
      <c r="P1859" s="304"/>
      <c r="Q1859" s="304"/>
      <c r="R1859" s="304"/>
      <c r="S1859" s="130" t="str">
        <f t="shared" si="87"/>
        <v>.</v>
      </c>
      <c r="T1859" s="169" t="str">
        <f>IF(S1859="Yes",(NETWORKDAYS(H1859,$D$12,Lists!$F$45:$F$65)-IF(ISNUMBER(J1859),J1859,0)-1),".")</f>
        <v>.</v>
      </c>
      <c r="U1859" s="24"/>
      <c r="V1859" s="296" t="str">
        <f t="shared" si="86"/>
        <v>.</v>
      </c>
      <c r="W1859" s="44"/>
      <c r="X1859" s="307"/>
      <c r="Y1859" s="44"/>
      <c r="Z1859" s="44"/>
      <c r="AA1859" s="44"/>
      <c r="AB1859" s="44"/>
      <c r="AC1859" s="44"/>
      <c r="AD1859" s="44"/>
      <c r="AE1859" s="44"/>
      <c r="AF1859" s="44"/>
      <c r="AG1859" s="44"/>
    </row>
    <row r="1860" spans="1:33" s="105" customFormat="1" ht="11.45" customHeight="1" outlineLevel="1" x14ac:dyDescent="0.2">
      <c r="A1860" s="142">
        <f t="shared" si="85"/>
        <v>1843</v>
      </c>
      <c r="B1860" s="318"/>
      <c r="C1860" s="71"/>
      <c r="D1860" s="314"/>
      <c r="E1860" s="70"/>
      <c r="F1860" s="309"/>
      <c r="G1860" s="308"/>
      <c r="H1860" s="305"/>
      <c r="I1860" s="305"/>
      <c r="J1860" s="311"/>
      <c r="K1860" s="305"/>
      <c r="L1860" s="130" t="str">
        <f>IF(I1860&lt;H1860,"Check dates",IF(AND(H1860="",I1860&gt;0),"Check dates",IF(I1860="",".",IFERROR(MAX(0,NETWORKDAYS(H1860,I1860,Lists!$F$45:$F$65)-IF(ISNUMBER(J1860),J1860,0)-1,0),"."))))</f>
        <v>.</v>
      </c>
      <c r="M1860" s="308"/>
      <c r="N1860" s="308"/>
      <c r="O1860" s="304"/>
      <c r="P1860" s="304"/>
      <c r="Q1860" s="304"/>
      <c r="R1860" s="304"/>
      <c r="S1860" s="130" t="str">
        <f t="shared" si="87"/>
        <v>.</v>
      </c>
      <c r="T1860" s="169" t="str">
        <f>IF(S1860="Yes",(NETWORKDAYS(H1860,$D$12,Lists!$F$45:$F$65)-IF(ISNUMBER(J1860),J1860,0)-1),".")</f>
        <v>.</v>
      </c>
      <c r="U1860" s="24"/>
      <c r="V1860" s="296" t="str">
        <f t="shared" si="86"/>
        <v>.</v>
      </c>
      <c r="W1860" s="44"/>
      <c r="X1860" s="307"/>
      <c r="Y1860" s="44"/>
      <c r="Z1860" s="44"/>
      <c r="AA1860" s="44"/>
      <c r="AB1860" s="44"/>
      <c r="AC1860" s="44"/>
      <c r="AD1860" s="44"/>
      <c r="AE1860" s="44"/>
      <c r="AF1860" s="44"/>
      <c r="AG1860" s="44"/>
    </row>
    <row r="1861" spans="1:33" s="105" customFormat="1" ht="11.45" customHeight="1" outlineLevel="1" x14ac:dyDescent="0.2">
      <c r="A1861" s="142">
        <f t="shared" si="85"/>
        <v>1844</v>
      </c>
      <c r="B1861" s="318"/>
      <c r="C1861" s="71"/>
      <c r="D1861" s="314"/>
      <c r="E1861" s="70"/>
      <c r="F1861" s="309"/>
      <c r="G1861" s="308"/>
      <c r="H1861" s="305"/>
      <c r="I1861" s="305"/>
      <c r="J1861" s="311"/>
      <c r="K1861" s="305"/>
      <c r="L1861" s="130" t="str">
        <f>IF(I1861&lt;H1861,"Check dates",IF(AND(H1861="",I1861&gt;0),"Check dates",IF(I1861="",".",IFERROR(MAX(0,NETWORKDAYS(H1861,I1861,Lists!$F$45:$F$65)-IF(ISNUMBER(J1861),J1861,0)-1,0),"."))))</f>
        <v>.</v>
      </c>
      <c r="M1861" s="308"/>
      <c r="N1861" s="308"/>
      <c r="O1861" s="304"/>
      <c r="P1861" s="304"/>
      <c r="Q1861" s="304"/>
      <c r="R1861" s="304"/>
      <c r="S1861" s="130" t="str">
        <f t="shared" si="87"/>
        <v>.</v>
      </c>
      <c r="T1861" s="169" t="str">
        <f>IF(S1861="Yes",(NETWORKDAYS(H1861,$D$12,Lists!$F$45:$F$65)-IF(ISNUMBER(J1861),J1861,0)-1),".")</f>
        <v>.</v>
      </c>
      <c r="U1861" s="24"/>
      <c r="V1861" s="296" t="str">
        <f t="shared" si="86"/>
        <v>.</v>
      </c>
      <c r="W1861" s="44"/>
      <c r="X1861" s="307"/>
      <c r="Y1861" s="44"/>
      <c r="Z1861" s="44"/>
      <c r="AA1861" s="44"/>
      <c r="AB1861" s="44"/>
      <c r="AC1861" s="44"/>
      <c r="AD1861" s="44"/>
      <c r="AE1861" s="44"/>
      <c r="AF1861" s="44"/>
      <c r="AG1861" s="44"/>
    </row>
    <row r="1862" spans="1:33" s="105" customFormat="1" ht="11.45" customHeight="1" outlineLevel="1" x14ac:dyDescent="0.2">
      <c r="A1862" s="142">
        <f t="shared" si="85"/>
        <v>1845</v>
      </c>
      <c r="B1862" s="318"/>
      <c r="C1862" s="71"/>
      <c r="D1862" s="314"/>
      <c r="E1862" s="70"/>
      <c r="F1862" s="309"/>
      <c r="G1862" s="308"/>
      <c r="H1862" s="305"/>
      <c r="I1862" s="305"/>
      <c r="J1862" s="311"/>
      <c r="K1862" s="305"/>
      <c r="L1862" s="130" t="str">
        <f>IF(I1862&lt;H1862,"Check dates",IF(AND(H1862="",I1862&gt;0),"Check dates",IF(I1862="",".",IFERROR(MAX(0,NETWORKDAYS(H1862,I1862,Lists!$F$45:$F$65)-IF(ISNUMBER(J1862),J1862,0)-1,0),"."))))</f>
        <v>.</v>
      </c>
      <c r="M1862" s="308"/>
      <c r="N1862" s="308"/>
      <c r="O1862" s="304"/>
      <c r="P1862" s="304"/>
      <c r="Q1862" s="304"/>
      <c r="R1862" s="304"/>
      <c r="S1862" s="130" t="str">
        <f t="shared" si="87"/>
        <v>.</v>
      </c>
      <c r="T1862" s="169" t="str">
        <f>IF(S1862="Yes",(NETWORKDAYS(H1862,$D$12,Lists!$F$45:$F$65)-IF(ISNUMBER(J1862),J1862,0)-1),".")</f>
        <v>.</v>
      </c>
      <c r="U1862" s="24"/>
      <c r="V1862" s="296" t="str">
        <f t="shared" si="86"/>
        <v>.</v>
      </c>
      <c r="W1862" s="44"/>
      <c r="X1862" s="307"/>
      <c r="Y1862" s="44"/>
      <c r="Z1862" s="44"/>
      <c r="AA1862" s="44"/>
      <c r="AB1862" s="44"/>
      <c r="AC1862" s="44"/>
      <c r="AD1862" s="44"/>
      <c r="AE1862" s="44"/>
      <c r="AF1862" s="44"/>
      <c r="AG1862" s="44"/>
    </row>
    <row r="1863" spans="1:33" s="105" customFormat="1" ht="11.45" customHeight="1" outlineLevel="1" x14ac:dyDescent="0.2">
      <c r="A1863" s="142">
        <f t="shared" si="85"/>
        <v>1846</v>
      </c>
      <c r="B1863" s="318"/>
      <c r="C1863" s="71"/>
      <c r="D1863" s="314"/>
      <c r="E1863" s="70"/>
      <c r="F1863" s="309"/>
      <c r="G1863" s="308"/>
      <c r="H1863" s="305"/>
      <c r="I1863" s="305"/>
      <c r="J1863" s="311"/>
      <c r="K1863" s="305"/>
      <c r="L1863" s="130" t="str">
        <f>IF(I1863&lt;H1863,"Check dates",IF(AND(H1863="",I1863&gt;0),"Check dates",IF(I1863="",".",IFERROR(MAX(0,NETWORKDAYS(H1863,I1863,Lists!$F$45:$F$65)-IF(ISNUMBER(J1863),J1863,0)-1,0),"."))))</f>
        <v>.</v>
      </c>
      <c r="M1863" s="308"/>
      <c r="N1863" s="308"/>
      <c r="O1863" s="304"/>
      <c r="P1863" s="304"/>
      <c r="Q1863" s="304"/>
      <c r="R1863" s="304"/>
      <c r="S1863" s="130" t="str">
        <f t="shared" si="87"/>
        <v>.</v>
      </c>
      <c r="T1863" s="169" t="str">
        <f>IF(S1863="Yes",(NETWORKDAYS(H1863,$D$12,Lists!$F$45:$F$65)-IF(ISNUMBER(J1863),J1863,0)-1),".")</f>
        <v>.</v>
      </c>
      <c r="U1863" s="24"/>
      <c r="V1863" s="296" t="str">
        <f t="shared" si="86"/>
        <v>.</v>
      </c>
      <c r="W1863" s="44"/>
      <c r="X1863" s="307"/>
      <c r="Y1863" s="44"/>
      <c r="Z1863" s="44"/>
      <c r="AA1863" s="44"/>
      <c r="AB1863" s="44"/>
      <c r="AC1863" s="44"/>
      <c r="AD1863" s="44"/>
      <c r="AE1863" s="44"/>
      <c r="AF1863" s="44"/>
      <c r="AG1863" s="44"/>
    </row>
    <row r="1864" spans="1:33" s="105" customFormat="1" ht="11.45" customHeight="1" outlineLevel="1" x14ac:dyDescent="0.2">
      <c r="A1864" s="142">
        <f t="shared" ref="A1864:A1927" si="88">A1863+1</f>
        <v>1847</v>
      </c>
      <c r="B1864" s="318"/>
      <c r="C1864" s="71"/>
      <c r="D1864" s="314"/>
      <c r="E1864" s="70"/>
      <c r="F1864" s="309"/>
      <c r="G1864" s="308"/>
      <c r="H1864" s="305"/>
      <c r="I1864" s="305"/>
      <c r="J1864" s="311"/>
      <c r="K1864" s="305"/>
      <c r="L1864" s="130" t="str">
        <f>IF(I1864&lt;H1864,"Check dates",IF(AND(H1864="",I1864&gt;0),"Check dates",IF(I1864="",".",IFERROR(MAX(0,NETWORKDAYS(H1864,I1864,Lists!$F$45:$F$65)-IF(ISNUMBER(J1864),J1864,0)-1,0),"."))))</f>
        <v>.</v>
      </c>
      <c r="M1864" s="308"/>
      <c r="N1864" s="308"/>
      <c r="O1864" s="304"/>
      <c r="P1864" s="304"/>
      <c r="Q1864" s="304"/>
      <c r="R1864" s="304"/>
      <c r="S1864" s="130" t="str">
        <f t="shared" si="87"/>
        <v>.</v>
      </c>
      <c r="T1864" s="169" t="str">
        <f>IF(S1864="Yes",(NETWORKDAYS(H1864,$D$12,Lists!$F$45:$F$65)-IF(ISNUMBER(J1864),J1864,0)-1),".")</f>
        <v>.</v>
      </c>
      <c r="U1864" s="24"/>
      <c r="V1864" s="296" t="str">
        <f t="shared" si="86"/>
        <v>.</v>
      </c>
      <c r="W1864" s="44"/>
      <c r="X1864" s="307"/>
      <c r="Y1864" s="44"/>
      <c r="Z1864" s="44"/>
      <c r="AA1864" s="44"/>
      <c r="AB1864" s="44"/>
      <c r="AC1864" s="44"/>
      <c r="AD1864" s="44"/>
      <c r="AE1864" s="44"/>
      <c r="AF1864" s="44"/>
      <c r="AG1864" s="44"/>
    </row>
    <row r="1865" spans="1:33" s="105" customFormat="1" ht="11.45" customHeight="1" outlineLevel="1" x14ac:dyDescent="0.2">
      <c r="A1865" s="142">
        <f t="shared" si="88"/>
        <v>1848</v>
      </c>
      <c r="B1865" s="318"/>
      <c r="C1865" s="71"/>
      <c r="D1865" s="314"/>
      <c r="E1865" s="70"/>
      <c r="F1865" s="309"/>
      <c r="G1865" s="308"/>
      <c r="H1865" s="305"/>
      <c r="I1865" s="305"/>
      <c r="J1865" s="311"/>
      <c r="K1865" s="305"/>
      <c r="L1865" s="130" t="str">
        <f>IF(I1865&lt;H1865,"Check dates",IF(AND(H1865="",I1865&gt;0),"Check dates",IF(I1865="",".",IFERROR(MAX(0,NETWORKDAYS(H1865,I1865,Lists!$F$45:$F$65)-IF(ISNUMBER(J1865),J1865,0)-1,0),"."))))</f>
        <v>.</v>
      </c>
      <c r="M1865" s="308"/>
      <c r="N1865" s="308"/>
      <c r="O1865" s="304"/>
      <c r="P1865" s="304"/>
      <c r="Q1865" s="304"/>
      <c r="R1865" s="304"/>
      <c r="S1865" s="130" t="str">
        <f t="shared" si="87"/>
        <v>.</v>
      </c>
      <c r="T1865" s="169" t="str">
        <f>IF(S1865="Yes",(NETWORKDAYS(H1865,$D$12,Lists!$F$45:$F$65)-IF(ISNUMBER(J1865),J1865,0)-1),".")</f>
        <v>.</v>
      </c>
      <c r="U1865" s="24"/>
      <c r="V1865" s="296" t="str">
        <f t="shared" si="86"/>
        <v>.</v>
      </c>
      <c r="W1865" s="44"/>
      <c r="X1865" s="307"/>
      <c r="Y1865" s="44"/>
      <c r="Z1865" s="44"/>
      <c r="AA1865" s="44"/>
      <c r="AB1865" s="44"/>
      <c r="AC1865" s="44"/>
      <c r="AD1865" s="44"/>
      <c r="AE1865" s="44"/>
      <c r="AF1865" s="44"/>
      <c r="AG1865" s="44"/>
    </row>
    <row r="1866" spans="1:33" s="105" customFormat="1" outlineLevel="1" x14ac:dyDescent="0.2">
      <c r="A1866" s="142">
        <f t="shared" si="88"/>
        <v>1849</v>
      </c>
      <c r="B1866" s="318"/>
      <c r="C1866" s="71"/>
      <c r="D1866" s="314"/>
      <c r="E1866" s="70"/>
      <c r="F1866" s="309"/>
      <c r="G1866" s="308"/>
      <c r="H1866" s="305"/>
      <c r="I1866" s="305"/>
      <c r="J1866" s="311"/>
      <c r="K1866" s="305"/>
      <c r="L1866" s="130" t="str">
        <f>IF(I1866&lt;H1866,"Check dates",IF(AND(H1866="",I1866&gt;0),"Check dates",IF(I1866="",".",IFERROR(MAX(0,NETWORKDAYS(H1866,I1866,Lists!$F$45:$F$65)-IF(ISNUMBER(J1866),J1866,0)-1,0),"."))))</f>
        <v>.</v>
      </c>
      <c r="M1866" s="308"/>
      <c r="N1866" s="308"/>
      <c r="O1866" s="304"/>
      <c r="P1866" s="304"/>
      <c r="Q1866" s="304"/>
      <c r="R1866" s="304"/>
      <c r="S1866" s="130" t="str">
        <f t="shared" si="87"/>
        <v>.</v>
      </c>
      <c r="T1866" s="169" t="str">
        <f>IF(S1866="Yes",(NETWORKDAYS(H1866,$D$12,Lists!$F$45:$F$65)-IF(ISNUMBER(J1866),J1866,0)-1),".")</f>
        <v>.</v>
      </c>
      <c r="U1866" s="24"/>
      <c r="V1866" s="296" t="str">
        <f t="shared" si="86"/>
        <v>.</v>
      </c>
      <c r="W1866" s="44"/>
      <c r="X1866" s="307"/>
      <c r="Y1866" s="44"/>
      <c r="Z1866" s="44"/>
      <c r="AA1866" s="44"/>
      <c r="AB1866" s="44"/>
      <c r="AC1866" s="44"/>
      <c r="AD1866" s="44"/>
      <c r="AE1866" s="44"/>
      <c r="AF1866" s="44"/>
      <c r="AG1866" s="44"/>
    </row>
    <row r="1867" spans="1:33" s="105" customFormat="1" ht="11.45" customHeight="1" outlineLevel="1" x14ac:dyDescent="0.2">
      <c r="A1867" s="142">
        <f t="shared" si="88"/>
        <v>1850</v>
      </c>
      <c r="B1867" s="318"/>
      <c r="C1867" s="71"/>
      <c r="D1867" s="314"/>
      <c r="E1867" s="70"/>
      <c r="F1867" s="309"/>
      <c r="G1867" s="308"/>
      <c r="H1867" s="305"/>
      <c r="I1867" s="305"/>
      <c r="J1867" s="311"/>
      <c r="K1867" s="305"/>
      <c r="L1867" s="130" t="str">
        <f>IF(I1867&lt;H1867,"Check dates",IF(AND(H1867="",I1867&gt;0),"Check dates",IF(I1867="",".",IFERROR(MAX(0,NETWORKDAYS(H1867,I1867,Lists!$F$45:$F$65)-IF(ISNUMBER(J1867),J1867,0)-1,0),"."))))</f>
        <v>.</v>
      </c>
      <c r="M1867" s="308"/>
      <c r="N1867" s="308"/>
      <c r="O1867" s="304"/>
      <c r="P1867" s="304"/>
      <c r="Q1867" s="304"/>
      <c r="R1867" s="304"/>
      <c r="S1867" s="130" t="str">
        <f t="shared" si="87"/>
        <v>.</v>
      </c>
      <c r="T1867" s="169" t="str">
        <f>IF(S1867="Yes",(NETWORKDAYS(H1867,$D$12,Lists!$F$45:$F$65)-IF(ISNUMBER(J1867),J1867,0)-1),".")</f>
        <v>.</v>
      </c>
      <c r="U1867" s="24"/>
      <c r="V1867" s="296" t="str">
        <f t="shared" si="86"/>
        <v>.</v>
      </c>
      <c r="W1867" s="44"/>
      <c r="X1867" s="307"/>
      <c r="Y1867" s="44"/>
      <c r="Z1867" s="44"/>
      <c r="AA1867" s="44"/>
      <c r="AB1867" s="44"/>
      <c r="AC1867" s="44"/>
      <c r="AD1867" s="44"/>
      <c r="AE1867" s="44"/>
      <c r="AF1867" s="44"/>
      <c r="AG1867" s="44"/>
    </row>
    <row r="1868" spans="1:33" s="105" customFormat="1" ht="11.45" customHeight="1" outlineLevel="1" x14ac:dyDescent="0.2">
      <c r="A1868" s="142">
        <f t="shared" si="88"/>
        <v>1851</v>
      </c>
      <c r="B1868" s="318"/>
      <c r="C1868" s="71"/>
      <c r="D1868" s="314"/>
      <c r="E1868" s="70"/>
      <c r="F1868" s="309"/>
      <c r="G1868" s="308"/>
      <c r="H1868" s="305"/>
      <c r="I1868" s="305"/>
      <c r="J1868" s="311"/>
      <c r="K1868" s="305"/>
      <c r="L1868" s="130" t="str">
        <f>IF(I1868&lt;H1868,"Check dates",IF(AND(H1868="",I1868&gt;0),"Check dates",IF(I1868="",".",IFERROR(MAX(0,NETWORKDAYS(H1868,I1868,Lists!$F$45:$F$65)-IF(ISNUMBER(J1868),J1868,0)-1,0),"."))))</f>
        <v>.</v>
      </c>
      <c r="M1868" s="308"/>
      <c r="N1868" s="308"/>
      <c r="O1868" s="304"/>
      <c r="P1868" s="304"/>
      <c r="Q1868" s="304"/>
      <c r="R1868" s="304"/>
      <c r="S1868" s="130" t="str">
        <f t="shared" si="87"/>
        <v>.</v>
      </c>
      <c r="T1868" s="169" t="str">
        <f>IF(S1868="Yes",(NETWORKDAYS(H1868,$D$12,Lists!$F$45:$F$65)-IF(ISNUMBER(J1868),J1868,0)-1),".")</f>
        <v>.</v>
      </c>
      <c r="U1868" s="24"/>
      <c r="V1868" s="296" t="str">
        <f t="shared" si="86"/>
        <v>.</v>
      </c>
      <c r="W1868" s="44"/>
      <c r="X1868" s="307"/>
      <c r="Y1868" s="44"/>
      <c r="Z1868" s="44"/>
      <c r="AA1868" s="44"/>
      <c r="AB1868" s="44"/>
      <c r="AC1868" s="44"/>
      <c r="AD1868" s="44"/>
      <c r="AE1868" s="44"/>
      <c r="AF1868" s="44"/>
      <c r="AG1868" s="44"/>
    </row>
    <row r="1869" spans="1:33" s="105" customFormat="1" ht="11.45" customHeight="1" outlineLevel="1" x14ac:dyDescent="0.2">
      <c r="A1869" s="142">
        <f t="shared" si="88"/>
        <v>1852</v>
      </c>
      <c r="B1869" s="318"/>
      <c r="C1869" s="71"/>
      <c r="D1869" s="314"/>
      <c r="E1869" s="70"/>
      <c r="F1869" s="309"/>
      <c r="G1869" s="308"/>
      <c r="H1869" s="305"/>
      <c r="I1869" s="319"/>
      <c r="J1869" s="311"/>
      <c r="K1869" s="305"/>
      <c r="L1869" s="130" t="str">
        <f>IF(I1869&lt;H1869,"Check dates",IF(AND(H1869="",I1869&gt;0),"Check dates",IF(I1869="",".",IFERROR(MAX(0,NETWORKDAYS(H1869,I1869,Lists!$F$45:$F$65)-IF(ISNUMBER(J1869),J1869,0)-1,0),"."))))</f>
        <v>.</v>
      </c>
      <c r="M1869" s="308"/>
      <c r="N1869" s="308"/>
      <c r="O1869" s="304"/>
      <c r="P1869" s="304"/>
      <c r="Q1869" s="304"/>
      <c r="R1869" s="304"/>
      <c r="S1869" s="130" t="str">
        <f t="shared" si="87"/>
        <v>.</v>
      </c>
      <c r="T1869" s="169" t="str">
        <f>IF(S1869="Yes",(NETWORKDAYS(H1869,$D$12,Lists!$F$45:$F$65)-IF(ISNUMBER(J1869),J1869,0)-1),".")</f>
        <v>.</v>
      </c>
      <c r="U1869" s="24"/>
      <c r="V1869" s="296" t="str">
        <f t="shared" si="86"/>
        <v>.</v>
      </c>
      <c r="W1869" s="44"/>
      <c r="X1869" s="307"/>
      <c r="Y1869" s="44"/>
      <c r="Z1869" s="44"/>
      <c r="AA1869" s="44"/>
      <c r="AB1869" s="44"/>
      <c r="AC1869" s="44"/>
      <c r="AD1869" s="44"/>
      <c r="AE1869" s="44"/>
      <c r="AF1869" s="44"/>
      <c r="AG1869" s="44"/>
    </row>
    <row r="1870" spans="1:33" s="105" customFormat="1" ht="11.45" customHeight="1" outlineLevel="1" x14ac:dyDescent="0.2">
      <c r="A1870" s="142">
        <f t="shared" si="88"/>
        <v>1853</v>
      </c>
      <c r="B1870" s="318"/>
      <c r="C1870" s="71"/>
      <c r="D1870" s="314"/>
      <c r="E1870" s="70"/>
      <c r="F1870" s="309"/>
      <c r="G1870" s="308"/>
      <c r="H1870" s="305"/>
      <c r="I1870" s="319"/>
      <c r="J1870" s="311"/>
      <c r="K1870" s="305"/>
      <c r="L1870" s="130" t="str">
        <f>IF(I1870&lt;H1870,"Check dates",IF(AND(H1870="",I1870&gt;0),"Check dates",IF(I1870="",".",IFERROR(MAX(0,NETWORKDAYS(H1870,I1870,Lists!$F$45:$F$65)-IF(ISNUMBER(J1870),J1870,0)-1,0),"."))))</f>
        <v>.</v>
      </c>
      <c r="M1870" s="308"/>
      <c r="N1870" s="308"/>
      <c r="O1870" s="304"/>
      <c r="P1870" s="304"/>
      <c r="Q1870" s="304"/>
      <c r="R1870" s="304"/>
      <c r="S1870" s="130" t="str">
        <f t="shared" si="87"/>
        <v>.</v>
      </c>
      <c r="T1870" s="169" t="str">
        <f>IF(S1870="Yes",(NETWORKDAYS(H1870,$D$12,Lists!$F$45:$F$65)-IF(ISNUMBER(J1870),J1870,0)-1),".")</f>
        <v>.</v>
      </c>
      <c r="U1870" s="24"/>
      <c r="V1870" s="296" t="str">
        <f t="shared" si="86"/>
        <v>.</v>
      </c>
      <c r="W1870" s="44"/>
      <c r="X1870" s="307"/>
      <c r="Y1870" s="44"/>
      <c r="Z1870" s="44"/>
      <c r="AA1870" s="44"/>
      <c r="AB1870" s="44"/>
      <c r="AC1870" s="44"/>
      <c r="AD1870" s="44"/>
      <c r="AE1870" s="44"/>
      <c r="AF1870" s="44"/>
      <c r="AG1870" s="44"/>
    </row>
    <row r="1871" spans="1:33" s="105" customFormat="1" ht="11.45" customHeight="1" outlineLevel="1" x14ac:dyDescent="0.2">
      <c r="A1871" s="142">
        <f t="shared" si="88"/>
        <v>1854</v>
      </c>
      <c r="B1871" s="318"/>
      <c r="C1871" s="71"/>
      <c r="D1871" s="314"/>
      <c r="E1871" s="70"/>
      <c r="F1871" s="309"/>
      <c r="G1871" s="308"/>
      <c r="H1871" s="305"/>
      <c r="I1871" s="305"/>
      <c r="J1871" s="311"/>
      <c r="K1871" s="305"/>
      <c r="L1871" s="130" t="str">
        <f>IF(I1871&lt;H1871,"Check dates",IF(AND(H1871="",I1871&gt;0),"Check dates",IF(I1871="",".",IFERROR(MAX(0,NETWORKDAYS(H1871,I1871,Lists!$F$45:$F$65)-IF(ISNUMBER(J1871),J1871,0)-1,0),"."))))</f>
        <v>.</v>
      </c>
      <c r="M1871" s="308"/>
      <c r="N1871" s="308"/>
      <c r="O1871" s="304"/>
      <c r="P1871" s="304"/>
      <c r="Q1871" s="304"/>
      <c r="R1871" s="304"/>
      <c r="S1871" s="130" t="str">
        <f t="shared" si="87"/>
        <v>.</v>
      </c>
      <c r="T1871" s="169" t="str">
        <f>IF(S1871="Yes",(NETWORKDAYS(H1871,$D$12,Lists!$F$45:$F$65)-IF(ISNUMBER(J1871),J1871,0)-1),".")</f>
        <v>.</v>
      </c>
      <c r="U1871" s="24"/>
      <c r="V1871" s="296" t="str">
        <f t="shared" si="86"/>
        <v>.</v>
      </c>
      <c r="W1871" s="44"/>
      <c r="X1871" s="307"/>
      <c r="Y1871" s="44"/>
      <c r="Z1871" s="44"/>
      <c r="AA1871" s="44"/>
      <c r="AB1871" s="44"/>
      <c r="AC1871" s="44"/>
      <c r="AD1871" s="44"/>
      <c r="AE1871" s="44"/>
      <c r="AF1871" s="44"/>
      <c r="AG1871" s="44"/>
    </row>
    <row r="1872" spans="1:33" s="105" customFormat="1" ht="11.45" customHeight="1" outlineLevel="1" x14ac:dyDescent="0.2">
      <c r="A1872" s="142">
        <f t="shared" si="88"/>
        <v>1855</v>
      </c>
      <c r="B1872" s="318"/>
      <c r="C1872" s="71"/>
      <c r="D1872" s="314"/>
      <c r="E1872" s="70"/>
      <c r="F1872" s="309"/>
      <c r="G1872" s="308"/>
      <c r="H1872" s="305"/>
      <c r="I1872" s="305"/>
      <c r="J1872" s="311"/>
      <c r="K1872" s="305"/>
      <c r="L1872" s="130" t="str">
        <f>IF(I1872&lt;H1872,"Check dates",IF(AND(H1872="",I1872&gt;0),"Check dates",IF(I1872="",".",IFERROR(MAX(0,NETWORKDAYS(H1872,I1872,Lists!$F$45:$F$65)-IF(ISNUMBER(J1872),J1872,0)-1,0),"."))))</f>
        <v>.</v>
      </c>
      <c r="M1872" s="308"/>
      <c r="N1872" s="308"/>
      <c r="O1872" s="304"/>
      <c r="P1872" s="304"/>
      <c r="Q1872" s="304"/>
      <c r="R1872" s="304"/>
      <c r="S1872" s="130" t="str">
        <f t="shared" si="87"/>
        <v>.</v>
      </c>
      <c r="T1872" s="169" t="str">
        <f>IF(S1872="Yes",(NETWORKDAYS(H1872,$D$12,Lists!$F$45:$F$65)-IF(ISNUMBER(J1872),J1872,0)-1),".")</f>
        <v>.</v>
      </c>
      <c r="U1872" s="24"/>
      <c r="V1872" s="296" t="str">
        <f t="shared" si="86"/>
        <v>.</v>
      </c>
      <c r="W1872" s="44"/>
      <c r="X1872" s="307"/>
      <c r="Y1872" s="44"/>
      <c r="Z1872" s="44"/>
      <c r="AA1872" s="44"/>
      <c r="AB1872" s="44"/>
      <c r="AC1872" s="44"/>
      <c r="AD1872" s="44"/>
      <c r="AE1872" s="44"/>
      <c r="AF1872" s="44"/>
      <c r="AG1872" s="44"/>
    </row>
    <row r="1873" spans="1:33" s="105" customFormat="1" ht="11.45" customHeight="1" outlineLevel="1" x14ac:dyDescent="0.2">
      <c r="A1873" s="142">
        <f t="shared" si="88"/>
        <v>1856</v>
      </c>
      <c r="B1873" s="318"/>
      <c r="C1873" s="71"/>
      <c r="D1873" s="314"/>
      <c r="E1873" s="70"/>
      <c r="F1873" s="309"/>
      <c r="G1873" s="308"/>
      <c r="H1873" s="305"/>
      <c r="I1873" s="305"/>
      <c r="J1873" s="311"/>
      <c r="K1873" s="305"/>
      <c r="L1873" s="130" t="str">
        <f>IF(I1873&lt;H1873,"Check dates",IF(AND(H1873="",I1873&gt;0),"Check dates",IF(I1873="",".",IFERROR(MAX(0,NETWORKDAYS(H1873,I1873,Lists!$F$45:$F$65)-IF(ISNUMBER(J1873),J1873,0)-1,0),"."))))</f>
        <v>.</v>
      </c>
      <c r="M1873" s="308"/>
      <c r="N1873" s="308"/>
      <c r="O1873" s="304"/>
      <c r="P1873" s="304"/>
      <c r="Q1873" s="304"/>
      <c r="R1873" s="304"/>
      <c r="S1873" s="130" t="str">
        <f t="shared" si="87"/>
        <v>.</v>
      </c>
      <c r="T1873" s="169" t="str">
        <f>IF(S1873="Yes",(NETWORKDAYS(H1873,$D$12,Lists!$F$45:$F$65)-IF(ISNUMBER(J1873),J1873,0)-1),".")</f>
        <v>.</v>
      </c>
      <c r="U1873" s="24"/>
      <c r="V1873" s="296" t="str">
        <f t="shared" ref="V1873:V1936" si="89">IF(I1873="",".",IF(VALUE(I1873)&lt;=VALUE($D$12),VALUE(I1873),"."))</f>
        <v>.</v>
      </c>
      <c r="W1873" s="44"/>
      <c r="X1873" s="307"/>
      <c r="Y1873" s="44"/>
      <c r="Z1873" s="44"/>
      <c r="AA1873" s="44"/>
      <c r="AB1873" s="44"/>
      <c r="AC1873" s="44"/>
      <c r="AD1873" s="44"/>
      <c r="AE1873" s="44"/>
      <c r="AF1873" s="44"/>
      <c r="AG1873" s="44"/>
    </row>
    <row r="1874" spans="1:33" s="105" customFormat="1" ht="11.45" customHeight="1" outlineLevel="1" x14ac:dyDescent="0.2">
      <c r="A1874" s="142">
        <f t="shared" si="88"/>
        <v>1857</v>
      </c>
      <c r="B1874" s="318"/>
      <c r="C1874" s="71"/>
      <c r="D1874" s="314"/>
      <c r="E1874" s="70"/>
      <c r="F1874" s="309"/>
      <c r="G1874" s="308"/>
      <c r="H1874" s="305"/>
      <c r="I1874" s="319"/>
      <c r="J1874" s="311"/>
      <c r="K1874" s="305"/>
      <c r="L1874" s="130" t="str">
        <f>IF(I1874&lt;H1874,"Check dates",IF(AND(H1874="",I1874&gt;0),"Check dates",IF(I1874="",".",IFERROR(MAX(0,NETWORKDAYS(H1874,I1874,Lists!$F$45:$F$65)-IF(ISNUMBER(J1874),J1874,0)-1,0),"."))))</f>
        <v>.</v>
      </c>
      <c r="M1874" s="308"/>
      <c r="N1874" s="308"/>
      <c r="O1874" s="304"/>
      <c r="P1874" s="304"/>
      <c r="Q1874" s="304"/>
      <c r="R1874" s="304"/>
      <c r="S1874" s="130" t="str">
        <f t="shared" ref="S1874:S1937" si="90">IF(ISBLANK(B1874),".",IF(V1874=".","Yes","No"))</f>
        <v>.</v>
      </c>
      <c r="T1874" s="169" t="str">
        <f>IF(S1874="Yes",(NETWORKDAYS(H1874,$D$12,Lists!$F$45:$F$65)-IF(ISNUMBER(J1874),J1874,0)-1),".")</f>
        <v>.</v>
      </c>
      <c r="U1874" s="24"/>
      <c r="V1874" s="296" t="str">
        <f t="shared" si="89"/>
        <v>.</v>
      </c>
      <c r="W1874" s="44"/>
      <c r="X1874" s="307"/>
      <c r="Y1874" s="44"/>
      <c r="Z1874" s="44"/>
      <c r="AA1874" s="44"/>
      <c r="AB1874" s="44"/>
      <c r="AC1874" s="44"/>
      <c r="AD1874" s="44"/>
      <c r="AE1874" s="44"/>
      <c r="AF1874" s="44"/>
      <c r="AG1874" s="44"/>
    </row>
    <row r="1875" spans="1:33" s="105" customFormat="1" ht="11.45" customHeight="1" outlineLevel="1" x14ac:dyDescent="0.2">
      <c r="A1875" s="142">
        <f t="shared" si="88"/>
        <v>1858</v>
      </c>
      <c r="B1875" s="318"/>
      <c r="C1875" s="71"/>
      <c r="D1875" s="314"/>
      <c r="E1875" s="70"/>
      <c r="F1875" s="309"/>
      <c r="G1875" s="308"/>
      <c r="H1875" s="305"/>
      <c r="I1875" s="305"/>
      <c r="J1875" s="311"/>
      <c r="K1875" s="305"/>
      <c r="L1875" s="130" t="str">
        <f>IF(I1875&lt;H1875,"Check dates",IF(AND(H1875="",I1875&gt;0),"Check dates",IF(I1875="",".",IFERROR(MAX(0,NETWORKDAYS(H1875,I1875,Lists!$F$45:$F$65)-IF(ISNUMBER(J1875),J1875,0)-1,0),"."))))</f>
        <v>.</v>
      </c>
      <c r="M1875" s="308"/>
      <c r="N1875" s="308"/>
      <c r="O1875" s="304"/>
      <c r="P1875" s="304"/>
      <c r="Q1875" s="304"/>
      <c r="R1875" s="304"/>
      <c r="S1875" s="130" t="str">
        <f t="shared" si="90"/>
        <v>.</v>
      </c>
      <c r="T1875" s="169" t="str">
        <f>IF(S1875="Yes",(NETWORKDAYS(H1875,$D$12,Lists!$F$45:$F$65)-IF(ISNUMBER(J1875),J1875,0)-1),".")</f>
        <v>.</v>
      </c>
      <c r="U1875" s="24"/>
      <c r="V1875" s="296" t="str">
        <f t="shared" si="89"/>
        <v>.</v>
      </c>
      <c r="W1875" s="44"/>
      <c r="X1875" s="307"/>
      <c r="Y1875" s="44"/>
      <c r="Z1875" s="44"/>
      <c r="AA1875" s="44"/>
      <c r="AB1875" s="44"/>
      <c r="AC1875" s="44"/>
      <c r="AD1875" s="44"/>
      <c r="AE1875" s="44"/>
      <c r="AF1875" s="44"/>
      <c r="AG1875" s="44"/>
    </row>
    <row r="1876" spans="1:33" s="105" customFormat="1" ht="11.45" customHeight="1" outlineLevel="1" x14ac:dyDescent="0.2">
      <c r="A1876" s="142">
        <f t="shared" si="88"/>
        <v>1859</v>
      </c>
      <c r="B1876" s="318"/>
      <c r="C1876" s="71"/>
      <c r="D1876" s="314"/>
      <c r="E1876" s="70"/>
      <c r="F1876" s="309"/>
      <c r="G1876" s="308"/>
      <c r="H1876" s="305"/>
      <c r="I1876" s="305"/>
      <c r="J1876" s="311"/>
      <c r="K1876" s="305"/>
      <c r="L1876" s="130" t="str">
        <f>IF(I1876&lt;H1876,"Check dates",IF(AND(H1876="",I1876&gt;0),"Check dates",IF(I1876="",".",IFERROR(MAX(0,NETWORKDAYS(H1876,I1876,Lists!$F$45:$F$65)-IF(ISNUMBER(J1876),J1876,0)-1,0),"."))))</f>
        <v>.</v>
      </c>
      <c r="M1876" s="308"/>
      <c r="N1876" s="308"/>
      <c r="O1876" s="304"/>
      <c r="P1876" s="304"/>
      <c r="Q1876" s="304"/>
      <c r="R1876" s="304"/>
      <c r="S1876" s="130" t="str">
        <f t="shared" si="90"/>
        <v>.</v>
      </c>
      <c r="T1876" s="169" t="str">
        <f>IF(S1876="Yes",(NETWORKDAYS(H1876,$D$12,Lists!$F$45:$F$65)-IF(ISNUMBER(J1876),J1876,0)-1),".")</f>
        <v>.</v>
      </c>
      <c r="U1876" s="24"/>
      <c r="V1876" s="296" t="str">
        <f t="shared" si="89"/>
        <v>.</v>
      </c>
      <c r="W1876" s="44"/>
      <c r="X1876" s="307"/>
      <c r="Y1876" s="44"/>
      <c r="Z1876" s="44"/>
      <c r="AA1876" s="44"/>
      <c r="AB1876" s="44"/>
      <c r="AC1876" s="44"/>
      <c r="AD1876" s="44"/>
      <c r="AE1876" s="44"/>
      <c r="AF1876" s="44"/>
      <c r="AG1876" s="44"/>
    </row>
    <row r="1877" spans="1:33" s="105" customFormat="1" outlineLevel="1" x14ac:dyDescent="0.2">
      <c r="A1877" s="142">
        <f t="shared" si="88"/>
        <v>1860</v>
      </c>
      <c r="B1877" s="318"/>
      <c r="C1877" s="71"/>
      <c r="D1877" s="314"/>
      <c r="E1877" s="70"/>
      <c r="F1877" s="309"/>
      <c r="G1877" s="308"/>
      <c r="H1877" s="305"/>
      <c r="I1877" s="305"/>
      <c r="J1877" s="311"/>
      <c r="K1877" s="305"/>
      <c r="L1877" s="130" t="str">
        <f>IF(I1877&lt;H1877,"Check dates",IF(AND(H1877="",I1877&gt;0),"Check dates",IF(I1877="",".",IFERROR(MAX(0,NETWORKDAYS(H1877,I1877,Lists!$F$45:$F$65)-IF(ISNUMBER(J1877),J1877,0)-1,0),"."))))</f>
        <v>.</v>
      </c>
      <c r="M1877" s="308"/>
      <c r="N1877" s="308"/>
      <c r="O1877" s="304"/>
      <c r="P1877" s="304"/>
      <c r="Q1877" s="304"/>
      <c r="R1877" s="304"/>
      <c r="S1877" s="130" t="str">
        <f t="shared" si="90"/>
        <v>.</v>
      </c>
      <c r="T1877" s="169" t="str">
        <f>IF(S1877="Yes",(NETWORKDAYS(H1877,$D$12,Lists!$F$45:$F$65)-IF(ISNUMBER(J1877),J1877,0)-1),".")</f>
        <v>.</v>
      </c>
      <c r="U1877" s="24"/>
      <c r="V1877" s="296" t="str">
        <f t="shared" si="89"/>
        <v>.</v>
      </c>
      <c r="W1877" s="44"/>
      <c r="X1877" s="307"/>
      <c r="Y1877" s="44"/>
      <c r="Z1877" s="44"/>
      <c r="AA1877" s="44"/>
      <c r="AB1877" s="44"/>
      <c r="AC1877" s="44"/>
      <c r="AD1877" s="44"/>
      <c r="AE1877" s="44"/>
      <c r="AF1877" s="44"/>
      <c r="AG1877" s="44"/>
    </row>
    <row r="1878" spans="1:33" s="105" customFormat="1" ht="11.45" customHeight="1" outlineLevel="1" x14ac:dyDescent="0.2">
      <c r="A1878" s="142">
        <f t="shared" si="88"/>
        <v>1861</v>
      </c>
      <c r="B1878" s="318"/>
      <c r="C1878" s="71"/>
      <c r="D1878" s="314"/>
      <c r="E1878" s="70"/>
      <c r="F1878" s="309"/>
      <c r="G1878" s="308"/>
      <c r="H1878" s="305"/>
      <c r="I1878" s="305"/>
      <c r="J1878" s="311"/>
      <c r="K1878" s="305"/>
      <c r="L1878" s="130" t="str">
        <f>IF(I1878&lt;H1878,"Check dates",IF(AND(H1878="",I1878&gt;0),"Check dates",IF(I1878="",".",IFERROR(MAX(0,NETWORKDAYS(H1878,I1878,Lists!$F$45:$F$65)-IF(ISNUMBER(J1878),J1878,0)-1,0),"."))))</f>
        <v>.</v>
      </c>
      <c r="M1878" s="308"/>
      <c r="N1878" s="308"/>
      <c r="O1878" s="304"/>
      <c r="P1878" s="304"/>
      <c r="Q1878" s="304"/>
      <c r="R1878" s="304"/>
      <c r="S1878" s="130" t="str">
        <f t="shared" si="90"/>
        <v>.</v>
      </c>
      <c r="T1878" s="169" t="str">
        <f>IF(S1878="Yes",(NETWORKDAYS(H1878,$D$12,Lists!$F$45:$F$65)-IF(ISNUMBER(J1878),J1878,0)-1),".")</f>
        <v>.</v>
      </c>
      <c r="U1878" s="24"/>
      <c r="V1878" s="296" t="str">
        <f t="shared" si="89"/>
        <v>.</v>
      </c>
      <c r="W1878" s="44"/>
      <c r="X1878" s="307"/>
      <c r="Y1878" s="44"/>
      <c r="Z1878" s="44"/>
      <c r="AA1878" s="44"/>
      <c r="AB1878" s="44"/>
      <c r="AC1878" s="44"/>
      <c r="AD1878" s="44"/>
      <c r="AE1878" s="44"/>
      <c r="AF1878" s="44"/>
      <c r="AG1878" s="44"/>
    </row>
    <row r="1879" spans="1:33" s="105" customFormat="1" outlineLevel="1" x14ac:dyDescent="0.2">
      <c r="A1879" s="142">
        <f t="shared" si="88"/>
        <v>1862</v>
      </c>
      <c r="B1879" s="318"/>
      <c r="C1879" s="71"/>
      <c r="D1879" s="314"/>
      <c r="E1879" s="70"/>
      <c r="F1879" s="309"/>
      <c r="G1879" s="308"/>
      <c r="H1879" s="305"/>
      <c r="I1879" s="305"/>
      <c r="J1879" s="311"/>
      <c r="K1879" s="305"/>
      <c r="L1879" s="130" t="str">
        <f>IF(I1879&lt;H1879,"Check dates",IF(AND(H1879="",I1879&gt;0),"Check dates",IF(I1879="",".",IFERROR(MAX(0,NETWORKDAYS(H1879,I1879,Lists!$F$45:$F$65)-IF(ISNUMBER(J1879),J1879,0)-1,0),"."))))</f>
        <v>.</v>
      </c>
      <c r="M1879" s="308"/>
      <c r="N1879" s="308"/>
      <c r="O1879" s="304"/>
      <c r="P1879" s="304"/>
      <c r="Q1879" s="304"/>
      <c r="R1879" s="304"/>
      <c r="S1879" s="130" t="str">
        <f t="shared" si="90"/>
        <v>.</v>
      </c>
      <c r="T1879" s="169" t="str">
        <f>IF(S1879="Yes",(NETWORKDAYS(H1879,$D$12,Lists!$F$45:$F$65)-IF(ISNUMBER(J1879),J1879,0)-1),".")</f>
        <v>.</v>
      </c>
      <c r="U1879" s="24"/>
      <c r="V1879" s="296" t="str">
        <f t="shared" si="89"/>
        <v>.</v>
      </c>
      <c r="W1879" s="44"/>
      <c r="X1879" s="307"/>
      <c r="Y1879" s="44"/>
      <c r="Z1879" s="44"/>
      <c r="AA1879" s="44"/>
      <c r="AB1879" s="44"/>
      <c r="AC1879" s="44"/>
      <c r="AD1879" s="44"/>
      <c r="AE1879" s="44"/>
      <c r="AF1879" s="44"/>
      <c r="AG1879" s="44"/>
    </row>
    <row r="1880" spans="1:33" s="105" customFormat="1" ht="11.45" customHeight="1" outlineLevel="1" x14ac:dyDescent="0.2">
      <c r="A1880" s="142">
        <f t="shared" si="88"/>
        <v>1863</v>
      </c>
      <c r="B1880" s="318"/>
      <c r="C1880" s="71"/>
      <c r="D1880" s="314"/>
      <c r="E1880" s="70"/>
      <c r="F1880" s="309"/>
      <c r="G1880" s="308"/>
      <c r="H1880" s="305"/>
      <c r="I1880" s="305"/>
      <c r="J1880" s="311"/>
      <c r="K1880" s="305"/>
      <c r="L1880" s="130" t="str">
        <f>IF(I1880&lt;H1880,"Check dates",IF(AND(H1880="",I1880&gt;0),"Check dates",IF(I1880="",".",IFERROR(MAX(0,NETWORKDAYS(H1880,I1880,Lists!$F$45:$F$65)-IF(ISNUMBER(J1880),J1880,0)-1,0),"."))))</f>
        <v>.</v>
      </c>
      <c r="M1880" s="308"/>
      <c r="N1880" s="308"/>
      <c r="O1880" s="304"/>
      <c r="P1880" s="304"/>
      <c r="Q1880" s="304"/>
      <c r="R1880" s="304"/>
      <c r="S1880" s="130" t="str">
        <f t="shared" si="90"/>
        <v>.</v>
      </c>
      <c r="T1880" s="169" t="str">
        <f>IF(S1880="Yes",(NETWORKDAYS(H1880,$D$12,Lists!$F$45:$F$65)-IF(ISNUMBER(J1880),J1880,0)-1),".")</f>
        <v>.</v>
      </c>
      <c r="U1880" s="24"/>
      <c r="V1880" s="296" t="str">
        <f t="shared" si="89"/>
        <v>.</v>
      </c>
      <c r="W1880" s="44"/>
      <c r="X1880" s="307"/>
      <c r="Y1880" s="44"/>
      <c r="Z1880" s="44"/>
      <c r="AA1880" s="44"/>
      <c r="AB1880" s="44"/>
      <c r="AC1880" s="44"/>
      <c r="AD1880" s="44"/>
      <c r="AE1880" s="44"/>
      <c r="AF1880" s="44"/>
      <c r="AG1880" s="44"/>
    </row>
    <row r="1881" spans="1:33" s="105" customFormat="1" ht="11.45" customHeight="1" outlineLevel="1" x14ac:dyDescent="0.2">
      <c r="A1881" s="142">
        <f t="shared" si="88"/>
        <v>1864</v>
      </c>
      <c r="B1881" s="318"/>
      <c r="C1881" s="71"/>
      <c r="D1881" s="314"/>
      <c r="E1881" s="70"/>
      <c r="F1881" s="309"/>
      <c r="G1881" s="308"/>
      <c r="H1881" s="305"/>
      <c r="I1881" s="305"/>
      <c r="J1881" s="311"/>
      <c r="K1881" s="305"/>
      <c r="L1881" s="130" t="str">
        <f>IF(I1881&lt;H1881,"Check dates",IF(AND(H1881="",I1881&gt;0),"Check dates",IF(I1881="",".",IFERROR(MAX(0,NETWORKDAYS(H1881,I1881,Lists!$F$45:$F$65)-IF(ISNUMBER(J1881),J1881,0)-1,0),"."))))</f>
        <v>.</v>
      </c>
      <c r="M1881" s="308"/>
      <c r="N1881" s="308"/>
      <c r="O1881" s="304"/>
      <c r="P1881" s="304"/>
      <c r="Q1881" s="304"/>
      <c r="R1881" s="304"/>
      <c r="S1881" s="130" t="str">
        <f t="shared" si="90"/>
        <v>.</v>
      </c>
      <c r="T1881" s="169" t="str">
        <f>IF(S1881="Yes",(NETWORKDAYS(H1881,$D$12,Lists!$F$45:$F$65)-IF(ISNUMBER(J1881),J1881,0)-1),".")</f>
        <v>.</v>
      </c>
      <c r="U1881" s="24"/>
      <c r="V1881" s="296" t="str">
        <f t="shared" si="89"/>
        <v>.</v>
      </c>
      <c r="W1881" s="44"/>
      <c r="X1881" s="307"/>
      <c r="Y1881" s="44"/>
      <c r="Z1881" s="44"/>
      <c r="AA1881" s="44"/>
      <c r="AB1881" s="44"/>
      <c r="AC1881" s="44"/>
      <c r="AD1881" s="44"/>
      <c r="AE1881" s="44"/>
      <c r="AF1881" s="44"/>
      <c r="AG1881" s="44"/>
    </row>
    <row r="1882" spans="1:33" s="105" customFormat="1" ht="11.45" customHeight="1" outlineLevel="1" x14ac:dyDescent="0.2">
      <c r="A1882" s="142">
        <f t="shared" si="88"/>
        <v>1865</v>
      </c>
      <c r="B1882" s="318"/>
      <c r="C1882" s="71"/>
      <c r="D1882" s="314"/>
      <c r="E1882" s="70"/>
      <c r="F1882" s="309"/>
      <c r="G1882" s="308"/>
      <c r="H1882" s="305"/>
      <c r="I1882" s="305"/>
      <c r="J1882" s="311"/>
      <c r="K1882" s="305"/>
      <c r="L1882" s="130" t="str">
        <f>IF(I1882&lt;H1882,"Check dates",IF(AND(H1882="",I1882&gt;0),"Check dates",IF(I1882="",".",IFERROR(MAX(0,NETWORKDAYS(H1882,I1882,Lists!$F$45:$F$65)-IF(ISNUMBER(J1882),J1882,0)-1,0),"."))))</f>
        <v>.</v>
      </c>
      <c r="M1882" s="308"/>
      <c r="N1882" s="308"/>
      <c r="O1882" s="304"/>
      <c r="P1882" s="304"/>
      <c r="Q1882" s="304"/>
      <c r="R1882" s="304"/>
      <c r="S1882" s="130" t="str">
        <f t="shared" si="90"/>
        <v>.</v>
      </c>
      <c r="T1882" s="169" t="str">
        <f>IF(S1882="Yes",(NETWORKDAYS(H1882,$D$12,Lists!$F$45:$F$65)-IF(ISNUMBER(J1882),J1882,0)-1),".")</f>
        <v>.</v>
      </c>
      <c r="U1882" s="24"/>
      <c r="V1882" s="296" t="str">
        <f t="shared" si="89"/>
        <v>.</v>
      </c>
      <c r="W1882" s="44"/>
      <c r="X1882" s="307"/>
      <c r="Y1882" s="44"/>
      <c r="Z1882" s="44"/>
      <c r="AA1882" s="44"/>
      <c r="AB1882" s="44"/>
      <c r="AC1882" s="44"/>
      <c r="AD1882" s="44"/>
      <c r="AE1882" s="44"/>
      <c r="AF1882" s="44"/>
      <c r="AG1882" s="44"/>
    </row>
    <row r="1883" spans="1:33" s="105" customFormat="1" ht="11.45" customHeight="1" outlineLevel="1" x14ac:dyDescent="0.2">
      <c r="A1883" s="142">
        <f t="shared" si="88"/>
        <v>1866</v>
      </c>
      <c r="B1883" s="318"/>
      <c r="C1883" s="71"/>
      <c r="D1883" s="314"/>
      <c r="E1883" s="70"/>
      <c r="F1883" s="309"/>
      <c r="G1883" s="308"/>
      <c r="H1883" s="305"/>
      <c r="I1883" s="305"/>
      <c r="J1883" s="311"/>
      <c r="K1883" s="305"/>
      <c r="L1883" s="130" t="str">
        <f>IF(I1883&lt;H1883,"Check dates",IF(AND(H1883="",I1883&gt;0),"Check dates",IF(I1883="",".",IFERROR(MAX(0,NETWORKDAYS(H1883,I1883,Lists!$F$45:$F$65)-IF(ISNUMBER(J1883),J1883,0)-1,0),"."))))</f>
        <v>.</v>
      </c>
      <c r="M1883" s="308"/>
      <c r="N1883" s="308"/>
      <c r="O1883" s="304"/>
      <c r="P1883" s="304"/>
      <c r="Q1883" s="304"/>
      <c r="R1883" s="304"/>
      <c r="S1883" s="130" t="str">
        <f t="shared" si="90"/>
        <v>.</v>
      </c>
      <c r="T1883" s="169" t="str">
        <f>IF(S1883="Yes",(NETWORKDAYS(H1883,$D$12,Lists!$F$45:$F$65)-IF(ISNUMBER(J1883),J1883,0)-1),".")</f>
        <v>.</v>
      </c>
      <c r="U1883" s="24"/>
      <c r="V1883" s="296" t="str">
        <f t="shared" si="89"/>
        <v>.</v>
      </c>
      <c r="W1883" s="44"/>
      <c r="X1883" s="307"/>
      <c r="Y1883" s="44"/>
      <c r="Z1883" s="44"/>
      <c r="AA1883" s="44"/>
      <c r="AB1883" s="44"/>
      <c r="AC1883" s="44"/>
      <c r="AD1883" s="44"/>
      <c r="AE1883" s="44"/>
      <c r="AF1883" s="44"/>
      <c r="AG1883" s="44"/>
    </row>
    <row r="1884" spans="1:33" s="105" customFormat="1" ht="11.45" customHeight="1" outlineLevel="1" x14ac:dyDescent="0.2">
      <c r="A1884" s="142">
        <f t="shared" si="88"/>
        <v>1867</v>
      </c>
      <c r="B1884" s="318"/>
      <c r="C1884" s="71"/>
      <c r="D1884" s="314"/>
      <c r="E1884" s="70"/>
      <c r="F1884" s="309"/>
      <c r="G1884" s="308"/>
      <c r="H1884" s="305"/>
      <c r="I1884" s="305"/>
      <c r="J1884" s="311"/>
      <c r="K1884" s="305"/>
      <c r="L1884" s="130" t="str">
        <f>IF(I1884&lt;H1884,"Check dates",IF(AND(H1884="",I1884&gt;0),"Check dates",IF(I1884="",".",IFERROR(MAX(0,NETWORKDAYS(H1884,I1884,Lists!$F$45:$F$65)-IF(ISNUMBER(J1884),J1884,0)-1,0),"."))))</f>
        <v>.</v>
      </c>
      <c r="M1884" s="308"/>
      <c r="N1884" s="308"/>
      <c r="O1884" s="304"/>
      <c r="P1884" s="304"/>
      <c r="Q1884" s="304"/>
      <c r="R1884" s="304"/>
      <c r="S1884" s="130" t="str">
        <f t="shared" si="90"/>
        <v>.</v>
      </c>
      <c r="T1884" s="169" t="str">
        <f>IF(S1884="Yes",(NETWORKDAYS(H1884,$D$12,Lists!$F$45:$F$65)-IF(ISNUMBER(J1884),J1884,0)-1),".")</f>
        <v>.</v>
      </c>
      <c r="U1884" s="24"/>
      <c r="V1884" s="296" t="str">
        <f t="shared" si="89"/>
        <v>.</v>
      </c>
      <c r="W1884" s="44"/>
      <c r="X1884" s="307"/>
      <c r="Y1884" s="44"/>
      <c r="Z1884" s="44"/>
      <c r="AA1884" s="44"/>
      <c r="AB1884" s="44"/>
      <c r="AC1884" s="44"/>
      <c r="AD1884" s="44"/>
      <c r="AE1884" s="44"/>
      <c r="AF1884" s="44"/>
      <c r="AG1884" s="44"/>
    </row>
    <row r="1885" spans="1:33" s="105" customFormat="1" ht="11.45" customHeight="1" outlineLevel="1" x14ac:dyDescent="0.2">
      <c r="A1885" s="142">
        <f t="shared" si="88"/>
        <v>1868</v>
      </c>
      <c r="B1885" s="318"/>
      <c r="C1885" s="71"/>
      <c r="D1885" s="314"/>
      <c r="E1885" s="70"/>
      <c r="F1885" s="309"/>
      <c r="G1885" s="308"/>
      <c r="H1885" s="305"/>
      <c r="I1885" s="305"/>
      <c r="J1885" s="311"/>
      <c r="K1885" s="305"/>
      <c r="L1885" s="130" t="str">
        <f>IF(I1885&lt;H1885,"Check dates",IF(AND(H1885="",I1885&gt;0),"Check dates",IF(I1885="",".",IFERROR(MAX(0,NETWORKDAYS(H1885,I1885,Lists!$F$45:$F$65)-IF(ISNUMBER(J1885),J1885,0)-1,0),"."))))</f>
        <v>.</v>
      </c>
      <c r="M1885" s="308"/>
      <c r="N1885" s="308"/>
      <c r="O1885" s="304"/>
      <c r="P1885" s="304"/>
      <c r="Q1885" s="304"/>
      <c r="R1885" s="304"/>
      <c r="S1885" s="130" t="str">
        <f t="shared" si="90"/>
        <v>.</v>
      </c>
      <c r="T1885" s="169" t="str">
        <f>IF(S1885="Yes",(NETWORKDAYS(H1885,$D$12,Lists!$F$45:$F$65)-IF(ISNUMBER(J1885),J1885,0)-1),".")</f>
        <v>.</v>
      </c>
      <c r="U1885" s="24"/>
      <c r="V1885" s="296" t="str">
        <f t="shared" si="89"/>
        <v>.</v>
      </c>
      <c r="W1885" s="44"/>
      <c r="X1885" s="307"/>
      <c r="Y1885" s="44"/>
      <c r="Z1885" s="44"/>
      <c r="AA1885" s="44"/>
      <c r="AB1885" s="44"/>
      <c r="AC1885" s="44"/>
      <c r="AD1885" s="44"/>
      <c r="AE1885" s="44"/>
      <c r="AF1885" s="44"/>
      <c r="AG1885" s="44"/>
    </row>
    <row r="1886" spans="1:33" s="105" customFormat="1" outlineLevel="1" x14ac:dyDescent="0.2">
      <c r="A1886" s="142">
        <f t="shared" si="88"/>
        <v>1869</v>
      </c>
      <c r="B1886" s="318"/>
      <c r="C1886" s="71"/>
      <c r="D1886" s="314"/>
      <c r="E1886" s="70"/>
      <c r="F1886" s="309"/>
      <c r="G1886" s="308"/>
      <c r="H1886" s="305"/>
      <c r="I1886" s="305"/>
      <c r="J1886" s="311"/>
      <c r="K1886" s="305"/>
      <c r="L1886" s="130" t="str">
        <f>IF(I1886&lt;H1886,"Check dates",IF(AND(H1886="",I1886&gt;0),"Check dates",IF(I1886="",".",IFERROR(MAX(0,NETWORKDAYS(H1886,I1886,Lists!$F$45:$F$65)-IF(ISNUMBER(J1886),J1886,0)-1,0),"."))))</f>
        <v>.</v>
      </c>
      <c r="M1886" s="308"/>
      <c r="N1886" s="308"/>
      <c r="O1886" s="304"/>
      <c r="P1886" s="304"/>
      <c r="Q1886" s="304"/>
      <c r="R1886" s="304"/>
      <c r="S1886" s="130" t="str">
        <f t="shared" si="90"/>
        <v>.</v>
      </c>
      <c r="T1886" s="169" t="str">
        <f>IF(S1886="Yes",(NETWORKDAYS(H1886,$D$12,Lists!$F$45:$F$65)-IF(ISNUMBER(J1886),J1886,0)-1),".")</f>
        <v>.</v>
      </c>
      <c r="U1886" s="24"/>
      <c r="V1886" s="296" t="str">
        <f t="shared" si="89"/>
        <v>.</v>
      </c>
      <c r="W1886" s="44"/>
      <c r="X1886" s="307"/>
      <c r="Y1886" s="44"/>
      <c r="Z1886" s="44"/>
      <c r="AA1886" s="44"/>
      <c r="AB1886" s="44"/>
      <c r="AC1886" s="44"/>
      <c r="AD1886" s="44"/>
      <c r="AE1886" s="44"/>
      <c r="AF1886" s="44"/>
      <c r="AG1886" s="44"/>
    </row>
    <row r="1887" spans="1:33" s="105" customFormat="1" ht="11.45" customHeight="1" outlineLevel="1" x14ac:dyDescent="0.2">
      <c r="A1887" s="142">
        <f t="shared" si="88"/>
        <v>1870</v>
      </c>
      <c r="B1887" s="318"/>
      <c r="C1887" s="71"/>
      <c r="D1887" s="314"/>
      <c r="E1887" s="70"/>
      <c r="F1887" s="309"/>
      <c r="G1887" s="308"/>
      <c r="H1887" s="305"/>
      <c r="I1887" s="305"/>
      <c r="J1887" s="311"/>
      <c r="K1887" s="305"/>
      <c r="L1887" s="130" t="str">
        <f>IF(I1887&lt;H1887,"Check dates",IF(AND(H1887="",I1887&gt;0),"Check dates",IF(I1887="",".",IFERROR(MAX(0,NETWORKDAYS(H1887,I1887,Lists!$F$45:$F$65)-IF(ISNUMBER(J1887),J1887,0)-1,0),"."))))</f>
        <v>.</v>
      </c>
      <c r="M1887" s="308"/>
      <c r="N1887" s="308"/>
      <c r="O1887" s="304"/>
      <c r="P1887" s="304"/>
      <c r="Q1887" s="304"/>
      <c r="R1887" s="304"/>
      <c r="S1887" s="130" t="str">
        <f t="shared" si="90"/>
        <v>.</v>
      </c>
      <c r="T1887" s="169" t="str">
        <f>IF(S1887="Yes",(NETWORKDAYS(H1887,$D$12,Lists!$F$45:$F$65)-IF(ISNUMBER(J1887),J1887,0)-1),".")</f>
        <v>.</v>
      </c>
      <c r="U1887" s="24"/>
      <c r="V1887" s="296" t="str">
        <f t="shared" si="89"/>
        <v>.</v>
      </c>
      <c r="W1887" s="44"/>
      <c r="X1887" s="307"/>
      <c r="Y1887" s="44"/>
      <c r="Z1887" s="44"/>
      <c r="AA1887" s="44"/>
      <c r="AB1887" s="44"/>
      <c r="AC1887" s="44"/>
      <c r="AD1887" s="44"/>
      <c r="AE1887" s="44"/>
      <c r="AF1887" s="44"/>
      <c r="AG1887" s="44"/>
    </row>
    <row r="1888" spans="1:33" s="105" customFormat="1" ht="11.45" customHeight="1" outlineLevel="1" x14ac:dyDescent="0.2">
      <c r="A1888" s="142">
        <f t="shared" si="88"/>
        <v>1871</v>
      </c>
      <c r="B1888" s="318"/>
      <c r="C1888" s="71"/>
      <c r="D1888" s="314"/>
      <c r="E1888" s="70"/>
      <c r="F1888" s="309"/>
      <c r="G1888" s="308"/>
      <c r="H1888" s="305"/>
      <c r="I1888" s="305"/>
      <c r="J1888" s="311"/>
      <c r="K1888" s="305"/>
      <c r="L1888" s="130" t="str">
        <f>IF(I1888&lt;H1888,"Check dates",IF(AND(H1888="",I1888&gt;0),"Check dates",IF(I1888="",".",IFERROR(MAX(0,NETWORKDAYS(H1888,I1888,Lists!$F$45:$F$65)-IF(ISNUMBER(J1888),J1888,0)-1,0),"."))))</f>
        <v>.</v>
      </c>
      <c r="M1888" s="308"/>
      <c r="N1888" s="308"/>
      <c r="O1888" s="304"/>
      <c r="P1888" s="304"/>
      <c r="Q1888" s="304"/>
      <c r="R1888" s="304"/>
      <c r="S1888" s="130" t="str">
        <f t="shared" si="90"/>
        <v>.</v>
      </c>
      <c r="T1888" s="169" t="str">
        <f>IF(S1888="Yes",(NETWORKDAYS(H1888,$D$12,Lists!$F$45:$F$65)-IF(ISNUMBER(J1888),J1888,0)-1),".")</f>
        <v>.</v>
      </c>
      <c r="U1888" s="24"/>
      <c r="V1888" s="296" t="str">
        <f t="shared" si="89"/>
        <v>.</v>
      </c>
      <c r="W1888" s="44"/>
      <c r="X1888" s="307"/>
      <c r="Y1888" s="44"/>
      <c r="Z1888" s="44"/>
      <c r="AA1888" s="44"/>
      <c r="AB1888" s="44"/>
      <c r="AC1888" s="44"/>
      <c r="AD1888" s="44"/>
      <c r="AE1888" s="44"/>
      <c r="AF1888" s="44"/>
      <c r="AG1888" s="44"/>
    </row>
    <row r="1889" spans="1:33" s="105" customFormat="1" ht="11.45" customHeight="1" outlineLevel="1" x14ac:dyDescent="0.2">
      <c r="A1889" s="142">
        <f t="shared" si="88"/>
        <v>1872</v>
      </c>
      <c r="B1889" s="318"/>
      <c r="C1889" s="71"/>
      <c r="D1889" s="314"/>
      <c r="E1889" s="70"/>
      <c r="F1889" s="309"/>
      <c r="G1889" s="308"/>
      <c r="H1889" s="305"/>
      <c r="I1889" s="305"/>
      <c r="J1889" s="311"/>
      <c r="K1889" s="305"/>
      <c r="L1889" s="130" t="str">
        <f>IF(I1889&lt;H1889,"Check dates",IF(AND(H1889="",I1889&gt;0),"Check dates",IF(I1889="",".",IFERROR(MAX(0,NETWORKDAYS(H1889,I1889,Lists!$F$45:$F$65)-IF(ISNUMBER(J1889),J1889,0)-1,0),"."))))</f>
        <v>.</v>
      </c>
      <c r="M1889" s="308"/>
      <c r="N1889" s="308"/>
      <c r="O1889" s="304"/>
      <c r="P1889" s="304"/>
      <c r="Q1889" s="304"/>
      <c r="R1889" s="304"/>
      <c r="S1889" s="130" t="str">
        <f t="shared" si="90"/>
        <v>.</v>
      </c>
      <c r="T1889" s="169" t="str">
        <f>IF(S1889="Yes",(NETWORKDAYS(H1889,$D$12,Lists!$F$45:$F$65)-IF(ISNUMBER(J1889),J1889,0)-1),".")</f>
        <v>.</v>
      </c>
      <c r="U1889" s="24"/>
      <c r="V1889" s="296" t="str">
        <f t="shared" si="89"/>
        <v>.</v>
      </c>
      <c r="W1889" s="44"/>
      <c r="X1889" s="307"/>
      <c r="Y1889" s="44"/>
      <c r="Z1889" s="44"/>
      <c r="AA1889" s="44"/>
      <c r="AB1889" s="44"/>
      <c r="AC1889" s="44"/>
      <c r="AD1889" s="44"/>
      <c r="AE1889" s="44"/>
      <c r="AF1889" s="44"/>
      <c r="AG1889" s="44"/>
    </row>
    <row r="1890" spans="1:33" s="105" customFormat="1" ht="11.45" customHeight="1" outlineLevel="1" x14ac:dyDescent="0.2">
      <c r="A1890" s="142">
        <f t="shared" si="88"/>
        <v>1873</v>
      </c>
      <c r="B1890" s="318"/>
      <c r="C1890" s="71"/>
      <c r="D1890" s="314"/>
      <c r="E1890" s="70"/>
      <c r="F1890" s="309"/>
      <c r="G1890" s="308"/>
      <c r="H1890" s="305"/>
      <c r="I1890" s="319"/>
      <c r="J1890" s="311"/>
      <c r="K1890" s="305"/>
      <c r="L1890" s="130" t="str">
        <f>IF(I1890&lt;H1890,"Check dates",IF(AND(H1890="",I1890&gt;0),"Check dates",IF(I1890="",".",IFERROR(MAX(0,NETWORKDAYS(H1890,I1890,Lists!$F$45:$F$65)-IF(ISNUMBER(J1890),J1890,0)-1,0),"."))))</f>
        <v>.</v>
      </c>
      <c r="M1890" s="308"/>
      <c r="N1890" s="308"/>
      <c r="O1890" s="304"/>
      <c r="P1890" s="304"/>
      <c r="Q1890" s="304"/>
      <c r="R1890" s="304"/>
      <c r="S1890" s="130" t="str">
        <f t="shared" si="90"/>
        <v>.</v>
      </c>
      <c r="T1890" s="169" t="str">
        <f>IF(S1890="Yes",(NETWORKDAYS(H1890,$D$12,Lists!$F$45:$F$65)-IF(ISNUMBER(J1890),J1890,0)-1),".")</f>
        <v>.</v>
      </c>
      <c r="U1890" s="24"/>
      <c r="V1890" s="296" t="str">
        <f t="shared" si="89"/>
        <v>.</v>
      </c>
      <c r="W1890" s="44"/>
      <c r="X1890" s="307"/>
      <c r="Y1890" s="44"/>
      <c r="Z1890" s="44"/>
      <c r="AA1890" s="44"/>
      <c r="AB1890" s="44"/>
      <c r="AC1890" s="44"/>
      <c r="AD1890" s="44"/>
      <c r="AE1890" s="44"/>
      <c r="AF1890" s="44"/>
      <c r="AG1890" s="44"/>
    </row>
    <row r="1891" spans="1:33" s="105" customFormat="1" ht="11.45" customHeight="1" outlineLevel="1" x14ac:dyDescent="0.2">
      <c r="A1891" s="142">
        <f t="shared" si="88"/>
        <v>1874</v>
      </c>
      <c r="B1891" s="318"/>
      <c r="C1891" s="71"/>
      <c r="D1891" s="314"/>
      <c r="E1891" s="70"/>
      <c r="F1891" s="309"/>
      <c r="G1891" s="308"/>
      <c r="H1891" s="305"/>
      <c r="I1891" s="305"/>
      <c r="J1891" s="311"/>
      <c r="K1891" s="305"/>
      <c r="L1891" s="130" t="str">
        <f>IF(I1891&lt;H1891,"Check dates",IF(AND(H1891="",I1891&gt;0),"Check dates",IF(I1891="",".",IFERROR(MAX(0,NETWORKDAYS(H1891,I1891,Lists!$F$45:$F$65)-IF(ISNUMBER(J1891),J1891,0)-1,0),"."))))</f>
        <v>.</v>
      </c>
      <c r="M1891" s="308"/>
      <c r="N1891" s="308"/>
      <c r="O1891" s="304"/>
      <c r="P1891" s="304"/>
      <c r="Q1891" s="304"/>
      <c r="R1891" s="304"/>
      <c r="S1891" s="130" t="str">
        <f t="shared" si="90"/>
        <v>.</v>
      </c>
      <c r="T1891" s="169" t="str">
        <f>IF(S1891="Yes",(NETWORKDAYS(H1891,$D$12,Lists!$F$45:$F$65)-IF(ISNUMBER(J1891),J1891,0)-1),".")</f>
        <v>.</v>
      </c>
      <c r="U1891" s="24"/>
      <c r="V1891" s="296" t="str">
        <f t="shared" si="89"/>
        <v>.</v>
      </c>
      <c r="W1891" s="44"/>
      <c r="X1891" s="307"/>
      <c r="Y1891" s="44"/>
      <c r="Z1891" s="44"/>
      <c r="AA1891" s="44"/>
      <c r="AB1891" s="44"/>
      <c r="AC1891" s="44"/>
      <c r="AD1891" s="44"/>
      <c r="AE1891" s="44"/>
      <c r="AF1891" s="44"/>
      <c r="AG1891" s="44"/>
    </row>
    <row r="1892" spans="1:33" s="105" customFormat="1" ht="11.45" customHeight="1" outlineLevel="1" x14ac:dyDescent="0.2">
      <c r="A1892" s="142">
        <f t="shared" si="88"/>
        <v>1875</v>
      </c>
      <c r="B1892" s="318"/>
      <c r="C1892" s="71"/>
      <c r="D1892" s="314"/>
      <c r="E1892" s="70"/>
      <c r="F1892" s="309"/>
      <c r="G1892" s="308"/>
      <c r="H1892" s="305"/>
      <c r="I1892" s="305"/>
      <c r="J1892" s="311"/>
      <c r="K1892" s="305"/>
      <c r="L1892" s="130" t="str">
        <f>IF(I1892&lt;H1892,"Check dates",IF(AND(H1892="",I1892&gt;0),"Check dates",IF(I1892="",".",IFERROR(MAX(0,NETWORKDAYS(H1892,I1892,Lists!$F$45:$F$65)-IF(ISNUMBER(J1892),J1892,0)-1,0),"."))))</f>
        <v>.</v>
      </c>
      <c r="M1892" s="308"/>
      <c r="N1892" s="308"/>
      <c r="O1892" s="304"/>
      <c r="P1892" s="304"/>
      <c r="Q1892" s="304"/>
      <c r="R1892" s="304"/>
      <c r="S1892" s="130" t="str">
        <f t="shared" si="90"/>
        <v>.</v>
      </c>
      <c r="T1892" s="169" t="str">
        <f>IF(S1892="Yes",(NETWORKDAYS(H1892,$D$12,Lists!$F$45:$F$65)-IF(ISNUMBER(J1892),J1892,0)-1),".")</f>
        <v>.</v>
      </c>
      <c r="U1892" s="24"/>
      <c r="V1892" s="296" t="str">
        <f t="shared" si="89"/>
        <v>.</v>
      </c>
      <c r="W1892" s="44"/>
      <c r="X1892" s="307"/>
      <c r="Y1892" s="44"/>
      <c r="Z1892" s="44"/>
      <c r="AA1892" s="44"/>
      <c r="AB1892" s="44"/>
      <c r="AC1892" s="44"/>
      <c r="AD1892" s="44"/>
      <c r="AE1892" s="44"/>
      <c r="AF1892" s="44"/>
      <c r="AG1892" s="44"/>
    </row>
    <row r="1893" spans="1:33" s="105" customFormat="1" ht="11.45" customHeight="1" outlineLevel="1" x14ac:dyDescent="0.2">
      <c r="A1893" s="142">
        <f t="shared" si="88"/>
        <v>1876</v>
      </c>
      <c r="B1893" s="318"/>
      <c r="C1893" s="71"/>
      <c r="D1893" s="314"/>
      <c r="E1893" s="70"/>
      <c r="F1893" s="309"/>
      <c r="G1893" s="308"/>
      <c r="H1893" s="305"/>
      <c r="I1893" s="319"/>
      <c r="J1893" s="311"/>
      <c r="K1893" s="305"/>
      <c r="L1893" s="130" t="str">
        <f>IF(I1893&lt;H1893,"Check dates",IF(AND(H1893="",I1893&gt;0),"Check dates",IF(I1893="",".",IFERROR(MAX(0,NETWORKDAYS(H1893,I1893,Lists!$F$45:$F$65)-IF(ISNUMBER(J1893),J1893,0)-1,0),"."))))</f>
        <v>.</v>
      </c>
      <c r="M1893" s="308"/>
      <c r="N1893" s="308"/>
      <c r="O1893" s="304"/>
      <c r="P1893" s="304"/>
      <c r="Q1893" s="304"/>
      <c r="R1893" s="304"/>
      <c r="S1893" s="130" t="str">
        <f t="shared" si="90"/>
        <v>.</v>
      </c>
      <c r="T1893" s="169" t="str">
        <f>IF(S1893="Yes",(NETWORKDAYS(H1893,$D$12,Lists!$F$45:$F$65)-IF(ISNUMBER(J1893),J1893,0)-1),".")</f>
        <v>.</v>
      </c>
      <c r="U1893" s="24"/>
      <c r="V1893" s="296" t="str">
        <f t="shared" si="89"/>
        <v>.</v>
      </c>
      <c r="W1893" s="44"/>
      <c r="X1893" s="307"/>
      <c r="Y1893" s="44"/>
      <c r="Z1893" s="44"/>
      <c r="AA1893" s="44"/>
      <c r="AB1893" s="44"/>
      <c r="AC1893" s="44"/>
      <c r="AD1893" s="44"/>
      <c r="AE1893" s="44"/>
      <c r="AF1893" s="44"/>
      <c r="AG1893" s="44"/>
    </row>
    <row r="1894" spans="1:33" s="105" customFormat="1" ht="11.45" customHeight="1" outlineLevel="1" x14ac:dyDescent="0.2">
      <c r="A1894" s="142">
        <f t="shared" si="88"/>
        <v>1877</v>
      </c>
      <c r="B1894" s="318"/>
      <c r="C1894" s="71"/>
      <c r="D1894" s="314"/>
      <c r="E1894" s="70"/>
      <c r="F1894" s="309"/>
      <c r="G1894" s="308"/>
      <c r="H1894" s="305"/>
      <c r="I1894" s="319"/>
      <c r="J1894" s="311"/>
      <c r="K1894" s="305"/>
      <c r="L1894" s="130" t="str">
        <f>IF(I1894&lt;H1894,"Check dates",IF(AND(H1894="",I1894&gt;0),"Check dates",IF(I1894="",".",IFERROR(MAX(0,NETWORKDAYS(H1894,I1894,Lists!$F$45:$F$65)-IF(ISNUMBER(J1894),J1894,0)-1,0),"."))))</f>
        <v>.</v>
      </c>
      <c r="M1894" s="308"/>
      <c r="N1894" s="308"/>
      <c r="O1894" s="304"/>
      <c r="P1894" s="304"/>
      <c r="Q1894" s="304"/>
      <c r="R1894" s="304"/>
      <c r="S1894" s="130" t="str">
        <f t="shared" si="90"/>
        <v>.</v>
      </c>
      <c r="T1894" s="169" t="str">
        <f>IF(S1894="Yes",(NETWORKDAYS(H1894,$D$12,Lists!$F$45:$F$65)-IF(ISNUMBER(J1894),J1894,0)-1),".")</f>
        <v>.</v>
      </c>
      <c r="U1894" s="24"/>
      <c r="V1894" s="296" t="str">
        <f t="shared" si="89"/>
        <v>.</v>
      </c>
      <c r="W1894" s="44"/>
      <c r="X1894" s="307"/>
      <c r="Y1894" s="44"/>
      <c r="Z1894" s="44"/>
      <c r="AA1894" s="44"/>
      <c r="AB1894" s="44"/>
      <c r="AC1894" s="44"/>
      <c r="AD1894" s="44"/>
      <c r="AE1894" s="44"/>
      <c r="AF1894" s="44"/>
      <c r="AG1894" s="44"/>
    </row>
    <row r="1895" spans="1:33" s="105" customFormat="1" ht="11.45" customHeight="1" outlineLevel="1" x14ac:dyDescent="0.2">
      <c r="A1895" s="142">
        <f t="shared" si="88"/>
        <v>1878</v>
      </c>
      <c r="B1895" s="318"/>
      <c r="C1895" s="71"/>
      <c r="D1895" s="314"/>
      <c r="E1895" s="70"/>
      <c r="F1895" s="309"/>
      <c r="G1895" s="308"/>
      <c r="H1895" s="305"/>
      <c r="I1895" s="319"/>
      <c r="J1895" s="311"/>
      <c r="K1895" s="305"/>
      <c r="L1895" s="130" t="str">
        <f>IF(I1895&lt;H1895,"Check dates",IF(AND(H1895="",I1895&gt;0),"Check dates",IF(I1895="",".",IFERROR(MAX(0,NETWORKDAYS(H1895,I1895,Lists!$F$45:$F$65)-IF(ISNUMBER(J1895),J1895,0)-1,0),"."))))</f>
        <v>.</v>
      </c>
      <c r="M1895" s="308"/>
      <c r="N1895" s="308"/>
      <c r="O1895" s="304"/>
      <c r="P1895" s="304"/>
      <c r="Q1895" s="304"/>
      <c r="R1895" s="304"/>
      <c r="S1895" s="130" t="str">
        <f t="shared" si="90"/>
        <v>.</v>
      </c>
      <c r="T1895" s="169" t="str">
        <f>IF(S1895="Yes",(NETWORKDAYS(H1895,$D$12,Lists!$F$45:$F$65)-IF(ISNUMBER(J1895),J1895,0)-1),".")</f>
        <v>.</v>
      </c>
      <c r="U1895" s="24"/>
      <c r="V1895" s="296" t="str">
        <f t="shared" si="89"/>
        <v>.</v>
      </c>
      <c r="W1895" s="44"/>
      <c r="X1895" s="307"/>
      <c r="Y1895" s="44"/>
      <c r="Z1895" s="44"/>
      <c r="AA1895" s="44"/>
      <c r="AB1895" s="44"/>
      <c r="AC1895" s="44"/>
      <c r="AD1895" s="44"/>
      <c r="AE1895" s="44"/>
      <c r="AF1895" s="44"/>
      <c r="AG1895" s="44"/>
    </row>
    <row r="1896" spans="1:33" s="105" customFormat="1" ht="11.45" customHeight="1" outlineLevel="1" x14ac:dyDescent="0.2">
      <c r="A1896" s="142">
        <f t="shared" si="88"/>
        <v>1879</v>
      </c>
      <c r="B1896" s="318"/>
      <c r="C1896" s="71"/>
      <c r="D1896" s="314"/>
      <c r="E1896" s="70"/>
      <c r="F1896" s="309"/>
      <c r="G1896" s="308"/>
      <c r="H1896" s="305"/>
      <c r="I1896" s="319"/>
      <c r="J1896" s="311"/>
      <c r="K1896" s="305"/>
      <c r="L1896" s="130" t="str">
        <f>IF(I1896&lt;H1896,"Check dates",IF(AND(H1896="",I1896&gt;0),"Check dates",IF(I1896="",".",IFERROR(MAX(0,NETWORKDAYS(H1896,I1896,Lists!$F$45:$F$65)-IF(ISNUMBER(J1896),J1896,0)-1,0),"."))))</f>
        <v>.</v>
      </c>
      <c r="M1896" s="308"/>
      <c r="N1896" s="308"/>
      <c r="O1896" s="304"/>
      <c r="P1896" s="304"/>
      <c r="Q1896" s="304"/>
      <c r="R1896" s="304"/>
      <c r="S1896" s="130" t="str">
        <f t="shared" si="90"/>
        <v>.</v>
      </c>
      <c r="T1896" s="169" t="str">
        <f>IF(S1896="Yes",(NETWORKDAYS(H1896,$D$12,Lists!$F$45:$F$65)-IF(ISNUMBER(J1896),J1896,0)-1),".")</f>
        <v>.</v>
      </c>
      <c r="U1896" s="24"/>
      <c r="V1896" s="296" t="str">
        <f t="shared" si="89"/>
        <v>.</v>
      </c>
      <c r="W1896" s="44"/>
      <c r="X1896" s="307"/>
      <c r="Y1896" s="44"/>
      <c r="Z1896" s="44"/>
      <c r="AA1896" s="44"/>
      <c r="AB1896" s="44"/>
      <c r="AC1896" s="44"/>
      <c r="AD1896" s="44"/>
      <c r="AE1896" s="44"/>
      <c r="AF1896" s="44"/>
      <c r="AG1896" s="44"/>
    </row>
    <row r="1897" spans="1:33" s="105" customFormat="1" ht="11.45" customHeight="1" outlineLevel="1" x14ac:dyDescent="0.2">
      <c r="A1897" s="142">
        <f t="shared" si="88"/>
        <v>1880</v>
      </c>
      <c r="B1897" s="318"/>
      <c r="C1897" s="71"/>
      <c r="D1897" s="314"/>
      <c r="E1897" s="70"/>
      <c r="F1897" s="309"/>
      <c r="G1897" s="308"/>
      <c r="H1897" s="305"/>
      <c r="I1897" s="319"/>
      <c r="J1897" s="311"/>
      <c r="K1897" s="305"/>
      <c r="L1897" s="130" t="str">
        <f>IF(I1897&lt;H1897,"Check dates",IF(AND(H1897="",I1897&gt;0),"Check dates",IF(I1897="",".",IFERROR(MAX(0,NETWORKDAYS(H1897,I1897,Lists!$F$45:$F$65)-IF(ISNUMBER(J1897),J1897,0)-1,0),"."))))</f>
        <v>.</v>
      </c>
      <c r="M1897" s="308"/>
      <c r="N1897" s="308"/>
      <c r="O1897" s="304"/>
      <c r="P1897" s="304"/>
      <c r="Q1897" s="304"/>
      <c r="R1897" s="304"/>
      <c r="S1897" s="130" t="str">
        <f t="shared" si="90"/>
        <v>.</v>
      </c>
      <c r="T1897" s="169" t="str">
        <f>IF(S1897="Yes",(NETWORKDAYS(H1897,$D$12,Lists!$F$45:$F$65)-IF(ISNUMBER(J1897),J1897,0)-1),".")</f>
        <v>.</v>
      </c>
      <c r="U1897" s="24"/>
      <c r="V1897" s="296" t="str">
        <f t="shared" si="89"/>
        <v>.</v>
      </c>
      <c r="W1897" s="44"/>
      <c r="X1897" s="307"/>
      <c r="Y1897" s="44"/>
      <c r="Z1897" s="44"/>
      <c r="AA1897" s="44"/>
      <c r="AB1897" s="44"/>
      <c r="AC1897" s="44"/>
      <c r="AD1897" s="44"/>
      <c r="AE1897" s="44"/>
      <c r="AF1897" s="44"/>
      <c r="AG1897" s="44"/>
    </row>
    <row r="1898" spans="1:33" s="105" customFormat="1" ht="11.45" customHeight="1" outlineLevel="1" x14ac:dyDescent="0.2">
      <c r="A1898" s="142">
        <f t="shared" si="88"/>
        <v>1881</v>
      </c>
      <c r="B1898" s="318"/>
      <c r="C1898" s="71"/>
      <c r="D1898" s="314"/>
      <c r="E1898" s="70"/>
      <c r="F1898" s="309"/>
      <c r="G1898" s="308"/>
      <c r="H1898" s="305"/>
      <c r="I1898" s="305"/>
      <c r="J1898" s="311"/>
      <c r="K1898" s="305"/>
      <c r="L1898" s="130" t="str">
        <f>IF(I1898&lt;H1898,"Check dates",IF(AND(H1898="",I1898&gt;0),"Check dates",IF(I1898="",".",IFERROR(MAX(0,NETWORKDAYS(H1898,I1898,Lists!$F$45:$F$65)-IF(ISNUMBER(J1898),J1898,0)-1,0),"."))))</f>
        <v>.</v>
      </c>
      <c r="M1898" s="308"/>
      <c r="N1898" s="308"/>
      <c r="O1898" s="304"/>
      <c r="P1898" s="304"/>
      <c r="Q1898" s="304"/>
      <c r="R1898" s="304"/>
      <c r="S1898" s="130" t="str">
        <f t="shared" si="90"/>
        <v>.</v>
      </c>
      <c r="T1898" s="169" t="str">
        <f>IF(S1898="Yes",(NETWORKDAYS(H1898,$D$12,Lists!$F$45:$F$65)-IF(ISNUMBER(J1898),J1898,0)-1),".")</f>
        <v>.</v>
      </c>
      <c r="U1898" s="24"/>
      <c r="V1898" s="296" t="str">
        <f t="shared" si="89"/>
        <v>.</v>
      </c>
      <c r="W1898" s="44"/>
      <c r="X1898" s="307"/>
      <c r="Y1898" s="44"/>
      <c r="Z1898" s="44"/>
      <c r="AA1898" s="44"/>
      <c r="AB1898" s="44"/>
      <c r="AC1898" s="44"/>
      <c r="AD1898" s="44"/>
      <c r="AE1898" s="44"/>
      <c r="AF1898" s="44"/>
      <c r="AG1898" s="44"/>
    </row>
    <row r="1899" spans="1:33" s="105" customFormat="1" ht="11.45" customHeight="1" outlineLevel="1" x14ac:dyDescent="0.2">
      <c r="A1899" s="142">
        <f t="shared" si="88"/>
        <v>1882</v>
      </c>
      <c r="B1899" s="318"/>
      <c r="C1899" s="71"/>
      <c r="D1899" s="314"/>
      <c r="E1899" s="70"/>
      <c r="F1899" s="309"/>
      <c r="G1899" s="308"/>
      <c r="H1899" s="305"/>
      <c r="I1899" s="319"/>
      <c r="J1899" s="311"/>
      <c r="K1899" s="305"/>
      <c r="L1899" s="130" t="str">
        <f>IF(I1899&lt;H1899,"Check dates",IF(AND(H1899="",I1899&gt;0),"Check dates",IF(I1899="",".",IFERROR(MAX(0,NETWORKDAYS(H1899,I1899,Lists!$F$45:$F$65)-IF(ISNUMBER(J1899),J1899,0)-1,0),"."))))</f>
        <v>.</v>
      </c>
      <c r="M1899" s="308"/>
      <c r="N1899" s="308"/>
      <c r="O1899" s="304"/>
      <c r="P1899" s="304"/>
      <c r="Q1899" s="304"/>
      <c r="R1899" s="304"/>
      <c r="S1899" s="130" t="str">
        <f t="shared" si="90"/>
        <v>.</v>
      </c>
      <c r="T1899" s="169" t="str">
        <f>IF(S1899="Yes",(NETWORKDAYS(H1899,$D$12,Lists!$F$45:$F$65)-IF(ISNUMBER(J1899),J1899,0)-1),".")</f>
        <v>.</v>
      </c>
      <c r="U1899" s="24"/>
      <c r="V1899" s="296" t="str">
        <f t="shared" si="89"/>
        <v>.</v>
      </c>
      <c r="W1899" s="44"/>
      <c r="X1899" s="307"/>
      <c r="Y1899" s="44"/>
      <c r="Z1899" s="44"/>
      <c r="AA1899" s="44"/>
      <c r="AB1899" s="44"/>
      <c r="AC1899" s="44"/>
      <c r="AD1899" s="44"/>
      <c r="AE1899" s="44"/>
      <c r="AF1899" s="44"/>
      <c r="AG1899" s="44"/>
    </row>
    <row r="1900" spans="1:33" s="105" customFormat="1" ht="11.45" customHeight="1" outlineLevel="1" x14ac:dyDescent="0.2">
      <c r="A1900" s="142">
        <f t="shared" si="88"/>
        <v>1883</v>
      </c>
      <c r="B1900" s="318"/>
      <c r="C1900" s="71"/>
      <c r="D1900" s="314"/>
      <c r="E1900" s="70"/>
      <c r="F1900" s="309"/>
      <c r="G1900" s="308"/>
      <c r="H1900" s="305"/>
      <c r="I1900" s="305"/>
      <c r="J1900" s="311"/>
      <c r="K1900" s="305"/>
      <c r="L1900" s="130" t="str">
        <f>IF(I1900&lt;H1900,"Check dates",IF(AND(H1900="",I1900&gt;0),"Check dates",IF(I1900="",".",IFERROR(MAX(0,NETWORKDAYS(H1900,I1900,Lists!$F$45:$F$65)-IF(ISNUMBER(J1900),J1900,0)-1,0),"."))))</f>
        <v>.</v>
      </c>
      <c r="M1900" s="308"/>
      <c r="N1900" s="308"/>
      <c r="O1900" s="304"/>
      <c r="P1900" s="304"/>
      <c r="Q1900" s="304"/>
      <c r="R1900" s="304"/>
      <c r="S1900" s="130" t="str">
        <f t="shared" si="90"/>
        <v>.</v>
      </c>
      <c r="T1900" s="169" t="str">
        <f>IF(S1900="Yes",(NETWORKDAYS(H1900,$D$12,Lists!$F$45:$F$65)-IF(ISNUMBER(J1900),J1900,0)-1),".")</f>
        <v>.</v>
      </c>
      <c r="U1900" s="24"/>
      <c r="V1900" s="296" t="str">
        <f t="shared" si="89"/>
        <v>.</v>
      </c>
      <c r="W1900" s="44"/>
      <c r="X1900" s="307"/>
      <c r="Y1900" s="44"/>
      <c r="Z1900" s="44"/>
      <c r="AA1900" s="44"/>
      <c r="AB1900" s="44"/>
      <c r="AC1900" s="44"/>
      <c r="AD1900" s="44"/>
      <c r="AE1900" s="44"/>
      <c r="AF1900" s="44"/>
      <c r="AG1900" s="44"/>
    </row>
    <row r="1901" spans="1:33" s="105" customFormat="1" ht="11.45" customHeight="1" outlineLevel="1" x14ac:dyDescent="0.2">
      <c r="A1901" s="142">
        <f t="shared" si="88"/>
        <v>1884</v>
      </c>
      <c r="B1901" s="318"/>
      <c r="C1901" s="71"/>
      <c r="D1901" s="314"/>
      <c r="E1901" s="70"/>
      <c r="F1901" s="309"/>
      <c r="G1901" s="308"/>
      <c r="H1901" s="305"/>
      <c r="I1901" s="319"/>
      <c r="J1901" s="311"/>
      <c r="K1901" s="305"/>
      <c r="L1901" s="130" t="str">
        <f>IF(I1901&lt;H1901,"Check dates",IF(AND(H1901="",I1901&gt;0),"Check dates",IF(I1901="",".",IFERROR(MAX(0,NETWORKDAYS(H1901,I1901,Lists!$F$45:$F$65)-IF(ISNUMBER(J1901),J1901,0)-1,0),"."))))</f>
        <v>.</v>
      </c>
      <c r="M1901" s="308"/>
      <c r="N1901" s="308"/>
      <c r="O1901" s="304"/>
      <c r="P1901" s="304"/>
      <c r="Q1901" s="304"/>
      <c r="R1901" s="304"/>
      <c r="S1901" s="130" t="str">
        <f t="shared" si="90"/>
        <v>.</v>
      </c>
      <c r="T1901" s="169" t="str">
        <f>IF(S1901="Yes",(NETWORKDAYS(H1901,$D$12,Lists!$F$45:$F$65)-IF(ISNUMBER(J1901),J1901,0)-1),".")</f>
        <v>.</v>
      </c>
      <c r="U1901" s="24"/>
      <c r="V1901" s="296" t="str">
        <f t="shared" si="89"/>
        <v>.</v>
      </c>
      <c r="W1901" s="44"/>
      <c r="X1901" s="307"/>
      <c r="Y1901" s="44"/>
      <c r="Z1901" s="44"/>
      <c r="AA1901" s="44"/>
      <c r="AB1901" s="44"/>
      <c r="AC1901" s="44"/>
      <c r="AD1901" s="44"/>
      <c r="AE1901" s="44"/>
      <c r="AF1901" s="44"/>
      <c r="AG1901" s="44"/>
    </row>
    <row r="1902" spans="1:33" s="105" customFormat="1" ht="11.45" customHeight="1" outlineLevel="1" x14ac:dyDescent="0.2">
      <c r="A1902" s="142">
        <f t="shared" si="88"/>
        <v>1885</v>
      </c>
      <c r="B1902" s="318"/>
      <c r="C1902" s="71"/>
      <c r="D1902" s="314"/>
      <c r="E1902" s="70"/>
      <c r="F1902" s="309"/>
      <c r="G1902" s="308"/>
      <c r="H1902" s="305"/>
      <c r="I1902" s="305"/>
      <c r="J1902" s="311"/>
      <c r="K1902" s="305"/>
      <c r="L1902" s="130" t="str">
        <f>IF(I1902&lt;H1902,"Check dates",IF(AND(H1902="",I1902&gt;0),"Check dates",IF(I1902="",".",IFERROR(MAX(0,NETWORKDAYS(H1902,I1902,Lists!$F$45:$F$65)-IF(ISNUMBER(J1902),J1902,0)-1,0),"."))))</f>
        <v>.</v>
      </c>
      <c r="M1902" s="308"/>
      <c r="N1902" s="308"/>
      <c r="O1902" s="304"/>
      <c r="P1902" s="304"/>
      <c r="Q1902" s="304"/>
      <c r="R1902" s="304"/>
      <c r="S1902" s="130" t="str">
        <f t="shared" si="90"/>
        <v>.</v>
      </c>
      <c r="T1902" s="169" t="str">
        <f>IF(S1902="Yes",(NETWORKDAYS(H1902,$D$12,Lists!$F$45:$F$65)-IF(ISNUMBER(J1902),J1902,0)-1),".")</f>
        <v>.</v>
      </c>
      <c r="U1902" s="24"/>
      <c r="V1902" s="296" t="str">
        <f t="shared" si="89"/>
        <v>.</v>
      </c>
      <c r="W1902" s="44"/>
      <c r="X1902" s="307"/>
      <c r="Y1902" s="44"/>
      <c r="Z1902" s="44"/>
      <c r="AA1902" s="44"/>
      <c r="AB1902" s="44"/>
      <c r="AC1902" s="44"/>
      <c r="AD1902" s="44"/>
      <c r="AE1902" s="44"/>
      <c r="AF1902" s="44"/>
      <c r="AG1902" s="44"/>
    </row>
    <row r="1903" spans="1:33" s="105" customFormat="1" outlineLevel="1" x14ac:dyDescent="0.2">
      <c r="A1903" s="142">
        <f t="shared" si="88"/>
        <v>1886</v>
      </c>
      <c r="B1903" s="318"/>
      <c r="C1903" s="71"/>
      <c r="D1903" s="314"/>
      <c r="E1903" s="70"/>
      <c r="F1903" s="70"/>
      <c r="G1903" s="265"/>
      <c r="H1903" s="305"/>
      <c r="I1903" s="319"/>
      <c r="J1903" s="311"/>
      <c r="K1903" s="305"/>
      <c r="L1903" s="130" t="str">
        <f>IF(I1903&lt;H1903,"Check dates",IF(AND(H1903="",I1903&gt;0),"Check dates",IF(I1903="",".",IFERROR(MAX(0,NETWORKDAYS(H1903,I1903,Lists!$F$45:$F$65)-IF(ISNUMBER(J1903),J1903,0)-1,0),"."))))</f>
        <v>.</v>
      </c>
      <c r="M1903" s="308"/>
      <c r="N1903" s="308"/>
      <c r="O1903" s="304"/>
      <c r="P1903" s="304"/>
      <c r="Q1903" s="304"/>
      <c r="R1903" s="304"/>
      <c r="S1903" s="130" t="str">
        <f t="shared" si="90"/>
        <v>.</v>
      </c>
      <c r="T1903" s="169" t="str">
        <f>IF(S1903="Yes",(NETWORKDAYS(H1903,$D$12,Lists!$F$45:$F$65)-IF(ISNUMBER(J1903),J1903,0)-1),".")</f>
        <v>.</v>
      </c>
      <c r="U1903" s="24"/>
      <c r="V1903" s="296" t="str">
        <f t="shared" si="89"/>
        <v>.</v>
      </c>
      <c r="W1903" s="44"/>
      <c r="X1903" s="307"/>
      <c r="Y1903" s="44"/>
      <c r="Z1903" s="44"/>
      <c r="AA1903" s="44"/>
      <c r="AB1903" s="44"/>
      <c r="AC1903" s="44"/>
      <c r="AD1903" s="44"/>
      <c r="AE1903" s="44"/>
      <c r="AF1903" s="44"/>
      <c r="AG1903" s="44"/>
    </row>
    <row r="1904" spans="1:33" s="105" customFormat="1" outlineLevel="1" x14ac:dyDescent="0.2">
      <c r="A1904" s="142">
        <f t="shared" si="88"/>
        <v>1887</v>
      </c>
      <c r="B1904" s="318"/>
      <c r="C1904" s="71"/>
      <c r="D1904" s="314"/>
      <c r="E1904" s="70"/>
      <c r="F1904" s="70"/>
      <c r="G1904" s="265"/>
      <c r="H1904" s="305"/>
      <c r="I1904" s="319"/>
      <c r="J1904" s="311"/>
      <c r="K1904" s="305"/>
      <c r="L1904" s="130" t="str">
        <f>IF(I1904&lt;H1904,"Check dates",IF(AND(H1904="",I1904&gt;0),"Check dates",IF(I1904="",".",IFERROR(MAX(0,NETWORKDAYS(H1904,I1904,Lists!$F$45:$F$65)-IF(ISNUMBER(J1904),J1904,0)-1,0),"."))))</f>
        <v>.</v>
      </c>
      <c r="M1904" s="308"/>
      <c r="N1904" s="308"/>
      <c r="O1904" s="304"/>
      <c r="P1904" s="304"/>
      <c r="Q1904" s="304"/>
      <c r="R1904" s="304"/>
      <c r="S1904" s="130" t="str">
        <f t="shared" si="90"/>
        <v>.</v>
      </c>
      <c r="T1904" s="169" t="str">
        <f>IF(S1904="Yes",(NETWORKDAYS(H1904,$D$12,Lists!$F$45:$F$65)-IF(ISNUMBER(J1904),J1904,0)-1),".")</f>
        <v>.</v>
      </c>
      <c r="U1904" s="24"/>
      <c r="V1904" s="296" t="str">
        <f t="shared" si="89"/>
        <v>.</v>
      </c>
      <c r="W1904" s="44"/>
      <c r="X1904" s="307"/>
      <c r="Y1904" s="44"/>
      <c r="Z1904" s="44"/>
      <c r="AA1904" s="44"/>
      <c r="AB1904" s="44"/>
      <c r="AC1904" s="44"/>
      <c r="AD1904" s="44"/>
      <c r="AE1904" s="44"/>
      <c r="AF1904" s="44"/>
      <c r="AG1904" s="44"/>
    </row>
    <row r="1905" spans="1:33" s="105" customFormat="1" outlineLevel="1" x14ac:dyDescent="0.2">
      <c r="A1905" s="142">
        <f t="shared" si="88"/>
        <v>1888</v>
      </c>
      <c r="B1905" s="318"/>
      <c r="C1905" s="71"/>
      <c r="D1905" s="314"/>
      <c r="E1905" s="70"/>
      <c r="F1905" s="70"/>
      <c r="G1905" s="265"/>
      <c r="H1905" s="305"/>
      <c r="I1905" s="319"/>
      <c r="J1905" s="311"/>
      <c r="K1905" s="305"/>
      <c r="L1905" s="130" t="str">
        <f>IF(I1905&lt;H1905,"Check dates",IF(AND(H1905="",I1905&gt;0),"Check dates",IF(I1905="",".",IFERROR(MAX(0,NETWORKDAYS(H1905,I1905,Lists!$F$45:$F$65)-IF(ISNUMBER(J1905),J1905,0)-1,0),"."))))</f>
        <v>.</v>
      </c>
      <c r="M1905" s="308"/>
      <c r="N1905" s="308"/>
      <c r="O1905" s="304"/>
      <c r="P1905" s="304"/>
      <c r="Q1905" s="304"/>
      <c r="R1905" s="304"/>
      <c r="S1905" s="130" t="str">
        <f t="shared" si="90"/>
        <v>.</v>
      </c>
      <c r="T1905" s="169" t="str">
        <f>IF(S1905="Yes",(NETWORKDAYS(H1905,$D$12,Lists!$F$45:$F$65)-IF(ISNUMBER(J1905),J1905,0)-1),".")</f>
        <v>.</v>
      </c>
      <c r="U1905" s="24"/>
      <c r="V1905" s="296" t="str">
        <f t="shared" si="89"/>
        <v>.</v>
      </c>
      <c r="W1905" s="44"/>
      <c r="X1905" s="307"/>
      <c r="Y1905" s="44"/>
      <c r="Z1905" s="44"/>
      <c r="AA1905" s="44"/>
      <c r="AB1905" s="44"/>
      <c r="AC1905" s="44"/>
      <c r="AD1905" s="44"/>
      <c r="AE1905" s="44"/>
      <c r="AF1905" s="44"/>
      <c r="AG1905" s="44"/>
    </row>
    <row r="1906" spans="1:33" s="105" customFormat="1" ht="11.45" customHeight="1" outlineLevel="1" x14ac:dyDescent="0.2">
      <c r="A1906" s="142">
        <f t="shared" si="88"/>
        <v>1889</v>
      </c>
      <c r="B1906" s="318"/>
      <c r="C1906" s="71"/>
      <c r="D1906" s="314"/>
      <c r="E1906" s="70"/>
      <c r="F1906" s="70"/>
      <c r="G1906" s="265"/>
      <c r="H1906" s="305"/>
      <c r="I1906" s="319"/>
      <c r="J1906" s="311"/>
      <c r="K1906" s="305"/>
      <c r="L1906" s="130" t="str">
        <f>IF(I1906&lt;H1906,"Check dates",IF(AND(H1906="",I1906&gt;0),"Check dates",IF(I1906="",".",IFERROR(MAX(0,NETWORKDAYS(H1906,I1906,Lists!$F$45:$F$65)-IF(ISNUMBER(J1906),J1906,0)-1,0),"."))))</f>
        <v>.</v>
      </c>
      <c r="M1906" s="308"/>
      <c r="N1906" s="308"/>
      <c r="O1906" s="304"/>
      <c r="P1906" s="304"/>
      <c r="Q1906" s="304"/>
      <c r="R1906" s="304"/>
      <c r="S1906" s="130" t="str">
        <f t="shared" si="90"/>
        <v>.</v>
      </c>
      <c r="T1906" s="169" t="str">
        <f>IF(S1906="Yes",(NETWORKDAYS(H1906,$D$12,Lists!$F$45:$F$65)-IF(ISNUMBER(J1906),J1906,0)-1),".")</f>
        <v>.</v>
      </c>
      <c r="U1906" s="24"/>
      <c r="V1906" s="296" t="str">
        <f t="shared" si="89"/>
        <v>.</v>
      </c>
      <c r="W1906" s="44"/>
      <c r="X1906" s="307"/>
      <c r="Y1906" s="44"/>
      <c r="Z1906" s="44"/>
      <c r="AA1906" s="44"/>
      <c r="AB1906" s="44"/>
      <c r="AC1906" s="44"/>
      <c r="AD1906" s="44"/>
      <c r="AE1906" s="44"/>
      <c r="AF1906" s="44"/>
      <c r="AG1906" s="44"/>
    </row>
    <row r="1907" spans="1:33" s="105" customFormat="1" ht="11.45" customHeight="1" outlineLevel="1" x14ac:dyDescent="0.2">
      <c r="A1907" s="142">
        <f t="shared" si="88"/>
        <v>1890</v>
      </c>
      <c r="B1907" s="318"/>
      <c r="C1907" s="71"/>
      <c r="D1907" s="314"/>
      <c r="E1907" s="70"/>
      <c r="F1907" s="70"/>
      <c r="G1907" s="265"/>
      <c r="H1907" s="305"/>
      <c r="I1907" s="305"/>
      <c r="J1907" s="311"/>
      <c r="K1907" s="305"/>
      <c r="L1907" s="130" t="str">
        <f>IF(I1907&lt;H1907,"Check dates",IF(AND(H1907="",I1907&gt;0),"Check dates",IF(I1907="",".",IFERROR(MAX(0,NETWORKDAYS(H1907,I1907,Lists!$F$45:$F$65)-IF(ISNUMBER(J1907),J1907,0)-1,0),"."))))</f>
        <v>.</v>
      </c>
      <c r="M1907" s="308"/>
      <c r="N1907" s="308"/>
      <c r="O1907" s="304"/>
      <c r="P1907" s="304"/>
      <c r="Q1907" s="304"/>
      <c r="R1907" s="304"/>
      <c r="S1907" s="130" t="str">
        <f t="shared" si="90"/>
        <v>.</v>
      </c>
      <c r="T1907" s="169" t="str">
        <f>IF(S1907="Yes",(NETWORKDAYS(H1907,$D$12,Lists!$F$45:$F$65)-IF(ISNUMBER(J1907),J1907,0)-1),".")</f>
        <v>.</v>
      </c>
      <c r="U1907" s="24"/>
      <c r="V1907" s="296" t="str">
        <f t="shared" si="89"/>
        <v>.</v>
      </c>
      <c r="W1907" s="44"/>
      <c r="X1907" s="307"/>
      <c r="Y1907" s="44"/>
      <c r="Z1907" s="44"/>
      <c r="AA1907" s="44"/>
      <c r="AB1907" s="44"/>
      <c r="AC1907" s="44"/>
      <c r="AD1907" s="44"/>
      <c r="AE1907" s="44"/>
      <c r="AF1907" s="44"/>
      <c r="AG1907" s="44"/>
    </row>
    <row r="1908" spans="1:33" s="105" customFormat="1" ht="11.45" customHeight="1" outlineLevel="1" x14ac:dyDescent="0.2">
      <c r="A1908" s="142">
        <f t="shared" si="88"/>
        <v>1891</v>
      </c>
      <c r="B1908" s="318"/>
      <c r="C1908" s="71"/>
      <c r="D1908" s="314"/>
      <c r="E1908" s="70"/>
      <c r="F1908" s="70"/>
      <c r="G1908" s="265"/>
      <c r="H1908" s="305"/>
      <c r="I1908" s="305"/>
      <c r="J1908" s="311"/>
      <c r="K1908" s="305"/>
      <c r="L1908" s="130" t="str">
        <f>IF(I1908&lt;H1908,"Check dates",IF(AND(H1908="",I1908&gt;0),"Check dates",IF(I1908="",".",IFERROR(MAX(0,NETWORKDAYS(H1908,I1908,Lists!$F$45:$F$65)-IF(ISNUMBER(J1908),J1908,0)-1,0),"."))))</f>
        <v>.</v>
      </c>
      <c r="M1908" s="308"/>
      <c r="N1908" s="308"/>
      <c r="O1908" s="304"/>
      <c r="P1908" s="304"/>
      <c r="Q1908" s="304"/>
      <c r="R1908" s="304"/>
      <c r="S1908" s="130" t="str">
        <f t="shared" si="90"/>
        <v>.</v>
      </c>
      <c r="T1908" s="169" t="str">
        <f>IF(S1908="Yes",(NETWORKDAYS(H1908,$D$12,Lists!$F$45:$F$65)-IF(ISNUMBER(J1908),J1908,0)-1),".")</f>
        <v>.</v>
      </c>
      <c r="U1908" s="24"/>
      <c r="V1908" s="296" t="str">
        <f t="shared" si="89"/>
        <v>.</v>
      </c>
      <c r="W1908" s="44"/>
      <c r="X1908" s="307"/>
      <c r="Y1908" s="44"/>
      <c r="Z1908" s="44"/>
      <c r="AA1908" s="44"/>
      <c r="AB1908" s="44"/>
      <c r="AC1908" s="44"/>
      <c r="AD1908" s="44"/>
      <c r="AE1908" s="44"/>
      <c r="AF1908" s="44"/>
      <c r="AG1908" s="44"/>
    </row>
    <row r="1909" spans="1:33" s="105" customFormat="1" ht="11.45" customHeight="1" outlineLevel="1" x14ac:dyDescent="0.2">
      <c r="A1909" s="142">
        <f t="shared" si="88"/>
        <v>1892</v>
      </c>
      <c r="B1909" s="318"/>
      <c r="C1909" s="71"/>
      <c r="D1909" s="314"/>
      <c r="E1909" s="70"/>
      <c r="F1909" s="70"/>
      <c r="G1909" s="265"/>
      <c r="H1909" s="305"/>
      <c r="I1909" s="305"/>
      <c r="J1909" s="311"/>
      <c r="K1909" s="305"/>
      <c r="L1909" s="130" t="str">
        <f>IF(I1909&lt;H1909,"Check dates",IF(AND(H1909="",I1909&gt;0),"Check dates",IF(I1909="",".",IFERROR(MAX(0,NETWORKDAYS(H1909,I1909,Lists!$F$45:$F$65)-IF(ISNUMBER(J1909),J1909,0)-1,0),"."))))</f>
        <v>.</v>
      </c>
      <c r="M1909" s="308"/>
      <c r="N1909" s="308"/>
      <c r="O1909" s="304"/>
      <c r="P1909" s="304"/>
      <c r="Q1909" s="304"/>
      <c r="R1909" s="304"/>
      <c r="S1909" s="130" t="str">
        <f t="shared" si="90"/>
        <v>.</v>
      </c>
      <c r="T1909" s="169" t="str">
        <f>IF(S1909="Yes",(NETWORKDAYS(H1909,$D$12,Lists!$F$45:$F$65)-IF(ISNUMBER(J1909),J1909,0)-1),".")</f>
        <v>.</v>
      </c>
      <c r="U1909" s="24"/>
      <c r="V1909" s="296" t="str">
        <f t="shared" si="89"/>
        <v>.</v>
      </c>
      <c r="W1909" s="44"/>
      <c r="X1909" s="307"/>
      <c r="Y1909" s="44"/>
      <c r="Z1909" s="44"/>
      <c r="AA1909" s="44"/>
      <c r="AB1909" s="44"/>
      <c r="AC1909" s="44"/>
      <c r="AD1909" s="44"/>
      <c r="AE1909" s="44"/>
      <c r="AF1909" s="44"/>
      <c r="AG1909" s="44"/>
    </row>
    <row r="1910" spans="1:33" s="105" customFormat="1" ht="11.45" customHeight="1" outlineLevel="1" x14ac:dyDescent="0.2">
      <c r="A1910" s="142">
        <f t="shared" si="88"/>
        <v>1893</v>
      </c>
      <c r="B1910" s="318"/>
      <c r="C1910" s="71"/>
      <c r="D1910" s="314"/>
      <c r="E1910" s="70"/>
      <c r="F1910" s="70"/>
      <c r="G1910" s="265"/>
      <c r="H1910" s="305"/>
      <c r="I1910" s="319"/>
      <c r="J1910" s="311"/>
      <c r="K1910" s="305"/>
      <c r="L1910" s="130" t="str">
        <f>IF(I1910&lt;H1910,"Check dates",IF(AND(H1910="",I1910&gt;0),"Check dates",IF(I1910="",".",IFERROR(MAX(0,NETWORKDAYS(H1910,I1910,Lists!$F$45:$F$65)-IF(ISNUMBER(J1910),J1910,0)-1,0),"."))))</f>
        <v>.</v>
      </c>
      <c r="M1910" s="308"/>
      <c r="N1910" s="308"/>
      <c r="O1910" s="304"/>
      <c r="P1910" s="304"/>
      <c r="Q1910" s="304"/>
      <c r="R1910" s="304"/>
      <c r="S1910" s="130" t="str">
        <f t="shared" si="90"/>
        <v>.</v>
      </c>
      <c r="T1910" s="169" t="str">
        <f>IF(S1910="Yes",(NETWORKDAYS(H1910,$D$12,Lists!$F$45:$F$65)-IF(ISNUMBER(J1910),J1910,0)-1),".")</f>
        <v>.</v>
      </c>
      <c r="U1910" s="24"/>
      <c r="V1910" s="296" t="str">
        <f t="shared" si="89"/>
        <v>.</v>
      </c>
      <c r="W1910" s="44"/>
      <c r="X1910" s="307"/>
      <c r="Y1910" s="44"/>
      <c r="Z1910" s="44"/>
      <c r="AA1910" s="44"/>
      <c r="AB1910" s="44"/>
      <c r="AC1910" s="44"/>
      <c r="AD1910" s="44"/>
      <c r="AE1910" s="44"/>
      <c r="AF1910" s="44"/>
      <c r="AG1910" s="44"/>
    </row>
    <row r="1911" spans="1:33" s="105" customFormat="1" ht="11.45" customHeight="1" outlineLevel="1" x14ac:dyDescent="0.2">
      <c r="A1911" s="142">
        <f t="shared" si="88"/>
        <v>1894</v>
      </c>
      <c r="B1911" s="318"/>
      <c r="C1911" s="71"/>
      <c r="D1911" s="314"/>
      <c r="E1911" s="70"/>
      <c r="F1911" s="70"/>
      <c r="G1911" s="265"/>
      <c r="H1911" s="305"/>
      <c r="I1911" s="305"/>
      <c r="J1911" s="311"/>
      <c r="K1911" s="305"/>
      <c r="L1911" s="130" t="str">
        <f>IF(I1911&lt;H1911,"Check dates",IF(AND(H1911="",I1911&gt;0),"Check dates",IF(I1911="",".",IFERROR(MAX(0,NETWORKDAYS(H1911,I1911,Lists!$F$45:$F$65)-IF(ISNUMBER(J1911),J1911,0)-1,0),"."))))</f>
        <v>.</v>
      </c>
      <c r="M1911" s="308"/>
      <c r="N1911" s="308"/>
      <c r="O1911" s="304"/>
      <c r="P1911" s="304"/>
      <c r="Q1911" s="304"/>
      <c r="R1911" s="304"/>
      <c r="S1911" s="130" t="str">
        <f t="shared" si="90"/>
        <v>.</v>
      </c>
      <c r="T1911" s="169" t="str">
        <f>IF(S1911="Yes",(NETWORKDAYS(H1911,$D$12,Lists!$F$45:$F$65)-IF(ISNUMBER(J1911),J1911,0)-1),".")</f>
        <v>.</v>
      </c>
      <c r="U1911" s="24"/>
      <c r="V1911" s="296" t="str">
        <f t="shared" si="89"/>
        <v>.</v>
      </c>
      <c r="W1911" s="44"/>
      <c r="X1911" s="307"/>
      <c r="Y1911" s="44"/>
      <c r="Z1911" s="44"/>
      <c r="AA1911" s="44"/>
      <c r="AB1911" s="44"/>
      <c r="AC1911" s="44"/>
      <c r="AD1911" s="44"/>
      <c r="AE1911" s="44"/>
      <c r="AF1911" s="44"/>
      <c r="AG1911" s="44"/>
    </row>
    <row r="1912" spans="1:33" s="105" customFormat="1" ht="11.45" customHeight="1" outlineLevel="1" x14ac:dyDescent="0.2">
      <c r="A1912" s="142">
        <f t="shared" si="88"/>
        <v>1895</v>
      </c>
      <c r="B1912" s="318"/>
      <c r="C1912" s="71"/>
      <c r="D1912" s="314"/>
      <c r="E1912" s="70"/>
      <c r="F1912" s="70"/>
      <c r="G1912" s="265"/>
      <c r="H1912" s="305"/>
      <c r="I1912" s="319"/>
      <c r="J1912" s="311"/>
      <c r="K1912" s="305"/>
      <c r="L1912" s="130" t="str">
        <f>IF(I1912&lt;H1912,"Check dates",IF(AND(H1912="",I1912&gt;0),"Check dates",IF(I1912="",".",IFERROR(MAX(0,NETWORKDAYS(H1912,I1912,Lists!$F$45:$F$65)-IF(ISNUMBER(J1912),J1912,0)-1,0),"."))))</f>
        <v>.</v>
      </c>
      <c r="M1912" s="308"/>
      <c r="N1912" s="308"/>
      <c r="O1912" s="304"/>
      <c r="P1912" s="304"/>
      <c r="Q1912" s="304"/>
      <c r="R1912" s="304"/>
      <c r="S1912" s="130" t="str">
        <f t="shared" si="90"/>
        <v>.</v>
      </c>
      <c r="T1912" s="169" t="str">
        <f>IF(S1912="Yes",(NETWORKDAYS(H1912,$D$12,Lists!$F$45:$F$65)-IF(ISNUMBER(J1912),J1912,0)-1),".")</f>
        <v>.</v>
      </c>
      <c r="U1912" s="24"/>
      <c r="V1912" s="296" t="str">
        <f t="shared" si="89"/>
        <v>.</v>
      </c>
      <c r="W1912" s="44"/>
      <c r="X1912" s="307"/>
      <c r="Y1912" s="44"/>
      <c r="Z1912" s="44"/>
      <c r="AA1912" s="44"/>
      <c r="AB1912" s="44"/>
      <c r="AC1912" s="44"/>
      <c r="AD1912" s="44"/>
      <c r="AE1912" s="44"/>
      <c r="AF1912" s="44"/>
      <c r="AG1912" s="44"/>
    </row>
    <row r="1913" spans="1:33" s="105" customFormat="1" ht="11.45" customHeight="1" outlineLevel="1" x14ac:dyDescent="0.2">
      <c r="A1913" s="142">
        <f t="shared" si="88"/>
        <v>1896</v>
      </c>
      <c r="B1913" s="318"/>
      <c r="C1913" s="71"/>
      <c r="D1913" s="314"/>
      <c r="E1913" s="70"/>
      <c r="F1913" s="70"/>
      <c r="G1913" s="265"/>
      <c r="H1913" s="305"/>
      <c r="I1913" s="319"/>
      <c r="J1913" s="311"/>
      <c r="K1913" s="305"/>
      <c r="L1913" s="130" t="str">
        <f>IF(I1913&lt;H1913,"Check dates",IF(AND(H1913="",I1913&gt;0),"Check dates",IF(I1913="",".",IFERROR(MAX(0,NETWORKDAYS(H1913,I1913,Lists!$F$45:$F$65)-IF(ISNUMBER(J1913),J1913,0)-1,0),"."))))</f>
        <v>.</v>
      </c>
      <c r="M1913" s="308"/>
      <c r="N1913" s="308"/>
      <c r="O1913" s="304"/>
      <c r="P1913" s="304"/>
      <c r="Q1913" s="304"/>
      <c r="R1913" s="304"/>
      <c r="S1913" s="130" t="str">
        <f t="shared" si="90"/>
        <v>.</v>
      </c>
      <c r="T1913" s="169" t="str">
        <f>IF(S1913="Yes",(NETWORKDAYS(H1913,$D$12,Lists!$F$45:$F$65)-IF(ISNUMBER(J1913),J1913,0)-1),".")</f>
        <v>.</v>
      </c>
      <c r="U1913" s="24"/>
      <c r="V1913" s="296" t="str">
        <f t="shared" si="89"/>
        <v>.</v>
      </c>
      <c r="W1913" s="44"/>
      <c r="X1913" s="307"/>
      <c r="Y1913" s="44"/>
      <c r="Z1913" s="44"/>
      <c r="AA1913" s="44"/>
      <c r="AB1913" s="44"/>
      <c r="AC1913" s="44"/>
      <c r="AD1913" s="44"/>
      <c r="AE1913" s="44"/>
      <c r="AF1913" s="44"/>
      <c r="AG1913" s="44"/>
    </row>
    <row r="1914" spans="1:33" s="105" customFormat="1" ht="11.45" customHeight="1" outlineLevel="1" x14ac:dyDescent="0.2">
      <c r="A1914" s="142">
        <f t="shared" si="88"/>
        <v>1897</v>
      </c>
      <c r="B1914" s="318"/>
      <c r="C1914" s="71"/>
      <c r="D1914" s="314"/>
      <c r="E1914" s="70"/>
      <c r="F1914" s="70"/>
      <c r="G1914" s="265"/>
      <c r="H1914" s="305"/>
      <c r="I1914" s="305"/>
      <c r="J1914" s="311"/>
      <c r="K1914" s="305"/>
      <c r="L1914" s="130" t="str">
        <f>IF(I1914&lt;H1914,"Check dates",IF(AND(H1914="",I1914&gt;0),"Check dates",IF(I1914="",".",IFERROR(MAX(0,NETWORKDAYS(H1914,I1914,Lists!$F$45:$F$65)-IF(ISNUMBER(J1914),J1914,0)-1,0),"."))))</f>
        <v>.</v>
      </c>
      <c r="M1914" s="308"/>
      <c r="N1914" s="308"/>
      <c r="O1914" s="304"/>
      <c r="P1914" s="304"/>
      <c r="Q1914" s="304"/>
      <c r="R1914" s="304"/>
      <c r="S1914" s="130" t="str">
        <f t="shared" si="90"/>
        <v>.</v>
      </c>
      <c r="T1914" s="169" t="str">
        <f>IF(S1914="Yes",(NETWORKDAYS(H1914,$D$12,Lists!$F$45:$F$65)-IF(ISNUMBER(J1914),J1914,0)-1),".")</f>
        <v>.</v>
      </c>
      <c r="U1914" s="24"/>
      <c r="V1914" s="296" t="str">
        <f t="shared" si="89"/>
        <v>.</v>
      </c>
      <c r="W1914" s="44"/>
      <c r="X1914" s="307"/>
      <c r="Y1914" s="44"/>
      <c r="Z1914" s="44"/>
      <c r="AA1914" s="44"/>
      <c r="AB1914" s="44"/>
      <c r="AC1914" s="44"/>
      <c r="AD1914" s="44"/>
      <c r="AE1914" s="44"/>
      <c r="AF1914" s="44"/>
      <c r="AG1914" s="44"/>
    </row>
    <row r="1915" spans="1:33" s="105" customFormat="1" ht="11.45" customHeight="1" outlineLevel="1" x14ac:dyDescent="0.2">
      <c r="A1915" s="142">
        <f t="shared" si="88"/>
        <v>1898</v>
      </c>
      <c r="B1915" s="318"/>
      <c r="C1915" s="71"/>
      <c r="D1915" s="314"/>
      <c r="E1915" s="70"/>
      <c r="F1915" s="70"/>
      <c r="G1915" s="265"/>
      <c r="H1915" s="305"/>
      <c r="I1915" s="319"/>
      <c r="J1915" s="311"/>
      <c r="K1915" s="305"/>
      <c r="L1915" s="130" t="str">
        <f>IF(I1915&lt;H1915,"Check dates",IF(AND(H1915="",I1915&gt;0),"Check dates",IF(I1915="",".",IFERROR(MAX(0,NETWORKDAYS(H1915,I1915,Lists!$F$45:$F$65)-IF(ISNUMBER(J1915),J1915,0)-1,0),"."))))</f>
        <v>.</v>
      </c>
      <c r="M1915" s="308"/>
      <c r="N1915" s="308"/>
      <c r="O1915" s="304"/>
      <c r="P1915" s="304"/>
      <c r="Q1915" s="304"/>
      <c r="R1915" s="304"/>
      <c r="S1915" s="130" t="str">
        <f t="shared" si="90"/>
        <v>.</v>
      </c>
      <c r="T1915" s="169" t="str">
        <f>IF(S1915="Yes",(NETWORKDAYS(H1915,$D$12,Lists!$F$45:$F$65)-IF(ISNUMBER(J1915),J1915,0)-1),".")</f>
        <v>.</v>
      </c>
      <c r="U1915" s="24"/>
      <c r="V1915" s="296" t="str">
        <f t="shared" si="89"/>
        <v>.</v>
      </c>
      <c r="W1915" s="44"/>
      <c r="X1915" s="307"/>
      <c r="Y1915" s="44"/>
      <c r="Z1915" s="44"/>
      <c r="AA1915" s="44"/>
      <c r="AB1915" s="44"/>
      <c r="AC1915" s="44"/>
      <c r="AD1915" s="44"/>
      <c r="AE1915" s="44"/>
      <c r="AF1915" s="44"/>
      <c r="AG1915" s="44"/>
    </row>
    <row r="1916" spans="1:33" s="105" customFormat="1" ht="11.45" customHeight="1" outlineLevel="1" x14ac:dyDescent="0.2">
      <c r="A1916" s="142">
        <f t="shared" si="88"/>
        <v>1899</v>
      </c>
      <c r="B1916" s="318"/>
      <c r="C1916" s="71"/>
      <c r="D1916" s="314"/>
      <c r="E1916" s="70"/>
      <c r="F1916" s="70"/>
      <c r="G1916" s="265"/>
      <c r="H1916" s="305"/>
      <c r="I1916" s="319"/>
      <c r="J1916" s="311"/>
      <c r="K1916" s="305"/>
      <c r="L1916" s="130" t="str">
        <f>IF(I1916&lt;H1916,"Check dates",IF(AND(H1916="",I1916&gt;0),"Check dates",IF(I1916="",".",IFERROR(MAX(0,NETWORKDAYS(H1916,I1916,Lists!$F$45:$F$65)-IF(ISNUMBER(J1916),J1916,0)-1,0),"."))))</f>
        <v>.</v>
      </c>
      <c r="M1916" s="308"/>
      <c r="N1916" s="308"/>
      <c r="O1916" s="304"/>
      <c r="P1916" s="304"/>
      <c r="Q1916" s="304"/>
      <c r="R1916" s="304"/>
      <c r="S1916" s="130" t="str">
        <f t="shared" si="90"/>
        <v>.</v>
      </c>
      <c r="T1916" s="169" t="str">
        <f>IF(S1916="Yes",(NETWORKDAYS(H1916,$D$12,Lists!$F$45:$F$65)-IF(ISNUMBER(J1916),J1916,0)-1),".")</f>
        <v>.</v>
      </c>
      <c r="U1916" s="24"/>
      <c r="V1916" s="296" t="str">
        <f t="shared" si="89"/>
        <v>.</v>
      </c>
      <c r="W1916" s="44"/>
      <c r="X1916" s="307"/>
      <c r="Y1916" s="44"/>
      <c r="Z1916" s="44"/>
      <c r="AA1916" s="44"/>
      <c r="AB1916" s="44"/>
      <c r="AC1916" s="44"/>
      <c r="AD1916" s="44"/>
      <c r="AE1916" s="44"/>
      <c r="AF1916" s="44"/>
      <c r="AG1916" s="44"/>
    </row>
    <row r="1917" spans="1:33" s="105" customFormat="1" ht="11.45" customHeight="1" outlineLevel="1" x14ac:dyDescent="0.2">
      <c r="A1917" s="142">
        <f t="shared" si="88"/>
        <v>1900</v>
      </c>
      <c r="B1917" s="318"/>
      <c r="C1917" s="71"/>
      <c r="D1917" s="314"/>
      <c r="E1917" s="70"/>
      <c r="F1917" s="70"/>
      <c r="G1917" s="265"/>
      <c r="H1917" s="305"/>
      <c r="I1917" s="305"/>
      <c r="J1917" s="311"/>
      <c r="K1917" s="305"/>
      <c r="L1917" s="130" t="str">
        <f>IF(I1917&lt;H1917,"Check dates",IF(AND(H1917="",I1917&gt;0),"Check dates",IF(I1917="",".",IFERROR(MAX(0,NETWORKDAYS(H1917,I1917,Lists!$F$45:$F$65)-IF(ISNUMBER(J1917),J1917,0)-1,0),"."))))</f>
        <v>.</v>
      </c>
      <c r="M1917" s="308"/>
      <c r="N1917" s="308"/>
      <c r="O1917" s="304"/>
      <c r="P1917" s="304"/>
      <c r="Q1917" s="304"/>
      <c r="R1917" s="304"/>
      <c r="S1917" s="130" t="str">
        <f t="shared" si="90"/>
        <v>.</v>
      </c>
      <c r="T1917" s="169" t="str">
        <f>IF(S1917="Yes",(NETWORKDAYS(H1917,$D$12,Lists!$F$45:$F$65)-IF(ISNUMBER(J1917),J1917,0)-1),".")</f>
        <v>.</v>
      </c>
      <c r="U1917" s="24"/>
      <c r="V1917" s="296" t="str">
        <f t="shared" si="89"/>
        <v>.</v>
      </c>
      <c r="W1917" s="44"/>
      <c r="X1917" s="307"/>
      <c r="Y1917" s="44"/>
      <c r="Z1917" s="44"/>
      <c r="AA1917" s="44"/>
      <c r="AB1917" s="44"/>
      <c r="AC1917" s="44"/>
      <c r="AD1917" s="44"/>
      <c r="AE1917" s="44"/>
      <c r="AF1917" s="44"/>
      <c r="AG1917" s="44"/>
    </row>
    <row r="1918" spans="1:33" s="105" customFormat="1" ht="11.45" customHeight="1" outlineLevel="1" x14ac:dyDescent="0.2">
      <c r="A1918" s="142">
        <f t="shared" si="88"/>
        <v>1901</v>
      </c>
      <c r="B1918" s="318"/>
      <c r="C1918" s="71"/>
      <c r="D1918" s="314"/>
      <c r="E1918" s="70"/>
      <c r="F1918" s="309"/>
      <c r="G1918" s="308"/>
      <c r="H1918" s="305"/>
      <c r="I1918" s="319"/>
      <c r="J1918" s="311"/>
      <c r="K1918" s="305"/>
      <c r="L1918" s="130" t="str">
        <f>IF(I1918&lt;H1918,"Check dates",IF(AND(H1918="",I1918&gt;0),"Check dates",IF(I1918="",".",IFERROR(MAX(0,NETWORKDAYS(H1918,I1918,Lists!$F$45:$F$65)-IF(ISNUMBER(J1918),J1918,0)-1,0),"."))))</f>
        <v>.</v>
      </c>
      <c r="M1918" s="308"/>
      <c r="N1918" s="308"/>
      <c r="O1918" s="304"/>
      <c r="P1918" s="304"/>
      <c r="Q1918" s="304"/>
      <c r="R1918" s="304"/>
      <c r="S1918" s="130" t="str">
        <f t="shared" si="90"/>
        <v>.</v>
      </c>
      <c r="T1918" s="169" t="str">
        <f>IF(S1918="Yes",(NETWORKDAYS(H1918,$D$12,Lists!$F$45:$F$65)-IF(ISNUMBER(J1918),J1918,0)-1),".")</f>
        <v>.</v>
      </c>
      <c r="U1918" s="24"/>
      <c r="V1918" s="296" t="str">
        <f t="shared" si="89"/>
        <v>.</v>
      </c>
      <c r="W1918" s="44"/>
      <c r="X1918" s="307"/>
      <c r="Y1918" s="44"/>
      <c r="Z1918" s="44"/>
      <c r="AA1918" s="44"/>
      <c r="AB1918" s="44"/>
      <c r="AC1918" s="44"/>
      <c r="AD1918" s="44"/>
      <c r="AE1918" s="44"/>
      <c r="AF1918" s="44"/>
      <c r="AG1918" s="44"/>
    </row>
    <row r="1919" spans="1:33" s="105" customFormat="1" ht="11.45" customHeight="1" outlineLevel="1" x14ac:dyDescent="0.2">
      <c r="A1919" s="142">
        <f t="shared" si="88"/>
        <v>1902</v>
      </c>
      <c r="B1919" s="318"/>
      <c r="C1919" s="71"/>
      <c r="D1919" s="314"/>
      <c r="E1919" s="70"/>
      <c r="F1919" s="309"/>
      <c r="G1919" s="308"/>
      <c r="H1919" s="305"/>
      <c r="I1919" s="319"/>
      <c r="J1919" s="311"/>
      <c r="K1919" s="305"/>
      <c r="L1919" s="130" t="str">
        <f>IF(I1919&lt;H1919,"Check dates",IF(AND(H1919="",I1919&gt;0),"Check dates",IF(I1919="",".",IFERROR(MAX(0,NETWORKDAYS(H1919,I1919,Lists!$F$45:$F$65)-IF(ISNUMBER(J1919),J1919,0)-1,0),"."))))</f>
        <v>.</v>
      </c>
      <c r="M1919" s="308"/>
      <c r="N1919" s="308"/>
      <c r="O1919" s="304"/>
      <c r="P1919" s="304"/>
      <c r="Q1919" s="304"/>
      <c r="R1919" s="304"/>
      <c r="S1919" s="130" t="str">
        <f t="shared" si="90"/>
        <v>.</v>
      </c>
      <c r="T1919" s="169" t="str">
        <f>IF(S1919="Yes",(NETWORKDAYS(H1919,$D$12,Lists!$F$45:$F$65)-IF(ISNUMBER(J1919),J1919,0)-1),".")</f>
        <v>.</v>
      </c>
      <c r="U1919" s="24"/>
      <c r="V1919" s="296" t="str">
        <f t="shared" si="89"/>
        <v>.</v>
      </c>
      <c r="W1919" s="44"/>
      <c r="X1919" s="307"/>
      <c r="Y1919" s="44"/>
      <c r="Z1919" s="44"/>
      <c r="AA1919" s="44"/>
      <c r="AB1919" s="44"/>
      <c r="AC1919" s="44"/>
      <c r="AD1919" s="44"/>
      <c r="AE1919" s="44"/>
      <c r="AF1919" s="44"/>
      <c r="AG1919" s="44"/>
    </row>
    <row r="1920" spans="1:33" s="105" customFormat="1" outlineLevel="1" x14ac:dyDescent="0.2">
      <c r="A1920" s="142">
        <f t="shared" si="88"/>
        <v>1903</v>
      </c>
      <c r="B1920" s="318"/>
      <c r="C1920" s="71"/>
      <c r="D1920" s="314"/>
      <c r="E1920" s="70"/>
      <c r="F1920" s="309"/>
      <c r="G1920" s="308"/>
      <c r="H1920" s="305"/>
      <c r="I1920" s="319"/>
      <c r="J1920" s="311"/>
      <c r="K1920" s="305"/>
      <c r="L1920" s="130" t="str">
        <f>IF(I1920&lt;H1920,"Check dates",IF(AND(H1920="",I1920&gt;0),"Check dates",IF(I1920="",".",IFERROR(MAX(0,NETWORKDAYS(H1920,I1920,Lists!$F$45:$F$65)-IF(ISNUMBER(J1920),J1920,0)-1,0),"."))))</f>
        <v>.</v>
      </c>
      <c r="M1920" s="308"/>
      <c r="N1920" s="308"/>
      <c r="O1920" s="304"/>
      <c r="P1920" s="304"/>
      <c r="Q1920" s="304"/>
      <c r="R1920" s="304"/>
      <c r="S1920" s="130" t="str">
        <f t="shared" si="90"/>
        <v>.</v>
      </c>
      <c r="T1920" s="169" t="str">
        <f>IF(S1920="Yes",(NETWORKDAYS(H1920,$D$12,Lists!$F$45:$F$65)-IF(ISNUMBER(J1920),J1920,0)-1),".")</f>
        <v>.</v>
      </c>
      <c r="U1920" s="24"/>
      <c r="V1920" s="296" t="str">
        <f t="shared" si="89"/>
        <v>.</v>
      </c>
      <c r="W1920" s="44"/>
      <c r="X1920" s="307"/>
      <c r="Y1920" s="44"/>
      <c r="Z1920" s="44"/>
      <c r="AA1920" s="44"/>
      <c r="AB1920" s="44"/>
      <c r="AC1920" s="44"/>
      <c r="AD1920" s="44"/>
      <c r="AE1920" s="44"/>
      <c r="AF1920" s="44"/>
      <c r="AG1920" s="44"/>
    </row>
    <row r="1921" spans="1:33" s="105" customFormat="1" ht="11.45" customHeight="1" outlineLevel="1" x14ac:dyDescent="0.2">
      <c r="A1921" s="142">
        <f t="shared" si="88"/>
        <v>1904</v>
      </c>
      <c r="B1921" s="318"/>
      <c r="C1921" s="71"/>
      <c r="D1921" s="314"/>
      <c r="E1921" s="70"/>
      <c r="F1921" s="309"/>
      <c r="G1921" s="308"/>
      <c r="H1921" s="305"/>
      <c r="I1921" s="319"/>
      <c r="J1921" s="311"/>
      <c r="K1921" s="305"/>
      <c r="L1921" s="130" t="str">
        <f>IF(I1921&lt;H1921,"Check dates",IF(AND(H1921="",I1921&gt;0),"Check dates",IF(I1921="",".",IFERROR(MAX(0,NETWORKDAYS(H1921,I1921,Lists!$F$45:$F$65)-IF(ISNUMBER(J1921),J1921,0)-1,0),"."))))</f>
        <v>.</v>
      </c>
      <c r="M1921" s="308"/>
      <c r="N1921" s="308"/>
      <c r="O1921" s="304"/>
      <c r="P1921" s="304"/>
      <c r="Q1921" s="304"/>
      <c r="R1921" s="304"/>
      <c r="S1921" s="130" t="str">
        <f t="shared" si="90"/>
        <v>.</v>
      </c>
      <c r="T1921" s="169" t="str">
        <f>IF(S1921="Yes",(NETWORKDAYS(H1921,$D$12,Lists!$F$45:$F$65)-IF(ISNUMBER(J1921),J1921,0)-1),".")</f>
        <v>.</v>
      </c>
      <c r="U1921" s="24"/>
      <c r="V1921" s="296" t="str">
        <f t="shared" si="89"/>
        <v>.</v>
      </c>
      <c r="W1921" s="44"/>
      <c r="X1921" s="307"/>
      <c r="Y1921" s="44"/>
      <c r="Z1921" s="44"/>
      <c r="AA1921" s="44"/>
      <c r="AB1921" s="44"/>
      <c r="AC1921" s="44"/>
      <c r="AD1921" s="44"/>
      <c r="AE1921" s="44"/>
      <c r="AF1921" s="44"/>
      <c r="AG1921" s="44"/>
    </row>
    <row r="1922" spans="1:33" s="105" customFormat="1" ht="11.45" customHeight="1" outlineLevel="1" x14ac:dyDescent="0.2">
      <c r="A1922" s="142">
        <f t="shared" si="88"/>
        <v>1905</v>
      </c>
      <c r="B1922" s="318"/>
      <c r="C1922" s="71"/>
      <c r="D1922" s="314"/>
      <c r="E1922" s="70"/>
      <c r="F1922" s="309"/>
      <c r="G1922" s="308"/>
      <c r="H1922" s="305"/>
      <c r="I1922" s="305"/>
      <c r="J1922" s="311"/>
      <c r="K1922" s="305"/>
      <c r="L1922" s="130" t="str">
        <f>IF(I1922&lt;H1922,"Check dates",IF(AND(H1922="",I1922&gt;0),"Check dates",IF(I1922="",".",IFERROR(MAX(0,NETWORKDAYS(H1922,I1922,Lists!$F$45:$F$65)-IF(ISNUMBER(J1922),J1922,0)-1,0),"."))))</f>
        <v>.</v>
      </c>
      <c r="M1922" s="308"/>
      <c r="N1922" s="308"/>
      <c r="O1922" s="304"/>
      <c r="P1922" s="304"/>
      <c r="Q1922" s="304"/>
      <c r="R1922" s="304"/>
      <c r="S1922" s="130" t="str">
        <f t="shared" si="90"/>
        <v>.</v>
      </c>
      <c r="T1922" s="169" t="str">
        <f>IF(S1922="Yes",(NETWORKDAYS(H1922,$D$12,Lists!$F$45:$F$65)-IF(ISNUMBER(J1922),J1922,0)-1),".")</f>
        <v>.</v>
      </c>
      <c r="U1922" s="24"/>
      <c r="V1922" s="296" t="str">
        <f t="shared" si="89"/>
        <v>.</v>
      </c>
      <c r="W1922" s="44"/>
      <c r="X1922" s="307"/>
      <c r="Y1922" s="44"/>
      <c r="Z1922" s="44"/>
      <c r="AA1922" s="44"/>
      <c r="AB1922" s="44"/>
      <c r="AC1922" s="44"/>
      <c r="AD1922" s="44"/>
      <c r="AE1922" s="44"/>
      <c r="AF1922" s="44"/>
      <c r="AG1922" s="44"/>
    </row>
    <row r="1923" spans="1:33" s="105" customFormat="1" ht="11.45" customHeight="1" outlineLevel="1" x14ac:dyDescent="0.2">
      <c r="A1923" s="142">
        <f t="shared" si="88"/>
        <v>1906</v>
      </c>
      <c r="B1923" s="318"/>
      <c r="C1923" s="71"/>
      <c r="D1923" s="314"/>
      <c r="E1923" s="70"/>
      <c r="F1923" s="309"/>
      <c r="G1923" s="308"/>
      <c r="H1923" s="305"/>
      <c r="I1923" s="305"/>
      <c r="J1923" s="311"/>
      <c r="K1923" s="305"/>
      <c r="L1923" s="130" t="str">
        <f>IF(I1923&lt;H1923,"Check dates",IF(AND(H1923="",I1923&gt;0),"Check dates",IF(I1923="",".",IFERROR(MAX(0,NETWORKDAYS(H1923,I1923,Lists!$F$45:$F$65)-IF(ISNUMBER(J1923),J1923,0)-1,0),"."))))</f>
        <v>.</v>
      </c>
      <c r="M1923" s="308"/>
      <c r="N1923" s="308"/>
      <c r="O1923" s="304"/>
      <c r="P1923" s="304"/>
      <c r="Q1923" s="304"/>
      <c r="R1923" s="304"/>
      <c r="S1923" s="130" t="str">
        <f t="shared" si="90"/>
        <v>.</v>
      </c>
      <c r="T1923" s="169" t="str">
        <f>IF(S1923="Yes",(NETWORKDAYS(H1923,$D$12,Lists!$F$45:$F$65)-IF(ISNUMBER(J1923),J1923,0)-1),".")</f>
        <v>.</v>
      </c>
      <c r="U1923" s="24"/>
      <c r="V1923" s="296" t="str">
        <f t="shared" si="89"/>
        <v>.</v>
      </c>
      <c r="W1923" s="44"/>
      <c r="X1923" s="307"/>
      <c r="Y1923" s="44"/>
      <c r="Z1923" s="44"/>
      <c r="AA1923" s="44"/>
      <c r="AB1923" s="44"/>
      <c r="AC1923" s="44"/>
      <c r="AD1923" s="44"/>
      <c r="AE1923" s="44"/>
      <c r="AF1923" s="44"/>
      <c r="AG1923" s="44"/>
    </row>
    <row r="1924" spans="1:33" s="105" customFormat="1" ht="11.45" customHeight="1" outlineLevel="1" x14ac:dyDescent="0.2">
      <c r="A1924" s="142">
        <f t="shared" si="88"/>
        <v>1907</v>
      </c>
      <c r="B1924" s="318"/>
      <c r="C1924" s="71"/>
      <c r="D1924" s="314"/>
      <c r="E1924" s="70"/>
      <c r="F1924" s="309"/>
      <c r="G1924" s="308"/>
      <c r="H1924" s="305"/>
      <c r="I1924" s="305"/>
      <c r="J1924" s="311"/>
      <c r="K1924" s="305"/>
      <c r="L1924" s="130" t="str">
        <f>IF(I1924&lt;H1924,"Check dates",IF(AND(H1924="",I1924&gt;0),"Check dates",IF(I1924="",".",IFERROR(MAX(0,NETWORKDAYS(H1924,I1924,Lists!$F$45:$F$65)-IF(ISNUMBER(J1924),J1924,0)-1,0),"."))))</f>
        <v>.</v>
      </c>
      <c r="M1924" s="308"/>
      <c r="N1924" s="308"/>
      <c r="O1924" s="304"/>
      <c r="P1924" s="304"/>
      <c r="Q1924" s="304"/>
      <c r="R1924" s="304"/>
      <c r="S1924" s="130" t="str">
        <f t="shared" si="90"/>
        <v>.</v>
      </c>
      <c r="T1924" s="169" t="str">
        <f>IF(S1924="Yes",(NETWORKDAYS(H1924,$D$12,Lists!$F$45:$F$65)-IF(ISNUMBER(J1924),J1924,0)-1),".")</f>
        <v>.</v>
      </c>
      <c r="U1924" s="24"/>
      <c r="V1924" s="296" t="str">
        <f t="shared" si="89"/>
        <v>.</v>
      </c>
      <c r="W1924" s="44"/>
      <c r="X1924" s="307"/>
      <c r="Y1924" s="44"/>
      <c r="Z1924" s="44"/>
      <c r="AA1924" s="44"/>
      <c r="AB1924" s="44"/>
      <c r="AC1924" s="44"/>
      <c r="AD1924" s="44"/>
      <c r="AE1924" s="44"/>
      <c r="AF1924" s="44"/>
      <c r="AG1924" s="44"/>
    </row>
    <row r="1925" spans="1:33" s="105" customFormat="1" outlineLevel="1" x14ac:dyDescent="0.2">
      <c r="A1925" s="142">
        <f t="shared" si="88"/>
        <v>1908</v>
      </c>
      <c r="B1925" s="318"/>
      <c r="C1925" s="71"/>
      <c r="D1925" s="314"/>
      <c r="E1925" s="70"/>
      <c r="F1925" s="309"/>
      <c r="G1925" s="308"/>
      <c r="H1925" s="305"/>
      <c r="I1925" s="319"/>
      <c r="J1925" s="311"/>
      <c r="K1925" s="305"/>
      <c r="L1925" s="130" t="str">
        <f>IF(I1925&lt;H1925,"Check dates",IF(AND(H1925="",I1925&gt;0),"Check dates",IF(I1925="",".",IFERROR(MAX(0,NETWORKDAYS(H1925,I1925,Lists!$F$45:$F$65)-IF(ISNUMBER(J1925),J1925,0)-1,0),"."))))</f>
        <v>.</v>
      </c>
      <c r="M1925" s="308"/>
      <c r="N1925" s="308"/>
      <c r="O1925" s="304"/>
      <c r="P1925" s="304"/>
      <c r="Q1925" s="304"/>
      <c r="R1925" s="304"/>
      <c r="S1925" s="130" t="str">
        <f t="shared" si="90"/>
        <v>.</v>
      </c>
      <c r="T1925" s="169" t="str">
        <f>IF(S1925="Yes",(NETWORKDAYS(H1925,$D$12,Lists!$F$45:$F$65)-IF(ISNUMBER(J1925),J1925,0)-1),".")</f>
        <v>.</v>
      </c>
      <c r="U1925" s="24"/>
      <c r="V1925" s="296" t="str">
        <f t="shared" si="89"/>
        <v>.</v>
      </c>
      <c r="W1925" s="44"/>
      <c r="X1925" s="307"/>
      <c r="Y1925" s="44"/>
      <c r="Z1925" s="44"/>
      <c r="AA1925" s="44"/>
      <c r="AB1925" s="44"/>
      <c r="AC1925" s="44"/>
      <c r="AD1925" s="44"/>
      <c r="AE1925" s="44"/>
      <c r="AF1925" s="44"/>
      <c r="AG1925" s="44"/>
    </row>
    <row r="1926" spans="1:33" s="105" customFormat="1" ht="11.45" customHeight="1" outlineLevel="1" x14ac:dyDescent="0.2">
      <c r="A1926" s="142">
        <f t="shared" si="88"/>
        <v>1909</v>
      </c>
      <c r="B1926" s="318"/>
      <c r="C1926" s="71"/>
      <c r="D1926" s="314"/>
      <c r="E1926" s="70"/>
      <c r="F1926" s="309"/>
      <c r="G1926" s="308"/>
      <c r="H1926" s="305"/>
      <c r="I1926" s="305"/>
      <c r="J1926" s="311"/>
      <c r="K1926" s="305"/>
      <c r="L1926" s="130" t="str">
        <f>IF(I1926&lt;H1926,"Check dates",IF(AND(H1926="",I1926&gt;0),"Check dates",IF(I1926="",".",IFERROR(MAX(0,NETWORKDAYS(H1926,I1926,Lists!$F$45:$F$65)-IF(ISNUMBER(J1926),J1926,0)-1,0),"."))))</f>
        <v>.</v>
      </c>
      <c r="M1926" s="308"/>
      <c r="N1926" s="308"/>
      <c r="O1926" s="304"/>
      <c r="P1926" s="304"/>
      <c r="Q1926" s="304"/>
      <c r="R1926" s="304"/>
      <c r="S1926" s="130" t="str">
        <f t="shared" si="90"/>
        <v>.</v>
      </c>
      <c r="T1926" s="169" t="str">
        <f>IF(S1926="Yes",(NETWORKDAYS(H1926,$D$12,Lists!$F$45:$F$65)-IF(ISNUMBER(J1926),J1926,0)-1),".")</f>
        <v>.</v>
      </c>
      <c r="U1926" s="24"/>
      <c r="V1926" s="296" t="str">
        <f t="shared" si="89"/>
        <v>.</v>
      </c>
      <c r="W1926" s="44"/>
      <c r="X1926" s="307"/>
      <c r="Y1926" s="44"/>
      <c r="Z1926" s="44"/>
      <c r="AA1926" s="44"/>
      <c r="AB1926" s="44"/>
      <c r="AC1926" s="44"/>
      <c r="AD1926" s="44"/>
      <c r="AE1926" s="44"/>
      <c r="AF1926" s="44"/>
      <c r="AG1926" s="44"/>
    </row>
    <row r="1927" spans="1:33" s="105" customFormat="1" ht="11.45" customHeight="1" outlineLevel="1" x14ac:dyDescent="0.2">
      <c r="A1927" s="142">
        <f t="shared" si="88"/>
        <v>1910</v>
      </c>
      <c r="B1927" s="318"/>
      <c r="C1927" s="71"/>
      <c r="D1927" s="314"/>
      <c r="E1927" s="70"/>
      <c r="F1927" s="309"/>
      <c r="G1927" s="308"/>
      <c r="H1927" s="305"/>
      <c r="I1927" s="319"/>
      <c r="J1927" s="311"/>
      <c r="K1927" s="305"/>
      <c r="L1927" s="130" t="str">
        <f>IF(I1927&lt;H1927,"Check dates",IF(AND(H1927="",I1927&gt;0),"Check dates",IF(I1927="",".",IFERROR(MAX(0,NETWORKDAYS(H1927,I1927,Lists!$F$45:$F$65)-IF(ISNUMBER(J1927),J1927,0)-1,0),"."))))</f>
        <v>.</v>
      </c>
      <c r="M1927" s="308"/>
      <c r="N1927" s="308"/>
      <c r="O1927" s="304"/>
      <c r="P1927" s="304"/>
      <c r="Q1927" s="304"/>
      <c r="R1927" s="304"/>
      <c r="S1927" s="130" t="str">
        <f t="shared" si="90"/>
        <v>.</v>
      </c>
      <c r="T1927" s="169" t="str">
        <f>IF(S1927="Yes",(NETWORKDAYS(H1927,$D$12,Lists!$F$45:$F$65)-IF(ISNUMBER(J1927),J1927,0)-1),".")</f>
        <v>.</v>
      </c>
      <c r="U1927" s="24"/>
      <c r="V1927" s="296" t="str">
        <f t="shared" si="89"/>
        <v>.</v>
      </c>
      <c r="W1927" s="44"/>
      <c r="X1927" s="307"/>
      <c r="Y1927" s="44"/>
      <c r="Z1927" s="44"/>
      <c r="AA1927" s="44"/>
      <c r="AB1927" s="44"/>
      <c r="AC1927" s="44"/>
      <c r="AD1927" s="44"/>
      <c r="AE1927" s="44"/>
      <c r="AF1927" s="44"/>
      <c r="AG1927" s="44"/>
    </row>
    <row r="1928" spans="1:33" s="105" customFormat="1" ht="11.45" customHeight="1" outlineLevel="1" x14ac:dyDescent="0.2">
      <c r="A1928" s="142">
        <f t="shared" ref="A1928:A1991" si="91">A1927+1</f>
        <v>1911</v>
      </c>
      <c r="B1928" s="318"/>
      <c r="C1928" s="71"/>
      <c r="D1928" s="314"/>
      <c r="E1928" s="70"/>
      <c r="F1928" s="309"/>
      <c r="G1928" s="308"/>
      <c r="H1928" s="305"/>
      <c r="I1928" s="305"/>
      <c r="J1928" s="311"/>
      <c r="K1928" s="305"/>
      <c r="L1928" s="130" t="str">
        <f>IF(I1928&lt;H1928,"Check dates",IF(AND(H1928="",I1928&gt;0),"Check dates",IF(I1928="",".",IFERROR(MAX(0,NETWORKDAYS(H1928,I1928,Lists!$F$45:$F$65)-IF(ISNUMBER(J1928),J1928,0)-1,0),"."))))</f>
        <v>.</v>
      </c>
      <c r="M1928" s="308"/>
      <c r="N1928" s="308"/>
      <c r="O1928" s="304"/>
      <c r="P1928" s="304"/>
      <c r="Q1928" s="304"/>
      <c r="R1928" s="304"/>
      <c r="S1928" s="130" t="str">
        <f t="shared" si="90"/>
        <v>.</v>
      </c>
      <c r="T1928" s="169" t="str">
        <f>IF(S1928="Yes",(NETWORKDAYS(H1928,$D$12,Lists!$F$45:$F$65)-IF(ISNUMBER(J1928),J1928,0)-1),".")</f>
        <v>.</v>
      </c>
      <c r="U1928" s="24"/>
      <c r="V1928" s="296" t="str">
        <f t="shared" si="89"/>
        <v>.</v>
      </c>
      <c r="W1928" s="44"/>
      <c r="X1928" s="307"/>
      <c r="Y1928" s="44"/>
      <c r="Z1928" s="44"/>
      <c r="AA1928" s="44"/>
      <c r="AB1928" s="44"/>
      <c r="AC1928" s="44"/>
      <c r="AD1928" s="44"/>
      <c r="AE1928" s="44"/>
      <c r="AF1928" s="44"/>
      <c r="AG1928" s="44"/>
    </row>
    <row r="1929" spans="1:33" s="105" customFormat="1" ht="11.45" customHeight="1" outlineLevel="1" x14ac:dyDescent="0.2">
      <c r="A1929" s="142">
        <f t="shared" si="91"/>
        <v>1912</v>
      </c>
      <c r="B1929" s="318"/>
      <c r="C1929" s="71"/>
      <c r="D1929" s="314"/>
      <c r="E1929" s="70"/>
      <c r="F1929" s="309"/>
      <c r="G1929" s="308"/>
      <c r="H1929" s="305"/>
      <c r="I1929" s="319"/>
      <c r="J1929" s="311"/>
      <c r="K1929" s="305"/>
      <c r="L1929" s="130" t="str">
        <f>IF(I1929&lt;H1929,"Check dates",IF(AND(H1929="",I1929&gt;0),"Check dates",IF(I1929="",".",IFERROR(MAX(0,NETWORKDAYS(H1929,I1929,Lists!$F$45:$F$65)-IF(ISNUMBER(J1929),J1929,0)-1,0),"."))))</f>
        <v>.</v>
      </c>
      <c r="M1929" s="308"/>
      <c r="N1929" s="308"/>
      <c r="O1929" s="304"/>
      <c r="P1929" s="304"/>
      <c r="Q1929" s="304"/>
      <c r="R1929" s="304"/>
      <c r="S1929" s="130" t="str">
        <f t="shared" si="90"/>
        <v>.</v>
      </c>
      <c r="T1929" s="169" t="str">
        <f>IF(S1929="Yes",(NETWORKDAYS(H1929,$D$12,Lists!$F$45:$F$65)-IF(ISNUMBER(J1929),J1929,0)-1),".")</f>
        <v>.</v>
      </c>
      <c r="U1929" s="24"/>
      <c r="V1929" s="296" t="str">
        <f t="shared" si="89"/>
        <v>.</v>
      </c>
      <c r="W1929" s="44"/>
      <c r="X1929" s="307"/>
      <c r="Y1929" s="44"/>
      <c r="Z1929" s="44"/>
      <c r="AA1929" s="44"/>
      <c r="AB1929" s="44"/>
      <c r="AC1929" s="44"/>
      <c r="AD1929" s="44"/>
      <c r="AE1929" s="44"/>
      <c r="AF1929" s="44"/>
      <c r="AG1929" s="44"/>
    </row>
    <row r="1930" spans="1:33" s="105" customFormat="1" ht="11.45" customHeight="1" outlineLevel="1" x14ac:dyDescent="0.2">
      <c r="A1930" s="142">
        <f t="shared" si="91"/>
        <v>1913</v>
      </c>
      <c r="B1930" s="318"/>
      <c r="C1930" s="71"/>
      <c r="D1930" s="314"/>
      <c r="E1930" s="70"/>
      <c r="F1930" s="309"/>
      <c r="G1930" s="308"/>
      <c r="H1930" s="305"/>
      <c r="I1930" s="319"/>
      <c r="J1930" s="311"/>
      <c r="K1930" s="305"/>
      <c r="L1930" s="130" t="str">
        <f>IF(I1930&lt;H1930,"Check dates",IF(AND(H1930="",I1930&gt;0),"Check dates",IF(I1930="",".",IFERROR(MAX(0,NETWORKDAYS(H1930,I1930,Lists!$F$45:$F$65)-IF(ISNUMBER(J1930),J1930,0)-1,0),"."))))</f>
        <v>.</v>
      </c>
      <c r="M1930" s="308"/>
      <c r="N1930" s="308"/>
      <c r="O1930" s="304"/>
      <c r="P1930" s="304"/>
      <c r="Q1930" s="304"/>
      <c r="R1930" s="304"/>
      <c r="S1930" s="130" t="str">
        <f t="shared" si="90"/>
        <v>.</v>
      </c>
      <c r="T1930" s="169" t="str">
        <f>IF(S1930="Yes",(NETWORKDAYS(H1930,$D$12,Lists!$F$45:$F$65)-IF(ISNUMBER(J1930),J1930,0)-1),".")</f>
        <v>.</v>
      </c>
      <c r="U1930" s="24"/>
      <c r="V1930" s="296" t="str">
        <f t="shared" si="89"/>
        <v>.</v>
      </c>
      <c r="W1930" s="44"/>
      <c r="X1930" s="307"/>
      <c r="Y1930" s="44"/>
      <c r="Z1930" s="44"/>
      <c r="AA1930" s="44"/>
      <c r="AB1930" s="44"/>
      <c r="AC1930" s="44"/>
      <c r="AD1930" s="44"/>
      <c r="AE1930" s="44"/>
      <c r="AF1930" s="44"/>
      <c r="AG1930" s="44"/>
    </row>
    <row r="1931" spans="1:33" s="105" customFormat="1" ht="11.45" customHeight="1" outlineLevel="1" x14ac:dyDescent="0.2">
      <c r="A1931" s="142">
        <f t="shared" si="91"/>
        <v>1914</v>
      </c>
      <c r="B1931" s="318"/>
      <c r="C1931" s="71"/>
      <c r="D1931" s="314"/>
      <c r="E1931" s="70"/>
      <c r="F1931" s="309"/>
      <c r="G1931" s="308"/>
      <c r="H1931" s="305"/>
      <c r="I1931" s="305"/>
      <c r="J1931" s="311"/>
      <c r="K1931" s="305"/>
      <c r="L1931" s="130" t="str">
        <f>IF(I1931&lt;H1931,"Check dates",IF(AND(H1931="",I1931&gt;0),"Check dates",IF(I1931="",".",IFERROR(MAX(0,NETWORKDAYS(H1931,I1931,Lists!$F$45:$F$65)-IF(ISNUMBER(J1931),J1931,0)-1,0),"."))))</f>
        <v>.</v>
      </c>
      <c r="M1931" s="308"/>
      <c r="N1931" s="308"/>
      <c r="O1931" s="304"/>
      <c r="P1931" s="304"/>
      <c r="Q1931" s="304"/>
      <c r="R1931" s="304"/>
      <c r="S1931" s="130" t="str">
        <f t="shared" si="90"/>
        <v>.</v>
      </c>
      <c r="T1931" s="169" t="str">
        <f>IF(S1931="Yes",(NETWORKDAYS(H1931,$D$12,Lists!$F$45:$F$65)-IF(ISNUMBER(J1931),J1931,0)-1),".")</f>
        <v>.</v>
      </c>
      <c r="U1931" s="24"/>
      <c r="V1931" s="296" t="str">
        <f t="shared" si="89"/>
        <v>.</v>
      </c>
      <c r="W1931" s="44"/>
      <c r="X1931" s="307"/>
      <c r="Y1931" s="44"/>
      <c r="Z1931" s="44"/>
      <c r="AA1931" s="44"/>
      <c r="AB1931" s="44"/>
      <c r="AC1931" s="44"/>
      <c r="AD1931" s="44"/>
      <c r="AE1931" s="44"/>
      <c r="AF1931" s="44"/>
      <c r="AG1931" s="44"/>
    </row>
    <row r="1932" spans="1:33" s="105" customFormat="1" outlineLevel="1" x14ac:dyDescent="0.2">
      <c r="A1932" s="142">
        <f t="shared" si="91"/>
        <v>1915</v>
      </c>
      <c r="B1932" s="318"/>
      <c r="C1932" s="71"/>
      <c r="D1932" s="314"/>
      <c r="E1932" s="70"/>
      <c r="F1932" s="309"/>
      <c r="G1932" s="308"/>
      <c r="H1932" s="305"/>
      <c r="I1932" s="319"/>
      <c r="J1932" s="311"/>
      <c r="K1932" s="305"/>
      <c r="L1932" s="130" t="str">
        <f>IF(I1932&lt;H1932,"Check dates",IF(AND(H1932="",I1932&gt;0),"Check dates",IF(I1932="",".",IFERROR(MAX(0,NETWORKDAYS(H1932,I1932,Lists!$F$45:$F$65)-IF(ISNUMBER(J1932),J1932,0)-1,0),"."))))</f>
        <v>.</v>
      </c>
      <c r="M1932" s="308"/>
      <c r="N1932" s="308"/>
      <c r="O1932" s="304"/>
      <c r="P1932" s="304"/>
      <c r="Q1932" s="304"/>
      <c r="R1932" s="304"/>
      <c r="S1932" s="130" t="str">
        <f t="shared" si="90"/>
        <v>.</v>
      </c>
      <c r="T1932" s="169" t="str">
        <f>IF(S1932="Yes",(NETWORKDAYS(H1932,$D$12,Lists!$F$45:$F$65)-IF(ISNUMBER(J1932),J1932,0)-1),".")</f>
        <v>.</v>
      </c>
      <c r="U1932" s="24"/>
      <c r="V1932" s="296" t="str">
        <f t="shared" si="89"/>
        <v>.</v>
      </c>
      <c r="W1932" s="44"/>
      <c r="X1932" s="307"/>
      <c r="Y1932" s="44"/>
      <c r="Z1932" s="44"/>
      <c r="AA1932" s="44"/>
      <c r="AB1932" s="44"/>
      <c r="AC1932" s="44"/>
      <c r="AD1932" s="44"/>
      <c r="AE1932" s="44"/>
      <c r="AF1932" s="44"/>
      <c r="AG1932" s="44"/>
    </row>
    <row r="1933" spans="1:33" s="105" customFormat="1" ht="11.45" customHeight="1" outlineLevel="1" x14ac:dyDescent="0.2">
      <c r="A1933" s="142">
        <f t="shared" si="91"/>
        <v>1916</v>
      </c>
      <c r="B1933" s="318"/>
      <c r="C1933" s="71"/>
      <c r="D1933" s="314"/>
      <c r="E1933" s="70"/>
      <c r="F1933" s="309"/>
      <c r="G1933" s="308"/>
      <c r="H1933" s="305"/>
      <c r="I1933" s="305"/>
      <c r="J1933" s="311"/>
      <c r="K1933" s="305"/>
      <c r="L1933" s="130" t="str">
        <f>IF(I1933&lt;H1933,"Check dates",IF(AND(H1933="",I1933&gt;0),"Check dates",IF(I1933="",".",IFERROR(MAX(0,NETWORKDAYS(H1933,I1933,Lists!$F$45:$F$65)-IF(ISNUMBER(J1933),J1933,0)-1,0),"."))))</f>
        <v>.</v>
      </c>
      <c r="M1933" s="308"/>
      <c r="N1933" s="308"/>
      <c r="O1933" s="304"/>
      <c r="P1933" s="304"/>
      <c r="Q1933" s="304"/>
      <c r="R1933" s="304"/>
      <c r="S1933" s="130" t="str">
        <f t="shared" si="90"/>
        <v>.</v>
      </c>
      <c r="T1933" s="169" t="str">
        <f>IF(S1933="Yes",(NETWORKDAYS(H1933,$D$12,Lists!$F$45:$F$65)-IF(ISNUMBER(J1933),J1933,0)-1),".")</f>
        <v>.</v>
      </c>
      <c r="U1933" s="24"/>
      <c r="V1933" s="296" t="str">
        <f t="shared" si="89"/>
        <v>.</v>
      </c>
      <c r="W1933" s="44"/>
      <c r="X1933" s="307"/>
      <c r="Y1933" s="44"/>
      <c r="Z1933" s="44"/>
      <c r="AA1933" s="44"/>
      <c r="AB1933" s="44"/>
      <c r="AC1933" s="44"/>
      <c r="AD1933" s="44"/>
      <c r="AE1933" s="44"/>
      <c r="AF1933" s="44"/>
      <c r="AG1933" s="44"/>
    </row>
    <row r="1934" spans="1:33" s="105" customFormat="1" ht="11.45" customHeight="1" outlineLevel="1" x14ac:dyDescent="0.2">
      <c r="A1934" s="142">
        <f t="shared" si="91"/>
        <v>1917</v>
      </c>
      <c r="B1934" s="318"/>
      <c r="C1934" s="71"/>
      <c r="D1934" s="314"/>
      <c r="E1934" s="70"/>
      <c r="F1934" s="309"/>
      <c r="G1934" s="308"/>
      <c r="H1934" s="305"/>
      <c r="I1934" s="305"/>
      <c r="J1934" s="311"/>
      <c r="K1934" s="305"/>
      <c r="L1934" s="130" t="str">
        <f>IF(I1934&lt;H1934,"Check dates",IF(AND(H1934="",I1934&gt;0),"Check dates",IF(I1934="",".",IFERROR(MAX(0,NETWORKDAYS(H1934,I1934,Lists!$F$45:$F$65)-IF(ISNUMBER(J1934),J1934,0)-1,0),"."))))</f>
        <v>.</v>
      </c>
      <c r="M1934" s="308"/>
      <c r="N1934" s="308"/>
      <c r="O1934" s="304"/>
      <c r="P1934" s="304"/>
      <c r="Q1934" s="304"/>
      <c r="R1934" s="304"/>
      <c r="S1934" s="130" t="str">
        <f t="shared" si="90"/>
        <v>.</v>
      </c>
      <c r="T1934" s="169" t="str">
        <f>IF(S1934="Yes",(NETWORKDAYS(H1934,$D$12,Lists!$F$45:$F$65)-IF(ISNUMBER(J1934),J1934,0)-1),".")</f>
        <v>.</v>
      </c>
      <c r="U1934" s="24"/>
      <c r="V1934" s="296" t="str">
        <f t="shared" si="89"/>
        <v>.</v>
      </c>
      <c r="W1934" s="44"/>
      <c r="X1934" s="307"/>
      <c r="Y1934" s="44"/>
      <c r="Z1934" s="44"/>
      <c r="AA1934" s="44"/>
      <c r="AB1934" s="44"/>
      <c r="AC1934" s="44"/>
      <c r="AD1934" s="44"/>
      <c r="AE1934" s="44"/>
      <c r="AF1934" s="44"/>
      <c r="AG1934" s="44"/>
    </row>
    <row r="1935" spans="1:33" s="105" customFormat="1" ht="11.45" customHeight="1" outlineLevel="1" x14ac:dyDescent="0.2">
      <c r="A1935" s="142">
        <f t="shared" si="91"/>
        <v>1918</v>
      </c>
      <c r="B1935" s="318"/>
      <c r="C1935" s="71"/>
      <c r="D1935" s="314"/>
      <c r="E1935" s="70"/>
      <c r="F1935" s="309"/>
      <c r="G1935" s="308"/>
      <c r="H1935" s="305"/>
      <c r="I1935" s="305"/>
      <c r="J1935" s="311"/>
      <c r="K1935" s="305"/>
      <c r="L1935" s="130" t="str">
        <f>IF(I1935&lt;H1935,"Check dates",IF(AND(H1935="",I1935&gt;0),"Check dates",IF(I1935="",".",IFERROR(MAX(0,NETWORKDAYS(H1935,I1935,Lists!$F$45:$F$65)-IF(ISNUMBER(J1935),J1935,0)-1,0),"."))))</f>
        <v>.</v>
      </c>
      <c r="M1935" s="308"/>
      <c r="N1935" s="308"/>
      <c r="O1935" s="304"/>
      <c r="P1935" s="304"/>
      <c r="Q1935" s="304"/>
      <c r="R1935" s="304"/>
      <c r="S1935" s="130" t="str">
        <f t="shared" si="90"/>
        <v>.</v>
      </c>
      <c r="T1935" s="169" t="str">
        <f>IF(S1935="Yes",(NETWORKDAYS(H1935,$D$12,Lists!$F$45:$F$65)-IF(ISNUMBER(J1935),J1935,0)-1),".")</f>
        <v>.</v>
      </c>
      <c r="U1935" s="24"/>
      <c r="V1935" s="296" t="str">
        <f t="shared" si="89"/>
        <v>.</v>
      </c>
      <c r="W1935" s="44"/>
      <c r="X1935" s="307"/>
      <c r="Y1935" s="44"/>
      <c r="Z1935" s="44"/>
      <c r="AA1935" s="44"/>
      <c r="AB1935" s="44"/>
      <c r="AC1935" s="44"/>
      <c r="AD1935" s="44"/>
      <c r="AE1935" s="44"/>
      <c r="AF1935" s="44"/>
      <c r="AG1935" s="44"/>
    </row>
    <row r="1936" spans="1:33" s="105" customFormat="1" ht="11.45" customHeight="1" outlineLevel="1" x14ac:dyDescent="0.2">
      <c r="A1936" s="142">
        <f t="shared" si="91"/>
        <v>1919</v>
      </c>
      <c r="B1936" s="318"/>
      <c r="C1936" s="71"/>
      <c r="D1936" s="314"/>
      <c r="E1936" s="70"/>
      <c r="F1936" s="309"/>
      <c r="G1936" s="308"/>
      <c r="H1936" s="305"/>
      <c r="I1936" s="305"/>
      <c r="J1936" s="311"/>
      <c r="K1936" s="305"/>
      <c r="L1936" s="130" t="str">
        <f>IF(I1936&lt;H1936,"Check dates",IF(AND(H1936="",I1936&gt;0),"Check dates",IF(I1936="",".",IFERROR(MAX(0,NETWORKDAYS(H1936,I1936,Lists!$F$45:$F$65)-IF(ISNUMBER(J1936),J1936,0)-1,0),"."))))</f>
        <v>.</v>
      </c>
      <c r="M1936" s="308"/>
      <c r="N1936" s="308"/>
      <c r="O1936" s="304"/>
      <c r="P1936" s="304"/>
      <c r="Q1936" s="304"/>
      <c r="R1936" s="304"/>
      <c r="S1936" s="130" t="str">
        <f t="shared" si="90"/>
        <v>.</v>
      </c>
      <c r="T1936" s="169" t="str">
        <f>IF(S1936="Yes",(NETWORKDAYS(H1936,$D$12,Lists!$F$45:$F$65)-IF(ISNUMBER(J1936),J1936,0)-1),".")</f>
        <v>.</v>
      </c>
      <c r="U1936" s="24"/>
      <c r="V1936" s="296" t="str">
        <f t="shared" si="89"/>
        <v>.</v>
      </c>
      <c r="W1936" s="44"/>
      <c r="X1936" s="307"/>
      <c r="Y1936" s="44"/>
      <c r="Z1936" s="44"/>
      <c r="AA1936" s="44"/>
      <c r="AB1936" s="44"/>
      <c r="AC1936" s="44"/>
      <c r="AD1936" s="44"/>
      <c r="AE1936" s="44"/>
      <c r="AF1936" s="44"/>
      <c r="AG1936" s="44"/>
    </row>
    <row r="1937" spans="1:33" s="105" customFormat="1" ht="11.45" customHeight="1" outlineLevel="1" x14ac:dyDescent="0.2">
      <c r="A1937" s="142">
        <f t="shared" si="91"/>
        <v>1920</v>
      </c>
      <c r="B1937" s="318"/>
      <c r="C1937" s="71"/>
      <c r="D1937" s="314"/>
      <c r="E1937" s="70"/>
      <c r="F1937" s="309"/>
      <c r="G1937" s="308"/>
      <c r="H1937" s="305"/>
      <c r="I1937" s="305"/>
      <c r="J1937" s="311"/>
      <c r="K1937" s="305"/>
      <c r="L1937" s="130" t="str">
        <f>IF(I1937&lt;H1937,"Check dates",IF(AND(H1937="",I1937&gt;0),"Check dates",IF(I1937="",".",IFERROR(MAX(0,NETWORKDAYS(H1937,I1937,Lists!$F$45:$F$65)-IF(ISNUMBER(J1937),J1937,0)-1,0),"."))))</f>
        <v>.</v>
      </c>
      <c r="M1937" s="308"/>
      <c r="N1937" s="308"/>
      <c r="O1937" s="304"/>
      <c r="P1937" s="304"/>
      <c r="Q1937" s="304"/>
      <c r="R1937" s="304"/>
      <c r="S1937" s="130" t="str">
        <f t="shared" si="90"/>
        <v>.</v>
      </c>
      <c r="T1937" s="169" t="str">
        <f>IF(S1937="Yes",(NETWORKDAYS(H1937,$D$12,Lists!$F$45:$F$65)-IF(ISNUMBER(J1937),J1937,0)-1),".")</f>
        <v>.</v>
      </c>
      <c r="U1937" s="24"/>
      <c r="V1937" s="296" t="str">
        <f t="shared" ref="V1937:V2000" si="92">IF(I1937="",".",IF(VALUE(I1937)&lt;=VALUE($D$12),VALUE(I1937),"."))</f>
        <v>.</v>
      </c>
      <c r="W1937" s="44"/>
      <c r="X1937" s="307"/>
      <c r="Y1937" s="44"/>
      <c r="Z1937" s="44"/>
      <c r="AA1937" s="44"/>
      <c r="AB1937" s="44"/>
      <c r="AC1937" s="44"/>
      <c r="AD1937" s="44"/>
      <c r="AE1937" s="44"/>
      <c r="AF1937" s="44"/>
      <c r="AG1937" s="44"/>
    </row>
    <row r="1938" spans="1:33" s="105" customFormat="1" ht="11.45" customHeight="1" outlineLevel="1" x14ac:dyDescent="0.2">
      <c r="A1938" s="142">
        <f t="shared" si="91"/>
        <v>1921</v>
      </c>
      <c r="B1938" s="318"/>
      <c r="C1938" s="71"/>
      <c r="D1938" s="314"/>
      <c r="E1938" s="70"/>
      <c r="F1938" s="309"/>
      <c r="G1938" s="308"/>
      <c r="H1938" s="305"/>
      <c r="I1938" s="305"/>
      <c r="J1938" s="311"/>
      <c r="K1938" s="305"/>
      <c r="L1938" s="130" t="str">
        <f>IF(I1938&lt;H1938,"Check dates",IF(AND(H1938="",I1938&gt;0),"Check dates",IF(I1938="",".",IFERROR(MAX(0,NETWORKDAYS(H1938,I1938,Lists!$F$45:$F$65)-IF(ISNUMBER(J1938),J1938,0)-1,0),"."))))</f>
        <v>.</v>
      </c>
      <c r="M1938" s="308"/>
      <c r="N1938" s="308"/>
      <c r="O1938" s="304"/>
      <c r="P1938" s="304"/>
      <c r="Q1938" s="304"/>
      <c r="R1938" s="304"/>
      <c r="S1938" s="130" t="str">
        <f t="shared" ref="S1938:S2001" si="93">IF(ISBLANK(B1938),".",IF(V1938=".","Yes","No"))</f>
        <v>.</v>
      </c>
      <c r="T1938" s="169" t="str">
        <f>IF(S1938="Yes",(NETWORKDAYS(H1938,$D$12,Lists!$F$45:$F$65)-IF(ISNUMBER(J1938),J1938,0)-1),".")</f>
        <v>.</v>
      </c>
      <c r="U1938" s="24"/>
      <c r="V1938" s="296" t="str">
        <f t="shared" si="92"/>
        <v>.</v>
      </c>
      <c r="W1938" s="44"/>
      <c r="X1938" s="307"/>
      <c r="Y1938" s="44"/>
      <c r="Z1938" s="44"/>
      <c r="AA1938" s="44"/>
      <c r="AB1938" s="44"/>
      <c r="AC1938" s="44"/>
      <c r="AD1938" s="44"/>
      <c r="AE1938" s="44"/>
      <c r="AF1938" s="44"/>
      <c r="AG1938" s="44"/>
    </row>
    <row r="1939" spans="1:33" s="105" customFormat="1" ht="11.45" customHeight="1" outlineLevel="1" x14ac:dyDescent="0.2">
      <c r="A1939" s="142">
        <f t="shared" si="91"/>
        <v>1922</v>
      </c>
      <c r="B1939" s="318"/>
      <c r="C1939" s="71"/>
      <c r="D1939" s="314"/>
      <c r="E1939" s="70"/>
      <c r="F1939" s="309"/>
      <c r="G1939" s="308"/>
      <c r="H1939" s="305"/>
      <c r="I1939" s="305"/>
      <c r="J1939" s="311"/>
      <c r="K1939" s="305"/>
      <c r="L1939" s="130" t="str">
        <f>IF(I1939&lt;H1939,"Check dates",IF(AND(H1939="",I1939&gt;0),"Check dates",IF(I1939="",".",IFERROR(MAX(0,NETWORKDAYS(H1939,I1939,Lists!$F$45:$F$65)-IF(ISNUMBER(J1939),J1939,0)-1,0),"."))))</f>
        <v>.</v>
      </c>
      <c r="M1939" s="308"/>
      <c r="N1939" s="308"/>
      <c r="O1939" s="304"/>
      <c r="P1939" s="304"/>
      <c r="Q1939" s="304"/>
      <c r="R1939" s="304"/>
      <c r="S1939" s="130" t="str">
        <f t="shared" si="93"/>
        <v>.</v>
      </c>
      <c r="T1939" s="169" t="str">
        <f>IF(S1939="Yes",(NETWORKDAYS(H1939,$D$12,Lists!$F$45:$F$65)-IF(ISNUMBER(J1939),J1939,0)-1),".")</f>
        <v>.</v>
      </c>
      <c r="U1939" s="24"/>
      <c r="V1939" s="296" t="str">
        <f t="shared" si="92"/>
        <v>.</v>
      </c>
      <c r="W1939" s="44"/>
      <c r="X1939" s="307"/>
      <c r="Y1939" s="44"/>
      <c r="Z1939" s="44"/>
      <c r="AA1939" s="44"/>
      <c r="AB1939" s="44"/>
      <c r="AC1939" s="44"/>
      <c r="AD1939" s="44"/>
      <c r="AE1939" s="44"/>
      <c r="AF1939" s="44"/>
      <c r="AG1939" s="44"/>
    </row>
    <row r="1940" spans="1:33" s="105" customFormat="1" ht="11.45" customHeight="1" outlineLevel="1" x14ac:dyDescent="0.2">
      <c r="A1940" s="142">
        <f t="shared" si="91"/>
        <v>1923</v>
      </c>
      <c r="B1940" s="318"/>
      <c r="C1940" s="71"/>
      <c r="D1940" s="314"/>
      <c r="E1940" s="70"/>
      <c r="F1940" s="309"/>
      <c r="G1940" s="308"/>
      <c r="H1940" s="305"/>
      <c r="I1940" s="319"/>
      <c r="J1940" s="311"/>
      <c r="K1940" s="305"/>
      <c r="L1940" s="130" t="str">
        <f>IF(I1940&lt;H1940,"Check dates",IF(AND(H1940="",I1940&gt;0),"Check dates",IF(I1940="",".",IFERROR(MAX(0,NETWORKDAYS(H1940,I1940,Lists!$F$45:$F$65)-IF(ISNUMBER(J1940),J1940,0)-1,0),"."))))</f>
        <v>.</v>
      </c>
      <c r="M1940" s="308"/>
      <c r="N1940" s="308"/>
      <c r="O1940" s="304"/>
      <c r="P1940" s="304"/>
      <c r="Q1940" s="304"/>
      <c r="R1940" s="304"/>
      <c r="S1940" s="130" t="str">
        <f t="shared" si="93"/>
        <v>.</v>
      </c>
      <c r="T1940" s="169" t="str">
        <f>IF(S1940="Yes",(NETWORKDAYS(H1940,$D$12,Lists!$F$45:$F$65)-IF(ISNUMBER(J1940),J1940,0)-1),".")</f>
        <v>.</v>
      </c>
      <c r="U1940" s="24"/>
      <c r="V1940" s="296" t="str">
        <f t="shared" si="92"/>
        <v>.</v>
      </c>
      <c r="W1940" s="44"/>
      <c r="X1940" s="307"/>
      <c r="Y1940" s="44"/>
      <c r="Z1940" s="44"/>
      <c r="AA1940" s="44"/>
      <c r="AB1940" s="44"/>
      <c r="AC1940" s="44"/>
      <c r="AD1940" s="44"/>
      <c r="AE1940" s="44"/>
      <c r="AF1940" s="44"/>
      <c r="AG1940" s="44"/>
    </row>
    <row r="1941" spans="1:33" s="105" customFormat="1" ht="11.45" customHeight="1" outlineLevel="1" x14ac:dyDescent="0.2">
      <c r="A1941" s="142">
        <f t="shared" si="91"/>
        <v>1924</v>
      </c>
      <c r="B1941" s="318"/>
      <c r="C1941" s="71"/>
      <c r="D1941" s="314"/>
      <c r="E1941" s="70"/>
      <c r="F1941" s="309"/>
      <c r="G1941" s="308"/>
      <c r="H1941" s="305"/>
      <c r="I1941" s="305"/>
      <c r="J1941" s="311"/>
      <c r="K1941" s="305"/>
      <c r="L1941" s="130" t="str">
        <f>IF(I1941&lt;H1941,"Check dates",IF(AND(H1941="",I1941&gt;0),"Check dates",IF(I1941="",".",IFERROR(MAX(0,NETWORKDAYS(H1941,I1941,Lists!$F$45:$F$65)-IF(ISNUMBER(J1941),J1941,0)-1,0),"."))))</f>
        <v>.</v>
      </c>
      <c r="M1941" s="308"/>
      <c r="N1941" s="308"/>
      <c r="O1941" s="304"/>
      <c r="P1941" s="304"/>
      <c r="Q1941" s="304"/>
      <c r="R1941" s="304"/>
      <c r="S1941" s="130" t="str">
        <f t="shared" si="93"/>
        <v>.</v>
      </c>
      <c r="T1941" s="169" t="str">
        <f>IF(S1941="Yes",(NETWORKDAYS(H1941,$D$12,Lists!$F$45:$F$65)-IF(ISNUMBER(J1941),J1941,0)-1),".")</f>
        <v>.</v>
      </c>
      <c r="U1941" s="24"/>
      <c r="V1941" s="296" t="str">
        <f t="shared" si="92"/>
        <v>.</v>
      </c>
      <c r="W1941" s="44"/>
      <c r="X1941" s="307"/>
      <c r="Y1941" s="44"/>
      <c r="Z1941" s="44"/>
      <c r="AA1941" s="44"/>
      <c r="AB1941" s="44"/>
      <c r="AC1941" s="44"/>
      <c r="AD1941" s="44"/>
      <c r="AE1941" s="44"/>
      <c r="AF1941" s="44"/>
      <c r="AG1941" s="44"/>
    </row>
    <row r="1942" spans="1:33" s="105" customFormat="1" outlineLevel="1" x14ac:dyDescent="0.2">
      <c r="A1942" s="142">
        <f t="shared" si="91"/>
        <v>1925</v>
      </c>
      <c r="B1942" s="318"/>
      <c r="C1942" s="71"/>
      <c r="D1942" s="314"/>
      <c r="E1942" s="70"/>
      <c r="F1942" s="309"/>
      <c r="G1942" s="308"/>
      <c r="H1942" s="305"/>
      <c r="I1942" s="305"/>
      <c r="J1942" s="311"/>
      <c r="K1942" s="305"/>
      <c r="L1942" s="130" t="str">
        <f>IF(I1942&lt;H1942,"Check dates",IF(AND(H1942="",I1942&gt;0),"Check dates",IF(I1942="",".",IFERROR(MAX(0,NETWORKDAYS(H1942,I1942,Lists!$F$45:$F$65)-IF(ISNUMBER(J1942),J1942,0)-1,0),"."))))</f>
        <v>.</v>
      </c>
      <c r="M1942" s="308"/>
      <c r="N1942" s="308"/>
      <c r="O1942" s="304"/>
      <c r="P1942" s="304"/>
      <c r="Q1942" s="304"/>
      <c r="R1942" s="304"/>
      <c r="S1942" s="130" t="str">
        <f t="shared" si="93"/>
        <v>.</v>
      </c>
      <c r="T1942" s="169" t="str">
        <f>IF(S1942="Yes",(NETWORKDAYS(H1942,$D$12,Lists!$F$45:$F$65)-IF(ISNUMBER(J1942),J1942,0)-1),".")</f>
        <v>.</v>
      </c>
      <c r="U1942" s="24"/>
      <c r="V1942" s="296" t="str">
        <f t="shared" si="92"/>
        <v>.</v>
      </c>
      <c r="W1942" s="44"/>
      <c r="X1942" s="307"/>
      <c r="Y1942" s="44"/>
      <c r="Z1942" s="44"/>
      <c r="AA1942" s="44"/>
      <c r="AB1942" s="44"/>
      <c r="AC1942" s="44"/>
      <c r="AD1942" s="44"/>
      <c r="AE1942" s="44"/>
      <c r="AF1942" s="44"/>
      <c r="AG1942" s="44"/>
    </row>
    <row r="1943" spans="1:33" s="105" customFormat="1" ht="11.45" customHeight="1" outlineLevel="1" x14ac:dyDescent="0.2">
      <c r="A1943" s="142">
        <f t="shared" si="91"/>
        <v>1926</v>
      </c>
      <c r="B1943" s="318"/>
      <c r="C1943" s="71"/>
      <c r="D1943" s="314"/>
      <c r="E1943" s="70"/>
      <c r="F1943" s="309"/>
      <c r="G1943" s="308"/>
      <c r="H1943" s="305"/>
      <c r="I1943" s="305"/>
      <c r="J1943" s="311"/>
      <c r="K1943" s="305"/>
      <c r="L1943" s="130" t="str">
        <f>IF(I1943&lt;H1943,"Check dates",IF(AND(H1943="",I1943&gt;0),"Check dates",IF(I1943="",".",IFERROR(MAX(0,NETWORKDAYS(H1943,I1943,Lists!$F$45:$F$65)-IF(ISNUMBER(J1943),J1943,0)-1,0),"."))))</f>
        <v>.</v>
      </c>
      <c r="M1943" s="308"/>
      <c r="N1943" s="308"/>
      <c r="O1943" s="304"/>
      <c r="P1943" s="304"/>
      <c r="Q1943" s="304"/>
      <c r="R1943" s="304"/>
      <c r="S1943" s="130" t="str">
        <f t="shared" si="93"/>
        <v>.</v>
      </c>
      <c r="T1943" s="169" t="str">
        <f>IF(S1943="Yes",(NETWORKDAYS(H1943,$D$12,Lists!$F$45:$F$65)-IF(ISNUMBER(J1943),J1943,0)-1),".")</f>
        <v>.</v>
      </c>
      <c r="U1943" s="24"/>
      <c r="V1943" s="296" t="str">
        <f t="shared" si="92"/>
        <v>.</v>
      </c>
      <c r="W1943" s="44"/>
      <c r="X1943" s="307"/>
      <c r="Y1943" s="44"/>
      <c r="Z1943" s="44"/>
      <c r="AA1943" s="44"/>
      <c r="AB1943" s="44"/>
      <c r="AC1943" s="44"/>
      <c r="AD1943" s="44"/>
      <c r="AE1943" s="44"/>
      <c r="AF1943" s="44"/>
      <c r="AG1943" s="44"/>
    </row>
    <row r="1944" spans="1:33" s="105" customFormat="1" ht="11.45" customHeight="1" outlineLevel="1" x14ac:dyDescent="0.2">
      <c r="A1944" s="142">
        <f t="shared" si="91"/>
        <v>1927</v>
      </c>
      <c r="B1944" s="318"/>
      <c r="C1944" s="71"/>
      <c r="D1944" s="314"/>
      <c r="E1944" s="70"/>
      <c r="F1944" s="309"/>
      <c r="G1944" s="308"/>
      <c r="H1944" s="305"/>
      <c r="I1944" s="319"/>
      <c r="J1944" s="311"/>
      <c r="K1944" s="305"/>
      <c r="L1944" s="130" t="str">
        <f>IF(I1944&lt;H1944,"Check dates",IF(AND(H1944="",I1944&gt;0),"Check dates",IF(I1944="",".",IFERROR(MAX(0,NETWORKDAYS(H1944,I1944,Lists!$F$45:$F$65)-IF(ISNUMBER(J1944),J1944,0)-1,0),"."))))</f>
        <v>.</v>
      </c>
      <c r="M1944" s="308"/>
      <c r="N1944" s="308"/>
      <c r="O1944" s="304"/>
      <c r="P1944" s="304"/>
      <c r="Q1944" s="304"/>
      <c r="R1944" s="304"/>
      <c r="S1944" s="130" t="str">
        <f t="shared" si="93"/>
        <v>.</v>
      </c>
      <c r="T1944" s="169" t="str">
        <f>IF(S1944="Yes",(NETWORKDAYS(H1944,$D$12,Lists!$F$45:$F$65)-IF(ISNUMBER(J1944),J1944,0)-1),".")</f>
        <v>.</v>
      </c>
      <c r="U1944" s="24"/>
      <c r="V1944" s="296" t="str">
        <f t="shared" si="92"/>
        <v>.</v>
      </c>
      <c r="W1944" s="44"/>
      <c r="X1944" s="307"/>
      <c r="Y1944" s="44"/>
      <c r="Z1944" s="44"/>
      <c r="AA1944" s="44"/>
      <c r="AB1944" s="44"/>
      <c r="AC1944" s="44"/>
      <c r="AD1944" s="44"/>
      <c r="AE1944" s="44"/>
      <c r="AF1944" s="44"/>
      <c r="AG1944" s="44"/>
    </row>
    <row r="1945" spans="1:33" s="105" customFormat="1" ht="11.45" customHeight="1" outlineLevel="1" x14ac:dyDescent="0.2">
      <c r="A1945" s="142">
        <f t="shared" si="91"/>
        <v>1928</v>
      </c>
      <c r="B1945" s="318"/>
      <c r="C1945" s="71"/>
      <c r="D1945" s="314"/>
      <c r="E1945" s="70"/>
      <c r="F1945" s="309"/>
      <c r="G1945" s="308"/>
      <c r="H1945" s="305"/>
      <c r="I1945" s="305"/>
      <c r="J1945" s="311"/>
      <c r="K1945" s="305"/>
      <c r="L1945" s="130" t="str">
        <f>IF(I1945&lt;H1945,"Check dates",IF(AND(H1945="",I1945&gt;0),"Check dates",IF(I1945="",".",IFERROR(MAX(0,NETWORKDAYS(H1945,I1945,Lists!$F$45:$F$65)-IF(ISNUMBER(J1945),J1945,0)-1,0),"."))))</f>
        <v>.</v>
      </c>
      <c r="M1945" s="308"/>
      <c r="N1945" s="308"/>
      <c r="O1945" s="304"/>
      <c r="P1945" s="304"/>
      <c r="Q1945" s="304"/>
      <c r="R1945" s="304"/>
      <c r="S1945" s="130" t="str">
        <f t="shared" si="93"/>
        <v>.</v>
      </c>
      <c r="T1945" s="169" t="str">
        <f>IF(S1945="Yes",(NETWORKDAYS(H1945,$D$12,Lists!$F$45:$F$65)-IF(ISNUMBER(J1945),J1945,0)-1),".")</f>
        <v>.</v>
      </c>
      <c r="U1945" s="24"/>
      <c r="V1945" s="296" t="str">
        <f t="shared" si="92"/>
        <v>.</v>
      </c>
      <c r="W1945" s="44"/>
      <c r="X1945" s="307"/>
      <c r="Y1945" s="44"/>
      <c r="Z1945" s="44"/>
      <c r="AA1945" s="44"/>
      <c r="AB1945" s="44"/>
      <c r="AC1945" s="44"/>
      <c r="AD1945" s="44"/>
      <c r="AE1945" s="44"/>
      <c r="AF1945" s="44"/>
      <c r="AG1945" s="44"/>
    </row>
    <row r="1946" spans="1:33" s="105" customFormat="1" ht="11.45" customHeight="1" outlineLevel="1" x14ac:dyDescent="0.2">
      <c r="A1946" s="142">
        <f t="shared" si="91"/>
        <v>1929</v>
      </c>
      <c r="B1946" s="318"/>
      <c r="C1946" s="71"/>
      <c r="D1946" s="314"/>
      <c r="E1946" s="70"/>
      <c r="F1946" s="309"/>
      <c r="G1946" s="308"/>
      <c r="H1946" s="305"/>
      <c r="I1946" s="319"/>
      <c r="J1946" s="311"/>
      <c r="K1946" s="305"/>
      <c r="L1946" s="130" t="str">
        <f>IF(I1946&lt;H1946,"Check dates",IF(AND(H1946="",I1946&gt;0),"Check dates",IF(I1946="",".",IFERROR(MAX(0,NETWORKDAYS(H1946,I1946,Lists!$F$45:$F$65)-IF(ISNUMBER(J1946),J1946,0)-1,0),"."))))</f>
        <v>.</v>
      </c>
      <c r="M1946" s="308"/>
      <c r="N1946" s="308"/>
      <c r="O1946" s="304"/>
      <c r="P1946" s="304"/>
      <c r="Q1946" s="304"/>
      <c r="R1946" s="304"/>
      <c r="S1946" s="130" t="str">
        <f t="shared" si="93"/>
        <v>.</v>
      </c>
      <c r="T1946" s="169" t="str">
        <f>IF(S1946="Yes",(NETWORKDAYS(H1946,$D$12,Lists!$F$45:$F$65)-IF(ISNUMBER(J1946),J1946,0)-1),".")</f>
        <v>.</v>
      </c>
      <c r="U1946" s="24"/>
      <c r="V1946" s="296" t="str">
        <f t="shared" si="92"/>
        <v>.</v>
      </c>
      <c r="W1946" s="44"/>
      <c r="X1946" s="307"/>
      <c r="Y1946" s="44"/>
      <c r="Z1946" s="44"/>
      <c r="AA1946" s="44"/>
      <c r="AB1946" s="44"/>
      <c r="AC1946" s="44"/>
      <c r="AD1946" s="44"/>
      <c r="AE1946" s="44"/>
      <c r="AF1946" s="44"/>
      <c r="AG1946" s="44"/>
    </row>
    <row r="1947" spans="1:33" s="105" customFormat="1" ht="11.45" customHeight="1" outlineLevel="1" x14ac:dyDescent="0.2">
      <c r="A1947" s="142">
        <f t="shared" si="91"/>
        <v>1930</v>
      </c>
      <c r="B1947" s="318"/>
      <c r="C1947" s="71"/>
      <c r="D1947" s="314"/>
      <c r="E1947" s="70"/>
      <c r="F1947" s="309"/>
      <c r="G1947" s="308"/>
      <c r="H1947" s="305"/>
      <c r="I1947" s="305"/>
      <c r="J1947" s="311"/>
      <c r="K1947" s="305"/>
      <c r="L1947" s="130" t="str">
        <f>IF(I1947&lt;H1947,"Check dates",IF(AND(H1947="",I1947&gt;0),"Check dates",IF(I1947="",".",IFERROR(MAX(0,NETWORKDAYS(H1947,I1947,Lists!$F$45:$F$65)-IF(ISNUMBER(J1947),J1947,0)-1,0),"."))))</f>
        <v>.</v>
      </c>
      <c r="M1947" s="308"/>
      <c r="N1947" s="308"/>
      <c r="O1947" s="304"/>
      <c r="P1947" s="304"/>
      <c r="Q1947" s="304"/>
      <c r="R1947" s="304"/>
      <c r="S1947" s="130" t="str">
        <f t="shared" si="93"/>
        <v>.</v>
      </c>
      <c r="T1947" s="169" t="str">
        <f>IF(S1947="Yes",(NETWORKDAYS(H1947,$D$12,Lists!$F$45:$F$65)-IF(ISNUMBER(J1947),J1947,0)-1),".")</f>
        <v>.</v>
      </c>
      <c r="U1947" s="24"/>
      <c r="V1947" s="296" t="str">
        <f t="shared" si="92"/>
        <v>.</v>
      </c>
      <c r="W1947" s="44"/>
      <c r="X1947" s="307"/>
      <c r="Y1947" s="44"/>
      <c r="Z1947" s="44"/>
      <c r="AA1947" s="44"/>
      <c r="AB1947" s="44"/>
      <c r="AC1947" s="44"/>
      <c r="AD1947" s="44"/>
      <c r="AE1947" s="44"/>
      <c r="AF1947" s="44"/>
      <c r="AG1947" s="44"/>
    </row>
    <row r="1948" spans="1:33" s="105" customFormat="1" ht="11.45" customHeight="1" outlineLevel="1" x14ac:dyDescent="0.2">
      <c r="A1948" s="142">
        <f t="shared" si="91"/>
        <v>1931</v>
      </c>
      <c r="B1948" s="318"/>
      <c r="C1948" s="71"/>
      <c r="D1948" s="314"/>
      <c r="E1948" s="70"/>
      <c r="F1948" s="309"/>
      <c r="G1948" s="308"/>
      <c r="H1948" s="305"/>
      <c r="I1948" s="319"/>
      <c r="J1948" s="311"/>
      <c r="K1948" s="305"/>
      <c r="L1948" s="130" t="str">
        <f>IF(I1948&lt;H1948,"Check dates",IF(AND(H1948="",I1948&gt;0),"Check dates",IF(I1948="",".",IFERROR(MAX(0,NETWORKDAYS(H1948,I1948,Lists!$F$45:$F$65)-IF(ISNUMBER(J1948),J1948,0)-1,0),"."))))</f>
        <v>.</v>
      </c>
      <c r="M1948" s="308"/>
      <c r="N1948" s="308"/>
      <c r="O1948" s="304"/>
      <c r="P1948" s="304"/>
      <c r="Q1948" s="304"/>
      <c r="R1948" s="304"/>
      <c r="S1948" s="130" t="str">
        <f t="shared" si="93"/>
        <v>.</v>
      </c>
      <c r="T1948" s="169" t="str">
        <f>IF(S1948="Yes",(NETWORKDAYS(H1948,$D$12,Lists!$F$45:$F$65)-IF(ISNUMBER(J1948),J1948,0)-1),".")</f>
        <v>.</v>
      </c>
      <c r="U1948" s="24"/>
      <c r="V1948" s="296" t="str">
        <f t="shared" si="92"/>
        <v>.</v>
      </c>
      <c r="W1948" s="44"/>
      <c r="X1948" s="307"/>
      <c r="Y1948" s="44"/>
      <c r="Z1948" s="44"/>
      <c r="AA1948" s="44"/>
      <c r="AB1948" s="44"/>
      <c r="AC1948" s="44"/>
      <c r="AD1948" s="44"/>
      <c r="AE1948" s="44"/>
      <c r="AF1948" s="44"/>
      <c r="AG1948" s="44"/>
    </row>
    <row r="1949" spans="1:33" s="105" customFormat="1" ht="11.45" customHeight="1" outlineLevel="1" x14ac:dyDescent="0.2">
      <c r="A1949" s="142">
        <f t="shared" si="91"/>
        <v>1932</v>
      </c>
      <c r="B1949" s="318"/>
      <c r="C1949" s="71"/>
      <c r="D1949" s="314"/>
      <c r="E1949" s="70"/>
      <c r="F1949" s="309"/>
      <c r="G1949" s="308"/>
      <c r="H1949" s="305"/>
      <c r="I1949" s="305"/>
      <c r="J1949" s="311"/>
      <c r="K1949" s="305"/>
      <c r="L1949" s="130" t="str">
        <f>IF(I1949&lt;H1949,"Check dates",IF(AND(H1949="",I1949&gt;0),"Check dates",IF(I1949="",".",IFERROR(MAX(0,NETWORKDAYS(H1949,I1949,Lists!$F$45:$F$65)-IF(ISNUMBER(J1949),J1949,0)-1,0),"."))))</f>
        <v>.</v>
      </c>
      <c r="M1949" s="308"/>
      <c r="N1949" s="308"/>
      <c r="O1949" s="304"/>
      <c r="P1949" s="304"/>
      <c r="Q1949" s="304"/>
      <c r="R1949" s="304"/>
      <c r="S1949" s="130" t="str">
        <f t="shared" si="93"/>
        <v>.</v>
      </c>
      <c r="T1949" s="169" t="str">
        <f>IF(S1949="Yes",(NETWORKDAYS(H1949,$D$12,Lists!$F$45:$F$65)-IF(ISNUMBER(J1949),J1949,0)-1),".")</f>
        <v>.</v>
      </c>
      <c r="U1949" s="24"/>
      <c r="V1949" s="296" t="str">
        <f t="shared" si="92"/>
        <v>.</v>
      </c>
      <c r="W1949" s="44"/>
      <c r="X1949" s="307"/>
      <c r="Y1949" s="44"/>
      <c r="Z1949" s="44"/>
      <c r="AA1949" s="44"/>
      <c r="AB1949" s="44"/>
      <c r="AC1949" s="44"/>
      <c r="AD1949" s="44"/>
      <c r="AE1949" s="44"/>
      <c r="AF1949" s="44"/>
      <c r="AG1949" s="44"/>
    </row>
    <row r="1950" spans="1:33" s="105" customFormat="1" ht="11.45" customHeight="1" outlineLevel="1" x14ac:dyDescent="0.2">
      <c r="A1950" s="142">
        <f t="shared" si="91"/>
        <v>1933</v>
      </c>
      <c r="B1950" s="318"/>
      <c r="C1950" s="71"/>
      <c r="D1950" s="314"/>
      <c r="E1950" s="70"/>
      <c r="F1950" s="309"/>
      <c r="G1950" s="308"/>
      <c r="H1950" s="305"/>
      <c r="I1950" s="305"/>
      <c r="J1950" s="311"/>
      <c r="K1950" s="305"/>
      <c r="L1950" s="130" t="str">
        <f>IF(I1950&lt;H1950,"Check dates",IF(AND(H1950="",I1950&gt;0),"Check dates",IF(I1950="",".",IFERROR(MAX(0,NETWORKDAYS(H1950,I1950,Lists!$F$45:$F$65)-IF(ISNUMBER(J1950),J1950,0)-1,0),"."))))</f>
        <v>.</v>
      </c>
      <c r="M1950" s="308"/>
      <c r="N1950" s="308"/>
      <c r="O1950" s="304"/>
      <c r="P1950" s="304"/>
      <c r="Q1950" s="304"/>
      <c r="R1950" s="304"/>
      <c r="S1950" s="130" t="str">
        <f t="shared" si="93"/>
        <v>.</v>
      </c>
      <c r="T1950" s="169" t="str">
        <f>IF(S1950="Yes",(NETWORKDAYS(H1950,$D$12,Lists!$F$45:$F$65)-IF(ISNUMBER(J1950),J1950,0)-1),".")</f>
        <v>.</v>
      </c>
      <c r="U1950" s="24"/>
      <c r="V1950" s="296" t="str">
        <f t="shared" si="92"/>
        <v>.</v>
      </c>
      <c r="W1950" s="44"/>
      <c r="X1950" s="307"/>
      <c r="Y1950" s="44"/>
      <c r="Z1950" s="44"/>
      <c r="AA1950" s="44"/>
      <c r="AB1950" s="44"/>
      <c r="AC1950" s="44"/>
      <c r="AD1950" s="44"/>
      <c r="AE1950" s="44"/>
      <c r="AF1950" s="44"/>
      <c r="AG1950" s="44"/>
    </row>
    <row r="1951" spans="1:33" s="105" customFormat="1" ht="11.45" customHeight="1" outlineLevel="1" x14ac:dyDescent="0.2">
      <c r="A1951" s="142">
        <f t="shared" si="91"/>
        <v>1934</v>
      </c>
      <c r="B1951" s="318"/>
      <c r="C1951" s="71"/>
      <c r="D1951" s="314"/>
      <c r="E1951" s="70"/>
      <c r="F1951" s="309"/>
      <c r="G1951" s="308"/>
      <c r="H1951" s="305"/>
      <c r="I1951" s="305"/>
      <c r="J1951" s="311"/>
      <c r="K1951" s="305"/>
      <c r="L1951" s="130" t="str">
        <f>IF(I1951&lt;H1951,"Check dates",IF(AND(H1951="",I1951&gt;0),"Check dates",IF(I1951="",".",IFERROR(MAX(0,NETWORKDAYS(H1951,I1951,Lists!$F$45:$F$65)-IF(ISNUMBER(J1951),J1951,0)-1,0),"."))))</f>
        <v>.</v>
      </c>
      <c r="M1951" s="308"/>
      <c r="N1951" s="308"/>
      <c r="O1951" s="304"/>
      <c r="P1951" s="304"/>
      <c r="Q1951" s="304"/>
      <c r="R1951" s="304"/>
      <c r="S1951" s="130" t="str">
        <f t="shared" si="93"/>
        <v>.</v>
      </c>
      <c r="T1951" s="169" t="str">
        <f>IF(S1951="Yes",(NETWORKDAYS(H1951,$D$12,Lists!$F$45:$F$65)-IF(ISNUMBER(J1951),J1951,0)-1),".")</f>
        <v>.</v>
      </c>
      <c r="U1951" s="24"/>
      <c r="V1951" s="296" t="str">
        <f t="shared" si="92"/>
        <v>.</v>
      </c>
      <c r="W1951" s="44"/>
      <c r="X1951" s="307"/>
      <c r="Y1951" s="44"/>
      <c r="Z1951" s="44"/>
      <c r="AA1951" s="44"/>
      <c r="AB1951" s="44"/>
      <c r="AC1951" s="44"/>
      <c r="AD1951" s="44"/>
      <c r="AE1951" s="44"/>
      <c r="AF1951" s="44"/>
      <c r="AG1951" s="44"/>
    </row>
    <row r="1952" spans="1:33" s="105" customFormat="1" ht="11.45" customHeight="1" outlineLevel="1" x14ac:dyDescent="0.2">
      <c r="A1952" s="142">
        <f t="shared" si="91"/>
        <v>1935</v>
      </c>
      <c r="B1952" s="318"/>
      <c r="C1952" s="71"/>
      <c r="D1952" s="314"/>
      <c r="E1952" s="70"/>
      <c r="F1952" s="309"/>
      <c r="G1952" s="308"/>
      <c r="H1952" s="305"/>
      <c r="I1952" s="305"/>
      <c r="J1952" s="311"/>
      <c r="K1952" s="305"/>
      <c r="L1952" s="130" t="str">
        <f>IF(I1952&lt;H1952,"Check dates",IF(AND(H1952="",I1952&gt;0),"Check dates",IF(I1952="",".",IFERROR(MAX(0,NETWORKDAYS(H1952,I1952,Lists!$F$45:$F$65)-IF(ISNUMBER(J1952),J1952,0)-1,0),"."))))</f>
        <v>.</v>
      </c>
      <c r="M1952" s="308"/>
      <c r="N1952" s="308"/>
      <c r="O1952" s="304"/>
      <c r="P1952" s="304"/>
      <c r="Q1952" s="304"/>
      <c r="R1952" s="304"/>
      <c r="S1952" s="130" t="str">
        <f t="shared" si="93"/>
        <v>.</v>
      </c>
      <c r="T1952" s="169" t="str">
        <f>IF(S1952="Yes",(NETWORKDAYS(H1952,$D$12,Lists!$F$45:$F$65)-IF(ISNUMBER(J1952),J1952,0)-1),".")</f>
        <v>.</v>
      </c>
      <c r="U1952" s="24"/>
      <c r="V1952" s="296" t="str">
        <f t="shared" si="92"/>
        <v>.</v>
      </c>
      <c r="W1952" s="44"/>
      <c r="X1952" s="307"/>
      <c r="Y1952" s="44"/>
      <c r="Z1952" s="44"/>
      <c r="AA1952" s="44"/>
      <c r="AB1952" s="44"/>
      <c r="AC1952" s="44"/>
      <c r="AD1952" s="44"/>
      <c r="AE1952" s="44"/>
      <c r="AF1952" s="44"/>
      <c r="AG1952" s="44"/>
    </row>
    <row r="1953" spans="1:33" s="105" customFormat="1" ht="11.45" customHeight="1" outlineLevel="1" x14ac:dyDescent="0.2">
      <c r="A1953" s="142">
        <f t="shared" si="91"/>
        <v>1936</v>
      </c>
      <c r="B1953" s="318"/>
      <c r="C1953" s="71"/>
      <c r="D1953" s="314"/>
      <c r="E1953" s="70"/>
      <c r="F1953" s="309"/>
      <c r="G1953" s="308"/>
      <c r="H1953" s="305"/>
      <c r="I1953" s="305"/>
      <c r="J1953" s="311"/>
      <c r="K1953" s="305"/>
      <c r="L1953" s="130" t="str">
        <f>IF(I1953&lt;H1953,"Check dates",IF(AND(H1953="",I1953&gt;0),"Check dates",IF(I1953="",".",IFERROR(MAX(0,NETWORKDAYS(H1953,I1953,Lists!$F$45:$F$65)-IF(ISNUMBER(J1953),J1953,0)-1,0),"."))))</f>
        <v>.</v>
      </c>
      <c r="M1953" s="308"/>
      <c r="N1953" s="308"/>
      <c r="O1953" s="304"/>
      <c r="P1953" s="304"/>
      <c r="Q1953" s="304"/>
      <c r="R1953" s="304"/>
      <c r="S1953" s="130" t="str">
        <f t="shared" si="93"/>
        <v>.</v>
      </c>
      <c r="T1953" s="169" t="str">
        <f>IF(S1953="Yes",(NETWORKDAYS(H1953,$D$12,Lists!$F$45:$F$65)-IF(ISNUMBER(J1953),J1953,0)-1),".")</f>
        <v>.</v>
      </c>
      <c r="U1953" s="24"/>
      <c r="V1953" s="296" t="str">
        <f t="shared" si="92"/>
        <v>.</v>
      </c>
      <c r="W1953" s="44"/>
      <c r="X1953" s="307"/>
      <c r="Y1953" s="44"/>
      <c r="Z1953" s="44"/>
      <c r="AA1953" s="44"/>
      <c r="AB1953" s="44"/>
      <c r="AC1953" s="44"/>
      <c r="AD1953" s="44"/>
      <c r="AE1953" s="44"/>
      <c r="AF1953" s="44"/>
      <c r="AG1953" s="44"/>
    </row>
    <row r="1954" spans="1:33" s="105" customFormat="1" ht="11.45" customHeight="1" outlineLevel="1" x14ac:dyDescent="0.2">
      <c r="A1954" s="142">
        <f t="shared" si="91"/>
        <v>1937</v>
      </c>
      <c r="B1954" s="318"/>
      <c r="C1954" s="71"/>
      <c r="D1954" s="314"/>
      <c r="E1954" s="70"/>
      <c r="F1954" s="309"/>
      <c r="G1954" s="308"/>
      <c r="H1954" s="305"/>
      <c r="I1954" s="305"/>
      <c r="J1954" s="311"/>
      <c r="K1954" s="305"/>
      <c r="L1954" s="130" t="str">
        <f>IF(I1954&lt;H1954,"Check dates",IF(AND(H1954="",I1954&gt;0),"Check dates",IF(I1954="",".",IFERROR(MAX(0,NETWORKDAYS(H1954,I1954,Lists!$F$45:$F$65)-IF(ISNUMBER(J1954),J1954,0)-1,0),"."))))</f>
        <v>.</v>
      </c>
      <c r="M1954" s="308"/>
      <c r="N1954" s="308"/>
      <c r="O1954" s="304"/>
      <c r="P1954" s="304"/>
      <c r="Q1954" s="304"/>
      <c r="R1954" s="304"/>
      <c r="S1954" s="130" t="str">
        <f t="shared" si="93"/>
        <v>.</v>
      </c>
      <c r="T1954" s="169" t="str">
        <f>IF(S1954="Yes",(NETWORKDAYS(H1954,$D$12,Lists!$F$45:$F$65)-IF(ISNUMBER(J1954),J1954,0)-1),".")</f>
        <v>.</v>
      </c>
      <c r="U1954" s="24"/>
      <c r="V1954" s="296" t="str">
        <f t="shared" si="92"/>
        <v>.</v>
      </c>
      <c r="W1954" s="44"/>
      <c r="X1954" s="307"/>
      <c r="Y1954" s="44"/>
      <c r="Z1954" s="44"/>
      <c r="AA1954" s="44"/>
      <c r="AB1954" s="44"/>
      <c r="AC1954" s="44"/>
      <c r="AD1954" s="44"/>
      <c r="AE1954" s="44"/>
      <c r="AF1954" s="44"/>
      <c r="AG1954" s="44"/>
    </row>
    <row r="1955" spans="1:33" s="105" customFormat="1" ht="11.45" customHeight="1" outlineLevel="1" x14ac:dyDescent="0.2">
      <c r="A1955" s="142">
        <f t="shared" si="91"/>
        <v>1938</v>
      </c>
      <c r="B1955" s="318"/>
      <c r="C1955" s="71"/>
      <c r="D1955" s="314"/>
      <c r="E1955" s="70"/>
      <c r="F1955" s="309"/>
      <c r="G1955" s="308"/>
      <c r="H1955" s="305"/>
      <c r="I1955" s="305"/>
      <c r="J1955" s="311"/>
      <c r="K1955" s="305"/>
      <c r="L1955" s="130" t="str">
        <f>IF(I1955&lt;H1955,"Check dates",IF(AND(H1955="",I1955&gt;0),"Check dates",IF(I1955="",".",IFERROR(MAX(0,NETWORKDAYS(H1955,I1955,Lists!$F$45:$F$65)-IF(ISNUMBER(J1955),J1955,0)-1,0),"."))))</f>
        <v>.</v>
      </c>
      <c r="M1955" s="308"/>
      <c r="N1955" s="308"/>
      <c r="O1955" s="304"/>
      <c r="P1955" s="304"/>
      <c r="Q1955" s="304"/>
      <c r="R1955" s="304"/>
      <c r="S1955" s="130" t="str">
        <f t="shared" si="93"/>
        <v>.</v>
      </c>
      <c r="T1955" s="169" t="str">
        <f>IF(S1955="Yes",(NETWORKDAYS(H1955,$D$12,Lists!$F$45:$F$65)-IF(ISNUMBER(J1955),J1955,0)-1),".")</f>
        <v>.</v>
      </c>
      <c r="U1955" s="24"/>
      <c r="V1955" s="296" t="str">
        <f t="shared" si="92"/>
        <v>.</v>
      </c>
      <c r="W1955" s="44"/>
      <c r="X1955" s="307"/>
      <c r="Y1955" s="44"/>
      <c r="Z1955" s="44"/>
      <c r="AA1955" s="44"/>
      <c r="AB1955" s="44"/>
      <c r="AC1955" s="44"/>
      <c r="AD1955" s="44"/>
      <c r="AE1955" s="44"/>
      <c r="AF1955" s="44"/>
      <c r="AG1955" s="44"/>
    </row>
    <row r="1956" spans="1:33" s="105" customFormat="1" ht="11.45" customHeight="1" outlineLevel="1" x14ac:dyDescent="0.2">
      <c r="A1956" s="142">
        <f t="shared" si="91"/>
        <v>1939</v>
      </c>
      <c r="B1956" s="318"/>
      <c r="C1956" s="71"/>
      <c r="D1956" s="314"/>
      <c r="E1956" s="70"/>
      <c r="F1956" s="309"/>
      <c r="G1956" s="308"/>
      <c r="H1956" s="305"/>
      <c r="I1956" s="319"/>
      <c r="J1956" s="311"/>
      <c r="K1956" s="305"/>
      <c r="L1956" s="130" t="str">
        <f>IF(I1956&lt;H1956,"Check dates",IF(AND(H1956="",I1956&gt;0),"Check dates",IF(I1956="",".",IFERROR(MAX(0,NETWORKDAYS(H1956,I1956,Lists!$F$45:$F$65)-IF(ISNUMBER(J1956),J1956,0)-1,0),"."))))</f>
        <v>.</v>
      </c>
      <c r="M1956" s="308"/>
      <c r="N1956" s="308"/>
      <c r="O1956" s="304"/>
      <c r="P1956" s="304"/>
      <c r="Q1956" s="304"/>
      <c r="R1956" s="304"/>
      <c r="S1956" s="130" t="str">
        <f t="shared" si="93"/>
        <v>.</v>
      </c>
      <c r="T1956" s="169" t="str">
        <f>IF(S1956="Yes",(NETWORKDAYS(H1956,$D$12,Lists!$F$45:$F$65)-IF(ISNUMBER(J1956),J1956,0)-1),".")</f>
        <v>.</v>
      </c>
      <c r="U1956" s="24"/>
      <c r="V1956" s="296" t="str">
        <f t="shared" si="92"/>
        <v>.</v>
      </c>
      <c r="W1956" s="44"/>
      <c r="X1956" s="307"/>
      <c r="Y1956" s="44"/>
      <c r="Z1956" s="44"/>
      <c r="AA1956" s="44"/>
      <c r="AB1956" s="44"/>
      <c r="AC1956" s="44"/>
      <c r="AD1956" s="44"/>
      <c r="AE1956" s="44"/>
      <c r="AF1956" s="44"/>
      <c r="AG1956" s="44"/>
    </row>
    <row r="1957" spans="1:33" s="105" customFormat="1" ht="11.45" customHeight="1" outlineLevel="1" x14ac:dyDescent="0.2">
      <c r="A1957" s="142">
        <f t="shared" si="91"/>
        <v>1940</v>
      </c>
      <c r="B1957" s="318"/>
      <c r="C1957" s="71"/>
      <c r="D1957" s="314"/>
      <c r="E1957" s="70"/>
      <c r="F1957" s="309"/>
      <c r="G1957" s="308"/>
      <c r="H1957" s="305"/>
      <c r="I1957" s="305"/>
      <c r="J1957" s="311"/>
      <c r="K1957" s="305"/>
      <c r="L1957" s="130" t="str">
        <f>IF(I1957&lt;H1957,"Check dates",IF(AND(H1957="",I1957&gt;0),"Check dates",IF(I1957="",".",IFERROR(MAX(0,NETWORKDAYS(H1957,I1957,Lists!$F$45:$F$65)-IF(ISNUMBER(J1957),J1957,0)-1,0),"."))))</f>
        <v>.</v>
      </c>
      <c r="M1957" s="308"/>
      <c r="N1957" s="308"/>
      <c r="O1957" s="304"/>
      <c r="P1957" s="304"/>
      <c r="Q1957" s="304"/>
      <c r="R1957" s="304"/>
      <c r="S1957" s="130" t="str">
        <f t="shared" si="93"/>
        <v>.</v>
      </c>
      <c r="T1957" s="169" t="str">
        <f>IF(S1957="Yes",(NETWORKDAYS(H1957,$D$12,Lists!$F$45:$F$65)-IF(ISNUMBER(J1957),J1957,0)-1),".")</f>
        <v>.</v>
      </c>
      <c r="U1957" s="24"/>
      <c r="V1957" s="296" t="str">
        <f t="shared" si="92"/>
        <v>.</v>
      </c>
      <c r="W1957" s="44"/>
      <c r="X1957" s="307"/>
      <c r="Y1957" s="44"/>
      <c r="Z1957" s="44"/>
      <c r="AA1957" s="44"/>
      <c r="AB1957" s="44"/>
      <c r="AC1957" s="44"/>
      <c r="AD1957" s="44"/>
      <c r="AE1957" s="44"/>
      <c r="AF1957" s="44"/>
      <c r="AG1957" s="44"/>
    </row>
    <row r="1958" spans="1:33" s="105" customFormat="1" ht="11.45" customHeight="1" outlineLevel="1" x14ac:dyDescent="0.2">
      <c r="A1958" s="142">
        <f t="shared" si="91"/>
        <v>1941</v>
      </c>
      <c r="B1958" s="318"/>
      <c r="C1958" s="71"/>
      <c r="D1958" s="314"/>
      <c r="E1958" s="70"/>
      <c r="F1958" s="309"/>
      <c r="G1958" s="308"/>
      <c r="H1958" s="305"/>
      <c r="I1958" s="305"/>
      <c r="J1958" s="311"/>
      <c r="K1958" s="305"/>
      <c r="L1958" s="130" t="str">
        <f>IF(I1958&lt;H1958,"Check dates",IF(AND(H1958="",I1958&gt;0),"Check dates",IF(I1958="",".",IFERROR(MAX(0,NETWORKDAYS(H1958,I1958,Lists!$F$45:$F$65)-IF(ISNUMBER(J1958),J1958,0)-1,0),"."))))</f>
        <v>.</v>
      </c>
      <c r="M1958" s="308"/>
      <c r="N1958" s="308"/>
      <c r="O1958" s="304"/>
      <c r="P1958" s="304"/>
      <c r="Q1958" s="304"/>
      <c r="R1958" s="304"/>
      <c r="S1958" s="130" t="str">
        <f t="shared" si="93"/>
        <v>.</v>
      </c>
      <c r="T1958" s="169" t="str">
        <f>IF(S1958="Yes",(NETWORKDAYS(H1958,$D$12,Lists!$F$45:$F$65)-IF(ISNUMBER(J1958),J1958,0)-1),".")</f>
        <v>.</v>
      </c>
      <c r="U1958" s="24"/>
      <c r="V1958" s="296" t="str">
        <f t="shared" si="92"/>
        <v>.</v>
      </c>
      <c r="W1958" s="44"/>
      <c r="X1958" s="307"/>
      <c r="Y1958" s="44"/>
      <c r="Z1958" s="44"/>
      <c r="AA1958" s="44"/>
      <c r="AB1958" s="44"/>
      <c r="AC1958" s="44"/>
      <c r="AD1958" s="44"/>
      <c r="AE1958" s="44"/>
      <c r="AF1958" s="44"/>
      <c r="AG1958" s="44"/>
    </row>
    <row r="1959" spans="1:33" s="105" customFormat="1" ht="11.45" customHeight="1" outlineLevel="1" x14ac:dyDescent="0.2">
      <c r="A1959" s="142">
        <f t="shared" si="91"/>
        <v>1942</v>
      </c>
      <c r="B1959" s="318"/>
      <c r="C1959" s="71"/>
      <c r="D1959" s="314"/>
      <c r="E1959" s="70"/>
      <c r="F1959" s="309"/>
      <c r="G1959" s="308"/>
      <c r="H1959" s="305"/>
      <c r="I1959" s="305"/>
      <c r="J1959" s="311"/>
      <c r="K1959" s="305"/>
      <c r="L1959" s="130" t="str">
        <f>IF(I1959&lt;H1959,"Check dates",IF(AND(H1959="",I1959&gt;0),"Check dates",IF(I1959="",".",IFERROR(MAX(0,NETWORKDAYS(H1959,I1959,Lists!$F$45:$F$65)-IF(ISNUMBER(J1959),J1959,0)-1,0),"."))))</f>
        <v>.</v>
      </c>
      <c r="M1959" s="308"/>
      <c r="N1959" s="308"/>
      <c r="O1959" s="304"/>
      <c r="P1959" s="304"/>
      <c r="Q1959" s="304"/>
      <c r="R1959" s="304"/>
      <c r="S1959" s="130" t="str">
        <f t="shared" si="93"/>
        <v>.</v>
      </c>
      <c r="T1959" s="169" t="str">
        <f>IF(S1959="Yes",(NETWORKDAYS(H1959,$D$12,Lists!$F$45:$F$65)-IF(ISNUMBER(J1959),J1959,0)-1),".")</f>
        <v>.</v>
      </c>
      <c r="U1959" s="24"/>
      <c r="V1959" s="296" t="str">
        <f t="shared" si="92"/>
        <v>.</v>
      </c>
      <c r="W1959" s="44"/>
      <c r="X1959" s="307"/>
      <c r="Y1959" s="44"/>
      <c r="Z1959" s="44"/>
      <c r="AA1959" s="44"/>
      <c r="AB1959" s="44"/>
      <c r="AC1959" s="44"/>
      <c r="AD1959" s="44"/>
      <c r="AE1959" s="44"/>
      <c r="AF1959" s="44"/>
      <c r="AG1959" s="44"/>
    </row>
    <row r="1960" spans="1:33" s="105" customFormat="1" ht="11.45" customHeight="1" outlineLevel="1" x14ac:dyDescent="0.2">
      <c r="A1960" s="142">
        <f t="shared" si="91"/>
        <v>1943</v>
      </c>
      <c r="B1960" s="318"/>
      <c r="C1960" s="71"/>
      <c r="D1960" s="314"/>
      <c r="E1960" s="70"/>
      <c r="F1960" s="309"/>
      <c r="G1960" s="308"/>
      <c r="H1960" s="305"/>
      <c r="I1960" s="305"/>
      <c r="J1960" s="311"/>
      <c r="K1960" s="305"/>
      <c r="L1960" s="130" t="str">
        <f>IF(I1960&lt;H1960,"Check dates",IF(AND(H1960="",I1960&gt;0),"Check dates",IF(I1960="",".",IFERROR(MAX(0,NETWORKDAYS(H1960,I1960,Lists!$F$45:$F$65)-IF(ISNUMBER(J1960),J1960,0)-1,0),"."))))</f>
        <v>.</v>
      </c>
      <c r="M1960" s="308"/>
      <c r="N1960" s="308"/>
      <c r="O1960" s="304"/>
      <c r="P1960" s="304"/>
      <c r="Q1960" s="304"/>
      <c r="R1960" s="304"/>
      <c r="S1960" s="130" t="str">
        <f t="shared" si="93"/>
        <v>.</v>
      </c>
      <c r="T1960" s="169" t="str">
        <f>IF(S1960="Yes",(NETWORKDAYS(H1960,$D$12,Lists!$F$45:$F$65)-IF(ISNUMBER(J1960),J1960,0)-1),".")</f>
        <v>.</v>
      </c>
      <c r="U1960" s="24"/>
      <c r="V1960" s="296" t="str">
        <f t="shared" si="92"/>
        <v>.</v>
      </c>
      <c r="W1960" s="44"/>
      <c r="X1960" s="307"/>
      <c r="Y1960" s="44"/>
      <c r="Z1960" s="44"/>
      <c r="AA1960" s="44"/>
      <c r="AB1960" s="44"/>
      <c r="AC1960" s="44"/>
      <c r="AD1960" s="44"/>
      <c r="AE1960" s="44"/>
      <c r="AF1960" s="44"/>
      <c r="AG1960" s="44"/>
    </row>
    <row r="1961" spans="1:33" s="105" customFormat="1" outlineLevel="1" x14ac:dyDescent="0.2">
      <c r="A1961" s="142">
        <f t="shared" si="91"/>
        <v>1944</v>
      </c>
      <c r="B1961" s="318"/>
      <c r="C1961" s="71"/>
      <c r="D1961" s="314"/>
      <c r="E1961" s="70"/>
      <c r="F1961" s="309"/>
      <c r="G1961" s="308"/>
      <c r="H1961" s="305"/>
      <c r="I1961" s="305"/>
      <c r="J1961" s="311"/>
      <c r="K1961" s="305"/>
      <c r="L1961" s="130" t="str">
        <f>IF(I1961&lt;H1961,"Check dates",IF(AND(H1961="",I1961&gt;0),"Check dates",IF(I1961="",".",IFERROR(MAX(0,NETWORKDAYS(H1961,I1961,Lists!$F$45:$F$65)-IF(ISNUMBER(J1961),J1961,0)-1,0),"."))))</f>
        <v>.</v>
      </c>
      <c r="M1961" s="308"/>
      <c r="N1961" s="308"/>
      <c r="O1961" s="304"/>
      <c r="P1961" s="304"/>
      <c r="Q1961" s="304"/>
      <c r="R1961" s="304"/>
      <c r="S1961" s="130" t="str">
        <f t="shared" si="93"/>
        <v>.</v>
      </c>
      <c r="T1961" s="169" t="str">
        <f>IF(S1961="Yes",(NETWORKDAYS(H1961,$D$12,Lists!$F$45:$F$65)-IF(ISNUMBER(J1961),J1961,0)-1),".")</f>
        <v>.</v>
      </c>
      <c r="U1961" s="24"/>
      <c r="V1961" s="296" t="str">
        <f t="shared" si="92"/>
        <v>.</v>
      </c>
      <c r="W1961" s="44"/>
      <c r="X1961" s="307"/>
      <c r="Y1961" s="44"/>
      <c r="Z1961" s="44"/>
      <c r="AA1961" s="44"/>
      <c r="AB1961" s="44"/>
      <c r="AC1961" s="44"/>
      <c r="AD1961" s="44"/>
      <c r="AE1961" s="44"/>
      <c r="AF1961" s="44"/>
      <c r="AG1961" s="44"/>
    </row>
    <row r="1962" spans="1:33" s="105" customFormat="1" ht="11.45" customHeight="1" outlineLevel="1" x14ac:dyDescent="0.2">
      <c r="A1962" s="142">
        <f t="shared" si="91"/>
        <v>1945</v>
      </c>
      <c r="B1962" s="318"/>
      <c r="C1962" s="71"/>
      <c r="D1962" s="314"/>
      <c r="E1962" s="70"/>
      <c r="F1962" s="309"/>
      <c r="G1962" s="308"/>
      <c r="H1962" s="305"/>
      <c r="I1962" s="305"/>
      <c r="J1962" s="311"/>
      <c r="K1962" s="305"/>
      <c r="L1962" s="130" t="str">
        <f>IF(I1962&lt;H1962,"Check dates",IF(AND(H1962="",I1962&gt;0),"Check dates",IF(I1962="",".",IFERROR(MAX(0,NETWORKDAYS(H1962,I1962,Lists!$F$45:$F$65)-IF(ISNUMBER(J1962),J1962,0)-1,0),"."))))</f>
        <v>.</v>
      </c>
      <c r="M1962" s="308"/>
      <c r="N1962" s="308"/>
      <c r="O1962" s="304"/>
      <c r="P1962" s="304"/>
      <c r="Q1962" s="304"/>
      <c r="R1962" s="304"/>
      <c r="S1962" s="130" t="str">
        <f t="shared" si="93"/>
        <v>.</v>
      </c>
      <c r="T1962" s="169" t="str">
        <f>IF(S1962="Yes",(NETWORKDAYS(H1962,$D$12,Lists!$F$45:$F$65)-IF(ISNUMBER(J1962),J1962,0)-1),".")</f>
        <v>.</v>
      </c>
      <c r="U1962" s="24"/>
      <c r="V1962" s="296" t="str">
        <f t="shared" si="92"/>
        <v>.</v>
      </c>
      <c r="W1962" s="44"/>
      <c r="X1962" s="307"/>
      <c r="Y1962" s="44"/>
      <c r="Z1962" s="44"/>
      <c r="AA1962" s="44"/>
      <c r="AB1962" s="44"/>
      <c r="AC1962" s="44"/>
      <c r="AD1962" s="44"/>
      <c r="AE1962" s="44"/>
      <c r="AF1962" s="44"/>
      <c r="AG1962" s="44"/>
    </row>
    <row r="1963" spans="1:33" s="105" customFormat="1" ht="11.45" customHeight="1" outlineLevel="1" x14ac:dyDescent="0.2">
      <c r="A1963" s="142">
        <f t="shared" si="91"/>
        <v>1946</v>
      </c>
      <c r="B1963" s="318"/>
      <c r="C1963" s="71"/>
      <c r="D1963" s="314"/>
      <c r="E1963" s="70"/>
      <c r="F1963" s="309"/>
      <c r="G1963" s="308"/>
      <c r="H1963" s="305"/>
      <c r="I1963" s="305"/>
      <c r="J1963" s="311"/>
      <c r="K1963" s="305"/>
      <c r="L1963" s="130" t="str">
        <f>IF(I1963&lt;H1963,"Check dates",IF(AND(H1963="",I1963&gt;0),"Check dates",IF(I1963="",".",IFERROR(MAX(0,NETWORKDAYS(H1963,I1963,Lists!$F$45:$F$65)-IF(ISNUMBER(J1963),J1963,0)-1,0),"."))))</f>
        <v>.</v>
      </c>
      <c r="M1963" s="308"/>
      <c r="N1963" s="308"/>
      <c r="O1963" s="304"/>
      <c r="P1963" s="304"/>
      <c r="Q1963" s="304"/>
      <c r="R1963" s="304"/>
      <c r="S1963" s="130" t="str">
        <f t="shared" si="93"/>
        <v>.</v>
      </c>
      <c r="T1963" s="169" t="str">
        <f>IF(S1963="Yes",(NETWORKDAYS(H1963,$D$12,Lists!$F$45:$F$65)-IF(ISNUMBER(J1963),J1963,0)-1),".")</f>
        <v>.</v>
      </c>
      <c r="U1963" s="24"/>
      <c r="V1963" s="296" t="str">
        <f t="shared" si="92"/>
        <v>.</v>
      </c>
      <c r="W1963" s="44"/>
      <c r="X1963" s="307"/>
      <c r="Y1963" s="44"/>
      <c r="Z1963" s="44"/>
      <c r="AA1963" s="44"/>
      <c r="AB1963" s="44"/>
      <c r="AC1963" s="44"/>
      <c r="AD1963" s="44"/>
      <c r="AE1963" s="44"/>
      <c r="AF1963" s="44"/>
      <c r="AG1963" s="44"/>
    </row>
    <row r="1964" spans="1:33" s="105" customFormat="1" ht="11.45" customHeight="1" outlineLevel="1" x14ac:dyDescent="0.2">
      <c r="A1964" s="142">
        <f t="shared" si="91"/>
        <v>1947</v>
      </c>
      <c r="B1964" s="318"/>
      <c r="C1964" s="71"/>
      <c r="D1964" s="314"/>
      <c r="E1964" s="70"/>
      <c r="F1964" s="309"/>
      <c r="G1964" s="308"/>
      <c r="H1964" s="305"/>
      <c r="I1964" s="319"/>
      <c r="J1964" s="311"/>
      <c r="K1964" s="305"/>
      <c r="L1964" s="130" t="str">
        <f>IF(I1964&lt;H1964,"Check dates",IF(AND(H1964="",I1964&gt;0),"Check dates",IF(I1964="",".",IFERROR(MAX(0,NETWORKDAYS(H1964,I1964,Lists!$F$45:$F$65)-IF(ISNUMBER(J1964),J1964,0)-1,0),"."))))</f>
        <v>.</v>
      </c>
      <c r="M1964" s="308"/>
      <c r="N1964" s="308"/>
      <c r="O1964" s="304"/>
      <c r="P1964" s="304"/>
      <c r="Q1964" s="304"/>
      <c r="R1964" s="304"/>
      <c r="S1964" s="130" t="str">
        <f t="shared" si="93"/>
        <v>.</v>
      </c>
      <c r="T1964" s="169" t="str">
        <f>IF(S1964="Yes",(NETWORKDAYS(H1964,$D$12,Lists!$F$45:$F$65)-IF(ISNUMBER(J1964),J1964,0)-1),".")</f>
        <v>.</v>
      </c>
      <c r="U1964" s="24"/>
      <c r="V1964" s="296" t="str">
        <f t="shared" si="92"/>
        <v>.</v>
      </c>
      <c r="W1964" s="44"/>
      <c r="X1964" s="307"/>
      <c r="Y1964" s="44"/>
      <c r="Z1964" s="44"/>
      <c r="AA1964" s="44"/>
      <c r="AB1964" s="44"/>
      <c r="AC1964" s="44"/>
      <c r="AD1964" s="44"/>
      <c r="AE1964" s="44"/>
      <c r="AF1964" s="44"/>
      <c r="AG1964" s="44"/>
    </row>
    <row r="1965" spans="1:33" s="105" customFormat="1" ht="11.45" customHeight="1" outlineLevel="1" x14ac:dyDescent="0.2">
      <c r="A1965" s="142">
        <f t="shared" si="91"/>
        <v>1948</v>
      </c>
      <c r="B1965" s="318"/>
      <c r="C1965" s="71"/>
      <c r="D1965" s="314"/>
      <c r="E1965" s="70"/>
      <c r="F1965" s="309"/>
      <c r="G1965" s="308"/>
      <c r="H1965" s="305"/>
      <c r="I1965" s="305"/>
      <c r="J1965" s="311"/>
      <c r="K1965" s="305"/>
      <c r="L1965" s="130" t="str">
        <f>IF(I1965&lt;H1965,"Check dates",IF(AND(H1965="",I1965&gt;0),"Check dates",IF(I1965="",".",IFERROR(MAX(0,NETWORKDAYS(H1965,I1965,Lists!$F$45:$F$65)-IF(ISNUMBER(J1965),J1965,0)-1,0),"."))))</f>
        <v>.</v>
      </c>
      <c r="M1965" s="308"/>
      <c r="N1965" s="308"/>
      <c r="O1965" s="304"/>
      <c r="P1965" s="304"/>
      <c r="Q1965" s="304"/>
      <c r="R1965" s="304"/>
      <c r="S1965" s="130" t="str">
        <f t="shared" si="93"/>
        <v>.</v>
      </c>
      <c r="T1965" s="169" t="str">
        <f>IF(S1965="Yes",(NETWORKDAYS(H1965,$D$12,Lists!$F$45:$F$65)-IF(ISNUMBER(J1965),J1965,0)-1),".")</f>
        <v>.</v>
      </c>
      <c r="U1965" s="24"/>
      <c r="V1965" s="296" t="str">
        <f t="shared" si="92"/>
        <v>.</v>
      </c>
      <c r="W1965" s="44"/>
      <c r="X1965" s="307"/>
      <c r="Y1965" s="44"/>
      <c r="Z1965" s="44"/>
      <c r="AA1965" s="44"/>
      <c r="AB1965" s="44"/>
      <c r="AC1965" s="44"/>
      <c r="AD1965" s="44"/>
      <c r="AE1965" s="44"/>
      <c r="AF1965" s="44"/>
      <c r="AG1965" s="44"/>
    </row>
    <row r="1966" spans="1:33" s="105" customFormat="1" ht="11.45" customHeight="1" outlineLevel="1" x14ac:dyDescent="0.2">
      <c r="A1966" s="142">
        <f t="shared" si="91"/>
        <v>1949</v>
      </c>
      <c r="B1966" s="318"/>
      <c r="C1966" s="71"/>
      <c r="D1966" s="314"/>
      <c r="E1966" s="70"/>
      <c r="F1966" s="309"/>
      <c r="G1966" s="308"/>
      <c r="H1966" s="305"/>
      <c r="I1966" s="305"/>
      <c r="J1966" s="311"/>
      <c r="K1966" s="305"/>
      <c r="L1966" s="130" t="str">
        <f>IF(I1966&lt;H1966,"Check dates",IF(AND(H1966="",I1966&gt;0),"Check dates",IF(I1966="",".",IFERROR(MAX(0,NETWORKDAYS(H1966,I1966,Lists!$F$45:$F$65)-IF(ISNUMBER(J1966),J1966,0)-1,0),"."))))</f>
        <v>.</v>
      </c>
      <c r="M1966" s="308"/>
      <c r="N1966" s="308"/>
      <c r="O1966" s="304"/>
      <c r="P1966" s="304"/>
      <c r="Q1966" s="304"/>
      <c r="R1966" s="304"/>
      <c r="S1966" s="130" t="str">
        <f t="shared" si="93"/>
        <v>.</v>
      </c>
      <c r="T1966" s="169" t="str">
        <f>IF(S1966="Yes",(NETWORKDAYS(H1966,$D$12,Lists!$F$45:$F$65)-IF(ISNUMBER(J1966),J1966,0)-1),".")</f>
        <v>.</v>
      </c>
      <c r="U1966" s="24"/>
      <c r="V1966" s="296" t="str">
        <f t="shared" si="92"/>
        <v>.</v>
      </c>
      <c r="W1966" s="44"/>
      <c r="X1966" s="307"/>
      <c r="Y1966" s="44"/>
      <c r="Z1966" s="44"/>
      <c r="AA1966" s="44"/>
      <c r="AB1966" s="44"/>
      <c r="AC1966" s="44"/>
      <c r="AD1966" s="44"/>
      <c r="AE1966" s="44"/>
      <c r="AF1966" s="44"/>
      <c r="AG1966" s="44"/>
    </row>
    <row r="1967" spans="1:33" s="105" customFormat="1" ht="11.45" customHeight="1" outlineLevel="1" x14ac:dyDescent="0.2">
      <c r="A1967" s="142">
        <f t="shared" si="91"/>
        <v>1950</v>
      </c>
      <c r="B1967" s="318"/>
      <c r="C1967" s="71"/>
      <c r="D1967" s="314"/>
      <c r="E1967" s="70"/>
      <c r="F1967" s="309"/>
      <c r="G1967" s="308"/>
      <c r="H1967" s="305"/>
      <c r="I1967" s="305"/>
      <c r="J1967" s="311"/>
      <c r="K1967" s="305"/>
      <c r="L1967" s="130" t="str">
        <f>IF(I1967&lt;H1967,"Check dates",IF(AND(H1967="",I1967&gt;0),"Check dates",IF(I1967="",".",IFERROR(MAX(0,NETWORKDAYS(H1967,I1967,Lists!$F$45:$F$65)-IF(ISNUMBER(J1967),J1967,0)-1,0),"."))))</f>
        <v>.</v>
      </c>
      <c r="M1967" s="308"/>
      <c r="N1967" s="308"/>
      <c r="O1967" s="304"/>
      <c r="P1967" s="304"/>
      <c r="Q1967" s="304"/>
      <c r="R1967" s="304"/>
      <c r="S1967" s="130" t="str">
        <f t="shared" si="93"/>
        <v>.</v>
      </c>
      <c r="T1967" s="169" t="str">
        <f>IF(S1967="Yes",(NETWORKDAYS(H1967,$D$12,Lists!$F$45:$F$65)-IF(ISNUMBER(J1967),J1967,0)-1),".")</f>
        <v>.</v>
      </c>
      <c r="U1967" s="24"/>
      <c r="V1967" s="296" t="str">
        <f t="shared" si="92"/>
        <v>.</v>
      </c>
      <c r="W1967" s="44"/>
      <c r="X1967" s="307"/>
      <c r="Y1967" s="44"/>
      <c r="Z1967" s="44"/>
      <c r="AA1967" s="44"/>
      <c r="AB1967" s="44"/>
      <c r="AC1967" s="44"/>
      <c r="AD1967" s="44"/>
      <c r="AE1967" s="44"/>
      <c r="AF1967" s="44"/>
      <c r="AG1967" s="44"/>
    </row>
    <row r="1968" spans="1:33" s="105" customFormat="1" ht="11.45" customHeight="1" outlineLevel="1" x14ac:dyDescent="0.2">
      <c r="A1968" s="142">
        <f t="shared" si="91"/>
        <v>1951</v>
      </c>
      <c r="B1968" s="318"/>
      <c r="C1968" s="71"/>
      <c r="D1968" s="314"/>
      <c r="E1968" s="70"/>
      <c r="F1968" s="309"/>
      <c r="G1968" s="308"/>
      <c r="H1968" s="305"/>
      <c r="I1968" s="305"/>
      <c r="J1968" s="311"/>
      <c r="K1968" s="305"/>
      <c r="L1968" s="130" t="str">
        <f>IF(I1968&lt;H1968,"Check dates",IF(AND(H1968="",I1968&gt;0),"Check dates",IF(I1968="",".",IFERROR(MAX(0,NETWORKDAYS(H1968,I1968,Lists!$F$45:$F$65)-IF(ISNUMBER(J1968),J1968,0)-1,0),"."))))</f>
        <v>.</v>
      </c>
      <c r="M1968" s="308"/>
      <c r="N1968" s="308"/>
      <c r="O1968" s="304"/>
      <c r="P1968" s="304"/>
      <c r="Q1968" s="304"/>
      <c r="R1968" s="304"/>
      <c r="S1968" s="130" t="str">
        <f t="shared" si="93"/>
        <v>.</v>
      </c>
      <c r="T1968" s="169" t="str">
        <f>IF(S1968="Yes",(NETWORKDAYS(H1968,$D$12,Lists!$F$45:$F$65)-IF(ISNUMBER(J1968),J1968,0)-1),".")</f>
        <v>.</v>
      </c>
      <c r="U1968" s="24"/>
      <c r="V1968" s="296" t="str">
        <f t="shared" si="92"/>
        <v>.</v>
      </c>
      <c r="W1968" s="44"/>
      <c r="X1968" s="307"/>
      <c r="Y1968" s="44"/>
      <c r="Z1968" s="44"/>
      <c r="AA1968" s="44"/>
      <c r="AB1968" s="44"/>
      <c r="AC1968" s="44"/>
      <c r="AD1968" s="44"/>
      <c r="AE1968" s="44"/>
      <c r="AF1968" s="44"/>
      <c r="AG1968" s="44"/>
    </row>
    <row r="1969" spans="1:33" s="105" customFormat="1" ht="11.45" customHeight="1" outlineLevel="1" x14ac:dyDescent="0.2">
      <c r="A1969" s="142">
        <f t="shared" si="91"/>
        <v>1952</v>
      </c>
      <c r="B1969" s="318"/>
      <c r="C1969" s="71"/>
      <c r="D1969" s="314"/>
      <c r="E1969" s="70"/>
      <c r="F1969" s="309"/>
      <c r="G1969" s="308"/>
      <c r="H1969" s="305"/>
      <c r="I1969" s="305"/>
      <c r="J1969" s="311"/>
      <c r="K1969" s="305"/>
      <c r="L1969" s="130" t="str">
        <f>IF(I1969&lt;H1969,"Check dates",IF(AND(H1969="",I1969&gt;0),"Check dates",IF(I1969="",".",IFERROR(MAX(0,NETWORKDAYS(H1969,I1969,Lists!$F$45:$F$65)-IF(ISNUMBER(J1969),J1969,0)-1,0),"."))))</f>
        <v>.</v>
      </c>
      <c r="M1969" s="308"/>
      <c r="N1969" s="308"/>
      <c r="O1969" s="304"/>
      <c r="P1969" s="304"/>
      <c r="Q1969" s="304"/>
      <c r="R1969" s="304"/>
      <c r="S1969" s="130" t="str">
        <f t="shared" si="93"/>
        <v>.</v>
      </c>
      <c r="T1969" s="169" t="str">
        <f>IF(S1969="Yes",(NETWORKDAYS(H1969,$D$12,Lists!$F$45:$F$65)-IF(ISNUMBER(J1969),J1969,0)-1),".")</f>
        <v>.</v>
      </c>
      <c r="U1969" s="24"/>
      <c r="V1969" s="296" t="str">
        <f t="shared" si="92"/>
        <v>.</v>
      </c>
      <c r="W1969" s="44"/>
      <c r="X1969" s="307"/>
      <c r="Y1969" s="44"/>
      <c r="Z1969" s="44"/>
      <c r="AA1969" s="44"/>
      <c r="AB1969" s="44"/>
      <c r="AC1969" s="44"/>
      <c r="AD1969" s="44"/>
      <c r="AE1969" s="44"/>
      <c r="AF1969" s="44"/>
      <c r="AG1969" s="44"/>
    </row>
    <row r="1970" spans="1:33" s="105" customFormat="1" ht="11.45" customHeight="1" outlineLevel="1" x14ac:dyDescent="0.2">
      <c r="A1970" s="142">
        <f t="shared" si="91"/>
        <v>1953</v>
      </c>
      <c r="B1970" s="318"/>
      <c r="C1970" s="71"/>
      <c r="D1970" s="314"/>
      <c r="E1970" s="70"/>
      <c r="F1970" s="309"/>
      <c r="G1970" s="308"/>
      <c r="H1970" s="305"/>
      <c r="I1970" s="305"/>
      <c r="J1970" s="311"/>
      <c r="K1970" s="305"/>
      <c r="L1970" s="130" t="str">
        <f>IF(I1970&lt;H1970,"Check dates",IF(AND(H1970="",I1970&gt;0),"Check dates",IF(I1970="",".",IFERROR(MAX(0,NETWORKDAYS(H1970,I1970,Lists!$F$45:$F$65)-IF(ISNUMBER(J1970),J1970,0)-1,0),"."))))</f>
        <v>.</v>
      </c>
      <c r="M1970" s="308"/>
      <c r="N1970" s="308"/>
      <c r="O1970" s="304"/>
      <c r="P1970" s="304"/>
      <c r="Q1970" s="304"/>
      <c r="R1970" s="304"/>
      <c r="S1970" s="130" t="str">
        <f t="shared" si="93"/>
        <v>.</v>
      </c>
      <c r="T1970" s="169" t="str">
        <f>IF(S1970="Yes",(NETWORKDAYS(H1970,$D$12,Lists!$F$45:$F$65)-IF(ISNUMBER(J1970),J1970,0)-1),".")</f>
        <v>.</v>
      </c>
      <c r="U1970" s="24"/>
      <c r="V1970" s="296" t="str">
        <f t="shared" si="92"/>
        <v>.</v>
      </c>
      <c r="W1970" s="44"/>
      <c r="X1970" s="307"/>
      <c r="Y1970" s="44"/>
      <c r="Z1970" s="44"/>
      <c r="AA1970" s="44"/>
      <c r="AB1970" s="44"/>
      <c r="AC1970" s="44"/>
      <c r="AD1970" s="44"/>
      <c r="AE1970" s="44"/>
      <c r="AF1970" s="44"/>
      <c r="AG1970" s="44"/>
    </row>
    <row r="1971" spans="1:33" s="105" customFormat="1" ht="11.45" customHeight="1" outlineLevel="1" x14ac:dyDescent="0.2">
      <c r="A1971" s="142">
        <f t="shared" si="91"/>
        <v>1954</v>
      </c>
      <c r="B1971" s="318"/>
      <c r="C1971" s="71"/>
      <c r="D1971" s="314"/>
      <c r="E1971" s="70"/>
      <c r="F1971" s="309"/>
      <c r="G1971" s="308"/>
      <c r="H1971" s="305"/>
      <c r="I1971" s="319"/>
      <c r="J1971" s="311"/>
      <c r="K1971" s="305"/>
      <c r="L1971" s="130" t="str">
        <f>IF(I1971&lt;H1971,"Check dates",IF(AND(H1971="",I1971&gt;0),"Check dates",IF(I1971="",".",IFERROR(MAX(0,NETWORKDAYS(H1971,I1971,Lists!$F$45:$F$65)-IF(ISNUMBER(J1971),J1971,0)-1,0),"."))))</f>
        <v>.</v>
      </c>
      <c r="M1971" s="308"/>
      <c r="N1971" s="308"/>
      <c r="O1971" s="304"/>
      <c r="P1971" s="304"/>
      <c r="Q1971" s="304"/>
      <c r="R1971" s="304"/>
      <c r="S1971" s="130" t="str">
        <f t="shared" si="93"/>
        <v>.</v>
      </c>
      <c r="T1971" s="169" t="str">
        <f>IF(S1971="Yes",(NETWORKDAYS(H1971,$D$12,Lists!$F$45:$F$65)-IF(ISNUMBER(J1971),J1971,0)-1),".")</f>
        <v>.</v>
      </c>
      <c r="U1971" s="24"/>
      <c r="V1971" s="296" t="str">
        <f t="shared" si="92"/>
        <v>.</v>
      </c>
      <c r="W1971" s="44"/>
      <c r="X1971" s="307"/>
      <c r="Y1971" s="44"/>
      <c r="Z1971" s="44"/>
      <c r="AA1971" s="44"/>
      <c r="AB1971" s="44"/>
      <c r="AC1971" s="44"/>
      <c r="AD1971" s="44"/>
      <c r="AE1971" s="44"/>
      <c r="AF1971" s="44"/>
      <c r="AG1971" s="44"/>
    </row>
    <row r="1972" spans="1:33" s="105" customFormat="1" ht="11.45" customHeight="1" outlineLevel="1" x14ac:dyDescent="0.2">
      <c r="A1972" s="142">
        <f t="shared" si="91"/>
        <v>1955</v>
      </c>
      <c r="B1972" s="318"/>
      <c r="C1972" s="71"/>
      <c r="D1972" s="314"/>
      <c r="E1972" s="70"/>
      <c r="F1972" s="309"/>
      <c r="G1972" s="308"/>
      <c r="H1972" s="305"/>
      <c r="I1972" s="305"/>
      <c r="J1972" s="311"/>
      <c r="K1972" s="305"/>
      <c r="L1972" s="130" t="str">
        <f>IF(I1972&lt;H1972,"Check dates",IF(AND(H1972="",I1972&gt;0),"Check dates",IF(I1972="",".",IFERROR(MAX(0,NETWORKDAYS(H1972,I1972,Lists!$F$45:$F$65)-IF(ISNUMBER(J1972),J1972,0)-1,0),"."))))</f>
        <v>.</v>
      </c>
      <c r="M1972" s="308"/>
      <c r="N1972" s="308"/>
      <c r="O1972" s="304"/>
      <c r="P1972" s="304"/>
      <c r="Q1972" s="304"/>
      <c r="R1972" s="304"/>
      <c r="S1972" s="130" t="str">
        <f t="shared" si="93"/>
        <v>.</v>
      </c>
      <c r="T1972" s="169" t="str">
        <f>IF(S1972="Yes",(NETWORKDAYS(H1972,$D$12,Lists!$F$45:$F$65)-IF(ISNUMBER(J1972),J1972,0)-1),".")</f>
        <v>.</v>
      </c>
      <c r="U1972" s="24"/>
      <c r="V1972" s="296" t="str">
        <f t="shared" si="92"/>
        <v>.</v>
      </c>
      <c r="W1972" s="44"/>
      <c r="X1972" s="307"/>
      <c r="Y1972" s="44"/>
      <c r="Z1972" s="44"/>
      <c r="AA1972" s="44"/>
      <c r="AB1972" s="44"/>
      <c r="AC1972" s="44"/>
      <c r="AD1972" s="44"/>
      <c r="AE1972" s="44"/>
      <c r="AF1972" s="44"/>
      <c r="AG1972" s="44"/>
    </row>
    <row r="1973" spans="1:33" s="105" customFormat="1" ht="11.45" customHeight="1" outlineLevel="1" x14ac:dyDescent="0.2">
      <c r="A1973" s="142">
        <f t="shared" si="91"/>
        <v>1956</v>
      </c>
      <c r="B1973" s="318"/>
      <c r="C1973" s="71"/>
      <c r="D1973" s="314"/>
      <c r="E1973" s="70"/>
      <c r="F1973" s="309"/>
      <c r="G1973" s="308"/>
      <c r="H1973" s="305"/>
      <c r="I1973" s="305"/>
      <c r="J1973" s="311"/>
      <c r="K1973" s="305"/>
      <c r="L1973" s="130" t="str">
        <f>IF(I1973&lt;H1973,"Check dates",IF(AND(H1973="",I1973&gt;0),"Check dates",IF(I1973="",".",IFERROR(MAX(0,NETWORKDAYS(H1973,I1973,Lists!$F$45:$F$65)-IF(ISNUMBER(J1973),J1973,0)-1,0),"."))))</f>
        <v>.</v>
      </c>
      <c r="M1973" s="308"/>
      <c r="N1973" s="308"/>
      <c r="O1973" s="304"/>
      <c r="P1973" s="304"/>
      <c r="Q1973" s="304"/>
      <c r="R1973" s="304"/>
      <c r="S1973" s="130" t="str">
        <f t="shared" si="93"/>
        <v>.</v>
      </c>
      <c r="T1973" s="169" t="str">
        <f>IF(S1973="Yes",(NETWORKDAYS(H1973,$D$12,Lists!$F$45:$F$65)-IF(ISNUMBER(J1973),J1973,0)-1),".")</f>
        <v>.</v>
      </c>
      <c r="U1973" s="24"/>
      <c r="V1973" s="296" t="str">
        <f t="shared" si="92"/>
        <v>.</v>
      </c>
      <c r="W1973" s="44"/>
      <c r="X1973" s="307"/>
      <c r="Y1973" s="44"/>
      <c r="Z1973" s="44"/>
      <c r="AA1973" s="44"/>
      <c r="AB1973" s="44"/>
      <c r="AC1973" s="44"/>
      <c r="AD1973" s="44"/>
      <c r="AE1973" s="44"/>
      <c r="AF1973" s="44"/>
      <c r="AG1973" s="44"/>
    </row>
    <row r="1974" spans="1:33" s="105" customFormat="1" ht="11.45" customHeight="1" outlineLevel="1" x14ac:dyDescent="0.2">
      <c r="A1974" s="142">
        <f t="shared" si="91"/>
        <v>1957</v>
      </c>
      <c r="B1974" s="318"/>
      <c r="C1974" s="71"/>
      <c r="D1974" s="314"/>
      <c r="E1974" s="70"/>
      <c r="F1974" s="309"/>
      <c r="G1974" s="308"/>
      <c r="H1974" s="305"/>
      <c r="I1974" s="305"/>
      <c r="J1974" s="311"/>
      <c r="K1974" s="305"/>
      <c r="L1974" s="130" t="str">
        <f>IF(I1974&lt;H1974,"Check dates",IF(AND(H1974="",I1974&gt;0),"Check dates",IF(I1974="",".",IFERROR(MAX(0,NETWORKDAYS(H1974,I1974,Lists!$F$45:$F$65)-IF(ISNUMBER(J1974),J1974,0)-1,0),"."))))</f>
        <v>.</v>
      </c>
      <c r="M1974" s="308"/>
      <c r="N1974" s="308"/>
      <c r="O1974" s="304"/>
      <c r="P1974" s="304"/>
      <c r="Q1974" s="304"/>
      <c r="R1974" s="304"/>
      <c r="S1974" s="130" t="str">
        <f t="shared" si="93"/>
        <v>.</v>
      </c>
      <c r="T1974" s="169" t="str">
        <f>IF(S1974="Yes",(NETWORKDAYS(H1974,$D$12,Lists!$F$45:$F$65)-IF(ISNUMBER(J1974),J1974,0)-1),".")</f>
        <v>.</v>
      </c>
      <c r="U1974" s="24"/>
      <c r="V1974" s="296" t="str">
        <f t="shared" si="92"/>
        <v>.</v>
      </c>
      <c r="W1974" s="44"/>
      <c r="X1974" s="307"/>
      <c r="Y1974" s="44"/>
      <c r="Z1974" s="44"/>
      <c r="AA1974" s="44"/>
      <c r="AB1974" s="44"/>
      <c r="AC1974" s="44"/>
      <c r="AD1974" s="44"/>
      <c r="AE1974" s="44"/>
      <c r="AF1974" s="44"/>
      <c r="AG1974" s="44"/>
    </row>
    <row r="1975" spans="1:33" s="105" customFormat="1" ht="11.45" customHeight="1" outlineLevel="1" x14ac:dyDescent="0.2">
      <c r="A1975" s="142">
        <f t="shared" si="91"/>
        <v>1958</v>
      </c>
      <c r="B1975" s="318"/>
      <c r="C1975" s="71"/>
      <c r="D1975" s="314"/>
      <c r="E1975" s="70"/>
      <c r="F1975" s="309"/>
      <c r="G1975" s="308"/>
      <c r="H1975" s="305"/>
      <c r="I1975" s="305"/>
      <c r="J1975" s="311"/>
      <c r="K1975" s="305"/>
      <c r="L1975" s="130" t="str">
        <f>IF(I1975&lt;H1975,"Check dates",IF(AND(H1975="",I1975&gt;0),"Check dates",IF(I1975="",".",IFERROR(MAX(0,NETWORKDAYS(H1975,I1975,Lists!$F$45:$F$65)-IF(ISNUMBER(J1975),J1975,0)-1,0),"."))))</f>
        <v>.</v>
      </c>
      <c r="M1975" s="308"/>
      <c r="N1975" s="308"/>
      <c r="O1975" s="304"/>
      <c r="P1975" s="304"/>
      <c r="Q1975" s="304"/>
      <c r="R1975" s="304"/>
      <c r="S1975" s="130" t="str">
        <f t="shared" si="93"/>
        <v>.</v>
      </c>
      <c r="T1975" s="169" t="str">
        <f>IF(S1975="Yes",(NETWORKDAYS(H1975,$D$12,Lists!$F$45:$F$65)-IF(ISNUMBER(J1975),J1975,0)-1),".")</f>
        <v>.</v>
      </c>
      <c r="U1975" s="24"/>
      <c r="V1975" s="296" t="str">
        <f t="shared" si="92"/>
        <v>.</v>
      </c>
      <c r="W1975" s="44"/>
      <c r="X1975" s="307"/>
      <c r="Y1975" s="44"/>
      <c r="Z1975" s="44"/>
      <c r="AA1975" s="44"/>
      <c r="AB1975" s="44"/>
      <c r="AC1975" s="44"/>
      <c r="AD1975" s="44"/>
      <c r="AE1975" s="44"/>
      <c r="AF1975" s="44"/>
      <c r="AG1975" s="44"/>
    </row>
    <row r="1976" spans="1:33" s="105" customFormat="1" ht="11.45" customHeight="1" outlineLevel="1" x14ac:dyDescent="0.2">
      <c r="A1976" s="142">
        <f t="shared" si="91"/>
        <v>1959</v>
      </c>
      <c r="B1976" s="318"/>
      <c r="C1976" s="71"/>
      <c r="D1976" s="314"/>
      <c r="E1976" s="70"/>
      <c r="F1976" s="309"/>
      <c r="G1976" s="308"/>
      <c r="H1976" s="305"/>
      <c r="I1976" s="305"/>
      <c r="J1976" s="311"/>
      <c r="K1976" s="305"/>
      <c r="L1976" s="130" t="str">
        <f>IF(I1976&lt;H1976,"Check dates",IF(AND(H1976="",I1976&gt;0),"Check dates",IF(I1976="",".",IFERROR(MAX(0,NETWORKDAYS(H1976,I1976,Lists!$F$45:$F$65)-IF(ISNUMBER(J1976),J1976,0)-1,0),"."))))</f>
        <v>.</v>
      </c>
      <c r="M1976" s="308"/>
      <c r="N1976" s="308"/>
      <c r="O1976" s="304"/>
      <c r="P1976" s="304"/>
      <c r="Q1976" s="304"/>
      <c r="R1976" s="304"/>
      <c r="S1976" s="130" t="str">
        <f t="shared" si="93"/>
        <v>.</v>
      </c>
      <c r="T1976" s="169" t="str">
        <f>IF(S1976="Yes",(NETWORKDAYS(H1976,$D$12,Lists!$F$45:$F$65)-IF(ISNUMBER(J1976),J1976,0)-1),".")</f>
        <v>.</v>
      </c>
      <c r="U1976" s="24"/>
      <c r="V1976" s="296" t="str">
        <f t="shared" si="92"/>
        <v>.</v>
      </c>
      <c r="W1976" s="44"/>
      <c r="X1976" s="307"/>
      <c r="Y1976" s="44"/>
      <c r="Z1976" s="44"/>
      <c r="AA1976" s="44"/>
      <c r="AB1976" s="44"/>
      <c r="AC1976" s="44"/>
      <c r="AD1976" s="44"/>
      <c r="AE1976" s="44"/>
      <c r="AF1976" s="44"/>
      <c r="AG1976" s="44"/>
    </row>
    <row r="1977" spans="1:33" s="105" customFormat="1" ht="11.45" customHeight="1" outlineLevel="1" x14ac:dyDescent="0.2">
      <c r="A1977" s="142">
        <f t="shared" si="91"/>
        <v>1960</v>
      </c>
      <c r="B1977" s="318"/>
      <c r="C1977" s="71"/>
      <c r="D1977" s="314"/>
      <c r="E1977" s="70"/>
      <c r="F1977" s="309"/>
      <c r="G1977" s="308"/>
      <c r="H1977" s="305"/>
      <c r="I1977" s="305"/>
      <c r="J1977" s="311"/>
      <c r="K1977" s="305"/>
      <c r="L1977" s="130" t="str">
        <f>IF(I1977&lt;H1977,"Check dates",IF(AND(H1977="",I1977&gt;0),"Check dates",IF(I1977="",".",IFERROR(MAX(0,NETWORKDAYS(H1977,I1977,Lists!$F$45:$F$65)-IF(ISNUMBER(J1977),J1977,0)-1,0),"."))))</f>
        <v>.</v>
      </c>
      <c r="M1977" s="308"/>
      <c r="N1977" s="308"/>
      <c r="O1977" s="304"/>
      <c r="P1977" s="304"/>
      <c r="Q1977" s="304"/>
      <c r="R1977" s="304"/>
      <c r="S1977" s="130" t="str">
        <f t="shared" si="93"/>
        <v>.</v>
      </c>
      <c r="T1977" s="169" t="str">
        <f>IF(S1977="Yes",(NETWORKDAYS(H1977,$D$12,Lists!$F$45:$F$65)-IF(ISNUMBER(J1977),J1977,0)-1),".")</f>
        <v>.</v>
      </c>
      <c r="U1977" s="24"/>
      <c r="V1977" s="296" t="str">
        <f t="shared" si="92"/>
        <v>.</v>
      </c>
      <c r="W1977" s="44"/>
      <c r="X1977" s="307"/>
      <c r="Y1977" s="44"/>
      <c r="Z1977" s="44"/>
      <c r="AA1977" s="44"/>
      <c r="AB1977" s="44"/>
      <c r="AC1977" s="44"/>
      <c r="AD1977" s="44"/>
      <c r="AE1977" s="44"/>
      <c r="AF1977" s="44"/>
      <c r="AG1977" s="44"/>
    </row>
    <row r="1978" spans="1:33" s="105" customFormat="1" ht="11.45" customHeight="1" outlineLevel="1" x14ac:dyDescent="0.2">
      <c r="A1978" s="142">
        <f t="shared" si="91"/>
        <v>1961</v>
      </c>
      <c r="B1978" s="318"/>
      <c r="C1978" s="71"/>
      <c r="D1978" s="314"/>
      <c r="E1978" s="70"/>
      <c r="F1978" s="309"/>
      <c r="G1978" s="308"/>
      <c r="H1978" s="305"/>
      <c r="I1978" s="305"/>
      <c r="J1978" s="311"/>
      <c r="K1978" s="305"/>
      <c r="L1978" s="130" t="str">
        <f>IF(I1978&lt;H1978,"Check dates",IF(AND(H1978="",I1978&gt;0),"Check dates",IF(I1978="",".",IFERROR(MAX(0,NETWORKDAYS(H1978,I1978,Lists!$F$45:$F$65)-IF(ISNUMBER(J1978),J1978,0)-1,0),"."))))</f>
        <v>.</v>
      </c>
      <c r="M1978" s="308"/>
      <c r="N1978" s="308"/>
      <c r="O1978" s="304"/>
      <c r="P1978" s="304"/>
      <c r="Q1978" s="304"/>
      <c r="R1978" s="304"/>
      <c r="S1978" s="130" t="str">
        <f t="shared" si="93"/>
        <v>.</v>
      </c>
      <c r="T1978" s="169" t="str">
        <f>IF(S1978="Yes",(NETWORKDAYS(H1978,$D$12,Lists!$F$45:$F$65)-IF(ISNUMBER(J1978),J1978,0)-1),".")</f>
        <v>.</v>
      </c>
      <c r="U1978" s="24"/>
      <c r="V1978" s="296" t="str">
        <f t="shared" si="92"/>
        <v>.</v>
      </c>
      <c r="W1978" s="44"/>
      <c r="X1978" s="307"/>
      <c r="Y1978" s="44"/>
      <c r="Z1978" s="44"/>
      <c r="AA1978" s="44"/>
      <c r="AB1978" s="44"/>
      <c r="AC1978" s="44"/>
      <c r="AD1978" s="44"/>
      <c r="AE1978" s="44"/>
      <c r="AF1978" s="44"/>
      <c r="AG1978" s="44"/>
    </row>
    <row r="1979" spans="1:33" s="105" customFormat="1" ht="11.45" customHeight="1" outlineLevel="1" x14ac:dyDescent="0.2">
      <c r="A1979" s="142">
        <f t="shared" si="91"/>
        <v>1962</v>
      </c>
      <c r="B1979" s="318"/>
      <c r="C1979" s="71"/>
      <c r="D1979" s="314"/>
      <c r="E1979" s="70"/>
      <c r="F1979" s="309"/>
      <c r="G1979" s="308"/>
      <c r="H1979" s="305"/>
      <c r="I1979" s="305"/>
      <c r="J1979" s="311"/>
      <c r="K1979" s="305"/>
      <c r="L1979" s="130" t="str">
        <f>IF(I1979&lt;H1979,"Check dates",IF(AND(H1979="",I1979&gt;0),"Check dates",IF(I1979="",".",IFERROR(MAX(0,NETWORKDAYS(H1979,I1979,Lists!$F$45:$F$65)-IF(ISNUMBER(J1979),J1979,0)-1,0),"."))))</f>
        <v>.</v>
      </c>
      <c r="M1979" s="308"/>
      <c r="N1979" s="308"/>
      <c r="O1979" s="304"/>
      <c r="P1979" s="304"/>
      <c r="Q1979" s="304"/>
      <c r="R1979" s="304"/>
      <c r="S1979" s="130" t="str">
        <f t="shared" si="93"/>
        <v>.</v>
      </c>
      <c r="T1979" s="169" t="str">
        <f>IF(S1979="Yes",(NETWORKDAYS(H1979,$D$12,Lists!$F$45:$F$65)-IF(ISNUMBER(J1979),J1979,0)-1),".")</f>
        <v>.</v>
      </c>
      <c r="U1979" s="24"/>
      <c r="V1979" s="296" t="str">
        <f t="shared" si="92"/>
        <v>.</v>
      </c>
      <c r="W1979" s="44"/>
      <c r="X1979" s="307"/>
      <c r="Y1979" s="44"/>
      <c r="Z1979" s="44"/>
      <c r="AA1979" s="44"/>
      <c r="AB1979" s="44"/>
      <c r="AC1979" s="44"/>
      <c r="AD1979" s="44"/>
      <c r="AE1979" s="44"/>
      <c r="AF1979" s="44"/>
      <c r="AG1979" s="44"/>
    </row>
    <row r="1980" spans="1:33" s="105" customFormat="1" ht="11.45" customHeight="1" outlineLevel="1" x14ac:dyDescent="0.2">
      <c r="A1980" s="142">
        <f t="shared" si="91"/>
        <v>1963</v>
      </c>
      <c r="B1980" s="318"/>
      <c r="C1980" s="71"/>
      <c r="D1980" s="314"/>
      <c r="E1980" s="70"/>
      <c r="F1980" s="309"/>
      <c r="G1980" s="308"/>
      <c r="H1980" s="305"/>
      <c r="I1980" s="305"/>
      <c r="J1980" s="311"/>
      <c r="K1980" s="305"/>
      <c r="L1980" s="130" t="str">
        <f>IF(I1980&lt;H1980,"Check dates",IF(AND(H1980="",I1980&gt;0),"Check dates",IF(I1980="",".",IFERROR(MAX(0,NETWORKDAYS(H1980,I1980,Lists!$F$45:$F$65)-IF(ISNUMBER(J1980),J1980,0)-1,0),"."))))</f>
        <v>.</v>
      </c>
      <c r="M1980" s="308"/>
      <c r="N1980" s="308"/>
      <c r="O1980" s="304"/>
      <c r="P1980" s="304"/>
      <c r="Q1980" s="304"/>
      <c r="R1980" s="304"/>
      <c r="S1980" s="130" t="str">
        <f t="shared" si="93"/>
        <v>.</v>
      </c>
      <c r="T1980" s="169" t="str">
        <f>IF(S1980="Yes",(NETWORKDAYS(H1980,$D$12,Lists!$F$45:$F$65)-IF(ISNUMBER(J1980),J1980,0)-1),".")</f>
        <v>.</v>
      </c>
      <c r="U1980" s="24"/>
      <c r="V1980" s="296" t="str">
        <f t="shared" si="92"/>
        <v>.</v>
      </c>
      <c r="W1980" s="44"/>
      <c r="X1980" s="307"/>
      <c r="Y1980" s="44"/>
      <c r="Z1980" s="44"/>
      <c r="AA1980" s="44"/>
      <c r="AB1980" s="44"/>
      <c r="AC1980" s="44"/>
      <c r="AD1980" s="44"/>
      <c r="AE1980" s="44"/>
      <c r="AF1980" s="44"/>
      <c r="AG1980" s="44"/>
    </row>
    <row r="1981" spans="1:33" s="105" customFormat="1" ht="11.45" customHeight="1" outlineLevel="1" x14ac:dyDescent="0.2">
      <c r="A1981" s="142">
        <f t="shared" si="91"/>
        <v>1964</v>
      </c>
      <c r="B1981" s="318"/>
      <c r="C1981" s="71"/>
      <c r="D1981" s="314"/>
      <c r="E1981" s="70"/>
      <c r="F1981" s="309"/>
      <c r="G1981" s="308"/>
      <c r="H1981" s="305"/>
      <c r="I1981" s="305"/>
      <c r="J1981" s="311"/>
      <c r="K1981" s="305"/>
      <c r="L1981" s="130" t="str">
        <f>IF(I1981&lt;H1981,"Check dates",IF(AND(H1981="",I1981&gt;0),"Check dates",IF(I1981="",".",IFERROR(MAX(0,NETWORKDAYS(H1981,I1981,Lists!$F$45:$F$65)-IF(ISNUMBER(J1981),J1981,0)-1,0),"."))))</f>
        <v>.</v>
      </c>
      <c r="M1981" s="308"/>
      <c r="N1981" s="308"/>
      <c r="O1981" s="304"/>
      <c r="P1981" s="304"/>
      <c r="Q1981" s="304"/>
      <c r="R1981" s="304"/>
      <c r="S1981" s="130" t="str">
        <f t="shared" si="93"/>
        <v>.</v>
      </c>
      <c r="T1981" s="169" t="str">
        <f>IF(S1981="Yes",(NETWORKDAYS(H1981,$D$12,Lists!$F$45:$F$65)-IF(ISNUMBER(J1981),J1981,0)-1),".")</f>
        <v>.</v>
      </c>
      <c r="U1981" s="24"/>
      <c r="V1981" s="296" t="str">
        <f t="shared" si="92"/>
        <v>.</v>
      </c>
      <c r="W1981" s="44"/>
      <c r="X1981" s="307"/>
      <c r="Y1981" s="44"/>
      <c r="Z1981" s="44"/>
      <c r="AA1981" s="44"/>
      <c r="AB1981" s="44"/>
      <c r="AC1981" s="44"/>
      <c r="AD1981" s="44"/>
      <c r="AE1981" s="44"/>
      <c r="AF1981" s="44"/>
      <c r="AG1981" s="44"/>
    </row>
    <row r="1982" spans="1:33" s="105" customFormat="1" ht="11.45" customHeight="1" outlineLevel="1" x14ac:dyDescent="0.2">
      <c r="A1982" s="142">
        <f t="shared" si="91"/>
        <v>1965</v>
      </c>
      <c r="B1982" s="318"/>
      <c r="C1982" s="71"/>
      <c r="D1982" s="314"/>
      <c r="E1982" s="70"/>
      <c r="F1982" s="309"/>
      <c r="G1982" s="308"/>
      <c r="H1982" s="305"/>
      <c r="I1982" s="305"/>
      <c r="J1982" s="311"/>
      <c r="K1982" s="305"/>
      <c r="L1982" s="130" t="str">
        <f>IF(I1982&lt;H1982,"Check dates",IF(AND(H1982="",I1982&gt;0),"Check dates",IF(I1982="",".",IFERROR(MAX(0,NETWORKDAYS(H1982,I1982,Lists!$F$45:$F$65)-IF(ISNUMBER(J1982),J1982,0)-1,0),"."))))</f>
        <v>.</v>
      </c>
      <c r="M1982" s="308"/>
      <c r="N1982" s="308"/>
      <c r="O1982" s="304"/>
      <c r="P1982" s="304"/>
      <c r="Q1982" s="304"/>
      <c r="R1982" s="304"/>
      <c r="S1982" s="130" t="str">
        <f t="shared" si="93"/>
        <v>.</v>
      </c>
      <c r="T1982" s="169" t="str">
        <f>IF(S1982="Yes",(NETWORKDAYS(H1982,$D$12,Lists!$F$45:$F$65)-IF(ISNUMBER(J1982),J1982,0)-1),".")</f>
        <v>.</v>
      </c>
      <c r="U1982" s="24"/>
      <c r="V1982" s="296" t="str">
        <f t="shared" si="92"/>
        <v>.</v>
      </c>
      <c r="W1982" s="44"/>
      <c r="X1982" s="307"/>
      <c r="Y1982" s="44"/>
      <c r="Z1982" s="44"/>
      <c r="AA1982" s="44"/>
      <c r="AB1982" s="44"/>
      <c r="AC1982" s="44"/>
      <c r="AD1982" s="44"/>
      <c r="AE1982" s="44"/>
      <c r="AF1982" s="44"/>
      <c r="AG1982" s="44"/>
    </row>
    <row r="1983" spans="1:33" s="105" customFormat="1" ht="11.45" customHeight="1" outlineLevel="1" x14ac:dyDescent="0.2">
      <c r="A1983" s="142">
        <f t="shared" si="91"/>
        <v>1966</v>
      </c>
      <c r="B1983" s="318"/>
      <c r="C1983" s="71"/>
      <c r="D1983" s="314"/>
      <c r="E1983" s="70"/>
      <c r="F1983" s="309"/>
      <c r="G1983" s="308"/>
      <c r="H1983" s="305"/>
      <c r="I1983" s="319"/>
      <c r="J1983" s="311"/>
      <c r="K1983" s="305"/>
      <c r="L1983" s="130" t="str">
        <f>IF(I1983&lt;H1983,"Check dates",IF(AND(H1983="",I1983&gt;0),"Check dates",IF(I1983="",".",IFERROR(MAX(0,NETWORKDAYS(H1983,I1983,Lists!$F$45:$F$65)-IF(ISNUMBER(J1983),J1983,0)-1,0),"."))))</f>
        <v>.</v>
      </c>
      <c r="M1983" s="308"/>
      <c r="N1983" s="308"/>
      <c r="O1983" s="304"/>
      <c r="P1983" s="304"/>
      <c r="Q1983" s="304"/>
      <c r="R1983" s="304"/>
      <c r="S1983" s="130" t="str">
        <f t="shared" si="93"/>
        <v>.</v>
      </c>
      <c r="T1983" s="169" t="str">
        <f>IF(S1983="Yes",(NETWORKDAYS(H1983,$D$12,Lists!$F$45:$F$65)-IF(ISNUMBER(J1983),J1983,0)-1),".")</f>
        <v>.</v>
      </c>
      <c r="U1983" s="24"/>
      <c r="V1983" s="296" t="str">
        <f t="shared" si="92"/>
        <v>.</v>
      </c>
      <c r="W1983" s="44"/>
      <c r="X1983" s="307"/>
      <c r="Y1983" s="44"/>
      <c r="Z1983" s="44"/>
      <c r="AA1983" s="44"/>
      <c r="AB1983" s="44"/>
      <c r="AC1983" s="44"/>
      <c r="AD1983" s="44"/>
      <c r="AE1983" s="44"/>
      <c r="AF1983" s="44"/>
      <c r="AG1983" s="44"/>
    </row>
    <row r="1984" spans="1:33" s="105" customFormat="1" ht="11.45" customHeight="1" outlineLevel="1" x14ac:dyDescent="0.2">
      <c r="A1984" s="142">
        <f t="shared" si="91"/>
        <v>1967</v>
      </c>
      <c r="B1984" s="318"/>
      <c r="C1984" s="71"/>
      <c r="D1984" s="314"/>
      <c r="E1984" s="70"/>
      <c r="F1984" s="309"/>
      <c r="G1984" s="308"/>
      <c r="H1984" s="305"/>
      <c r="I1984" s="305"/>
      <c r="J1984" s="311"/>
      <c r="K1984" s="305"/>
      <c r="L1984" s="130" t="str">
        <f>IF(I1984&lt;H1984,"Check dates",IF(AND(H1984="",I1984&gt;0),"Check dates",IF(I1984="",".",IFERROR(MAX(0,NETWORKDAYS(H1984,I1984,Lists!$F$45:$F$65)-IF(ISNUMBER(J1984),J1984,0)-1,0),"."))))</f>
        <v>.</v>
      </c>
      <c r="M1984" s="308"/>
      <c r="N1984" s="308"/>
      <c r="O1984" s="304"/>
      <c r="P1984" s="304"/>
      <c r="Q1984" s="304"/>
      <c r="R1984" s="304"/>
      <c r="S1984" s="130" t="str">
        <f t="shared" si="93"/>
        <v>.</v>
      </c>
      <c r="T1984" s="169" t="str">
        <f>IF(S1984="Yes",(NETWORKDAYS(H1984,$D$12,Lists!$F$45:$F$65)-IF(ISNUMBER(J1984),J1984,0)-1),".")</f>
        <v>.</v>
      </c>
      <c r="U1984" s="24"/>
      <c r="V1984" s="296" t="str">
        <f t="shared" si="92"/>
        <v>.</v>
      </c>
      <c r="W1984" s="44"/>
      <c r="X1984" s="307"/>
      <c r="Y1984" s="44"/>
      <c r="Z1984" s="44"/>
      <c r="AA1984" s="44"/>
      <c r="AB1984" s="44"/>
      <c r="AC1984" s="44"/>
      <c r="AD1984" s="44"/>
      <c r="AE1984" s="44"/>
      <c r="AF1984" s="44"/>
      <c r="AG1984" s="44"/>
    </row>
    <row r="1985" spans="1:33" s="105" customFormat="1" ht="11.45" customHeight="1" outlineLevel="1" x14ac:dyDescent="0.2">
      <c r="A1985" s="142">
        <f t="shared" si="91"/>
        <v>1968</v>
      </c>
      <c r="B1985" s="318"/>
      <c r="C1985" s="71"/>
      <c r="D1985" s="314"/>
      <c r="E1985" s="70"/>
      <c r="F1985" s="309"/>
      <c r="G1985" s="308"/>
      <c r="H1985" s="305"/>
      <c r="I1985" s="305"/>
      <c r="J1985" s="311"/>
      <c r="K1985" s="305"/>
      <c r="L1985" s="130" t="str">
        <f>IF(I1985&lt;H1985,"Check dates",IF(AND(H1985="",I1985&gt;0),"Check dates",IF(I1985="",".",IFERROR(MAX(0,NETWORKDAYS(H1985,I1985,Lists!$F$45:$F$65)-IF(ISNUMBER(J1985),J1985,0)-1,0),"."))))</f>
        <v>.</v>
      </c>
      <c r="M1985" s="308"/>
      <c r="N1985" s="308"/>
      <c r="O1985" s="304"/>
      <c r="P1985" s="304"/>
      <c r="Q1985" s="304"/>
      <c r="R1985" s="304"/>
      <c r="S1985" s="130" t="str">
        <f t="shared" si="93"/>
        <v>.</v>
      </c>
      <c r="T1985" s="169" t="str">
        <f>IF(S1985="Yes",(NETWORKDAYS(H1985,$D$12,Lists!$F$45:$F$65)-IF(ISNUMBER(J1985),J1985,0)-1),".")</f>
        <v>.</v>
      </c>
      <c r="U1985" s="24"/>
      <c r="V1985" s="296" t="str">
        <f t="shared" si="92"/>
        <v>.</v>
      </c>
      <c r="W1985" s="44"/>
      <c r="X1985" s="307"/>
      <c r="Y1985" s="44"/>
      <c r="Z1985" s="44"/>
      <c r="AA1985" s="44"/>
      <c r="AB1985" s="44"/>
      <c r="AC1985" s="44"/>
      <c r="AD1985" s="44"/>
      <c r="AE1985" s="44"/>
      <c r="AF1985" s="44"/>
      <c r="AG1985" s="44"/>
    </row>
    <row r="1986" spans="1:33" s="105" customFormat="1" ht="11.45" customHeight="1" outlineLevel="1" x14ac:dyDescent="0.2">
      <c r="A1986" s="142">
        <f t="shared" si="91"/>
        <v>1969</v>
      </c>
      <c r="B1986" s="318"/>
      <c r="C1986" s="71"/>
      <c r="D1986" s="314"/>
      <c r="E1986" s="70"/>
      <c r="F1986" s="309"/>
      <c r="G1986" s="308"/>
      <c r="H1986" s="305"/>
      <c r="I1986" s="305"/>
      <c r="J1986" s="311"/>
      <c r="K1986" s="305"/>
      <c r="L1986" s="130" t="str">
        <f>IF(I1986&lt;H1986,"Check dates",IF(AND(H1986="",I1986&gt;0),"Check dates",IF(I1986="",".",IFERROR(MAX(0,NETWORKDAYS(H1986,I1986,Lists!$F$45:$F$65)-IF(ISNUMBER(J1986),J1986,0)-1,0),"."))))</f>
        <v>.</v>
      </c>
      <c r="M1986" s="308"/>
      <c r="N1986" s="308"/>
      <c r="O1986" s="304"/>
      <c r="P1986" s="304"/>
      <c r="Q1986" s="304"/>
      <c r="R1986" s="304"/>
      <c r="S1986" s="130" t="str">
        <f t="shared" si="93"/>
        <v>.</v>
      </c>
      <c r="T1986" s="169" t="str">
        <f>IF(S1986="Yes",(NETWORKDAYS(H1986,$D$12,Lists!$F$45:$F$65)-IF(ISNUMBER(J1986),J1986,0)-1),".")</f>
        <v>.</v>
      </c>
      <c r="U1986" s="24"/>
      <c r="V1986" s="296" t="str">
        <f t="shared" si="92"/>
        <v>.</v>
      </c>
      <c r="W1986" s="44"/>
      <c r="X1986" s="307"/>
      <c r="Y1986" s="44"/>
      <c r="Z1986" s="44"/>
      <c r="AA1986" s="44"/>
      <c r="AB1986" s="44"/>
      <c r="AC1986" s="44"/>
      <c r="AD1986" s="44"/>
      <c r="AE1986" s="44"/>
      <c r="AF1986" s="44"/>
      <c r="AG1986" s="44"/>
    </row>
    <row r="1987" spans="1:33" s="105" customFormat="1" ht="11.45" customHeight="1" outlineLevel="1" x14ac:dyDescent="0.2">
      <c r="A1987" s="142">
        <f t="shared" si="91"/>
        <v>1970</v>
      </c>
      <c r="B1987" s="318"/>
      <c r="C1987" s="71"/>
      <c r="D1987" s="314"/>
      <c r="E1987" s="70"/>
      <c r="F1987" s="309"/>
      <c r="G1987" s="308"/>
      <c r="H1987" s="305"/>
      <c r="I1987" s="305"/>
      <c r="J1987" s="311"/>
      <c r="K1987" s="305"/>
      <c r="L1987" s="130" t="str">
        <f>IF(I1987&lt;H1987,"Check dates",IF(AND(H1987="",I1987&gt;0),"Check dates",IF(I1987="",".",IFERROR(MAX(0,NETWORKDAYS(H1987,I1987,Lists!$F$45:$F$65)-IF(ISNUMBER(J1987),J1987,0)-1,0),"."))))</f>
        <v>.</v>
      </c>
      <c r="M1987" s="308"/>
      <c r="N1987" s="308"/>
      <c r="O1987" s="304"/>
      <c r="P1987" s="304"/>
      <c r="Q1987" s="304"/>
      <c r="R1987" s="304"/>
      <c r="S1987" s="130" t="str">
        <f t="shared" si="93"/>
        <v>.</v>
      </c>
      <c r="T1987" s="169" t="str">
        <f>IF(S1987="Yes",(NETWORKDAYS(H1987,$D$12,Lists!$F$45:$F$65)-IF(ISNUMBER(J1987),J1987,0)-1),".")</f>
        <v>.</v>
      </c>
      <c r="U1987" s="24"/>
      <c r="V1987" s="296" t="str">
        <f t="shared" si="92"/>
        <v>.</v>
      </c>
      <c r="W1987" s="44"/>
      <c r="X1987" s="307"/>
      <c r="Y1987" s="44"/>
      <c r="Z1987" s="44"/>
      <c r="AA1987" s="44"/>
      <c r="AB1987" s="44"/>
      <c r="AC1987" s="44"/>
      <c r="AD1987" s="44"/>
      <c r="AE1987" s="44"/>
      <c r="AF1987" s="44"/>
      <c r="AG1987" s="44"/>
    </row>
    <row r="1988" spans="1:33" s="105" customFormat="1" ht="11.45" customHeight="1" outlineLevel="1" x14ac:dyDescent="0.2">
      <c r="A1988" s="142">
        <f t="shared" si="91"/>
        <v>1971</v>
      </c>
      <c r="B1988" s="318"/>
      <c r="C1988" s="71"/>
      <c r="D1988" s="314"/>
      <c r="E1988" s="70"/>
      <c r="F1988" s="309"/>
      <c r="G1988" s="308"/>
      <c r="H1988" s="305"/>
      <c r="I1988" s="305"/>
      <c r="J1988" s="311"/>
      <c r="K1988" s="305"/>
      <c r="L1988" s="130" t="str">
        <f>IF(I1988&lt;H1988,"Check dates",IF(AND(H1988="",I1988&gt;0),"Check dates",IF(I1988="",".",IFERROR(MAX(0,NETWORKDAYS(H1988,I1988,Lists!$F$45:$F$65)-IF(ISNUMBER(J1988),J1988,0)-1,0),"."))))</f>
        <v>.</v>
      </c>
      <c r="M1988" s="308"/>
      <c r="N1988" s="308"/>
      <c r="O1988" s="304"/>
      <c r="P1988" s="304"/>
      <c r="Q1988" s="304"/>
      <c r="R1988" s="304"/>
      <c r="S1988" s="130" t="str">
        <f t="shared" si="93"/>
        <v>.</v>
      </c>
      <c r="T1988" s="169" t="str">
        <f>IF(S1988="Yes",(NETWORKDAYS(H1988,$D$12,Lists!$F$45:$F$65)-IF(ISNUMBER(J1988),J1988,0)-1),".")</f>
        <v>.</v>
      </c>
      <c r="U1988" s="24"/>
      <c r="V1988" s="296" t="str">
        <f t="shared" si="92"/>
        <v>.</v>
      </c>
      <c r="W1988" s="44"/>
      <c r="X1988" s="307"/>
      <c r="Y1988" s="44"/>
      <c r="Z1988" s="44"/>
      <c r="AA1988" s="44"/>
      <c r="AB1988" s="44"/>
      <c r="AC1988" s="44"/>
      <c r="AD1988" s="44"/>
      <c r="AE1988" s="44"/>
      <c r="AF1988" s="44"/>
      <c r="AG1988" s="44"/>
    </row>
    <row r="1989" spans="1:33" s="105" customFormat="1" ht="11.45" customHeight="1" outlineLevel="1" x14ac:dyDescent="0.2">
      <c r="A1989" s="142">
        <f t="shared" si="91"/>
        <v>1972</v>
      </c>
      <c r="B1989" s="318"/>
      <c r="C1989" s="71"/>
      <c r="D1989" s="314"/>
      <c r="E1989" s="70"/>
      <c r="F1989" s="309"/>
      <c r="G1989" s="308"/>
      <c r="H1989" s="305"/>
      <c r="I1989" s="305"/>
      <c r="J1989" s="311"/>
      <c r="K1989" s="305"/>
      <c r="L1989" s="130" t="str">
        <f>IF(I1989&lt;H1989,"Check dates",IF(AND(H1989="",I1989&gt;0),"Check dates",IF(I1989="",".",IFERROR(MAX(0,NETWORKDAYS(H1989,I1989,Lists!$F$45:$F$65)-IF(ISNUMBER(J1989),J1989,0)-1,0),"."))))</f>
        <v>.</v>
      </c>
      <c r="M1989" s="308"/>
      <c r="N1989" s="308"/>
      <c r="O1989" s="304"/>
      <c r="P1989" s="304"/>
      <c r="Q1989" s="304"/>
      <c r="R1989" s="304"/>
      <c r="S1989" s="130" t="str">
        <f t="shared" si="93"/>
        <v>.</v>
      </c>
      <c r="T1989" s="169" t="str">
        <f>IF(S1989="Yes",(NETWORKDAYS(H1989,$D$12,Lists!$F$45:$F$65)-IF(ISNUMBER(J1989),J1989,0)-1),".")</f>
        <v>.</v>
      </c>
      <c r="U1989" s="24"/>
      <c r="V1989" s="296" t="str">
        <f t="shared" si="92"/>
        <v>.</v>
      </c>
      <c r="W1989" s="44"/>
      <c r="X1989" s="307"/>
      <c r="Y1989" s="44"/>
      <c r="Z1989" s="44"/>
      <c r="AA1989" s="44"/>
      <c r="AB1989" s="44"/>
      <c r="AC1989" s="44"/>
      <c r="AD1989" s="44"/>
      <c r="AE1989" s="44"/>
      <c r="AF1989" s="44"/>
      <c r="AG1989" s="44"/>
    </row>
    <row r="1990" spans="1:33" s="105" customFormat="1" ht="11.45" customHeight="1" outlineLevel="1" x14ac:dyDescent="0.2">
      <c r="A1990" s="142">
        <f t="shared" si="91"/>
        <v>1973</v>
      </c>
      <c r="B1990" s="318"/>
      <c r="C1990" s="71"/>
      <c r="D1990" s="314"/>
      <c r="E1990" s="70"/>
      <c r="F1990" s="309"/>
      <c r="G1990" s="308"/>
      <c r="H1990" s="305"/>
      <c r="I1990" s="305"/>
      <c r="J1990" s="311"/>
      <c r="K1990" s="305"/>
      <c r="L1990" s="130" t="str">
        <f>IF(I1990&lt;H1990,"Check dates",IF(AND(H1990="",I1990&gt;0),"Check dates",IF(I1990="",".",IFERROR(MAX(0,NETWORKDAYS(H1990,I1990,Lists!$F$45:$F$65)-IF(ISNUMBER(J1990),J1990,0)-1,0),"."))))</f>
        <v>.</v>
      </c>
      <c r="M1990" s="308"/>
      <c r="N1990" s="308"/>
      <c r="O1990" s="304"/>
      <c r="P1990" s="304"/>
      <c r="Q1990" s="304"/>
      <c r="R1990" s="304"/>
      <c r="S1990" s="130" t="str">
        <f t="shared" si="93"/>
        <v>.</v>
      </c>
      <c r="T1990" s="169" t="str">
        <f>IF(S1990="Yes",(NETWORKDAYS(H1990,$D$12,Lists!$F$45:$F$65)-IF(ISNUMBER(J1990),J1990,0)-1),".")</f>
        <v>.</v>
      </c>
      <c r="U1990" s="24"/>
      <c r="V1990" s="296" t="str">
        <f t="shared" si="92"/>
        <v>.</v>
      </c>
      <c r="W1990" s="44"/>
      <c r="X1990" s="307"/>
      <c r="Y1990" s="44"/>
      <c r="Z1990" s="44"/>
      <c r="AA1990" s="44"/>
      <c r="AB1990" s="44"/>
      <c r="AC1990" s="44"/>
      <c r="AD1990" s="44"/>
      <c r="AE1990" s="44"/>
      <c r="AF1990" s="44"/>
      <c r="AG1990" s="44"/>
    </row>
    <row r="1991" spans="1:33" s="105" customFormat="1" ht="11.45" customHeight="1" outlineLevel="1" x14ac:dyDescent="0.2">
      <c r="A1991" s="142">
        <f t="shared" si="91"/>
        <v>1974</v>
      </c>
      <c r="B1991" s="318"/>
      <c r="C1991" s="71"/>
      <c r="D1991" s="314"/>
      <c r="E1991" s="70"/>
      <c r="F1991" s="309"/>
      <c r="G1991" s="308"/>
      <c r="H1991" s="305"/>
      <c r="I1991" s="305"/>
      <c r="J1991" s="311"/>
      <c r="K1991" s="305"/>
      <c r="L1991" s="130" t="str">
        <f>IF(I1991&lt;H1991,"Check dates",IF(AND(H1991="",I1991&gt;0),"Check dates",IF(I1991="",".",IFERROR(MAX(0,NETWORKDAYS(H1991,I1991,Lists!$F$45:$F$65)-IF(ISNUMBER(J1991),J1991,0)-1,0),"."))))</f>
        <v>.</v>
      </c>
      <c r="M1991" s="308"/>
      <c r="N1991" s="308"/>
      <c r="O1991" s="304"/>
      <c r="P1991" s="304"/>
      <c r="Q1991" s="304"/>
      <c r="R1991" s="304"/>
      <c r="S1991" s="130" t="str">
        <f t="shared" si="93"/>
        <v>.</v>
      </c>
      <c r="T1991" s="169" t="str">
        <f>IF(S1991="Yes",(NETWORKDAYS(H1991,$D$12,Lists!$F$45:$F$65)-IF(ISNUMBER(J1991),J1991,0)-1),".")</f>
        <v>.</v>
      </c>
      <c r="U1991" s="24"/>
      <c r="V1991" s="296" t="str">
        <f t="shared" si="92"/>
        <v>.</v>
      </c>
      <c r="W1991" s="44"/>
      <c r="X1991" s="307"/>
      <c r="Y1991" s="44"/>
      <c r="Z1991" s="44"/>
      <c r="AA1991" s="44"/>
      <c r="AB1991" s="44"/>
      <c r="AC1991" s="44"/>
      <c r="AD1991" s="44"/>
      <c r="AE1991" s="44"/>
      <c r="AF1991" s="44"/>
      <c r="AG1991" s="44"/>
    </row>
    <row r="1992" spans="1:33" s="105" customFormat="1" ht="11.45" customHeight="1" outlineLevel="1" x14ac:dyDescent="0.2">
      <c r="A1992" s="142">
        <f t="shared" ref="A1992:A2055" si="94">A1991+1</f>
        <v>1975</v>
      </c>
      <c r="B1992" s="318"/>
      <c r="C1992" s="71"/>
      <c r="D1992" s="314"/>
      <c r="E1992" s="70"/>
      <c r="F1992" s="309"/>
      <c r="G1992" s="308"/>
      <c r="H1992" s="305"/>
      <c r="I1992" s="305"/>
      <c r="J1992" s="311"/>
      <c r="K1992" s="305"/>
      <c r="L1992" s="130" t="str">
        <f>IF(I1992&lt;H1992,"Check dates",IF(AND(H1992="",I1992&gt;0),"Check dates",IF(I1992="",".",IFERROR(MAX(0,NETWORKDAYS(H1992,I1992,Lists!$F$45:$F$65)-IF(ISNUMBER(J1992),J1992,0)-1,0),"."))))</f>
        <v>.</v>
      </c>
      <c r="M1992" s="308"/>
      <c r="N1992" s="308"/>
      <c r="O1992" s="304"/>
      <c r="P1992" s="304"/>
      <c r="Q1992" s="304"/>
      <c r="R1992" s="304"/>
      <c r="S1992" s="130" t="str">
        <f t="shared" si="93"/>
        <v>.</v>
      </c>
      <c r="T1992" s="169" t="str">
        <f>IF(S1992="Yes",(NETWORKDAYS(H1992,$D$12,Lists!$F$45:$F$65)-IF(ISNUMBER(J1992),J1992,0)-1),".")</f>
        <v>.</v>
      </c>
      <c r="U1992" s="24"/>
      <c r="V1992" s="296" t="str">
        <f t="shared" si="92"/>
        <v>.</v>
      </c>
      <c r="W1992" s="44"/>
      <c r="X1992" s="307"/>
      <c r="Y1992" s="44"/>
      <c r="Z1992" s="44"/>
      <c r="AA1992" s="44"/>
      <c r="AB1992" s="44"/>
      <c r="AC1992" s="44"/>
      <c r="AD1992" s="44"/>
      <c r="AE1992" s="44"/>
      <c r="AF1992" s="44"/>
      <c r="AG1992" s="44"/>
    </row>
    <row r="1993" spans="1:33" s="105" customFormat="1" ht="11.45" customHeight="1" outlineLevel="1" x14ac:dyDescent="0.2">
      <c r="A1993" s="142">
        <f t="shared" si="94"/>
        <v>1976</v>
      </c>
      <c r="B1993" s="318"/>
      <c r="C1993" s="71"/>
      <c r="D1993" s="314"/>
      <c r="E1993" s="70"/>
      <c r="F1993" s="309"/>
      <c r="G1993" s="308"/>
      <c r="H1993" s="305"/>
      <c r="I1993" s="305"/>
      <c r="J1993" s="311"/>
      <c r="K1993" s="305"/>
      <c r="L1993" s="130" t="str">
        <f>IF(I1993&lt;H1993,"Check dates",IF(AND(H1993="",I1993&gt;0),"Check dates",IF(I1993="",".",IFERROR(MAX(0,NETWORKDAYS(H1993,I1993,Lists!$F$45:$F$65)-IF(ISNUMBER(J1993),J1993,0)-1,0),"."))))</f>
        <v>.</v>
      </c>
      <c r="M1993" s="308"/>
      <c r="N1993" s="308"/>
      <c r="O1993" s="304"/>
      <c r="P1993" s="304"/>
      <c r="Q1993" s="304"/>
      <c r="R1993" s="304"/>
      <c r="S1993" s="130" t="str">
        <f t="shared" si="93"/>
        <v>.</v>
      </c>
      <c r="T1993" s="169" t="str">
        <f>IF(S1993="Yes",(NETWORKDAYS(H1993,$D$12,Lists!$F$45:$F$65)-IF(ISNUMBER(J1993),J1993,0)-1),".")</f>
        <v>.</v>
      </c>
      <c r="U1993" s="24"/>
      <c r="V1993" s="296" t="str">
        <f t="shared" si="92"/>
        <v>.</v>
      </c>
      <c r="W1993" s="44"/>
      <c r="X1993" s="307"/>
      <c r="Y1993" s="44"/>
      <c r="Z1993" s="44"/>
      <c r="AA1993" s="44"/>
      <c r="AB1993" s="44"/>
      <c r="AC1993" s="44"/>
      <c r="AD1993" s="44"/>
      <c r="AE1993" s="44"/>
      <c r="AF1993" s="44"/>
      <c r="AG1993" s="44"/>
    </row>
    <row r="1994" spans="1:33" s="105" customFormat="1" ht="11.45" customHeight="1" outlineLevel="1" x14ac:dyDescent="0.2">
      <c r="A1994" s="142">
        <f t="shared" si="94"/>
        <v>1977</v>
      </c>
      <c r="B1994" s="318"/>
      <c r="C1994" s="71"/>
      <c r="D1994" s="314"/>
      <c r="E1994" s="70"/>
      <c r="F1994" s="309"/>
      <c r="G1994" s="308"/>
      <c r="H1994" s="305"/>
      <c r="I1994" s="305"/>
      <c r="J1994" s="311"/>
      <c r="K1994" s="305"/>
      <c r="L1994" s="130" t="str">
        <f>IF(I1994&lt;H1994,"Check dates",IF(AND(H1994="",I1994&gt;0),"Check dates",IF(I1994="",".",IFERROR(MAX(0,NETWORKDAYS(H1994,I1994,Lists!$F$45:$F$65)-IF(ISNUMBER(J1994),J1994,0)-1,0),"."))))</f>
        <v>.</v>
      </c>
      <c r="M1994" s="308"/>
      <c r="N1994" s="308"/>
      <c r="O1994" s="304"/>
      <c r="P1994" s="304"/>
      <c r="Q1994" s="304"/>
      <c r="R1994" s="304"/>
      <c r="S1994" s="130" t="str">
        <f t="shared" si="93"/>
        <v>.</v>
      </c>
      <c r="T1994" s="169" t="str">
        <f>IF(S1994="Yes",(NETWORKDAYS(H1994,$D$12,Lists!$F$45:$F$65)-IF(ISNUMBER(J1994),J1994,0)-1),".")</f>
        <v>.</v>
      </c>
      <c r="U1994" s="24"/>
      <c r="V1994" s="296" t="str">
        <f t="shared" si="92"/>
        <v>.</v>
      </c>
      <c r="W1994" s="44"/>
      <c r="X1994" s="307"/>
      <c r="Y1994" s="44"/>
      <c r="Z1994" s="44"/>
      <c r="AA1994" s="44"/>
      <c r="AB1994" s="44"/>
      <c r="AC1994" s="44"/>
      <c r="AD1994" s="44"/>
      <c r="AE1994" s="44"/>
      <c r="AF1994" s="44"/>
      <c r="AG1994" s="44"/>
    </row>
    <row r="1995" spans="1:33" s="105" customFormat="1" ht="11.45" customHeight="1" outlineLevel="1" x14ac:dyDescent="0.2">
      <c r="A1995" s="142">
        <f t="shared" si="94"/>
        <v>1978</v>
      </c>
      <c r="B1995" s="318"/>
      <c r="C1995" s="71"/>
      <c r="D1995" s="314"/>
      <c r="E1995" s="70"/>
      <c r="F1995" s="309"/>
      <c r="G1995" s="308"/>
      <c r="H1995" s="305"/>
      <c r="I1995" s="305"/>
      <c r="J1995" s="311"/>
      <c r="K1995" s="305"/>
      <c r="L1995" s="130" t="str">
        <f>IF(I1995&lt;H1995,"Check dates",IF(AND(H1995="",I1995&gt;0),"Check dates",IF(I1995="",".",IFERROR(MAX(0,NETWORKDAYS(H1995,I1995,Lists!$F$45:$F$65)-IF(ISNUMBER(J1995),J1995,0)-1,0),"."))))</f>
        <v>.</v>
      </c>
      <c r="M1995" s="308"/>
      <c r="N1995" s="308"/>
      <c r="O1995" s="304"/>
      <c r="P1995" s="304"/>
      <c r="Q1995" s="304"/>
      <c r="R1995" s="304"/>
      <c r="S1995" s="130" t="str">
        <f t="shared" si="93"/>
        <v>.</v>
      </c>
      <c r="T1995" s="169" t="str">
        <f>IF(S1995="Yes",(NETWORKDAYS(H1995,$D$12,Lists!$F$45:$F$65)-IF(ISNUMBER(J1995),J1995,0)-1),".")</f>
        <v>.</v>
      </c>
      <c r="U1995" s="24"/>
      <c r="V1995" s="296" t="str">
        <f t="shared" si="92"/>
        <v>.</v>
      </c>
      <c r="W1995" s="44"/>
      <c r="X1995" s="307"/>
      <c r="Y1995" s="44"/>
      <c r="Z1995" s="44"/>
      <c r="AA1995" s="44"/>
      <c r="AB1995" s="44"/>
      <c r="AC1995" s="44"/>
      <c r="AD1995" s="44"/>
      <c r="AE1995" s="44"/>
      <c r="AF1995" s="44"/>
      <c r="AG1995" s="44"/>
    </row>
    <row r="1996" spans="1:33" s="105" customFormat="1" outlineLevel="1" x14ac:dyDescent="0.2">
      <c r="A1996" s="142">
        <f t="shared" si="94"/>
        <v>1979</v>
      </c>
      <c r="B1996" s="318"/>
      <c r="C1996" s="71"/>
      <c r="D1996" s="314"/>
      <c r="E1996" s="70"/>
      <c r="F1996" s="309"/>
      <c r="G1996" s="308"/>
      <c r="H1996" s="305"/>
      <c r="I1996" s="305"/>
      <c r="J1996" s="311"/>
      <c r="K1996" s="305"/>
      <c r="L1996" s="130" t="str">
        <f>IF(I1996&lt;H1996,"Check dates",IF(AND(H1996="",I1996&gt;0),"Check dates",IF(I1996="",".",IFERROR(MAX(0,NETWORKDAYS(H1996,I1996,Lists!$F$45:$F$65)-IF(ISNUMBER(J1996),J1996,0)-1,0),"."))))</f>
        <v>.</v>
      </c>
      <c r="M1996" s="308"/>
      <c r="N1996" s="308"/>
      <c r="O1996" s="304"/>
      <c r="P1996" s="304"/>
      <c r="Q1996" s="304"/>
      <c r="R1996" s="304"/>
      <c r="S1996" s="130" t="str">
        <f t="shared" si="93"/>
        <v>.</v>
      </c>
      <c r="T1996" s="169" t="str">
        <f>IF(S1996="Yes",(NETWORKDAYS(H1996,$D$12,Lists!$F$45:$F$65)-IF(ISNUMBER(J1996),J1996,0)-1),".")</f>
        <v>.</v>
      </c>
      <c r="U1996" s="24"/>
      <c r="V1996" s="296" t="str">
        <f t="shared" si="92"/>
        <v>.</v>
      </c>
      <c r="W1996" s="44"/>
      <c r="X1996" s="307"/>
      <c r="Y1996" s="44"/>
      <c r="Z1996" s="44"/>
      <c r="AA1996" s="44"/>
      <c r="AB1996" s="44"/>
      <c r="AC1996" s="44"/>
      <c r="AD1996" s="44"/>
      <c r="AE1996" s="44"/>
      <c r="AF1996" s="44"/>
      <c r="AG1996" s="44"/>
    </row>
    <row r="1997" spans="1:33" s="105" customFormat="1" outlineLevel="1" x14ac:dyDescent="0.2">
      <c r="A1997" s="142">
        <f t="shared" si="94"/>
        <v>1980</v>
      </c>
      <c r="B1997" s="318"/>
      <c r="C1997" s="71"/>
      <c r="D1997" s="314"/>
      <c r="E1997" s="70"/>
      <c r="F1997" s="309"/>
      <c r="G1997" s="308"/>
      <c r="H1997" s="305"/>
      <c r="I1997" s="305"/>
      <c r="J1997" s="311"/>
      <c r="K1997" s="305"/>
      <c r="L1997" s="130" t="str">
        <f>IF(I1997&lt;H1997,"Check dates",IF(AND(H1997="",I1997&gt;0),"Check dates",IF(I1997="",".",IFERROR(MAX(0,NETWORKDAYS(H1997,I1997,Lists!$F$45:$F$65)-IF(ISNUMBER(J1997),J1997,0)-1,0),"."))))</f>
        <v>.</v>
      </c>
      <c r="M1997" s="308"/>
      <c r="N1997" s="308"/>
      <c r="O1997" s="304"/>
      <c r="P1997" s="304"/>
      <c r="Q1997" s="304"/>
      <c r="R1997" s="304"/>
      <c r="S1997" s="130" t="str">
        <f t="shared" si="93"/>
        <v>.</v>
      </c>
      <c r="T1997" s="169" t="str">
        <f>IF(S1997="Yes",(NETWORKDAYS(H1997,$D$12,Lists!$F$45:$F$65)-IF(ISNUMBER(J1997),J1997,0)-1),".")</f>
        <v>.</v>
      </c>
      <c r="U1997" s="24"/>
      <c r="V1997" s="296" t="str">
        <f t="shared" si="92"/>
        <v>.</v>
      </c>
      <c r="W1997" s="44"/>
      <c r="X1997" s="307"/>
      <c r="Y1997" s="44"/>
      <c r="Z1997" s="44"/>
      <c r="AA1997" s="44"/>
      <c r="AB1997" s="44"/>
      <c r="AC1997" s="44"/>
      <c r="AD1997" s="44"/>
      <c r="AE1997" s="44"/>
      <c r="AF1997" s="44"/>
      <c r="AG1997" s="44"/>
    </row>
    <row r="1998" spans="1:33" s="105" customFormat="1" outlineLevel="1" x14ac:dyDescent="0.2">
      <c r="A1998" s="142">
        <f t="shared" si="94"/>
        <v>1981</v>
      </c>
      <c r="B1998" s="318"/>
      <c r="C1998" s="71"/>
      <c r="D1998" s="314"/>
      <c r="E1998" s="70"/>
      <c r="F1998" s="309"/>
      <c r="G1998" s="308"/>
      <c r="H1998" s="305"/>
      <c r="I1998" s="305"/>
      <c r="J1998" s="311"/>
      <c r="K1998" s="305"/>
      <c r="L1998" s="130" t="str">
        <f>IF(I1998&lt;H1998,"Check dates",IF(AND(H1998="",I1998&gt;0),"Check dates",IF(I1998="",".",IFERROR(MAX(0,NETWORKDAYS(H1998,I1998,Lists!$F$45:$F$65)-IF(ISNUMBER(J1998),J1998,0)-1,0),"."))))</f>
        <v>.</v>
      </c>
      <c r="M1998" s="308"/>
      <c r="N1998" s="308"/>
      <c r="O1998" s="304"/>
      <c r="P1998" s="304"/>
      <c r="Q1998" s="304"/>
      <c r="R1998" s="304"/>
      <c r="S1998" s="130" t="str">
        <f t="shared" si="93"/>
        <v>.</v>
      </c>
      <c r="T1998" s="169" t="str">
        <f>IF(S1998="Yes",(NETWORKDAYS(H1998,$D$12,Lists!$F$45:$F$65)-IF(ISNUMBER(J1998),J1998,0)-1),".")</f>
        <v>.</v>
      </c>
      <c r="U1998" s="24"/>
      <c r="V1998" s="296" t="str">
        <f t="shared" si="92"/>
        <v>.</v>
      </c>
      <c r="W1998" s="44"/>
      <c r="X1998" s="307"/>
      <c r="Y1998" s="44"/>
      <c r="Z1998" s="44"/>
      <c r="AA1998" s="44"/>
      <c r="AB1998" s="44"/>
      <c r="AC1998" s="44"/>
      <c r="AD1998" s="44"/>
      <c r="AE1998" s="44"/>
      <c r="AF1998" s="44"/>
      <c r="AG1998" s="44"/>
    </row>
    <row r="1999" spans="1:33" s="105" customFormat="1" ht="11.45" customHeight="1" outlineLevel="1" x14ac:dyDescent="0.2">
      <c r="A1999" s="142">
        <f t="shared" si="94"/>
        <v>1982</v>
      </c>
      <c r="B1999" s="318"/>
      <c r="C1999" s="71"/>
      <c r="D1999" s="314"/>
      <c r="E1999" s="70"/>
      <c r="F1999" s="309"/>
      <c r="G1999" s="308"/>
      <c r="H1999" s="305"/>
      <c r="I1999" s="305"/>
      <c r="J1999" s="311"/>
      <c r="K1999" s="305"/>
      <c r="L1999" s="130" t="str">
        <f>IF(I1999&lt;H1999,"Check dates",IF(AND(H1999="",I1999&gt;0),"Check dates",IF(I1999="",".",IFERROR(MAX(0,NETWORKDAYS(H1999,I1999,Lists!$F$45:$F$65)-IF(ISNUMBER(J1999),J1999,0)-1,0),"."))))</f>
        <v>.</v>
      </c>
      <c r="M1999" s="308"/>
      <c r="N1999" s="308"/>
      <c r="O1999" s="304"/>
      <c r="P1999" s="304"/>
      <c r="Q1999" s="304"/>
      <c r="R1999" s="304"/>
      <c r="S1999" s="130" t="str">
        <f t="shared" si="93"/>
        <v>.</v>
      </c>
      <c r="T1999" s="169" t="str">
        <f>IF(S1999="Yes",(NETWORKDAYS(H1999,$D$12,Lists!$F$45:$F$65)-IF(ISNUMBER(J1999),J1999,0)-1),".")</f>
        <v>.</v>
      </c>
      <c r="U1999" s="24"/>
      <c r="V1999" s="296" t="str">
        <f t="shared" si="92"/>
        <v>.</v>
      </c>
      <c r="W1999" s="44"/>
      <c r="X1999" s="307"/>
      <c r="Y1999" s="44"/>
      <c r="Z1999" s="44"/>
      <c r="AA1999" s="44"/>
      <c r="AB1999" s="44"/>
      <c r="AC1999" s="44"/>
      <c r="AD1999" s="44"/>
      <c r="AE1999" s="44"/>
      <c r="AF1999" s="44"/>
      <c r="AG1999" s="44"/>
    </row>
    <row r="2000" spans="1:33" s="105" customFormat="1" ht="11.45" customHeight="1" outlineLevel="1" x14ac:dyDescent="0.2">
      <c r="A2000" s="142">
        <f t="shared" si="94"/>
        <v>1983</v>
      </c>
      <c r="B2000" s="318"/>
      <c r="C2000" s="71"/>
      <c r="D2000" s="314"/>
      <c r="E2000" s="70"/>
      <c r="F2000" s="309"/>
      <c r="G2000" s="308"/>
      <c r="H2000" s="305"/>
      <c r="I2000" s="305"/>
      <c r="J2000" s="311"/>
      <c r="K2000" s="305"/>
      <c r="L2000" s="130" t="str">
        <f>IF(I2000&lt;H2000,"Check dates",IF(AND(H2000="",I2000&gt;0),"Check dates",IF(I2000="",".",IFERROR(MAX(0,NETWORKDAYS(H2000,I2000,Lists!$F$45:$F$65)-IF(ISNUMBER(J2000),J2000,0)-1,0),"."))))</f>
        <v>.</v>
      </c>
      <c r="M2000" s="308"/>
      <c r="N2000" s="308"/>
      <c r="O2000" s="304"/>
      <c r="P2000" s="304"/>
      <c r="Q2000" s="304"/>
      <c r="R2000" s="304"/>
      <c r="S2000" s="130" t="str">
        <f t="shared" si="93"/>
        <v>.</v>
      </c>
      <c r="T2000" s="169" t="str">
        <f>IF(S2000="Yes",(NETWORKDAYS(H2000,$D$12,Lists!$F$45:$F$65)-IF(ISNUMBER(J2000),J2000,0)-1),".")</f>
        <v>.</v>
      </c>
      <c r="U2000" s="24"/>
      <c r="V2000" s="296" t="str">
        <f t="shared" si="92"/>
        <v>.</v>
      </c>
      <c r="W2000" s="44"/>
      <c r="X2000" s="307"/>
      <c r="Y2000" s="44"/>
      <c r="Z2000" s="44"/>
      <c r="AA2000" s="44"/>
      <c r="AB2000" s="44"/>
      <c r="AC2000" s="44"/>
      <c r="AD2000" s="44"/>
      <c r="AE2000" s="44"/>
      <c r="AF2000" s="44"/>
      <c r="AG2000" s="44"/>
    </row>
    <row r="2001" spans="1:33" s="105" customFormat="1" ht="11.45" customHeight="1" outlineLevel="1" x14ac:dyDescent="0.2">
      <c r="A2001" s="142">
        <f t="shared" si="94"/>
        <v>1984</v>
      </c>
      <c r="B2001" s="318"/>
      <c r="C2001" s="71"/>
      <c r="D2001" s="314"/>
      <c r="E2001" s="70"/>
      <c r="F2001" s="309"/>
      <c r="G2001" s="308"/>
      <c r="H2001" s="305"/>
      <c r="I2001" s="305"/>
      <c r="J2001" s="311"/>
      <c r="K2001" s="305"/>
      <c r="L2001" s="130" t="str">
        <f>IF(I2001&lt;H2001,"Check dates",IF(AND(H2001="",I2001&gt;0),"Check dates",IF(I2001="",".",IFERROR(MAX(0,NETWORKDAYS(H2001,I2001,Lists!$F$45:$F$65)-IF(ISNUMBER(J2001),J2001,0)-1,0),"."))))</f>
        <v>.</v>
      </c>
      <c r="M2001" s="308"/>
      <c r="N2001" s="308"/>
      <c r="O2001" s="304"/>
      <c r="P2001" s="304"/>
      <c r="Q2001" s="304"/>
      <c r="R2001" s="304"/>
      <c r="S2001" s="130" t="str">
        <f t="shared" si="93"/>
        <v>.</v>
      </c>
      <c r="T2001" s="169" t="str">
        <f>IF(S2001="Yes",(NETWORKDAYS(H2001,$D$12,Lists!$F$45:$F$65)-IF(ISNUMBER(J2001),J2001,0)-1),".")</f>
        <v>.</v>
      </c>
      <c r="U2001" s="24"/>
      <c r="V2001" s="296" t="str">
        <f t="shared" ref="V2001:V2064" si="95">IF(I2001="",".",IF(VALUE(I2001)&lt;=VALUE($D$12),VALUE(I2001),"."))</f>
        <v>.</v>
      </c>
      <c r="W2001" s="44"/>
      <c r="X2001" s="307"/>
      <c r="Y2001" s="44"/>
      <c r="Z2001" s="44"/>
      <c r="AA2001" s="44"/>
      <c r="AB2001" s="44"/>
      <c r="AC2001" s="44"/>
      <c r="AD2001" s="44"/>
      <c r="AE2001" s="44"/>
      <c r="AF2001" s="44"/>
      <c r="AG2001" s="44"/>
    </row>
    <row r="2002" spans="1:33" s="105" customFormat="1" ht="11.45" customHeight="1" outlineLevel="1" x14ac:dyDescent="0.2">
      <c r="A2002" s="142">
        <f t="shared" si="94"/>
        <v>1985</v>
      </c>
      <c r="B2002" s="318"/>
      <c r="C2002" s="71"/>
      <c r="D2002" s="314"/>
      <c r="E2002" s="70"/>
      <c r="F2002" s="309"/>
      <c r="G2002" s="308"/>
      <c r="H2002" s="305"/>
      <c r="I2002" s="305"/>
      <c r="J2002" s="311"/>
      <c r="K2002" s="305"/>
      <c r="L2002" s="130" t="str">
        <f>IF(I2002&lt;H2002,"Check dates",IF(AND(H2002="",I2002&gt;0),"Check dates",IF(I2002="",".",IFERROR(MAX(0,NETWORKDAYS(H2002,I2002,Lists!$F$45:$F$65)-IF(ISNUMBER(J2002),J2002,0)-1,0),"."))))</f>
        <v>.</v>
      </c>
      <c r="M2002" s="308"/>
      <c r="N2002" s="308"/>
      <c r="O2002" s="304"/>
      <c r="P2002" s="304"/>
      <c r="Q2002" s="304"/>
      <c r="R2002" s="304"/>
      <c r="S2002" s="130" t="str">
        <f t="shared" ref="S2002:S2065" si="96">IF(ISBLANK(B2002),".",IF(V2002=".","Yes","No"))</f>
        <v>.</v>
      </c>
      <c r="T2002" s="169" t="str">
        <f>IF(S2002="Yes",(NETWORKDAYS(H2002,$D$12,Lists!$F$45:$F$65)-IF(ISNUMBER(J2002),J2002,0)-1),".")</f>
        <v>.</v>
      </c>
      <c r="U2002" s="24"/>
      <c r="V2002" s="296" t="str">
        <f t="shared" si="95"/>
        <v>.</v>
      </c>
      <c r="W2002" s="44"/>
      <c r="X2002" s="307"/>
      <c r="Y2002" s="44"/>
      <c r="Z2002" s="44"/>
      <c r="AA2002" s="44"/>
      <c r="AB2002" s="44"/>
      <c r="AC2002" s="44"/>
      <c r="AD2002" s="44"/>
      <c r="AE2002" s="44"/>
      <c r="AF2002" s="44"/>
      <c r="AG2002" s="44"/>
    </row>
    <row r="2003" spans="1:33" s="105" customFormat="1" outlineLevel="1" x14ac:dyDescent="0.2">
      <c r="A2003" s="142">
        <f t="shared" si="94"/>
        <v>1986</v>
      </c>
      <c r="B2003" s="318"/>
      <c r="C2003" s="71"/>
      <c r="D2003" s="314"/>
      <c r="E2003" s="70"/>
      <c r="F2003" s="309"/>
      <c r="G2003" s="308"/>
      <c r="H2003" s="305"/>
      <c r="I2003" s="305"/>
      <c r="J2003" s="311"/>
      <c r="K2003" s="305"/>
      <c r="L2003" s="130" t="str">
        <f>IF(I2003&lt;H2003,"Check dates",IF(AND(H2003="",I2003&gt;0),"Check dates",IF(I2003="",".",IFERROR(MAX(0,NETWORKDAYS(H2003,I2003,Lists!$F$45:$F$65)-IF(ISNUMBER(J2003),J2003,0)-1,0),"."))))</f>
        <v>.</v>
      </c>
      <c r="M2003" s="308"/>
      <c r="N2003" s="308"/>
      <c r="O2003" s="304"/>
      <c r="P2003" s="304"/>
      <c r="Q2003" s="304"/>
      <c r="R2003" s="304"/>
      <c r="S2003" s="130" t="str">
        <f t="shared" si="96"/>
        <v>.</v>
      </c>
      <c r="T2003" s="169" t="str">
        <f>IF(S2003="Yes",(NETWORKDAYS(H2003,$D$12,Lists!$F$45:$F$65)-IF(ISNUMBER(J2003),J2003,0)-1),".")</f>
        <v>.</v>
      </c>
      <c r="U2003" s="24"/>
      <c r="V2003" s="296" t="str">
        <f t="shared" si="95"/>
        <v>.</v>
      </c>
      <c r="W2003" s="44"/>
      <c r="X2003" s="307"/>
      <c r="Y2003" s="44"/>
      <c r="Z2003" s="44"/>
      <c r="AA2003" s="44"/>
      <c r="AB2003" s="44"/>
      <c r="AC2003" s="44"/>
      <c r="AD2003" s="44"/>
      <c r="AE2003" s="44"/>
      <c r="AF2003" s="44"/>
      <c r="AG2003" s="44"/>
    </row>
    <row r="2004" spans="1:33" s="105" customFormat="1" ht="11.45" customHeight="1" outlineLevel="1" x14ac:dyDescent="0.2">
      <c r="A2004" s="142">
        <f t="shared" si="94"/>
        <v>1987</v>
      </c>
      <c r="B2004" s="318"/>
      <c r="C2004" s="71"/>
      <c r="D2004" s="314"/>
      <c r="E2004" s="70"/>
      <c r="F2004" s="309"/>
      <c r="G2004" s="308"/>
      <c r="H2004" s="305"/>
      <c r="I2004" s="305"/>
      <c r="J2004" s="311"/>
      <c r="K2004" s="305"/>
      <c r="L2004" s="130" t="str">
        <f>IF(I2004&lt;H2004,"Check dates",IF(AND(H2004="",I2004&gt;0),"Check dates",IF(I2004="",".",IFERROR(MAX(0,NETWORKDAYS(H2004,I2004,Lists!$F$45:$F$65)-IF(ISNUMBER(J2004),J2004,0)-1,0),"."))))</f>
        <v>.</v>
      </c>
      <c r="M2004" s="308"/>
      <c r="N2004" s="308"/>
      <c r="O2004" s="304"/>
      <c r="P2004" s="304"/>
      <c r="Q2004" s="304"/>
      <c r="R2004" s="304"/>
      <c r="S2004" s="130" t="str">
        <f t="shared" si="96"/>
        <v>.</v>
      </c>
      <c r="T2004" s="169" t="str">
        <f>IF(S2004="Yes",(NETWORKDAYS(H2004,$D$12,Lists!$F$45:$F$65)-IF(ISNUMBER(J2004),J2004,0)-1),".")</f>
        <v>.</v>
      </c>
      <c r="U2004" s="24"/>
      <c r="V2004" s="296" t="str">
        <f t="shared" si="95"/>
        <v>.</v>
      </c>
      <c r="W2004" s="44"/>
      <c r="X2004" s="307"/>
      <c r="Y2004" s="44"/>
      <c r="Z2004" s="44"/>
      <c r="AA2004" s="44"/>
      <c r="AB2004" s="44"/>
      <c r="AC2004" s="44"/>
      <c r="AD2004" s="44"/>
      <c r="AE2004" s="44"/>
      <c r="AF2004" s="44"/>
      <c r="AG2004" s="44"/>
    </row>
    <row r="2005" spans="1:33" s="105" customFormat="1" ht="11.45" customHeight="1" outlineLevel="1" x14ac:dyDescent="0.2">
      <c r="A2005" s="142">
        <f t="shared" si="94"/>
        <v>1988</v>
      </c>
      <c r="B2005" s="318"/>
      <c r="C2005" s="71"/>
      <c r="D2005" s="314"/>
      <c r="E2005" s="70"/>
      <c r="F2005" s="309"/>
      <c r="G2005" s="308"/>
      <c r="H2005" s="305"/>
      <c r="I2005" s="305"/>
      <c r="J2005" s="311"/>
      <c r="K2005" s="305"/>
      <c r="L2005" s="130" t="str">
        <f>IF(I2005&lt;H2005,"Check dates",IF(AND(H2005="",I2005&gt;0),"Check dates",IF(I2005="",".",IFERROR(MAX(0,NETWORKDAYS(H2005,I2005,Lists!$F$45:$F$65)-IF(ISNUMBER(J2005),J2005,0)-1,0),"."))))</f>
        <v>.</v>
      </c>
      <c r="M2005" s="308"/>
      <c r="N2005" s="308"/>
      <c r="O2005" s="304"/>
      <c r="P2005" s="304"/>
      <c r="Q2005" s="304"/>
      <c r="R2005" s="304"/>
      <c r="S2005" s="130" t="str">
        <f t="shared" si="96"/>
        <v>.</v>
      </c>
      <c r="T2005" s="169" t="str">
        <f>IF(S2005="Yes",(NETWORKDAYS(H2005,$D$12,Lists!$F$45:$F$65)-IF(ISNUMBER(J2005),J2005,0)-1),".")</f>
        <v>.</v>
      </c>
      <c r="U2005" s="24"/>
      <c r="V2005" s="296" t="str">
        <f t="shared" si="95"/>
        <v>.</v>
      </c>
      <c r="W2005" s="44"/>
      <c r="X2005" s="307"/>
      <c r="Y2005" s="44"/>
      <c r="Z2005" s="44"/>
      <c r="AA2005" s="44"/>
      <c r="AB2005" s="44"/>
      <c r="AC2005" s="44"/>
      <c r="AD2005" s="44"/>
      <c r="AE2005" s="44"/>
      <c r="AF2005" s="44"/>
      <c r="AG2005" s="44"/>
    </row>
    <row r="2006" spans="1:33" s="105" customFormat="1" ht="11.45" customHeight="1" outlineLevel="1" x14ac:dyDescent="0.2">
      <c r="A2006" s="142">
        <f t="shared" si="94"/>
        <v>1989</v>
      </c>
      <c r="B2006" s="318"/>
      <c r="C2006" s="71"/>
      <c r="D2006" s="314"/>
      <c r="E2006" s="70"/>
      <c r="F2006" s="309"/>
      <c r="G2006" s="308"/>
      <c r="H2006" s="305"/>
      <c r="I2006" s="305"/>
      <c r="J2006" s="311"/>
      <c r="K2006" s="305"/>
      <c r="L2006" s="130" t="str">
        <f>IF(I2006&lt;H2006,"Check dates",IF(AND(H2006="",I2006&gt;0),"Check dates",IF(I2006="",".",IFERROR(MAX(0,NETWORKDAYS(H2006,I2006,Lists!$F$45:$F$65)-IF(ISNUMBER(J2006),J2006,0)-1,0),"."))))</f>
        <v>.</v>
      </c>
      <c r="M2006" s="308"/>
      <c r="N2006" s="308"/>
      <c r="O2006" s="304"/>
      <c r="P2006" s="304"/>
      <c r="Q2006" s="304"/>
      <c r="R2006" s="304"/>
      <c r="S2006" s="130" t="str">
        <f t="shared" si="96"/>
        <v>.</v>
      </c>
      <c r="T2006" s="169" t="str">
        <f>IF(S2006="Yes",(NETWORKDAYS(H2006,$D$12,Lists!$F$45:$F$65)-IF(ISNUMBER(J2006),J2006,0)-1),".")</f>
        <v>.</v>
      </c>
      <c r="U2006" s="24"/>
      <c r="V2006" s="296" t="str">
        <f t="shared" si="95"/>
        <v>.</v>
      </c>
      <c r="W2006" s="44"/>
      <c r="X2006" s="307"/>
      <c r="Y2006" s="44"/>
      <c r="Z2006" s="44"/>
      <c r="AA2006" s="44"/>
      <c r="AB2006" s="44"/>
      <c r="AC2006" s="44"/>
      <c r="AD2006" s="44"/>
      <c r="AE2006" s="44"/>
      <c r="AF2006" s="44"/>
      <c r="AG2006" s="44"/>
    </row>
    <row r="2007" spans="1:33" s="105" customFormat="1" ht="11.45" customHeight="1" outlineLevel="1" x14ac:dyDescent="0.2">
      <c r="A2007" s="142">
        <f t="shared" si="94"/>
        <v>1990</v>
      </c>
      <c r="B2007" s="318"/>
      <c r="C2007" s="71"/>
      <c r="D2007" s="314"/>
      <c r="E2007" s="70"/>
      <c r="F2007" s="309"/>
      <c r="G2007" s="308"/>
      <c r="H2007" s="305"/>
      <c r="I2007" s="305"/>
      <c r="J2007" s="311"/>
      <c r="K2007" s="305"/>
      <c r="L2007" s="130" t="str">
        <f>IF(I2007&lt;H2007,"Check dates",IF(AND(H2007="",I2007&gt;0),"Check dates",IF(I2007="",".",IFERROR(MAX(0,NETWORKDAYS(H2007,I2007,Lists!$F$45:$F$65)-IF(ISNUMBER(J2007),J2007,0)-1,0),"."))))</f>
        <v>.</v>
      </c>
      <c r="M2007" s="308"/>
      <c r="N2007" s="308"/>
      <c r="O2007" s="304"/>
      <c r="P2007" s="304"/>
      <c r="Q2007" s="304"/>
      <c r="R2007" s="304"/>
      <c r="S2007" s="130" t="str">
        <f t="shared" si="96"/>
        <v>.</v>
      </c>
      <c r="T2007" s="169" t="str">
        <f>IF(S2007="Yes",(NETWORKDAYS(H2007,$D$12,Lists!$F$45:$F$65)-IF(ISNUMBER(J2007),J2007,0)-1),".")</f>
        <v>.</v>
      </c>
      <c r="U2007" s="24"/>
      <c r="V2007" s="296" t="str">
        <f t="shared" si="95"/>
        <v>.</v>
      </c>
      <c r="W2007" s="44"/>
      <c r="X2007" s="307"/>
      <c r="Y2007" s="44"/>
      <c r="Z2007" s="44"/>
      <c r="AA2007" s="44"/>
      <c r="AB2007" s="44"/>
      <c r="AC2007" s="44"/>
      <c r="AD2007" s="44"/>
      <c r="AE2007" s="44"/>
      <c r="AF2007" s="44"/>
      <c r="AG2007" s="44"/>
    </row>
    <row r="2008" spans="1:33" s="105" customFormat="1" ht="11.45" customHeight="1" outlineLevel="1" x14ac:dyDescent="0.2">
      <c r="A2008" s="142">
        <f t="shared" si="94"/>
        <v>1991</v>
      </c>
      <c r="B2008" s="318"/>
      <c r="C2008" s="71"/>
      <c r="D2008" s="314"/>
      <c r="E2008" s="70"/>
      <c r="F2008" s="309"/>
      <c r="G2008" s="308"/>
      <c r="H2008" s="305"/>
      <c r="I2008" s="305"/>
      <c r="J2008" s="311"/>
      <c r="K2008" s="305"/>
      <c r="L2008" s="130" t="str">
        <f>IF(I2008&lt;H2008,"Check dates",IF(AND(H2008="",I2008&gt;0),"Check dates",IF(I2008="",".",IFERROR(MAX(0,NETWORKDAYS(H2008,I2008,Lists!$F$45:$F$65)-IF(ISNUMBER(J2008),J2008,0)-1,0),"."))))</f>
        <v>.</v>
      </c>
      <c r="M2008" s="308"/>
      <c r="N2008" s="308"/>
      <c r="O2008" s="304"/>
      <c r="P2008" s="304"/>
      <c r="Q2008" s="304"/>
      <c r="R2008" s="304"/>
      <c r="S2008" s="130" t="str">
        <f t="shared" si="96"/>
        <v>.</v>
      </c>
      <c r="T2008" s="169" t="str">
        <f>IF(S2008="Yes",(NETWORKDAYS(H2008,$D$12,Lists!$F$45:$F$65)-IF(ISNUMBER(J2008),J2008,0)-1),".")</f>
        <v>.</v>
      </c>
      <c r="U2008" s="24"/>
      <c r="V2008" s="296" t="str">
        <f t="shared" si="95"/>
        <v>.</v>
      </c>
      <c r="W2008" s="44"/>
      <c r="X2008" s="307"/>
      <c r="Y2008" s="44"/>
      <c r="Z2008" s="44"/>
      <c r="AA2008" s="44"/>
      <c r="AB2008" s="44"/>
      <c r="AC2008" s="44"/>
      <c r="AD2008" s="44"/>
      <c r="AE2008" s="44"/>
      <c r="AF2008" s="44"/>
      <c r="AG2008" s="44"/>
    </row>
    <row r="2009" spans="1:33" s="105" customFormat="1" ht="11.45" customHeight="1" outlineLevel="1" x14ac:dyDescent="0.2">
      <c r="A2009" s="142">
        <f t="shared" si="94"/>
        <v>1992</v>
      </c>
      <c r="B2009" s="318"/>
      <c r="C2009" s="71"/>
      <c r="D2009" s="314"/>
      <c r="E2009" s="70"/>
      <c r="F2009" s="309"/>
      <c r="G2009" s="308"/>
      <c r="H2009" s="305"/>
      <c r="I2009" s="305"/>
      <c r="J2009" s="311"/>
      <c r="K2009" s="305"/>
      <c r="L2009" s="130" t="str">
        <f>IF(I2009&lt;H2009,"Check dates",IF(AND(H2009="",I2009&gt;0),"Check dates",IF(I2009="",".",IFERROR(MAX(0,NETWORKDAYS(H2009,I2009,Lists!$F$45:$F$65)-IF(ISNUMBER(J2009),J2009,0)-1,0),"."))))</f>
        <v>.</v>
      </c>
      <c r="M2009" s="308"/>
      <c r="N2009" s="308"/>
      <c r="O2009" s="304"/>
      <c r="P2009" s="304"/>
      <c r="Q2009" s="304"/>
      <c r="R2009" s="304"/>
      <c r="S2009" s="130" t="str">
        <f t="shared" si="96"/>
        <v>.</v>
      </c>
      <c r="T2009" s="169" t="str">
        <f>IF(S2009="Yes",(NETWORKDAYS(H2009,$D$12,Lists!$F$45:$F$65)-IF(ISNUMBER(J2009),J2009,0)-1),".")</f>
        <v>.</v>
      </c>
      <c r="U2009" s="24"/>
      <c r="V2009" s="296" t="str">
        <f t="shared" si="95"/>
        <v>.</v>
      </c>
      <c r="W2009" s="44"/>
      <c r="X2009" s="307"/>
      <c r="Y2009" s="44"/>
      <c r="Z2009" s="44"/>
      <c r="AA2009" s="44"/>
      <c r="AB2009" s="44"/>
      <c r="AC2009" s="44"/>
      <c r="AD2009" s="44"/>
      <c r="AE2009" s="44"/>
      <c r="AF2009" s="44"/>
      <c r="AG2009" s="44"/>
    </row>
    <row r="2010" spans="1:33" s="105" customFormat="1" ht="11.45" customHeight="1" outlineLevel="1" x14ac:dyDescent="0.2">
      <c r="A2010" s="142">
        <f t="shared" si="94"/>
        <v>1993</v>
      </c>
      <c r="B2010" s="318"/>
      <c r="C2010" s="71"/>
      <c r="D2010" s="314"/>
      <c r="E2010" s="70"/>
      <c r="F2010" s="309"/>
      <c r="G2010" s="308"/>
      <c r="H2010" s="305"/>
      <c r="I2010" s="305"/>
      <c r="J2010" s="311"/>
      <c r="K2010" s="305"/>
      <c r="L2010" s="130" t="str">
        <f>IF(I2010&lt;H2010,"Check dates",IF(AND(H2010="",I2010&gt;0),"Check dates",IF(I2010="",".",IFERROR(MAX(0,NETWORKDAYS(H2010,I2010,Lists!$F$45:$F$65)-IF(ISNUMBER(J2010),J2010,0)-1,0),"."))))</f>
        <v>.</v>
      </c>
      <c r="M2010" s="308"/>
      <c r="N2010" s="308"/>
      <c r="O2010" s="304"/>
      <c r="P2010" s="304"/>
      <c r="Q2010" s="304"/>
      <c r="R2010" s="304"/>
      <c r="S2010" s="130" t="str">
        <f t="shared" si="96"/>
        <v>.</v>
      </c>
      <c r="T2010" s="169" t="str">
        <f>IF(S2010="Yes",(NETWORKDAYS(H2010,$D$12,Lists!$F$45:$F$65)-IF(ISNUMBER(J2010),J2010,0)-1),".")</f>
        <v>.</v>
      </c>
      <c r="U2010" s="24"/>
      <c r="V2010" s="296" t="str">
        <f t="shared" si="95"/>
        <v>.</v>
      </c>
      <c r="W2010" s="44"/>
      <c r="X2010" s="307"/>
      <c r="Y2010" s="44"/>
      <c r="Z2010" s="44"/>
      <c r="AA2010" s="44"/>
      <c r="AB2010" s="44"/>
      <c r="AC2010" s="44"/>
      <c r="AD2010" s="44"/>
      <c r="AE2010" s="44"/>
      <c r="AF2010" s="44"/>
      <c r="AG2010" s="44"/>
    </row>
    <row r="2011" spans="1:33" s="105" customFormat="1" ht="11.45" customHeight="1" outlineLevel="1" x14ac:dyDescent="0.2">
      <c r="A2011" s="142">
        <f t="shared" si="94"/>
        <v>1994</v>
      </c>
      <c r="B2011" s="318"/>
      <c r="C2011" s="71"/>
      <c r="D2011" s="314"/>
      <c r="E2011" s="70"/>
      <c r="F2011" s="309"/>
      <c r="G2011" s="308"/>
      <c r="H2011" s="305"/>
      <c r="I2011" s="319"/>
      <c r="J2011" s="311"/>
      <c r="K2011" s="305"/>
      <c r="L2011" s="130" t="str">
        <f>IF(I2011&lt;H2011,"Check dates",IF(AND(H2011="",I2011&gt;0),"Check dates",IF(I2011="",".",IFERROR(MAX(0,NETWORKDAYS(H2011,I2011,Lists!$F$45:$F$65)-IF(ISNUMBER(J2011),J2011,0)-1,0),"."))))</f>
        <v>.</v>
      </c>
      <c r="M2011" s="308"/>
      <c r="N2011" s="308"/>
      <c r="O2011" s="304"/>
      <c r="P2011" s="304"/>
      <c r="Q2011" s="304"/>
      <c r="R2011" s="304"/>
      <c r="S2011" s="130" t="str">
        <f t="shared" si="96"/>
        <v>.</v>
      </c>
      <c r="T2011" s="169" t="str">
        <f>IF(S2011="Yes",(NETWORKDAYS(H2011,$D$12,Lists!$F$45:$F$65)-IF(ISNUMBER(J2011),J2011,0)-1),".")</f>
        <v>.</v>
      </c>
      <c r="U2011" s="24"/>
      <c r="V2011" s="296" t="str">
        <f t="shared" si="95"/>
        <v>.</v>
      </c>
      <c r="W2011" s="44"/>
      <c r="X2011" s="307"/>
      <c r="Y2011" s="44"/>
      <c r="Z2011" s="44"/>
      <c r="AA2011" s="44"/>
      <c r="AB2011" s="44"/>
      <c r="AC2011" s="44"/>
      <c r="AD2011" s="44"/>
      <c r="AE2011" s="44"/>
      <c r="AF2011" s="44"/>
      <c r="AG2011" s="44"/>
    </row>
    <row r="2012" spans="1:33" s="105" customFormat="1" ht="11.45" customHeight="1" outlineLevel="1" x14ac:dyDescent="0.2">
      <c r="A2012" s="142">
        <f t="shared" si="94"/>
        <v>1995</v>
      </c>
      <c r="B2012" s="318"/>
      <c r="C2012" s="71"/>
      <c r="D2012" s="314"/>
      <c r="E2012" s="70"/>
      <c r="F2012" s="309"/>
      <c r="G2012" s="308"/>
      <c r="H2012" s="305"/>
      <c r="I2012" s="305"/>
      <c r="J2012" s="311"/>
      <c r="K2012" s="305"/>
      <c r="L2012" s="130" t="str">
        <f>IF(I2012&lt;H2012,"Check dates",IF(AND(H2012="",I2012&gt;0),"Check dates",IF(I2012="",".",IFERROR(MAX(0,NETWORKDAYS(H2012,I2012,Lists!$F$45:$F$65)-IF(ISNUMBER(J2012),J2012,0)-1,0),"."))))</f>
        <v>.</v>
      </c>
      <c r="M2012" s="308"/>
      <c r="N2012" s="308"/>
      <c r="O2012" s="304"/>
      <c r="P2012" s="304"/>
      <c r="Q2012" s="304"/>
      <c r="R2012" s="304"/>
      <c r="S2012" s="130" t="str">
        <f t="shared" si="96"/>
        <v>.</v>
      </c>
      <c r="T2012" s="169" t="str">
        <f>IF(S2012="Yes",(NETWORKDAYS(H2012,$D$12,Lists!$F$45:$F$65)-IF(ISNUMBER(J2012),J2012,0)-1),".")</f>
        <v>.</v>
      </c>
      <c r="U2012" s="24"/>
      <c r="V2012" s="296" t="str">
        <f t="shared" si="95"/>
        <v>.</v>
      </c>
      <c r="W2012" s="44"/>
      <c r="X2012" s="307"/>
      <c r="Y2012" s="44"/>
      <c r="Z2012" s="44"/>
      <c r="AA2012" s="44"/>
      <c r="AB2012" s="44"/>
      <c r="AC2012" s="44"/>
      <c r="AD2012" s="44"/>
      <c r="AE2012" s="44"/>
      <c r="AF2012" s="44"/>
      <c r="AG2012" s="44"/>
    </row>
    <row r="2013" spans="1:33" s="105" customFormat="1" ht="11.45" customHeight="1" outlineLevel="1" x14ac:dyDescent="0.2">
      <c r="A2013" s="142">
        <f t="shared" si="94"/>
        <v>1996</v>
      </c>
      <c r="B2013" s="318"/>
      <c r="C2013" s="71"/>
      <c r="D2013" s="314"/>
      <c r="E2013" s="70"/>
      <c r="F2013" s="309"/>
      <c r="G2013" s="308"/>
      <c r="H2013" s="305"/>
      <c r="I2013" s="305"/>
      <c r="J2013" s="311"/>
      <c r="K2013" s="305"/>
      <c r="L2013" s="130" t="str">
        <f>IF(I2013&lt;H2013,"Check dates",IF(AND(H2013="",I2013&gt;0),"Check dates",IF(I2013="",".",IFERROR(MAX(0,NETWORKDAYS(H2013,I2013,Lists!$F$45:$F$65)-IF(ISNUMBER(J2013),J2013,0)-1,0),"."))))</f>
        <v>.</v>
      </c>
      <c r="M2013" s="308"/>
      <c r="N2013" s="308"/>
      <c r="O2013" s="304"/>
      <c r="P2013" s="304"/>
      <c r="Q2013" s="304"/>
      <c r="R2013" s="304"/>
      <c r="S2013" s="130" t="str">
        <f t="shared" si="96"/>
        <v>.</v>
      </c>
      <c r="T2013" s="169" t="str">
        <f>IF(S2013="Yes",(NETWORKDAYS(H2013,$D$12,Lists!$F$45:$F$65)-IF(ISNUMBER(J2013),J2013,0)-1),".")</f>
        <v>.</v>
      </c>
      <c r="U2013" s="24"/>
      <c r="V2013" s="296" t="str">
        <f t="shared" si="95"/>
        <v>.</v>
      </c>
      <c r="W2013" s="44"/>
      <c r="X2013" s="307"/>
      <c r="Y2013" s="44"/>
      <c r="Z2013" s="44"/>
      <c r="AA2013" s="44"/>
      <c r="AB2013" s="44"/>
      <c r="AC2013" s="44"/>
      <c r="AD2013" s="44"/>
      <c r="AE2013" s="44"/>
      <c r="AF2013" s="44"/>
      <c r="AG2013" s="44"/>
    </row>
    <row r="2014" spans="1:33" s="105" customFormat="1" ht="11.45" customHeight="1" outlineLevel="1" x14ac:dyDescent="0.2">
      <c r="A2014" s="142">
        <f t="shared" si="94"/>
        <v>1997</v>
      </c>
      <c r="B2014" s="318"/>
      <c r="C2014" s="71"/>
      <c r="D2014" s="314"/>
      <c r="E2014" s="70"/>
      <c r="F2014" s="309"/>
      <c r="G2014" s="308"/>
      <c r="H2014" s="305"/>
      <c r="I2014" s="305"/>
      <c r="J2014" s="311"/>
      <c r="K2014" s="305"/>
      <c r="L2014" s="130" t="str">
        <f>IF(I2014&lt;H2014,"Check dates",IF(AND(H2014="",I2014&gt;0),"Check dates",IF(I2014="",".",IFERROR(MAX(0,NETWORKDAYS(H2014,I2014,Lists!$F$45:$F$65)-IF(ISNUMBER(J2014),J2014,0)-1,0),"."))))</f>
        <v>.</v>
      </c>
      <c r="M2014" s="308"/>
      <c r="N2014" s="308"/>
      <c r="O2014" s="304"/>
      <c r="P2014" s="304"/>
      <c r="Q2014" s="304"/>
      <c r="R2014" s="304"/>
      <c r="S2014" s="130" t="str">
        <f t="shared" si="96"/>
        <v>.</v>
      </c>
      <c r="T2014" s="169" t="str">
        <f>IF(S2014="Yes",(NETWORKDAYS(H2014,$D$12,Lists!$F$45:$F$65)-IF(ISNUMBER(J2014),J2014,0)-1),".")</f>
        <v>.</v>
      </c>
      <c r="U2014" s="24"/>
      <c r="V2014" s="296" t="str">
        <f t="shared" si="95"/>
        <v>.</v>
      </c>
      <c r="W2014" s="44"/>
      <c r="X2014" s="307"/>
      <c r="Y2014" s="44"/>
      <c r="Z2014" s="44"/>
      <c r="AA2014" s="44"/>
      <c r="AB2014" s="44"/>
      <c r="AC2014" s="44"/>
      <c r="AD2014" s="44"/>
      <c r="AE2014" s="44"/>
      <c r="AF2014" s="44"/>
      <c r="AG2014" s="44"/>
    </row>
    <row r="2015" spans="1:33" s="105" customFormat="1" ht="11.45" customHeight="1" outlineLevel="1" x14ac:dyDescent="0.2">
      <c r="A2015" s="142">
        <f t="shared" si="94"/>
        <v>1998</v>
      </c>
      <c r="B2015" s="318"/>
      <c r="C2015" s="71"/>
      <c r="D2015" s="314"/>
      <c r="E2015" s="70"/>
      <c r="F2015" s="309"/>
      <c r="G2015" s="308"/>
      <c r="H2015" s="305"/>
      <c r="I2015" s="305"/>
      <c r="J2015" s="311"/>
      <c r="K2015" s="305"/>
      <c r="L2015" s="130" t="str">
        <f>IF(I2015&lt;H2015,"Check dates",IF(AND(H2015="",I2015&gt;0),"Check dates",IF(I2015="",".",IFERROR(MAX(0,NETWORKDAYS(H2015,I2015,Lists!$F$45:$F$65)-IF(ISNUMBER(J2015),J2015,0)-1,0),"."))))</f>
        <v>.</v>
      </c>
      <c r="M2015" s="308"/>
      <c r="N2015" s="308"/>
      <c r="O2015" s="304"/>
      <c r="P2015" s="304"/>
      <c r="Q2015" s="304"/>
      <c r="R2015" s="304"/>
      <c r="S2015" s="130" t="str">
        <f t="shared" si="96"/>
        <v>.</v>
      </c>
      <c r="T2015" s="169" t="str">
        <f>IF(S2015="Yes",(NETWORKDAYS(H2015,$D$12,Lists!$F$45:$F$65)-IF(ISNUMBER(J2015),J2015,0)-1),".")</f>
        <v>.</v>
      </c>
      <c r="U2015" s="24"/>
      <c r="V2015" s="296" t="str">
        <f t="shared" si="95"/>
        <v>.</v>
      </c>
      <c r="W2015" s="44"/>
      <c r="X2015" s="307"/>
      <c r="Y2015" s="44"/>
      <c r="Z2015" s="44"/>
      <c r="AA2015" s="44"/>
      <c r="AB2015" s="44"/>
      <c r="AC2015" s="44"/>
      <c r="AD2015" s="44"/>
      <c r="AE2015" s="44"/>
      <c r="AF2015" s="44"/>
      <c r="AG2015" s="44"/>
    </row>
    <row r="2016" spans="1:33" s="105" customFormat="1" ht="11.45" customHeight="1" outlineLevel="1" x14ac:dyDescent="0.2">
      <c r="A2016" s="142">
        <f t="shared" si="94"/>
        <v>1999</v>
      </c>
      <c r="B2016" s="318"/>
      <c r="C2016" s="71"/>
      <c r="D2016" s="314"/>
      <c r="E2016" s="70"/>
      <c r="F2016" s="309"/>
      <c r="G2016" s="308"/>
      <c r="H2016" s="305"/>
      <c r="I2016" s="305"/>
      <c r="J2016" s="311"/>
      <c r="K2016" s="305"/>
      <c r="L2016" s="130" t="str">
        <f>IF(I2016&lt;H2016,"Check dates",IF(AND(H2016="",I2016&gt;0),"Check dates",IF(I2016="",".",IFERROR(MAX(0,NETWORKDAYS(H2016,I2016,Lists!$F$45:$F$65)-IF(ISNUMBER(J2016),J2016,0)-1,0),"."))))</f>
        <v>.</v>
      </c>
      <c r="M2016" s="308"/>
      <c r="N2016" s="308"/>
      <c r="O2016" s="304"/>
      <c r="P2016" s="304"/>
      <c r="Q2016" s="304"/>
      <c r="R2016" s="304"/>
      <c r="S2016" s="130" t="str">
        <f t="shared" si="96"/>
        <v>.</v>
      </c>
      <c r="T2016" s="169" t="str">
        <f>IF(S2016="Yes",(NETWORKDAYS(H2016,$D$12,Lists!$F$45:$F$65)-IF(ISNUMBER(J2016),J2016,0)-1),".")</f>
        <v>.</v>
      </c>
      <c r="U2016" s="24"/>
      <c r="V2016" s="296" t="str">
        <f t="shared" si="95"/>
        <v>.</v>
      </c>
      <c r="W2016" s="44"/>
      <c r="X2016" s="307"/>
      <c r="Y2016" s="44"/>
      <c r="Z2016" s="44"/>
      <c r="AA2016" s="44"/>
      <c r="AB2016" s="44"/>
      <c r="AC2016" s="44"/>
      <c r="AD2016" s="44"/>
      <c r="AE2016" s="44"/>
      <c r="AF2016" s="44"/>
      <c r="AG2016" s="44"/>
    </row>
    <row r="2017" spans="1:33" s="105" customFormat="1" ht="11.45" customHeight="1" outlineLevel="1" x14ac:dyDescent="0.2">
      <c r="A2017" s="142">
        <f t="shared" si="94"/>
        <v>2000</v>
      </c>
      <c r="B2017" s="318"/>
      <c r="C2017" s="71"/>
      <c r="D2017" s="314"/>
      <c r="E2017" s="70"/>
      <c r="F2017" s="309"/>
      <c r="G2017" s="308"/>
      <c r="H2017" s="305"/>
      <c r="I2017" s="305"/>
      <c r="J2017" s="311"/>
      <c r="K2017" s="305"/>
      <c r="L2017" s="130" t="str">
        <f>IF(I2017&lt;H2017,"Check dates",IF(AND(H2017="",I2017&gt;0),"Check dates",IF(I2017="",".",IFERROR(MAX(0,NETWORKDAYS(H2017,I2017,Lists!$F$45:$F$65)-IF(ISNUMBER(J2017),J2017,0)-1,0),"."))))</f>
        <v>.</v>
      </c>
      <c r="M2017" s="308"/>
      <c r="N2017" s="308"/>
      <c r="O2017" s="304"/>
      <c r="P2017" s="304"/>
      <c r="Q2017" s="304"/>
      <c r="R2017" s="304"/>
      <c r="S2017" s="130" t="str">
        <f t="shared" si="96"/>
        <v>.</v>
      </c>
      <c r="T2017" s="169" t="str">
        <f>IF(S2017="Yes",(NETWORKDAYS(H2017,$D$12,Lists!$F$45:$F$65)-IF(ISNUMBER(J2017),J2017,0)-1),".")</f>
        <v>.</v>
      </c>
      <c r="U2017" s="24"/>
      <c r="V2017" s="296" t="str">
        <f t="shared" si="95"/>
        <v>.</v>
      </c>
      <c r="W2017" s="44"/>
      <c r="X2017" s="307"/>
      <c r="Y2017" s="44"/>
      <c r="Z2017" s="44"/>
      <c r="AA2017" s="44"/>
      <c r="AB2017" s="44"/>
      <c r="AC2017" s="44"/>
      <c r="AD2017" s="44"/>
      <c r="AE2017" s="44"/>
      <c r="AF2017" s="44"/>
      <c r="AG2017" s="44"/>
    </row>
    <row r="2018" spans="1:33" s="105" customFormat="1" ht="11.45" customHeight="1" outlineLevel="1" x14ac:dyDescent="0.2">
      <c r="A2018" s="142">
        <f t="shared" si="94"/>
        <v>2001</v>
      </c>
      <c r="B2018" s="318"/>
      <c r="C2018" s="71"/>
      <c r="D2018" s="314"/>
      <c r="E2018" s="70"/>
      <c r="F2018" s="309"/>
      <c r="G2018" s="308"/>
      <c r="H2018" s="305"/>
      <c r="I2018" s="305"/>
      <c r="J2018" s="311"/>
      <c r="K2018" s="305"/>
      <c r="L2018" s="130" t="str">
        <f>IF(I2018&lt;H2018,"Check dates",IF(AND(H2018="",I2018&gt;0),"Check dates",IF(I2018="",".",IFERROR(MAX(0,NETWORKDAYS(H2018,I2018,Lists!$F$45:$F$65)-IF(ISNUMBER(J2018),J2018,0)-1,0),"."))))</f>
        <v>.</v>
      </c>
      <c r="M2018" s="308"/>
      <c r="N2018" s="308"/>
      <c r="O2018" s="304"/>
      <c r="P2018" s="304"/>
      <c r="Q2018" s="304"/>
      <c r="R2018" s="304"/>
      <c r="S2018" s="130" t="str">
        <f t="shared" si="96"/>
        <v>.</v>
      </c>
      <c r="T2018" s="169" t="str">
        <f>IF(S2018="Yes",(NETWORKDAYS(H2018,$D$12,Lists!$F$45:$F$65)-IF(ISNUMBER(J2018),J2018,0)-1),".")</f>
        <v>.</v>
      </c>
      <c r="U2018" s="24"/>
      <c r="V2018" s="296" t="str">
        <f t="shared" si="95"/>
        <v>.</v>
      </c>
      <c r="W2018" s="44"/>
      <c r="X2018" s="307"/>
      <c r="Y2018" s="44"/>
      <c r="Z2018" s="44"/>
      <c r="AA2018" s="44"/>
      <c r="AB2018" s="44"/>
      <c r="AC2018" s="44"/>
      <c r="AD2018" s="44"/>
      <c r="AE2018" s="44"/>
      <c r="AF2018" s="44"/>
      <c r="AG2018" s="44"/>
    </row>
    <row r="2019" spans="1:33" s="105" customFormat="1" ht="11.45" customHeight="1" outlineLevel="1" x14ac:dyDescent="0.2">
      <c r="A2019" s="142">
        <f t="shared" si="94"/>
        <v>2002</v>
      </c>
      <c r="B2019" s="318"/>
      <c r="C2019" s="71"/>
      <c r="D2019" s="314"/>
      <c r="E2019" s="70"/>
      <c r="F2019" s="309"/>
      <c r="G2019" s="308"/>
      <c r="H2019" s="305"/>
      <c r="I2019" s="305"/>
      <c r="J2019" s="311"/>
      <c r="K2019" s="305"/>
      <c r="L2019" s="130" t="str">
        <f>IF(I2019&lt;H2019,"Check dates",IF(AND(H2019="",I2019&gt;0),"Check dates",IF(I2019="",".",IFERROR(MAX(0,NETWORKDAYS(H2019,I2019,Lists!$F$45:$F$65)-IF(ISNUMBER(J2019),J2019,0)-1,0),"."))))</f>
        <v>.</v>
      </c>
      <c r="M2019" s="308"/>
      <c r="N2019" s="308"/>
      <c r="O2019" s="304"/>
      <c r="P2019" s="304"/>
      <c r="Q2019" s="304"/>
      <c r="R2019" s="304"/>
      <c r="S2019" s="130" t="str">
        <f t="shared" si="96"/>
        <v>.</v>
      </c>
      <c r="T2019" s="169" t="str">
        <f>IF(S2019="Yes",(NETWORKDAYS(H2019,$D$12,Lists!$F$45:$F$65)-IF(ISNUMBER(J2019),J2019,0)-1),".")</f>
        <v>.</v>
      </c>
      <c r="U2019" s="24"/>
      <c r="V2019" s="296" t="str">
        <f t="shared" si="95"/>
        <v>.</v>
      </c>
      <c r="W2019" s="44"/>
      <c r="X2019" s="307"/>
      <c r="Y2019" s="44"/>
      <c r="Z2019" s="44"/>
      <c r="AA2019" s="44"/>
      <c r="AB2019" s="44"/>
      <c r="AC2019" s="44"/>
      <c r="AD2019" s="44"/>
      <c r="AE2019" s="44"/>
      <c r="AF2019" s="44"/>
      <c r="AG2019" s="44"/>
    </row>
    <row r="2020" spans="1:33" s="105" customFormat="1" ht="11.45" customHeight="1" outlineLevel="1" x14ac:dyDescent="0.2">
      <c r="A2020" s="142">
        <f t="shared" si="94"/>
        <v>2003</v>
      </c>
      <c r="B2020" s="318"/>
      <c r="C2020" s="71"/>
      <c r="D2020" s="314"/>
      <c r="E2020" s="70"/>
      <c r="F2020" s="309"/>
      <c r="G2020" s="308"/>
      <c r="H2020" s="305"/>
      <c r="I2020" s="305"/>
      <c r="J2020" s="311"/>
      <c r="K2020" s="305"/>
      <c r="L2020" s="130" t="str">
        <f>IF(I2020&lt;H2020,"Check dates",IF(AND(H2020="",I2020&gt;0),"Check dates",IF(I2020="",".",IFERROR(MAX(0,NETWORKDAYS(H2020,I2020,Lists!$F$45:$F$65)-IF(ISNUMBER(J2020),J2020,0)-1,0),"."))))</f>
        <v>.</v>
      </c>
      <c r="M2020" s="308"/>
      <c r="N2020" s="308"/>
      <c r="O2020" s="304"/>
      <c r="P2020" s="304"/>
      <c r="Q2020" s="304"/>
      <c r="R2020" s="304"/>
      <c r="S2020" s="130" t="str">
        <f t="shared" si="96"/>
        <v>.</v>
      </c>
      <c r="T2020" s="169" t="str">
        <f>IF(S2020="Yes",(NETWORKDAYS(H2020,$D$12,Lists!$F$45:$F$65)-IF(ISNUMBER(J2020),J2020,0)-1),".")</f>
        <v>.</v>
      </c>
      <c r="U2020" s="24"/>
      <c r="V2020" s="296" t="str">
        <f t="shared" si="95"/>
        <v>.</v>
      </c>
      <c r="W2020" s="44"/>
      <c r="X2020" s="307"/>
      <c r="Y2020" s="44"/>
      <c r="Z2020" s="44"/>
      <c r="AA2020" s="44"/>
      <c r="AB2020" s="44"/>
      <c r="AC2020" s="44"/>
      <c r="AD2020" s="44"/>
      <c r="AE2020" s="44"/>
      <c r="AF2020" s="44"/>
      <c r="AG2020" s="44"/>
    </row>
    <row r="2021" spans="1:33" s="105" customFormat="1" ht="11.45" customHeight="1" outlineLevel="1" x14ac:dyDescent="0.2">
      <c r="A2021" s="142">
        <f t="shared" si="94"/>
        <v>2004</v>
      </c>
      <c r="B2021" s="318"/>
      <c r="C2021" s="71"/>
      <c r="D2021" s="314"/>
      <c r="E2021" s="70"/>
      <c r="F2021" s="309"/>
      <c r="G2021" s="308"/>
      <c r="H2021" s="305"/>
      <c r="I2021" s="305"/>
      <c r="J2021" s="311"/>
      <c r="K2021" s="305"/>
      <c r="L2021" s="130" t="str">
        <f>IF(I2021&lt;H2021,"Check dates",IF(AND(H2021="",I2021&gt;0),"Check dates",IF(I2021="",".",IFERROR(MAX(0,NETWORKDAYS(H2021,I2021,Lists!$F$45:$F$65)-IF(ISNUMBER(J2021),J2021,0)-1,0),"."))))</f>
        <v>.</v>
      </c>
      <c r="M2021" s="308"/>
      <c r="N2021" s="308"/>
      <c r="O2021" s="304"/>
      <c r="P2021" s="304"/>
      <c r="Q2021" s="304"/>
      <c r="R2021" s="304"/>
      <c r="S2021" s="130" t="str">
        <f t="shared" si="96"/>
        <v>.</v>
      </c>
      <c r="T2021" s="169" t="str">
        <f>IF(S2021="Yes",(NETWORKDAYS(H2021,$D$12,Lists!$F$45:$F$65)-IF(ISNUMBER(J2021),J2021,0)-1),".")</f>
        <v>.</v>
      </c>
      <c r="U2021" s="24"/>
      <c r="V2021" s="296" t="str">
        <f t="shared" si="95"/>
        <v>.</v>
      </c>
      <c r="W2021" s="44"/>
      <c r="X2021" s="307"/>
      <c r="Y2021" s="44"/>
      <c r="Z2021" s="44"/>
      <c r="AA2021" s="44"/>
      <c r="AB2021" s="44"/>
      <c r="AC2021" s="44"/>
      <c r="AD2021" s="44"/>
      <c r="AE2021" s="44"/>
      <c r="AF2021" s="44"/>
      <c r="AG2021" s="44"/>
    </row>
    <row r="2022" spans="1:33" s="105" customFormat="1" ht="11.45" customHeight="1" outlineLevel="1" x14ac:dyDescent="0.2">
      <c r="A2022" s="142">
        <f t="shared" si="94"/>
        <v>2005</v>
      </c>
      <c r="B2022" s="318"/>
      <c r="C2022" s="71"/>
      <c r="D2022" s="314"/>
      <c r="E2022" s="70"/>
      <c r="F2022" s="309"/>
      <c r="G2022" s="308"/>
      <c r="H2022" s="305"/>
      <c r="I2022" s="305"/>
      <c r="J2022" s="311"/>
      <c r="K2022" s="305"/>
      <c r="L2022" s="130" t="str">
        <f>IF(I2022&lt;H2022,"Check dates",IF(AND(H2022="",I2022&gt;0),"Check dates",IF(I2022="",".",IFERROR(MAX(0,NETWORKDAYS(H2022,I2022,Lists!$F$45:$F$65)-IF(ISNUMBER(J2022),J2022,0)-1,0),"."))))</f>
        <v>.</v>
      </c>
      <c r="M2022" s="308"/>
      <c r="N2022" s="308"/>
      <c r="O2022" s="304"/>
      <c r="P2022" s="304"/>
      <c r="Q2022" s="304"/>
      <c r="R2022" s="304"/>
      <c r="S2022" s="130" t="str">
        <f t="shared" si="96"/>
        <v>.</v>
      </c>
      <c r="T2022" s="169" t="str">
        <f>IF(S2022="Yes",(NETWORKDAYS(H2022,$D$12,Lists!$F$45:$F$65)-IF(ISNUMBER(J2022),J2022,0)-1),".")</f>
        <v>.</v>
      </c>
      <c r="U2022" s="24"/>
      <c r="V2022" s="296" t="str">
        <f t="shared" si="95"/>
        <v>.</v>
      </c>
      <c r="W2022" s="44"/>
      <c r="X2022" s="307"/>
      <c r="Y2022" s="44"/>
      <c r="Z2022" s="44"/>
      <c r="AA2022" s="44"/>
      <c r="AB2022" s="44"/>
      <c r="AC2022" s="44"/>
      <c r="AD2022" s="44"/>
      <c r="AE2022" s="44"/>
      <c r="AF2022" s="44"/>
      <c r="AG2022" s="44"/>
    </row>
    <row r="2023" spans="1:33" s="105" customFormat="1" ht="11.45" customHeight="1" outlineLevel="1" x14ac:dyDescent="0.2">
      <c r="A2023" s="142">
        <f t="shared" si="94"/>
        <v>2006</v>
      </c>
      <c r="B2023" s="318"/>
      <c r="C2023" s="71"/>
      <c r="D2023" s="314"/>
      <c r="E2023" s="70"/>
      <c r="F2023" s="309"/>
      <c r="G2023" s="308"/>
      <c r="H2023" s="305"/>
      <c r="I2023" s="305"/>
      <c r="J2023" s="312"/>
      <c r="K2023" s="305"/>
      <c r="L2023" s="130" t="str">
        <f>IF(I2023&lt;H2023,"Check dates",IF(AND(H2023="",I2023&gt;0),"Check dates",IF(I2023="",".",IFERROR(MAX(0,NETWORKDAYS(H2023,I2023,Lists!$F$45:$F$65)-IF(ISNUMBER(J2023),J2023,0)-1,0),"."))))</f>
        <v>.</v>
      </c>
      <c r="M2023" s="308"/>
      <c r="N2023" s="308"/>
      <c r="O2023" s="304"/>
      <c r="P2023" s="304"/>
      <c r="Q2023" s="304"/>
      <c r="R2023" s="304"/>
      <c r="S2023" s="130" t="str">
        <f t="shared" si="96"/>
        <v>.</v>
      </c>
      <c r="T2023" s="169" t="str">
        <f>IF(S2023="Yes",(NETWORKDAYS(H2023,$D$12,Lists!$F$45:$F$65)-IF(ISNUMBER(J2023),J2023,0)-1),".")</f>
        <v>.</v>
      </c>
      <c r="U2023" s="24"/>
      <c r="V2023" s="296" t="str">
        <f t="shared" si="95"/>
        <v>.</v>
      </c>
      <c r="W2023" s="44"/>
      <c r="X2023" s="307"/>
      <c r="Y2023" s="44"/>
      <c r="Z2023" s="44"/>
      <c r="AA2023" s="44"/>
      <c r="AB2023" s="44"/>
      <c r="AC2023" s="44"/>
      <c r="AD2023" s="44"/>
      <c r="AE2023" s="44"/>
      <c r="AF2023" s="44"/>
      <c r="AG2023" s="44"/>
    </row>
    <row r="2024" spans="1:33" s="105" customFormat="1" ht="11.45" customHeight="1" outlineLevel="1" x14ac:dyDescent="0.2">
      <c r="A2024" s="142">
        <f t="shared" si="94"/>
        <v>2007</v>
      </c>
      <c r="B2024" s="318"/>
      <c r="C2024" s="71"/>
      <c r="D2024" s="314"/>
      <c r="E2024" s="70"/>
      <c r="F2024" s="309"/>
      <c r="G2024" s="308"/>
      <c r="H2024" s="305"/>
      <c r="I2024" s="305"/>
      <c r="J2024" s="311"/>
      <c r="K2024" s="305"/>
      <c r="L2024" s="130" t="str">
        <f>IF(I2024&lt;H2024,"Check dates",IF(AND(H2024="",I2024&gt;0),"Check dates",IF(I2024="",".",IFERROR(MAX(0,NETWORKDAYS(H2024,I2024,Lists!$F$45:$F$65)-IF(ISNUMBER(J2024),J2024,0)-1,0),"."))))</f>
        <v>.</v>
      </c>
      <c r="M2024" s="308"/>
      <c r="N2024" s="308"/>
      <c r="O2024" s="304"/>
      <c r="P2024" s="304"/>
      <c r="Q2024" s="304"/>
      <c r="R2024" s="304"/>
      <c r="S2024" s="130" t="str">
        <f t="shared" si="96"/>
        <v>.</v>
      </c>
      <c r="T2024" s="169" t="str">
        <f>IF(S2024="Yes",(NETWORKDAYS(H2024,$D$12,Lists!$F$45:$F$65)-IF(ISNUMBER(J2024),J2024,0)-1),".")</f>
        <v>.</v>
      </c>
      <c r="U2024" s="24"/>
      <c r="V2024" s="296" t="str">
        <f t="shared" si="95"/>
        <v>.</v>
      </c>
      <c r="W2024" s="44"/>
      <c r="X2024" s="307"/>
      <c r="Y2024" s="44"/>
      <c r="Z2024" s="44"/>
      <c r="AA2024" s="44"/>
      <c r="AB2024" s="44"/>
      <c r="AC2024" s="44"/>
      <c r="AD2024" s="44"/>
      <c r="AE2024" s="44"/>
      <c r="AF2024" s="44"/>
      <c r="AG2024" s="44"/>
    </row>
    <row r="2025" spans="1:33" s="105" customFormat="1" ht="11.45" customHeight="1" outlineLevel="1" x14ac:dyDescent="0.2">
      <c r="A2025" s="142">
        <f t="shared" si="94"/>
        <v>2008</v>
      </c>
      <c r="B2025" s="318"/>
      <c r="C2025" s="71"/>
      <c r="D2025" s="314"/>
      <c r="E2025" s="70"/>
      <c r="F2025" s="309"/>
      <c r="G2025" s="308"/>
      <c r="H2025" s="305"/>
      <c r="I2025" s="305"/>
      <c r="J2025" s="311"/>
      <c r="K2025" s="305"/>
      <c r="L2025" s="130" t="str">
        <f>IF(I2025&lt;H2025,"Check dates",IF(AND(H2025="",I2025&gt;0),"Check dates",IF(I2025="",".",IFERROR(MAX(0,NETWORKDAYS(H2025,I2025,Lists!$F$45:$F$65)-IF(ISNUMBER(J2025),J2025,0)-1,0),"."))))</f>
        <v>.</v>
      </c>
      <c r="M2025" s="308"/>
      <c r="N2025" s="308"/>
      <c r="O2025" s="304"/>
      <c r="P2025" s="304"/>
      <c r="Q2025" s="304"/>
      <c r="R2025" s="304"/>
      <c r="S2025" s="130" t="str">
        <f t="shared" si="96"/>
        <v>.</v>
      </c>
      <c r="T2025" s="169" t="str">
        <f>IF(S2025="Yes",(NETWORKDAYS(H2025,$D$12,Lists!$F$45:$F$65)-IF(ISNUMBER(J2025),J2025,0)-1),".")</f>
        <v>.</v>
      </c>
      <c r="U2025" s="24"/>
      <c r="V2025" s="296" t="str">
        <f t="shared" si="95"/>
        <v>.</v>
      </c>
      <c r="W2025" s="44"/>
      <c r="X2025" s="307"/>
      <c r="Y2025" s="44"/>
      <c r="Z2025" s="44"/>
      <c r="AA2025" s="44"/>
      <c r="AB2025" s="44"/>
      <c r="AC2025" s="44"/>
      <c r="AD2025" s="44"/>
      <c r="AE2025" s="44"/>
      <c r="AF2025" s="44"/>
      <c r="AG2025" s="44"/>
    </row>
    <row r="2026" spans="1:33" s="105" customFormat="1" ht="11.45" customHeight="1" outlineLevel="1" x14ac:dyDescent="0.2">
      <c r="A2026" s="142">
        <f t="shared" si="94"/>
        <v>2009</v>
      </c>
      <c r="B2026" s="318"/>
      <c r="C2026" s="71"/>
      <c r="D2026" s="314"/>
      <c r="E2026" s="70"/>
      <c r="F2026" s="309"/>
      <c r="G2026" s="308"/>
      <c r="H2026" s="305"/>
      <c r="I2026" s="305"/>
      <c r="J2026" s="311"/>
      <c r="K2026" s="305"/>
      <c r="L2026" s="130" t="str">
        <f>IF(I2026&lt;H2026,"Check dates",IF(AND(H2026="",I2026&gt;0),"Check dates",IF(I2026="",".",IFERROR(MAX(0,NETWORKDAYS(H2026,I2026,Lists!$F$45:$F$65)-IF(ISNUMBER(J2026),J2026,0)-1,0),"."))))</f>
        <v>.</v>
      </c>
      <c r="M2026" s="308"/>
      <c r="N2026" s="308"/>
      <c r="O2026" s="304"/>
      <c r="P2026" s="304"/>
      <c r="Q2026" s="304"/>
      <c r="R2026" s="304"/>
      <c r="S2026" s="130" t="str">
        <f t="shared" si="96"/>
        <v>.</v>
      </c>
      <c r="T2026" s="169" t="str">
        <f>IF(S2026="Yes",(NETWORKDAYS(H2026,$D$12,Lists!$F$45:$F$65)-IF(ISNUMBER(J2026),J2026,0)-1),".")</f>
        <v>.</v>
      </c>
      <c r="U2026" s="24"/>
      <c r="V2026" s="296" t="str">
        <f t="shared" si="95"/>
        <v>.</v>
      </c>
      <c r="W2026" s="44"/>
      <c r="X2026" s="307"/>
      <c r="Y2026" s="44"/>
      <c r="Z2026" s="44"/>
      <c r="AA2026" s="44"/>
      <c r="AB2026" s="44"/>
      <c r="AC2026" s="44"/>
      <c r="AD2026" s="44"/>
      <c r="AE2026" s="44"/>
      <c r="AF2026" s="44"/>
      <c r="AG2026" s="44"/>
    </row>
    <row r="2027" spans="1:33" s="105" customFormat="1" ht="11.45" customHeight="1" outlineLevel="1" x14ac:dyDescent="0.2">
      <c r="A2027" s="142">
        <f t="shared" si="94"/>
        <v>2010</v>
      </c>
      <c r="B2027" s="318"/>
      <c r="C2027" s="71"/>
      <c r="D2027" s="314"/>
      <c r="E2027" s="70"/>
      <c r="F2027" s="309"/>
      <c r="G2027" s="308"/>
      <c r="H2027" s="305"/>
      <c r="I2027" s="319"/>
      <c r="J2027" s="311"/>
      <c r="K2027" s="305"/>
      <c r="L2027" s="130" t="str">
        <f>IF(I2027&lt;H2027,"Check dates",IF(AND(H2027="",I2027&gt;0),"Check dates",IF(I2027="",".",IFERROR(MAX(0,NETWORKDAYS(H2027,I2027,Lists!$F$45:$F$65)-IF(ISNUMBER(J2027),J2027,0)-1,0),"."))))</f>
        <v>.</v>
      </c>
      <c r="M2027" s="308"/>
      <c r="N2027" s="308"/>
      <c r="O2027" s="304"/>
      <c r="P2027" s="304"/>
      <c r="Q2027" s="304"/>
      <c r="R2027" s="304"/>
      <c r="S2027" s="130" t="str">
        <f t="shared" si="96"/>
        <v>.</v>
      </c>
      <c r="T2027" s="169" t="str">
        <f>IF(S2027="Yes",(NETWORKDAYS(H2027,$D$12,Lists!$F$45:$F$65)-IF(ISNUMBER(J2027),J2027,0)-1),".")</f>
        <v>.</v>
      </c>
      <c r="U2027" s="24"/>
      <c r="V2027" s="296" t="str">
        <f t="shared" si="95"/>
        <v>.</v>
      </c>
      <c r="W2027" s="44"/>
      <c r="X2027" s="307"/>
      <c r="Y2027" s="44"/>
      <c r="Z2027" s="44"/>
      <c r="AA2027" s="44"/>
      <c r="AB2027" s="44"/>
      <c r="AC2027" s="44"/>
      <c r="AD2027" s="44"/>
      <c r="AE2027" s="44"/>
      <c r="AF2027" s="44"/>
      <c r="AG2027" s="44"/>
    </row>
    <row r="2028" spans="1:33" s="105" customFormat="1" ht="11.45" customHeight="1" outlineLevel="1" x14ac:dyDescent="0.2">
      <c r="A2028" s="142">
        <f t="shared" si="94"/>
        <v>2011</v>
      </c>
      <c r="B2028" s="318"/>
      <c r="C2028" s="71"/>
      <c r="D2028" s="314"/>
      <c r="E2028" s="70"/>
      <c r="F2028" s="309"/>
      <c r="G2028" s="308"/>
      <c r="H2028" s="305"/>
      <c r="I2028" s="305"/>
      <c r="J2028" s="311"/>
      <c r="K2028" s="305"/>
      <c r="L2028" s="130" t="str">
        <f>IF(I2028&lt;H2028,"Check dates",IF(AND(H2028="",I2028&gt;0),"Check dates",IF(I2028="",".",IFERROR(MAX(0,NETWORKDAYS(H2028,I2028,Lists!$F$45:$F$65)-IF(ISNUMBER(J2028),J2028,0)-1,0),"."))))</f>
        <v>.</v>
      </c>
      <c r="M2028" s="308"/>
      <c r="N2028" s="308"/>
      <c r="O2028" s="304"/>
      <c r="P2028" s="304"/>
      <c r="Q2028" s="304"/>
      <c r="R2028" s="304"/>
      <c r="S2028" s="130" t="str">
        <f t="shared" si="96"/>
        <v>.</v>
      </c>
      <c r="T2028" s="169" t="str">
        <f>IF(S2028="Yes",(NETWORKDAYS(H2028,$D$12,Lists!$F$45:$F$65)-IF(ISNUMBER(J2028),J2028,0)-1),".")</f>
        <v>.</v>
      </c>
      <c r="U2028" s="24"/>
      <c r="V2028" s="296" t="str">
        <f t="shared" si="95"/>
        <v>.</v>
      </c>
      <c r="W2028" s="44"/>
      <c r="X2028" s="307"/>
      <c r="Y2028" s="44"/>
      <c r="Z2028" s="44"/>
      <c r="AA2028" s="44"/>
      <c r="AB2028" s="44"/>
      <c r="AC2028" s="44"/>
      <c r="AD2028" s="44"/>
      <c r="AE2028" s="44"/>
      <c r="AF2028" s="44"/>
      <c r="AG2028" s="44"/>
    </row>
    <row r="2029" spans="1:33" s="105" customFormat="1" ht="11.45" customHeight="1" outlineLevel="1" x14ac:dyDescent="0.2">
      <c r="A2029" s="142">
        <f t="shared" si="94"/>
        <v>2012</v>
      </c>
      <c r="B2029" s="318"/>
      <c r="C2029" s="71"/>
      <c r="D2029" s="314"/>
      <c r="E2029" s="70"/>
      <c r="F2029" s="309"/>
      <c r="G2029" s="308"/>
      <c r="H2029" s="305"/>
      <c r="I2029" s="305"/>
      <c r="J2029" s="311"/>
      <c r="K2029" s="305"/>
      <c r="L2029" s="130" t="str">
        <f>IF(I2029&lt;H2029,"Check dates",IF(AND(H2029="",I2029&gt;0),"Check dates",IF(I2029="",".",IFERROR(MAX(0,NETWORKDAYS(H2029,I2029,Lists!$F$45:$F$65)-IF(ISNUMBER(J2029),J2029,0)-1,0),"."))))</f>
        <v>.</v>
      </c>
      <c r="M2029" s="308"/>
      <c r="N2029" s="308"/>
      <c r="O2029" s="304"/>
      <c r="P2029" s="304"/>
      <c r="Q2029" s="304"/>
      <c r="R2029" s="304"/>
      <c r="S2029" s="130" t="str">
        <f t="shared" si="96"/>
        <v>.</v>
      </c>
      <c r="T2029" s="169" t="str">
        <f>IF(S2029="Yes",(NETWORKDAYS(H2029,$D$12,Lists!$F$45:$F$65)-IF(ISNUMBER(J2029),J2029,0)-1),".")</f>
        <v>.</v>
      </c>
      <c r="U2029" s="24"/>
      <c r="V2029" s="296" t="str">
        <f t="shared" si="95"/>
        <v>.</v>
      </c>
      <c r="W2029" s="44"/>
      <c r="X2029" s="307"/>
      <c r="Y2029" s="44"/>
      <c r="Z2029" s="44"/>
      <c r="AA2029" s="44"/>
      <c r="AB2029" s="44"/>
      <c r="AC2029" s="44"/>
      <c r="AD2029" s="44"/>
      <c r="AE2029" s="44"/>
      <c r="AF2029" s="44"/>
      <c r="AG2029" s="44"/>
    </row>
    <row r="2030" spans="1:33" s="105" customFormat="1" ht="11.45" customHeight="1" outlineLevel="1" x14ac:dyDescent="0.2">
      <c r="A2030" s="142">
        <f t="shared" si="94"/>
        <v>2013</v>
      </c>
      <c r="B2030" s="318"/>
      <c r="C2030" s="71"/>
      <c r="D2030" s="314"/>
      <c r="E2030" s="70"/>
      <c r="F2030" s="309"/>
      <c r="G2030" s="308"/>
      <c r="H2030" s="305"/>
      <c r="I2030" s="305"/>
      <c r="J2030" s="311"/>
      <c r="K2030" s="305"/>
      <c r="L2030" s="130" t="str">
        <f>IF(I2030&lt;H2030,"Check dates",IF(AND(H2030="",I2030&gt;0),"Check dates",IF(I2030="",".",IFERROR(MAX(0,NETWORKDAYS(H2030,I2030,Lists!$F$45:$F$65)-IF(ISNUMBER(J2030),J2030,0)-1,0),"."))))</f>
        <v>.</v>
      </c>
      <c r="M2030" s="308"/>
      <c r="N2030" s="308"/>
      <c r="O2030" s="304"/>
      <c r="P2030" s="304"/>
      <c r="Q2030" s="304"/>
      <c r="R2030" s="304"/>
      <c r="S2030" s="130" t="str">
        <f t="shared" si="96"/>
        <v>.</v>
      </c>
      <c r="T2030" s="169" t="str">
        <f>IF(S2030="Yes",(NETWORKDAYS(H2030,$D$12,Lists!$F$45:$F$65)-IF(ISNUMBER(J2030),J2030,0)-1),".")</f>
        <v>.</v>
      </c>
      <c r="U2030" s="24"/>
      <c r="V2030" s="296" t="str">
        <f t="shared" si="95"/>
        <v>.</v>
      </c>
      <c r="W2030" s="44"/>
      <c r="X2030" s="307"/>
      <c r="Y2030" s="44"/>
      <c r="Z2030" s="44"/>
      <c r="AA2030" s="44"/>
      <c r="AB2030" s="44"/>
      <c r="AC2030" s="44"/>
      <c r="AD2030" s="44"/>
      <c r="AE2030" s="44"/>
      <c r="AF2030" s="44"/>
      <c r="AG2030" s="44"/>
    </row>
    <row r="2031" spans="1:33" s="105" customFormat="1" outlineLevel="1" x14ac:dyDescent="0.2">
      <c r="A2031" s="142">
        <f t="shared" si="94"/>
        <v>2014</v>
      </c>
      <c r="B2031" s="318"/>
      <c r="C2031" s="71"/>
      <c r="D2031" s="314"/>
      <c r="E2031" s="70"/>
      <c r="F2031" s="309"/>
      <c r="G2031" s="308"/>
      <c r="H2031" s="305"/>
      <c r="I2031" s="305"/>
      <c r="J2031" s="311"/>
      <c r="K2031" s="305"/>
      <c r="L2031" s="130" t="str">
        <f>IF(I2031&lt;H2031,"Check dates",IF(AND(H2031="",I2031&gt;0),"Check dates",IF(I2031="",".",IFERROR(MAX(0,NETWORKDAYS(H2031,I2031,Lists!$F$45:$F$65)-IF(ISNUMBER(J2031),J2031,0)-1,0),"."))))</f>
        <v>.</v>
      </c>
      <c r="M2031" s="308"/>
      <c r="N2031" s="308"/>
      <c r="O2031" s="304"/>
      <c r="P2031" s="304"/>
      <c r="Q2031" s="304"/>
      <c r="R2031" s="304"/>
      <c r="S2031" s="130" t="str">
        <f t="shared" si="96"/>
        <v>.</v>
      </c>
      <c r="T2031" s="169" t="str">
        <f>IF(S2031="Yes",(NETWORKDAYS(H2031,$D$12,Lists!$F$45:$F$65)-IF(ISNUMBER(J2031),J2031,0)-1),".")</f>
        <v>.</v>
      </c>
      <c r="U2031" s="24"/>
      <c r="V2031" s="296" t="str">
        <f t="shared" si="95"/>
        <v>.</v>
      </c>
      <c r="W2031" s="44"/>
      <c r="X2031" s="307"/>
      <c r="Y2031" s="44"/>
      <c r="Z2031" s="44"/>
      <c r="AA2031" s="44"/>
      <c r="AB2031" s="44"/>
      <c r="AC2031" s="44"/>
      <c r="AD2031" s="44"/>
      <c r="AE2031" s="44"/>
      <c r="AF2031" s="44"/>
      <c r="AG2031" s="44"/>
    </row>
    <row r="2032" spans="1:33" s="105" customFormat="1" outlineLevel="1" x14ac:dyDescent="0.2">
      <c r="A2032" s="142">
        <f t="shared" si="94"/>
        <v>2015</v>
      </c>
      <c r="B2032" s="318"/>
      <c r="C2032" s="71"/>
      <c r="D2032" s="314"/>
      <c r="E2032" s="70"/>
      <c r="F2032" s="309"/>
      <c r="G2032" s="308"/>
      <c r="H2032" s="305"/>
      <c r="I2032" s="305"/>
      <c r="J2032" s="311"/>
      <c r="K2032" s="305"/>
      <c r="L2032" s="130" t="str">
        <f>IF(I2032&lt;H2032,"Check dates",IF(AND(H2032="",I2032&gt;0),"Check dates",IF(I2032="",".",IFERROR(MAX(0,NETWORKDAYS(H2032,I2032,Lists!$F$45:$F$65)-IF(ISNUMBER(J2032),J2032,0)-1,0),"."))))</f>
        <v>.</v>
      </c>
      <c r="M2032" s="308"/>
      <c r="N2032" s="308"/>
      <c r="O2032" s="304"/>
      <c r="P2032" s="304"/>
      <c r="Q2032" s="304"/>
      <c r="R2032" s="304"/>
      <c r="S2032" s="130" t="str">
        <f t="shared" si="96"/>
        <v>.</v>
      </c>
      <c r="T2032" s="169" t="str">
        <f>IF(S2032="Yes",(NETWORKDAYS(H2032,$D$12,Lists!$F$45:$F$65)-IF(ISNUMBER(J2032),J2032,0)-1),".")</f>
        <v>.</v>
      </c>
      <c r="U2032" s="24"/>
      <c r="V2032" s="296" t="str">
        <f t="shared" si="95"/>
        <v>.</v>
      </c>
      <c r="W2032" s="44"/>
      <c r="X2032" s="307"/>
      <c r="Y2032" s="44"/>
      <c r="Z2032" s="44"/>
      <c r="AA2032" s="44"/>
      <c r="AB2032" s="44"/>
      <c r="AC2032" s="44"/>
      <c r="AD2032" s="44"/>
      <c r="AE2032" s="44"/>
      <c r="AF2032" s="44"/>
      <c r="AG2032" s="44"/>
    </row>
    <row r="2033" spans="1:33" s="105" customFormat="1" outlineLevel="1" x14ac:dyDescent="0.2">
      <c r="A2033" s="142">
        <f t="shared" si="94"/>
        <v>2016</v>
      </c>
      <c r="B2033" s="318"/>
      <c r="C2033" s="71"/>
      <c r="D2033" s="314"/>
      <c r="E2033" s="70"/>
      <c r="F2033" s="309"/>
      <c r="G2033" s="308"/>
      <c r="H2033" s="305"/>
      <c r="I2033" s="305"/>
      <c r="J2033" s="311"/>
      <c r="K2033" s="305"/>
      <c r="L2033" s="130" t="str">
        <f>IF(I2033&lt;H2033,"Check dates",IF(AND(H2033="",I2033&gt;0),"Check dates",IF(I2033="",".",IFERROR(MAX(0,NETWORKDAYS(H2033,I2033,Lists!$F$45:$F$65)-IF(ISNUMBER(J2033),J2033,0)-1,0),"."))))</f>
        <v>.</v>
      </c>
      <c r="M2033" s="308"/>
      <c r="N2033" s="308"/>
      <c r="O2033" s="304"/>
      <c r="P2033" s="304"/>
      <c r="Q2033" s="304"/>
      <c r="R2033" s="304"/>
      <c r="S2033" s="130" t="str">
        <f t="shared" si="96"/>
        <v>.</v>
      </c>
      <c r="T2033" s="169" t="str">
        <f>IF(S2033="Yes",(NETWORKDAYS(H2033,$D$12,Lists!$F$45:$F$65)-IF(ISNUMBER(J2033),J2033,0)-1),".")</f>
        <v>.</v>
      </c>
      <c r="U2033" s="24"/>
      <c r="V2033" s="296" t="str">
        <f t="shared" si="95"/>
        <v>.</v>
      </c>
      <c r="W2033" s="44"/>
      <c r="X2033" s="307"/>
      <c r="Y2033" s="44"/>
      <c r="Z2033" s="44"/>
      <c r="AA2033" s="44"/>
      <c r="AB2033" s="44"/>
      <c r="AC2033" s="44"/>
      <c r="AD2033" s="44"/>
      <c r="AE2033" s="44"/>
      <c r="AF2033" s="44"/>
      <c r="AG2033" s="44"/>
    </row>
    <row r="2034" spans="1:33" s="105" customFormat="1" ht="11.45" customHeight="1" outlineLevel="1" x14ac:dyDescent="0.2">
      <c r="A2034" s="142">
        <f t="shared" si="94"/>
        <v>2017</v>
      </c>
      <c r="B2034" s="318"/>
      <c r="C2034" s="71"/>
      <c r="D2034" s="314"/>
      <c r="E2034" s="70"/>
      <c r="F2034" s="309"/>
      <c r="G2034" s="308"/>
      <c r="H2034" s="305"/>
      <c r="I2034" s="319"/>
      <c r="J2034" s="311"/>
      <c r="K2034" s="305"/>
      <c r="L2034" s="130" t="str">
        <f>IF(I2034&lt;H2034,"Check dates",IF(AND(H2034="",I2034&gt;0),"Check dates",IF(I2034="",".",IFERROR(MAX(0,NETWORKDAYS(H2034,I2034,Lists!$F$45:$F$65)-IF(ISNUMBER(J2034),J2034,0)-1,0),"."))))</f>
        <v>.</v>
      </c>
      <c r="M2034" s="308"/>
      <c r="N2034" s="308"/>
      <c r="O2034" s="304"/>
      <c r="P2034" s="304"/>
      <c r="Q2034" s="304"/>
      <c r="R2034" s="304"/>
      <c r="S2034" s="130" t="str">
        <f t="shared" si="96"/>
        <v>.</v>
      </c>
      <c r="T2034" s="169" t="str">
        <f>IF(S2034="Yes",(NETWORKDAYS(H2034,$D$12,Lists!$F$45:$F$65)-IF(ISNUMBER(J2034),J2034,0)-1),".")</f>
        <v>.</v>
      </c>
      <c r="U2034" s="24"/>
      <c r="V2034" s="296" t="str">
        <f t="shared" si="95"/>
        <v>.</v>
      </c>
      <c r="W2034" s="44"/>
      <c r="X2034" s="307"/>
      <c r="Y2034" s="44"/>
      <c r="Z2034" s="44"/>
      <c r="AA2034" s="44"/>
      <c r="AB2034" s="44"/>
      <c r="AC2034" s="44"/>
      <c r="AD2034" s="44"/>
      <c r="AE2034" s="44"/>
      <c r="AF2034" s="44"/>
      <c r="AG2034" s="44"/>
    </row>
    <row r="2035" spans="1:33" s="105" customFormat="1" ht="11.45" customHeight="1" outlineLevel="1" x14ac:dyDescent="0.2">
      <c r="A2035" s="142">
        <f t="shared" si="94"/>
        <v>2018</v>
      </c>
      <c r="B2035" s="318"/>
      <c r="C2035" s="71"/>
      <c r="D2035" s="314"/>
      <c r="E2035" s="70"/>
      <c r="F2035" s="309"/>
      <c r="G2035" s="308"/>
      <c r="H2035" s="305"/>
      <c r="I2035" s="305"/>
      <c r="J2035" s="311"/>
      <c r="K2035" s="305"/>
      <c r="L2035" s="130" t="str">
        <f>IF(I2035&lt;H2035,"Check dates",IF(AND(H2035="",I2035&gt;0),"Check dates",IF(I2035="",".",IFERROR(MAX(0,NETWORKDAYS(H2035,I2035,Lists!$F$45:$F$65)-IF(ISNUMBER(J2035),J2035,0)-1,0),"."))))</f>
        <v>.</v>
      </c>
      <c r="M2035" s="308"/>
      <c r="N2035" s="308"/>
      <c r="O2035" s="304"/>
      <c r="P2035" s="304"/>
      <c r="Q2035" s="304"/>
      <c r="R2035" s="304"/>
      <c r="S2035" s="130" t="str">
        <f t="shared" si="96"/>
        <v>.</v>
      </c>
      <c r="T2035" s="169" t="str">
        <f>IF(S2035="Yes",(NETWORKDAYS(H2035,$D$12,Lists!$F$45:$F$65)-IF(ISNUMBER(J2035),J2035,0)-1),".")</f>
        <v>.</v>
      </c>
      <c r="U2035" s="24"/>
      <c r="V2035" s="296" t="str">
        <f t="shared" si="95"/>
        <v>.</v>
      </c>
      <c r="W2035" s="44"/>
      <c r="X2035" s="307"/>
      <c r="Y2035" s="44"/>
      <c r="Z2035" s="44"/>
      <c r="AA2035" s="44"/>
      <c r="AB2035" s="44"/>
      <c r="AC2035" s="44"/>
      <c r="AD2035" s="44"/>
      <c r="AE2035" s="44"/>
      <c r="AF2035" s="44"/>
      <c r="AG2035" s="44"/>
    </row>
    <row r="2036" spans="1:33" s="105" customFormat="1" ht="11.45" customHeight="1" outlineLevel="1" x14ac:dyDescent="0.2">
      <c r="A2036" s="142">
        <f t="shared" si="94"/>
        <v>2019</v>
      </c>
      <c r="B2036" s="318"/>
      <c r="C2036" s="71"/>
      <c r="D2036" s="314"/>
      <c r="E2036" s="70"/>
      <c r="F2036" s="309"/>
      <c r="G2036" s="308"/>
      <c r="H2036" s="305"/>
      <c r="I2036" s="305"/>
      <c r="J2036" s="311"/>
      <c r="K2036" s="305"/>
      <c r="L2036" s="130" t="str">
        <f>IF(I2036&lt;H2036,"Check dates",IF(AND(H2036="",I2036&gt;0),"Check dates",IF(I2036="",".",IFERROR(MAX(0,NETWORKDAYS(H2036,I2036,Lists!$F$45:$F$65)-IF(ISNUMBER(J2036),J2036,0)-1,0),"."))))</f>
        <v>.</v>
      </c>
      <c r="M2036" s="308"/>
      <c r="N2036" s="308"/>
      <c r="O2036" s="304"/>
      <c r="P2036" s="304"/>
      <c r="Q2036" s="304"/>
      <c r="R2036" s="304"/>
      <c r="S2036" s="130" t="str">
        <f t="shared" si="96"/>
        <v>.</v>
      </c>
      <c r="T2036" s="169" t="str">
        <f>IF(S2036="Yes",(NETWORKDAYS(H2036,$D$12,Lists!$F$45:$F$65)-IF(ISNUMBER(J2036),J2036,0)-1),".")</f>
        <v>.</v>
      </c>
      <c r="U2036" s="24"/>
      <c r="V2036" s="296" t="str">
        <f t="shared" si="95"/>
        <v>.</v>
      </c>
      <c r="W2036" s="44"/>
      <c r="X2036" s="307"/>
      <c r="Y2036" s="44"/>
      <c r="Z2036" s="44"/>
      <c r="AA2036" s="44"/>
      <c r="AB2036" s="44"/>
      <c r="AC2036" s="44"/>
      <c r="AD2036" s="44"/>
      <c r="AE2036" s="44"/>
      <c r="AF2036" s="44"/>
      <c r="AG2036" s="44"/>
    </row>
    <row r="2037" spans="1:33" s="105" customFormat="1" ht="11.45" customHeight="1" outlineLevel="1" x14ac:dyDescent="0.2">
      <c r="A2037" s="142">
        <f t="shared" si="94"/>
        <v>2020</v>
      </c>
      <c r="B2037" s="318"/>
      <c r="C2037" s="71"/>
      <c r="D2037" s="314"/>
      <c r="E2037" s="70"/>
      <c r="F2037" s="309"/>
      <c r="G2037" s="308"/>
      <c r="H2037" s="305"/>
      <c r="I2037" s="305"/>
      <c r="J2037" s="311"/>
      <c r="K2037" s="305"/>
      <c r="L2037" s="130" t="str">
        <f>IF(I2037&lt;H2037,"Check dates",IF(AND(H2037="",I2037&gt;0),"Check dates",IF(I2037="",".",IFERROR(MAX(0,NETWORKDAYS(H2037,I2037,Lists!$F$45:$F$65)-IF(ISNUMBER(J2037),J2037,0)-1,0),"."))))</f>
        <v>.</v>
      </c>
      <c r="M2037" s="308"/>
      <c r="N2037" s="308"/>
      <c r="O2037" s="304"/>
      <c r="P2037" s="304"/>
      <c r="Q2037" s="304"/>
      <c r="R2037" s="304"/>
      <c r="S2037" s="130" t="str">
        <f t="shared" si="96"/>
        <v>.</v>
      </c>
      <c r="T2037" s="169" t="str">
        <f>IF(S2037="Yes",(NETWORKDAYS(H2037,$D$12,Lists!$F$45:$F$65)-IF(ISNUMBER(J2037),J2037,0)-1),".")</f>
        <v>.</v>
      </c>
      <c r="U2037" s="24"/>
      <c r="V2037" s="296" t="str">
        <f t="shared" si="95"/>
        <v>.</v>
      </c>
      <c r="W2037" s="44"/>
      <c r="X2037" s="307"/>
      <c r="Y2037" s="44"/>
      <c r="Z2037" s="44"/>
      <c r="AA2037" s="44"/>
      <c r="AB2037" s="44"/>
      <c r="AC2037" s="44"/>
      <c r="AD2037" s="44"/>
      <c r="AE2037" s="44"/>
      <c r="AF2037" s="44"/>
      <c r="AG2037" s="44"/>
    </row>
    <row r="2038" spans="1:33" s="105" customFormat="1" ht="11.45" customHeight="1" outlineLevel="1" x14ac:dyDescent="0.2">
      <c r="A2038" s="142">
        <f t="shared" si="94"/>
        <v>2021</v>
      </c>
      <c r="B2038" s="318"/>
      <c r="C2038" s="71"/>
      <c r="D2038" s="314"/>
      <c r="E2038" s="70"/>
      <c r="F2038" s="309"/>
      <c r="G2038" s="308"/>
      <c r="H2038" s="305"/>
      <c r="I2038" s="305"/>
      <c r="J2038" s="311"/>
      <c r="K2038" s="305"/>
      <c r="L2038" s="130" t="str">
        <f>IF(I2038&lt;H2038,"Check dates",IF(AND(H2038="",I2038&gt;0),"Check dates",IF(I2038="",".",IFERROR(MAX(0,NETWORKDAYS(H2038,I2038,Lists!$F$45:$F$65)-IF(ISNUMBER(J2038),J2038,0)-1,0),"."))))</f>
        <v>.</v>
      </c>
      <c r="M2038" s="308"/>
      <c r="N2038" s="308"/>
      <c r="O2038" s="304"/>
      <c r="P2038" s="304"/>
      <c r="Q2038" s="304"/>
      <c r="R2038" s="304"/>
      <c r="S2038" s="130" t="str">
        <f t="shared" si="96"/>
        <v>.</v>
      </c>
      <c r="T2038" s="169" t="str">
        <f>IF(S2038="Yes",(NETWORKDAYS(H2038,$D$12,Lists!$F$45:$F$65)-IF(ISNUMBER(J2038),J2038,0)-1),".")</f>
        <v>.</v>
      </c>
      <c r="U2038" s="24"/>
      <c r="V2038" s="296" t="str">
        <f t="shared" si="95"/>
        <v>.</v>
      </c>
      <c r="W2038" s="44"/>
      <c r="X2038" s="307"/>
      <c r="Y2038" s="44"/>
      <c r="Z2038" s="44"/>
      <c r="AA2038" s="44"/>
      <c r="AB2038" s="44"/>
      <c r="AC2038" s="44"/>
      <c r="AD2038" s="44"/>
      <c r="AE2038" s="44"/>
      <c r="AF2038" s="44"/>
      <c r="AG2038" s="44"/>
    </row>
    <row r="2039" spans="1:33" s="105" customFormat="1" ht="11.45" customHeight="1" outlineLevel="1" x14ac:dyDescent="0.2">
      <c r="A2039" s="142">
        <f t="shared" si="94"/>
        <v>2022</v>
      </c>
      <c r="B2039" s="318"/>
      <c r="C2039" s="71"/>
      <c r="D2039" s="314"/>
      <c r="E2039" s="70"/>
      <c r="F2039" s="309"/>
      <c r="G2039" s="308"/>
      <c r="H2039" s="305"/>
      <c r="I2039" s="319"/>
      <c r="J2039" s="311"/>
      <c r="K2039" s="305"/>
      <c r="L2039" s="130" t="str">
        <f>IF(I2039&lt;H2039,"Check dates",IF(AND(H2039="",I2039&gt;0),"Check dates",IF(I2039="",".",IFERROR(MAX(0,NETWORKDAYS(H2039,I2039,Lists!$F$45:$F$65)-IF(ISNUMBER(J2039),J2039,0)-1,0),"."))))</f>
        <v>.</v>
      </c>
      <c r="M2039" s="308"/>
      <c r="N2039" s="308"/>
      <c r="O2039" s="304"/>
      <c r="P2039" s="304"/>
      <c r="Q2039" s="304"/>
      <c r="R2039" s="304"/>
      <c r="S2039" s="130" t="str">
        <f t="shared" si="96"/>
        <v>.</v>
      </c>
      <c r="T2039" s="169" t="str">
        <f>IF(S2039="Yes",(NETWORKDAYS(H2039,$D$12,Lists!$F$45:$F$65)-IF(ISNUMBER(J2039),J2039,0)-1),".")</f>
        <v>.</v>
      </c>
      <c r="U2039" s="24"/>
      <c r="V2039" s="296" t="str">
        <f t="shared" si="95"/>
        <v>.</v>
      </c>
      <c r="W2039" s="44"/>
      <c r="X2039" s="307"/>
      <c r="Y2039" s="44"/>
      <c r="Z2039" s="44"/>
      <c r="AA2039" s="44"/>
      <c r="AB2039" s="44"/>
      <c r="AC2039" s="44"/>
      <c r="AD2039" s="44"/>
      <c r="AE2039" s="44"/>
      <c r="AF2039" s="44"/>
      <c r="AG2039" s="44"/>
    </row>
    <row r="2040" spans="1:33" s="105" customFormat="1" ht="11.45" customHeight="1" outlineLevel="1" x14ac:dyDescent="0.2">
      <c r="A2040" s="142">
        <f t="shared" si="94"/>
        <v>2023</v>
      </c>
      <c r="B2040" s="318"/>
      <c r="C2040" s="71"/>
      <c r="D2040" s="314"/>
      <c r="E2040" s="70"/>
      <c r="F2040" s="309"/>
      <c r="G2040" s="308"/>
      <c r="H2040" s="305"/>
      <c r="I2040" s="305"/>
      <c r="J2040" s="311"/>
      <c r="K2040" s="305"/>
      <c r="L2040" s="130" t="str">
        <f>IF(I2040&lt;H2040,"Check dates",IF(AND(H2040="",I2040&gt;0),"Check dates",IF(I2040="",".",IFERROR(MAX(0,NETWORKDAYS(H2040,I2040,Lists!$F$45:$F$65)-IF(ISNUMBER(J2040),J2040,0)-1,0),"."))))</f>
        <v>.</v>
      </c>
      <c r="M2040" s="308"/>
      <c r="N2040" s="308"/>
      <c r="O2040" s="304"/>
      <c r="P2040" s="304"/>
      <c r="Q2040" s="304"/>
      <c r="R2040" s="304"/>
      <c r="S2040" s="130" t="str">
        <f t="shared" si="96"/>
        <v>.</v>
      </c>
      <c r="T2040" s="169" t="str">
        <f>IF(S2040="Yes",(NETWORKDAYS(H2040,$D$12,Lists!$F$45:$F$65)-IF(ISNUMBER(J2040),J2040,0)-1),".")</f>
        <v>.</v>
      </c>
      <c r="U2040" s="24"/>
      <c r="V2040" s="296" t="str">
        <f t="shared" si="95"/>
        <v>.</v>
      </c>
      <c r="W2040" s="44"/>
      <c r="X2040" s="307"/>
      <c r="Y2040" s="44"/>
      <c r="Z2040" s="44"/>
      <c r="AA2040" s="44"/>
      <c r="AB2040" s="44"/>
      <c r="AC2040" s="44"/>
      <c r="AD2040" s="44"/>
      <c r="AE2040" s="44"/>
      <c r="AF2040" s="44"/>
      <c r="AG2040" s="44"/>
    </row>
    <row r="2041" spans="1:33" s="105" customFormat="1" ht="11.45" customHeight="1" outlineLevel="1" x14ac:dyDescent="0.2">
      <c r="A2041" s="142">
        <f t="shared" si="94"/>
        <v>2024</v>
      </c>
      <c r="B2041" s="318"/>
      <c r="C2041" s="71"/>
      <c r="D2041" s="314"/>
      <c r="E2041" s="70"/>
      <c r="F2041" s="309"/>
      <c r="G2041" s="308"/>
      <c r="H2041" s="305"/>
      <c r="I2041" s="305"/>
      <c r="J2041" s="311"/>
      <c r="K2041" s="305"/>
      <c r="L2041" s="130" t="str">
        <f>IF(I2041&lt;H2041,"Check dates",IF(AND(H2041="",I2041&gt;0),"Check dates",IF(I2041="",".",IFERROR(MAX(0,NETWORKDAYS(H2041,I2041,Lists!$F$45:$F$65)-IF(ISNUMBER(J2041),J2041,0)-1,0),"."))))</f>
        <v>.</v>
      </c>
      <c r="M2041" s="308"/>
      <c r="N2041" s="308"/>
      <c r="O2041" s="304"/>
      <c r="P2041" s="304"/>
      <c r="Q2041" s="304"/>
      <c r="R2041" s="304"/>
      <c r="S2041" s="130" t="str">
        <f t="shared" si="96"/>
        <v>.</v>
      </c>
      <c r="T2041" s="169" t="str">
        <f>IF(S2041="Yes",(NETWORKDAYS(H2041,$D$12,Lists!$F$45:$F$65)-IF(ISNUMBER(J2041),J2041,0)-1),".")</f>
        <v>.</v>
      </c>
      <c r="U2041" s="24"/>
      <c r="V2041" s="296" t="str">
        <f t="shared" si="95"/>
        <v>.</v>
      </c>
      <c r="W2041" s="44"/>
      <c r="X2041" s="307"/>
      <c r="Y2041" s="44"/>
      <c r="Z2041" s="44"/>
      <c r="AA2041" s="44"/>
      <c r="AB2041" s="44"/>
      <c r="AC2041" s="44"/>
      <c r="AD2041" s="44"/>
      <c r="AE2041" s="44"/>
      <c r="AF2041" s="44"/>
      <c r="AG2041" s="44"/>
    </row>
    <row r="2042" spans="1:33" s="105" customFormat="1" ht="11.45" customHeight="1" outlineLevel="1" x14ac:dyDescent="0.2">
      <c r="A2042" s="142">
        <f t="shared" si="94"/>
        <v>2025</v>
      </c>
      <c r="B2042" s="318"/>
      <c r="C2042" s="71"/>
      <c r="D2042" s="314"/>
      <c r="E2042" s="70"/>
      <c r="F2042" s="309"/>
      <c r="G2042" s="308"/>
      <c r="H2042" s="305"/>
      <c r="I2042" s="305"/>
      <c r="J2042" s="311"/>
      <c r="K2042" s="305"/>
      <c r="L2042" s="130" t="str">
        <f>IF(I2042&lt;H2042,"Check dates",IF(AND(H2042="",I2042&gt;0),"Check dates",IF(I2042="",".",IFERROR(MAX(0,NETWORKDAYS(H2042,I2042,Lists!$F$45:$F$65)-IF(ISNUMBER(J2042),J2042,0)-1,0),"."))))</f>
        <v>.</v>
      </c>
      <c r="M2042" s="308"/>
      <c r="N2042" s="308"/>
      <c r="O2042" s="304"/>
      <c r="P2042" s="304"/>
      <c r="Q2042" s="304"/>
      <c r="R2042" s="304"/>
      <c r="S2042" s="130" t="str">
        <f t="shared" si="96"/>
        <v>.</v>
      </c>
      <c r="T2042" s="169" t="str">
        <f>IF(S2042="Yes",(NETWORKDAYS(H2042,$D$12,Lists!$F$45:$F$65)-IF(ISNUMBER(J2042),J2042,0)-1),".")</f>
        <v>.</v>
      </c>
      <c r="U2042" s="24"/>
      <c r="V2042" s="296" t="str">
        <f t="shared" si="95"/>
        <v>.</v>
      </c>
      <c r="W2042" s="44"/>
      <c r="X2042" s="307"/>
      <c r="Y2042" s="44"/>
      <c r="Z2042" s="44"/>
      <c r="AA2042" s="44"/>
      <c r="AB2042" s="44"/>
      <c r="AC2042" s="44"/>
      <c r="AD2042" s="44"/>
      <c r="AE2042" s="44"/>
      <c r="AF2042" s="44"/>
      <c r="AG2042" s="44"/>
    </row>
    <row r="2043" spans="1:33" s="105" customFormat="1" ht="11.45" customHeight="1" outlineLevel="1" x14ac:dyDescent="0.2">
      <c r="A2043" s="142">
        <f t="shared" si="94"/>
        <v>2026</v>
      </c>
      <c r="B2043" s="318"/>
      <c r="C2043" s="71"/>
      <c r="D2043" s="314"/>
      <c r="E2043" s="70"/>
      <c r="F2043" s="309"/>
      <c r="G2043" s="308"/>
      <c r="H2043" s="305"/>
      <c r="I2043" s="305"/>
      <c r="J2043" s="311"/>
      <c r="K2043" s="305"/>
      <c r="L2043" s="130" t="str">
        <f>IF(I2043&lt;H2043,"Check dates",IF(AND(H2043="",I2043&gt;0),"Check dates",IF(I2043="",".",IFERROR(MAX(0,NETWORKDAYS(H2043,I2043,Lists!$F$45:$F$65)-IF(ISNUMBER(J2043),J2043,0)-1,0),"."))))</f>
        <v>.</v>
      </c>
      <c r="M2043" s="308"/>
      <c r="N2043" s="308"/>
      <c r="O2043" s="304"/>
      <c r="P2043" s="304"/>
      <c r="Q2043" s="304"/>
      <c r="R2043" s="304"/>
      <c r="S2043" s="130" t="str">
        <f t="shared" si="96"/>
        <v>.</v>
      </c>
      <c r="T2043" s="169" t="str">
        <f>IF(S2043="Yes",(NETWORKDAYS(H2043,$D$12,Lists!$F$45:$F$65)-IF(ISNUMBER(J2043),J2043,0)-1),".")</f>
        <v>.</v>
      </c>
      <c r="U2043" s="24"/>
      <c r="V2043" s="296" t="str">
        <f t="shared" si="95"/>
        <v>.</v>
      </c>
      <c r="W2043" s="44"/>
      <c r="X2043" s="307"/>
      <c r="Y2043" s="44"/>
      <c r="Z2043" s="44"/>
      <c r="AA2043" s="44"/>
      <c r="AB2043" s="44"/>
      <c r="AC2043" s="44"/>
      <c r="AD2043" s="44"/>
      <c r="AE2043" s="44"/>
      <c r="AF2043" s="44"/>
      <c r="AG2043" s="44"/>
    </row>
    <row r="2044" spans="1:33" s="105" customFormat="1" ht="11.45" customHeight="1" outlineLevel="1" x14ac:dyDescent="0.2">
      <c r="A2044" s="142">
        <f t="shared" si="94"/>
        <v>2027</v>
      </c>
      <c r="B2044" s="318"/>
      <c r="C2044" s="71"/>
      <c r="D2044" s="314"/>
      <c r="E2044" s="70"/>
      <c r="F2044" s="309"/>
      <c r="G2044" s="308"/>
      <c r="H2044" s="305"/>
      <c r="I2044" s="305"/>
      <c r="J2044" s="311"/>
      <c r="K2044" s="305"/>
      <c r="L2044" s="130" t="str">
        <f>IF(I2044&lt;H2044,"Check dates",IF(AND(H2044="",I2044&gt;0),"Check dates",IF(I2044="",".",IFERROR(MAX(0,NETWORKDAYS(H2044,I2044,Lists!$F$45:$F$65)-IF(ISNUMBER(J2044),J2044,0)-1,0),"."))))</f>
        <v>.</v>
      </c>
      <c r="M2044" s="308"/>
      <c r="N2044" s="308"/>
      <c r="O2044" s="304"/>
      <c r="P2044" s="304"/>
      <c r="Q2044" s="304"/>
      <c r="R2044" s="304"/>
      <c r="S2044" s="130" t="str">
        <f t="shared" si="96"/>
        <v>.</v>
      </c>
      <c r="T2044" s="169" t="str">
        <f>IF(S2044="Yes",(NETWORKDAYS(H2044,$D$12,Lists!$F$45:$F$65)-IF(ISNUMBER(J2044),J2044,0)-1),".")</f>
        <v>.</v>
      </c>
      <c r="U2044" s="24"/>
      <c r="V2044" s="296" t="str">
        <f t="shared" si="95"/>
        <v>.</v>
      </c>
      <c r="W2044" s="44"/>
      <c r="X2044" s="307"/>
      <c r="Y2044" s="44"/>
      <c r="Z2044" s="44"/>
      <c r="AA2044" s="44"/>
      <c r="AB2044" s="44"/>
      <c r="AC2044" s="44"/>
      <c r="AD2044" s="44"/>
      <c r="AE2044" s="44"/>
      <c r="AF2044" s="44"/>
      <c r="AG2044" s="44"/>
    </row>
    <row r="2045" spans="1:33" s="105" customFormat="1" ht="11.45" customHeight="1" outlineLevel="1" x14ac:dyDescent="0.2">
      <c r="A2045" s="142">
        <f t="shared" si="94"/>
        <v>2028</v>
      </c>
      <c r="B2045" s="318"/>
      <c r="C2045" s="71"/>
      <c r="D2045" s="314"/>
      <c r="E2045" s="70"/>
      <c r="F2045" s="309"/>
      <c r="G2045" s="308"/>
      <c r="H2045" s="305"/>
      <c r="I2045" s="319"/>
      <c r="J2045" s="311"/>
      <c r="K2045" s="305"/>
      <c r="L2045" s="130" t="str">
        <f>IF(I2045&lt;H2045,"Check dates",IF(AND(H2045="",I2045&gt;0),"Check dates",IF(I2045="",".",IFERROR(MAX(0,NETWORKDAYS(H2045,I2045,Lists!$F$45:$F$65)-IF(ISNUMBER(J2045),J2045,0)-1,0),"."))))</f>
        <v>.</v>
      </c>
      <c r="M2045" s="308"/>
      <c r="N2045" s="308"/>
      <c r="O2045" s="304"/>
      <c r="P2045" s="304"/>
      <c r="Q2045" s="304"/>
      <c r="R2045" s="304"/>
      <c r="S2045" s="130" t="str">
        <f t="shared" si="96"/>
        <v>.</v>
      </c>
      <c r="T2045" s="169" t="str">
        <f>IF(S2045="Yes",(NETWORKDAYS(H2045,$D$12,Lists!$F$45:$F$65)-IF(ISNUMBER(J2045),J2045,0)-1),".")</f>
        <v>.</v>
      </c>
      <c r="U2045" s="24"/>
      <c r="V2045" s="296" t="str">
        <f t="shared" si="95"/>
        <v>.</v>
      </c>
      <c r="W2045" s="44"/>
      <c r="X2045" s="307"/>
      <c r="Y2045" s="44"/>
      <c r="Z2045" s="44"/>
      <c r="AA2045" s="44"/>
      <c r="AB2045" s="44"/>
      <c r="AC2045" s="44"/>
      <c r="AD2045" s="44"/>
      <c r="AE2045" s="44"/>
      <c r="AF2045" s="44"/>
      <c r="AG2045" s="44"/>
    </row>
    <row r="2046" spans="1:33" s="105" customFormat="1" ht="11.45" customHeight="1" outlineLevel="1" x14ac:dyDescent="0.2">
      <c r="A2046" s="142">
        <f t="shared" si="94"/>
        <v>2029</v>
      </c>
      <c r="B2046" s="318"/>
      <c r="C2046" s="71"/>
      <c r="D2046" s="314"/>
      <c r="E2046" s="70"/>
      <c r="F2046" s="309"/>
      <c r="G2046" s="308"/>
      <c r="H2046" s="305"/>
      <c r="I2046" s="305"/>
      <c r="J2046" s="311"/>
      <c r="K2046" s="305"/>
      <c r="L2046" s="130" t="str">
        <f>IF(I2046&lt;H2046,"Check dates",IF(AND(H2046="",I2046&gt;0),"Check dates",IF(I2046="",".",IFERROR(MAX(0,NETWORKDAYS(H2046,I2046,Lists!$F$45:$F$65)-IF(ISNUMBER(J2046),J2046,0)-1,0),"."))))</f>
        <v>.</v>
      </c>
      <c r="M2046" s="308"/>
      <c r="N2046" s="308"/>
      <c r="O2046" s="304"/>
      <c r="P2046" s="304"/>
      <c r="Q2046" s="304"/>
      <c r="R2046" s="304"/>
      <c r="S2046" s="130" t="str">
        <f t="shared" si="96"/>
        <v>.</v>
      </c>
      <c r="T2046" s="169" t="str">
        <f>IF(S2046="Yes",(NETWORKDAYS(H2046,$D$12,Lists!$F$45:$F$65)-IF(ISNUMBER(J2046),J2046,0)-1),".")</f>
        <v>.</v>
      </c>
      <c r="U2046" s="24"/>
      <c r="V2046" s="296" t="str">
        <f t="shared" si="95"/>
        <v>.</v>
      </c>
      <c r="W2046" s="44"/>
      <c r="X2046" s="307"/>
      <c r="Y2046" s="44"/>
      <c r="Z2046" s="44"/>
      <c r="AA2046" s="44"/>
      <c r="AB2046" s="44"/>
      <c r="AC2046" s="44"/>
      <c r="AD2046" s="44"/>
      <c r="AE2046" s="44"/>
      <c r="AF2046" s="44"/>
      <c r="AG2046" s="44"/>
    </row>
    <row r="2047" spans="1:33" s="105" customFormat="1" ht="11.45" customHeight="1" outlineLevel="1" x14ac:dyDescent="0.2">
      <c r="A2047" s="142">
        <f t="shared" si="94"/>
        <v>2030</v>
      </c>
      <c r="B2047" s="318"/>
      <c r="C2047" s="71"/>
      <c r="D2047" s="314"/>
      <c r="E2047" s="70"/>
      <c r="F2047" s="309"/>
      <c r="G2047" s="308"/>
      <c r="H2047" s="305"/>
      <c r="I2047" s="305"/>
      <c r="J2047" s="311"/>
      <c r="K2047" s="305"/>
      <c r="L2047" s="130" t="str">
        <f>IF(I2047&lt;H2047,"Check dates",IF(AND(H2047="",I2047&gt;0),"Check dates",IF(I2047="",".",IFERROR(MAX(0,NETWORKDAYS(H2047,I2047,Lists!$F$45:$F$65)-IF(ISNUMBER(J2047),J2047,0)-1,0),"."))))</f>
        <v>.</v>
      </c>
      <c r="M2047" s="308"/>
      <c r="N2047" s="308"/>
      <c r="O2047" s="304"/>
      <c r="P2047" s="304"/>
      <c r="Q2047" s="304"/>
      <c r="R2047" s="304"/>
      <c r="S2047" s="130" t="str">
        <f t="shared" si="96"/>
        <v>.</v>
      </c>
      <c r="T2047" s="169" t="str">
        <f>IF(S2047="Yes",(NETWORKDAYS(H2047,$D$12,Lists!$F$45:$F$65)-IF(ISNUMBER(J2047),J2047,0)-1),".")</f>
        <v>.</v>
      </c>
      <c r="U2047" s="24"/>
      <c r="V2047" s="296" t="str">
        <f t="shared" si="95"/>
        <v>.</v>
      </c>
      <c r="W2047" s="44"/>
      <c r="X2047" s="307"/>
      <c r="Y2047" s="44"/>
      <c r="Z2047" s="44"/>
      <c r="AA2047" s="44"/>
      <c r="AB2047" s="44"/>
      <c r="AC2047" s="44"/>
      <c r="AD2047" s="44"/>
      <c r="AE2047" s="44"/>
      <c r="AF2047" s="44"/>
      <c r="AG2047" s="44"/>
    </row>
    <row r="2048" spans="1:33" s="105" customFormat="1" outlineLevel="1" x14ac:dyDescent="0.2">
      <c r="A2048" s="142">
        <f t="shared" si="94"/>
        <v>2031</v>
      </c>
      <c r="B2048" s="318"/>
      <c r="C2048" s="71"/>
      <c r="D2048" s="314"/>
      <c r="E2048" s="70"/>
      <c r="F2048" s="309"/>
      <c r="G2048" s="308"/>
      <c r="H2048" s="305"/>
      <c r="I2048" s="319"/>
      <c r="J2048" s="311"/>
      <c r="K2048" s="305"/>
      <c r="L2048" s="130" t="str">
        <f>IF(I2048&lt;H2048,"Check dates",IF(AND(H2048="",I2048&gt;0),"Check dates",IF(I2048="",".",IFERROR(MAX(0,NETWORKDAYS(H2048,I2048,Lists!$F$45:$F$65)-IF(ISNUMBER(J2048),J2048,0)-1,0),"."))))</f>
        <v>.</v>
      </c>
      <c r="M2048" s="308"/>
      <c r="N2048" s="308"/>
      <c r="O2048" s="304"/>
      <c r="P2048" s="304"/>
      <c r="Q2048" s="304"/>
      <c r="R2048" s="304"/>
      <c r="S2048" s="130" t="str">
        <f t="shared" si="96"/>
        <v>.</v>
      </c>
      <c r="T2048" s="169" t="str">
        <f>IF(S2048="Yes",(NETWORKDAYS(H2048,$D$12,Lists!$F$45:$F$65)-IF(ISNUMBER(J2048),J2048,0)-1),".")</f>
        <v>.</v>
      </c>
      <c r="U2048" s="24"/>
      <c r="V2048" s="296" t="str">
        <f t="shared" si="95"/>
        <v>.</v>
      </c>
      <c r="W2048" s="44"/>
      <c r="X2048" s="307"/>
      <c r="Y2048" s="44"/>
      <c r="Z2048" s="44"/>
      <c r="AA2048" s="44"/>
      <c r="AB2048" s="44"/>
      <c r="AC2048" s="44"/>
      <c r="AD2048" s="44"/>
      <c r="AE2048" s="44"/>
      <c r="AF2048" s="44"/>
      <c r="AG2048" s="44"/>
    </row>
    <row r="2049" spans="1:33" s="105" customFormat="1" ht="11.45" customHeight="1" outlineLevel="1" x14ac:dyDescent="0.2">
      <c r="A2049" s="142">
        <f t="shared" si="94"/>
        <v>2032</v>
      </c>
      <c r="B2049" s="318"/>
      <c r="C2049" s="71"/>
      <c r="D2049" s="314"/>
      <c r="E2049" s="70"/>
      <c r="F2049" s="309"/>
      <c r="G2049" s="308"/>
      <c r="H2049" s="305"/>
      <c r="I2049" s="319"/>
      <c r="J2049" s="311"/>
      <c r="K2049" s="305"/>
      <c r="L2049" s="130" t="str">
        <f>IF(I2049&lt;H2049,"Check dates",IF(AND(H2049="",I2049&gt;0),"Check dates",IF(I2049="",".",IFERROR(MAX(0,NETWORKDAYS(H2049,I2049,Lists!$F$45:$F$65)-IF(ISNUMBER(J2049),J2049,0)-1,0),"."))))</f>
        <v>.</v>
      </c>
      <c r="M2049" s="308"/>
      <c r="N2049" s="308"/>
      <c r="O2049" s="304"/>
      <c r="P2049" s="304"/>
      <c r="Q2049" s="304"/>
      <c r="R2049" s="304"/>
      <c r="S2049" s="130" t="str">
        <f t="shared" si="96"/>
        <v>.</v>
      </c>
      <c r="T2049" s="169" t="str">
        <f>IF(S2049="Yes",(NETWORKDAYS(H2049,$D$12,Lists!$F$45:$F$65)-IF(ISNUMBER(J2049),J2049,0)-1),".")</f>
        <v>.</v>
      </c>
      <c r="U2049" s="24"/>
      <c r="V2049" s="296" t="str">
        <f t="shared" si="95"/>
        <v>.</v>
      </c>
      <c r="W2049" s="44"/>
      <c r="X2049" s="307"/>
      <c r="Y2049" s="44"/>
      <c r="Z2049" s="44"/>
      <c r="AA2049" s="44"/>
      <c r="AB2049" s="44"/>
      <c r="AC2049" s="44"/>
      <c r="AD2049" s="44"/>
      <c r="AE2049" s="44"/>
      <c r="AF2049" s="44"/>
      <c r="AG2049" s="44"/>
    </row>
    <row r="2050" spans="1:33" s="105" customFormat="1" outlineLevel="1" x14ac:dyDescent="0.2">
      <c r="A2050" s="142">
        <f t="shared" si="94"/>
        <v>2033</v>
      </c>
      <c r="B2050" s="318"/>
      <c r="C2050" s="71"/>
      <c r="D2050" s="314"/>
      <c r="E2050" s="70"/>
      <c r="F2050" s="309"/>
      <c r="G2050" s="308"/>
      <c r="H2050" s="305"/>
      <c r="I2050" s="305"/>
      <c r="J2050" s="311"/>
      <c r="K2050" s="305"/>
      <c r="L2050" s="130" t="str">
        <f>IF(I2050&lt;H2050,"Check dates",IF(AND(H2050="",I2050&gt;0),"Check dates",IF(I2050="",".",IFERROR(MAX(0,NETWORKDAYS(H2050,I2050,Lists!$F$45:$F$65)-IF(ISNUMBER(J2050),J2050,0)-1,0),"."))))</f>
        <v>.</v>
      </c>
      <c r="M2050" s="308"/>
      <c r="N2050" s="308"/>
      <c r="O2050" s="304"/>
      <c r="P2050" s="304"/>
      <c r="Q2050" s="304"/>
      <c r="R2050" s="304"/>
      <c r="S2050" s="130" t="str">
        <f t="shared" si="96"/>
        <v>.</v>
      </c>
      <c r="T2050" s="169" t="str">
        <f>IF(S2050="Yes",(NETWORKDAYS(H2050,$D$12,Lists!$F$45:$F$65)-IF(ISNUMBER(J2050),J2050,0)-1),".")</f>
        <v>.</v>
      </c>
      <c r="U2050" s="24"/>
      <c r="V2050" s="296" t="str">
        <f t="shared" si="95"/>
        <v>.</v>
      </c>
      <c r="W2050" s="44"/>
      <c r="X2050" s="307"/>
      <c r="Y2050" s="44"/>
      <c r="Z2050" s="44"/>
      <c r="AA2050" s="44"/>
      <c r="AB2050" s="44"/>
      <c r="AC2050" s="44"/>
      <c r="AD2050" s="44"/>
      <c r="AE2050" s="44"/>
      <c r="AF2050" s="44"/>
      <c r="AG2050" s="44"/>
    </row>
    <row r="2051" spans="1:33" s="105" customFormat="1" outlineLevel="1" x14ac:dyDescent="0.2">
      <c r="A2051" s="142">
        <f t="shared" si="94"/>
        <v>2034</v>
      </c>
      <c r="B2051" s="318"/>
      <c r="C2051" s="71"/>
      <c r="D2051" s="314"/>
      <c r="E2051" s="70"/>
      <c r="F2051" s="309"/>
      <c r="G2051" s="308"/>
      <c r="H2051" s="305"/>
      <c r="I2051" s="305"/>
      <c r="J2051" s="311"/>
      <c r="K2051" s="305"/>
      <c r="L2051" s="130" t="str">
        <f>IF(I2051&lt;H2051,"Check dates",IF(AND(H2051="",I2051&gt;0),"Check dates",IF(I2051="",".",IFERROR(MAX(0,NETWORKDAYS(H2051,I2051,Lists!$F$45:$F$65)-IF(ISNUMBER(J2051),J2051,0)-1,0),"."))))</f>
        <v>.</v>
      </c>
      <c r="M2051" s="308"/>
      <c r="N2051" s="308"/>
      <c r="O2051" s="304"/>
      <c r="P2051" s="304"/>
      <c r="Q2051" s="304"/>
      <c r="R2051" s="304"/>
      <c r="S2051" s="130" t="str">
        <f t="shared" si="96"/>
        <v>.</v>
      </c>
      <c r="T2051" s="169" t="str">
        <f>IF(S2051="Yes",(NETWORKDAYS(H2051,$D$12,Lists!$F$45:$F$65)-IF(ISNUMBER(J2051),J2051,0)-1),".")</f>
        <v>.</v>
      </c>
      <c r="U2051" s="24"/>
      <c r="V2051" s="296" t="str">
        <f t="shared" si="95"/>
        <v>.</v>
      </c>
      <c r="W2051" s="44"/>
      <c r="X2051" s="307"/>
      <c r="Y2051" s="44"/>
      <c r="Z2051" s="44"/>
      <c r="AA2051" s="44"/>
      <c r="AB2051" s="44"/>
      <c r="AC2051" s="44"/>
      <c r="AD2051" s="44"/>
      <c r="AE2051" s="44"/>
      <c r="AF2051" s="44"/>
      <c r="AG2051" s="44"/>
    </row>
    <row r="2052" spans="1:33" s="105" customFormat="1" ht="11.45" customHeight="1" outlineLevel="1" x14ac:dyDescent="0.2">
      <c r="A2052" s="142">
        <f t="shared" si="94"/>
        <v>2035</v>
      </c>
      <c r="B2052" s="318"/>
      <c r="C2052" s="71"/>
      <c r="D2052" s="314"/>
      <c r="E2052" s="70"/>
      <c r="F2052" s="309"/>
      <c r="G2052" s="308"/>
      <c r="H2052" s="305"/>
      <c r="I2052" s="305"/>
      <c r="J2052" s="311"/>
      <c r="K2052" s="305"/>
      <c r="L2052" s="130" t="str">
        <f>IF(I2052&lt;H2052,"Check dates",IF(AND(H2052="",I2052&gt;0),"Check dates",IF(I2052="",".",IFERROR(MAX(0,NETWORKDAYS(H2052,I2052,Lists!$F$45:$F$65)-IF(ISNUMBER(J2052),J2052,0)-1,0),"."))))</f>
        <v>.</v>
      </c>
      <c r="M2052" s="308"/>
      <c r="N2052" s="308"/>
      <c r="O2052" s="304"/>
      <c r="P2052" s="304"/>
      <c r="Q2052" s="304"/>
      <c r="R2052" s="304"/>
      <c r="S2052" s="130" t="str">
        <f t="shared" si="96"/>
        <v>.</v>
      </c>
      <c r="T2052" s="169" t="str">
        <f>IF(S2052="Yes",(NETWORKDAYS(H2052,$D$12,Lists!$F$45:$F$65)-IF(ISNUMBER(J2052),J2052,0)-1),".")</f>
        <v>.</v>
      </c>
      <c r="U2052" s="24"/>
      <c r="V2052" s="296" t="str">
        <f t="shared" si="95"/>
        <v>.</v>
      </c>
      <c r="W2052" s="44"/>
      <c r="X2052" s="307"/>
      <c r="Y2052" s="44"/>
      <c r="Z2052" s="44"/>
      <c r="AA2052" s="44"/>
      <c r="AB2052" s="44"/>
      <c r="AC2052" s="44"/>
      <c r="AD2052" s="44"/>
      <c r="AE2052" s="44"/>
      <c r="AF2052" s="44"/>
      <c r="AG2052" s="44"/>
    </row>
    <row r="2053" spans="1:33" s="105" customFormat="1" ht="11.45" customHeight="1" outlineLevel="1" x14ac:dyDescent="0.2">
      <c r="A2053" s="142">
        <f t="shared" si="94"/>
        <v>2036</v>
      </c>
      <c r="B2053" s="318"/>
      <c r="C2053" s="71"/>
      <c r="D2053" s="314"/>
      <c r="E2053" s="70"/>
      <c r="F2053" s="309"/>
      <c r="G2053" s="308"/>
      <c r="H2053" s="305"/>
      <c r="I2053" s="305"/>
      <c r="J2053" s="311"/>
      <c r="K2053" s="305"/>
      <c r="L2053" s="130" t="str">
        <f>IF(I2053&lt;H2053,"Check dates",IF(AND(H2053="",I2053&gt;0),"Check dates",IF(I2053="",".",IFERROR(MAX(0,NETWORKDAYS(H2053,I2053,Lists!$F$45:$F$65)-IF(ISNUMBER(J2053),J2053,0)-1,0),"."))))</f>
        <v>.</v>
      </c>
      <c r="M2053" s="308"/>
      <c r="N2053" s="308"/>
      <c r="O2053" s="304"/>
      <c r="P2053" s="304"/>
      <c r="Q2053" s="304"/>
      <c r="R2053" s="304"/>
      <c r="S2053" s="130" t="str">
        <f t="shared" si="96"/>
        <v>.</v>
      </c>
      <c r="T2053" s="169" t="str">
        <f>IF(S2053="Yes",(NETWORKDAYS(H2053,$D$12,Lists!$F$45:$F$65)-IF(ISNUMBER(J2053),J2053,0)-1),".")</f>
        <v>.</v>
      </c>
      <c r="U2053" s="24"/>
      <c r="V2053" s="296" t="str">
        <f t="shared" si="95"/>
        <v>.</v>
      </c>
      <c r="W2053" s="44"/>
      <c r="X2053" s="307"/>
      <c r="Y2053" s="44"/>
      <c r="Z2053" s="44"/>
      <c r="AA2053" s="44"/>
      <c r="AB2053" s="44"/>
      <c r="AC2053" s="44"/>
      <c r="AD2053" s="44"/>
      <c r="AE2053" s="44"/>
      <c r="AF2053" s="44"/>
      <c r="AG2053" s="44"/>
    </row>
    <row r="2054" spans="1:33" s="105" customFormat="1" ht="11.45" customHeight="1" outlineLevel="1" x14ac:dyDescent="0.2">
      <c r="A2054" s="142">
        <f t="shared" si="94"/>
        <v>2037</v>
      </c>
      <c r="B2054" s="318"/>
      <c r="C2054" s="71"/>
      <c r="D2054" s="314"/>
      <c r="E2054" s="70"/>
      <c r="F2054" s="309"/>
      <c r="G2054" s="308"/>
      <c r="H2054" s="305"/>
      <c r="I2054" s="305"/>
      <c r="J2054" s="311"/>
      <c r="K2054" s="305"/>
      <c r="L2054" s="130" t="str">
        <f>IF(I2054&lt;H2054,"Check dates",IF(AND(H2054="",I2054&gt;0),"Check dates",IF(I2054="",".",IFERROR(MAX(0,NETWORKDAYS(H2054,I2054,Lists!$F$45:$F$65)-IF(ISNUMBER(J2054),J2054,0)-1,0),"."))))</f>
        <v>.</v>
      </c>
      <c r="M2054" s="308"/>
      <c r="N2054" s="308"/>
      <c r="O2054" s="304"/>
      <c r="P2054" s="304"/>
      <c r="Q2054" s="304"/>
      <c r="R2054" s="304"/>
      <c r="S2054" s="130" t="str">
        <f t="shared" si="96"/>
        <v>.</v>
      </c>
      <c r="T2054" s="169" t="str">
        <f>IF(S2054="Yes",(NETWORKDAYS(H2054,$D$12,Lists!$F$45:$F$65)-IF(ISNUMBER(J2054),J2054,0)-1),".")</f>
        <v>.</v>
      </c>
      <c r="U2054" s="24"/>
      <c r="V2054" s="296" t="str">
        <f t="shared" si="95"/>
        <v>.</v>
      </c>
      <c r="W2054" s="44"/>
      <c r="X2054" s="307"/>
      <c r="Y2054" s="44"/>
      <c r="Z2054" s="44"/>
      <c r="AA2054" s="44"/>
      <c r="AB2054" s="44"/>
      <c r="AC2054" s="44"/>
      <c r="AD2054" s="44"/>
      <c r="AE2054" s="44"/>
      <c r="AF2054" s="44"/>
      <c r="AG2054" s="44"/>
    </row>
    <row r="2055" spans="1:33" s="105" customFormat="1" ht="11.45" customHeight="1" outlineLevel="1" x14ac:dyDescent="0.2">
      <c r="A2055" s="142">
        <f t="shared" si="94"/>
        <v>2038</v>
      </c>
      <c r="B2055" s="318"/>
      <c r="C2055" s="71"/>
      <c r="D2055" s="314"/>
      <c r="E2055" s="70"/>
      <c r="F2055" s="309"/>
      <c r="G2055" s="308"/>
      <c r="H2055" s="305"/>
      <c r="I2055" s="319"/>
      <c r="J2055" s="311"/>
      <c r="K2055" s="305"/>
      <c r="L2055" s="130" t="str">
        <f>IF(I2055&lt;H2055,"Check dates",IF(AND(H2055="",I2055&gt;0),"Check dates",IF(I2055="",".",IFERROR(MAX(0,NETWORKDAYS(H2055,I2055,Lists!$F$45:$F$65)-IF(ISNUMBER(J2055),J2055,0)-1,0),"."))))</f>
        <v>.</v>
      </c>
      <c r="M2055" s="308"/>
      <c r="N2055" s="308"/>
      <c r="O2055" s="304"/>
      <c r="P2055" s="304"/>
      <c r="Q2055" s="304"/>
      <c r="R2055" s="304"/>
      <c r="S2055" s="130" t="str">
        <f t="shared" si="96"/>
        <v>.</v>
      </c>
      <c r="T2055" s="169" t="str">
        <f>IF(S2055="Yes",(NETWORKDAYS(H2055,$D$12,Lists!$F$45:$F$65)-IF(ISNUMBER(J2055),J2055,0)-1),".")</f>
        <v>.</v>
      </c>
      <c r="U2055" s="24"/>
      <c r="V2055" s="296" t="str">
        <f t="shared" si="95"/>
        <v>.</v>
      </c>
      <c r="W2055" s="44"/>
      <c r="X2055" s="307"/>
      <c r="Y2055" s="44"/>
      <c r="Z2055" s="44"/>
      <c r="AA2055" s="44"/>
      <c r="AB2055" s="44"/>
      <c r="AC2055" s="44"/>
      <c r="AD2055" s="44"/>
      <c r="AE2055" s="44"/>
      <c r="AF2055" s="44"/>
      <c r="AG2055" s="44"/>
    </row>
    <row r="2056" spans="1:33" s="105" customFormat="1" ht="11.45" customHeight="1" outlineLevel="1" x14ac:dyDescent="0.2">
      <c r="A2056" s="142">
        <f t="shared" ref="A2056:A2119" si="97">A2055+1</f>
        <v>2039</v>
      </c>
      <c r="B2056" s="318"/>
      <c r="C2056" s="71"/>
      <c r="D2056" s="314"/>
      <c r="E2056" s="70"/>
      <c r="F2056" s="309"/>
      <c r="G2056" s="308"/>
      <c r="H2056" s="305"/>
      <c r="I2056" s="305"/>
      <c r="J2056" s="311"/>
      <c r="K2056" s="305"/>
      <c r="L2056" s="130" t="str">
        <f>IF(I2056&lt;H2056,"Check dates",IF(AND(H2056="",I2056&gt;0),"Check dates",IF(I2056="",".",IFERROR(MAX(0,NETWORKDAYS(H2056,I2056,Lists!$F$45:$F$65)-IF(ISNUMBER(J2056),J2056,0)-1,0),"."))))</f>
        <v>.</v>
      </c>
      <c r="M2056" s="308"/>
      <c r="N2056" s="308"/>
      <c r="O2056" s="304"/>
      <c r="P2056" s="304"/>
      <c r="Q2056" s="304"/>
      <c r="R2056" s="304"/>
      <c r="S2056" s="130" t="str">
        <f t="shared" si="96"/>
        <v>.</v>
      </c>
      <c r="T2056" s="169" t="str">
        <f>IF(S2056="Yes",(NETWORKDAYS(H2056,$D$12,Lists!$F$45:$F$65)-IF(ISNUMBER(J2056),J2056,0)-1),".")</f>
        <v>.</v>
      </c>
      <c r="U2056" s="24"/>
      <c r="V2056" s="296" t="str">
        <f t="shared" si="95"/>
        <v>.</v>
      </c>
      <c r="W2056" s="44"/>
      <c r="X2056" s="307"/>
      <c r="Y2056" s="44"/>
      <c r="Z2056" s="44"/>
      <c r="AA2056" s="44"/>
      <c r="AB2056" s="44"/>
      <c r="AC2056" s="44"/>
      <c r="AD2056" s="44"/>
      <c r="AE2056" s="44"/>
      <c r="AF2056" s="44"/>
      <c r="AG2056" s="44"/>
    </row>
    <row r="2057" spans="1:33" s="105" customFormat="1" ht="11.45" customHeight="1" outlineLevel="1" x14ac:dyDescent="0.2">
      <c r="A2057" s="142">
        <f t="shared" si="97"/>
        <v>2040</v>
      </c>
      <c r="B2057" s="318"/>
      <c r="C2057" s="71"/>
      <c r="D2057" s="314"/>
      <c r="E2057" s="70"/>
      <c r="F2057" s="309"/>
      <c r="G2057" s="308"/>
      <c r="H2057" s="305"/>
      <c r="I2057" s="305"/>
      <c r="J2057" s="311"/>
      <c r="K2057" s="305"/>
      <c r="L2057" s="130" t="str">
        <f>IF(I2057&lt;H2057,"Check dates",IF(AND(H2057="",I2057&gt;0),"Check dates",IF(I2057="",".",IFERROR(MAX(0,NETWORKDAYS(H2057,I2057,Lists!$F$45:$F$65)-IF(ISNUMBER(J2057),J2057,0)-1,0),"."))))</f>
        <v>.</v>
      </c>
      <c r="M2057" s="308"/>
      <c r="N2057" s="308"/>
      <c r="O2057" s="304"/>
      <c r="P2057" s="304"/>
      <c r="Q2057" s="304"/>
      <c r="R2057" s="304"/>
      <c r="S2057" s="130" t="str">
        <f t="shared" si="96"/>
        <v>.</v>
      </c>
      <c r="T2057" s="169" t="str">
        <f>IF(S2057="Yes",(NETWORKDAYS(H2057,$D$12,Lists!$F$45:$F$65)-IF(ISNUMBER(J2057),J2057,0)-1),".")</f>
        <v>.</v>
      </c>
      <c r="U2057" s="24"/>
      <c r="V2057" s="296" t="str">
        <f t="shared" si="95"/>
        <v>.</v>
      </c>
      <c r="W2057" s="44"/>
      <c r="X2057" s="307"/>
      <c r="Y2057" s="44"/>
      <c r="Z2057" s="44"/>
      <c r="AA2057" s="44"/>
      <c r="AB2057" s="44"/>
      <c r="AC2057" s="44"/>
      <c r="AD2057" s="44"/>
      <c r="AE2057" s="44"/>
      <c r="AF2057" s="44"/>
      <c r="AG2057" s="44"/>
    </row>
    <row r="2058" spans="1:33" s="105" customFormat="1" ht="11.45" customHeight="1" outlineLevel="1" x14ac:dyDescent="0.2">
      <c r="A2058" s="142">
        <f t="shared" si="97"/>
        <v>2041</v>
      </c>
      <c r="B2058" s="318"/>
      <c r="C2058" s="71"/>
      <c r="D2058" s="314"/>
      <c r="E2058" s="70"/>
      <c r="F2058" s="309"/>
      <c r="G2058" s="308"/>
      <c r="H2058" s="305"/>
      <c r="I2058" s="319"/>
      <c r="J2058" s="311"/>
      <c r="K2058" s="305"/>
      <c r="L2058" s="130" t="str">
        <f>IF(I2058&lt;H2058,"Check dates",IF(AND(H2058="",I2058&gt;0),"Check dates",IF(I2058="",".",IFERROR(MAX(0,NETWORKDAYS(H2058,I2058,Lists!$F$45:$F$65)-IF(ISNUMBER(J2058),J2058,0)-1,0),"."))))</f>
        <v>.</v>
      </c>
      <c r="M2058" s="308"/>
      <c r="N2058" s="308"/>
      <c r="O2058" s="304"/>
      <c r="P2058" s="304"/>
      <c r="Q2058" s="304"/>
      <c r="R2058" s="304"/>
      <c r="S2058" s="130" t="str">
        <f t="shared" si="96"/>
        <v>.</v>
      </c>
      <c r="T2058" s="169" t="str">
        <f>IF(S2058="Yes",(NETWORKDAYS(H2058,$D$12,Lists!$F$45:$F$65)-IF(ISNUMBER(J2058),J2058,0)-1),".")</f>
        <v>.</v>
      </c>
      <c r="U2058" s="24"/>
      <c r="V2058" s="296" t="str">
        <f t="shared" si="95"/>
        <v>.</v>
      </c>
      <c r="W2058" s="44"/>
      <c r="X2058" s="307"/>
      <c r="Y2058" s="44"/>
      <c r="Z2058" s="44"/>
      <c r="AA2058" s="44"/>
      <c r="AB2058" s="44"/>
      <c r="AC2058" s="44"/>
      <c r="AD2058" s="44"/>
      <c r="AE2058" s="44"/>
      <c r="AF2058" s="44"/>
      <c r="AG2058" s="44"/>
    </row>
    <row r="2059" spans="1:33" s="105" customFormat="1" ht="11.45" customHeight="1" outlineLevel="1" x14ac:dyDescent="0.2">
      <c r="A2059" s="142">
        <f t="shared" si="97"/>
        <v>2042</v>
      </c>
      <c r="B2059" s="318"/>
      <c r="C2059" s="71"/>
      <c r="D2059" s="314"/>
      <c r="E2059" s="70"/>
      <c r="F2059" s="309"/>
      <c r="G2059" s="308"/>
      <c r="H2059" s="305"/>
      <c r="I2059" s="305"/>
      <c r="J2059" s="311"/>
      <c r="K2059" s="305"/>
      <c r="L2059" s="130" t="str">
        <f>IF(I2059&lt;H2059,"Check dates",IF(AND(H2059="",I2059&gt;0),"Check dates",IF(I2059="",".",IFERROR(MAX(0,NETWORKDAYS(H2059,I2059,Lists!$F$45:$F$65)-IF(ISNUMBER(J2059),J2059,0)-1,0),"."))))</f>
        <v>.</v>
      </c>
      <c r="M2059" s="308"/>
      <c r="N2059" s="308"/>
      <c r="O2059" s="304"/>
      <c r="P2059" s="304"/>
      <c r="Q2059" s="304"/>
      <c r="R2059" s="304"/>
      <c r="S2059" s="130" t="str">
        <f t="shared" si="96"/>
        <v>.</v>
      </c>
      <c r="T2059" s="169" t="str">
        <f>IF(S2059="Yes",(NETWORKDAYS(H2059,$D$12,Lists!$F$45:$F$65)-IF(ISNUMBER(J2059),J2059,0)-1),".")</f>
        <v>.</v>
      </c>
      <c r="U2059" s="24"/>
      <c r="V2059" s="296" t="str">
        <f t="shared" si="95"/>
        <v>.</v>
      </c>
      <c r="W2059" s="44"/>
      <c r="X2059" s="307"/>
      <c r="Y2059" s="44"/>
      <c r="Z2059" s="44"/>
      <c r="AA2059" s="44"/>
      <c r="AB2059" s="44"/>
      <c r="AC2059" s="44"/>
      <c r="AD2059" s="44"/>
      <c r="AE2059" s="44"/>
      <c r="AF2059" s="44"/>
      <c r="AG2059" s="44"/>
    </row>
    <row r="2060" spans="1:33" s="105" customFormat="1" ht="11.45" customHeight="1" outlineLevel="1" x14ac:dyDescent="0.2">
      <c r="A2060" s="142">
        <f t="shared" si="97"/>
        <v>2043</v>
      </c>
      <c r="B2060" s="318"/>
      <c r="C2060" s="71"/>
      <c r="D2060" s="314"/>
      <c r="E2060" s="70"/>
      <c r="F2060" s="309"/>
      <c r="G2060" s="308"/>
      <c r="H2060" s="305"/>
      <c r="I2060" s="305"/>
      <c r="J2060" s="311"/>
      <c r="K2060" s="305"/>
      <c r="L2060" s="130" t="str">
        <f>IF(I2060&lt;H2060,"Check dates",IF(AND(H2060="",I2060&gt;0),"Check dates",IF(I2060="",".",IFERROR(MAX(0,NETWORKDAYS(H2060,I2060,Lists!$F$45:$F$65)-IF(ISNUMBER(J2060),J2060,0)-1,0),"."))))</f>
        <v>.</v>
      </c>
      <c r="M2060" s="308"/>
      <c r="N2060" s="308"/>
      <c r="O2060" s="304"/>
      <c r="P2060" s="304"/>
      <c r="Q2060" s="304"/>
      <c r="R2060" s="304"/>
      <c r="S2060" s="130" t="str">
        <f t="shared" si="96"/>
        <v>.</v>
      </c>
      <c r="T2060" s="169" t="str">
        <f>IF(S2060="Yes",(NETWORKDAYS(H2060,$D$12,Lists!$F$45:$F$65)-IF(ISNUMBER(J2060),J2060,0)-1),".")</f>
        <v>.</v>
      </c>
      <c r="U2060" s="24"/>
      <c r="V2060" s="296" t="str">
        <f t="shared" si="95"/>
        <v>.</v>
      </c>
      <c r="W2060" s="44"/>
      <c r="X2060" s="307"/>
      <c r="Y2060" s="44"/>
      <c r="Z2060" s="44"/>
      <c r="AA2060" s="44"/>
      <c r="AB2060" s="44"/>
      <c r="AC2060" s="44"/>
      <c r="AD2060" s="44"/>
      <c r="AE2060" s="44"/>
      <c r="AF2060" s="44"/>
      <c r="AG2060" s="44"/>
    </row>
    <row r="2061" spans="1:33" s="105" customFormat="1" ht="11.45" customHeight="1" outlineLevel="1" x14ac:dyDescent="0.2">
      <c r="A2061" s="142">
        <f t="shared" si="97"/>
        <v>2044</v>
      </c>
      <c r="B2061" s="318"/>
      <c r="C2061" s="71"/>
      <c r="D2061" s="314"/>
      <c r="E2061" s="70"/>
      <c r="F2061" s="309"/>
      <c r="G2061" s="308"/>
      <c r="H2061" s="305"/>
      <c r="I2061" s="305"/>
      <c r="J2061" s="311"/>
      <c r="K2061" s="305"/>
      <c r="L2061" s="130" t="str">
        <f>IF(I2061&lt;H2061,"Check dates",IF(AND(H2061="",I2061&gt;0),"Check dates",IF(I2061="",".",IFERROR(MAX(0,NETWORKDAYS(H2061,I2061,Lists!$F$45:$F$65)-IF(ISNUMBER(J2061),J2061,0)-1,0),"."))))</f>
        <v>.</v>
      </c>
      <c r="M2061" s="308"/>
      <c r="N2061" s="308"/>
      <c r="O2061" s="304"/>
      <c r="P2061" s="304"/>
      <c r="Q2061" s="304"/>
      <c r="R2061" s="304"/>
      <c r="S2061" s="130" t="str">
        <f t="shared" si="96"/>
        <v>.</v>
      </c>
      <c r="T2061" s="169" t="str">
        <f>IF(S2061="Yes",(NETWORKDAYS(H2061,$D$12,Lists!$F$45:$F$65)-IF(ISNUMBER(J2061),J2061,0)-1),".")</f>
        <v>.</v>
      </c>
      <c r="U2061" s="24"/>
      <c r="V2061" s="296" t="str">
        <f t="shared" si="95"/>
        <v>.</v>
      </c>
      <c r="W2061" s="44"/>
      <c r="X2061" s="307"/>
      <c r="Y2061" s="44"/>
      <c r="Z2061" s="44"/>
      <c r="AA2061" s="44"/>
      <c r="AB2061" s="44"/>
      <c r="AC2061" s="44"/>
      <c r="AD2061" s="44"/>
      <c r="AE2061" s="44"/>
      <c r="AF2061" s="44"/>
      <c r="AG2061" s="44"/>
    </row>
    <row r="2062" spans="1:33" s="105" customFormat="1" ht="11.45" customHeight="1" outlineLevel="1" x14ac:dyDescent="0.2">
      <c r="A2062" s="142">
        <f t="shared" si="97"/>
        <v>2045</v>
      </c>
      <c r="B2062" s="318"/>
      <c r="C2062" s="71"/>
      <c r="D2062" s="314"/>
      <c r="E2062" s="70"/>
      <c r="F2062" s="309"/>
      <c r="G2062" s="308"/>
      <c r="H2062" s="305"/>
      <c r="I2062" s="305"/>
      <c r="J2062" s="311"/>
      <c r="K2062" s="305"/>
      <c r="L2062" s="130" t="str">
        <f>IF(I2062&lt;H2062,"Check dates",IF(AND(H2062="",I2062&gt;0),"Check dates",IF(I2062="",".",IFERROR(MAX(0,NETWORKDAYS(H2062,I2062,Lists!$F$45:$F$65)-IF(ISNUMBER(J2062),J2062,0)-1,0),"."))))</f>
        <v>.</v>
      </c>
      <c r="M2062" s="308"/>
      <c r="N2062" s="308"/>
      <c r="O2062" s="304"/>
      <c r="P2062" s="304"/>
      <c r="Q2062" s="304"/>
      <c r="R2062" s="304"/>
      <c r="S2062" s="130" t="str">
        <f t="shared" si="96"/>
        <v>.</v>
      </c>
      <c r="T2062" s="169" t="str">
        <f>IF(S2062="Yes",(NETWORKDAYS(H2062,$D$12,Lists!$F$45:$F$65)-IF(ISNUMBER(J2062),J2062,0)-1),".")</f>
        <v>.</v>
      </c>
      <c r="U2062" s="24"/>
      <c r="V2062" s="296" t="str">
        <f t="shared" si="95"/>
        <v>.</v>
      </c>
      <c r="W2062" s="44"/>
      <c r="X2062" s="307"/>
      <c r="Y2062" s="44"/>
      <c r="Z2062" s="44"/>
      <c r="AA2062" s="44"/>
      <c r="AB2062" s="44"/>
      <c r="AC2062" s="44"/>
      <c r="AD2062" s="44"/>
      <c r="AE2062" s="44"/>
      <c r="AF2062" s="44"/>
      <c r="AG2062" s="44"/>
    </row>
    <row r="2063" spans="1:33" s="105" customFormat="1" ht="11.45" customHeight="1" outlineLevel="1" x14ac:dyDescent="0.2">
      <c r="A2063" s="142">
        <f t="shared" si="97"/>
        <v>2046</v>
      </c>
      <c r="B2063" s="318"/>
      <c r="C2063" s="71"/>
      <c r="D2063" s="314"/>
      <c r="E2063" s="70"/>
      <c r="F2063" s="309"/>
      <c r="G2063" s="308"/>
      <c r="H2063" s="305"/>
      <c r="I2063" s="305"/>
      <c r="J2063" s="311"/>
      <c r="K2063" s="305"/>
      <c r="L2063" s="130" t="str">
        <f>IF(I2063&lt;H2063,"Check dates",IF(AND(H2063="",I2063&gt;0),"Check dates",IF(I2063="",".",IFERROR(MAX(0,NETWORKDAYS(H2063,I2063,Lists!$F$45:$F$65)-IF(ISNUMBER(J2063),J2063,0)-1,0),"."))))</f>
        <v>.</v>
      </c>
      <c r="M2063" s="308"/>
      <c r="N2063" s="308"/>
      <c r="O2063" s="304"/>
      <c r="P2063" s="304"/>
      <c r="Q2063" s="304"/>
      <c r="R2063" s="304"/>
      <c r="S2063" s="130" t="str">
        <f t="shared" si="96"/>
        <v>.</v>
      </c>
      <c r="T2063" s="169" t="str">
        <f>IF(S2063="Yes",(NETWORKDAYS(H2063,$D$12,Lists!$F$45:$F$65)-IF(ISNUMBER(J2063),J2063,0)-1),".")</f>
        <v>.</v>
      </c>
      <c r="U2063" s="24"/>
      <c r="V2063" s="296" t="str">
        <f t="shared" si="95"/>
        <v>.</v>
      </c>
      <c r="W2063" s="44"/>
      <c r="X2063" s="307"/>
      <c r="Y2063" s="44"/>
      <c r="Z2063" s="44"/>
      <c r="AA2063" s="44"/>
      <c r="AB2063" s="44"/>
      <c r="AC2063" s="44"/>
      <c r="AD2063" s="44"/>
      <c r="AE2063" s="44"/>
      <c r="AF2063" s="44"/>
      <c r="AG2063" s="44"/>
    </row>
    <row r="2064" spans="1:33" s="105" customFormat="1" ht="11.45" customHeight="1" outlineLevel="1" x14ac:dyDescent="0.2">
      <c r="A2064" s="142">
        <f t="shared" si="97"/>
        <v>2047</v>
      </c>
      <c r="B2064" s="318"/>
      <c r="C2064" s="71"/>
      <c r="D2064" s="314"/>
      <c r="E2064" s="70"/>
      <c r="F2064" s="309"/>
      <c r="G2064" s="308"/>
      <c r="H2064" s="305"/>
      <c r="I2064" s="305"/>
      <c r="J2064" s="311"/>
      <c r="K2064" s="305"/>
      <c r="L2064" s="130" t="str">
        <f>IF(I2064&lt;H2064,"Check dates",IF(AND(H2064="",I2064&gt;0),"Check dates",IF(I2064="",".",IFERROR(MAX(0,NETWORKDAYS(H2064,I2064,Lists!$F$45:$F$65)-IF(ISNUMBER(J2064),J2064,0)-1,0),"."))))</f>
        <v>.</v>
      </c>
      <c r="M2064" s="308"/>
      <c r="N2064" s="308"/>
      <c r="O2064" s="304"/>
      <c r="P2064" s="304"/>
      <c r="Q2064" s="304"/>
      <c r="R2064" s="304"/>
      <c r="S2064" s="130" t="str">
        <f t="shared" si="96"/>
        <v>.</v>
      </c>
      <c r="T2064" s="169" t="str">
        <f>IF(S2064="Yes",(NETWORKDAYS(H2064,$D$12,Lists!$F$45:$F$65)-IF(ISNUMBER(J2064),J2064,0)-1),".")</f>
        <v>.</v>
      </c>
      <c r="U2064" s="24"/>
      <c r="V2064" s="296" t="str">
        <f t="shared" si="95"/>
        <v>.</v>
      </c>
      <c r="W2064" s="44"/>
      <c r="X2064" s="307"/>
      <c r="Y2064" s="44"/>
      <c r="Z2064" s="44"/>
      <c r="AA2064" s="44"/>
      <c r="AB2064" s="44"/>
      <c r="AC2064" s="44"/>
      <c r="AD2064" s="44"/>
      <c r="AE2064" s="44"/>
      <c r="AF2064" s="44"/>
      <c r="AG2064" s="44"/>
    </row>
    <row r="2065" spans="1:33" s="105" customFormat="1" ht="11.45" customHeight="1" outlineLevel="1" x14ac:dyDescent="0.2">
      <c r="A2065" s="142">
        <f t="shared" si="97"/>
        <v>2048</v>
      </c>
      <c r="B2065" s="318"/>
      <c r="C2065" s="71"/>
      <c r="D2065" s="314"/>
      <c r="E2065" s="70"/>
      <c r="F2065" s="309"/>
      <c r="G2065" s="308"/>
      <c r="H2065" s="305"/>
      <c r="I2065" s="305"/>
      <c r="J2065" s="311"/>
      <c r="K2065" s="305"/>
      <c r="L2065" s="130" t="str">
        <f>IF(I2065&lt;H2065,"Check dates",IF(AND(H2065="",I2065&gt;0),"Check dates",IF(I2065="",".",IFERROR(MAX(0,NETWORKDAYS(H2065,I2065,Lists!$F$45:$F$65)-IF(ISNUMBER(J2065),J2065,0)-1,0),"."))))</f>
        <v>.</v>
      </c>
      <c r="M2065" s="308"/>
      <c r="N2065" s="308"/>
      <c r="O2065" s="304"/>
      <c r="P2065" s="304"/>
      <c r="Q2065" s="304"/>
      <c r="R2065" s="304"/>
      <c r="S2065" s="130" t="str">
        <f t="shared" si="96"/>
        <v>.</v>
      </c>
      <c r="T2065" s="169" t="str">
        <f>IF(S2065="Yes",(NETWORKDAYS(H2065,$D$12,Lists!$F$45:$F$65)-IF(ISNUMBER(J2065),J2065,0)-1),".")</f>
        <v>.</v>
      </c>
      <c r="U2065" s="24"/>
      <c r="V2065" s="296" t="str">
        <f t="shared" ref="V2065:V2128" si="98">IF(I2065="",".",IF(VALUE(I2065)&lt;=VALUE($D$12),VALUE(I2065),"."))</f>
        <v>.</v>
      </c>
      <c r="W2065" s="44"/>
      <c r="X2065" s="307"/>
      <c r="Y2065" s="44"/>
      <c r="Z2065" s="44"/>
      <c r="AA2065" s="44"/>
      <c r="AB2065" s="44"/>
      <c r="AC2065" s="44"/>
      <c r="AD2065" s="44"/>
      <c r="AE2065" s="44"/>
      <c r="AF2065" s="44"/>
      <c r="AG2065" s="44"/>
    </row>
    <row r="2066" spans="1:33" s="105" customFormat="1" ht="11.45" customHeight="1" outlineLevel="1" x14ac:dyDescent="0.2">
      <c r="A2066" s="142">
        <f t="shared" si="97"/>
        <v>2049</v>
      </c>
      <c r="B2066" s="318"/>
      <c r="C2066" s="71"/>
      <c r="D2066" s="314"/>
      <c r="E2066" s="70"/>
      <c r="F2066" s="309"/>
      <c r="G2066" s="308"/>
      <c r="H2066" s="305"/>
      <c r="I2066" s="319"/>
      <c r="J2066" s="311"/>
      <c r="K2066" s="305"/>
      <c r="L2066" s="130" t="str">
        <f>IF(I2066&lt;H2066,"Check dates",IF(AND(H2066="",I2066&gt;0),"Check dates",IF(I2066="",".",IFERROR(MAX(0,NETWORKDAYS(H2066,I2066,Lists!$F$45:$F$65)-IF(ISNUMBER(J2066),J2066,0)-1,0),"."))))</f>
        <v>.</v>
      </c>
      <c r="M2066" s="308"/>
      <c r="N2066" s="308"/>
      <c r="O2066" s="304"/>
      <c r="P2066" s="304"/>
      <c r="Q2066" s="304"/>
      <c r="R2066" s="304"/>
      <c r="S2066" s="130" t="str">
        <f t="shared" ref="S2066:S2129" si="99">IF(ISBLANK(B2066),".",IF(V2066=".","Yes","No"))</f>
        <v>.</v>
      </c>
      <c r="T2066" s="169" t="str">
        <f>IF(S2066="Yes",(NETWORKDAYS(H2066,$D$12,Lists!$F$45:$F$65)-IF(ISNUMBER(J2066),J2066,0)-1),".")</f>
        <v>.</v>
      </c>
      <c r="U2066" s="24"/>
      <c r="V2066" s="296" t="str">
        <f t="shared" si="98"/>
        <v>.</v>
      </c>
      <c r="W2066" s="44"/>
      <c r="X2066" s="307"/>
      <c r="Y2066" s="44"/>
      <c r="Z2066" s="44"/>
      <c r="AA2066" s="44"/>
      <c r="AB2066" s="44"/>
      <c r="AC2066" s="44"/>
      <c r="AD2066" s="44"/>
      <c r="AE2066" s="44"/>
      <c r="AF2066" s="44"/>
      <c r="AG2066" s="44"/>
    </row>
    <row r="2067" spans="1:33" s="105" customFormat="1" ht="11.45" customHeight="1" outlineLevel="1" x14ac:dyDescent="0.2">
      <c r="A2067" s="142">
        <f t="shared" si="97"/>
        <v>2050</v>
      </c>
      <c r="B2067" s="318"/>
      <c r="C2067" s="71"/>
      <c r="D2067" s="314"/>
      <c r="E2067" s="70"/>
      <c r="F2067" s="309"/>
      <c r="G2067" s="308"/>
      <c r="H2067" s="305"/>
      <c r="I2067" s="305"/>
      <c r="J2067" s="311"/>
      <c r="K2067" s="305"/>
      <c r="L2067" s="130" t="str">
        <f>IF(I2067&lt;H2067,"Check dates",IF(AND(H2067="",I2067&gt;0),"Check dates",IF(I2067="",".",IFERROR(MAX(0,NETWORKDAYS(H2067,I2067,Lists!$F$45:$F$65)-IF(ISNUMBER(J2067),J2067,0)-1,0),"."))))</f>
        <v>.</v>
      </c>
      <c r="M2067" s="308"/>
      <c r="N2067" s="308"/>
      <c r="O2067" s="304"/>
      <c r="P2067" s="304"/>
      <c r="Q2067" s="304"/>
      <c r="R2067" s="304"/>
      <c r="S2067" s="130" t="str">
        <f t="shared" si="99"/>
        <v>.</v>
      </c>
      <c r="T2067" s="169" t="str">
        <f>IF(S2067="Yes",(NETWORKDAYS(H2067,$D$12,Lists!$F$45:$F$65)-IF(ISNUMBER(J2067),J2067,0)-1),".")</f>
        <v>.</v>
      </c>
      <c r="U2067" s="24"/>
      <c r="V2067" s="296" t="str">
        <f t="shared" si="98"/>
        <v>.</v>
      </c>
      <c r="W2067" s="44"/>
      <c r="X2067" s="307"/>
      <c r="Y2067" s="44"/>
      <c r="Z2067" s="44"/>
      <c r="AA2067" s="44"/>
      <c r="AB2067" s="44"/>
      <c r="AC2067" s="44"/>
      <c r="AD2067" s="44"/>
      <c r="AE2067" s="44"/>
      <c r="AF2067" s="44"/>
      <c r="AG2067" s="44"/>
    </row>
    <row r="2068" spans="1:33" s="105" customFormat="1" ht="11.45" customHeight="1" outlineLevel="1" x14ac:dyDescent="0.2">
      <c r="A2068" s="142">
        <f t="shared" si="97"/>
        <v>2051</v>
      </c>
      <c r="B2068" s="318"/>
      <c r="C2068" s="71"/>
      <c r="D2068" s="314"/>
      <c r="E2068" s="70"/>
      <c r="F2068" s="309"/>
      <c r="G2068" s="308"/>
      <c r="H2068" s="305"/>
      <c r="I2068" s="305"/>
      <c r="J2068" s="311"/>
      <c r="K2068" s="305"/>
      <c r="L2068" s="130" t="str">
        <f>IF(I2068&lt;H2068,"Check dates",IF(AND(H2068="",I2068&gt;0),"Check dates",IF(I2068="",".",IFERROR(MAX(0,NETWORKDAYS(H2068,I2068,Lists!$F$45:$F$65)-IF(ISNUMBER(J2068),J2068,0)-1,0),"."))))</f>
        <v>.</v>
      </c>
      <c r="M2068" s="308"/>
      <c r="N2068" s="308"/>
      <c r="O2068" s="304"/>
      <c r="P2068" s="304"/>
      <c r="Q2068" s="304"/>
      <c r="R2068" s="304"/>
      <c r="S2068" s="130" t="str">
        <f t="shared" si="99"/>
        <v>.</v>
      </c>
      <c r="T2068" s="169" t="str">
        <f>IF(S2068="Yes",(NETWORKDAYS(H2068,$D$12,Lists!$F$45:$F$65)-IF(ISNUMBER(J2068),J2068,0)-1),".")</f>
        <v>.</v>
      </c>
      <c r="U2068" s="24"/>
      <c r="V2068" s="296" t="str">
        <f t="shared" si="98"/>
        <v>.</v>
      </c>
      <c r="W2068" s="44"/>
      <c r="X2068" s="307"/>
      <c r="Y2068" s="44"/>
      <c r="Z2068" s="44"/>
      <c r="AA2068" s="44"/>
      <c r="AB2068" s="44"/>
      <c r="AC2068" s="44"/>
      <c r="AD2068" s="44"/>
      <c r="AE2068" s="44"/>
      <c r="AF2068" s="44"/>
      <c r="AG2068" s="44"/>
    </row>
    <row r="2069" spans="1:33" s="105" customFormat="1" ht="11.45" customHeight="1" outlineLevel="1" x14ac:dyDescent="0.2">
      <c r="A2069" s="142">
        <f t="shared" si="97"/>
        <v>2052</v>
      </c>
      <c r="B2069" s="318"/>
      <c r="C2069" s="71"/>
      <c r="D2069" s="314"/>
      <c r="E2069" s="70"/>
      <c r="F2069" s="309"/>
      <c r="G2069" s="308"/>
      <c r="H2069" s="305"/>
      <c r="I2069" s="305"/>
      <c r="J2069" s="311"/>
      <c r="K2069" s="305"/>
      <c r="L2069" s="130" t="str">
        <f>IF(I2069&lt;H2069,"Check dates",IF(AND(H2069="",I2069&gt;0),"Check dates",IF(I2069="",".",IFERROR(MAX(0,NETWORKDAYS(H2069,I2069,Lists!$F$45:$F$65)-IF(ISNUMBER(J2069),J2069,0)-1,0),"."))))</f>
        <v>.</v>
      </c>
      <c r="M2069" s="308"/>
      <c r="N2069" s="308"/>
      <c r="O2069" s="304"/>
      <c r="P2069" s="304"/>
      <c r="Q2069" s="304"/>
      <c r="R2069" s="304"/>
      <c r="S2069" s="130" t="str">
        <f t="shared" si="99"/>
        <v>.</v>
      </c>
      <c r="T2069" s="169" t="str">
        <f>IF(S2069="Yes",(NETWORKDAYS(H2069,$D$12,Lists!$F$45:$F$65)-IF(ISNUMBER(J2069),J2069,0)-1),".")</f>
        <v>.</v>
      </c>
      <c r="U2069" s="24"/>
      <c r="V2069" s="296" t="str">
        <f t="shared" si="98"/>
        <v>.</v>
      </c>
      <c r="W2069" s="44"/>
      <c r="X2069" s="307"/>
      <c r="Y2069" s="44"/>
      <c r="Z2069" s="44"/>
      <c r="AA2069" s="44"/>
      <c r="AB2069" s="44"/>
      <c r="AC2069" s="44"/>
      <c r="AD2069" s="44"/>
      <c r="AE2069" s="44"/>
      <c r="AF2069" s="44"/>
      <c r="AG2069" s="44"/>
    </row>
    <row r="2070" spans="1:33" s="105" customFormat="1" ht="11.45" customHeight="1" outlineLevel="1" x14ac:dyDescent="0.2">
      <c r="A2070" s="142">
        <f t="shared" si="97"/>
        <v>2053</v>
      </c>
      <c r="B2070" s="318"/>
      <c r="C2070" s="71"/>
      <c r="D2070" s="314"/>
      <c r="E2070" s="70"/>
      <c r="F2070" s="309"/>
      <c r="G2070" s="308"/>
      <c r="H2070" s="305"/>
      <c r="I2070" s="305"/>
      <c r="J2070" s="311"/>
      <c r="K2070" s="305"/>
      <c r="L2070" s="130" t="str">
        <f>IF(I2070&lt;H2070,"Check dates",IF(AND(H2070="",I2070&gt;0),"Check dates",IF(I2070="",".",IFERROR(MAX(0,NETWORKDAYS(H2070,I2070,Lists!$F$45:$F$65)-IF(ISNUMBER(J2070),J2070,0)-1,0),"."))))</f>
        <v>.</v>
      </c>
      <c r="M2070" s="308"/>
      <c r="N2070" s="308"/>
      <c r="O2070" s="304"/>
      <c r="P2070" s="304"/>
      <c r="Q2070" s="304"/>
      <c r="R2070" s="304"/>
      <c r="S2070" s="130" t="str">
        <f t="shared" si="99"/>
        <v>.</v>
      </c>
      <c r="T2070" s="169" t="str">
        <f>IF(S2070="Yes",(NETWORKDAYS(H2070,$D$12,Lists!$F$45:$F$65)-IF(ISNUMBER(J2070),J2070,0)-1),".")</f>
        <v>.</v>
      </c>
      <c r="U2070" s="24"/>
      <c r="V2070" s="296" t="str">
        <f t="shared" si="98"/>
        <v>.</v>
      </c>
      <c r="W2070" s="44"/>
      <c r="X2070" s="307"/>
      <c r="Y2070" s="44"/>
      <c r="Z2070" s="44"/>
      <c r="AA2070" s="44"/>
      <c r="AB2070" s="44"/>
      <c r="AC2070" s="44"/>
      <c r="AD2070" s="44"/>
      <c r="AE2070" s="44"/>
      <c r="AF2070" s="44"/>
      <c r="AG2070" s="44"/>
    </row>
    <row r="2071" spans="1:33" s="105" customFormat="1" ht="11.45" customHeight="1" outlineLevel="1" x14ac:dyDescent="0.2">
      <c r="A2071" s="142">
        <f t="shared" si="97"/>
        <v>2054</v>
      </c>
      <c r="B2071" s="318"/>
      <c r="C2071" s="71"/>
      <c r="D2071" s="314"/>
      <c r="E2071" s="70"/>
      <c r="F2071" s="309"/>
      <c r="G2071" s="308"/>
      <c r="H2071" s="305"/>
      <c r="I2071" s="305"/>
      <c r="J2071" s="311"/>
      <c r="K2071" s="305"/>
      <c r="L2071" s="130" t="str">
        <f>IF(I2071&lt;H2071,"Check dates",IF(AND(H2071="",I2071&gt;0),"Check dates",IF(I2071="",".",IFERROR(MAX(0,NETWORKDAYS(H2071,I2071,Lists!$F$45:$F$65)-IF(ISNUMBER(J2071),J2071,0)-1,0),"."))))</f>
        <v>.</v>
      </c>
      <c r="M2071" s="308"/>
      <c r="N2071" s="308"/>
      <c r="O2071" s="304"/>
      <c r="P2071" s="304"/>
      <c r="Q2071" s="304"/>
      <c r="R2071" s="304"/>
      <c r="S2071" s="130" t="str">
        <f t="shared" si="99"/>
        <v>.</v>
      </c>
      <c r="T2071" s="169" t="str">
        <f>IF(S2071="Yes",(NETWORKDAYS(H2071,$D$12,Lists!$F$45:$F$65)-IF(ISNUMBER(J2071),J2071,0)-1),".")</f>
        <v>.</v>
      </c>
      <c r="U2071" s="24"/>
      <c r="V2071" s="296" t="str">
        <f t="shared" si="98"/>
        <v>.</v>
      </c>
      <c r="W2071" s="44"/>
      <c r="X2071" s="307"/>
      <c r="Y2071" s="44"/>
      <c r="Z2071" s="44"/>
      <c r="AA2071" s="44"/>
      <c r="AB2071" s="44"/>
      <c r="AC2071" s="44"/>
      <c r="AD2071" s="44"/>
      <c r="AE2071" s="44"/>
      <c r="AF2071" s="44"/>
      <c r="AG2071" s="44"/>
    </row>
    <row r="2072" spans="1:33" s="105" customFormat="1" ht="11.45" customHeight="1" outlineLevel="1" x14ac:dyDescent="0.2">
      <c r="A2072" s="142">
        <f t="shared" si="97"/>
        <v>2055</v>
      </c>
      <c r="B2072" s="318"/>
      <c r="C2072" s="71"/>
      <c r="D2072" s="314"/>
      <c r="E2072" s="70"/>
      <c r="F2072" s="309"/>
      <c r="G2072" s="308"/>
      <c r="H2072" s="305"/>
      <c r="I2072" s="305"/>
      <c r="J2072" s="311"/>
      <c r="K2072" s="305"/>
      <c r="L2072" s="130" t="str">
        <f>IF(I2072&lt;H2072,"Check dates",IF(AND(H2072="",I2072&gt;0),"Check dates",IF(I2072="",".",IFERROR(MAX(0,NETWORKDAYS(H2072,I2072,Lists!$F$45:$F$65)-IF(ISNUMBER(J2072),J2072,0)-1,0),"."))))</f>
        <v>.</v>
      </c>
      <c r="M2072" s="308"/>
      <c r="N2072" s="308"/>
      <c r="O2072" s="304"/>
      <c r="P2072" s="304"/>
      <c r="Q2072" s="304"/>
      <c r="R2072" s="304"/>
      <c r="S2072" s="130" t="str">
        <f t="shared" si="99"/>
        <v>.</v>
      </c>
      <c r="T2072" s="169" t="str">
        <f>IF(S2072="Yes",(NETWORKDAYS(H2072,$D$12,Lists!$F$45:$F$65)-IF(ISNUMBER(J2072),J2072,0)-1),".")</f>
        <v>.</v>
      </c>
      <c r="U2072" s="24"/>
      <c r="V2072" s="296" t="str">
        <f t="shared" si="98"/>
        <v>.</v>
      </c>
      <c r="W2072" s="44"/>
      <c r="X2072" s="307"/>
      <c r="Y2072" s="44"/>
      <c r="Z2072" s="44"/>
      <c r="AA2072" s="44"/>
      <c r="AB2072" s="44"/>
      <c r="AC2072" s="44"/>
      <c r="AD2072" s="44"/>
      <c r="AE2072" s="44"/>
      <c r="AF2072" s="44"/>
      <c r="AG2072" s="44"/>
    </row>
    <row r="2073" spans="1:33" s="105" customFormat="1" ht="11.45" customHeight="1" outlineLevel="1" x14ac:dyDescent="0.2">
      <c r="A2073" s="142">
        <f t="shared" si="97"/>
        <v>2056</v>
      </c>
      <c r="B2073" s="318"/>
      <c r="C2073" s="71"/>
      <c r="D2073" s="314"/>
      <c r="E2073" s="70"/>
      <c r="F2073" s="309"/>
      <c r="G2073" s="308"/>
      <c r="H2073" s="305"/>
      <c r="I2073" s="305"/>
      <c r="J2073" s="311"/>
      <c r="K2073" s="305"/>
      <c r="L2073" s="130" t="str">
        <f>IF(I2073&lt;H2073,"Check dates",IF(AND(H2073="",I2073&gt;0),"Check dates",IF(I2073="",".",IFERROR(MAX(0,NETWORKDAYS(H2073,I2073,Lists!$F$45:$F$65)-IF(ISNUMBER(J2073),J2073,0)-1,0),"."))))</f>
        <v>.</v>
      </c>
      <c r="M2073" s="308"/>
      <c r="N2073" s="308"/>
      <c r="O2073" s="304"/>
      <c r="P2073" s="304"/>
      <c r="Q2073" s="304"/>
      <c r="R2073" s="304"/>
      <c r="S2073" s="130" t="str">
        <f t="shared" si="99"/>
        <v>.</v>
      </c>
      <c r="T2073" s="169" t="str">
        <f>IF(S2073="Yes",(NETWORKDAYS(H2073,$D$12,Lists!$F$45:$F$65)-IF(ISNUMBER(J2073),J2073,0)-1),".")</f>
        <v>.</v>
      </c>
      <c r="U2073" s="24"/>
      <c r="V2073" s="296" t="str">
        <f t="shared" si="98"/>
        <v>.</v>
      </c>
      <c r="W2073" s="44"/>
      <c r="X2073" s="307"/>
      <c r="Y2073" s="44"/>
      <c r="Z2073" s="44"/>
      <c r="AA2073" s="44"/>
      <c r="AB2073" s="44"/>
      <c r="AC2073" s="44"/>
      <c r="AD2073" s="44"/>
      <c r="AE2073" s="44"/>
      <c r="AF2073" s="44"/>
      <c r="AG2073" s="44"/>
    </row>
    <row r="2074" spans="1:33" s="105" customFormat="1" ht="11.45" customHeight="1" outlineLevel="1" x14ac:dyDescent="0.2">
      <c r="A2074" s="142">
        <f t="shared" si="97"/>
        <v>2057</v>
      </c>
      <c r="B2074" s="318"/>
      <c r="C2074" s="71"/>
      <c r="D2074" s="314"/>
      <c r="E2074" s="70"/>
      <c r="F2074" s="309"/>
      <c r="G2074" s="308"/>
      <c r="H2074" s="305"/>
      <c r="I2074" s="305"/>
      <c r="J2074" s="311"/>
      <c r="K2074" s="305"/>
      <c r="L2074" s="130" t="str">
        <f>IF(I2074&lt;H2074,"Check dates",IF(AND(H2074="",I2074&gt;0),"Check dates",IF(I2074="",".",IFERROR(MAX(0,NETWORKDAYS(H2074,I2074,Lists!$F$45:$F$65)-IF(ISNUMBER(J2074),J2074,0)-1,0),"."))))</f>
        <v>.</v>
      </c>
      <c r="M2074" s="308"/>
      <c r="N2074" s="308"/>
      <c r="O2074" s="304"/>
      <c r="P2074" s="304"/>
      <c r="Q2074" s="304"/>
      <c r="R2074" s="304"/>
      <c r="S2074" s="130" t="str">
        <f t="shared" si="99"/>
        <v>.</v>
      </c>
      <c r="T2074" s="169" t="str">
        <f>IF(S2074="Yes",(NETWORKDAYS(H2074,$D$12,Lists!$F$45:$F$65)-IF(ISNUMBER(J2074),J2074,0)-1),".")</f>
        <v>.</v>
      </c>
      <c r="U2074" s="24"/>
      <c r="V2074" s="296" t="str">
        <f t="shared" si="98"/>
        <v>.</v>
      </c>
      <c r="W2074" s="44"/>
      <c r="X2074" s="307"/>
      <c r="Y2074" s="44"/>
      <c r="Z2074" s="44"/>
      <c r="AA2074" s="44"/>
      <c r="AB2074" s="44"/>
      <c r="AC2074" s="44"/>
      <c r="AD2074" s="44"/>
      <c r="AE2074" s="44"/>
      <c r="AF2074" s="44"/>
      <c r="AG2074" s="44"/>
    </row>
    <row r="2075" spans="1:33" s="105" customFormat="1" ht="11.45" customHeight="1" outlineLevel="1" x14ac:dyDescent="0.2">
      <c r="A2075" s="142">
        <f t="shared" si="97"/>
        <v>2058</v>
      </c>
      <c r="B2075" s="318"/>
      <c r="C2075" s="71"/>
      <c r="D2075" s="314"/>
      <c r="E2075" s="70"/>
      <c r="F2075" s="309"/>
      <c r="G2075" s="308"/>
      <c r="H2075" s="305"/>
      <c r="I2075" s="305"/>
      <c r="J2075" s="311"/>
      <c r="K2075" s="305"/>
      <c r="L2075" s="130" t="str">
        <f>IF(I2075&lt;H2075,"Check dates",IF(AND(H2075="",I2075&gt;0),"Check dates",IF(I2075="",".",IFERROR(MAX(0,NETWORKDAYS(H2075,I2075,Lists!$F$45:$F$65)-IF(ISNUMBER(J2075),J2075,0)-1,0),"."))))</f>
        <v>.</v>
      </c>
      <c r="M2075" s="308"/>
      <c r="N2075" s="308"/>
      <c r="O2075" s="304"/>
      <c r="P2075" s="304"/>
      <c r="Q2075" s="304"/>
      <c r="R2075" s="304"/>
      <c r="S2075" s="130" t="str">
        <f t="shared" si="99"/>
        <v>.</v>
      </c>
      <c r="T2075" s="169" t="str">
        <f>IF(S2075="Yes",(NETWORKDAYS(H2075,$D$12,Lists!$F$45:$F$65)-IF(ISNUMBER(J2075),J2075,0)-1),".")</f>
        <v>.</v>
      </c>
      <c r="U2075" s="24"/>
      <c r="V2075" s="296" t="str">
        <f t="shared" si="98"/>
        <v>.</v>
      </c>
      <c r="W2075" s="44"/>
      <c r="X2075" s="307"/>
      <c r="Y2075" s="44"/>
      <c r="Z2075" s="44"/>
      <c r="AA2075" s="44"/>
      <c r="AB2075" s="44"/>
      <c r="AC2075" s="44"/>
      <c r="AD2075" s="44"/>
      <c r="AE2075" s="44"/>
      <c r="AF2075" s="44"/>
      <c r="AG2075" s="44"/>
    </row>
    <row r="2076" spans="1:33" s="105" customFormat="1" ht="11.45" customHeight="1" outlineLevel="1" x14ac:dyDescent="0.2">
      <c r="A2076" s="142">
        <f t="shared" si="97"/>
        <v>2059</v>
      </c>
      <c r="B2076" s="318"/>
      <c r="C2076" s="71"/>
      <c r="D2076" s="314"/>
      <c r="E2076" s="70"/>
      <c r="F2076" s="309"/>
      <c r="G2076" s="308"/>
      <c r="H2076" s="305"/>
      <c r="I2076" s="305"/>
      <c r="J2076" s="311"/>
      <c r="K2076" s="305"/>
      <c r="L2076" s="130" t="str">
        <f>IF(I2076&lt;H2076,"Check dates",IF(AND(H2076="",I2076&gt;0),"Check dates",IF(I2076="",".",IFERROR(MAX(0,NETWORKDAYS(H2076,I2076,Lists!$F$45:$F$65)-IF(ISNUMBER(J2076),J2076,0)-1,0),"."))))</f>
        <v>.</v>
      </c>
      <c r="M2076" s="308"/>
      <c r="N2076" s="308"/>
      <c r="O2076" s="304"/>
      <c r="P2076" s="304"/>
      <c r="Q2076" s="304"/>
      <c r="R2076" s="304"/>
      <c r="S2076" s="130" t="str">
        <f t="shared" si="99"/>
        <v>.</v>
      </c>
      <c r="T2076" s="169" t="str">
        <f>IF(S2076="Yes",(NETWORKDAYS(H2076,$D$12,Lists!$F$45:$F$65)-IF(ISNUMBER(J2076),J2076,0)-1),".")</f>
        <v>.</v>
      </c>
      <c r="U2076" s="24"/>
      <c r="V2076" s="296" t="str">
        <f t="shared" si="98"/>
        <v>.</v>
      </c>
      <c r="W2076" s="44"/>
      <c r="X2076" s="307"/>
      <c r="Y2076" s="44"/>
      <c r="Z2076" s="44"/>
      <c r="AA2076" s="44"/>
      <c r="AB2076" s="44"/>
      <c r="AC2076" s="44"/>
      <c r="AD2076" s="44"/>
      <c r="AE2076" s="44"/>
      <c r="AF2076" s="44"/>
      <c r="AG2076" s="44"/>
    </row>
    <row r="2077" spans="1:33" s="105" customFormat="1" ht="11.45" customHeight="1" outlineLevel="1" x14ac:dyDescent="0.2">
      <c r="A2077" s="142">
        <f t="shared" si="97"/>
        <v>2060</v>
      </c>
      <c r="B2077" s="318"/>
      <c r="C2077" s="71"/>
      <c r="D2077" s="314"/>
      <c r="E2077" s="70"/>
      <c r="F2077" s="309"/>
      <c r="G2077" s="308"/>
      <c r="H2077" s="305"/>
      <c r="I2077" s="305"/>
      <c r="J2077" s="311"/>
      <c r="K2077" s="305"/>
      <c r="L2077" s="130" t="str">
        <f>IF(I2077&lt;H2077,"Check dates",IF(AND(H2077="",I2077&gt;0),"Check dates",IF(I2077="",".",IFERROR(MAX(0,NETWORKDAYS(H2077,I2077,Lists!$F$45:$F$65)-IF(ISNUMBER(J2077),J2077,0)-1,0),"."))))</f>
        <v>.</v>
      </c>
      <c r="M2077" s="308"/>
      <c r="N2077" s="308"/>
      <c r="O2077" s="304"/>
      <c r="P2077" s="304"/>
      <c r="Q2077" s="304"/>
      <c r="R2077" s="304"/>
      <c r="S2077" s="130" t="str">
        <f t="shared" si="99"/>
        <v>.</v>
      </c>
      <c r="T2077" s="169" t="str">
        <f>IF(S2077="Yes",(NETWORKDAYS(H2077,$D$12,Lists!$F$45:$F$65)-IF(ISNUMBER(J2077),J2077,0)-1),".")</f>
        <v>.</v>
      </c>
      <c r="U2077" s="24"/>
      <c r="V2077" s="296" t="str">
        <f t="shared" si="98"/>
        <v>.</v>
      </c>
      <c r="W2077" s="44"/>
      <c r="X2077" s="307"/>
      <c r="Y2077" s="44"/>
      <c r="Z2077" s="44"/>
      <c r="AA2077" s="44"/>
      <c r="AB2077" s="44"/>
      <c r="AC2077" s="44"/>
      <c r="AD2077" s="44"/>
      <c r="AE2077" s="44"/>
      <c r="AF2077" s="44"/>
      <c r="AG2077" s="44"/>
    </row>
    <row r="2078" spans="1:33" s="105" customFormat="1" outlineLevel="1" x14ac:dyDescent="0.2">
      <c r="A2078" s="142">
        <f t="shared" si="97"/>
        <v>2061</v>
      </c>
      <c r="B2078" s="318"/>
      <c r="C2078" s="71"/>
      <c r="D2078" s="314"/>
      <c r="E2078" s="70"/>
      <c r="F2078" s="309"/>
      <c r="G2078" s="308"/>
      <c r="H2078" s="305"/>
      <c r="I2078" s="319"/>
      <c r="J2078" s="311"/>
      <c r="K2078" s="305"/>
      <c r="L2078" s="130" t="str">
        <f>IF(I2078&lt;H2078,"Check dates",IF(AND(H2078="",I2078&gt;0),"Check dates",IF(I2078="",".",IFERROR(MAX(0,NETWORKDAYS(H2078,I2078,Lists!$F$45:$F$65)-IF(ISNUMBER(J2078),J2078,0)-1,0),"."))))</f>
        <v>.</v>
      </c>
      <c r="M2078" s="308"/>
      <c r="N2078" s="308"/>
      <c r="O2078" s="304"/>
      <c r="P2078" s="304"/>
      <c r="Q2078" s="304"/>
      <c r="R2078" s="304"/>
      <c r="S2078" s="130" t="str">
        <f t="shared" si="99"/>
        <v>.</v>
      </c>
      <c r="T2078" s="169" t="str">
        <f>IF(S2078="Yes",(NETWORKDAYS(H2078,$D$12,Lists!$F$45:$F$65)-IF(ISNUMBER(J2078),J2078,0)-1),".")</f>
        <v>.</v>
      </c>
      <c r="U2078" s="24"/>
      <c r="V2078" s="296" t="str">
        <f t="shared" si="98"/>
        <v>.</v>
      </c>
      <c r="W2078" s="44"/>
      <c r="X2078" s="307"/>
      <c r="Y2078" s="44"/>
      <c r="Z2078" s="44"/>
      <c r="AA2078" s="44"/>
      <c r="AB2078" s="44"/>
      <c r="AC2078" s="44"/>
      <c r="AD2078" s="44"/>
      <c r="AE2078" s="44"/>
      <c r="AF2078" s="44"/>
      <c r="AG2078" s="44"/>
    </row>
    <row r="2079" spans="1:33" s="105" customFormat="1" ht="11.45" customHeight="1" outlineLevel="1" x14ac:dyDescent="0.2">
      <c r="A2079" s="142">
        <f t="shared" si="97"/>
        <v>2062</v>
      </c>
      <c r="B2079" s="318"/>
      <c r="C2079" s="71"/>
      <c r="D2079" s="314"/>
      <c r="E2079" s="70"/>
      <c r="F2079" s="309"/>
      <c r="G2079" s="308"/>
      <c r="H2079" s="305"/>
      <c r="I2079" s="319"/>
      <c r="J2079" s="311"/>
      <c r="K2079" s="305"/>
      <c r="L2079" s="130" t="str">
        <f>IF(I2079&lt;H2079,"Check dates",IF(AND(H2079="",I2079&gt;0),"Check dates",IF(I2079="",".",IFERROR(MAX(0,NETWORKDAYS(H2079,I2079,Lists!$F$45:$F$65)-IF(ISNUMBER(J2079),J2079,0)-1,0),"."))))</f>
        <v>.</v>
      </c>
      <c r="M2079" s="308"/>
      <c r="N2079" s="308"/>
      <c r="O2079" s="304"/>
      <c r="P2079" s="304"/>
      <c r="Q2079" s="304"/>
      <c r="R2079" s="304"/>
      <c r="S2079" s="130" t="str">
        <f t="shared" si="99"/>
        <v>.</v>
      </c>
      <c r="T2079" s="169" t="str">
        <f>IF(S2079="Yes",(NETWORKDAYS(H2079,$D$12,Lists!$F$45:$F$65)-IF(ISNUMBER(J2079),J2079,0)-1),".")</f>
        <v>.</v>
      </c>
      <c r="U2079" s="24"/>
      <c r="V2079" s="296" t="str">
        <f t="shared" si="98"/>
        <v>.</v>
      </c>
      <c r="W2079" s="44"/>
      <c r="X2079" s="307"/>
      <c r="Y2079" s="44"/>
      <c r="Z2079" s="44"/>
      <c r="AA2079" s="44"/>
      <c r="AB2079" s="44"/>
      <c r="AC2079" s="44"/>
      <c r="AD2079" s="44"/>
      <c r="AE2079" s="44"/>
      <c r="AF2079" s="44"/>
      <c r="AG2079" s="44"/>
    </row>
    <row r="2080" spans="1:33" s="105" customFormat="1" ht="11.45" customHeight="1" outlineLevel="1" x14ac:dyDescent="0.2">
      <c r="A2080" s="142">
        <f t="shared" si="97"/>
        <v>2063</v>
      </c>
      <c r="B2080" s="318"/>
      <c r="C2080" s="71"/>
      <c r="D2080" s="314"/>
      <c r="E2080" s="70"/>
      <c r="F2080" s="309"/>
      <c r="G2080" s="308"/>
      <c r="H2080" s="305"/>
      <c r="I2080" s="319"/>
      <c r="J2080" s="311"/>
      <c r="K2080" s="305"/>
      <c r="L2080" s="130" t="str">
        <f>IF(I2080&lt;H2080,"Check dates",IF(AND(H2080="",I2080&gt;0),"Check dates",IF(I2080="",".",IFERROR(MAX(0,NETWORKDAYS(H2080,I2080,Lists!$F$45:$F$65)-IF(ISNUMBER(J2080),J2080,0)-1,0),"."))))</f>
        <v>.</v>
      </c>
      <c r="M2080" s="308"/>
      <c r="N2080" s="308"/>
      <c r="O2080" s="304"/>
      <c r="P2080" s="304"/>
      <c r="Q2080" s="304"/>
      <c r="R2080" s="304"/>
      <c r="S2080" s="130" t="str">
        <f t="shared" si="99"/>
        <v>.</v>
      </c>
      <c r="T2080" s="169" t="str">
        <f>IF(S2080="Yes",(NETWORKDAYS(H2080,$D$12,Lists!$F$45:$F$65)-IF(ISNUMBER(J2080),J2080,0)-1),".")</f>
        <v>.</v>
      </c>
      <c r="U2080" s="24"/>
      <c r="V2080" s="296" t="str">
        <f t="shared" si="98"/>
        <v>.</v>
      </c>
      <c r="W2080" s="44"/>
      <c r="X2080" s="307"/>
      <c r="Y2080" s="44"/>
      <c r="Z2080" s="44"/>
      <c r="AA2080" s="44"/>
      <c r="AB2080" s="44"/>
      <c r="AC2080" s="44"/>
      <c r="AD2080" s="44"/>
      <c r="AE2080" s="44"/>
      <c r="AF2080" s="44"/>
      <c r="AG2080" s="44"/>
    </row>
    <row r="2081" spans="1:33" s="105" customFormat="1" ht="11.45" customHeight="1" outlineLevel="1" x14ac:dyDescent="0.2">
      <c r="A2081" s="142">
        <f t="shared" si="97"/>
        <v>2064</v>
      </c>
      <c r="B2081" s="318"/>
      <c r="C2081" s="71"/>
      <c r="D2081" s="314"/>
      <c r="E2081" s="70"/>
      <c r="F2081" s="309"/>
      <c r="G2081" s="308"/>
      <c r="H2081" s="305"/>
      <c r="I2081" s="305"/>
      <c r="J2081" s="311"/>
      <c r="K2081" s="305"/>
      <c r="L2081" s="130" t="str">
        <f>IF(I2081&lt;H2081,"Check dates",IF(AND(H2081="",I2081&gt;0),"Check dates",IF(I2081="",".",IFERROR(MAX(0,NETWORKDAYS(H2081,I2081,Lists!$F$45:$F$65)-IF(ISNUMBER(J2081),J2081,0)-1,0),"."))))</f>
        <v>.</v>
      </c>
      <c r="M2081" s="308"/>
      <c r="N2081" s="308"/>
      <c r="O2081" s="304"/>
      <c r="P2081" s="304"/>
      <c r="Q2081" s="304"/>
      <c r="R2081" s="304"/>
      <c r="S2081" s="130" t="str">
        <f t="shared" si="99"/>
        <v>.</v>
      </c>
      <c r="T2081" s="169" t="str">
        <f>IF(S2081="Yes",(NETWORKDAYS(H2081,$D$12,Lists!$F$45:$F$65)-IF(ISNUMBER(J2081),J2081,0)-1),".")</f>
        <v>.</v>
      </c>
      <c r="U2081" s="24"/>
      <c r="V2081" s="296" t="str">
        <f t="shared" si="98"/>
        <v>.</v>
      </c>
      <c r="W2081" s="44"/>
      <c r="X2081" s="307"/>
      <c r="Y2081" s="44"/>
      <c r="Z2081" s="44"/>
      <c r="AA2081" s="44"/>
      <c r="AB2081" s="44"/>
      <c r="AC2081" s="44"/>
      <c r="AD2081" s="44"/>
      <c r="AE2081" s="44"/>
      <c r="AF2081" s="44"/>
      <c r="AG2081" s="44"/>
    </row>
    <row r="2082" spans="1:33" s="105" customFormat="1" ht="11.45" customHeight="1" outlineLevel="1" x14ac:dyDescent="0.2">
      <c r="A2082" s="142">
        <f t="shared" si="97"/>
        <v>2065</v>
      </c>
      <c r="B2082" s="318"/>
      <c r="C2082" s="71"/>
      <c r="D2082" s="314"/>
      <c r="E2082" s="70"/>
      <c r="F2082" s="309"/>
      <c r="G2082" s="308"/>
      <c r="H2082" s="305"/>
      <c r="I2082" s="305"/>
      <c r="J2082" s="311"/>
      <c r="K2082" s="305"/>
      <c r="L2082" s="130" t="str">
        <f>IF(I2082&lt;H2082,"Check dates",IF(AND(H2082="",I2082&gt;0),"Check dates",IF(I2082="",".",IFERROR(MAX(0,NETWORKDAYS(H2082,I2082,Lists!$F$45:$F$65)-IF(ISNUMBER(J2082),J2082,0)-1,0),"."))))</f>
        <v>.</v>
      </c>
      <c r="M2082" s="308"/>
      <c r="N2082" s="308"/>
      <c r="O2082" s="304"/>
      <c r="P2082" s="304"/>
      <c r="Q2082" s="304"/>
      <c r="R2082" s="304"/>
      <c r="S2082" s="130" t="str">
        <f t="shared" si="99"/>
        <v>.</v>
      </c>
      <c r="T2082" s="169" t="str">
        <f>IF(S2082="Yes",(NETWORKDAYS(H2082,$D$12,Lists!$F$45:$F$65)-IF(ISNUMBER(J2082),J2082,0)-1),".")</f>
        <v>.</v>
      </c>
      <c r="U2082" s="24"/>
      <c r="V2082" s="296" t="str">
        <f t="shared" si="98"/>
        <v>.</v>
      </c>
      <c r="W2082" s="44"/>
      <c r="X2082" s="307"/>
      <c r="Y2082" s="44"/>
      <c r="Z2082" s="44"/>
      <c r="AA2082" s="44"/>
      <c r="AB2082" s="44"/>
      <c r="AC2082" s="44"/>
      <c r="AD2082" s="44"/>
      <c r="AE2082" s="44"/>
      <c r="AF2082" s="44"/>
      <c r="AG2082" s="44"/>
    </row>
    <row r="2083" spans="1:33" s="105" customFormat="1" ht="11.45" customHeight="1" outlineLevel="1" x14ac:dyDescent="0.2">
      <c r="A2083" s="142">
        <f t="shared" si="97"/>
        <v>2066</v>
      </c>
      <c r="B2083" s="318"/>
      <c r="C2083" s="71"/>
      <c r="D2083" s="314"/>
      <c r="E2083" s="70"/>
      <c r="F2083" s="309"/>
      <c r="G2083" s="308"/>
      <c r="H2083" s="305"/>
      <c r="I2083" s="305"/>
      <c r="J2083" s="311"/>
      <c r="K2083" s="305"/>
      <c r="L2083" s="130" t="str">
        <f>IF(I2083&lt;H2083,"Check dates",IF(AND(H2083="",I2083&gt;0),"Check dates",IF(I2083="",".",IFERROR(MAX(0,NETWORKDAYS(H2083,I2083,Lists!$F$45:$F$65)-IF(ISNUMBER(J2083),J2083,0)-1,0),"."))))</f>
        <v>.</v>
      </c>
      <c r="M2083" s="308"/>
      <c r="N2083" s="308"/>
      <c r="O2083" s="304"/>
      <c r="P2083" s="304"/>
      <c r="Q2083" s="304"/>
      <c r="R2083" s="304"/>
      <c r="S2083" s="130" t="str">
        <f t="shared" si="99"/>
        <v>.</v>
      </c>
      <c r="T2083" s="169" t="str">
        <f>IF(S2083="Yes",(NETWORKDAYS(H2083,$D$12,Lists!$F$45:$F$65)-IF(ISNUMBER(J2083),J2083,0)-1),".")</f>
        <v>.</v>
      </c>
      <c r="U2083" s="24"/>
      <c r="V2083" s="296" t="str">
        <f t="shared" si="98"/>
        <v>.</v>
      </c>
      <c r="W2083" s="44"/>
      <c r="X2083" s="307"/>
      <c r="Y2083" s="44"/>
      <c r="Z2083" s="44"/>
      <c r="AA2083" s="44"/>
      <c r="AB2083" s="44"/>
      <c r="AC2083" s="44"/>
      <c r="AD2083" s="44"/>
      <c r="AE2083" s="44"/>
      <c r="AF2083" s="44"/>
      <c r="AG2083" s="44"/>
    </row>
    <row r="2084" spans="1:33" s="105" customFormat="1" ht="11.45" customHeight="1" outlineLevel="1" x14ac:dyDescent="0.2">
      <c r="A2084" s="142">
        <f t="shared" si="97"/>
        <v>2067</v>
      </c>
      <c r="B2084" s="318"/>
      <c r="C2084" s="71"/>
      <c r="D2084" s="314"/>
      <c r="E2084" s="70"/>
      <c r="F2084" s="309"/>
      <c r="G2084" s="308"/>
      <c r="H2084" s="305"/>
      <c r="I2084" s="305"/>
      <c r="J2084" s="311"/>
      <c r="K2084" s="305"/>
      <c r="L2084" s="130" t="str">
        <f>IF(I2084&lt;H2084,"Check dates",IF(AND(H2084="",I2084&gt;0),"Check dates",IF(I2084="",".",IFERROR(MAX(0,NETWORKDAYS(H2084,I2084,Lists!$F$45:$F$65)-IF(ISNUMBER(J2084),J2084,0)-1,0),"."))))</f>
        <v>.</v>
      </c>
      <c r="M2084" s="308"/>
      <c r="N2084" s="308"/>
      <c r="O2084" s="304"/>
      <c r="P2084" s="304"/>
      <c r="Q2084" s="304"/>
      <c r="R2084" s="304"/>
      <c r="S2084" s="130" t="str">
        <f t="shared" si="99"/>
        <v>.</v>
      </c>
      <c r="T2084" s="169" t="str">
        <f>IF(S2084="Yes",(NETWORKDAYS(H2084,$D$12,Lists!$F$45:$F$65)-IF(ISNUMBER(J2084),J2084,0)-1),".")</f>
        <v>.</v>
      </c>
      <c r="U2084" s="24"/>
      <c r="V2084" s="296" t="str">
        <f t="shared" si="98"/>
        <v>.</v>
      </c>
      <c r="W2084" s="44"/>
      <c r="X2084" s="307"/>
      <c r="Y2084" s="44"/>
      <c r="Z2084" s="44"/>
      <c r="AA2084" s="44"/>
      <c r="AB2084" s="44"/>
      <c r="AC2084" s="44"/>
      <c r="AD2084" s="44"/>
      <c r="AE2084" s="44"/>
      <c r="AF2084" s="44"/>
      <c r="AG2084" s="44"/>
    </row>
    <row r="2085" spans="1:33" s="105" customFormat="1" ht="11.45" customHeight="1" outlineLevel="1" x14ac:dyDescent="0.2">
      <c r="A2085" s="142">
        <f t="shared" si="97"/>
        <v>2068</v>
      </c>
      <c r="B2085" s="318"/>
      <c r="C2085" s="71"/>
      <c r="D2085" s="314"/>
      <c r="E2085" s="70"/>
      <c r="F2085" s="309"/>
      <c r="G2085" s="308"/>
      <c r="H2085" s="305"/>
      <c r="I2085" s="305"/>
      <c r="J2085" s="311"/>
      <c r="K2085" s="305"/>
      <c r="L2085" s="130" t="str">
        <f>IF(I2085&lt;H2085,"Check dates",IF(AND(H2085="",I2085&gt;0),"Check dates",IF(I2085="",".",IFERROR(MAX(0,NETWORKDAYS(H2085,I2085,Lists!$F$45:$F$65)-IF(ISNUMBER(J2085),J2085,0)-1,0),"."))))</f>
        <v>.</v>
      </c>
      <c r="M2085" s="308"/>
      <c r="N2085" s="308"/>
      <c r="O2085" s="304"/>
      <c r="P2085" s="304"/>
      <c r="Q2085" s="304"/>
      <c r="R2085" s="304"/>
      <c r="S2085" s="130" t="str">
        <f t="shared" si="99"/>
        <v>.</v>
      </c>
      <c r="T2085" s="169" t="str">
        <f>IF(S2085="Yes",(NETWORKDAYS(H2085,$D$12,Lists!$F$45:$F$65)-IF(ISNUMBER(J2085),J2085,0)-1),".")</f>
        <v>.</v>
      </c>
      <c r="U2085" s="24"/>
      <c r="V2085" s="296" t="str">
        <f t="shared" si="98"/>
        <v>.</v>
      </c>
      <c r="W2085" s="44"/>
      <c r="X2085" s="307"/>
      <c r="Y2085" s="44"/>
      <c r="Z2085" s="44"/>
      <c r="AA2085" s="44"/>
      <c r="AB2085" s="44"/>
      <c r="AC2085" s="44"/>
      <c r="AD2085" s="44"/>
      <c r="AE2085" s="44"/>
      <c r="AF2085" s="44"/>
      <c r="AG2085" s="44"/>
    </row>
    <row r="2086" spans="1:33" s="105" customFormat="1" ht="11.45" customHeight="1" outlineLevel="1" x14ac:dyDescent="0.2">
      <c r="A2086" s="142">
        <f t="shared" si="97"/>
        <v>2069</v>
      </c>
      <c r="B2086" s="318"/>
      <c r="C2086" s="71"/>
      <c r="D2086" s="314"/>
      <c r="E2086" s="70"/>
      <c r="F2086" s="309"/>
      <c r="G2086" s="308"/>
      <c r="H2086" s="305"/>
      <c r="I2086" s="305"/>
      <c r="J2086" s="311"/>
      <c r="K2086" s="305"/>
      <c r="L2086" s="130" t="str">
        <f>IF(I2086&lt;H2086,"Check dates",IF(AND(H2086="",I2086&gt;0),"Check dates",IF(I2086="",".",IFERROR(MAX(0,NETWORKDAYS(H2086,I2086,Lists!$F$45:$F$65)-IF(ISNUMBER(J2086),J2086,0)-1,0),"."))))</f>
        <v>.</v>
      </c>
      <c r="M2086" s="308"/>
      <c r="N2086" s="308"/>
      <c r="O2086" s="304"/>
      <c r="P2086" s="304"/>
      <c r="Q2086" s="304"/>
      <c r="R2086" s="304"/>
      <c r="S2086" s="130" t="str">
        <f t="shared" si="99"/>
        <v>.</v>
      </c>
      <c r="T2086" s="169" t="str">
        <f>IF(S2086="Yes",(NETWORKDAYS(H2086,$D$12,Lists!$F$45:$F$65)-IF(ISNUMBER(J2086),J2086,0)-1),".")</f>
        <v>.</v>
      </c>
      <c r="U2086" s="24"/>
      <c r="V2086" s="296" t="str">
        <f t="shared" si="98"/>
        <v>.</v>
      </c>
      <c r="W2086" s="44"/>
      <c r="X2086" s="307"/>
      <c r="Y2086" s="44"/>
      <c r="Z2086" s="44"/>
      <c r="AA2086" s="44"/>
      <c r="AB2086" s="44"/>
      <c r="AC2086" s="44"/>
      <c r="AD2086" s="44"/>
      <c r="AE2086" s="44"/>
      <c r="AF2086" s="44"/>
      <c r="AG2086" s="44"/>
    </row>
    <row r="2087" spans="1:33" s="105" customFormat="1" ht="11.45" customHeight="1" outlineLevel="1" x14ac:dyDescent="0.2">
      <c r="A2087" s="142">
        <f t="shared" si="97"/>
        <v>2070</v>
      </c>
      <c r="B2087" s="318"/>
      <c r="C2087" s="71"/>
      <c r="D2087" s="314"/>
      <c r="E2087" s="70"/>
      <c r="F2087" s="309"/>
      <c r="G2087" s="308"/>
      <c r="H2087" s="305"/>
      <c r="I2087" s="305"/>
      <c r="J2087" s="311"/>
      <c r="K2087" s="305"/>
      <c r="L2087" s="130" t="str">
        <f>IF(I2087&lt;H2087,"Check dates",IF(AND(H2087="",I2087&gt;0),"Check dates",IF(I2087="",".",IFERROR(MAX(0,NETWORKDAYS(H2087,I2087,Lists!$F$45:$F$65)-IF(ISNUMBER(J2087),J2087,0)-1,0),"."))))</f>
        <v>.</v>
      </c>
      <c r="M2087" s="308"/>
      <c r="N2087" s="308"/>
      <c r="O2087" s="304"/>
      <c r="P2087" s="304"/>
      <c r="Q2087" s="304"/>
      <c r="R2087" s="304"/>
      <c r="S2087" s="130" t="str">
        <f t="shared" si="99"/>
        <v>.</v>
      </c>
      <c r="T2087" s="169" t="str">
        <f>IF(S2087="Yes",(NETWORKDAYS(H2087,$D$12,Lists!$F$45:$F$65)-IF(ISNUMBER(J2087),J2087,0)-1),".")</f>
        <v>.</v>
      </c>
      <c r="U2087" s="24"/>
      <c r="V2087" s="296" t="str">
        <f t="shared" si="98"/>
        <v>.</v>
      </c>
      <c r="W2087" s="44"/>
      <c r="X2087" s="307"/>
      <c r="Y2087" s="44"/>
      <c r="Z2087" s="44"/>
      <c r="AA2087" s="44"/>
      <c r="AB2087" s="44"/>
      <c r="AC2087" s="44"/>
      <c r="AD2087" s="44"/>
      <c r="AE2087" s="44"/>
      <c r="AF2087" s="44"/>
      <c r="AG2087" s="44"/>
    </row>
    <row r="2088" spans="1:33" s="105" customFormat="1" ht="11.45" customHeight="1" outlineLevel="1" x14ac:dyDescent="0.2">
      <c r="A2088" s="142">
        <f t="shared" si="97"/>
        <v>2071</v>
      </c>
      <c r="B2088" s="318"/>
      <c r="C2088" s="71"/>
      <c r="D2088" s="314"/>
      <c r="E2088" s="70"/>
      <c r="F2088" s="309"/>
      <c r="G2088" s="308"/>
      <c r="H2088" s="305"/>
      <c r="I2088" s="305"/>
      <c r="J2088" s="311"/>
      <c r="K2088" s="305"/>
      <c r="L2088" s="130" t="str">
        <f>IF(I2088&lt;H2088,"Check dates",IF(AND(H2088="",I2088&gt;0),"Check dates",IF(I2088="",".",IFERROR(MAX(0,NETWORKDAYS(H2088,I2088,Lists!$F$45:$F$65)-IF(ISNUMBER(J2088),J2088,0)-1,0),"."))))</f>
        <v>.</v>
      </c>
      <c r="M2088" s="308"/>
      <c r="N2088" s="308"/>
      <c r="O2088" s="304"/>
      <c r="P2088" s="304"/>
      <c r="Q2088" s="304"/>
      <c r="R2088" s="304"/>
      <c r="S2088" s="130" t="str">
        <f t="shared" si="99"/>
        <v>.</v>
      </c>
      <c r="T2088" s="169" t="str">
        <f>IF(S2088="Yes",(NETWORKDAYS(H2088,$D$12,Lists!$F$45:$F$65)-IF(ISNUMBER(J2088),J2088,0)-1),".")</f>
        <v>.</v>
      </c>
      <c r="U2088" s="24"/>
      <c r="V2088" s="296" t="str">
        <f t="shared" si="98"/>
        <v>.</v>
      </c>
      <c r="W2088" s="44"/>
      <c r="X2088" s="307"/>
      <c r="Y2088" s="44"/>
      <c r="Z2088" s="44"/>
      <c r="AA2088" s="44"/>
      <c r="AB2088" s="44"/>
      <c r="AC2088" s="44"/>
      <c r="AD2088" s="44"/>
      <c r="AE2088" s="44"/>
      <c r="AF2088" s="44"/>
      <c r="AG2088" s="44"/>
    </row>
    <row r="2089" spans="1:33" s="105" customFormat="1" ht="11.45" customHeight="1" outlineLevel="1" x14ac:dyDescent="0.2">
      <c r="A2089" s="142">
        <f t="shared" si="97"/>
        <v>2072</v>
      </c>
      <c r="B2089" s="318"/>
      <c r="C2089" s="71"/>
      <c r="D2089" s="314"/>
      <c r="E2089" s="70"/>
      <c r="F2089" s="309"/>
      <c r="G2089" s="308"/>
      <c r="H2089" s="305"/>
      <c r="I2089" s="305"/>
      <c r="J2089" s="311"/>
      <c r="K2089" s="305"/>
      <c r="L2089" s="130" t="str">
        <f>IF(I2089&lt;H2089,"Check dates",IF(AND(H2089="",I2089&gt;0),"Check dates",IF(I2089="",".",IFERROR(MAX(0,NETWORKDAYS(H2089,I2089,Lists!$F$45:$F$65)-IF(ISNUMBER(J2089),J2089,0)-1,0),"."))))</f>
        <v>.</v>
      </c>
      <c r="M2089" s="308"/>
      <c r="N2089" s="308"/>
      <c r="O2089" s="304"/>
      <c r="P2089" s="304"/>
      <c r="Q2089" s="304"/>
      <c r="R2089" s="304"/>
      <c r="S2089" s="130" t="str">
        <f t="shared" si="99"/>
        <v>.</v>
      </c>
      <c r="T2089" s="169" t="str">
        <f>IF(S2089="Yes",(NETWORKDAYS(H2089,$D$12,Lists!$F$45:$F$65)-IF(ISNUMBER(J2089),J2089,0)-1),".")</f>
        <v>.</v>
      </c>
      <c r="U2089" s="24"/>
      <c r="V2089" s="296" t="str">
        <f t="shared" si="98"/>
        <v>.</v>
      </c>
      <c r="W2089" s="44"/>
      <c r="X2089" s="307"/>
      <c r="Y2089" s="44"/>
      <c r="Z2089" s="44"/>
      <c r="AA2089" s="44"/>
      <c r="AB2089" s="44"/>
      <c r="AC2089" s="44"/>
      <c r="AD2089" s="44"/>
      <c r="AE2089" s="44"/>
      <c r="AF2089" s="44"/>
      <c r="AG2089" s="44"/>
    </row>
    <row r="2090" spans="1:33" s="105" customFormat="1" outlineLevel="1" x14ac:dyDescent="0.2">
      <c r="A2090" s="142">
        <f t="shared" si="97"/>
        <v>2073</v>
      </c>
      <c r="B2090" s="318"/>
      <c r="C2090" s="71"/>
      <c r="D2090" s="314"/>
      <c r="E2090" s="70"/>
      <c r="F2090" s="309"/>
      <c r="G2090" s="308"/>
      <c r="H2090" s="305"/>
      <c r="I2090" s="305"/>
      <c r="J2090" s="311"/>
      <c r="K2090" s="305"/>
      <c r="L2090" s="130" t="str">
        <f>IF(I2090&lt;H2090,"Check dates",IF(AND(H2090="",I2090&gt;0),"Check dates",IF(I2090="",".",IFERROR(MAX(0,NETWORKDAYS(H2090,I2090,Lists!$F$45:$F$65)-IF(ISNUMBER(J2090),J2090,0)-1,0),"."))))</f>
        <v>.</v>
      </c>
      <c r="M2090" s="308"/>
      <c r="N2090" s="308"/>
      <c r="O2090" s="304"/>
      <c r="P2090" s="304"/>
      <c r="Q2090" s="304"/>
      <c r="R2090" s="304"/>
      <c r="S2090" s="130" t="str">
        <f t="shared" si="99"/>
        <v>.</v>
      </c>
      <c r="T2090" s="169" t="str">
        <f>IF(S2090="Yes",(NETWORKDAYS(H2090,$D$12,Lists!$F$45:$F$65)-IF(ISNUMBER(J2090),J2090,0)-1),".")</f>
        <v>.</v>
      </c>
      <c r="U2090" s="24"/>
      <c r="V2090" s="296" t="str">
        <f t="shared" si="98"/>
        <v>.</v>
      </c>
      <c r="W2090" s="44"/>
      <c r="X2090" s="307"/>
      <c r="Y2090" s="44"/>
      <c r="Z2090" s="44"/>
      <c r="AA2090" s="44"/>
      <c r="AB2090" s="44"/>
      <c r="AC2090" s="44"/>
      <c r="AD2090" s="44"/>
      <c r="AE2090" s="44"/>
      <c r="AF2090" s="44"/>
      <c r="AG2090" s="44"/>
    </row>
    <row r="2091" spans="1:33" s="105" customFormat="1" ht="11.45" customHeight="1" outlineLevel="1" x14ac:dyDescent="0.2">
      <c r="A2091" s="142">
        <f t="shared" si="97"/>
        <v>2074</v>
      </c>
      <c r="B2091" s="318"/>
      <c r="C2091" s="71"/>
      <c r="D2091" s="314"/>
      <c r="E2091" s="70"/>
      <c r="F2091" s="309"/>
      <c r="G2091" s="308"/>
      <c r="H2091" s="305"/>
      <c r="I2091" s="305"/>
      <c r="J2091" s="311"/>
      <c r="K2091" s="305"/>
      <c r="L2091" s="130" t="str">
        <f>IF(I2091&lt;H2091,"Check dates",IF(AND(H2091="",I2091&gt;0),"Check dates",IF(I2091="",".",IFERROR(MAX(0,NETWORKDAYS(H2091,I2091,Lists!$F$45:$F$65)-IF(ISNUMBER(J2091),J2091,0)-1,0),"."))))</f>
        <v>.</v>
      </c>
      <c r="M2091" s="308"/>
      <c r="N2091" s="308"/>
      <c r="O2091" s="304"/>
      <c r="P2091" s="304"/>
      <c r="Q2091" s="304"/>
      <c r="R2091" s="304"/>
      <c r="S2091" s="130" t="str">
        <f t="shared" si="99"/>
        <v>.</v>
      </c>
      <c r="T2091" s="169" t="str">
        <f>IF(S2091="Yes",(NETWORKDAYS(H2091,$D$12,Lists!$F$45:$F$65)-IF(ISNUMBER(J2091),J2091,0)-1),".")</f>
        <v>.</v>
      </c>
      <c r="U2091" s="24"/>
      <c r="V2091" s="296" t="str">
        <f t="shared" si="98"/>
        <v>.</v>
      </c>
      <c r="W2091" s="44"/>
      <c r="X2091" s="307"/>
      <c r="Y2091" s="44"/>
      <c r="Z2091" s="44"/>
      <c r="AA2091" s="44"/>
      <c r="AB2091" s="44"/>
      <c r="AC2091" s="44"/>
      <c r="AD2091" s="44"/>
      <c r="AE2091" s="44"/>
      <c r="AF2091" s="44"/>
      <c r="AG2091" s="44"/>
    </row>
    <row r="2092" spans="1:33" s="105" customFormat="1" ht="11.45" customHeight="1" outlineLevel="1" x14ac:dyDescent="0.2">
      <c r="A2092" s="142">
        <f t="shared" si="97"/>
        <v>2075</v>
      </c>
      <c r="B2092" s="318"/>
      <c r="C2092" s="71"/>
      <c r="D2092" s="314"/>
      <c r="E2092" s="70"/>
      <c r="F2092" s="309"/>
      <c r="G2092" s="308"/>
      <c r="H2092" s="305"/>
      <c r="I2092" s="305"/>
      <c r="J2092" s="311"/>
      <c r="K2092" s="305"/>
      <c r="L2092" s="130" t="str">
        <f>IF(I2092&lt;H2092,"Check dates",IF(AND(H2092="",I2092&gt;0),"Check dates",IF(I2092="",".",IFERROR(MAX(0,NETWORKDAYS(H2092,I2092,Lists!$F$45:$F$65)-IF(ISNUMBER(J2092),J2092,0)-1,0),"."))))</f>
        <v>.</v>
      </c>
      <c r="M2092" s="308"/>
      <c r="N2092" s="308"/>
      <c r="O2092" s="304"/>
      <c r="P2092" s="304"/>
      <c r="Q2092" s="304"/>
      <c r="R2092" s="304"/>
      <c r="S2092" s="130" t="str">
        <f t="shared" si="99"/>
        <v>.</v>
      </c>
      <c r="T2092" s="169" t="str">
        <f>IF(S2092="Yes",(NETWORKDAYS(H2092,$D$12,Lists!$F$45:$F$65)-IF(ISNUMBER(J2092),J2092,0)-1),".")</f>
        <v>.</v>
      </c>
      <c r="U2092" s="24"/>
      <c r="V2092" s="296" t="str">
        <f t="shared" si="98"/>
        <v>.</v>
      </c>
      <c r="W2092" s="44"/>
      <c r="X2092" s="307"/>
      <c r="Y2092" s="44"/>
      <c r="Z2092" s="44"/>
      <c r="AA2092" s="44"/>
      <c r="AB2092" s="44"/>
      <c r="AC2092" s="44"/>
      <c r="AD2092" s="44"/>
      <c r="AE2092" s="44"/>
      <c r="AF2092" s="44"/>
      <c r="AG2092" s="44"/>
    </row>
    <row r="2093" spans="1:33" s="105" customFormat="1" ht="11.45" customHeight="1" outlineLevel="1" x14ac:dyDescent="0.2">
      <c r="A2093" s="142">
        <f t="shared" si="97"/>
        <v>2076</v>
      </c>
      <c r="B2093" s="318"/>
      <c r="C2093" s="71"/>
      <c r="D2093" s="314"/>
      <c r="E2093" s="70"/>
      <c r="F2093" s="309"/>
      <c r="G2093" s="308"/>
      <c r="H2093" s="305"/>
      <c r="I2093" s="305"/>
      <c r="J2093" s="311"/>
      <c r="K2093" s="305"/>
      <c r="L2093" s="130" t="str">
        <f>IF(I2093&lt;H2093,"Check dates",IF(AND(H2093="",I2093&gt;0),"Check dates",IF(I2093="",".",IFERROR(MAX(0,NETWORKDAYS(H2093,I2093,Lists!$F$45:$F$65)-IF(ISNUMBER(J2093),J2093,0)-1,0),"."))))</f>
        <v>.</v>
      </c>
      <c r="M2093" s="308"/>
      <c r="N2093" s="308"/>
      <c r="O2093" s="304"/>
      <c r="P2093" s="304"/>
      <c r="Q2093" s="304"/>
      <c r="R2093" s="304"/>
      <c r="S2093" s="130" t="str">
        <f t="shared" si="99"/>
        <v>.</v>
      </c>
      <c r="T2093" s="169" t="str">
        <f>IF(S2093="Yes",(NETWORKDAYS(H2093,$D$12,Lists!$F$45:$F$65)-IF(ISNUMBER(J2093),J2093,0)-1),".")</f>
        <v>.</v>
      </c>
      <c r="U2093" s="24"/>
      <c r="V2093" s="296" t="str">
        <f t="shared" si="98"/>
        <v>.</v>
      </c>
      <c r="W2093" s="44"/>
      <c r="X2093" s="307"/>
      <c r="Y2093" s="44"/>
      <c r="Z2093" s="44"/>
      <c r="AA2093" s="44"/>
      <c r="AB2093" s="44"/>
      <c r="AC2093" s="44"/>
      <c r="AD2093" s="44"/>
      <c r="AE2093" s="44"/>
      <c r="AF2093" s="44"/>
      <c r="AG2093" s="44"/>
    </row>
    <row r="2094" spans="1:33" s="105" customFormat="1" ht="11.45" customHeight="1" outlineLevel="1" x14ac:dyDescent="0.2">
      <c r="A2094" s="142">
        <f t="shared" si="97"/>
        <v>2077</v>
      </c>
      <c r="B2094" s="318"/>
      <c r="C2094" s="71"/>
      <c r="D2094" s="314"/>
      <c r="E2094" s="70"/>
      <c r="F2094" s="309"/>
      <c r="G2094" s="308"/>
      <c r="H2094" s="305"/>
      <c r="I2094" s="305"/>
      <c r="J2094" s="311"/>
      <c r="K2094" s="305"/>
      <c r="L2094" s="130" t="str">
        <f>IF(I2094&lt;H2094,"Check dates",IF(AND(H2094="",I2094&gt;0),"Check dates",IF(I2094="",".",IFERROR(MAX(0,NETWORKDAYS(H2094,I2094,Lists!$F$45:$F$65)-IF(ISNUMBER(J2094),J2094,0)-1,0),"."))))</f>
        <v>.</v>
      </c>
      <c r="M2094" s="308"/>
      <c r="N2094" s="308"/>
      <c r="O2094" s="304"/>
      <c r="P2094" s="304"/>
      <c r="Q2094" s="304"/>
      <c r="R2094" s="304"/>
      <c r="S2094" s="130" t="str">
        <f t="shared" si="99"/>
        <v>.</v>
      </c>
      <c r="T2094" s="169" t="str">
        <f>IF(S2094="Yes",(NETWORKDAYS(H2094,$D$12,Lists!$F$45:$F$65)-IF(ISNUMBER(J2094),J2094,0)-1),".")</f>
        <v>.</v>
      </c>
      <c r="U2094" s="24"/>
      <c r="V2094" s="296" t="str">
        <f t="shared" si="98"/>
        <v>.</v>
      </c>
      <c r="W2094" s="44"/>
      <c r="X2094" s="307"/>
      <c r="Y2094" s="44"/>
      <c r="Z2094" s="44"/>
      <c r="AA2094" s="44"/>
      <c r="AB2094" s="44"/>
      <c r="AC2094" s="44"/>
      <c r="AD2094" s="44"/>
      <c r="AE2094" s="44"/>
      <c r="AF2094" s="44"/>
      <c r="AG2094" s="44"/>
    </row>
    <row r="2095" spans="1:33" s="105" customFormat="1" ht="11.45" customHeight="1" outlineLevel="1" x14ac:dyDescent="0.2">
      <c r="A2095" s="142">
        <f t="shared" si="97"/>
        <v>2078</v>
      </c>
      <c r="B2095" s="318"/>
      <c r="C2095" s="71"/>
      <c r="D2095" s="314"/>
      <c r="E2095" s="70"/>
      <c r="F2095" s="309"/>
      <c r="G2095" s="308"/>
      <c r="H2095" s="305"/>
      <c r="I2095" s="305"/>
      <c r="J2095" s="311"/>
      <c r="K2095" s="305"/>
      <c r="L2095" s="130" t="str">
        <f>IF(I2095&lt;H2095,"Check dates",IF(AND(H2095="",I2095&gt;0),"Check dates",IF(I2095="",".",IFERROR(MAX(0,NETWORKDAYS(H2095,I2095,Lists!$F$45:$F$65)-IF(ISNUMBER(J2095),J2095,0)-1,0),"."))))</f>
        <v>.</v>
      </c>
      <c r="M2095" s="308"/>
      <c r="N2095" s="308"/>
      <c r="O2095" s="304"/>
      <c r="P2095" s="304"/>
      <c r="Q2095" s="304"/>
      <c r="R2095" s="304"/>
      <c r="S2095" s="130" t="str">
        <f t="shared" si="99"/>
        <v>.</v>
      </c>
      <c r="T2095" s="169" t="str">
        <f>IF(S2095="Yes",(NETWORKDAYS(H2095,$D$12,Lists!$F$45:$F$65)-IF(ISNUMBER(J2095),J2095,0)-1),".")</f>
        <v>.</v>
      </c>
      <c r="U2095" s="24"/>
      <c r="V2095" s="296" t="str">
        <f t="shared" si="98"/>
        <v>.</v>
      </c>
      <c r="W2095" s="44"/>
      <c r="X2095" s="307"/>
      <c r="Y2095" s="44"/>
      <c r="Z2095" s="44"/>
      <c r="AA2095" s="44"/>
      <c r="AB2095" s="44"/>
      <c r="AC2095" s="44"/>
      <c r="AD2095" s="44"/>
      <c r="AE2095" s="44"/>
      <c r="AF2095" s="44"/>
      <c r="AG2095" s="44"/>
    </row>
    <row r="2096" spans="1:33" s="105" customFormat="1" ht="11.45" customHeight="1" outlineLevel="1" x14ac:dyDescent="0.2">
      <c r="A2096" s="142">
        <f t="shared" si="97"/>
        <v>2079</v>
      </c>
      <c r="B2096" s="318"/>
      <c r="C2096" s="71"/>
      <c r="D2096" s="314"/>
      <c r="E2096" s="70"/>
      <c r="F2096" s="309"/>
      <c r="G2096" s="308"/>
      <c r="H2096" s="305"/>
      <c r="I2096" s="305"/>
      <c r="J2096" s="311"/>
      <c r="K2096" s="305"/>
      <c r="L2096" s="130" t="str">
        <f>IF(I2096&lt;H2096,"Check dates",IF(AND(H2096="",I2096&gt;0),"Check dates",IF(I2096="",".",IFERROR(MAX(0,NETWORKDAYS(H2096,I2096,Lists!$F$45:$F$65)-IF(ISNUMBER(J2096),J2096,0)-1,0),"."))))</f>
        <v>.</v>
      </c>
      <c r="M2096" s="308"/>
      <c r="N2096" s="308"/>
      <c r="O2096" s="304"/>
      <c r="P2096" s="304"/>
      <c r="Q2096" s="304"/>
      <c r="R2096" s="304"/>
      <c r="S2096" s="130" t="str">
        <f t="shared" si="99"/>
        <v>.</v>
      </c>
      <c r="T2096" s="169" t="str">
        <f>IF(S2096="Yes",(NETWORKDAYS(H2096,$D$12,Lists!$F$45:$F$65)-IF(ISNUMBER(J2096),J2096,0)-1),".")</f>
        <v>.</v>
      </c>
      <c r="U2096" s="24"/>
      <c r="V2096" s="296" t="str">
        <f t="shared" si="98"/>
        <v>.</v>
      </c>
      <c r="W2096" s="44"/>
      <c r="X2096" s="307"/>
      <c r="Y2096" s="44"/>
      <c r="Z2096" s="44"/>
      <c r="AA2096" s="44"/>
      <c r="AB2096" s="44"/>
      <c r="AC2096" s="44"/>
      <c r="AD2096" s="44"/>
      <c r="AE2096" s="44"/>
      <c r="AF2096" s="44"/>
      <c r="AG2096" s="44"/>
    </row>
    <row r="2097" spans="1:33" s="105" customFormat="1" ht="11.45" customHeight="1" outlineLevel="1" x14ac:dyDescent="0.2">
      <c r="A2097" s="142">
        <f t="shared" si="97"/>
        <v>2080</v>
      </c>
      <c r="B2097" s="318"/>
      <c r="C2097" s="71"/>
      <c r="D2097" s="314"/>
      <c r="E2097" s="70"/>
      <c r="F2097" s="309"/>
      <c r="G2097" s="308"/>
      <c r="H2097" s="305"/>
      <c r="I2097" s="305"/>
      <c r="J2097" s="311"/>
      <c r="K2097" s="305"/>
      <c r="L2097" s="130" t="str">
        <f>IF(I2097&lt;H2097,"Check dates",IF(AND(H2097="",I2097&gt;0),"Check dates",IF(I2097="",".",IFERROR(MAX(0,NETWORKDAYS(H2097,I2097,Lists!$F$45:$F$65)-IF(ISNUMBER(J2097),J2097,0)-1,0),"."))))</f>
        <v>.</v>
      </c>
      <c r="M2097" s="308"/>
      <c r="N2097" s="308"/>
      <c r="O2097" s="304"/>
      <c r="P2097" s="304"/>
      <c r="Q2097" s="304"/>
      <c r="R2097" s="304"/>
      <c r="S2097" s="130" t="str">
        <f t="shared" si="99"/>
        <v>.</v>
      </c>
      <c r="T2097" s="169" t="str">
        <f>IF(S2097="Yes",(NETWORKDAYS(H2097,$D$12,Lists!$F$45:$F$65)-IF(ISNUMBER(J2097),J2097,0)-1),".")</f>
        <v>.</v>
      </c>
      <c r="U2097" s="24"/>
      <c r="V2097" s="296" t="str">
        <f t="shared" si="98"/>
        <v>.</v>
      </c>
      <c r="W2097" s="44"/>
      <c r="X2097" s="307"/>
      <c r="Y2097" s="44"/>
      <c r="Z2097" s="44"/>
      <c r="AA2097" s="44"/>
      <c r="AB2097" s="44"/>
      <c r="AC2097" s="44"/>
      <c r="AD2097" s="44"/>
      <c r="AE2097" s="44"/>
      <c r="AF2097" s="44"/>
      <c r="AG2097" s="44"/>
    </row>
    <row r="2098" spans="1:33" s="105" customFormat="1" ht="11.45" customHeight="1" outlineLevel="1" x14ac:dyDescent="0.2">
      <c r="A2098" s="142">
        <f t="shared" si="97"/>
        <v>2081</v>
      </c>
      <c r="B2098" s="318"/>
      <c r="C2098" s="71"/>
      <c r="D2098" s="314"/>
      <c r="E2098" s="70"/>
      <c r="F2098" s="309"/>
      <c r="G2098" s="308"/>
      <c r="H2098" s="305"/>
      <c r="I2098" s="305"/>
      <c r="J2098" s="311"/>
      <c r="K2098" s="305"/>
      <c r="L2098" s="130" t="str">
        <f>IF(I2098&lt;H2098,"Check dates",IF(AND(H2098="",I2098&gt;0),"Check dates",IF(I2098="",".",IFERROR(MAX(0,NETWORKDAYS(H2098,I2098,Lists!$F$45:$F$65)-IF(ISNUMBER(J2098),J2098,0)-1,0),"."))))</f>
        <v>.</v>
      </c>
      <c r="M2098" s="308"/>
      <c r="N2098" s="308"/>
      <c r="O2098" s="304"/>
      <c r="P2098" s="304"/>
      <c r="Q2098" s="304"/>
      <c r="R2098" s="304"/>
      <c r="S2098" s="130" t="str">
        <f t="shared" si="99"/>
        <v>.</v>
      </c>
      <c r="T2098" s="169" t="str">
        <f>IF(S2098="Yes",(NETWORKDAYS(H2098,$D$12,Lists!$F$45:$F$65)-IF(ISNUMBER(J2098),J2098,0)-1),".")</f>
        <v>.</v>
      </c>
      <c r="U2098" s="24"/>
      <c r="V2098" s="296" t="str">
        <f t="shared" si="98"/>
        <v>.</v>
      </c>
      <c r="W2098" s="44"/>
      <c r="X2098" s="307"/>
      <c r="Y2098" s="44"/>
      <c r="Z2098" s="44"/>
      <c r="AA2098" s="44"/>
      <c r="AB2098" s="44"/>
      <c r="AC2098" s="44"/>
      <c r="AD2098" s="44"/>
      <c r="AE2098" s="44"/>
      <c r="AF2098" s="44"/>
      <c r="AG2098" s="44"/>
    </row>
    <row r="2099" spans="1:33" s="105" customFormat="1" ht="11.45" customHeight="1" outlineLevel="1" x14ac:dyDescent="0.2">
      <c r="A2099" s="142">
        <f t="shared" si="97"/>
        <v>2082</v>
      </c>
      <c r="B2099" s="318"/>
      <c r="C2099" s="71"/>
      <c r="D2099" s="314"/>
      <c r="E2099" s="70"/>
      <c r="F2099" s="309"/>
      <c r="G2099" s="308"/>
      <c r="H2099" s="305"/>
      <c r="I2099" s="305"/>
      <c r="J2099" s="311"/>
      <c r="K2099" s="305"/>
      <c r="L2099" s="130" t="str">
        <f>IF(I2099&lt;H2099,"Check dates",IF(AND(H2099="",I2099&gt;0),"Check dates",IF(I2099="",".",IFERROR(MAX(0,NETWORKDAYS(H2099,I2099,Lists!$F$45:$F$65)-IF(ISNUMBER(J2099),J2099,0)-1,0),"."))))</f>
        <v>.</v>
      </c>
      <c r="M2099" s="308"/>
      <c r="N2099" s="308"/>
      <c r="O2099" s="304"/>
      <c r="P2099" s="304"/>
      <c r="Q2099" s="304"/>
      <c r="R2099" s="304"/>
      <c r="S2099" s="130" t="str">
        <f t="shared" si="99"/>
        <v>.</v>
      </c>
      <c r="T2099" s="169" t="str">
        <f>IF(S2099="Yes",(NETWORKDAYS(H2099,$D$12,Lists!$F$45:$F$65)-IF(ISNUMBER(J2099),J2099,0)-1),".")</f>
        <v>.</v>
      </c>
      <c r="U2099" s="24"/>
      <c r="V2099" s="296" t="str">
        <f t="shared" si="98"/>
        <v>.</v>
      </c>
      <c r="W2099" s="44"/>
      <c r="X2099" s="307"/>
      <c r="Y2099" s="44"/>
      <c r="Z2099" s="44"/>
      <c r="AA2099" s="44"/>
      <c r="AB2099" s="44"/>
      <c r="AC2099" s="44"/>
      <c r="AD2099" s="44"/>
      <c r="AE2099" s="44"/>
      <c r="AF2099" s="44"/>
      <c r="AG2099" s="44"/>
    </row>
    <row r="2100" spans="1:33" s="105" customFormat="1" ht="11.45" customHeight="1" outlineLevel="1" x14ac:dyDescent="0.2">
      <c r="A2100" s="142">
        <f t="shared" si="97"/>
        <v>2083</v>
      </c>
      <c r="B2100" s="318"/>
      <c r="C2100" s="71"/>
      <c r="D2100" s="314"/>
      <c r="E2100" s="70"/>
      <c r="F2100" s="309"/>
      <c r="G2100" s="308"/>
      <c r="H2100" s="305"/>
      <c r="I2100" s="305"/>
      <c r="J2100" s="311"/>
      <c r="K2100" s="305"/>
      <c r="L2100" s="130" t="str">
        <f>IF(I2100&lt;H2100,"Check dates",IF(AND(H2100="",I2100&gt;0),"Check dates",IF(I2100="",".",IFERROR(MAX(0,NETWORKDAYS(H2100,I2100,Lists!$F$45:$F$65)-IF(ISNUMBER(J2100),J2100,0)-1,0),"."))))</f>
        <v>.</v>
      </c>
      <c r="M2100" s="308"/>
      <c r="N2100" s="308"/>
      <c r="O2100" s="304"/>
      <c r="P2100" s="304"/>
      <c r="Q2100" s="304"/>
      <c r="R2100" s="304"/>
      <c r="S2100" s="130" t="str">
        <f t="shared" si="99"/>
        <v>.</v>
      </c>
      <c r="T2100" s="169" t="str">
        <f>IF(S2100="Yes",(NETWORKDAYS(H2100,$D$12,Lists!$F$45:$F$65)-IF(ISNUMBER(J2100),J2100,0)-1),".")</f>
        <v>.</v>
      </c>
      <c r="U2100" s="24"/>
      <c r="V2100" s="296" t="str">
        <f t="shared" si="98"/>
        <v>.</v>
      </c>
      <c r="W2100" s="44"/>
      <c r="X2100" s="307"/>
      <c r="Y2100" s="44"/>
      <c r="Z2100" s="44"/>
      <c r="AA2100" s="44"/>
      <c r="AB2100" s="44"/>
      <c r="AC2100" s="44"/>
      <c r="AD2100" s="44"/>
      <c r="AE2100" s="44"/>
      <c r="AF2100" s="44"/>
      <c r="AG2100" s="44"/>
    </row>
    <row r="2101" spans="1:33" s="105" customFormat="1" ht="11.45" customHeight="1" outlineLevel="1" x14ac:dyDescent="0.2">
      <c r="A2101" s="142">
        <f t="shared" si="97"/>
        <v>2084</v>
      </c>
      <c r="B2101" s="318"/>
      <c r="C2101" s="71"/>
      <c r="D2101" s="314"/>
      <c r="E2101" s="70"/>
      <c r="F2101" s="309"/>
      <c r="G2101" s="308"/>
      <c r="H2101" s="305"/>
      <c r="I2101" s="305"/>
      <c r="J2101" s="311"/>
      <c r="K2101" s="305"/>
      <c r="L2101" s="130" t="str">
        <f>IF(I2101&lt;H2101,"Check dates",IF(AND(H2101="",I2101&gt;0),"Check dates",IF(I2101="",".",IFERROR(MAX(0,NETWORKDAYS(H2101,I2101,Lists!$F$45:$F$65)-IF(ISNUMBER(J2101),J2101,0)-1,0),"."))))</f>
        <v>.</v>
      </c>
      <c r="M2101" s="308"/>
      <c r="N2101" s="308"/>
      <c r="O2101" s="304"/>
      <c r="P2101" s="304"/>
      <c r="Q2101" s="304"/>
      <c r="R2101" s="304"/>
      <c r="S2101" s="130" t="str">
        <f t="shared" si="99"/>
        <v>.</v>
      </c>
      <c r="T2101" s="169" t="str">
        <f>IF(S2101="Yes",(NETWORKDAYS(H2101,$D$12,Lists!$F$45:$F$65)-IF(ISNUMBER(J2101),J2101,0)-1),".")</f>
        <v>.</v>
      </c>
      <c r="U2101" s="24"/>
      <c r="V2101" s="296" t="str">
        <f t="shared" si="98"/>
        <v>.</v>
      </c>
      <c r="W2101" s="44"/>
      <c r="X2101" s="307"/>
      <c r="Y2101" s="44"/>
      <c r="Z2101" s="44"/>
      <c r="AA2101" s="44"/>
      <c r="AB2101" s="44"/>
      <c r="AC2101" s="44"/>
      <c r="AD2101" s="44"/>
      <c r="AE2101" s="44"/>
      <c r="AF2101" s="44"/>
      <c r="AG2101" s="44"/>
    </row>
    <row r="2102" spans="1:33" s="105" customFormat="1" ht="11.45" customHeight="1" outlineLevel="1" x14ac:dyDescent="0.2">
      <c r="A2102" s="142">
        <f t="shared" si="97"/>
        <v>2085</v>
      </c>
      <c r="B2102" s="318"/>
      <c r="C2102" s="71"/>
      <c r="D2102" s="314"/>
      <c r="E2102" s="70"/>
      <c r="F2102" s="309"/>
      <c r="G2102" s="308"/>
      <c r="H2102" s="305"/>
      <c r="I2102" s="305"/>
      <c r="J2102" s="311"/>
      <c r="K2102" s="305"/>
      <c r="L2102" s="130" t="str">
        <f>IF(I2102&lt;H2102,"Check dates",IF(AND(H2102="",I2102&gt;0),"Check dates",IF(I2102="",".",IFERROR(MAX(0,NETWORKDAYS(H2102,I2102,Lists!$F$45:$F$65)-IF(ISNUMBER(J2102),J2102,0)-1,0),"."))))</f>
        <v>.</v>
      </c>
      <c r="M2102" s="308"/>
      <c r="N2102" s="308"/>
      <c r="O2102" s="304"/>
      <c r="P2102" s="304"/>
      <c r="Q2102" s="304"/>
      <c r="R2102" s="304"/>
      <c r="S2102" s="130" t="str">
        <f t="shared" si="99"/>
        <v>.</v>
      </c>
      <c r="T2102" s="169" t="str">
        <f>IF(S2102="Yes",(NETWORKDAYS(H2102,$D$12,Lists!$F$45:$F$65)-IF(ISNUMBER(J2102),J2102,0)-1),".")</f>
        <v>.</v>
      </c>
      <c r="U2102" s="24"/>
      <c r="V2102" s="296" t="str">
        <f t="shared" si="98"/>
        <v>.</v>
      </c>
      <c r="W2102" s="44"/>
      <c r="X2102" s="307"/>
      <c r="Y2102" s="44"/>
      <c r="Z2102" s="44"/>
      <c r="AA2102" s="44"/>
      <c r="AB2102" s="44"/>
      <c r="AC2102" s="44"/>
      <c r="AD2102" s="44"/>
      <c r="AE2102" s="44"/>
      <c r="AF2102" s="44"/>
      <c r="AG2102" s="44"/>
    </row>
    <row r="2103" spans="1:33" s="105" customFormat="1" ht="11.45" customHeight="1" outlineLevel="1" x14ac:dyDescent="0.2">
      <c r="A2103" s="142">
        <f t="shared" si="97"/>
        <v>2086</v>
      </c>
      <c r="B2103" s="318"/>
      <c r="C2103" s="71"/>
      <c r="D2103" s="314"/>
      <c r="E2103" s="70"/>
      <c r="F2103" s="309"/>
      <c r="G2103" s="308"/>
      <c r="H2103" s="305"/>
      <c r="I2103" s="319"/>
      <c r="J2103" s="311"/>
      <c r="K2103" s="305"/>
      <c r="L2103" s="130" t="str">
        <f>IF(I2103&lt;H2103,"Check dates",IF(AND(H2103="",I2103&gt;0),"Check dates",IF(I2103="",".",IFERROR(MAX(0,NETWORKDAYS(H2103,I2103,Lists!$F$45:$F$65)-IF(ISNUMBER(J2103),J2103,0)-1,0),"."))))</f>
        <v>.</v>
      </c>
      <c r="M2103" s="308"/>
      <c r="N2103" s="308"/>
      <c r="O2103" s="304"/>
      <c r="P2103" s="304"/>
      <c r="Q2103" s="304"/>
      <c r="R2103" s="304"/>
      <c r="S2103" s="130" t="str">
        <f t="shared" si="99"/>
        <v>.</v>
      </c>
      <c r="T2103" s="169" t="str">
        <f>IF(S2103="Yes",(NETWORKDAYS(H2103,$D$12,Lists!$F$45:$F$65)-IF(ISNUMBER(J2103),J2103,0)-1),".")</f>
        <v>.</v>
      </c>
      <c r="U2103" s="24"/>
      <c r="V2103" s="296" t="str">
        <f t="shared" si="98"/>
        <v>.</v>
      </c>
      <c r="W2103" s="44"/>
      <c r="X2103" s="307"/>
      <c r="Y2103" s="44"/>
      <c r="Z2103" s="44"/>
      <c r="AA2103" s="44"/>
      <c r="AB2103" s="44"/>
      <c r="AC2103" s="44"/>
      <c r="AD2103" s="44"/>
      <c r="AE2103" s="44"/>
      <c r="AF2103" s="44"/>
      <c r="AG2103" s="44"/>
    </row>
    <row r="2104" spans="1:33" s="105" customFormat="1" ht="11.45" customHeight="1" outlineLevel="1" x14ac:dyDescent="0.2">
      <c r="A2104" s="142">
        <f t="shared" si="97"/>
        <v>2087</v>
      </c>
      <c r="B2104" s="318"/>
      <c r="C2104" s="71"/>
      <c r="D2104" s="314"/>
      <c r="E2104" s="70"/>
      <c r="F2104" s="309"/>
      <c r="G2104" s="308"/>
      <c r="H2104" s="305"/>
      <c r="I2104" s="305"/>
      <c r="J2104" s="311"/>
      <c r="K2104" s="305"/>
      <c r="L2104" s="130" t="str">
        <f>IF(I2104&lt;H2104,"Check dates",IF(AND(H2104="",I2104&gt;0),"Check dates",IF(I2104="",".",IFERROR(MAX(0,NETWORKDAYS(H2104,I2104,Lists!$F$45:$F$65)-IF(ISNUMBER(J2104),J2104,0)-1,0),"."))))</f>
        <v>.</v>
      </c>
      <c r="M2104" s="308"/>
      <c r="N2104" s="308"/>
      <c r="O2104" s="304"/>
      <c r="P2104" s="304"/>
      <c r="Q2104" s="304"/>
      <c r="R2104" s="304"/>
      <c r="S2104" s="130" t="str">
        <f t="shared" si="99"/>
        <v>.</v>
      </c>
      <c r="T2104" s="169" t="str">
        <f>IF(S2104="Yes",(NETWORKDAYS(H2104,$D$12,Lists!$F$45:$F$65)-IF(ISNUMBER(J2104),J2104,0)-1),".")</f>
        <v>.</v>
      </c>
      <c r="U2104" s="24"/>
      <c r="V2104" s="296" t="str">
        <f t="shared" si="98"/>
        <v>.</v>
      </c>
      <c r="W2104" s="44"/>
      <c r="X2104" s="307"/>
      <c r="Y2104" s="44"/>
      <c r="Z2104" s="44"/>
      <c r="AA2104" s="44"/>
      <c r="AB2104" s="44"/>
      <c r="AC2104" s="44"/>
      <c r="AD2104" s="44"/>
      <c r="AE2104" s="44"/>
      <c r="AF2104" s="44"/>
      <c r="AG2104" s="44"/>
    </row>
    <row r="2105" spans="1:33" s="105" customFormat="1" ht="11.45" customHeight="1" outlineLevel="1" x14ac:dyDescent="0.2">
      <c r="A2105" s="142">
        <f t="shared" si="97"/>
        <v>2088</v>
      </c>
      <c r="B2105" s="318"/>
      <c r="C2105" s="71"/>
      <c r="D2105" s="314"/>
      <c r="E2105" s="70"/>
      <c r="F2105" s="309"/>
      <c r="G2105" s="308"/>
      <c r="H2105" s="305"/>
      <c r="I2105" s="319"/>
      <c r="J2105" s="311"/>
      <c r="K2105" s="305"/>
      <c r="L2105" s="130" t="str">
        <f>IF(I2105&lt;H2105,"Check dates",IF(AND(H2105="",I2105&gt;0),"Check dates",IF(I2105="",".",IFERROR(MAX(0,NETWORKDAYS(H2105,I2105,Lists!$F$45:$F$65)-IF(ISNUMBER(J2105),J2105,0)-1,0),"."))))</f>
        <v>.</v>
      </c>
      <c r="M2105" s="308"/>
      <c r="N2105" s="308"/>
      <c r="O2105" s="304"/>
      <c r="P2105" s="304"/>
      <c r="Q2105" s="304"/>
      <c r="R2105" s="304"/>
      <c r="S2105" s="130" t="str">
        <f t="shared" si="99"/>
        <v>.</v>
      </c>
      <c r="T2105" s="169" t="str">
        <f>IF(S2105="Yes",(NETWORKDAYS(H2105,$D$12,Lists!$F$45:$F$65)-IF(ISNUMBER(J2105),J2105,0)-1),".")</f>
        <v>.</v>
      </c>
      <c r="U2105" s="24"/>
      <c r="V2105" s="296" t="str">
        <f t="shared" si="98"/>
        <v>.</v>
      </c>
      <c r="W2105" s="44"/>
      <c r="X2105" s="307"/>
      <c r="Y2105" s="44"/>
      <c r="Z2105" s="44"/>
      <c r="AA2105" s="44"/>
      <c r="AB2105" s="44"/>
      <c r="AC2105" s="44"/>
      <c r="AD2105" s="44"/>
      <c r="AE2105" s="44"/>
      <c r="AF2105" s="44"/>
      <c r="AG2105" s="44"/>
    </row>
    <row r="2106" spans="1:33" s="105" customFormat="1" ht="11.45" customHeight="1" outlineLevel="1" x14ac:dyDescent="0.2">
      <c r="A2106" s="142">
        <f t="shared" si="97"/>
        <v>2089</v>
      </c>
      <c r="B2106" s="318"/>
      <c r="C2106" s="71"/>
      <c r="D2106" s="314"/>
      <c r="E2106" s="70"/>
      <c r="F2106" s="309"/>
      <c r="G2106" s="308"/>
      <c r="H2106" s="305"/>
      <c r="I2106" s="319"/>
      <c r="J2106" s="311"/>
      <c r="K2106" s="305"/>
      <c r="L2106" s="130" t="str">
        <f>IF(I2106&lt;H2106,"Check dates",IF(AND(H2106="",I2106&gt;0),"Check dates",IF(I2106="",".",IFERROR(MAX(0,NETWORKDAYS(H2106,I2106,Lists!$F$45:$F$65)-IF(ISNUMBER(J2106),J2106,0)-1,0),"."))))</f>
        <v>.</v>
      </c>
      <c r="M2106" s="308"/>
      <c r="N2106" s="308"/>
      <c r="O2106" s="304"/>
      <c r="P2106" s="304"/>
      <c r="Q2106" s="304"/>
      <c r="R2106" s="304"/>
      <c r="S2106" s="130" t="str">
        <f t="shared" si="99"/>
        <v>.</v>
      </c>
      <c r="T2106" s="169" t="str">
        <f>IF(S2106="Yes",(NETWORKDAYS(H2106,$D$12,Lists!$F$45:$F$65)-IF(ISNUMBER(J2106),J2106,0)-1),".")</f>
        <v>.</v>
      </c>
      <c r="U2106" s="24"/>
      <c r="V2106" s="296" t="str">
        <f t="shared" si="98"/>
        <v>.</v>
      </c>
      <c r="W2106" s="44"/>
      <c r="X2106" s="307"/>
      <c r="Y2106" s="44"/>
      <c r="Z2106" s="44"/>
      <c r="AA2106" s="44"/>
      <c r="AB2106" s="44"/>
      <c r="AC2106" s="44"/>
      <c r="AD2106" s="44"/>
      <c r="AE2106" s="44"/>
      <c r="AF2106" s="44"/>
      <c r="AG2106" s="44"/>
    </row>
    <row r="2107" spans="1:33" s="105" customFormat="1" ht="11.45" customHeight="1" outlineLevel="1" x14ac:dyDescent="0.2">
      <c r="A2107" s="142">
        <f t="shared" si="97"/>
        <v>2090</v>
      </c>
      <c r="B2107" s="318"/>
      <c r="C2107" s="71"/>
      <c r="D2107" s="314"/>
      <c r="E2107" s="70"/>
      <c r="F2107" s="309"/>
      <c r="G2107" s="308"/>
      <c r="H2107" s="305"/>
      <c r="I2107" s="305"/>
      <c r="J2107" s="311"/>
      <c r="K2107" s="305"/>
      <c r="L2107" s="130" t="str">
        <f>IF(I2107&lt;H2107,"Check dates",IF(AND(H2107="",I2107&gt;0),"Check dates",IF(I2107="",".",IFERROR(MAX(0,NETWORKDAYS(H2107,I2107,Lists!$F$45:$F$65)-IF(ISNUMBER(J2107),J2107,0)-1,0),"."))))</f>
        <v>.</v>
      </c>
      <c r="M2107" s="308"/>
      <c r="N2107" s="308"/>
      <c r="O2107" s="304"/>
      <c r="P2107" s="304"/>
      <c r="Q2107" s="304"/>
      <c r="R2107" s="304"/>
      <c r="S2107" s="130" t="str">
        <f t="shared" si="99"/>
        <v>.</v>
      </c>
      <c r="T2107" s="169" t="str">
        <f>IF(S2107="Yes",(NETWORKDAYS(H2107,$D$12,Lists!$F$45:$F$65)-IF(ISNUMBER(J2107),J2107,0)-1),".")</f>
        <v>.</v>
      </c>
      <c r="U2107" s="24"/>
      <c r="V2107" s="296" t="str">
        <f t="shared" si="98"/>
        <v>.</v>
      </c>
      <c r="W2107" s="44"/>
      <c r="X2107" s="307"/>
      <c r="Y2107" s="44"/>
      <c r="Z2107" s="44"/>
      <c r="AA2107" s="44"/>
      <c r="AB2107" s="44"/>
      <c r="AC2107" s="44"/>
      <c r="AD2107" s="44"/>
      <c r="AE2107" s="44"/>
      <c r="AF2107" s="44"/>
      <c r="AG2107" s="44"/>
    </row>
    <row r="2108" spans="1:33" s="105" customFormat="1" ht="11.45" customHeight="1" outlineLevel="1" x14ac:dyDescent="0.2">
      <c r="A2108" s="142">
        <f t="shared" si="97"/>
        <v>2091</v>
      </c>
      <c r="B2108" s="318"/>
      <c r="C2108" s="71"/>
      <c r="D2108" s="314"/>
      <c r="E2108" s="70"/>
      <c r="F2108" s="309"/>
      <c r="G2108" s="308"/>
      <c r="H2108" s="305"/>
      <c r="I2108" s="305"/>
      <c r="J2108" s="311"/>
      <c r="K2108" s="305"/>
      <c r="L2108" s="130" t="str">
        <f>IF(I2108&lt;H2108,"Check dates",IF(AND(H2108="",I2108&gt;0),"Check dates",IF(I2108="",".",IFERROR(MAX(0,NETWORKDAYS(H2108,I2108,Lists!$F$45:$F$65)-IF(ISNUMBER(J2108),J2108,0)-1,0),"."))))</f>
        <v>.</v>
      </c>
      <c r="M2108" s="308"/>
      <c r="N2108" s="308"/>
      <c r="O2108" s="304"/>
      <c r="P2108" s="304"/>
      <c r="Q2108" s="304"/>
      <c r="R2108" s="304"/>
      <c r="S2108" s="130" t="str">
        <f t="shared" si="99"/>
        <v>.</v>
      </c>
      <c r="T2108" s="169" t="str">
        <f>IF(S2108="Yes",(NETWORKDAYS(H2108,$D$12,Lists!$F$45:$F$65)-IF(ISNUMBER(J2108),J2108,0)-1),".")</f>
        <v>.</v>
      </c>
      <c r="U2108" s="24"/>
      <c r="V2108" s="296" t="str">
        <f t="shared" si="98"/>
        <v>.</v>
      </c>
      <c r="W2108" s="44"/>
      <c r="X2108" s="307"/>
      <c r="Y2108" s="44"/>
      <c r="Z2108" s="44"/>
      <c r="AA2108" s="44"/>
      <c r="AB2108" s="44"/>
      <c r="AC2108" s="44"/>
      <c r="AD2108" s="44"/>
      <c r="AE2108" s="44"/>
      <c r="AF2108" s="44"/>
      <c r="AG2108" s="44"/>
    </row>
    <row r="2109" spans="1:33" s="105" customFormat="1" ht="11.45" customHeight="1" outlineLevel="1" x14ac:dyDescent="0.2">
      <c r="A2109" s="142">
        <f t="shared" si="97"/>
        <v>2092</v>
      </c>
      <c r="B2109" s="318"/>
      <c r="C2109" s="71"/>
      <c r="D2109" s="314"/>
      <c r="E2109" s="70"/>
      <c r="F2109" s="309"/>
      <c r="G2109" s="308"/>
      <c r="H2109" s="305"/>
      <c r="I2109" s="305"/>
      <c r="J2109" s="311"/>
      <c r="K2109" s="305"/>
      <c r="L2109" s="130" t="str">
        <f>IF(I2109&lt;H2109,"Check dates",IF(AND(H2109="",I2109&gt;0),"Check dates",IF(I2109="",".",IFERROR(MAX(0,NETWORKDAYS(H2109,I2109,Lists!$F$45:$F$65)-IF(ISNUMBER(J2109),J2109,0)-1,0),"."))))</f>
        <v>.</v>
      </c>
      <c r="M2109" s="308"/>
      <c r="N2109" s="308"/>
      <c r="O2109" s="304"/>
      <c r="P2109" s="304"/>
      <c r="Q2109" s="304"/>
      <c r="R2109" s="304"/>
      <c r="S2109" s="130" t="str">
        <f t="shared" si="99"/>
        <v>.</v>
      </c>
      <c r="T2109" s="169" t="str">
        <f>IF(S2109="Yes",(NETWORKDAYS(H2109,$D$12,Lists!$F$45:$F$65)-IF(ISNUMBER(J2109),J2109,0)-1),".")</f>
        <v>.</v>
      </c>
      <c r="U2109" s="24"/>
      <c r="V2109" s="296" t="str">
        <f t="shared" si="98"/>
        <v>.</v>
      </c>
      <c r="W2109" s="44"/>
      <c r="X2109" s="307"/>
      <c r="Y2109" s="44"/>
      <c r="Z2109" s="44"/>
      <c r="AA2109" s="44"/>
      <c r="AB2109" s="44"/>
      <c r="AC2109" s="44"/>
      <c r="AD2109" s="44"/>
      <c r="AE2109" s="44"/>
      <c r="AF2109" s="44"/>
      <c r="AG2109" s="44"/>
    </row>
    <row r="2110" spans="1:33" s="105" customFormat="1" ht="11.45" customHeight="1" outlineLevel="1" x14ac:dyDescent="0.2">
      <c r="A2110" s="142">
        <f t="shared" si="97"/>
        <v>2093</v>
      </c>
      <c r="B2110" s="318"/>
      <c r="C2110" s="71"/>
      <c r="D2110" s="314"/>
      <c r="E2110" s="70"/>
      <c r="F2110" s="309"/>
      <c r="G2110" s="308"/>
      <c r="H2110" s="305"/>
      <c r="I2110" s="305"/>
      <c r="J2110" s="311"/>
      <c r="K2110" s="305"/>
      <c r="L2110" s="130" t="str">
        <f>IF(I2110&lt;H2110,"Check dates",IF(AND(H2110="",I2110&gt;0),"Check dates",IF(I2110="",".",IFERROR(MAX(0,NETWORKDAYS(H2110,I2110,Lists!$F$45:$F$65)-IF(ISNUMBER(J2110),J2110,0)-1,0),"."))))</f>
        <v>.</v>
      </c>
      <c r="M2110" s="308"/>
      <c r="N2110" s="308"/>
      <c r="O2110" s="304"/>
      <c r="P2110" s="304"/>
      <c r="Q2110" s="304"/>
      <c r="R2110" s="304"/>
      <c r="S2110" s="130" t="str">
        <f t="shared" si="99"/>
        <v>.</v>
      </c>
      <c r="T2110" s="169" t="str">
        <f>IF(S2110="Yes",(NETWORKDAYS(H2110,$D$12,Lists!$F$45:$F$65)-IF(ISNUMBER(J2110),J2110,0)-1),".")</f>
        <v>.</v>
      </c>
      <c r="U2110" s="24"/>
      <c r="V2110" s="296" t="str">
        <f t="shared" si="98"/>
        <v>.</v>
      </c>
      <c r="W2110" s="44"/>
      <c r="X2110" s="307"/>
      <c r="Y2110" s="44"/>
      <c r="Z2110" s="44"/>
      <c r="AA2110" s="44"/>
      <c r="AB2110" s="44"/>
      <c r="AC2110" s="44"/>
      <c r="AD2110" s="44"/>
      <c r="AE2110" s="44"/>
      <c r="AF2110" s="44"/>
      <c r="AG2110" s="44"/>
    </row>
    <row r="2111" spans="1:33" s="105" customFormat="1" ht="11.45" customHeight="1" outlineLevel="1" x14ac:dyDescent="0.2">
      <c r="A2111" s="142">
        <f t="shared" si="97"/>
        <v>2094</v>
      </c>
      <c r="B2111" s="318"/>
      <c r="C2111" s="71"/>
      <c r="D2111" s="314"/>
      <c r="E2111" s="70"/>
      <c r="F2111" s="309"/>
      <c r="G2111" s="308"/>
      <c r="H2111" s="305"/>
      <c r="I2111" s="305"/>
      <c r="J2111" s="311"/>
      <c r="K2111" s="305"/>
      <c r="L2111" s="130" t="str">
        <f>IF(I2111&lt;H2111,"Check dates",IF(AND(H2111="",I2111&gt;0),"Check dates",IF(I2111="",".",IFERROR(MAX(0,NETWORKDAYS(H2111,I2111,Lists!$F$45:$F$65)-IF(ISNUMBER(J2111),J2111,0)-1,0),"."))))</f>
        <v>.</v>
      </c>
      <c r="M2111" s="308"/>
      <c r="N2111" s="308"/>
      <c r="O2111" s="304"/>
      <c r="P2111" s="304"/>
      <c r="Q2111" s="304"/>
      <c r="R2111" s="304"/>
      <c r="S2111" s="130" t="str">
        <f t="shared" si="99"/>
        <v>.</v>
      </c>
      <c r="T2111" s="169" t="str">
        <f>IF(S2111="Yes",(NETWORKDAYS(H2111,$D$12,Lists!$F$45:$F$65)-IF(ISNUMBER(J2111),J2111,0)-1),".")</f>
        <v>.</v>
      </c>
      <c r="U2111" s="24"/>
      <c r="V2111" s="296" t="str">
        <f t="shared" si="98"/>
        <v>.</v>
      </c>
      <c r="W2111" s="44"/>
      <c r="X2111" s="307"/>
      <c r="Y2111" s="44"/>
      <c r="Z2111" s="44"/>
      <c r="AA2111" s="44"/>
      <c r="AB2111" s="44"/>
      <c r="AC2111" s="44"/>
      <c r="AD2111" s="44"/>
      <c r="AE2111" s="44"/>
      <c r="AF2111" s="44"/>
      <c r="AG2111" s="44"/>
    </row>
    <row r="2112" spans="1:33" s="105" customFormat="1" ht="11.45" customHeight="1" outlineLevel="1" x14ac:dyDescent="0.2">
      <c r="A2112" s="142">
        <f t="shared" si="97"/>
        <v>2095</v>
      </c>
      <c r="B2112" s="318"/>
      <c r="C2112" s="71"/>
      <c r="D2112" s="314"/>
      <c r="E2112" s="70"/>
      <c r="F2112" s="309"/>
      <c r="G2112" s="308"/>
      <c r="H2112" s="305"/>
      <c r="I2112" s="305"/>
      <c r="J2112" s="311"/>
      <c r="K2112" s="305"/>
      <c r="L2112" s="130" t="str">
        <f>IF(I2112&lt;H2112,"Check dates",IF(AND(H2112="",I2112&gt;0),"Check dates",IF(I2112="",".",IFERROR(MAX(0,NETWORKDAYS(H2112,I2112,Lists!$F$45:$F$65)-IF(ISNUMBER(J2112),J2112,0)-1,0),"."))))</f>
        <v>.</v>
      </c>
      <c r="M2112" s="308"/>
      <c r="N2112" s="308"/>
      <c r="O2112" s="304"/>
      <c r="P2112" s="304"/>
      <c r="Q2112" s="304"/>
      <c r="R2112" s="304"/>
      <c r="S2112" s="130" t="str">
        <f t="shared" si="99"/>
        <v>.</v>
      </c>
      <c r="T2112" s="169" t="str">
        <f>IF(S2112="Yes",(NETWORKDAYS(H2112,$D$12,Lists!$F$45:$F$65)-IF(ISNUMBER(J2112),J2112,0)-1),".")</f>
        <v>.</v>
      </c>
      <c r="U2112" s="24"/>
      <c r="V2112" s="296" t="str">
        <f t="shared" si="98"/>
        <v>.</v>
      </c>
      <c r="W2112" s="44"/>
      <c r="X2112" s="307"/>
      <c r="Y2112" s="44"/>
      <c r="Z2112" s="44"/>
      <c r="AA2112" s="44"/>
      <c r="AB2112" s="44"/>
      <c r="AC2112" s="44"/>
      <c r="AD2112" s="44"/>
      <c r="AE2112" s="44"/>
      <c r="AF2112" s="44"/>
      <c r="AG2112" s="44"/>
    </row>
    <row r="2113" spans="1:33" s="105" customFormat="1" ht="11.45" customHeight="1" outlineLevel="1" x14ac:dyDescent="0.2">
      <c r="A2113" s="142">
        <f t="shared" si="97"/>
        <v>2096</v>
      </c>
      <c r="B2113" s="318"/>
      <c r="C2113" s="71"/>
      <c r="D2113" s="314"/>
      <c r="E2113" s="70"/>
      <c r="F2113" s="309"/>
      <c r="G2113" s="308"/>
      <c r="H2113" s="305"/>
      <c r="I2113" s="305"/>
      <c r="J2113" s="311"/>
      <c r="K2113" s="305"/>
      <c r="L2113" s="130" t="str">
        <f>IF(I2113&lt;H2113,"Check dates",IF(AND(H2113="",I2113&gt;0),"Check dates",IF(I2113="",".",IFERROR(MAX(0,NETWORKDAYS(H2113,I2113,Lists!$F$45:$F$65)-IF(ISNUMBER(J2113),J2113,0)-1,0),"."))))</f>
        <v>.</v>
      </c>
      <c r="M2113" s="308"/>
      <c r="N2113" s="308"/>
      <c r="O2113" s="304"/>
      <c r="P2113" s="304"/>
      <c r="Q2113" s="304"/>
      <c r="R2113" s="304"/>
      <c r="S2113" s="130" t="str">
        <f t="shared" si="99"/>
        <v>.</v>
      </c>
      <c r="T2113" s="169" t="str">
        <f>IF(S2113="Yes",(NETWORKDAYS(H2113,$D$12,Lists!$F$45:$F$65)-IF(ISNUMBER(J2113),J2113,0)-1),".")</f>
        <v>.</v>
      </c>
      <c r="U2113" s="24"/>
      <c r="V2113" s="296" t="str">
        <f t="shared" si="98"/>
        <v>.</v>
      </c>
      <c r="W2113" s="44"/>
      <c r="X2113" s="307"/>
      <c r="Y2113" s="44"/>
      <c r="Z2113" s="44"/>
      <c r="AA2113" s="44"/>
      <c r="AB2113" s="44"/>
      <c r="AC2113" s="44"/>
      <c r="AD2113" s="44"/>
      <c r="AE2113" s="44"/>
      <c r="AF2113" s="44"/>
      <c r="AG2113" s="44"/>
    </row>
    <row r="2114" spans="1:33" s="105" customFormat="1" ht="11.45" customHeight="1" outlineLevel="1" x14ac:dyDescent="0.2">
      <c r="A2114" s="142">
        <f t="shared" si="97"/>
        <v>2097</v>
      </c>
      <c r="B2114" s="318"/>
      <c r="C2114" s="71"/>
      <c r="D2114" s="314"/>
      <c r="E2114" s="70"/>
      <c r="F2114" s="309"/>
      <c r="G2114" s="308"/>
      <c r="H2114" s="305"/>
      <c r="I2114" s="305"/>
      <c r="J2114" s="311"/>
      <c r="K2114" s="305"/>
      <c r="L2114" s="130" t="str">
        <f>IF(I2114&lt;H2114,"Check dates",IF(AND(H2114="",I2114&gt;0),"Check dates",IF(I2114="",".",IFERROR(MAX(0,NETWORKDAYS(H2114,I2114,Lists!$F$45:$F$65)-IF(ISNUMBER(J2114),J2114,0)-1,0),"."))))</f>
        <v>.</v>
      </c>
      <c r="M2114" s="308"/>
      <c r="N2114" s="308"/>
      <c r="O2114" s="304"/>
      <c r="P2114" s="304"/>
      <c r="Q2114" s="304"/>
      <c r="R2114" s="304"/>
      <c r="S2114" s="130" t="str">
        <f t="shared" si="99"/>
        <v>.</v>
      </c>
      <c r="T2114" s="169" t="str">
        <f>IF(S2114="Yes",(NETWORKDAYS(H2114,$D$12,Lists!$F$45:$F$65)-IF(ISNUMBER(J2114),J2114,0)-1),".")</f>
        <v>.</v>
      </c>
      <c r="U2114" s="24"/>
      <c r="V2114" s="296" t="str">
        <f t="shared" si="98"/>
        <v>.</v>
      </c>
      <c r="W2114" s="44"/>
      <c r="X2114" s="307"/>
      <c r="Y2114" s="44"/>
      <c r="Z2114" s="44"/>
      <c r="AA2114" s="44"/>
      <c r="AB2114" s="44"/>
      <c r="AC2114" s="44"/>
      <c r="AD2114" s="44"/>
      <c r="AE2114" s="44"/>
      <c r="AF2114" s="44"/>
      <c r="AG2114" s="44"/>
    </row>
    <row r="2115" spans="1:33" s="105" customFormat="1" outlineLevel="1" x14ac:dyDescent="0.2">
      <c r="A2115" s="142">
        <f t="shared" si="97"/>
        <v>2098</v>
      </c>
      <c r="B2115" s="318"/>
      <c r="C2115" s="71"/>
      <c r="D2115" s="314"/>
      <c r="E2115" s="70"/>
      <c r="F2115" s="309"/>
      <c r="G2115" s="308"/>
      <c r="H2115" s="305"/>
      <c r="I2115" s="305"/>
      <c r="J2115" s="311"/>
      <c r="K2115" s="305"/>
      <c r="L2115" s="130" t="str">
        <f>IF(I2115&lt;H2115,"Check dates",IF(AND(H2115="",I2115&gt;0),"Check dates",IF(I2115="",".",IFERROR(MAX(0,NETWORKDAYS(H2115,I2115,Lists!$F$45:$F$65)-IF(ISNUMBER(J2115),J2115,0)-1,0),"."))))</f>
        <v>.</v>
      </c>
      <c r="M2115" s="308"/>
      <c r="N2115" s="308"/>
      <c r="O2115" s="304"/>
      <c r="P2115" s="304"/>
      <c r="Q2115" s="304"/>
      <c r="R2115" s="304"/>
      <c r="S2115" s="130" t="str">
        <f t="shared" si="99"/>
        <v>.</v>
      </c>
      <c r="T2115" s="169" t="str">
        <f>IF(S2115="Yes",(NETWORKDAYS(H2115,$D$12,Lists!$F$45:$F$65)-IF(ISNUMBER(J2115),J2115,0)-1),".")</f>
        <v>.</v>
      </c>
      <c r="U2115" s="24"/>
      <c r="V2115" s="296" t="str">
        <f t="shared" si="98"/>
        <v>.</v>
      </c>
      <c r="W2115" s="44"/>
      <c r="X2115" s="307"/>
      <c r="Y2115" s="44"/>
      <c r="Z2115" s="44"/>
      <c r="AA2115" s="44"/>
      <c r="AB2115" s="44"/>
      <c r="AC2115" s="44"/>
      <c r="AD2115" s="44"/>
      <c r="AE2115" s="44"/>
      <c r="AF2115" s="44"/>
      <c r="AG2115" s="44"/>
    </row>
    <row r="2116" spans="1:33" s="105" customFormat="1" ht="11.45" customHeight="1" outlineLevel="1" x14ac:dyDescent="0.2">
      <c r="A2116" s="142">
        <f t="shared" si="97"/>
        <v>2099</v>
      </c>
      <c r="B2116" s="318"/>
      <c r="C2116" s="71"/>
      <c r="D2116" s="314"/>
      <c r="E2116" s="70"/>
      <c r="F2116" s="309"/>
      <c r="G2116" s="308"/>
      <c r="H2116" s="305"/>
      <c r="I2116" s="305"/>
      <c r="J2116" s="311"/>
      <c r="K2116" s="305"/>
      <c r="L2116" s="130" t="str">
        <f>IF(I2116&lt;H2116,"Check dates",IF(AND(H2116="",I2116&gt;0),"Check dates",IF(I2116="",".",IFERROR(MAX(0,NETWORKDAYS(H2116,I2116,Lists!$F$45:$F$65)-IF(ISNUMBER(J2116),J2116,0)-1,0),"."))))</f>
        <v>.</v>
      </c>
      <c r="M2116" s="308"/>
      <c r="N2116" s="308"/>
      <c r="O2116" s="304"/>
      <c r="P2116" s="304"/>
      <c r="Q2116" s="304"/>
      <c r="R2116" s="304"/>
      <c r="S2116" s="130" t="str">
        <f t="shared" si="99"/>
        <v>.</v>
      </c>
      <c r="T2116" s="169" t="str">
        <f>IF(S2116="Yes",(NETWORKDAYS(H2116,$D$12,Lists!$F$45:$F$65)-IF(ISNUMBER(J2116),J2116,0)-1),".")</f>
        <v>.</v>
      </c>
      <c r="U2116" s="24"/>
      <c r="V2116" s="296" t="str">
        <f t="shared" si="98"/>
        <v>.</v>
      </c>
      <c r="W2116" s="44"/>
      <c r="X2116" s="307"/>
      <c r="Y2116" s="44"/>
      <c r="Z2116" s="44"/>
      <c r="AA2116" s="44"/>
      <c r="AB2116" s="44"/>
      <c r="AC2116" s="44"/>
      <c r="AD2116" s="44"/>
      <c r="AE2116" s="44"/>
      <c r="AF2116" s="44"/>
      <c r="AG2116" s="44"/>
    </row>
    <row r="2117" spans="1:33" s="105" customFormat="1" ht="11.45" customHeight="1" outlineLevel="1" x14ac:dyDescent="0.2">
      <c r="A2117" s="142">
        <f t="shared" si="97"/>
        <v>2100</v>
      </c>
      <c r="B2117" s="318"/>
      <c r="C2117" s="71"/>
      <c r="D2117" s="314"/>
      <c r="E2117" s="70"/>
      <c r="F2117" s="309"/>
      <c r="G2117" s="308"/>
      <c r="H2117" s="305"/>
      <c r="I2117" s="319"/>
      <c r="J2117" s="311"/>
      <c r="K2117" s="305"/>
      <c r="L2117" s="130" t="str">
        <f>IF(I2117&lt;H2117,"Check dates",IF(AND(H2117="",I2117&gt;0),"Check dates",IF(I2117="",".",IFERROR(MAX(0,NETWORKDAYS(H2117,I2117,Lists!$F$45:$F$65)-IF(ISNUMBER(J2117),J2117,0)-1,0),"."))))</f>
        <v>.</v>
      </c>
      <c r="M2117" s="308"/>
      <c r="N2117" s="308"/>
      <c r="O2117" s="304"/>
      <c r="P2117" s="304"/>
      <c r="Q2117" s="304"/>
      <c r="R2117" s="304"/>
      <c r="S2117" s="130" t="str">
        <f t="shared" si="99"/>
        <v>.</v>
      </c>
      <c r="T2117" s="169" t="str">
        <f>IF(S2117="Yes",(NETWORKDAYS(H2117,$D$12,Lists!$F$45:$F$65)-IF(ISNUMBER(J2117),J2117,0)-1),".")</f>
        <v>.</v>
      </c>
      <c r="U2117" s="24"/>
      <c r="V2117" s="296" t="str">
        <f t="shared" si="98"/>
        <v>.</v>
      </c>
      <c r="W2117" s="44"/>
      <c r="X2117" s="307"/>
      <c r="Y2117" s="44"/>
      <c r="Z2117" s="44"/>
      <c r="AA2117" s="44"/>
      <c r="AB2117" s="44"/>
      <c r="AC2117" s="44"/>
      <c r="AD2117" s="44"/>
      <c r="AE2117" s="44"/>
      <c r="AF2117" s="44"/>
      <c r="AG2117" s="44"/>
    </row>
    <row r="2118" spans="1:33" s="105" customFormat="1" ht="11.45" customHeight="1" outlineLevel="1" x14ac:dyDescent="0.2">
      <c r="A2118" s="142">
        <f t="shared" si="97"/>
        <v>2101</v>
      </c>
      <c r="B2118" s="318"/>
      <c r="C2118" s="71"/>
      <c r="D2118" s="314"/>
      <c r="E2118" s="70"/>
      <c r="F2118" s="309"/>
      <c r="G2118" s="308"/>
      <c r="H2118" s="305"/>
      <c r="I2118" s="305"/>
      <c r="J2118" s="311"/>
      <c r="K2118" s="305"/>
      <c r="L2118" s="130" t="str">
        <f>IF(I2118&lt;H2118,"Check dates",IF(AND(H2118="",I2118&gt;0),"Check dates",IF(I2118="",".",IFERROR(MAX(0,NETWORKDAYS(H2118,I2118,Lists!$F$45:$F$65)-IF(ISNUMBER(J2118),J2118,0)-1,0),"."))))</f>
        <v>.</v>
      </c>
      <c r="M2118" s="308"/>
      <c r="N2118" s="308"/>
      <c r="O2118" s="304"/>
      <c r="P2118" s="304"/>
      <c r="Q2118" s="304"/>
      <c r="R2118" s="304"/>
      <c r="S2118" s="130" t="str">
        <f t="shared" si="99"/>
        <v>.</v>
      </c>
      <c r="T2118" s="169" t="str">
        <f>IF(S2118="Yes",(NETWORKDAYS(H2118,$D$12,Lists!$F$45:$F$65)-IF(ISNUMBER(J2118),J2118,0)-1),".")</f>
        <v>.</v>
      </c>
      <c r="U2118" s="24"/>
      <c r="V2118" s="296" t="str">
        <f t="shared" si="98"/>
        <v>.</v>
      </c>
      <c r="W2118" s="44"/>
      <c r="X2118" s="307"/>
      <c r="Y2118" s="44"/>
      <c r="Z2118" s="44"/>
      <c r="AA2118" s="44"/>
      <c r="AB2118" s="44"/>
      <c r="AC2118" s="44"/>
      <c r="AD2118" s="44"/>
      <c r="AE2118" s="44"/>
      <c r="AF2118" s="44"/>
      <c r="AG2118" s="44"/>
    </row>
    <row r="2119" spans="1:33" s="105" customFormat="1" ht="11.45" customHeight="1" outlineLevel="1" x14ac:dyDescent="0.2">
      <c r="A2119" s="142">
        <f t="shared" si="97"/>
        <v>2102</v>
      </c>
      <c r="B2119" s="318"/>
      <c r="C2119" s="71"/>
      <c r="D2119" s="314"/>
      <c r="E2119" s="70"/>
      <c r="F2119" s="309"/>
      <c r="G2119" s="308"/>
      <c r="H2119" s="305"/>
      <c r="I2119" s="305"/>
      <c r="J2119" s="311"/>
      <c r="K2119" s="305"/>
      <c r="L2119" s="130" t="str">
        <f>IF(I2119&lt;H2119,"Check dates",IF(AND(H2119="",I2119&gt;0),"Check dates",IF(I2119="",".",IFERROR(MAX(0,NETWORKDAYS(H2119,I2119,Lists!$F$45:$F$65)-IF(ISNUMBER(J2119),J2119,0)-1,0),"."))))</f>
        <v>.</v>
      </c>
      <c r="M2119" s="308"/>
      <c r="N2119" s="308"/>
      <c r="O2119" s="304"/>
      <c r="P2119" s="304"/>
      <c r="Q2119" s="304"/>
      <c r="R2119" s="304"/>
      <c r="S2119" s="130" t="str">
        <f t="shared" si="99"/>
        <v>.</v>
      </c>
      <c r="T2119" s="169" t="str">
        <f>IF(S2119="Yes",(NETWORKDAYS(H2119,$D$12,Lists!$F$45:$F$65)-IF(ISNUMBER(J2119),J2119,0)-1),".")</f>
        <v>.</v>
      </c>
      <c r="U2119" s="24"/>
      <c r="V2119" s="296" t="str">
        <f t="shared" si="98"/>
        <v>.</v>
      </c>
      <c r="W2119" s="44"/>
      <c r="X2119" s="307"/>
      <c r="Y2119" s="44"/>
      <c r="Z2119" s="44"/>
      <c r="AA2119" s="44"/>
      <c r="AB2119" s="44"/>
      <c r="AC2119" s="44"/>
      <c r="AD2119" s="44"/>
      <c r="AE2119" s="44"/>
      <c r="AF2119" s="44"/>
      <c r="AG2119" s="44"/>
    </row>
    <row r="2120" spans="1:33" s="105" customFormat="1" ht="11.45" customHeight="1" outlineLevel="1" x14ac:dyDescent="0.2">
      <c r="A2120" s="142">
        <f t="shared" ref="A2120:A2183" si="100">A2119+1</f>
        <v>2103</v>
      </c>
      <c r="B2120" s="318"/>
      <c r="C2120" s="71"/>
      <c r="D2120" s="314"/>
      <c r="E2120" s="70"/>
      <c r="F2120" s="309"/>
      <c r="G2120" s="308"/>
      <c r="H2120" s="305"/>
      <c r="I2120" s="319"/>
      <c r="J2120" s="311"/>
      <c r="K2120" s="305"/>
      <c r="L2120" s="130" t="str">
        <f>IF(I2120&lt;H2120,"Check dates",IF(AND(H2120="",I2120&gt;0),"Check dates",IF(I2120="",".",IFERROR(MAX(0,NETWORKDAYS(H2120,I2120,Lists!$F$45:$F$65)-IF(ISNUMBER(J2120),J2120,0)-1,0),"."))))</f>
        <v>.</v>
      </c>
      <c r="M2120" s="308"/>
      <c r="N2120" s="308"/>
      <c r="O2120" s="304"/>
      <c r="P2120" s="304"/>
      <c r="Q2120" s="304"/>
      <c r="R2120" s="304"/>
      <c r="S2120" s="130" t="str">
        <f t="shared" si="99"/>
        <v>.</v>
      </c>
      <c r="T2120" s="169" t="str">
        <f>IF(S2120="Yes",(NETWORKDAYS(H2120,$D$12,Lists!$F$45:$F$65)-IF(ISNUMBER(J2120),J2120,0)-1),".")</f>
        <v>.</v>
      </c>
      <c r="U2120" s="24"/>
      <c r="V2120" s="296" t="str">
        <f t="shared" si="98"/>
        <v>.</v>
      </c>
      <c r="W2120" s="44"/>
      <c r="X2120" s="307"/>
      <c r="Y2120" s="44"/>
      <c r="Z2120" s="44"/>
      <c r="AA2120" s="44"/>
      <c r="AB2120" s="44"/>
      <c r="AC2120" s="44"/>
      <c r="AD2120" s="44"/>
      <c r="AE2120" s="44"/>
      <c r="AF2120" s="44"/>
      <c r="AG2120" s="44"/>
    </row>
    <row r="2121" spans="1:33" s="105" customFormat="1" ht="11.45" customHeight="1" outlineLevel="1" x14ac:dyDescent="0.2">
      <c r="A2121" s="142">
        <f t="shared" si="100"/>
        <v>2104</v>
      </c>
      <c r="B2121" s="318"/>
      <c r="C2121" s="71"/>
      <c r="D2121" s="314"/>
      <c r="E2121" s="70"/>
      <c r="F2121" s="309"/>
      <c r="G2121" s="308"/>
      <c r="H2121" s="305"/>
      <c r="I2121" s="305"/>
      <c r="J2121" s="311"/>
      <c r="K2121" s="305"/>
      <c r="L2121" s="130" t="str">
        <f>IF(I2121&lt;H2121,"Check dates",IF(AND(H2121="",I2121&gt;0),"Check dates",IF(I2121="",".",IFERROR(MAX(0,NETWORKDAYS(H2121,I2121,Lists!$F$45:$F$65)-IF(ISNUMBER(J2121),J2121,0)-1,0),"."))))</f>
        <v>.</v>
      </c>
      <c r="M2121" s="308"/>
      <c r="N2121" s="308"/>
      <c r="O2121" s="304"/>
      <c r="P2121" s="304"/>
      <c r="Q2121" s="304"/>
      <c r="R2121" s="304"/>
      <c r="S2121" s="130" t="str">
        <f t="shared" si="99"/>
        <v>.</v>
      </c>
      <c r="T2121" s="169" t="str">
        <f>IF(S2121="Yes",(NETWORKDAYS(H2121,$D$12,Lists!$F$45:$F$65)-IF(ISNUMBER(J2121),J2121,0)-1),".")</f>
        <v>.</v>
      </c>
      <c r="U2121" s="24"/>
      <c r="V2121" s="296" t="str">
        <f t="shared" si="98"/>
        <v>.</v>
      </c>
      <c r="W2121" s="44"/>
      <c r="X2121" s="307"/>
      <c r="Y2121" s="44"/>
      <c r="Z2121" s="44"/>
      <c r="AA2121" s="44"/>
      <c r="AB2121" s="44"/>
      <c r="AC2121" s="44"/>
      <c r="AD2121" s="44"/>
      <c r="AE2121" s="44"/>
      <c r="AF2121" s="44"/>
      <c r="AG2121" s="44"/>
    </row>
    <row r="2122" spans="1:33" s="105" customFormat="1" ht="11.45" customHeight="1" outlineLevel="1" x14ac:dyDescent="0.2">
      <c r="A2122" s="142">
        <f t="shared" si="100"/>
        <v>2105</v>
      </c>
      <c r="B2122" s="318"/>
      <c r="C2122" s="71"/>
      <c r="D2122" s="314"/>
      <c r="E2122" s="70"/>
      <c r="F2122" s="309"/>
      <c r="G2122" s="308"/>
      <c r="H2122" s="305"/>
      <c r="I2122" s="319"/>
      <c r="J2122" s="311"/>
      <c r="K2122" s="305"/>
      <c r="L2122" s="130" t="str">
        <f>IF(I2122&lt;H2122,"Check dates",IF(AND(H2122="",I2122&gt;0),"Check dates",IF(I2122="",".",IFERROR(MAX(0,NETWORKDAYS(H2122,I2122,Lists!$F$45:$F$65)-IF(ISNUMBER(J2122),J2122,0)-1,0),"."))))</f>
        <v>.</v>
      </c>
      <c r="M2122" s="308"/>
      <c r="N2122" s="308"/>
      <c r="O2122" s="304"/>
      <c r="P2122" s="304"/>
      <c r="Q2122" s="304"/>
      <c r="R2122" s="304"/>
      <c r="S2122" s="130" t="str">
        <f t="shared" si="99"/>
        <v>.</v>
      </c>
      <c r="T2122" s="169" t="str">
        <f>IF(S2122="Yes",(NETWORKDAYS(H2122,$D$12,Lists!$F$45:$F$65)-IF(ISNUMBER(J2122),J2122,0)-1),".")</f>
        <v>.</v>
      </c>
      <c r="U2122" s="24"/>
      <c r="V2122" s="296" t="str">
        <f t="shared" si="98"/>
        <v>.</v>
      </c>
      <c r="W2122" s="44"/>
      <c r="X2122" s="307"/>
      <c r="Y2122" s="44"/>
      <c r="Z2122" s="44"/>
      <c r="AA2122" s="44"/>
      <c r="AB2122" s="44"/>
      <c r="AC2122" s="44"/>
      <c r="AD2122" s="44"/>
      <c r="AE2122" s="44"/>
      <c r="AF2122" s="44"/>
      <c r="AG2122" s="44"/>
    </row>
    <row r="2123" spans="1:33" s="105" customFormat="1" ht="11.45" customHeight="1" outlineLevel="1" x14ac:dyDescent="0.2">
      <c r="A2123" s="142">
        <f t="shared" si="100"/>
        <v>2106</v>
      </c>
      <c r="B2123" s="318"/>
      <c r="C2123" s="71"/>
      <c r="D2123" s="314"/>
      <c r="E2123" s="70"/>
      <c r="F2123" s="309"/>
      <c r="G2123" s="308"/>
      <c r="H2123" s="305"/>
      <c r="I2123" s="305"/>
      <c r="J2123" s="311"/>
      <c r="K2123" s="305"/>
      <c r="L2123" s="130" t="str">
        <f>IF(I2123&lt;H2123,"Check dates",IF(AND(H2123="",I2123&gt;0),"Check dates",IF(I2123="",".",IFERROR(MAX(0,NETWORKDAYS(H2123,I2123,Lists!$F$45:$F$65)-IF(ISNUMBER(J2123),J2123,0)-1,0),"."))))</f>
        <v>.</v>
      </c>
      <c r="M2123" s="308"/>
      <c r="N2123" s="308"/>
      <c r="O2123" s="304"/>
      <c r="P2123" s="304"/>
      <c r="Q2123" s="304"/>
      <c r="R2123" s="304"/>
      <c r="S2123" s="130" t="str">
        <f t="shared" si="99"/>
        <v>.</v>
      </c>
      <c r="T2123" s="169" t="str">
        <f>IF(S2123="Yes",(NETWORKDAYS(H2123,$D$12,Lists!$F$45:$F$65)-IF(ISNUMBER(J2123),J2123,0)-1),".")</f>
        <v>.</v>
      </c>
      <c r="U2123" s="24"/>
      <c r="V2123" s="296" t="str">
        <f t="shared" si="98"/>
        <v>.</v>
      </c>
      <c r="W2123" s="44"/>
      <c r="X2123" s="307"/>
      <c r="Y2123" s="44"/>
      <c r="Z2123" s="44"/>
      <c r="AA2123" s="44"/>
      <c r="AB2123" s="44"/>
      <c r="AC2123" s="44"/>
      <c r="AD2123" s="44"/>
      <c r="AE2123" s="44"/>
      <c r="AF2123" s="44"/>
      <c r="AG2123" s="44"/>
    </row>
    <row r="2124" spans="1:33" s="105" customFormat="1" ht="11.45" customHeight="1" outlineLevel="1" x14ac:dyDescent="0.2">
      <c r="A2124" s="142">
        <f t="shared" si="100"/>
        <v>2107</v>
      </c>
      <c r="B2124" s="318"/>
      <c r="C2124" s="71"/>
      <c r="D2124" s="314"/>
      <c r="E2124" s="70"/>
      <c r="F2124" s="309"/>
      <c r="G2124" s="308"/>
      <c r="H2124" s="305"/>
      <c r="I2124" s="305"/>
      <c r="J2124" s="311"/>
      <c r="K2124" s="305"/>
      <c r="L2124" s="130" t="str">
        <f>IF(I2124&lt;H2124,"Check dates",IF(AND(H2124="",I2124&gt;0),"Check dates",IF(I2124="",".",IFERROR(MAX(0,NETWORKDAYS(H2124,I2124,Lists!$F$45:$F$65)-IF(ISNUMBER(J2124),J2124,0)-1,0),"."))))</f>
        <v>.</v>
      </c>
      <c r="M2124" s="308"/>
      <c r="N2124" s="308"/>
      <c r="O2124" s="304"/>
      <c r="P2124" s="304"/>
      <c r="Q2124" s="304"/>
      <c r="R2124" s="304"/>
      <c r="S2124" s="130" t="str">
        <f t="shared" si="99"/>
        <v>.</v>
      </c>
      <c r="T2124" s="169" t="str">
        <f>IF(S2124="Yes",(NETWORKDAYS(H2124,$D$12,Lists!$F$45:$F$65)-IF(ISNUMBER(J2124),J2124,0)-1),".")</f>
        <v>.</v>
      </c>
      <c r="U2124" s="24"/>
      <c r="V2124" s="296" t="str">
        <f t="shared" si="98"/>
        <v>.</v>
      </c>
      <c r="W2124" s="44"/>
      <c r="X2124" s="307"/>
      <c r="Y2124" s="44"/>
      <c r="Z2124" s="44"/>
      <c r="AA2124" s="44"/>
      <c r="AB2124" s="44"/>
      <c r="AC2124" s="44"/>
      <c r="AD2124" s="44"/>
      <c r="AE2124" s="44"/>
      <c r="AF2124" s="44"/>
      <c r="AG2124" s="44"/>
    </row>
    <row r="2125" spans="1:33" s="105" customFormat="1" ht="11.45" customHeight="1" outlineLevel="1" x14ac:dyDescent="0.2">
      <c r="A2125" s="142">
        <f t="shared" si="100"/>
        <v>2108</v>
      </c>
      <c r="B2125" s="318"/>
      <c r="C2125" s="71"/>
      <c r="D2125" s="314"/>
      <c r="E2125" s="70"/>
      <c r="F2125" s="309"/>
      <c r="G2125" s="308"/>
      <c r="H2125" s="305"/>
      <c r="I2125" s="305"/>
      <c r="J2125" s="311"/>
      <c r="K2125" s="305"/>
      <c r="L2125" s="130" t="str">
        <f>IF(I2125&lt;H2125,"Check dates",IF(AND(H2125="",I2125&gt;0),"Check dates",IF(I2125="",".",IFERROR(MAX(0,NETWORKDAYS(H2125,I2125,Lists!$F$45:$F$65)-IF(ISNUMBER(J2125),J2125,0)-1,0),"."))))</f>
        <v>.</v>
      </c>
      <c r="M2125" s="308"/>
      <c r="N2125" s="308"/>
      <c r="O2125" s="304"/>
      <c r="P2125" s="304"/>
      <c r="Q2125" s="304"/>
      <c r="R2125" s="304"/>
      <c r="S2125" s="130" t="str">
        <f t="shared" si="99"/>
        <v>.</v>
      </c>
      <c r="T2125" s="169" t="str">
        <f>IF(S2125="Yes",(NETWORKDAYS(H2125,$D$12,Lists!$F$45:$F$65)-IF(ISNUMBER(J2125),J2125,0)-1),".")</f>
        <v>.</v>
      </c>
      <c r="U2125" s="24"/>
      <c r="V2125" s="296" t="str">
        <f t="shared" si="98"/>
        <v>.</v>
      </c>
      <c r="W2125" s="44"/>
      <c r="X2125" s="307"/>
      <c r="Y2125" s="44"/>
      <c r="Z2125" s="44"/>
      <c r="AA2125" s="44"/>
      <c r="AB2125" s="44"/>
      <c r="AC2125" s="44"/>
      <c r="AD2125" s="44"/>
      <c r="AE2125" s="44"/>
      <c r="AF2125" s="44"/>
      <c r="AG2125" s="44"/>
    </row>
    <row r="2126" spans="1:33" s="105" customFormat="1" ht="11.45" customHeight="1" outlineLevel="1" x14ac:dyDescent="0.2">
      <c r="A2126" s="142">
        <f t="shared" si="100"/>
        <v>2109</v>
      </c>
      <c r="B2126" s="318"/>
      <c r="C2126" s="71"/>
      <c r="D2126" s="314"/>
      <c r="E2126" s="70"/>
      <c r="F2126" s="309"/>
      <c r="G2126" s="308"/>
      <c r="H2126" s="305"/>
      <c r="I2126" s="305"/>
      <c r="J2126" s="311"/>
      <c r="K2126" s="305"/>
      <c r="L2126" s="130" t="str">
        <f>IF(I2126&lt;H2126,"Check dates",IF(AND(H2126="",I2126&gt;0),"Check dates",IF(I2126="",".",IFERROR(MAX(0,NETWORKDAYS(H2126,I2126,Lists!$F$45:$F$65)-IF(ISNUMBER(J2126),J2126,0)-1,0),"."))))</f>
        <v>.</v>
      </c>
      <c r="M2126" s="308"/>
      <c r="N2126" s="308"/>
      <c r="O2126" s="304"/>
      <c r="P2126" s="304"/>
      <c r="Q2126" s="304"/>
      <c r="R2126" s="304"/>
      <c r="S2126" s="130" t="str">
        <f t="shared" si="99"/>
        <v>.</v>
      </c>
      <c r="T2126" s="169" t="str">
        <f>IF(S2126="Yes",(NETWORKDAYS(H2126,$D$12,Lists!$F$45:$F$65)-IF(ISNUMBER(J2126),J2126,0)-1),".")</f>
        <v>.</v>
      </c>
      <c r="U2126" s="24"/>
      <c r="V2126" s="296" t="str">
        <f t="shared" si="98"/>
        <v>.</v>
      </c>
      <c r="W2126" s="44"/>
      <c r="X2126" s="307"/>
      <c r="Y2126" s="44"/>
      <c r="Z2126" s="44"/>
      <c r="AA2126" s="44"/>
      <c r="AB2126" s="44"/>
      <c r="AC2126" s="44"/>
      <c r="AD2126" s="44"/>
      <c r="AE2126" s="44"/>
      <c r="AF2126" s="44"/>
      <c r="AG2126" s="44"/>
    </row>
    <row r="2127" spans="1:33" s="105" customFormat="1" outlineLevel="1" x14ac:dyDescent="0.2">
      <c r="A2127" s="142">
        <f t="shared" si="100"/>
        <v>2110</v>
      </c>
      <c r="B2127" s="318"/>
      <c r="C2127" s="71"/>
      <c r="D2127" s="314"/>
      <c r="E2127" s="70"/>
      <c r="F2127" s="309"/>
      <c r="G2127" s="308"/>
      <c r="H2127" s="305"/>
      <c r="I2127" s="305"/>
      <c r="J2127" s="311"/>
      <c r="K2127" s="305"/>
      <c r="L2127" s="130" t="str">
        <f>IF(I2127&lt;H2127,"Check dates",IF(AND(H2127="",I2127&gt;0),"Check dates",IF(I2127="",".",IFERROR(MAX(0,NETWORKDAYS(H2127,I2127,Lists!$F$45:$F$65)-IF(ISNUMBER(J2127),J2127,0)-1,0),"."))))</f>
        <v>.</v>
      </c>
      <c r="M2127" s="308"/>
      <c r="N2127" s="308"/>
      <c r="O2127" s="304"/>
      <c r="P2127" s="304"/>
      <c r="Q2127" s="304"/>
      <c r="R2127" s="304"/>
      <c r="S2127" s="130" t="str">
        <f t="shared" si="99"/>
        <v>.</v>
      </c>
      <c r="T2127" s="169" t="str">
        <f>IF(S2127="Yes",(NETWORKDAYS(H2127,$D$12,Lists!$F$45:$F$65)-IF(ISNUMBER(J2127),J2127,0)-1),".")</f>
        <v>.</v>
      </c>
      <c r="U2127" s="24"/>
      <c r="V2127" s="296" t="str">
        <f t="shared" si="98"/>
        <v>.</v>
      </c>
      <c r="W2127" s="44"/>
      <c r="X2127" s="307"/>
      <c r="Y2127" s="44"/>
      <c r="Z2127" s="44"/>
      <c r="AA2127" s="44"/>
      <c r="AB2127" s="44"/>
      <c r="AC2127" s="44"/>
      <c r="AD2127" s="44"/>
      <c r="AE2127" s="44"/>
      <c r="AF2127" s="44"/>
      <c r="AG2127" s="44"/>
    </row>
    <row r="2128" spans="1:33" s="105" customFormat="1" outlineLevel="1" x14ac:dyDescent="0.2">
      <c r="A2128" s="142">
        <f t="shared" si="100"/>
        <v>2111</v>
      </c>
      <c r="B2128" s="318"/>
      <c r="C2128" s="71"/>
      <c r="D2128" s="314"/>
      <c r="E2128" s="70"/>
      <c r="F2128" s="309"/>
      <c r="G2128" s="308"/>
      <c r="H2128" s="305"/>
      <c r="I2128" s="305"/>
      <c r="J2128" s="311"/>
      <c r="K2128" s="305"/>
      <c r="L2128" s="130" t="str">
        <f>IF(I2128&lt;H2128,"Check dates",IF(AND(H2128="",I2128&gt;0),"Check dates",IF(I2128="",".",IFERROR(MAX(0,NETWORKDAYS(H2128,I2128,Lists!$F$45:$F$65)-IF(ISNUMBER(J2128),J2128,0)-1,0),"."))))</f>
        <v>.</v>
      </c>
      <c r="M2128" s="308"/>
      <c r="N2128" s="308"/>
      <c r="O2128" s="304"/>
      <c r="P2128" s="304"/>
      <c r="Q2128" s="304"/>
      <c r="R2128" s="304"/>
      <c r="S2128" s="130" t="str">
        <f t="shared" si="99"/>
        <v>.</v>
      </c>
      <c r="T2128" s="169" t="str">
        <f>IF(S2128="Yes",(NETWORKDAYS(H2128,$D$12,Lists!$F$45:$F$65)-IF(ISNUMBER(J2128),J2128,0)-1),".")</f>
        <v>.</v>
      </c>
      <c r="U2128" s="24"/>
      <c r="V2128" s="296" t="str">
        <f t="shared" si="98"/>
        <v>.</v>
      </c>
      <c r="W2128" s="44"/>
      <c r="X2128" s="307"/>
      <c r="Y2128" s="44"/>
      <c r="Z2128" s="44"/>
      <c r="AA2128" s="44"/>
      <c r="AB2128" s="44"/>
      <c r="AC2128" s="44"/>
      <c r="AD2128" s="44"/>
      <c r="AE2128" s="44"/>
      <c r="AF2128" s="44"/>
      <c r="AG2128" s="44"/>
    </row>
    <row r="2129" spans="1:33" s="105" customFormat="1" outlineLevel="1" x14ac:dyDescent="0.2">
      <c r="A2129" s="142">
        <f t="shared" si="100"/>
        <v>2112</v>
      </c>
      <c r="B2129" s="318"/>
      <c r="C2129" s="71"/>
      <c r="D2129" s="314"/>
      <c r="E2129" s="70"/>
      <c r="F2129" s="309"/>
      <c r="G2129" s="308"/>
      <c r="H2129" s="305"/>
      <c r="I2129" s="305"/>
      <c r="J2129" s="311"/>
      <c r="K2129" s="305"/>
      <c r="L2129" s="130" t="str">
        <f>IF(I2129&lt;H2129,"Check dates",IF(AND(H2129="",I2129&gt;0),"Check dates",IF(I2129="",".",IFERROR(MAX(0,NETWORKDAYS(H2129,I2129,Lists!$F$45:$F$65)-IF(ISNUMBER(J2129),J2129,0)-1,0),"."))))</f>
        <v>.</v>
      </c>
      <c r="M2129" s="308"/>
      <c r="N2129" s="308"/>
      <c r="O2129" s="304"/>
      <c r="P2129" s="304"/>
      <c r="Q2129" s="304"/>
      <c r="R2129" s="304"/>
      <c r="S2129" s="130" t="str">
        <f t="shared" si="99"/>
        <v>.</v>
      </c>
      <c r="T2129" s="169" t="str">
        <f>IF(S2129="Yes",(NETWORKDAYS(H2129,$D$12,Lists!$F$45:$F$65)-IF(ISNUMBER(J2129),J2129,0)-1),".")</f>
        <v>.</v>
      </c>
      <c r="U2129" s="24"/>
      <c r="V2129" s="296" t="str">
        <f t="shared" ref="V2129:V2192" si="101">IF(I2129="",".",IF(VALUE(I2129)&lt;=VALUE($D$12),VALUE(I2129),"."))</f>
        <v>.</v>
      </c>
      <c r="W2129" s="44"/>
      <c r="X2129" s="307"/>
      <c r="Y2129" s="44"/>
      <c r="Z2129" s="44"/>
      <c r="AA2129" s="44"/>
      <c r="AB2129" s="44"/>
      <c r="AC2129" s="44"/>
      <c r="AD2129" s="44"/>
      <c r="AE2129" s="44"/>
      <c r="AF2129" s="44"/>
      <c r="AG2129" s="44"/>
    </row>
    <row r="2130" spans="1:33" s="105" customFormat="1" outlineLevel="1" x14ac:dyDescent="0.2">
      <c r="A2130" s="142">
        <f t="shared" si="100"/>
        <v>2113</v>
      </c>
      <c r="B2130" s="318"/>
      <c r="C2130" s="71"/>
      <c r="D2130" s="314"/>
      <c r="E2130" s="70"/>
      <c r="F2130" s="309"/>
      <c r="G2130" s="308"/>
      <c r="H2130" s="305"/>
      <c r="I2130" s="305"/>
      <c r="J2130" s="311"/>
      <c r="K2130" s="305"/>
      <c r="L2130" s="130" t="str">
        <f>IF(I2130&lt;H2130,"Check dates",IF(AND(H2130="",I2130&gt;0),"Check dates",IF(I2130="",".",IFERROR(MAX(0,NETWORKDAYS(H2130,I2130,Lists!$F$45:$F$65)-IF(ISNUMBER(J2130),J2130,0)-1,0),"."))))</f>
        <v>.</v>
      </c>
      <c r="M2130" s="308"/>
      <c r="N2130" s="308"/>
      <c r="O2130" s="304"/>
      <c r="P2130" s="304"/>
      <c r="Q2130" s="304"/>
      <c r="R2130" s="304"/>
      <c r="S2130" s="130" t="str">
        <f t="shared" ref="S2130:S2193" si="102">IF(ISBLANK(B2130),".",IF(V2130=".","Yes","No"))</f>
        <v>.</v>
      </c>
      <c r="T2130" s="169" t="str">
        <f>IF(S2130="Yes",(NETWORKDAYS(H2130,$D$12,Lists!$F$45:$F$65)-IF(ISNUMBER(J2130),J2130,0)-1),".")</f>
        <v>.</v>
      </c>
      <c r="U2130" s="24"/>
      <c r="V2130" s="296" t="str">
        <f t="shared" si="101"/>
        <v>.</v>
      </c>
      <c r="W2130" s="44"/>
      <c r="X2130" s="307"/>
      <c r="Y2130" s="44"/>
      <c r="Z2130" s="44"/>
      <c r="AA2130" s="44"/>
      <c r="AB2130" s="44"/>
      <c r="AC2130" s="44"/>
      <c r="AD2130" s="44"/>
      <c r="AE2130" s="44"/>
      <c r="AF2130" s="44"/>
      <c r="AG2130" s="44"/>
    </row>
    <row r="2131" spans="1:33" s="105" customFormat="1" outlineLevel="1" x14ac:dyDescent="0.2">
      <c r="A2131" s="142">
        <f t="shared" si="100"/>
        <v>2114</v>
      </c>
      <c r="B2131" s="318"/>
      <c r="C2131" s="71"/>
      <c r="D2131" s="314"/>
      <c r="E2131" s="70"/>
      <c r="F2131" s="309"/>
      <c r="G2131" s="308"/>
      <c r="H2131" s="305"/>
      <c r="I2131" s="319"/>
      <c r="J2131" s="311"/>
      <c r="K2131" s="305"/>
      <c r="L2131" s="130" t="str">
        <f>IF(I2131&lt;H2131,"Check dates",IF(AND(H2131="",I2131&gt;0),"Check dates",IF(I2131="",".",IFERROR(MAX(0,NETWORKDAYS(H2131,I2131,Lists!$F$45:$F$65)-IF(ISNUMBER(J2131),J2131,0)-1,0),"."))))</f>
        <v>.</v>
      </c>
      <c r="M2131" s="308"/>
      <c r="N2131" s="308"/>
      <c r="O2131" s="304"/>
      <c r="P2131" s="304"/>
      <c r="Q2131" s="304"/>
      <c r="R2131" s="304"/>
      <c r="S2131" s="130" t="str">
        <f t="shared" si="102"/>
        <v>.</v>
      </c>
      <c r="T2131" s="169" t="str">
        <f>IF(S2131="Yes",(NETWORKDAYS(H2131,$D$12,Lists!$F$45:$F$65)-IF(ISNUMBER(J2131),J2131,0)-1),".")</f>
        <v>.</v>
      </c>
      <c r="U2131" s="24"/>
      <c r="V2131" s="296" t="str">
        <f t="shared" si="101"/>
        <v>.</v>
      </c>
      <c r="W2131" s="44"/>
      <c r="X2131" s="307"/>
      <c r="Y2131" s="44"/>
      <c r="Z2131" s="44"/>
      <c r="AA2131" s="44"/>
      <c r="AB2131" s="44"/>
      <c r="AC2131" s="44"/>
      <c r="AD2131" s="44"/>
      <c r="AE2131" s="44"/>
      <c r="AF2131" s="44"/>
      <c r="AG2131" s="44"/>
    </row>
    <row r="2132" spans="1:33" s="105" customFormat="1" outlineLevel="1" x14ac:dyDescent="0.2">
      <c r="A2132" s="142">
        <f t="shared" si="100"/>
        <v>2115</v>
      </c>
      <c r="B2132" s="318"/>
      <c r="C2132" s="71"/>
      <c r="D2132" s="314"/>
      <c r="E2132" s="70"/>
      <c r="F2132" s="309"/>
      <c r="G2132" s="308"/>
      <c r="H2132" s="305"/>
      <c r="I2132" s="305"/>
      <c r="J2132" s="311"/>
      <c r="K2132" s="305"/>
      <c r="L2132" s="130" t="str">
        <f>IF(I2132&lt;H2132,"Check dates",IF(AND(H2132="",I2132&gt;0),"Check dates",IF(I2132="",".",IFERROR(MAX(0,NETWORKDAYS(H2132,I2132,Lists!$F$45:$F$65)-IF(ISNUMBER(J2132),J2132,0)-1,0),"."))))</f>
        <v>.</v>
      </c>
      <c r="M2132" s="308"/>
      <c r="N2132" s="308"/>
      <c r="O2132" s="304"/>
      <c r="P2132" s="304"/>
      <c r="Q2132" s="304"/>
      <c r="R2132" s="304"/>
      <c r="S2132" s="130" t="str">
        <f t="shared" si="102"/>
        <v>.</v>
      </c>
      <c r="T2132" s="169" t="str">
        <f>IF(S2132="Yes",(NETWORKDAYS(H2132,$D$12,Lists!$F$45:$F$65)-IF(ISNUMBER(J2132),J2132,0)-1),".")</f>
        <v>.</v>
      </c>
      <c r="U2132" s="24"/>
      <c r="V2132" s="296" t="str">
        <f t="shared" si="101"/>
        <v>.</v>
      </c>
      <c r="W2132" s="44"/>
      <c r="X2132" s="307"/>
      <c r="Y2132" s="44"/>
      <c r="Z2132" s="44"/>
      <c r="AA2132" s="44"/>
      <c r="AB2132" s="44"/>
      <c r="AC2132" s="44"/>
      <c r="AD2132" s="44"/>
      <c r="AE2132" s="44"/>
      <c r="AF2132" s="44"/>
      <c r="AG2132" s="44"/>
    </row>
    <row r="2133" spans="1:33" s="105" customFormat="1" ht="11.45" customHeight="1" outlineLevel="1" x14ac:dyDescent="0.2">
      <c r="A2133" s="142">
        <f t="shared" si="100"/>
        <v>2116</v>
      </c>
      <c r="B2133" s="318"/>
      <c r="C2133" s="71"/>
      <c r="D2133" s="314"/>
      <c r="E2133" s="70"/>
      <c r="F2133" s="70"/>
      <c r="G2133" s="265"/>
      <c r="H2133" s="305"/>
      <c r="I2133" s="305"/>
      <c r="J2133" s="311"/>
      <c r="K2133" s="305"/>
      <c r="L2133" s="130" t="str">
        <f>IF(I2133&lt;H2133,"Check dates",IF(AND(H2133="",I2133&gt;0),"Check dates",IF(I2133="",".",IFERROR(MAX(0,NETWORKDAYS(H2133,I2133,Lists!$F$45:$F$65)-IF(ISNUMBER(J2133),J2133,0)-1,0),"."))))</f>
        <v>.</v>
      </c>
      <c r="M2133" s="308"/>
      <c r="N2133" s="308"/>
      <c r="O2133" s="304"/>
      <c r="P2133" s="304"/>
      <c r="Q2133" s="304"/>
      <c r="R2133" s="304"/>
      <c r="S2133" s="130" t="str">
        <f t="shared" si="102"/>
        <v>.</v>
      </c>
      <c r="T2133" s="169" t="str">
        <f>IF(S2133="Yes",(NETWORKDAYS(H2133,$D$12,Lists!$F$45:$F$65)-IF(ISNUMBER(J2133),J2133,0)-1),".")</f>
        <v>.</v>
      </c>
      <c r="U2133" s="24"/>
      <c r="V2133" s="296" t="str">
        <f t="shared" si="101"/>
        <v>.</v>
      </c>
      <c r="W2133" s="44"/>
      <c r="X2133" s="307"/>
      <c r="Y2133" s="44"/>
      <c r="Z2133" s="44"/>
      <c r="AA2133" s="44"/>
      <c r="AB2133" s="44"/>
      <c r="AC2133" s="44"/>
      <c r="AD2133" s="44"/>
      <c r="AE2133" s="44"/>
      <c r="AF2133" s="44"/>
      <c r="AG2133" s="44"/>
    </row>
    <row r="2134" spans="1:33" s="105" customFormat="1" outlineLevel="1" x14ac:dyDescent="0.2">
      <c r="A2134" s="142">
        <f t="shared" si="100"/>
        <v>2117</v>
      </c>
      <c r="B2134" s="318"/>
      <c r="C2134" s="71"/>
      <c r="D2134" s="314"/>
      <c r="E2134" s="70"/>
      <c r="F2134" s="70"/>
      <c r="G2134" s="265"/>
      <c r="H2134" s="305"/>
      <c r="I2134" s="305"/>
      <c r="J2134" s="311"/>
      <c r="K2134" s="305"/>
      <c r="L2134" s="130" t="str">
        <f>IF(I2134&lt;H2134,"Check dates",IF(AND(H2134="",I2134&gt;0),"Check dates",IF(I2134="",".",IFERROR(MAX(0,NETWORKDAYS(H2134,I2134,Lists!$F$45:$F$65)-IF(ISNUMBER(J2134),J2134,0)-1,0),"."))))</f>
        <v>.</v>
      </c>
      <c r="M2134" s="308"/>
      <c r="N2134" s="308"/>
      <c r="O2134" s="304"/>
      <c r="P2134" s="304"/>
      <c r="Q2134" s="304"/>
      <c r="R2134" s="304"/>
      <c r="S2134" s="130" t="str">
        <f t="shared" si="102"/>
        <v>.</v>
      </c>
      <c r="T2134" s="169" t="str">
        <f>IF(S2134="Yes",(NETWORKDAYS(H2134,$D$12,Lists!$F$45:$F$65)-IF(ISNUMBER(J2134),J2134,0)-1),".")</f>
        <v>.</v>
      </c>
      <c r="U2134" s="24"/>
      <c r="V2134" s="296" t="str">
        <f t="shared" si="101"/>
        <v>.</v>
      </c>
      <c r="W2134" s="44"/>
      <c r="X2134" s="307"/>
      <c r="Y2134" s="44"/>
      <c r="Z2134" s="44"/>
      <c r="AA2134" s="44"/>
      <c r="AB2134" s="44"/>
      <c r="AC2134" s="44"/>
      <c r="AD2134" s="44"/>
      <c r="AE2134" s="44"/>
      <c r="AF2134" s="44"/>
      <c r="AG2134" s="44"/>
    </row>
    <row r="2135" spans="1:33" s="105" customFormat="1" ht="11.45" customHeight="1" outlineLevel="1" x14ac:dyDescent="0.2">
      <c r="A2135" s="142">
        <f t="shared" si="100"/>
        <v>2118</v>
      </c>
      <c r="B2135" s="318"/>
      <c r="C2135" s="71"/>
      <c r="D2135" s="314"/>
      <c r="E2135" s="70"/>
      <c r="F2135" s="70"/>
      <c r="G2135" s="265"/>
      <c r="H2135" s="305"/>
      <c r="I2135" s="305"/>
      <c r="J2135" s="311"/>
      <c r="K2135" s="305"/>
      <c r="L2135" s="130" t="str">
        <f>IF(I2135&lt;H2135,"Check dates",IF(AND(H2135="",I2135&gt;0),"Check dates",IF(I2135="",".",IFERROR(MAX(0,NETWORKDAYS(H2135,I2135,Lists!$F$45:$F$65)-IF(ISNUMBER(J2135),J2135,0)-1,0),"."))))</f>
        <v>.</v>
      </c>
      <c r="M2135" s="308"/>
      <c r="N2135" s="308"/>
      <c r="O2135" s="304"/>
      <c r="P2135" s="304"/>
      <c r="Q2135" s="304"/>
      <c r="R2135" s="304"/>
      <c r="S2135" s="130" t="str">
        <f t="shared" si="102"/>
        <v>.</v>
      </c>
      <c r="T2135" s="169" t="str">
        <f>IF(S2135="Yes",(NETWORKDAYS(H2135,$D$12,Lists!$F$45:$F$65)-IF(ISNUMBER(J2135),J2135,0)-1),".")</f>
        <v>.</v>
      </c>
      <c r="U2135" s="24"/>
      <c r="V2135" s="296" t="str">
        <f t="shared" si="101"/>
        <v>.</v>
      </c>
      <c r="W2135" s="44"/>
      <c r="X2135" s="307"/>
      <c r="Y2135" s="44"/>
      <c r="Z2135" s="44"/>
      <c r="AA2135" s="44"/>
      <c r="AB2135" s="44"/>
      <c r="AC2135" s="44"/>
      <c r="AD2135" s="44"/>
      <c r="AE2135" s="44"/>
      <c r="AF2135" s="44"/>
      <c r="AG2135" s="44"/>
    </row>
    <row r="2136" spans="1:33" s="105" customFormat="1" ht="11.45" customHeight="1" outlineLevel="1" x14ac:dyDescent="0.2">
      <c r="A2136" s="142">
        <f t="shared" si="100"/>
        <v>2119</v>
      </c>
      <c r="B2136" s="318"/>
      <c r="C2136" s="71"/>
      <c r="D2136" s="314"/>
      <c r="E2136" s="70"/>
      <c r="F2136" s="70"/>
      <c r="G2136" s="265"/>
      <c r="H2136" s="305"/>
      <c r="I2136" s="305"/>
      <c r="J2136" s="311"/>
      <c r="K2136" s="305"/>
      <c r="L2136" s="130" t="str">
        <f>IF(I2136&lt;H2136,"Check dates",IF(AND(H2136="",I2136&gt;0),"Check dates",IF(I2136="",".",IFERROR(MAX(0,NETWORKDAYS(H2136,I2136,Lists!$F$45:$F$65)-IF(ISNUMBER(J2136),J2136,0)-1,0),"."))))</f>
        <v>.</v>
      </c>
      <c r="M2136" s="308"/>
      <c r="N2136" s="308"/>
      <c r="O2136" s="304"/>
      <c r="P2136" s="304"/>
      <c r="Q2136" s="304"/>
      <c r="R2136" s="304"/>
      <c r="S2136" s="130" t="str">
        <f t="shared" si="102"/>
        <v>.</v>
      </c>
      <c r="T2136" s="169" t="str">
        <f>IF(S2136="Yes",(NETWORKDAYS(H2136,$D$12,Lists!$F$45:$F$65)-IF(ISNUMBER(J2136),J2136,0)-1),".")</f>
        <v>.</v>
      </c>
      <c r="U2136" s="24"/>
      <c r="V2136" s="296" t="str">
        <f t="shared" si="101"/>
        <v>.</v>
      </c>
      <c r="W2136" s="44"/>
      <c r="X2136" s="307"/>
      <c r="Y2136" s="44"/>
      <c r="Z2136" s="44"/>
      <c r="AA2136" s="44"/>
      <c r="AB2136" s="44"/>
      <c r="AC2136" s="44"/>
      <c r="AD2136" s="44"/>
      <c r="AE2136" s="44"/>
      <c r="AF2136" s="44"/>
      <c r="AG2136" s="44"/>
    </row>
    <row r="2137" spans="1:33" s="105" customFormat="1" ht="11.45" customHeight="1" outlineLevel="1" x14ac:dyDescent="0.2">
      <c r="A2137" s="142">
        <f t="shared" si="100"/>
        <v>2120</v>
      </c>
      <c r="B2137" s="318"/>
      <c r="C2137" s="71"/>
      <c r="D2137" s="314"/>
      <c r="E2137" s="70"/>
      <c r="F2137" s="70"/>
      <c r="G2137" s="265"/>
      <c r="H2137" s="305"/>
      <c r="I2137" s="305"/>
      <c r="J2137" s="311"/>
      <c r="K2137" s="305"/>
      <c r="L2137" s="130" t="str">
        <f>IF(I2137&lt;H2137,"Check dates",IF(AND(H2137="",I2137&gt;0),"Check dates",IF(I2137="",".",IFERROR(MAX(0,NETWORKDAYS(H2137,I2137,Lists!$F$45:$F$65)-IF(ISNUMBER(J2137),J2137,0)-1,0),"."))))</f>
        <v>.</v>
      </c>
      <c r="M2137" s="308"/>
      <c r="N2137" s="308"/>
      <c r="O2137" s="304"/>
      <c r="P2137" s="304"/>
      <c r="Q2137" s="304"/>
      <c r="R2137" s="304"/>
      <c r="S2137" s="130" t="str">
        <f t="shared" si="102"/>
        <v>.</v>
      </c>
      <c r="T2137" s="169" t="str">
        <f>IF(S2137="Yes",(NETWORKDAYS(H2137,$D$12,Lists!$F$45:$F$65)-IF(ISNUMBER(J2137),J2137,0)-1),".")</f>
        <v>.</v>
      </c>
      <c r="U2137" s="24"/>
      <c r="V2137" s="296" t="str">
        <f t="shared" si="101"/>
        <v>.</v>
      </c>
      <c r="W2137" s="44"/>
      <c r="X2137" s="307"/>
      <c r="Y2137" s="44"/>
      <c r="Z2137" s="44"/>
      <c r="AA2137" s="44"/>
      <c r="AB2137" s="44"/>
      <c r="AC2137" s="44"/>
      <c r="AD2137" s="44"/>
      <c r="AE2137" s="44"/>
      <c r="AF2137" s="44"/>
      <c r="AG2137" s="44"/>
    </row>
    <row r="2138" spans="1:33" s="105" customFormat="1" ht="11.45" customHeight="1" outlineLevel="1" x14ac:dyDescent="0.2">
      <c r="A2138" s="142">
        <f t="shared" si="100"/>
        <v>2121</v>
      </c>
      <c r="B2138" s="318"/>
      <c r="C2138" s="71"/>
      <c r="D2138" s="314"/>
      <c r="E2138" s="70"/>
      <c r="F2138" s="70"/>
      <c r="G2138" s="265"/>
      <c r="H2138" s="305"/>
      <c r="I2138" s="305"/>
      <c r="J2138" s="311"/>
      <c r="K2138" s="305"/>
      <c r="L2138" s="130" t="str">
        <f>IF(I2138&lt;H2138,"Check dates",IF(AND(H2138="",I2138&gt;0),"Check dates",IF(I2138="",".",IFERROR(MAX(0,NETWORKDAYS(H2138,I2138,Lists!$F$45:$F$65)-IF(ISNUMBER(J2138),J2138,0)-1,0),"."))))</f>
        <v>.</v>
      </c>
      <c r="M2138" s="308"/>
      <c r="N2138" s="308"/>
      <c r="O2138" s="304"/>
      <c r="P2138" s="304"/>
      <c r="Q2138" s="304"/>
      <c r="R2138" s="304"/>
      <c r="S2138" s="130" t="str">
        <f t="shared" si="102"/>
        <v>.</v>
      </c>
      <c r="T2138" s="169" t="str">
        <f>IF(S2138="Yes",(NETWORKDAYS(H2138,$D$12,Lists!$F$45:$F$65)-IF(ISNUMBER(J2138),J2138,0)-1),".")</f>
        <v>.</v>
      </c>
      <c r="U2138" s="24"/>
      <c r="V2138" s="296" t="str">
        <f t="shared" si="101"/>
        <v>.</v>
      </c>
      <c r="W2138" s="44"/>
      <c r="X2138" s="307"/>
      <c r="Y2138" s="44"/>
      <c r="Z2138" s="44"/>
      <c r="AA2138" s="44"/>
      <c r="AB2138" s="44"/>
      <c r="AC2138" s="44"/>
      <c r="AD2138" s="44"/>
      <c r="AE2138" s="44"/>
      <c r="AF2138" s="44"/>
      <c r="AG2138" s="44"/>
    </row>
    <row r="2139" spans="1:33" s="105" customFormat="1" ht="11.45" customHeight="1" outlineLevel="1" x14ac:dyDescent="0.2">
      <c r="A2139" s="142">
        <f t="shared" si="100"/>
        <v>2122</v>
      </c>
      <c r="B2139" s="318"/>
      <c r="C2139" s="71"/>
      <c r="D2139" s="314"/>
      <c r="E2139" s="70"/>
      <c r="F2139" s="70"/>
      <c r="G2139" s="265"/>
      <c r="H2139" s="305"/>
      <c r="I2139" s="305"/>
      <c r="J2139" s="311"/>
      <c r="K2139" s="305"/>
      <c r="L2139" s="130" t="str">
        <f>IF(I2139&lt;H2139,"Check dates",IF(AND(H2139="",I2139&gt;0),"Check dates",IF(I2139="",".",IFERROR(MAX(0,NETWORKDAYS(H2139,I2139,Lists!$F$45:$F$65)-IF(ISNUMBER(J2139),J2139,0)-1,0),"."))))</f>
        <v>.</v>
      </c>
      <c r="M2139" s="308"/>
      <c r="N2139" s="308"/>
      <c r="O2139" s="304"/>
      <c r="P2139" s="304"/>
      <c r="Q2139" s="304"/>
      <c r="R2139" s="304"/>
      <c r="S2139" s="130" t="str">
        <f t="shared" si="102"/>
        <v>.</v>
      </c>
      <c r="T2139" s="169" t="str">
        <f>IF(S2139="Yes",(NETWORKDAYS(H2139,$D$12,Lists!$F$45:$F$65)-IF(ISNUMBER(J2139),J2139,0)-1),".")</f>
        <v>.</v>
      </c>
      <c r="U2139" s="24"/>
      <c r="V2139" s="296" t="str">
        <f t="shared" si="101"/>
        <v>.</v>
      </c>
      <c r="W2139" s="44"/>
      <c r="X2139" s="307"/>
      <c r="Y2139" s="44"/>
      <c r="Z2139" s="44"/>
      <c r="AA2139" s="44"/>
      <c r="AB2139" s="44"/>
      <c r="AC2139" s="44"/>
      <c r="AD2139" s="44"/>
      <c r="AE2139" s="44"/>
      <c r="AF2139" s="44"/>
      <c r="AG2139" s="44"/>
    </row>
    <row r="2140" spans="1:33" s="105" customFormat="1" ht="11.45" customHeight="1" outlineLevel="1" x14ac:dyDescent="0.2">
      <c r="A2140" s="142">
        <f t="shared" si="100"/>
        <v>2123</v>
      </c>
      <c r="B2140" s="318"/>
      <c r="C2140" s="71"/>
      <c r="D2140" s="314"/>
      <c r="E2140" s="70"/>
      <c r="F2140" s="70"/>
      <c r="G2140" s="265"/>
      <c r="H2140" s="305"/>
      <c r="I2140" s="305"/>
      <c r="J2140" s="311"/>
      <c r="K2140" s="305"/>
      <c r="L2140" s="130" t="str">
        <f>IF(I2140&lt;H2140,"Check dates",IF(AND(H2140="",I2140&gt;0),"Check dates",IF(I2140="",".",IFERROR(MAX(0,NETWORKDAYS(H2140,I2140,Lists!$F$45:$F$65)-IF(ISNUMBER(J2140),J2140,0)-1,0),"."))))</f>
        <v>.</v>
      </c>
      <c r="M2140" s="308"/>
      <c r="N2140" s="308"/>
      <c r="O2140" s="304"/>
      <c r="P2140" s="304"/>
      <c r="Q2140" s="304"/>
      <c r="R2140" s="304"/>
      <c r="S2140" s="130" t="str">
        <f t="shared" si="102"/>
        <v>.</v>
      </c>
      <c r="T2140" s="169" t="str">
        <f>IF(S2140="Yes",(NETWORKDAYS(H2140,$D$12,Lists!$F$45:$F$65)-IF(ISNUMBER(J2140),J2140,0)-1),".")</f>
        <v>.</v>
      </c>
      <c r="U2140" s="24"/>
      <c r="V2140" s="296" t="str">
        <f t="shared" si="101"/>
        <v>.</v>
      </c>
      <c r="W2140" s="44"/>
      <c r="X2140" s="307"/>
      <c r="Y2140" s="44"/>
      <c r="Z2140" s="44"/>
      <c r="AA2140" s="44"/>
      <c r="AB2140" s="44"/>
      <c r="AC2140" s="44"/>
      <c r="AD2140" s="44"/>
      <c r="AE2140" s="44"/>
      <c r="AF2140" s="44"/>
      <c r="AG2140" s="44"/>
    </row>
    <row r="2141" spans="1:33" s="105" customFormat="1" ht="11.45" customHeight="1" outlineLevel="1" x14ac:dyDescent="0.2">
      <c r="A2141" s="142">
        <f t="shared" si="100"/>
        <v>2124</v>
      </c>
      <c r="B2141" s="318"/>
      <c r="C2141" s="71"/>
      <c r="D2141" s="314"/>
      <c r="E2141" s="70"/>
      <c r="F2141" s="309"/>
      <c r="G2141" s="308"/>
      <c r="H2141" s="305"/>
      <c r="I2141" s="305"/>
      <c r="J2141" s="311"/>
      <c r="K2141" s="305"/>
      <c r="L2141" s="130" t="str">
        <f>IF(I2141&lt;H2141,"Check dates",IF(AND(H2141="",I2141&gt;0),"Check dates",IF(I2141="",".",IFERROR(MAX(0,NETWORKDAYS(H2141,I2141,Lists!$F$45:$F$65)-IF(ISNUMBER(J2141),J2141,0)-1,0),"."))))</f>
        <v>.</v>
      </c>
      <c r="M2141" s="308"/>
      <c r="N2141" s="308"/>
      <c r="O2141" s="304"/>
      <c r="P2141" s="304"/>
      <c r="Q2141" s="304"/>
      <c r="R2141" s="304"/>
      <c r="S2141" s="130" t="str">
        <f t="shared" si="102"/>
        <v>.</v>
      </c>
      <c r="T2141" s="169" t="str">
        <f>IF(S2141="Yes",(NETWORKDAYS(H2141,$D$12,Lists!$F$45:$F$65)-IF(ISNUMBER(J2141),J2141,0)-1),".")</f>
        <v>.</v>
      </c>
      <c r="U2141" s="24"/>
      <c r="V2141" s="296" t="str">
        <f t="shared" si="101"/>
        <v>.</v>
      </c>
      <c r="W2141" s="44"/>
      <c r="X2141" s="307"/>
      <c r="Y2141" s="44"/>
      <c r="Z2141" s="44"/>
      <c r="AA2141" s="44"/>
      <c r="AB2141" s="44"/>
      <c r="AC2141" s="44"/>
      <c r="AD2141" s="44"/>
      <c r="AE2141" s="44"/>
      <c r="AF2141" s="44"/>
      <c r="AG2141" s="44"/>
    </row>
    <row r="2142" spans="1:33" s="105" customFormat="1" ht="11.45" customHeight="1" outlineLevel="1" x14ac:dyDescent="0.2">
      <c r="A2142" s="142">
        <f t="shared" si="100"/>
        <v>2125</v>
      </c>
      <c r="B2142" s="318"/>
      <c r="C2142" s="71"/>
      <c r="D2142" s="314"/>
      <c r="E2142" s="70"/>
      <c r="F2142" s="309"/>
      <c r="G2142" s="308"/>
      <c r="H2142" s="305"/>
      <c r="I2142" s="305"/>
      <c r="J2142" s="311"/>
      <c r="K2142" s="305"/>
      <c r="L2142" s="130" t="str">
        <f>IF(I2142&lt;H2142,"Check dates",IF(AND(H2142="",I2142&gt;0),"Check dates",IF(I2142="",".",IFERROR(MAX(0,NETWORKDAYS(H2142,I2142,Lists!$F$45:$F$65)-IF(ISNUMBER(J2142),J2142,0)-1,0),"."))))</f>
        <v>.</v>
      </c>
      <c r="M2142" s="308"/>
      <c r="N2142" s="308"/>
      <c r="O2142" s="304"/>
      <c r="P2142" s="304"/>
      <c r="Q2142" s="304"/>
      <c r="R2142" s="304"/>
      <c r="S2142" s="130" t="str">
        <f t="shared" si="102"/>
        <v>.</v>
      </c>
      <c r="T2142" s="169" t="str">
        <f>IF(S2142="Yes",(NETWORKDAYS(H2142,$D$12,Lists!$F$45:$F$65)-IF(ISNUMBER(J2142),J2142,0)-1),".")</f>
        <v>.</v>
      </c>
      <c r="U2142" s="24"/>
      <c r="V2142" s="296" t="str">
        <f t="shared" si="101"/>
        <v>.</v>
      </c>
      <c r="W2142" s="44"/>
      <c r="X2142" s="307"/>
      <c r="Y2142" s="44"/>
      <c r="Z2142" s="44"/>
      <c r="AA2142" s="44"/>
      <c r="AB2142" s="44"/>
      <c r="AC2142" s="44"/>
      <c r="AD2142" s="44"/>
      <c r="AE2142" s="44"/>
      <c r="AF2142" s="44"/>
      <c r="AG2142" s="44"/>
    </row>
    <row r="2143" spans="1:33" s="105" customFormat="1" ht="11.45" customHeight="1" outlineLevel="1" x14ac:dyDescent="0.2">
      <c r="A2143" s="142">
        <f t="shared" si="100"/>
        <v>2126</v>
      </c>
      <c r="B2143" s="318"/>
      <c r="C2143" s="71"/>
      <c r="D2143" s="314"/>
      <c r="E2143" s="70"/>
      <c r="F2143" s="309"/>
      <c r="G2143" s="308"/>
      <c r="H2143" s="305"/>
      <c r="I2143" s="305"/>
      <c r="J2143" s="311"/>
      <c r="K2143" s="305"/>
      <c r="L2143" s="130" t="str">
        <f>IF(I2143&lt;H2143,"Check dates",IF(AND(H2143="",I2143&gt;0),"Check dates",IF(I2143="",".",IFERROR(MAX(0,NETWORKDAYS(H2143,I2143,Lists!$F$45:$F$65)-IF(ISNUMBER(J2143),J2143,0)-1,0),"."))))</f>
        <v>.</v>
      </c>
      <c r="M2143" s="308"/>
      <c r="N2143" s="308"/>
      <c r="O2143" s="304"/>
      <c r="P2143" s="304"/>
      <c r="Q2143" s="304"/>
      <c r="R2143" s="304"/>
      <c r="S2143" s="130" t="str">
        <f t="shared" si="102"/>
        <v>.</v>
      </c>
      <c r="T2143" s="169" t="str">
        <f>IF(S2143="Yes",(NETWORKDAYS(H2143,$D$12,Lists!$F$45:$F$65)-IF(ISNUMBER(J2143),J2143,0)-1),".")</f>
        <v>.</v>
      </c>
      <c r="U2143" s="24"/>
      <c r="V2143" s="296" t="str">
        <f t="shared" si="101"/>
        <v>.</v>
      </c>
      <c r="W2143" s="44"/>
      <c r="X2143" s="307"/>
      <c r="Y2143" s="44"/>
      <c r="Z2143" s="44"/>
      <c r="AA2143" s="44"/>
      <c r="AB2143" s="44"/>
      <c r="AC2143" s="44"/>
      <c r="AD2143" s="44"/>
      <c r="AE2143" s="44"/>
      <c r="AF2143" s="44"/>
      <c r="AG2143" s="44"/>
    </row>
    <row r="2144" spans="1:33" s="105" customFormat="1" ht="11.45" customHeight="1" outlineLevel="1" x14ac:dyDescent="0.2">
      <c r="A2144" s="142">
        <f t="shared" si="100"/>
        <v>2127</v>
      </c>
      <c r="B2144" s="318"/>
      <c r="C2144" s="71"/>
      <c r="D2144" s="314"/>
      <c r="E2144" s="70"/>
      <c r="F2144" s="309"/>
      <c r="G2144" s="308"/>
      <c r="H2144" s="305"/>
      <c r="I2144" s="305"/>
      <c r="J2144" s="311"/>
      <c r="K2144" s="305"/>
      <c r="L2144" s="130" t="str">
        <f>IF(I2144&lt;H2144,"Check dates",IF(AND(H2144="",I2144&gt;0),"Check dates",IF(I2144="",".",IFERROR(MAX(0,NETWORKDAYS(H2144,I2144,Lists!$F$45:$F$65)-IF(ISNUMBER(J2144),J2144,0)-1,0),"."))))</f>
        <v>.</v>
      </c>
      <c r="M2144" s="308"/>
      <c r="N2144" s="308"/>
      <c r="O2144" s="304"/>
      <c r="P2144" s="304"/>
      <c r="Q2144" s="304"/>
      <c r="R2144" s="304"/>
      <c r="S2144" s="130" t="str">
        <f t="shared" si="102"/>
        <v>.</v>
      </c>
      <c r="T2144" s="169" t="str">
        <f>IF(S2144="Yes",(NETWORKDAYS(H2144,$D$12,Lists!$F$45:$F$65)-IF(ISNUMBER(J2144),J2144,0)-1),".")</f>
        <v>.</v>
      </c>
      <c r="U2144" s="24"/>
      <c r="V2144" s="296" t="str">
        <f t="shared" si="101"/>
        <v>.</v>
      </c>
      <c r="W2144" s="44"/>
      <c r="X2144" s="307"/>
      <c r="Y2144" s="44"/>
      <c r="Z2144" s="44"/>
      <c r="AA2144" s="44"/>
      <c r="AB2144" s="44"/>
      <c r="AC2144" s="44"/>
      <c r="AD2144" s="44"/>
      <c r="AE2144" s="44"/>
      <c r="AF2144" s="44"/>
      <c r="AG2144" s="44"/>
    </row>
    <row r="2145" spans="1:33" s="105" customFormat="1" ht="11.45" customHeight="1" outlineLevel="1" x14ac:dyDescent="0.2">
      <c r="A2145" s="142">
        <f t="shared" si="100"/>
        <v>2128</v>
      </c>
      <c r="B2145" s="318"/>
      <c r="C2145" s="71"/>
      <c r="D2145" s="314"/>
      <c r="E2145" s="70"/>
      <c r="F2145" s="309"/>
      <c r="G2145" s="308"/>
      <c r="H2145" s="305"/>
      <c r="I2145" s="305"/>
      <c r="J2145" s="311"/>
      <c r="K2145" s="305"/>
      <c r="L2145" s="130" t="str">
        <f>IF(I2145&lt;H2145,"Check dates",IF(AND(H2145="",I2145&gt;0),"Check dates",IF(I2145="",".",IFERROR(MAX(0,NETWORKDAYS(H2145,I2145,Lists!$F$45:$F$65)-IF(ISNUMBER(J2145),J2145,0)-1,0),"."))))</f>
        <v>.</v>
      </c>
      <c r="M2145" s="308"/>
      <c r="N2145" s="308"/>
      <c r="O2145" s="304"/>
      <c r="P2145" s="304"/>
      <c r="Q2145" s="304"/>
      <c r="R2145" s="304"/>
      <c r="S2145" s="130" t="str">
        <f t="shared" si="102"/>
        <v>.</v>
      </c>
      <c r="T2145" s="169" t="str">
        <f>IF(S2145="Yes",(NETWORKDAYS(H2145,$D$12,Lists!$F$45:$F$65)-IF(ISNUMBER(J2145),J2145,0)-1),".")</f>
        <v>.</v>
      </c>
      <c r="U2145" s="24"/>
      <c r="V2145" s="296" t="str">
        <f t="shared" si="101"/>
        <v>.</v>
      </c>
      <c r="W2145" s="44"/>
      <c r="X2145" s="307"/>
      <c r="Y2145" s="44"/>
      <c r="Z2145" s="44"/>
      <c r="AA2145" s="44"/>
      <c r="AB2145" s="44"/>
      <c r="AC2145" s="44"/>
      <c r="AD2145" s="44"/>
      <c r="AE2145" s="44"/>
      <c r="AF2145" s="44"/>
      <c r="AG2145" s="44"/>
    </row>
    <row r="2146" spans="1:33" s="105" customFormat="1" ht="11.45" customHeight="1" outlineLevel="1" x14ac:dyDescent="0.2">
      <c r="A2146" s="142">
        <f t="shared" si="100"/>
        <v>2129</v>
      </c>
      <c r="B2146" s="318"/>
      <c r="C2146" s="71"/>
      <c r="D2146" s="314"/>
      <c r="E2146" s="70"/>
      <c r="F2146" s="309"/>
      <c r="G2146" s="308"/>
      <c r="H2146" s="305"/>
      <c r="I2146" s="305"/>
      <c r="J2146" s="311"/>
      <c r="K2146" s="305"/>
      <c r="L2146" s="130" t="str">
        <f>IF(I2146&lt;H2146,"Check dates",IF(AND(H2146="",I2146&gt;0),"Check dates",IF(I2146="",".",IFERROR(MAX(0,NETWORKDAYS(H2146,I2146,Lists!$F$45:$F$65)-IF(ISNUMBER(J2146),J2146,0)-1,0),"."))))</f>
        <v>.</v>
      </c>
      <c r="M2146" s="308"/>
      <c r="N2146" s="308"/>
      <c r="O2146" s="304"/>
      <c r="P2146" s="304"/>
      <c r="Q2146" s="304"/>
      <c r="R2146" s="304"/>
      <c r="S2146" s="130" t="str">
        <f t="shared" si="102"/>
        <v>.</v>
      </c>
      <c r="T2146" s="169" t="str">
        <f>IF(S2146="Yes",(NETWORKDAYS(H2146,$D$12,Lists!$F$45:$F$65)-IF(ISNUMBER(J2146),J2146,0)-1),".")</f>
        <v>.</v>
      </c>
      <c r="U2146" s="24"/>
      <c r="V2146" s="296" t="str">
        <f t="shared" si="101"/>
        <v>.</v>
      </c>
      <c r="W2146" s="44"/>
      <c r="X2146" s="307"/>
      <c r="Y2146" s="44"/>
      <c r="Z2146" s="44"/>
      <c r="AA2146" s="44"/>
      <c r="AB2146" s="44"/>
      <c r="AC2146" s="44"/>
      <c r="AD2146" s="44"/>
      <c r="AE2146" s="44"/>
      <c r="AF2146" s="44"/>
      <c r="AG2146" s="44"/>
    </row>
    <row r="2147" spans="1:33" s="105" customFormat="1" ht="11.45" customHeight="1" outlineLevel="1" x14ac:dyDescent="0.2">
      <c r="A2147" s="142">
        <f t="shared" si="100"/>
        <v>2130</v>
      </c>
      <c r="B2147" s="318"/>
      <c r="C2147" s="71"/>
      <c r="D2147" s="314"/>
      <c r="E2147" s="70"/>
      <c r="F2147" s="309"/>
      <c r="G2147" s="308"/>
      <c r="H2147" s="305"/>
      <c r="I2147" s="305"/>
      <c r="J2147" s="311"/>
      <c r="K2147" s="305"/>
      <c r="L2147" s="130" t="str">
        <f>IF(I2147&lt;H2147,"Check dates",IF(AND(H2147="",I2147&gt;0),"Check dates",IF(I2147="",".",IFERROR(MAX(0,NETWORKDAYS(H2147,I2147,Lists!$F$45:$F$65)-IF(ISNUMBER(J2147),J2147,0)-1,0),"."))))</f>
        <v>.</v>
      </c>
      <c r="M2147" s="308"/>
      <c r="N2147" s="308"/>
      <c r="O2147" s="304"/>
      <c r="P2147" s="304"/>
      <c r="Q2147" s="304"/>
      <c r="R2147" s="304"/>
      <c r="S2147" s="130" t="str">
        <f t="shared" si="102"/>
        <v>.</v>
      </c>
      <c r="T2147" s="169" t="str">
        <f>IF(S2147="Yes",(NETWORKDAYS(H2147,$D$12,Lists!$F$45:$F$65)-IF(ISNUMBER(J2147),J2147,0)-1),".")</f>
        <v>.</v>
      </c>
      <c r="U2147" s="24"/>
      <c r="V2147" s="296" t="str">
        <f t="shared" si="101"/>
        <v>.</v>
      </c>
      <c r="W2147" s="44"/>
      <c r="X2147" s="307"/>
      <c r="Y2147" s="44"/>
      <c r="Z2147" s="44"/>
      <c r="AA2147" s="44"/>
      <c r="AB2147" s="44"/>
      <c r="AC2147" s="44"/>
      <c r="AD2147" s="44"/>
      <c r="AE2147" s="44"/>
      <c r="AF2147" s="44"/>
      <c r="AG2147" s="44"/>
    </row>
    <row r="2148" spans="1:33" s="105" customFormat="1" ht="11.45" customHeight="1" outlineLevel="1" x14ac:dyDescent="0.2">
      <c r="A2148" s="142">
        <f t="shared" si="100"/>
        <v>2131</v>
      </c>
      <c r="B2148" s="318"/>
      <c r="C2148" s="71"/>
      <c r="D2148" s="314"/>
      <c r="E2148" s="70"/>
      <c r="F2148" s="309"/>
      <c r="G2148" s="308"/>
      <c r="H2148" s="305"/>
      <c r="I2148" s="305"/>
      <c r="J2148" s="311"/>
      <c r="K2148" s="305"/>
      <c r="L2148" s="130" t="str">
        <f>IF(I2148&lt;H2148,"Check dates",IF(AND(H2148="",I2148&gt;0),"Check dates",IF(I2148="",".",IFERROR(MAX(0,NETWORKDAYS(H2148,I2148,Lists!$F$45:$F$65)-IF(ISNUMBER(J2148),J2148,0)-1,0),"."))))</f>
        <v>.</v>
      </c>
      <c r="M2148" s="308"/>
      <c r="N2148" s="308"/>
      <c r="O2148" s="304"/>
      <c r="P2148" s="304"/>
      <c r="Q2148" s="304"/>
      <c r="R2148" s="304"/>
      <c r="S2148" s="130" t="str">
        <f t="shared" si="102"/>
        <v>.</v>
      </c>
      <c r="T2148" s="169" t="str">
        <f>IF(S2148="Yes",(NETWORKDAYS(H2148,$D$12,Lists!$F$45:$F$65)-IF(ISNUMBER(J2148),J2148,0)-1),".")</f>
        <v>.</v>
      </c>
      <c r="U2148" s="24"/>
      <c r="V2148" s="296" t="str">
        <f t="shared" si="101"/>
        <v>.</v>
      </c>
      <c r="W2148" s="44"/>
      <c r="X2148" s="307"/>
      <c r="Y2148" s="44"/>
      <c r="Z2148" s="44"/>
      <c r="AA2148" s="44"/>
      <c r="AB2148" s="44"/>
      <c r="AC2148" s="44"/>
      <c r="AD2148" s="44"/>
      <c r="AE2148" s="44"/>
      <c r="AF2148" s="44"/>
      <c r="AG2148" s="44"/>
    </row>
    <row r="2149" spans="1:33" s="105" customFormat="1" ht="11.45" customHeight="1" outlineLevel="1" x14ac:dyDescent="0.2">
      <c r="A2149" s="142">
        <f t="shared" si="100"/>
        <v>2132</v>
      </c>
      <c r="B2149" s="318"/>
      <c r="C2149" s="71"/>
      <c r="D2149" s="314"/>
      <c r="E2149" s="70"/>
      <c r="F2149" s="309"/>
      <c r="G2149" s="308"/>
      <c r="H2149" s="305"/>
      <c r="I2149" s="305"/>
      <c r="J2149" s="311"/>
      <c r="K2149" s="305"/>
      <c r="L2149" s="130" t="str">
        <f>IF(I2149&lt;H2149,"Check dates",IF(AND(H2149="",I2149&gt;0),"Check dates",IF(I2149="",".",IFERROR(MAX(0,NETWORKDAYS(H2149,I2149,Lists!$F$45:$F$65)-IF(ISNUMBER(J2149),J2149,0)-1,0),"."))))</f>
        <v>.</v>
      </c>
      <c r="M2149" s="308"/>
      <c r="N2149" s="308"/>
      <c r="O2149" s="304"/>
      <c r="P2149" s="304"/>
      <c r="Q2149" s="304"/>
      <c r="R2149" s="304"/>
      <c r="S2149" s="130" t="str">
        <f t="shared" si="102"/>
        <v>.</v>
      </c>
      <c r="T2149" s="169" t="str">
        <f>IF(S2149="Yes",(NETWORKDAYS(H2149,$D$12,Lists!$F$45:$F$65)-IF(ISNUMBER(J2149),J2149,0)-1),".")</f>
        <v>.</v>
      </c>
      <c r="U2149" s="24"/>
      <c r="V2149" s="296" t="str">
        <f t="shared" si="101"/>
        <v>.</v>
      </c>
      <c r="W2149" s="44"/>
      <c r="X2149" s="307"/>
      <c r="Y2149" s="44"/>
      <c r="Z2149" s="44"/>
      <c r="AA2149" s="44"/>
      <c r="AB2149" s="44"/>
      <c r="AC2149" s="44"/>
      <c r="AD2149" s="44"/>
      <c r="AE2149" s="44"/>
      <c r="AF2149" s="44"/>
      <c r="AG2149" s="44"/>
    </row>
    <row r="2150" spans="1:33" s="105" customFormat="1" ht="11.45" customHeight="1" outlineLevel="1" x14ac:dyDescent="0.2">
      <c r="A2150" s="142">
        <f t="shared" si="100"/>
        <v>2133</v>
      </c>
      <c r="B2150" s="318"/>
      <c r="C2150" s="71"/>
      <c r="D2150" s="314"/>
      <c r="E2150" s="70"/>
      <c r="F2150" s="309"/>
      <c r="G2150" s="308"/>
      <c r="H2150" s="305"/>
      <c r="I2150" s="305"/>
      <c r="J2150" s="311"/>
      <c r="K2150" s="305"/>
      <c r="L2150" s="130" t="str">
        <f>IF(I2150&lt;H2150,"Check dates",IF(AND(H2150="",I2150&gt;0),"Check dates",IF(I2150="",".",IFERROR(MAX(0,NETWORKDAYS(H2150,I2150,Lists!$F$45:$F$65)-IF(ISNUMBER(J2150),J2150,0)-1,0),"."))))</f>
        <v>.</v>
      </c>
      <c r="M2150" s="308"/>
      <c r="N2150" s="308"/>
      <c r="O2150" s="304"/>
      <c r="P2150" s="304"/>
      <c r="Q2150" s="304"/>
      <c r="R2150" s="304"/>
      <c r="S2150" s="130" t="str">
        <f t="shared" si="102"/>
        <v>.</v>
      </c>
      <c r="T2150" s="169" t="str">
        <f>IF(S2150="Yes",(NETWORKDAYS(H2150,$D$12,Lists!$F$45:$F$65)-IF(ISNUMBER(J2150),J2150,0)-1),".")</f>
        <v>.</v>
      </c>
      <c r="U2150" s="24"/>
      <c r="V2150" s="296" t="str">
        <f t="shared" si="101"/>
        <v>.</v>
      </c>
      <c r="W2150" s="44"/>
      <c r="X2150" s="307"/>
      <c r="Y2150" s="44"/>
      <c r="Z2150" s="44"/>
      <c r="AA2150" s="44"/>
      <c r="AB2150" s="44"/>
      <c r="AC2150" s="44"/>
      <c r="AD2150" s="44"/>
      <c r="AE2150" s="44"/>
      <c r="AF2150" s="44"/>
      <c r="AG2150" s="44"/>
    </row>
    <row r="2151" spans="1:33" s="105" customFormat="1" ht="11.45" customHeight="1" outlineLevel="1" x14ac:dyDescent="0.2">
      <c r="A2151" s="142">
        <f t="shared" si="100"/>
        <v>2134</v>
      </c>
      <c r="B2151" s="318"/>
      <c r="C2151" s="71"/>
      <c r="D2151" s="314"/>
      <c r="E2151" s="70"/>
      <c r="F2151" s="309"/>
      <c r="G2151" s="308"/>
      <c r="H2151" s="305"/>
      <c r="I2151" s="305"/>
      <c r="J2151" s="311"/>
      <c r="K2151" s="305"/>
      <c r="L2151" s="130" t="str">
        <f>IF(I2151&lt;H2151,"Check dates",IF(AND(H2151="",I2151&gt;0),"Check dates",IF(I2151="",".",IFERROR(MAX(0,NETWORKDAYS(H2151,I2151,Lists!$F$45:$F$65)-IF(ISNUMBER(J2151),J2151,0)-1,0),"."))))</f>
        <v>.</v>
      </c>
      <c r="M2151" s="308"/>
      <c r="N2151" s="308"/>
      <c r="O2151" s="304"/>
      <c r="P2151" s="304"/>
      <c r="Q2151" s="304"/>
      <c r="R2151" s="304"/>
      <c r="S2151" s="130" t="str">
        <f t="shared" si="102"/>
        <v>.</v>
      </c>
      <c r="T2151" s="169" t="str">
        <f>IF(S2151="Yes",(NETWORKDAYS(H2151,$D$12,Lists!$F$45:$F$65)-IF(ISNUMBER(J2151),J2151,0)-1),".")</f>
        <v>.</v>
      </c>
      <c r="U2151" s="24"/>
      <c r="V2151" s="296" t="str">
        <f t="shared" si="101"/>
        <v>.</v>
      </c>
      <c r="W2151" s="44"/>
      <c r="X2151" s="307"/>
      <c r="Y2151" s="44"/>
      <c r="Z2151" s="44"/>
      <c r="AA2151" s="44"/>
      <c r="AB2151" s="44"/>
      <c r="AC2151" s="44"/>
      <c r="AD2151" s="44"/>
      <c r="AE2151" s="44"/>
      <c r="AF2151" s="44"/>
      <c r="AG2151" s="44"/>
    </row>
    <row r="2152" spans="1:33" s="105" customFormat="1" ht="11.45" customHeight="1" outlineLevel="1" x14ac:dyDescent="0.2">
      <c r="A2152" s="142">
        <f t="shared" si="100"/>
        <v>2135</v>
      </c>
      <c r="B2152" s="318"/>
      <c r="C2152" s="71"/>
      <c r="D2152" s="314"/>
      <c r="E2152" s="70"/>
      <c r="F2152" s="309"/>
      <c r="G2152" s="308"/>
      <c r="H2152" s="305"/>
      <c r="I2152" s="305"/>
      <c r="J2152" s="311"/>
      <c r="K2152" s="305"/>
      <c r="L2152" s="130" t="str">
        <f>IF(I2152&lt;H2152,"Check dates",IF(AND(H2152="",I2152&gt;0),"Check dates",IF(I2152="",".",IFERROR(MAX(0,NETWORKDAYS(H2152,I2152,Lists!$F$45:$F$65)-IF(ISNUMBER(J2152),J2152,0)-1,0),"."))))</f>
        <v>.</v>
      </c>
      <c r="M2152" s="308"/>
      <c r="N2152" s="308"/>
      <c r="O2152" s="304"/>
      <c r="P2152" s="304"/>
      <c r="Q2152" s="304"/>
      <c r="R2152" s="304"/>
      <c r="S2152" s="130" t="str">
        <f t="shared" si="102"/>
        <v>.</v>
      </c>
      <c r="T2152" s="169" t="str">
        <f>IF(S2152="Yes",(NETWORKDAYS(H2152,$D$12,Lists!$F$45:$F$65)-IF(ISNUMBER(J2152),J2152,0)-1),".")</f>
        <v>.</v>
      </c>
      <c r="U2152" s="24"/>
      <c r="V2152" s="296" t="str">
        <f t="shared" si="101"/>
        <v>.</v>
      </c>
      <c r="W2152" s="44"/>
      <c r="X2152" s="307"/>
      <c r="Y2152" s="44"/>
      <c r="Z2152" s="44"/>
      <c r="AA2152" s="44"/>
      <c r="AB2152" s="44"/>
      <c r="AC2152" s="44"/>
      <c r="AD2152" s="44"/>
      <c r="AE2152" s="44"/>
      <c r="AF2152" s="44"/>
      <c r="AG2152" s="44"/>
    </row>
    <row r="2153" spans="1:33" s="105" customFormat="1" ht="11.45" customHeight="1" outlineLevel="1" x14ac:dyDescent="0.2">
      <c r="A2153" s="142">
        <f t="shared" si="100"/>
        <v>2136</v>
      </c>
      <c r="B2153" s="318"/>
      <c r="C2153" s="71"/>
      <c r="D2153" s="314"/>
      <c r="E2153" s="70"/>
      <c r="F2153" s="309"/>
      <c r="G2153" s="308"/>
      <c r="H2153" s="305"/>
      <c r="I2153" s="305"/>
      <c r="J2153" s="311"/>
      <c r="K2153" s="305"/>
      <c r="L2153" s="130" t="str">
        <f>IF(I2153&lt;H2153,"Check dates",IF(AND(H2153="",I2153&gt;0),"Check dates",IF(I2153="",".",IFERROR(MAX(0,NETWORKDAYS(H2153,I2153,Lists!$F$45:$F$65)-IF(ISNUMBER(J2153),J2153,0)-1,0),"."))))</f>
        <v>.</v>
      </c>
      <c r="M2153" s="308"/>
      <c r="N2153" s="308"/>
      <c r="O2153" s="304"/>
      <c r="P2153" s="304"/>
      <c r="Q2153" s="304"/>
      <c r="R2153" s="304"/>
      <c r="S2153" s="130" t="str">
        <f t="shared" si="102"/>
        <v>.</v>
      </c>
      <c r="T2153" s="169" t="str">
        <f>IF(S2153="Yes",(NETWORKDAYS(H2153,$D$12,Lists!$F$45:$F$65)-IF(ISNUMBER(J2153),J2153,0)-1),".")</f>
        <v>.</v>
      </c>
      <c r="U2153" s="24"/>
      <c r="V2153" s="296" t="str">
        <f t="shared" si="101"/>
        <v>.</v>
      </c>
      <c r="W2153" s="44"/>
      <c r="X2153" s="307"/>
      <c r="Y2153" s="44"/>
      <c r="Z2153" s="44"/>
      <c r="AA2153" s="44"/>
      <c r="AB2153" s="44"/>
      <c r="AC2153" s="44"/>
      <c r="AD2153" s="44"/>
      <c r="AE2153" s="44"/>
      <c r="AF2153" s="44"/>
      <c r="AG2153" s="44"/>
    </row>
    <row r="2154" spans="1:33" s="105" customFormat="1" ht="11.45" customHeight="1" outlineLevel="1" x14ac:dyDescent="0.2">
      <c r="A2154" s="142">
        <f t="shared" si="100"/>
        <v>2137</v>
      </c>
      <c r="B2154" s="318"/>
      <c r="C2154" s="71"/>
      <c r="D2154" s="314"/>
      <c r="E2154" s="70"/>
      <c r="F2154" s="309"/>
      <c r="G2154" s="308"/>
      <c r="H2154" s="305"/>
      <c r="I2154" s="305"/>
      <c r="J2154" s="311"/>
      <c r="K2154" s="305"/>
      <c r="L2154" s="130" t="str">
        <f>IF(I2154&lt;H2154,"Check dates",IF(AND(H2154="",I2154&gt;0),"Check dates",IF(I2154="",".",IFERROR(MAX(0,NETWORKDAYS(H2154,I2154,Lists!$F$45:$F$65)-IF(ISNUMBER(J2154),J2154,0)-1,0),"."))))</f>
        <v>.</v>
      </c>
      <c r="M2154" s="308"/>
      <c r="N2154" s="308"/>
      <c r="O2154" s="304"/>
      <c r="P2154" s="304"/>
      <c r="Q2154" s="304"/>
      <c r="R2154" s="304"/>
      <c r="S2154" s="130" t="str">
        <f t="shared" si="102"/>
        <v>.</v>
      </c>
      <c r="T2154" s="169" t="str">
        <f>IF(S2154="Yes",(NETWORKDAYS(H2154,$D$12,Lists!$F$45:$F$65)-IF(ISNUMBER(J2154),J2154,0)-1),".")</f>
        <v>.</v>
      </c>
      <c r="U2154" s="24"/>
      <c r="V2154" s="296" t="str">
        <f t="shared" si="101"/>
        <v>.</v>
      </c>
      <c r="W2154" s="44"/>
      <c r="X2154" s="307"/>
      <c r="Y2154" s="44"/>
      <c r="Z2154" s="44"/>
      <c r="AA2154" s="44"/>
      <c r="AB2154" s="44"/>
      <c r="AC2154" s="44"/>
      <c r="AD2154" s="44"/>
      <c r="AE2154" s="44"/>
      <c r="AF2154" s="44"/>
      <c r="AG2154" s="44"/>
    </row>
    <row r="2155" spans="1:33" s="105" customFormat="1" ht="11.45" customHeight="1" outlineLevel="1" x14ac:dyDescent="0.2">
      <c r="A2155" s="142">
        <f t="shared" si="100"/>
        <v>2138</v>
      </c>
      <c r="B2155" s="318"/>
      <c r="C2155" s="71"/>
      <c r="D2155" s="314"/>
      <c r="E2155" s="70"/>
      <c r="F2155" s="309"/>
      <c r="G2155" s="308"/>
      <c r="H2155" s="305"/>
      <c r="I2155" s="305"/>
      <c r="J2155" s="311"/>
      <c r="K2155" s="305"/>
      <c r="L2155" s="130" t="str">
        <f>IF(I2155&lt;H2155,"Check dates",IF(AND(H2155="",I2155&gt;0),"Check dates",IF(I2155="",".",IFERROR(MAX(0,NETWORKDAYS(H2155,I2155,Lists!$F$45:$F$65)-IF(ISNUMBER(J2155),J2155,0)-1,0),"."))))</f>
        <v>.</v>
      </c>
      <c r="M2155" s="308"/>
      <c r="N2155" s="308"/>
      <c r="O2155" s="304"/>
      <c r="P2155" s="304"/>
      <c r="Q2155" s="304"/>
      <c r="R2155" s="304"/>
      <c r="S2155" s="130" t="str">
        <f t="shared" si="102"/>
        <v>.</v>
      </c>
      <c r="T2155" s="169" t="str">
        <f>IF(S2155="Yes",(NETWORKDAYS(H2155,$D$12,Lists!$F$45:$F$65)-IF(ISNUMBER(J2155),J2155,0)-1),".")</f>
        <v>.</v>
      </c>
      <c r="U2155" s="24"/>
      <c r="V2155" s="296" t="str">
        <f t="shared" si="101"/>
        <v>.</v>
      </c>
      <c r="W2155" s="44"/>
      <c r="X2155" s="307"/>
      <c r="Y2155" s="44"/>
      <c r="Z2155" s="44"/>
      <c r="AA2155" s="44"/>
      <c r="AB2155" s="44"/>
      <c r="AC2155" s="44"/>
      <c r="AD2155" s="44"/>
      <c r="AE2155" s="44"/>
      <c r="AF2155" s="44"/>
      <c r="AG2155" s="44"/>
    </row>
    <row r="2156" spans="1:33" s="105" customFormat="1" outlineLevel="1" x14ac:dyDescent="0.2">
      <c r="A2156" s="142">
        <f t="shared" si="100"/>
        <v>2139</v>
      </c>
      <c r="B2156" s="318"/>
      <c r="C2156" s="71"/>
      <c r="D2156" s="314"/>
      <c r="E2156" s="70"/>
      <c r="F2156" s="309"/>
      <c r="G2156" s="308"/>
      <c r="H2156" s="305"/>
      <c r="I2156" s="305"/>
      <c r="J2156" s="311"/>
      <c r="K2156" s="305"/>
      <c r="L2156" s="130" t="str">
        <f>IF(I2156&lt;H2156,"Check dates",IF(AND(H2156="",I2156&gt;0),"Check dates",IF(I2156="",".",IFERROR(MAX(0,NETWORKDAYS(H2156,I2156,Lists!$F$45:$F$65)-IF(ISNUMBER(J2156),J2156,0)-1,0),"."))))</f>
        <v>.</v>
      </c>
      <c r="M2156" s="308"/>
      <c r="N2156" s="308"/>
      <c r="O2156" s="304"/>
      <c r="P2156" s="304"/>
      <c r="Q2156" s="304"/>
      <c r="R2156" s="304"/>
      <c r="S2156" s="130" t="str">
        <f t="shared" si="102"/>
        <v>.</v>
      </c>
      <c r="T2156" s="169" t="str">
        <f>IF(S2156="Yes",(NETWORKDAYS(H2156,$D$12,Lists!$F$45:$F$65)-IF(ISNUMBER(J2156),J2156,0)-1),".")</f>
        <v>.</v>
      </c>
      <c r="U2156" s="24"/>
      <c r="V2156" s="296" t="str">
        <f t="shared" si="101"/>
        <v>.</v>
      </c>
      <c r="W2156" s="44"/>
      <c r="X2156" s="307"/>
      <c r="Y2156" s="44"/>
      <c r="Z2156" s="44"/>
      <c r="AA2156" s="44"/>
      <c r="AB2156" s="44"/>
      <c r="AC2156" s="44"/>
      <c r="AD2156" s="44"/>
      <c r="AE2156" s="44"/>
      <c r="AF2156" s="44"/>
      <c r="AG2156" s="44"/>
    </row>
    <row r="2157" spans="1:33" s="105" customFormat="1" ht="11.45" customHeight="1" outlineLevel="1" x14ac:dyDescent="0.2">
      <c r="A2157" s="142">
        <f t="shared" si="100"/>
        <v>2140</v>
      </c>
      <c r="B2157" s="318"/>
      <c r="C2157" s="71"/>
      <c r="D2157" s="314"/>
      <c r="E2157" s="70"/>
      <c r="F2157" s="309"/>
      <c r="G2157" s="308"/>
      <c r="H2157" s="305"/>
      <c r="I2157" s="305"/>
      <c r="J2157" s="311"/>
      <c r="K2157" s="305"/>
      <c r="L2157" s="130" t="str">
        <f>IF(I2157&lt;H2157,"Check dates",IF(AND(H2157="",I2157&gt;0),"Check dates",IF(I2157="",".",IFERROR(MAX(0,NETWORKDAYS(H2157,I2157,Lists!$F$45:$F$65)-IF(ISNUMBER(J2157),J2157,0)-1,0),"."))))</f>
        <v>.</v>
      </c>
      <c r="M2157" s="308"/>
      <c r="N2157" s="308"/>
      <c r="O2157" s="304"/>
      <c r="P2157" s="304"/>
      <c r="Q2157" s="304"/>
      <c r="R2157" s="304"/>
      <c r="S2157" s="130" t="str">
        <f t="shared" si="102"/>
        <v>.</v>
      </c>
      <c r="T2157" s="169" t="str">
        <f>IF(S2157="Yes",(NETWORKDAYS(H2157,$D$12,Lists!$F$45:$F$65)-IF(ISNUMBER(J2157),J2157,0)-1),".")</f>
        <v>.</v>
      </c>
      <c r="U2157" s="24"/>
      <c r="V2157" s="296" t="str">
        <f t="shared" si="101"/>
        <v>.</v>
      </c>
      <c r="W2157" s="44"/>
      <c r="X2157" s="307"/>
      <c r="Y2157" s="44"/>
      <c r="Z2157" s="44"/>
      <c r="AA2157" s="44"/>
      <c r="AB2157" s="44"/>
      <c r="AC2157" s="44"/>
      <c r="AD2157" s="44"/>
      <c r="AE2157" s="44"/>
      <c r="AF2157" s="44"/>
      <c r="AG2157" s="44"/>
    </row>
    <row r="2158" spans="1:33" s="105" customFormat="1" ht="11.45" customHeight="1" outlineLevel="1" x14ac:dyDescent="0.2">
      <c r="A2158" s="142">
        <f t="shared" si="100"/>
        <v>2141</v>
      </c>
      <c r="B2158" s="318"/>
      <c r="C2158" s="71"/>
      <c r="D2158" s="314"/>
      <c r="E2158" s="70"/>
      <c r="F2158" s="309"/>
      <c r="G2158" s="308"/>
      <c r="H2158" s="305"/>
      <c r="I2158" s="305"/>
      <c r="J2158" s="311"/>
      <c r="K2158" s="305"/>
      <c r="L2158" s="130" t="str">
        <f>IF(I2158&lt;H2158,"Check dates",IF(AND(H2158="",I2158&gt;0),"Check dates",IF(I2158="",".",IFERROR(MAX(0,NETWORKDAYS(H2158,I2158,Lists!$F$45:$F$65)-IF(ISNUMBER(J2158),J2158,0)-1,0),"."))))</f>
        <v>.</v>
      </c>
      <c r="M2158" s="308"/>
      <c r="N2158" s="308"/>
      <c r="O2158" s="304"/>
      <c r="P2158" s="304"/>
      <c r="Q2158" s="304"/>
      <c r="R2158" s="304"/>
      <c r="S2158" s="130" t="str">
        <f t="shared" si="102"/>
        <v>.</v>
      </c>
      <c r="T2158" s="169" t="str">
        <f>IF(S2158="Yes",(NETWORKDAYS(H2158,$D$12,Lists!$F$45:$F$65)-IF(ISNUMBER(J2158),J2158,0)-1),".")</f>
        <v>.</v>
      </c>
      <c r="U2158" s="24"/>
      <c r="V2158" s="296" t="str">
        <f t="shared" si="101"/>
        <v>.</v>
      </c>
      <c r="W2158" s="44"/>
      <c r="X2158" s="307"/>
      <c r="Y2158" s="44"/>
      <c r="Z2158" s="44"/>
      <c r="AA2158" s="44"/>
      <c r="AB2158" s="44"/>
      <c r="AC2158" s="44"/>
      <c r="AD2158" s="44"/>
      <c r="AE2158" s="44"/>
      <c r="AF2158" s="44"/>
      <c r="AG2158" s="44"/>
    </row>
    <row r="2159" spans="1:33" s="105" customFormat="1" ht="11.45" customHeight="1" outlineLevel="1" x14ac:dyDescent="0.2">
      <c r="A2159" s="142">
        <f t="shared" si="100"/>
        <v>2142</v>
      </c>
      <c r="B2159" s="318"/>
      <c r="C2159" s="71"/>
      <c r="D2159" s="314"/>
      <c r="E2159" s="70"/>
      <c r="F2159" s="309"/>
      <c r="G2159" s="308"/>
      <c r="H2159" s="305"/>
      <c r="I2159" s="305"/>
      <c r="J2159" s="311"/>
      <c r="K2159" s="305"/>
      <c r="L2159" s="130" t="str">
        <f>IF(I2159&lt;H2159,"Check dates",IF(AND(H2159="",I2159&gt;0),"Check dates",IF(I2159="",".",IFERROR(MAX(0,NETWORKDAYS(H2159,I2159,Lists!$F$45:$F$65)-IF(ISNUMBER(J2159),J2159,0)-1,0),"."))))</f>
        <v>.</v>
      </c>
      <c r="M2159" s="308"/>
      <c r="N2159" s="308"/>
      <c r="O2159" s="304"/>
      <c r="P2159" s="304"/>
      <c r="Q2159" s="304"/>
      <c r="R2159" s="304"/>
      <c r="S2159" s="130" t="str">
        <f t="shared" si="102"/>
        <v>.</v>
      </c>
      <c r="T2159" s="169" t="str">
        <f>IF(S2159="Yes",(NETWORKDAYS(H2159,$D$12,Lists!$F$45:$F$65)-IF(ISNUMBER(J2159),J2159,0)-1),".")</f>
        <v>.</v>
      </c>
      <c r="U2159" s="24"/>
      <c r="V2159" s="296" t="str">
        <f t="shared" si="101"/>
        <v>.</v>
      </c>
      <c r="W2159" s="44"/>
      <c r="X2159" s="307"/>
      <c r="Y2159" s="44"/>
      <c r="Z2159" s="44"/>
      <c r="AA2159" s="44"/>
      <c r="AB2159" s="44"/>
      <c r="AC2159" s="44"/>
      <c r="AD2159" s="44"/>
      <c r="AE2159" s="44"/>
      <c r="AF2159" s="44"/>
      <c r="AG2159" s="44"/>
    </row>
    <row r="2160" spans="1:33" s="105" customFormat="1" ht="11.45" customHeight="1" outlineLevel="1" x14ac:dyDescent="0.2">
      <c r="A2160" s="142">
        <f t="shared" si="100"/>
        <v>2143</v>
      </c>
      <c r="B2160" s="318"/>
      <c r="C2160" s="71"/>
      <c r="D2160" s="314"/>
      <c r="E2160" s="70"/>
      <c r="F2160" s="309"/>
      <c r="G2160" s="308"/>
      <c r="H2160" s="305"/>
      <c r="I2160" s="305"/>
      <c r="J2160" s="311"/>
      <c r="K2160" s="305"/>
      <c r="L2160" s="130" t="str">
        <f>IF(I2160&lt;H2160,"Check dates",IF(AND(H2160="",I2160&gt;0),"Check dates",IF(I2160="",".",IFERROR(MAX(0,NETWORKDAYS(H2160,I2160,Lists!$F$45:$F$65)-IF(ISNUMBER(J2160),J2160,0)-1,0),"."))))</f>
        <v>.</v>
      </c>
      <c r="M2160" s="308"/>
      <c r="N2160" s="308"/>
      <c r="O2160" s="304"/>
      <c r="P2160" s="304"/>
      <c r="Q2160" s="304"/>
      <c r="R2160" s="304"/>
      <c r="S2160" s="130" t="str">
        <f t="shared" si="102"/>
        <v>.</v>
      </c>
      <c r="T2160" s="169" t="str">
        <f>IF(S2160="Yes",(NETWORKDAYS(H2160,$D$12,Lists!$F$45:$F$65)-IF(ISNUMBER(J2160),J2160,0)-1),".")</f>
        <v>.</v>
      </c>
      <c r="U2160" s="24"/>
      <c r="V2160" s="296" t="str">
        <f t="shared" si="101"/>
        <v>.</v>
      </c>
      <c r="W2160" s="44"/>
      <c r="X2160" s="307"/>
      <c r="Y2160" s="44"/>
      <c r="Z2160" s="44"/>
      <c r="AA2160" s="44"/>
      <c r="AB2160" s="44"/>
      <c r="AC2160" s="44"/>
      <c r="AD2160" s="44"/>
      <c r="AE2160" s="44"/>
      <c r="AF2160" s="44"/>
      <c r="AG2160" s="44"/>
    </row>
    <row r="2161" spans="1:33" s="105" customFormat="1" ht="11.45" customHeight="1" outlineLevel="1" x14ac:dyDescent="0.2">
      <c r="A2161" s="142">
        <f t="shared" si="100"/>
        <v>2144</v>
      </c>
      <c r="B2161" s="318"/>
      <c r="C2161" s="71"/>
      <c r="D2161" s="314"/>
      <c r="E2161" s="70"/>
      <c r="F2161" s="309"/>
      <c r="G2161" s="308"/>
      <c r="H2161" s="305"/>
      <c r="I2161" s="305"/>
      <c r="J2161" s="311"/>
      <c r="K2161" s="305"/>
      <c r="L2161" s="130" t="str">
        <f>IF(I2161&lt;H2161,"Check dates",IF(AND(H2161="",I2161&gt;0),"Check dates",IF(I2161="",".",IFERROR(MAX(0,NETWORKDAYS(H2161,I2161,Lists!$F$45:$F$65)-IF(ISNUMBER(J2161),J2161,0)-1,0),"."))))</f>
        <v>.</v>
      </c>
      <c r="M2161" s="308"/>
      <c r="N2161" s="308"/>
      <c r="O2161" s="304"/>
      <c r="P2161" s="304"/>
      <c r="Q2161" s="304"/>
      <c r="R2161" s="304"/>
      <c r="S2161" s="130" t="str">
        <f t="shared" si="102"/>
        <v>.</v>
      </c>
      <c r="T2161" s="169" t="str">
        <f>IF(S2161="Yes",(NETWORKDAYS(H2161,$D$12,Lists!$F$45:$F$65)-IF(ISNUMBER(J2161),J2161,0)-1),".")</f>
        <v>.</v>
      </c>
      <c r="U2161" s="24"/>
      <c r="V2161" s="296" t="str">
        <f t="shared" si="101"/>
        <v>.</v>
      </c>
      <c r="W2161" s="44"/>
      <c r="X2161" s="307"/>
      <c r="Y2161" s="44"/>
      <c r="Z2161" s="44"/>
      <c r="AA2161" s="44"/>
      <c r="AB2161" s="44"/>
      <c r="AC2161" s="44"/>
      <c r="AD2161" s="44"/>
      <c r="AE2161" s="44"/>
      <c r="AF2161" s="44"/>
      <c r="AG2161" s="44"/>
    </row>
    <row r="2162" spans="1:33" s="105" customFormat="1" ht="11.45" customHeight="1" outlineLevel="1" x14ac:dyDescent="0.2">
      <c r="A2162" s="142">
        <f t="shared" si="100"/>
        <v>2145</v>
      </c>
      <c r="B2162" s="318"/>
      <c r="C2162" s="71"/>
      <c r="D2162" s="314"/>
      <c r="E2162" s="70"/>
      <c r="F2162" s="309"/>
      <c r="G2162" s="308"/>
      <c r="H2162" s="305"/>
      <c r="I2162" s="305"/>
      <c r="J2162" s="311"/>
      <c r="K2162" s="305"/>
      <c r="L2162" s="130" t="str">
        <f>IF(I2162&lt;H2162,"Check dates",IF(AND(H2162="",I2162&gt;0),"Check dates",IF(I2162="",".",IFERROR(MAX(0,NETWORKDAYS(H2162,I2162,Lists!$F$45:$F$65)-IF(ISNUMBER(J2162),J2162,0)-1,0),"."))))</f>
        <v>.</v>
      </c>
      <c r="M2162" s="308"/>
      <c r="N2162" s="308"/>
      <c r="O2162" s="304"/>
      <c r="P2162" s="304"/>
      <c r="Q2162" s="304"/>
      <c r="R2162" s="304"/>
      <c r="S2162" s="130" t="str">
        <f t="shared" si="102"/>
        <v>.</v>
      </c>
      <c r="T2162" s="169" t="str">
        <f>IF(S2162="Yes",(NETWORKDAYS(H2162,$D$12,Lists!$F$45:$F$65)-IF(ISNUMBER(J2162),J2162,0)-1),".")</f>
        <v>.</v>
      </c>
      <c r="U2162" s="24"/>
      <c r="V2162" s="296" t="str">
        <f t="shared" si="101"/>
        <v>.</v>
      </c>
      <c r="W2162" s="44"/>
      <c r="X2162" s="307"/>
      <c r="Y2162" s="44"/>
      <c r="Z2162" s="44"/>
      <c r="AA2162" s="44"/>
      <c r="AB2162" s="44"/>
      <c r="AC2162" s="44"/>
      <c r="AD2162" s="44"/>
      <c r="AE2162" s="44"/>
      <c r="AF2162" s="44"/>
      <c r="AG2162" s="44"/>
    </row>
    <row r="2163" spans="1:33" s="105" customFormat="1" ht="11.45" customHeight="1" outlineLevel="1" x14ac:dyDescent="0.2">
      <c r="A2163" s="142">
        <f t="shared" si="100"/>
        <v>2146</v>
      </c>
      <c r="B2163" s="318"/>
      <c r="C2163" s="71"/>
      <c r="D2163" s="314"/>
      <c r="E2163" s="70"/>
      <c r="F2163" s="309"/>
      <c r="G2163" s="308"/>
      <c r="H2163" s="305"/>
      <c r="I2163" s="305"/>
      <c r="J2163" s="311"/>
      <c r="K2163" s="305"/>
      <c r="L2163" s="130" t="str">
        <f>IF(I2163&lt;H2163,"Check dates",IF(AND(H2163="",I2163&gt;0),"Check dates",IF(I2163="",".",IFERROR(MAX(0,NETWORKDAYS(H2163,I2163,Lists!$F$45:$F$65)-IF(ISNUMBER(J2163),J2163,0)-1,0),"."))))</f>
        <v>.</v>
      </c>
      <c r="M2163" s="308"/>
      <c r="N2163" s="308"/>
      <c r="O2163" s="304"/>
      <c r="P2163" s="304"/>
      <c r="Q2163" s="304"/>
      <c r="R2163" s="304"/>
      <c r="S2163" s="130" t="str">
        <f t="shared" si="102"/>
        <v>.</v>
      </c>
      <c r="T2163" s="169" t="str">
        <f>IF(S2163="Yes",(NETWORKDAYS(H2163,$D$12,Lists!$F$45:$F$65)-IF(ISNUMBER(J2163),J2163,0)-1),".")</f>
        <v>.</v>
      </c>
      <c r="U2163" s="24"/>
      <c r="V2163" s="296" t="str">
        <f t="shared" si="101"/>
        <v>.</v>
      </c>
      <c r="W2163" s="44"/>
      <c r="X2163" s="307"/>
      <c r="Y2163" s="44"/>
      <c r="Z2163" s="44"/>
      <c r="AA2163" s="44"/>
      <c r="AB2163" s="44"/>
      <c r="AC2163" s="44"/>
      <c r="AD2163" s="44"/>
      <c r="AE2163" s="44"/>
      <c r="AF2163" s="44"/>
      <c r="AG2163" s="44"/>
    </row>
    <row r="2164" spans="1:33" s="105" customFormat="1" ht="11.45" customHeight="1" outlineLevel="1" x14ac:dyDescent="0.2">
      <c r="A2164" s="142">
        <f t="shared" si="100"/>
        <v>2147</v>
      </c>
      <c r="B2164" s="318"/>
      <c r="C2164" s="71"/>
      <c r="D2164" s="314"/>
      <c r="E2164" s="70"/>
      <c r="F2164" s="309"/>
      <c r="G2164" s="308"/>
      <c r="H2164" s="305"/>
      <c r="I2164" s="305"/>
      <c r="J2164" s="311"/>
      <c r="K2164" s="305"/>
      <c r="L2164" s="130" t="str">
        <f>IF(I2164&lt;H2164,"Check dates",IF(AND(H2164="",I2164&gt;0),"Check dates",IF(I2164="",".",IFERROR(MAX(0,NETWORKDAYS(H2164,I2164,Lists!$F$45:$F$65)-IF(ISNUMBER(J2164),J2164,0)-1,0),"."))))</f>
        <v>.</v>
      </c>
      <c r="M2164" s="308"/>
      <c r="N2164" s="308"/>
      <c r="O2164" s="304"/>
      <c r="P2164" s="304"/>
      <c r="Q2164" s="304"/>
      <c r="R2164" s="304"/>
      <c r="S2164" s="130" t="str">
        <f t="shared" si="102"/>
        <v>.</v>
      </c>
      <c r="T2164" s="169" t="str">
        <f>IF(S2164="Yes",(NETWORKDAYS(H2164,$D$12,Lists!$F$45:$F$65)-IF(ISNUMBER(J2164),J2164,0)-1),".")</f>
        <v>.</v>
      </c>
      <c r="U2164" s="24"/>
      <c r="V2164" s="296" t="str">
        <f t="shared" si="101"/>
        <v>.</v>
      </c>
      <c r="W2164" s="44"/>
      <c r="X2164" s="307"/>
      <c r="Y2164" s="44"/>
      <c r="Z2164" s="44"/>
      <c r="AA2164" s="44"/>
      <c r="AB2164" s="44"/>
      <c r="AC2164" s="44"/>
      <c r="AD2164" s="44"/>
      <c r="AE2164" s="44"/>
      <c r="AF2164" s="44"/>
      <c r="AG2164" s="44"/>
    </row>
    <row r="2165" spans="1:33" s="105" customFormat="1" ht="11.45" customHeight="1" outlineLevel="1" x14ac:dyDescent="0.2">
      <c r="A2165" s="142">
        <f t="shared" si="100"/>
        <v>2148</v>
      </c>
      <c r="B2165" s="318"/>
      <c r="C2165" s="71"/>
      <c r="D2165" s="314"/>
      <c r="E2165" s="70"/>
      <c r="F2165" s="309"/>
      <c r="G2165" s="308"/>
      <c r="H2165" s="305"/>
      <c r="I2165" s="305"/>
      <c r="J2165" s="311"/>
      <c r="K2165" s="305"/>
      <c r="L2165" s="130" t="str">
        <f>IF(I2165&lt;H2165,"Check dates",IF(AND(H2165="",I2165&gt;0),"Check dates",IF(I2165="",".",IFERROR(MAX(0,NETWORKDAYS(H2165,I2165,Lists!$F$45:$F$65)-IF(ISNUMBER(J2165),J2165,0)-1,0),"."))))</f>
        <v>.</v>
      </c>
      <c r="M2165" s="308"/>
      <c r="N2165" s="308"/>
      <c r="O2165" s="304"/>
      <c r="P2165" s="304"/>
      <c r="Q2165" s="304"/>
      <c r="R2165" s="304"/>
      <c r="S2165" s="130" t="str">
        <f t="shared" si="102"/>
        <v>.</v>
      </c>
      <c r="T2165" s="169" t="str">
        <f>IF(S2165="Yes",(NETWORKDAYS(H2165,$D$12,Lists!$F$45:$F$65)-IF(ISNUMBER(J2165),J2165,0)-1),".")</f>
        <v>.</v>
      </c>
      <c r="U2165" s="24"/>
      <c r="V2165" s="296" t="str">
        <f t="shared" si="101"/>
        <v>.</v>
      </c>
      <c r="W2165" s="44"/>
      <c r="X2165" s="307"/>
      <c r="Y2165" s="44"/>
      <c r="Z2165" s="44"/>
      <c r="AA2165" s="44"/>
      <c r="AB2165" s="44"/>
      <c r="AC2165" s="44"/>
      <c r="AD2165" s="44"/>
      <c r="AE2165" s="44"/>
      <c r="AF2165" s="44"/>
      <c r="AG2165" s="44"/>
    </row>
    <row r="2166" spans="1:33" s="105" customFormat="1" ht="11.45" customHeight="1" outlineLevel="1" x14ac:dyDescent="0.2">
      <c r="A2166" s="142">
        <f t="shared" si="100"/>
        <v>2149</v>
      </c>
      <c r="B2166" s="318"/>
      <c r="C2166" s="71"/>
      <c r="D2166" s="314"/>
      <c r="E2166" s="70"/>
      <c r="F2166" s="309"/>
      <c r="G2166" s="308"/>
      <c r="H2166" s="305"/>
      <c r="I2166" s="305"/>
      <c r="J2166" s="311"/>
      <c r="K2166" s="305"/>
      <c r="L2166" s="130" t="str">
        <f>IF(I2166&lt;H2166,"Check dates",IF(AND(H2166="",I2166&gt;0),"Check dates",IF(I2166="",".",IFERROR(MAX(0,NETWORKDAYS(H2166,I2166,Lists!$F$45:$F$65)-IF(ISNUMBER(J2166),J2166,0)-1,0),"."))))</f>
        <v>.</v>
      </c>
      <c r="M2166" s="308"/>
      <c r="N2166" s="308"/>
      <c r="O2166" s="304"/>
      <c r="P2166" s="304"/>
      <c r="Q2166" s="304"/>
      <c r="R2166" s="304"/>
      <c r="S2166" s="130" t="str">
        <f t="shared" si="102"/>
        <v>.</v>
      </c>
      <c r="T2166" s="169" t="str">
        <f>IF(S2166="Yes",(NETWORKDAYS(H2166,$D$12,Lists!$F$45:$F$65)-IF(ISNUMBER(J2166),J2166,0)-1),".")</f>
        <v>.</v>
      </c>
      <c r="U2166" s="24"/>
      <c r="V2166" s="296" t="str">
        <f t="shared" si="101"/>
        <v>.</v>
      </c>
      <c r="W2166" s="44"/>
      <c r="X2166" s="307"/>
      <c r="Y2166" s="44"/>
      <c r="Z2166" s="44"/>
      <c r="AA2166" s="44"/>
      <c r="AB2166" s="44"/>
      <c r="AC2166" s="44"/>
      <c r="AD2166" s="44"/>
      <c r="AE2166" s="44"/>
      <c r="AF2166" s="44"/>
      <c r="AG2166" s="44"/>
    </row>
    <row r="2167" spans="1:33" s="105" customFormat="1" ht="11.45" customHeight="1" outlineLevel="1" x14ac:dyDescent="0.2">
      <c r="A2167" s="142">
        <f t="shared" si="100"/>
        <v>2150</v>
      </c>
      <c r="B2167" s="318"/>
      <c r="C2167" s="71"/>
      <c r="D2167" s="314"/>
      <c r="E2167" s="70"/>
      <c r="F2167" s="309"/>
      <c r="G2167" s="308"/>
      <c r="H2167" s="305"/>
      <c r="I2167" s="305"/>
      <c r="J2167" s="311"/>
      <c r="K2167" s="305"/>
      <c r="L2167" s="130" t="str">
        <f>IF(I2167&lt;H2167,"Check dates",IF(AND(H2167="",I2167&gt;0),"Check dates",IF(I2167="",".",IFERROR(MAX(0,NETWORKDAYS(H2167,I2167,Lists!$F$45:$F$65)-IF(ISNUMBER(J2167),J2167,0)-1,0),"."))))</f>
        <v>.</v>
      </c>
      <c r="M2167" s="308"/>
      <c r="N2167" s="308"/>
      <c r="O2167" s="304"/>
      <c r="P2167" s="304"/>
      <c r="Q2167" s="304"/>
      <c r="R2167" s="304"/>
      <c r="S2167" s="130" t="str">
        <f t="shared" si="102"/>
        <v>.</v>
      </c>
      <c r="T2167" s="169" t="str">
        <f>IF(S2167="Yes",(NETWORKDAYS(H2167,$D$12,Lists!$F$45:$F$65)-IF(ISNUMBER(J2167),J2167,0)-1),".")</f>
        <v>.</v>
      </c>
      <c r="U2167" s="24"/>
      <c r="V2167" s="296" t="str">
        <f t="shared" si="101"/>
        <v>.</v>
      </c>
      <c r="W2167" s="44"/>
      <c r="X2167" s="307"/>
      <c r="Y2167" s="44"/>
      <c r="Z2167" s="44"/>
      <c r="AA2167" s="44"/>
      <c r="AB2167" s="44"/>
      <c r="AC2167" s="44"/>
      <c r="AD2167" s="44"/>
      <c r="AE2167" s="44"/>
      <c r="AF2167" s="44"/>
      <c r="AG2167" s="44"/>
    </row>
    <row r="2168" spans="1:33" s="105" customFormat="1" ht="11.45" customHeight="1" outlineLevel="1" x14ac:dyDescent="0.2">
      <c r="A2168" s="142">
        <f t="shared" si="100"/>
        <v>2151</v>
      </c>
      <c r="B2168" s="318"/>
      <c r="C2168" s="71"/>
      <c r="D2168" s="314"/>
      <c r="E2168" s="70"/>
      <c r="F2168" s="309"/>
      <c r="G2168" s="308"/>
      <c r="H2168" s="305"/>
      <c r="I2168" s="305"/>
      <c r="J2168" s="311"/>
      <c r="K2168" s="305"/>
      <c r="L2168" s="130" t="str">
        <f>IF(I2168&lt;H2168,"Check dates",IF(AND(H2168="",I2168&gt;0),"Check dates",IF(I2168="",".",IFERROR(MAX(0,NETWORKDAYS(H2168,I2168,Lists!$F$45:$F$65)-IF(ISNUMBER(J2168),J2168,0)-1,0),"."))))</f>
        <v>.</v>
      </c>
      <c r="M2168" s="308"/>
      <c r="N2168" s="308"/>
      <c r="O2168" s="304"/>
      <c r="P2168" s="304"/>
      <c r="Q2168" s="304"/>
      <c r="R2168" s="304"/>
      <c r="S2168" s="130" t="str">
        <f t="shared" si="102"/>
        <v>.</v>
      </c>
      <c r="T2168" s="169" t="str">
        <f>IF(S2168="Yes",(NETWORKDAYS(H2168,$D$12,Lists!$F$45:$F$65)-IF(ISNUMBER(J2168),J2168,0)-1),".")</f>
        <v>.</v>
      </c>
      <c r="U2168" s="24"/>
      <c r="V2168" s="296" t="str">
        <f t="shared" si="101"/>
        <v>.</v>
      </c>
      <c r="W2168" s="44"/>
      <c r="X2168" s="307"/>
      <c r="Y2168" s="44"/>
      <c r="Z2168" s="44"/>
      <c r="AA2168" s="44"/>
      <c r="AB2168" s="44"/>
      <c r="AC2168" s="44"/>
      <c r="AD2168" s="44"/>
      <c r="AE2168" s="44"/>
      <c r="AF2168" s="44"/>
      <c r="AG2168" s="44"/>
    </row>
    <row r="2169" spans="1:33" s="105" customFormat="1" ht="11.45" customHeight="1" outlineLevel="1" x14ac:dyDescent="0.2">
      <c r="A2169" s="142">
        <f t="shared" si="100"/>
        <v>2152</v>
      </c>
      <c r="B2169" s="318"/>
      <c r="C2169" s="71"/>
      <c r="D2169" s="314"/>
      <c r="E2169" s="70"/>
      <c r="F2169" s="309"/>
      <c r="G2169" s="308"/>
      <c r="H2169" s="305"/>
      <c r="I2169" s="305"/>
      <c r="J2169" s="311"/>
      <c r="K2169" s="305"/>
      <c r="L2169" s="130" t="str">
        <f>IF(I2169&lt;H2169,"Check dates",IF(AND(H2169="",I2169&gt;0),"Check dates",IF(I2169="",".",IFERROR(MAX(0,NETWORKDAYS(H2169,I2169,Lists!$F$45:$F$65)-IF(ISNUMBER(J2169),J2169,0)-1,0),"."))))</f>
        <v>.</v>
      </c>
      <c r="M2169" s="308"/>
      <c r="N2169" s="308"/>
      <c r="O2169" s="304"/>
      <c r="P2169" s="304"/>
      <c r="Q2169" s="304"/>
      <c r="R2169" s="304"/>
      <c r="S2169" s="130" t="str">
        <f t="shared" si="102"/>
        <v>.</v>
      </c>
      <c r="T2169" s="169" t="str">
        <f>IF(S2169="Yes",(NETWORKDAYS(H2169,$D$12,Lists!$F$45:$F$65)-IF(ISNUMBER(J2169),J2169,0)-1),".")</f>
        <v>.</v>
      </c>
      <c r="U2169" s="24"/>
      <c r="V2169" s="296" t="str">
        <f t="shared" si="101"/>
        <v>.</v>
      </c>
      <c r="W2169" s="44"/>
      <c r="X2169" s="307"/>
      <c r="Y2169" s="44"/>
      <c r="Z2169" s="44"/>
      <c r="AA2169" s="44"/>
      <c r="AB2169" s="44"/>
      <c r="AC2169" s="44"/>
      <c r="AD2169" s="44"/>
      <c r="AE2169" s="44"/>
      <c r="AF2169" s="44"/>
      <c r="AG2169" s="44"/>
    </row>
    <row r="2170" spans="1:33" s="105" customFormat="1" ht="11.45" customHeight="1" outlineLevel="1" x14ac:dyDescent="0.2">
      <c r="A2170" s="142">
        <f t="shared" si="100"/>
        <v>2153</v>
      </c>
      <c r="B2170" s="318"/>
      <c r="C2170" s="71"/>
      <c r="D2170" s="314"/>
      <c r="E2170" s="70"/>
      <c r="F2170" s="309"/>
      <c r="G2170" s="308"/>
      <c r="H2170" s="305"/>
      <c r="I2170" s="305"/>
      <c r="J2170" s="311"/>
      <c r="K2170" s="305"/>
      <c r="L2170" s="130" t="str">
        <f>IF(I2170&lt;H2170,"Check dates",IF(AND(H2170="",I2170&gt;0),"Check dates",IF(I2170="",".",IFERROR(MAX(0,NETWORKDAYS(H2170,I2170,Lists!$F$45:$F$65)-IF(ISNUMBER(J2170),J2170,0)-1,0),"."))))</f>
        <v>.</v>
      </c>
      <c r="M2170" s="308"/>
      <c r="N2170" s="308"/>
      <c r="O2170" s="304"/>
      <c r="P2170" s="304"/>
      <c r="Q2170" s="304"/>
      <c r="R2170" s="304"/>
      <c r="S2170" s="130" t="str">
        <f t="shared" si="102"/>
        <v>.</v>
      </c>
      <c r="T2170" s="169" t="str">
        <f>IF(S2170="Yes",(NETWORKDAYS(H2170,$D$12,Lists!$F$45:$F$65)-IF(ISNUMBER(J2170),J2170,0)-1),".")</f>
        <v>.</v>
      </c>
      <c r="U2170" s="24"/>
      <c r="V2170" s="296" t="str">
        <f t="shared" si="101"/>
        <v>.</v>
      </c>
      <c r="W2170" s="44"/>
      <c r="X2170" s="307"/>
      <c r="Y2170" s="44"/>
      <c r="Z2170" s="44"/>
      <c r="AA2170" s="44"/>
      <c r="AB2170" s="44"/>
      <c r="AC2170" s="44"/>
      <c r="AD2170" s="44"/>
      <c r="AE2170" s="44"/>
      <c r="AF2170" s="44"/>
      <c r="AG2170" s="44"/>
    </row>
    <row r="2171" spans="1:33" s="105" customFormat="1" ht="11.45" customHeight="1" outlineLevel="1" x14ac:dyDescent="0.2">
      <c r="A2171" s="142">
        <f t="shared" si="100"/>
        <v>2154</v>
      </c>
      <c r="B2171" s="318"/>
      <c r="C2171" s="71"/>
      <c r="D2171" s="314"/>
      <c r="E2171" s="70"/>
      <c r="F2171" s="309"/>
      <c r="G2171" s="308"/>
      <c r="H2171" s="305"/>
      <c r="I2171" s="305"/>
      <c r="J2171" s="311"/>
      <c r="K2171" s="305"/>
      <c r="L2171" s="130" t="str">
        <f>IF(I2171&lt;H2171,"Check dates",IF(AND(H2171="",I2171&gt;0),"Check dates",IF(I2171="",".",IFERROR(MAX(0,NETWORKDAYS(H2171,I2171,Lists!$F$45:$F$65)-IF(ISNUMBER(J2171),J2171,0)-1,0),"."))))</f>
        <v>.</v>
      </c>
      <c r="M2171" s="308"/>
      <c r="N2171" s="308"/>
      <c r="O2171" s="304"/>
      <c r="P2171" s="304"/>
      <c r="Q2171" s="304"/>
      <c r="R2171" s="304"/>
      <c r="S2171" s="130" t="str">
        <f t="shared" si="102"/>
        <v>.</v>
      </c>
      <c r="T2171" s="169" t="str">
        <f>IF(S2171="Yes",(NETWORKDAYS(H2171,$D$12,Lists!$F$45:$F$65)-IF(ISNUMBER(J2171),J2171,0)-1),".")</f>
        <v>.</v>
      </c>
      <c r="U2171" s="24"/>
      <c r="V2171" s="296" t="str">
        <f t="shared" si="101"/>
        <v>.</v>
      </c>
      <c r="W2171" s="44"/>
      <c r="X2171" s="307"/>
      <c r="Y2171" s="44"/>
      <c r="Z2171" s="44"/>
      <c r="AA2171" s="44"/>
      <c r="AB2171" s="44"/>
      <c r="AC2171" s="44"/>
      <c r="AD2171" s="44"/>
      <c r="AE2171" s="44"/>
      <c r="AF2171" s="44"/>
      <c r="AG2171" s="44"/>
    </row>
    <row r="2172" spans="1:33" s="105" customFormat="1" ht="11.45" customHeight="1" outlineLevel="1" x14ac:dyDescent="0.2">
      <c r="A2172" s="142">
        <f t="shared" si="100"/>
        <v>2155</v>
      </c>
      <c r="B2172" s="318"/>
      <c r="C2172" s="71"/>
      <c r="D2172" s="314"/>
      <c r="E2172" s="70"/>
      <c r="F2172" s="309"/>
      <c r="G2172" s="308"/>
      <c r="H2172" s="305"/>
      <c r="I2172" s="305"/>
      <c r="J2172" s="311"/>
      <c r="K2172" s="305"/>
      <c r="L2172" s="130" t="str">
        <f>IF(I2172&lt;H2172,"Check dates",IF(AND(H2172="",I2172&gt;0),"Check dates",IF(I2172="",".",IFERROR(MAX(0,NETWORKDAYS(H2172,I2172,Lists!$F$45:$F$65)-IF(ISNUMBER(J2172),J2172,0)-1,0),"."))))</f>
        <v>.</v>
      </c>
      <c r="M2172" s="308"/>
      <c r="N2172" s="308"/>
      <c r="O2172" s="304"/>
      <c r="P2172" s="304"/>
      <c r="Q2172" s="304"/>
      <c r="R2172" s="304"/>
      <c r="S2172" s="130" t="str">
        <f t="shared" si="102"/>
        <v>.</v>
      </c>
      <c r="T2172" s="169" t="str">
        <f>IF(S2172="Yes",(NETWORKDAYS(H2172,$D$12,Lists!$F$45:$F$65)-IF(ISNUMBER(J2172),J2172,0)-1),".")</f>
        <v>.</v>
      </c>
      <c r="U2172" s="24"/>
      <c r="V2172" s="296" t="str">
        <f t="shared" si="101"/>
        <v>.</v>
      </c>
      <c r="W2172" s="44"/>
      <c r="X2172" s="307"/>
      <c r="Y2172" s="44"/>
      <c r="Z2172" s="44"/>
      <c r="AA2172" s="44"/>
      <c r="AB2172" s="44"/>
      <c r="AC2172" s="44"/>
      <c r="AD2172" s="44"/>
      <c r="AE2172" s="44"/>
      <c r="AF2172" s="44"/>
      <c r="AG2172" s="44"/>
    </row>
    <row r="2173" spans="1:33" s="105" customFormat="1" ht="11.45" customHeight="1" outlineLevel="1" x14ac:dyDescent="0.2">
      <c r="A2173" s="142">
        <f t="shared" si="100"/>
        <v>2156</v>
      </c>
      <c r="B2173" s="318"/>
      <c r="C2173" s="71"/>
      <c r="D2173" s="314"/>
      <c r="E2173" s="70"/>
      <c r="F2173" s="309"/>
      <c r="G2173" s="308"/>
      <c r="H2173" s="305"/>
      <c r="I2173" s="305"/>
      <c r="J2173" s="311"/>
      <c r="K2173" s="305"/>
      <c r="L2173" s="130" t="str">
        <f>IF(I2173&lt;H2173,"Check dates",IF(AND(H2173="",I2173&gt;0),"Check dates",IF(I2173="",".",IFERROR(MAX(0,NETWORKDAYS(H2173,I2173,Lists!$F$45:$F$65)-IF(ISNUMBER(J2173),J2173,0)-1,0),"."))))</f>
        <v>.</v>
      </c>
      <c r="M2173" s="308"/>
      <c r="N2173" s="308"/>
      <c r="O2173" s="304"/>
      <c r="P2173" s="304"/>
      <c r="Q2173" s="304"/>
      <c r="R2173" s="304"/>
      <c r="S2173" s="130" t="str">
        <f t="shared" si="102"/>
        <v>.</v>
      </c>
      <c r="T2173" s="169" t="str">
        <f>IF(S2173="Yes",(NETWORKDAYS(H2173,$D$12,Lists!$F$45:$F$65)-IF(ISNUMBER(J2173),J2173,0)-1),".")</f>
        <v>.</v>
      </c>
      <c r="U2173" s="24"/>
      <c r="V2173" s="296" t="str">
        <f t="shared" si="101"/>
        <v>.</v>
      </c>
      <c r="W2173" s="44"/>
      <c r="X2173" s="307"/>
      <c r="Y2173" s="44"/>
      <c r="Z2173" s="44"/>
      <c r="AA2173" s="44"/>
      <c r="AB2173" s="44"/>
      <c r="AC2173" s="44"/>
      <c r="AD2173" s="44"/>
      <c r="AE2173" s="44"/>
      <c r="AF2173" s="44"/>
      <c r="AG2173" s="44"/>
    </row>
    <row r="2174" spans="1:33" s="105" customFormat="1" ht="11.45" customHeight="1" outlineLevel="1" x14ac:dyDescent="0.2">
      <c r="A2174" s="142">
        <f t="shared" si="100"/>
        <v>2157</v>
      </c>
      <c r="B2174" s="318"/>
      <c r="C2174" s="71"/>
      <c r="D2174" s="314"/>
      <c r="E2174" s="70"/>
      <c r="F2174" s="309"/>
      <c r="G2174" s="308"/>
      <c r="H2174" s="305"/>
      <c r="I2174" s="305"/>
      <c r="J2174" s="311"/>
      <c r="K2174" s="305"/>
      <c r="L2174" s="130" t="str">
        <f>IF(I2174&lt;H2174,"Check dates",IF(AND(H2174="",I2174&gt;0),"Check dates",IF(I2174="",".",IFERROR(MAX(0,NETWORKDAYS(H2174,I2174,Lists!$F$45:$F$65)-IF(ISNUMBER(J2174),J2174,0)-1,0),"."))))</f>
        <v>.</v>
      </c>
      <c r="M2174" s="308"/>
      <c r="N2174" s="308"/>
      <c r="O2174" s="304"/>
      <c r="P2174" s="304"/>
      <c r="Q2174" s="304"/>
      <c r="R2174" s="304"/>
      <c r="S2174" s="130" t="str">
        <f t="shared" si="102"/>
        <v>.</v>
      </c>
      <c r="T2174" s="169" t="str">
        <f>IF(S2174="Yes",(NETWORKDAYS(H2174,$D$12,Lists!$F$45:$F$65)-IF(ISNUMBER(J2174),J2174,0)-1),".")</f>
        <v>.</v>
      </c>
      <c r="U2174" s="24"/>
      <c r="V2174" s="296" t="str">
        <f t="shared" si="101"/>
        <v>.</v>
      </c>
      <c r="W2174" s="44"/>
      <c r="X2174" s="307"/>
      <c r="Y2174" s="44"/>
      <c r="Z2174" s="44"/>
      <c r="AA2174" s="44"/>
      <c r="AB2174" s="44"/>
      <c r="AC2174" s="44"/>
      <c r="AD2174" s="44"/>
      <c r="AE2174" s="44"/>
      <c r="AF2174" s="44"/>
      <c r="AG2174" s="44"/>
    </row>
    <row r="2175" spans="1:33" s="105" customFormat="1" ht="11.45" customHeight="1" outlineLevel="1" x14ac:dyDescent="0.2">
      <c r="A2175" s="142">
        <f t="shared" si="100"/>
        <v>2158</v>
      </c>
      <c r="B2175" s="318"/>
      <c r="C2175" s="71"/>
      <c r="D2175" s="314"/>
      <c r="E2175" s="70"/>
      <c r="F2175" s="309"/>
      <c r="G2175" s="308"/>
      <c r="H2175" s="305"/>
      <c r="I2175" s="305"/>
      <c r="J2175" s="311"/>
      <c r="K2175" s="305"/>
      <c r="L2175" s="130" t="str">
        <f>IF(I2175&lt;H2175,"Check dates",IF(AND(H2175="",I2175&gt;0),"Check dates",IF(I2175="",".",IFERROR(MAX(0,NETWORKDAYS(H2175,I2175,Lists!$F$45:$F$65)-IF(ISNUMBER(J2175),J2175,0)-1,0),"."))))</f>
        <v>.</v>
      </c>
      <c r="M2175" s="308"/>
      <c r="N2175" s="308"/>
      <c r="O2175" s="304"/>
      <c r="P2175" s="304"/>
      <c r="Q2175" s="304"/>
      <c r="R2175" s="304"/>
      <c r="S2175" s="130" t="str">
        <f t="shared" si="102"/>
        <v>.</v>
      </c>
      <c r="T2175" s="169" t="str">
        <f>IF(S2175="Yes",(NETWORKDAYS(H2175,$D$12,Lists!$F$45:$F$65)-IF(ISNUMBER(J2175),J2175,0)-1),".")</f>
        <v>.</v>
      </c>
      <c r="U2175" s="24"/>
      <c r="V2175" s="296" t="str">
        <f t="shared" si="101"/>
        <v>.</v>
      </c>
      <c r="W2175" s="44"/>
      <c r="X2175" s="307"/>
      <c r="Y2175" s="44"/>
      <c r="Z2175" s="44"/>
      <c r="AA2175" s="44"/>
      <c r="AB2175" s="44"/>
      <c r="AC2175" s="44"/>
      <c r="AD2175" s="44"/>
      <c r="AE2175" s="44"/>
      <c r="AF2175" s="44"/>
      <c r="AG2175" s="44"/>
    </row>
    <row r="2176" spans="1:33" s="105" customFormat="1" ht="11.45" customHeight="1" outlineLevel="1" x14ac:dyDescent="0.2">
      <c r="A2176" s="142">
        <f t="shared" si="100"/>
        <v>2159</v>
      </c>
      <c r="B2176" s="318"/>
      <c r="C2176" s="71"/>
      <c r="D2176" s="314"/>
      <c r="E2176" s="70"/>
      <c r="F2176" s="309"/>
      <c r="G2176" s="308"/>
      <c r="H2176" s="305"/>
      <c r="I2176" s="305"/>
      <c r="J2176" s="311"/>
      <c r="K2176" s="305"/>
      <c r="L2176" s="130" t="str">
        <f>IF(I2176&lt;H2176,"Check dates",IF(AND(H2176="",I2176&gt;0),"Check dates",IF(I2176="",".",IFERROR(MAX(0,NETWORKDAYS(H2176,I2176,Lists!$F$45:$F$65)-IF(ISNUMBER(J2176),J2176,0)-1,0),"."))))</f>
        <v>.</v>
      </c>
      <c r="M2176" s="308"/>
      <c r="N2176" s="308"/>
      <c r="O2176" s="304"/>
      <c r="P2176" s="304"/>
      <c r="Q2176" s="304"/>
      <c r="R2176" s="304"/>
      <c r="S2176" s="130" t="str">
        <f t="shared" si="102"/>
        <v>.</v>
      </c>
      <c r="T2176" s="169" t="str">
        <f>IF(S2176="Yes",(NETWORKDAYS(H2176,$D$12,Lists!$F$45:$F$65)-IF(ISNUMBER(J2176),J2176,0)-1),".")</f>
        <v>.</v>
      </c>
      <c r="U2176" s="24"/>
      <c r="V2176" s="296" t="str">
        <f t="shared" si="101"/>
        <v>.</v>
      </c>
      <c r="W2176" s="44"/>
      <c r="X2176" s="307"/>
      <c r="Y2176" s="44"/>
      <c r="Z2176" s="44"/>
      <c r="AA2176" s="44"/>
      <c r="AB2176" s="44"/>
      <c r="AC2176" s="44"/>
      <c r="AD2176" s="44"/>
      <c r="AE2176" s="44"/>
      <c r="AF2176" s="44"/>
      <c r="AG2176" s="44"/>
    </row>
    <row r="2177" spans="1:33" s="105" customFormat="1" ht="11.45" customHeight="1" outlineLevel="1" x14ac:dyDescent="0.2">
      <c r="A2177" s="142">
        <f t="shared" si="100"/>
        <v>2160</v>
      </c>
      <c r="B2177" s="318"/>
      <c r="C2177" s="71"/>
      <c r="D2177" s="314"/>
      <c r="E2177" s="70"/>
      <c r="F2177" s="309"/>
      <c r="G2177" s="308"/>
      <c r="H2177" s="305"/>
      <c r="I2177" s="305"/>
      <c r="J2177" s="311"/>
      <c r="K2177" s="305"/>
      <c r="L2177" s="130" t="str">
        <f>IF(I2177&lt;H2177,"Check dates",IF(AND(H2177="",I2177&gt;0),"Check dates",IF(I2177="",".",IFERROR(MAX(0,NETWORKDAYS(H2177,I2177,Lists!$F$45:$F$65)-IF(ISNUMBER(J2177),J2177,0)-1,0),"."))))</f>
        <v>.</v>
      </c>
      <c r="M2177" s="308"/>
      <c r="N2177" s="308"/>
      <c r="O2177" s="304"/>
      <c r="P2177" s="304"/>
      <c r="Q2177" s="304"/>
      <c r="R2177" s="304"/>
      <c r="S2177" s="130" t="str">
        <f t="shared" si="102"/>
        <v>.</v>
      </c>
      <c r="T2177" s="169" t="str">
        <f>IF(S2177="Yes",(NETWORKDAYS(H2177,$D$12,Lists!$F$45:$F$65)-IF(ISNUMBER(J2177),J2177,0)-1),".")</f>
        <v>.</v>
      </c>
      <c r="U2177" s="24"/>
      <c r="V2177" s="296" t="str">
        <f t="shared" si="101"/>
        <v>.</v>
      </c>
      <c r="W2177" s="44"/>
      <c r="X2177" s="307"/>
      <c r="Y2177" s="44"/>
      <c r="Z2177" s="44"/>
      <c r="AA2177" s="44"/>
      <c r="AB2177" s="44"/>
      <c r="AC2177" s="44"/>
      <c r="AD2177" s="44"/>
      <c r="AE2177" s="44"/>
      <c r="AF2177" s="44"/>
      <c r="AG2177" s="44"/>
    </row>
    <row r="2178" spans="1:33" s="105" customFormat="1" ht="11.45" customHeight="1" outlineLevel="1" x14ac:dyDescent="0.2">
      <c r="A2178" s="142">
        <f t="shared" si="100"/>
        <v>2161</v>
      </c>
      <c r="B2178" s="318"/>
      <c r="C2178" s="71"/>
      <c r="D2178" s="314"/>
      <c r="E2178" s="70"/>
      <c r="F2178" s="309"/>
      <c r="G2178" s="308"/>
      <c r="H2178" s="305"/>
      <c r="I2178" s="305"/>
      <c r="J2178" s="311"/>
      <c r="K2178" s="305"/>
      <c r="L2178" s="130" t="str">
        <f>IF(I2178&lt;H2178,"Check dates",IF(AND(H2178="",I2178&gt;0),"Check dates",IF(I2178="",".",IFERROR(MAX(0,NETWORKDAYS(H2178,I2178,Lists!$F$45:$F$65)-IF(ISNUMBER(J2178),J2178,0)-1,0),"."))))</f>
        <v>.</v>
      </c>
      <c r="M2178" s="308"/>
      <c r="N2178" s="308"/>
      <c r="O2178" s="304"/>
      <c r="P2178" s="304"/>
      <c r="Q2178" s="304"/>
      <c r="R2178" s="304"/>
      <c r="S2178" s="130" t="str">
        <f t="shared" si="102"/>
        <v>.</v>
      </c>
      <c r="T2178" s="169" t="str">
        <f>IF(S2178="Yes",(NETWORKDAYS(H2178,$D$12,Lists!$F$45:$F$65)-IF(ISNUMBER(J2178),J2178,0)-1),".")</f>
        <v>.</v>
      </c>
      <c r="U2178" s="24"/>
      <c r="V2178" s="296" t="str">
        <f t="shared" si="101"/>
        <v>.</v>
      </c>
      <c r="W2178" s="44"/>
      <c r="X2178" s="307"/>
      <c r="Y2178" s="44"/>
      <c r="Z2178" s="44"/>
      <c r="AA2178" s="44"/>
      <c r="AB2178" s="44"/>
      <c r="AC2178" s="44"/>
      <c r="AD2178" s="44"/>
      <c r="AE2178" s="44"/>
      <c r="AF2178" s="44"/>
      <c r="AG2178" s="44"/>
    </row>
    <row r="2179" spans="1:33" s="105" customFormat="1" ht="11.45" customHeight="1" outlineLevel="1" x14ac:dyDescent="0.2">
      <c r="A2179" s="142">
        <f t="shared" si="100"/>
        <v>2162</v>
      </c>
      <c r="B2179" s="318"/>
      <c r="C2179" s="71"/>
      <c r="D2179" s="314"/>
      <c r="E2179" s="70"/>
      <c r="F2179" s="309"/>
      <c r="G2179" s="308"/>
      <c r="H2179" s="305"/>
      <c r="I2179" s="305"/>
      <c r="J2179" s="311"/>
      <c r="K2179" s="305"/>
      <c r="L2179" s="130" t="str">
        <f>IF(I2179&lt;H2179,"Check dates",IF(AND(H2179="",I2179&gt;0),"Check dates",IF(I2179="",".",IFERROR(MAX(0,NETWORKDAYS(H2179,I2179,Lists!$F$45:$F$65)-IF(ISNUMBER(J2179),J2179,0)-1,0),"."))))</f>
        <v>.</v>
      </c>
      <c r="M2179" s="308"/>
      <c r="N2179" s="308"/>
      <c r="O2179" s="304"/>
      <c r="P2179" s="304"/>
      <c r="Q2179" s="304"/>
      <c r="R2179" s="304"/>
      <c r="S2179" s="130" t="str">
        <f t="shared" si="102"/>
        <v>.</v>
      </c>
      <c r="T2179" s="169" t="str">
        <f>IF(S2179="Yes",(NETWORKDAYS(H2179,$D$12,Lists!$F$45:$F$65)-IF(ISNUMBER(J2179),J2179,0)-1),".")</f>
        <v>.</v>
      </c>
      <c r="U2179" s="24"/>
      <c r="V2179" s="296" t="str">
        <f t="shared" si="101"/>
        <v>.</v>
      </c>
      <c r="W2179" s="44"/>
      <c r="X2179" s="307"/>
      <c r="Y2179" s="44"/>
      <c r="Z2179" s="44"/>
      <c r="AA2179" s="44"/>
      <c r="AB2179" s="44"/>
      <c r="AC2179" s="44"/>
      <c r="AD2179" s="44"/>
      <c r="AE2179" s="44"/>
      <c r="AF2179" s="44"/>
      <c r="AG2179" s="44"/>
    </row>
    <row r="2180" spans="1:33" s="105" customFormat="1" ht="11.45" customHeight="1" outlineLevel="1" x14ac:dyDescent="0.2">
      <c r="A2180" s="142">
        <f t="shared" si="100"/>
        <v>2163</v>
      </c>
      <c r="B2180" s="318"/>
      <c r="C2180" s="71"/>
      <c r="D2180" s="314"/>
      <c r="E2180" s="70"/>
      <c r="F2180" s="309"/>
      <c r="G2180" s="308"/>
      <c r="H2180" s="305"/>
      <c r="I2180" s="305"/>
      <c r="J2180" s="311"/>
      <c r="K2180" s="305"/>
      <c r="L2180" s="130" t="str">
        <f>IF(I2180&lt;H2180,"Check dates",IF(AND(H2180="",I2180&gt;0),"Check dates",IF(I2180="",".",IFERROR(MAX(0,NETWORKDAYS(H2180,I2180,Lists!$F$45:$F$65)-IF(ISNUMBER(J2180),J2180,0)-1,0),"."))))</f>
        <v>.</v>
      </c>
      <c r="M2180" s="308"/>
      <c r="N2180" s="308"/>
      <c r="O2180" s="304"/>
      <c r="P2180" s="304"/>
      <c r="Q2180" s="304"/>
      <c r="R2180" s="304"/>
      <c r="S2180" s="130" t="str">
        <f t="shared" si="102"/>
        <v>.</v>
      </c>
      <c r="T2180" s="169" t="str">
        <f>IF(S2180="Yes",(NETWORKDAYS(H2180,$D$12,Lists!$F$45:$F$65)-IF(ISNUMBER(J2180),J2180,0)-1),".")</f>
        <v>.</v>
      </c>
      <c r="U2180" s="24"/>
      <c r="V2180" s="296" t="str">
        <f t="shared" si="101"/>
        <v>.</v>
      </c>
      <c r="W2180" s="44"/>
      <c r="X2180" s="307"/>
      <c r="Y2180" s="44"/>
      <c r="Z2180" s="44"/>
      <c r="AA2180" s="44"/>
      <c r="AB2180" s="44"/>
      <c r="AC2180" s="44"/>
      <c r="AD2180" s="44"/>
      <c r="AE2180" s="44"/>
      <c r="AF2180" s="44"/>
      <c r="AG2180" s="44"/>
    </row>
    <row r="2181" spans="1:33" s="105" customFormat="1" ht="11.45" customHeight="1" outlineLevel="1" x14ac:dyDescent="0.2">
      <c r="A2181" s="142">
        <f t="shared" si="100"/>
        <v>2164</v>
      </c>
      <c r="B2181" s="318"/>
      <c r="C2181" s="71"/>
      <c r="D2181" s="314"/>
      <c r="E2181" s="70"/>
      <c r="F2181" s="309"/>
      <c r="G2181" s="308"/>
      <c r="H2181" s="305"/>
      <c r="I2181" s="305"/>
      <c r="J2181" s="311"/>
      <c r="K2181" s="305"/>
      <c r="L2181" s="130" t="str">
        <f>IF(I2181&lt;H2181,"Check dates",IF(AND(H2181="",I2181&gt;0),"Check dates",IF(I2181="",".",IFERROR(MAX(0,NETWORKDAYS(H2181,I2181,Lists!$F$45:$F$65)-IF(ISNUMBER(J2181),J2181,0)-1,0),"."))))</f>
        <v>.</v>
      </c>
      <c r="M2181" s="308"/>
      <c r="N2181" s="308"/>
      <c r="O2181" s="304"/>
      <c r="P2181" s="304"/>
      <c r="Q2181" s="304"/>
      <c r="R2181" s="304"/>
      <c r="S2181" s="130" t="str">
        <f t="shared" si="102"/>
        <v>.</v>
      </c>
      <c r="T2181" s="169" t="str">
        <f>IF(S2181="Yes",(NETWORKDAYS(H2181,$D$12,Lists!$F$45:$F$65)-IF(ISNUMBER(J2181),J2181,0)-1),".")</f>
        <v>.</v>
      </c>
      <c r="U2181" s="24"/>
      <c r="V2181" s="296" t="str">
        <f t="shared" si="101"/>
        <v>.</v>
      </c>
      <c r="W2181" s="44"/>
      <c r="X2181" s="307"/>
      <c r="Y2181" s="44"/>
      <c r="Z2181" s="44"/>
      <c r="AA2181" s="44"/>
      <c r="AB2181" s="44"/>
      <c r="AC2181" s="44"/>
      <c r="AD2181" s="44"/>
      <c r="AE2181" s="44"/>
      <c r="AF2181" s="44"/>
      <c r="AG2181" s="44"/>
    </row>
    <row r="2182" spans="1:33" s="105" customFormat="1" ht="11.45" customHeight="1" outlineLevel="1" x14ac:dyDescent="0.2">
      <c r="A2182" s="142">
        <f t="shared" si="100"/>
        <v>2165</v>
      </c>
      <c r="B2182" s="318"/>
      <c r="C2182" s="71"/>
      <c r="D2182" s="314"/>
      <c r="E2182" s="70"/>
      <c r="F2182" s="309"/>
      <c r="G2182" s="308"/>
      <c r="H2182" s="305"/>
      <c r="I2182" s="305"/>
      <c r="J2182" s="311"/>
      <c r="K2182" s="305"/>
      <c r="L2182" s="130" t="str">
        <f>IF(I2182&lt;H2182,"Check dates",IF(AND(H2182="",I2182&gt;0),"Check dates",IF(I2182="",".",IFERROR(MAX(0,NETWORKDAYS(H2182,I2182,Lists!$F$45:$F$65)-IF(ISNUMBER(J2182),J2182,0)-1,0),"."))))</f>
        <v>.</v>
      </c>
      <c r="M2182" s="308"/>
      <c r="N2182" s="308"/>
      <c r="O2182" s="304"/>
      <c r="P2182" s="304"/>
      <c r="Q2182" s="304"/>
      <c r="R2182" s="304"/>
      <c r="S2182" s="130" t="str">
        <f t="shared" si="102"/>
        <v>.</v>
      </c>
      <c r="T2182" s="169" t="str">
        <f>IF(S2182="Yes",(NETWORKDAYS(H2182,$D$12,Lists!$F$45:$F$65)-IF(ISNUMBER(J2182),J2182,0)-1),".")</f>
        <v>.</v>
      </c>
      <c r="U2182" s="24"/>
      <c r="V2182" s="296" t="str">
        <f t="shared" si="101"/>
        <v>.</v>
      </c>
      <c r="W2182" s="44"/>
      <c r="X2182" s="307"/>
      <c r="Y2182" s="44"/>
      <c r="Z2182" s="44"/>
      <c r="AA2182" s="44"/>
      <c r="AB2182" s="44"/>
      <c r="AC2182" s="44"/>
      <c r="AD2182" s="44"/>
      <c r="AE2182" s="44"/>
      <c r="AF2182" s="44"/>
      <c r="AG2182" s="44"/>
    </row>
    <row r="2183" spans="1:33" s="105" customFormat="1" ht="11.45" customHeight="1" outlineLevel="1" x14ac:dyDescent="0.2">
      <c r="A2183" s="142">
        <f t="shared" si="100"/>
        <v>2166</v>
      </c>
      <c r="B2183" s="318"/>
      <c r="C2183" s="71"/>
      <c r="D2183" s="314"/>
      <c r="E2183" s="70"/>
      <c r="F2183" s="309"/>
      <c r="G2183" s="308"/>
      <c r="H2183" s="305"/>
      <c r="I2183" s="305"/>
      <c r="J2183" s="311"/>
      <c r="K2183" s="305"/>
      <c r="L2183" s="130" t="str">
        <f>IF(I2183&lt;H2183,"Check dates",IF(AND(H2183="",I2183&gt;0),"Check dates",IF(I2183="",".",IFERROR(MAX(0,NETWORKDAYS(H2183,I2183,Lists!$F$45:$F$65)-IF(ISNUMBER(J2183),J2183,0)-1,0),"."))))</f>
        <v>.</v>
      </c>
      <c r="M2183" s="308"/>
      <c r="N2183" s="308"/>
      <c r="O2183" s="304"/>
      <c r="P2183" s="304"/>
      <c r="Q2183" s="304"/>
      <c r="R2183" s="304"/>
      <c r="S2183" s="130" t="str">
        <f t="shared" si="102"/>
        <v>.</v>
      </c>
      <c r="T2183" s="169" t="str">
        <f>IF(S2183="Yes",(NETWORKDAYS(H2183,$D$12,Lists!$F$45:$F$65)-IF(ISNUMBER(J2183),J2183,0)-1),".")</f>
        <v>.</v>
      </c>
      <c r="U2183" s="24"/>
      <c r="V2183" s="296" t="str">
        <f t="shared" si="101"/>
        <v>.</v>
      </c>
      <c r="W2183" s="44"/>
      <c r="X2183" s="307"/>
      <c r="Y2183" s="44"/>
      <c r="Z2183" s="44"/>
      <c r="AA2183" s="44"/>
      <c r="AB2183" s="44"/>
      <c r="AC2183" s="44"/>
      <c r="AD2183" s="44"/>
      <c r="AE2183" s="44"/>
      <c r="AF2183" s="44"/>
      <c r="AG2183" s="44"/>
    </row>
    <row r="2184" spans="1:33" s="105" customFormat="1" ht="11.45" customHeight="1" outlineLevel="1" x14ac:dyDescent="0.2">
      <c r="A2184" s="142">
        <f t="shared" ref="A2184:A2247" si="103">A2183+1</f>
        <v>2167</v>
      </c>
      <c r="B2184" s="318"/>
      <c r="C2184" s="71"/>
      <c r="D2184" s="314"/>
      <c r="E2184" s="70"/>
      <c r="F2184" s="309"/>
      <c r="G2184" s="308"/>
      <c r="H2184" s="305"/>
      <c r="I2184" s="305"/>
      <c r="J2184" s="311"/>
      <c r="K2184" s="305"/>
      <c r="L2184" s="130" t="str">
        <f>IF(I2184&lt;H2184,"Check dates",IF(AND(H2184="",I2184&gt;0),"Check dates",IF(I2184="",".",IFERROR(MAX(0,NETWORKDAYS(H2184,I2184,Lists!$F$45:$F$65)-IF(ISNUMBER(J2184),J2184,0)-1,0),"."))))</f>
        <v>.</v>
      </c>
      <c r="M2184" s="308"/>
      <c r="N2184" s="308"/>
      <c r="O2184" s="304"/>
      <c r="P2184" s="304"/>
      <c r="Q2184" s="304"/>
      <c r="R2184" s="304"/>
      <c r="S2184" s="130" t="str">
        <f t="shared" si="102"/>
        <v>.</v>
      </c>
      <c r="T2184" s="169" t="str">
        <f>IF(S2184="Yes",(NETWORKDAYS(H2184,$D$12,Lists!$F$45:$F$65)-IF(ISNUMBER(J2184),J2184,0)-1),".")</f>
        <v>.</v>
      </c>
      <c r="U2184" s="24"/>
      <c r="V2184" s="296" t="str">
        <f t="shared" si="101"/>
        <v>.</v>
      </c>
      <c r="W2184" s="44"/>
      <c r="X2184" s="307"/>
      <c r="Y2184" s="44"/>
      <c r="Z2184" s="44"/>
      <c r="AA2184" s="44"/>
      <c r="AB2184" s="44"/>
      <c r="AC2184" s="44"/>
      <c r="AD2184" s="44"/>
      <c r="AE2184" s="44"/>
      <c r="AF2184" s="44"/>
      <c r="AG2184" s="44"/>
    </row>
    <row r="2185" spans="1:33" s="105" customFormat="1" ht="11.45" customHeight="1" outlineLevel="1" x14ac:dyDescent="0.2">
      <c r="A2185" s="142">
        <f t="shared" si="103"/>
        <v>2168</v>
      </c>
      <c r="B2185" s="318"/>
      <c r="C2185" s="71"/>
      <c r="D2185" s="314"/>
      <c r="E2185" s="70"/>
      <c r="F2185" s="309"/>
      <c r="G2185" s="308"/>
      <c r="H2185" s="305"/>
      <c r="I2185" s="305"/>
      <c r="J2185" s="311"/>
      <c r="K2185" s="305"/>
      <c r="L2185" s="130" t="str">
        <f>IF(I2185&lt;H2185,"Check dates",IF(AND(H2185="",I2185&gt;0),"Check dates",IF(I2185="",".",IFERROR(MAX(0,NETWORKDAYS(H2185,I2185,Lists!$F$45:$F$65)-IF(ISNUMBER(J2185),J2185,0)-1,0),"."))))</f>
        <v>.</v>
      </c>
      <c r="M2185" s="308"/>
      <c r="N2185" s="308"/>
      <c r="O2185" s="304"/>
      <c r="P2185" s="304"/>
      <c r="Q2185" s="304"/>
      <c r="R2185" s="304"/>
      <c r="S2185" s="130" t="str">
        <f t="shared" si="102"/>
        <v>.</v>
      </c>
      <c r="T2185" s="169" t="str">
        <f>IF(S2185="Yes",(NETWORKDAYS(H2185,$D$12,Lists!$F$45:$F$65)-IF(ISNUMBER(J2185),J2185,0)-1),".")</f>
        <v>.</v>
      </c>
      <c r="U2185" s="24"/>
      <c r="V2185" s="296" t="str">
        <f t="shared" si="101"/>
        <v>.</v>
      </c>
      <c r="W2185" s="44"/>
      <c r="X2185" s="307"/>
      <c r="Y2185" s="44"/>
      <c r="Z2185" s="44"/>
      <c r="AA2185" s="44"/>
      <c r="AB2185" s="44"/>
      <c r="AC2185" s="44"/>
      <c r="AD2185" s="44"/>
      <c r="AE2185" s="44"/>
      <c r="AF2185" s="44"/>
      <c r="AG2185" s="44"/>
    </row>
    <row r="2186" spans="1:33" s="105" customFormat="1" ht="11.45" customHeight="1" outlineLevel="1" x14ac:dyDescent="0.2">
      <c r="A2186" s="142">
        <f t="shared" si="103"/>
        <v>2169</v>
      </c>
      <c r="B2186" s="318"/>
      <c r="C2186" s="71"/>
      <c r="D2186" s="314"/>
      <c r="E2186" s="70"/>
      <c r="F2186" s="309"/>
      <c r="G2186" s="308"/>
      <c r="H2186" s="305"/>
      <c r="I2186" s="305"/>
      <c r="J2186" s="311"/>
      <c r="K2186" s="305"/>
      <c r="L2186" s="130" t="str">
        <f>IF(I2186&lt;H2186,"Check dates",IF(AND(H2186="",I2186&gt;0),"Check dates",IF(I2186="",".",IFERROR(MAX(0,NETWORKDAYS(H2186,I2186,Lists!$F$45:$F$65)-IF(ISNUMBER(J2186),J2186,0)-1,0),"."))))</f>
        <v>.</v>
      </c>
      <c r="M2186" s="308"/>
      <c r="N2186" s="308"/>
      <c r="O2186" s="304"/>
      <c r="P2186" s="304"/>
      <c r="Q2186" s="304"/>
      <c r="R2186" s="304"/>
      <c r="S2186" s="130" t="str">
        <f t="shared" si="102"/>
        <v>.</v>
      </c>
      <c r="T2186" s="169" t="str">
        <f>IF(S2186="Yes",(NETWORKDAYS(H2186,$D$12,Lists!$F$45:$F$65)-IF(ISNUMBER(J2186),J2186,0)-1),".")</f>
        <v>.</v>
      </c>
      <c r="U2186" s="24"/>
      <c r="V2186" s="296" t="str">
        <f t="shared" si="101"/>
        <v>.</v>
      </c>
      <c r="W2186" s="44"/>
      <c r="X2186" s="307"/>
      <c r="Y2186" s="44"/>
      <c r="Z2186" s="44"/>
      <c r="AA2186" s="44"/>
      <c r="AB2186" s="44"/>
      <c r="AC2186" s="44"/>
      <c r="AD2186" s="44"/>
      <c r="AE2186" s="44"/>
      <c r="AF2186" s="44"/>
      <c r="AG2186" s="44"/>
    </row>
    <row r="2187" spans="1:33" s="105" customFormat="1" ht="11.45" customHeight="1" outlineLevel="1" x14ac:dyDescent="0.2">
      <c r="A2187" s="142">
        <f t="shared" si="103"/>
        <v>2170</v>
      </c>
      <c r="B2187" s="318"/>
      <c r="C2187" s="71"/>
      <c r="D2187" s="314"/>
      <c r="E2187" s="70"/>
      <c r="F2187" s="309"/>
      <c r="G2187" s="308"/>
      <c r="H2187" s="305"/>
      <c r="I2187" s="305"/>
      <c r="J2187" s="311"/>
      <c r="K2187" s="305"/>
      <c r="L2187" s="130" t="str">
        <f>IF(I2187&lt;H2187,"Check dates",IF(AND(H2187="",I2187&gt;0),"Check dates",IF(I2187="",".",IFERROR(MAX(0,NETWORKDAYS(H2187,I2187,Lists!$F$45:$F$65)-IF(ISNUMBER(J2187),J2187,0)-1,0),"."))))</f>
        <v>.</v>
      </c>
      <c r="M2187" s="308"/>
      <c r="N2187" s="308"/>
      <c r="O2187" s="304"/>
      <c r="P2187" s="304"/>
      <c r="Q2187" s="304"/>
      <c r="R2187" s="304"/>
      <c r="S2187" s="130" t="str">
        <f t="shared" si="102"/>
        <v>.</v>
      </c>
      <c r="T2187" s="169" t="str">
        <f>IF(S2187="Yes",(NETWORKDAYS(H2187,$D$12,Lists!$F$45:$F$65)-IF(ISNUMBER(J2187),J2187,0)-1),".")</f>
        <v>.</v>
      </c>
      <c r="U2187" s="24"/>
      <c r="V2187" s="296" t="str">
        <f t="shared" si="101"/>
        <v>.</v>
      </c>
      <c r="W2187" s="44"/>
      <c r="X2187" s="307"/>
      <c r="Y2187" s="44"/>
      <c r="Z2187" s="44"/>
      <c r="AA2187" s="44"/>
      <c r="AB2187" s="44"/>
      <c r="AC2187" s="44"/>
      <c r="AD2187" s="44"/>
      <c r="AE2187" s="44"/>
      <c r="AF2187" s="44"/>
      <c r="AG2187" s="44"/>
    </row>
    <row r="2188" spans="1:33" s="105" customFormat="1" ht="11.45" customHeight="1" outlineLevel="1" x14ac:dyDescent="0.2">
      <c r="A2188" s="142">
        <f t="shared" si="103"/>
        <v>2171</v>
      </c>
      <c r="B2188" s="318"/>
      <c r="C2188" s="71"/>
      <c r="D2188" s="314"/>
      <c r="E2188" s="70"/>
      <c r="F2188" s="309"/>
      <c r="G2188" s="308"/>
      <c r="H2188" s="305"/>
      <c r="I2188" s="305"/>
      <c r="J2188" s="311"/>
      <c r="K2188" s="305"/>
      <c r="L2188" s="130" t="str">
        <f>IF(I2188&lt;H2188,"Check dates",IF(AND(H2188="",I2188&gt;0),"Check dates",IF(I2188="",".",IFERROR(MAX(0,NETWORKDAYS(H2188,I2188,Lists!$F$45:$F$65)-IF(ISNUMBER(J2188),J2188,0)-1,0),"."))))</f>
        <v>.</v>
      </c>
      <c r="M2188" s="308"/>
      <c r="N2188" s="308"/>
      <c r="O2188" s="304"/>
      <c r="P2188" s="304"/>
      <c r="Q2188" s="304"/>
      <c r="R2188" s="304"/>
      <c r="S2188" s="130" t="str">
        <f t="shared" si="102"/>
        <v>.</v>
      </c>
      <c r="T2188" s="169" t="str">
        <f>IF(S2188="Yes",(NETWORKDAYS(H2188,$D$12,Lists!$F$45:$F$65)-IF(ISNUMBER(J2188),J2188,0)-1),".")</f>
        <v>.</v>
      </c>
      <c r="U2188" s="24"/>
      <c r="V2188" s="296" t="str">
        <f t="shared" si="101"/>
        <v>.</v>
      </c>
      <c r="W2188" s="44"/>
      <c r="X2188" s="307"/>
      <c r="Y2188" s="44"/>
      <c r="Z2188" s="44"/>
      <c r="AA2188" s="44"/>
      <c r="AB2188" s="44"/>
      <c r="AC2188" s="44"/>
      <c r="AD2188" s="44"/>
      <c r="AE2188" s="44"/>
      <c r="AF2188" s="44"/>
      <c r="AG2188" s="44"/>
    </row>
    <row r="2189" spans="1:33" s="105" customFormat="1" ht="11.45" customHeight="1" outlineLevel="1" x14ac:dyDescent="0.2">
      <c r="A2189" s="142">
        <f t="shared" si="103"/>
        <v>2172</v>
      </c>
      <c r="B2189" s="318"/>
      <c r="C2189" s="71"/>
      <c r="D2189" s="314"/>
      <c r="E2189" s="70"/>
      <c r="F2189" s="309"/>
      <c r="G2189" s="308"/>
      <c r="H2189" s="305"/>
      <c r="I2189" s="305"/>
      <c r="J2189" s="311"/>
      <c r="K2189" s="305"/>
      <c r="L2189" s="130" t="str">
        <f>IF(I2189&lt;H2189,"Check dates",IF(AND(H2189="",I2189&gt;0),"Check dates",IF(I2189="",".",IFERROR(MAX(0,NETWORKDAYS(H2189,I2189,Lists!$F$45:$F$65)-IF(ISNUMBER(J2189),J2189,0)-1,0),"."))))</f>
        <v>.</v>
      </c>
      <c r="M2189" s="308"/>
      <c r="N2189" s="308"/>
      <c r="O2189" s="304"/>
      <c r="P2189" s="304"/>
      <c r="Q2189" s="304"/>
      <c r="R2189" s="304"/>
      <c r="S2189" s="130" t="str">
        <f t="shared" si="102"/>
        <v>.</v>
      </c>
      <c r="T2189" s="169" t="str">
        <f>IF(S2189="Yes",(NETWORKDAYS(H2189,$D$12,Lists!$F$45:$F$65)-IF(ISNUMBER(J2189),J2189,0)-1),".")</f>
        <v>.</v>
      </c>
      <c r="U2189" s="24"/>
      <c r="V2189" s="296" t="str">
        <f t="shared" si="101"/>
        <v>.</v>
      </c>
      <c r="W2189" s="44"/>
      <c r="X2189" s="307"/>
      <c r="Y2189" s="44"/>
      <c r="Z2189" s="44"/>
      <c r="AA2189" s="44"/>
      <c r="AB2189" s="44"/>
      <c r="AC2189" s="44"/>
      <c r="AD2189" s="44"/>
      <c r="AE2189" s="44"/>
      <c r="AF2189" s="44"/>
      <c r="AG2189" s="44"/>
    </row>
    <row r="2190" spans="1:33" s="105" customFormat="1" ht="11.45" customHeight="1" outlineLevel="1" x14ac:dyDescent="0.2">
      <c r="A2190" s="142">
        <f t="shared" si="103"/>
        <v>2173</v>
      </c>
      <c r="B2190" s="318"/>
      <c r="C2190" s="71"/>
      <c r="D2190" s="314"/>
      <c r="E2190" s="70"/>
      <c r="F2190" s="309"/>
      <c r="G2190" s="308"/>
      <c r="H2190" s="305"/>
      <c r="I2190" s="305"/>
      <c r="J2190" s="311"/>
      <c r="K2190" s="305"/>
      <c r="L2190" s="130" t="str">
        <f>IF(I2190&lt;H2190,"Check dates",IF(AND(H2190="",I2190&gt;0),"Check dates",IF(I2190="",".",IFERROR(MAX(0,NETWORKDAYS(H2190,I2190,Lists!$F$45:$F$65)-IF(ISNUMBER(J2190),J2190,0)-1,0),"."))))</f>
        <v>.</v>
      </c>
      <c r="M2190" s="308"/>
      <c r="N2190" s="308"/>
      <c r="O2190" s="304"/>
      <c r="P2190" s="304"/>
      <c r="Q2190" s="304"/>
      <c r="R2190" s="304"/>
      <c r="S2190" s="130" t="str">
        <f t="shared" si="102"/>
        <v>.</v>
      </c>
      <c r="T2190" s="169" t="str">
        <f>IF(S2190="Yes",(NETWORKDAYS(H2190,$D$12,Lists!$F$45:$F$65)-IF(ISNUMBER(J2190),J2190,0)-1),".")</f>
        <v>.</v>
      </c>
      <c r="U2190" s="24"/>
      <c r="V2190" s="296" t="str">
        <f t="shared" si="101"/>
        <v>.</v>
      </c>
      <c r="W2190" s="44"/>
      <c r="X2190" s="307"/>
      <c r="Y2190" s="44"/>
      <c r="Z2190" s="44"/>
      <c r="AA2190" s="44"/>
      <c r="AB2190" s="44"/>
      <c r="AC2190" s="44"/>
      <c r="AD2190" s="44"/>
      <c r="AE2190" s="44"/>
      <c r="AF2190" s="44"/>
      <c r="AG2190" s="44"/>
    </row>
    <row r="2191" spans="1:33" s="105" customFormat="1" ht="11.45" customHeight="1" outlineLevel="1" x14ac:dyDescent="0.2">
      <c r="A2191" s="142">
        <f t="shared" si="103"/>
        <v>2174</v>
      </c>
      <c r="B2191" s="318"/>
      <c r="C2191" s="71"/>
      <c r="D2191" s="314"/>
      <c r="E2191" s="70"/>
      <c r="F2191" s="309"/>
      <c r="G2191" s="308"/>
      <c r="H2191" s="305"/>
      <c r="I2191" s="305"/>
      <c r="J2191" s="311"/>
      <c r="K2191" s="305"/>
      <c r="L2191" s="130" t="str">
        <f>IF(I2191&lt;H2191,"Check dates",IF(AND(H2191="",I2191&gt;0),"Check dates",IF(I2191="",".",IFERROR(MAX(0,NETWORKDAYS(H2191,I2191,Lists!$F$45:$F$65)-IF(ISNUMBER(J2191),J2191,0)-1,0),"."))))</f>
        <v>.</v>
      </c>
      <c r="M2191" s="308"/>
      <c r="N2191" s="308"/>
      <c r="O2191" s="304"/>
      <c r="P2191" s="304"/>
      <c r="Q2191" s="304"/>
      <c r="R2191" s="304"/>
      <c r="S2191" s="130" t="str">
        <f t="shared" si="102"/>
        <v>.</v>
      </c>
      <c r="T2191" s="169" t="str">
        <f>IF(S2191="Yes",(NETWORKDAYS(H2191,$D$12,Lists!$F$45:$F$65)-IF(ISNUMBER(J2191),J2191,0)-1),".")</f>
        <v>.</v>
      </c>
      <c r="U2191" s="24"/>
      <c r="V2191" s="296" t="str">
        <f t="shared" si="101"/>
        <v>.</v>
      </c>
      <c r="W2191" s="44"/>
      <c r="X2191" s="307"/>
      <c r="Y2191" s="44"/>
      <c r="Z2191" s="44"/>
      <c r="AA2191" s="44"/>
      <c r="AB2191" s="44"/>
      <c r="AC2191" s="44"/>
      <c r="AD2191" s="44"/>
      <c r="AE2191" s="44"/>
      <c r="AF2191" s="44"/>
      <c r="AG2191" s="44"/>
    </row>
    <row r="2192" spans="1:33" s="105" customFormat="1" ht="11.45" customHeight="1" outlineLevel="1" x14ac:dyDescent="0.2">
      <c r="A2192" s="142">
        <f t="shared" si="103"/>
        <v>2175</v>
      </c>
      <c r="B2192" s="318"/>
      <c r="C2192" s="71"/>
      <c r="D2192" s="314"/>
      <c r="E2192" s="70"/>
      <c r="F2192" s="309"/>
      <c r="G2192" s="308"/>
      <c r="H2192" s="305"/>
      <c r="I2192" s="305"/>
      <c r="J2192" s="311"/>
      <c r="K2192" s="305"/>
      <c r="L2192" s="130" t="str">
        <f>IF(I2192&lt;H2192,"Check dates",IF(AND(H2192="",I2192&gt;0),"Check dates",IF(I2192="",".",IFERROR(MAX(0,NETWORKDAYS(H2192,I2192,Lists!$F$45:$F$65)-IF(ISNUMBER(J2192),J2192,0)-1,0),"."))))</f>
        <v>.</v>
      </c>
      <c r="M2192" s="308"/>
      <c r="N2192" s="308"/>
      <c r="O2192" s="304"/>
      <c r="P2192" s="304"/>
      <c r="Q2192" s="304"/>
      <c r="R2192" s="304"/>
      <c r="S2192" s="130" t="str">
        <f t="shared" si="102"/>
        <v>.</v>
      </c>
      <c r="T2192" s="169" t="str">
        <f>IF(S2192="Yes",(NETWORKDAYS(H2192,$D$12,Lists!$F$45:$F$65)-IF(ISNUMBER(J2192),J2192,0)-1),".")</f>
        <v>.</v>
      </c>
      <c r="U2192" s="24"/>
      <c r="V2192" s="296" t="str">
        <f t="shared" si="101"/>
        <v>.</v>
      </c>
      <c r="W2192" s="44"/>
      <c r="X2192" s="307"/>
      <c r="Y2192" s="44"/>
      <c r="Z2192" s="44"/>
      <c r="AA2192" s="44"/>
      <c r="AB2192" s="44"/>
      <c r="AC2192" s="44"/>
      <c r="AD2192" s="44"/>
      <c r="AE2192" s="44"/>
      <c r="AF2192" s="44"/>
      <c r="AG2192" s="44"/>
    </row>
    <row r="2193" spans="1:33" s="105" customFormat="1" ht="11.45" customHeight="1" outlineLevel="1" x14ac:dyDescent="0.2">
      <c r="A2193" s="142">
        <f t="shared" si="103"/>
        <v>2176</v>
      </c>
      <c r="B2193" s="318"/>
      <c r="C2193" s="71"/>
      <c r="D2193" s="314"/>
      <c r="E2193" s="70"/>
      <c r="F2193" s="309"/>
      <c r="G2193" s="308"/>
      <c r="H2193" s="305"/>
      <c r="I2193" s="305"/>
      <c r="J2193" s="311"/>
      <c r="K2193" s="305"/>
      <c r="L2193" s="130" t="str">
        <f>IF(I2193&lt;H2193,"Check dates",IF(AND(H2193="",I2193&gt;0),"Check dates",IF(I2193="",".",IFERROR(MAX(0,NETWORKDAYS(H2193,I2193,Lists!$F$45:$F$65)-IF(ISNUMBER(J2193),J2193,0)-1,0),"."))))</f>
        <v>.</v>
      </c>
      <c r="M2193" s="308"/>
      <c r="N2193" s="308"/>
      <c r="O2193" s="304"/>
      <c r="P2193" s="304"/>
      <c r="Q2193" s="304"/>
      <c r="R2193" s="304"/>
      <c r="S2193" s="130" t="str">
        <f t="shared" si="102"/>
        <v>.</v>
      </c>
      <c r="T2193" s="169" t="str">
        <f>IF(S2193="Yes",(NETWORKDAYS(H2193,$D$12,Lists!$F$45:$F$65)-IF(ISNUMBER(J2193),J2193,0)-1),".")</f>
        <v>.</v>
      </c>
      <c r="U2193" s="24"/>
      <c r="V2193" s="296" t="str">
        <f t="shared" ref="V2193:V2256" si="104">IF(I2193="",".",IF(VALUE(I2193)&lt;=VALUE($D$12),VALUE(I2193),"."))</f>
        <v>.</v>
      </c>
      <c r="W2193" s="44"/>
      <c r="X2193" s="307"/>
      <c r="Y2193" s="44"/>
      <c r="Z2193" s="44"/>
      <c r="AA2193" s="44"/>
      <c r="AB2193" s="44"/>
      <c r="AC2193" s="44"/>
      <c r="AD2193" s="44"/>
      <c r="AE2193" s="44"/>
      <c r="AF2193" s="44"/>
      <c r="AG2193" s="44"/>
    </row>
    <row r="2194" spans="1:33" s="105" customFormat="1" ht="11.45" customHeight="1" outlineLevel="1" x14ac:dyDescent="0.2">
      <c r="A2194" s="142">
        <f t="shared" si="103"/>
        <v>2177</v>
      </c>
      <c r="B2194" s="318"/>
      <c r="C2194" s="71"/>
      <c r="D2194" s="314"/>
      <c r="E2194" s="70"/>
      <c r="F2194" s="309"/>
      <c r="G2194" s="308"/>
      <c r="H2194" s="305"/>
      <c r="I2194" s="305"/>
      <c r="J2194" s="311"/>
      <c r="K2194" s="305"/>
      <c r="L2194" s="130" t="str">
        <f>IF(I2194&lt;H2194,"Check dates",IF(AND(H2194="",I2194&gt;0),"Check dates",IF(I2194="",".",IFERROR(MAX(0,NETWORKDAYS(H2194,I2194,Lists!$F$45:$F$65)-IF(ISNUMBER(J2194),J2194,0)-1,0),"."))))</f>
        <v>.</v>
      </c>
      <c r="M2194" s="308"/>
      <c r="N2194" s="308"/>
      <c r="O2194" s="304"/>
      <c r="P2194" s="304"/>
      <c r="Q2194" s="304"/>
      <c r="R2194" s="304"/>
      <c r="S2194" s="130" t="str">
        <f t="shared" ref="S2194:S2257" si="105">IF(ISBLANK(B2194),".",IF(V2194=".","Yes","No"))</f>
        <v>.</v>
      </c>
      <c r="T2194" s="169" t="str">
        <f>IF(S2194="Yes",(NETWORKDAYS(H2194,$D$12,Lists!$F$45:$F$65)-IF(ISNUMBER(J2194),J2194,0)-1),".")</f>
        <v>.</v>
      </c>
      <c r="U2194" s="24"/>
      <c r="V2194" s="296" t="str">
        <f t="shared" si="104"/>
        <v>.</v>
      </c>
      <c r="W2194" s="44"/>
      <c r="X2194" s="307"/>
      <c r="Y2194" s="44"/>
      <c r="Z2194" s="44"/>
      <c r="AA2194" s="44"/>
      <c r="AB2194" s="44"/>
      <c r="AC2194" s="44"/>
      <c r="AD2194" s="44"/>
      <c r="AE2194" s="44"/>
      <c r="AF2194" s="44"/>
      <c r="AG2194" s="44"/>
    </row>
    <row r="2195" spans="1:33" s="105" customFormat="1" ht="11.45" customHeight="1" outlineLevel="1" x14ac:dyDescent="0.2">
      <c r="A2195" s="142">
        <f t="shared" si="103"/>
        <v>2178</v>
      </c>
      <c r="B2195" s="318"/>
      <c r="C2195" s="71"/>
      <c r="D2195" s="314"/>
      <c r="E2195" s="70"/>
      <c r="F2195" s="309"/>
      <c r="G2195" s="308"/>
      <c r="H2195" s="305"/>
      <c r="I2195" s="305"/>
      <c r="J2195" s="311"/>
      <c r="K2195" s="305"/>
      <c r="L2195" s="130" t="str">
        <f>IF(I2195&lt;H2195,"Check dates",IF(AND(H2195="",I2195&gt;0),"Check dates",IF(I2195="",".",IFERROR(MAX(0,NETWORKDAYS(H2195,I2195,Lists!$F$45:$F$65)-IF(ISNUMBER(J2195),J2195,0)-1,0),"."))))</f>
        <v>.</v>
      </c>
      <c r="M2195" s="308"/>
      <c r="N2195" s="308"/>
      <c r="O2195" s="304"/>
      <c r="P2195" s="304"/>
      <c r="Q2195" s="304"/>
      <c r="R2195" s="304"/>
      <c r="S2195" s="130" t="str">
        <f t="shared" si="105"/>
        <v>.</v>
      </c>
      <c r="T2195" s="169" t="str">
        <f>IF(S2195="Yes",(NETWORKDAYS(H2195,$D$12,Lists!$F$45:$F$65)-IF(ISNUMBER(J2195),J2195,0)-1),".")</f>
        <v>.</v>
      </c>
      <c r="U2195" s="24"/>
      <c r="V2195" s="296" t="str">
        <f t="shared" si="104"/>
        <v>.</v>
      </c>
      <c r="W2195" s="44"/>
      <c r="X2195" s="307"/>
      <c r="Y2195" s="44"/>
      <c r="Z2195" s="44"/>
      <c r="AA2195" s="44"/>
      <c r="AB2195" s="44"/>
      <c r="AC2195" s="44"/>
      <c r="AD2195" s="44"/>
      <c r="AE2195" s="44"/>
      <c r="AF2195" s="44"/>
      <c r="AG2195" s="44"/>
    </row>
    <row r="2196" spans="1:33" s="105" customFormat="1" ht="11.45" customHeight="1" outlineLevel="1" x14ac:dyDescent="0.2">
      <c r="A2196" s="142">
        <f t="shared" si="103"/>
        <v>2179</v>
      </c>
      <c r="B2196" s="318"/>
      <c r="C2196" s="71"/>
      <c r="D2196" s="314"/>
      <c r="E2196" s="70"/>
      <c r="F2196" s="309"/>
      <c r="G2196" s="308"/>
      <c r="H2196" s="305"/>
      <c r="I2196" s="305"/>
      <c r="J2196" s="311"/>
      <c r="K2196" s="305"/>
      <c r="L2196" s="130" t="str">
        <f>IF(I2196&lt;H2196,"Check dates",IF(AND(H2196="",I2196&gt;0),"Check dates",IF(I2196="",".",IFERROR(MAX(0,NETWORKDAYS(H2196,I2196,Lists!$F$45:$F$65)-IF(ISNUMBER(J2196),J2196,0)-1,0),"."))))</f>
        <v>.</v>
      </c>
      <c r="M2196" s="308"/>
      <c r="N2196" s="308"/>
      <c r="O2196" s="304"/>
      <c r="P2196" s="304"/>
      <c r="Q2196" s="304"/>
      <c r="R2196" s="304"/>
      <c r="S2196" s="130" t="str">
        <f t="shared" si="105"/>
        <v>.</v>
      </c>
      <c r="T2196" s="169" t="str">
        <f>IF(S2196="Yes",(NETWORKDAYS(H2196,$D$12,Lists!$F$45:$F$65)-IF(ISNUMBER(J2196),J2196,0)-1),".")</f>
        <v>.</v>
      </c>
      <c r="U2196" s="24"/>
      <c r="V2196" s="296" t="str">
        <f t="shared" si="104"/>
        <v>.</v>
      </c>
      <c r="W2196" s="44"/>
      <c r="X2196" s="307"/>
      <c r="Y2196" s="44"/>
      <c r="Z2196" s="44"/>
      <c r="AA2196" s="44"/>
      <c r="AB2196" s="44"/>
      <c r="AC2196" s="44"/>
      <c r="AD2196" s="44"/>
      <c r="AE2196" s="44"/>
      <c r="AF2196" s="44"/>
      <c r="AG2196" s="44"/>
    </row>
    <row r="2197" spans="1:33" s="105" customFormat="1" ht="11.45" customHeight="1" outlineLevel="1" x14ac:dyDescent="0.2">
      <c r="A2197" s="142">
        <f t="shared" si="103"/>
        <v>2180</v>
      </c>
      <c r="B2197" s="318"/>
      <c r="C2197" s="71"/>
      <c r="D2197" s="314"/>
      <c r="E2197" s="70"/>
      <c r="F2197" s="309"/>
      <c r="G2197" s="308"/>
      <c r="H2197" s="305"/>
      <c r="I2197" s="305"/>
      <c r="J2197" s="311"/>
      <c r="K2197" s="305"/>
      <c r="L2197" s="130" t="str">
        <f>IF(I2197&lt;H2197,"Check dates",IF(AND(H2197="",I2197&gt;0),"Check dates",IF(I2197="",".",IFERROR(MAX(0,NETWORKDAYS(H2197,I2197,Lists!$F$45:$F$65)-IF(ISNUMBER(J2197),J2197,0)-1,0),"."))))</f>
        <v>.</v>
      </c>
      <c r="M2197" s="308"/>
      <c r="N2197" s="308"/>
      <c r="O2197" s="304"/>
      <c r="P2197" s="304"/>
      <c r="Q2197" s="304"/>
      <c r="R2197" s="304"/>
      <c r="S2197" s="130" t="str">
        <f t="shared" si="105"/>
        <v>.</v>
      </c>
      <c r="T2197" s="169" t="str">
        <f>IF(S2197="Yes",(NETWORKDAYS(H2197,$D$12,Lists!$F$45:$F$65)-IF(ISNUMBER(J2197),J2197,0)-1),".")</f>
        <v>.</v>
      </c>
      <c r="U2197" s="24"/>
      <c r="V2197" s="296" t="str">
        <f t="shared" si="104"/>
        <v>.</v>
      </c>
      <c r="W2197" s="44"/>
      <c r="X2197" s="307"/>
      <c r="Y2197" s="44"/>
      <c r="Z2197" s="44"/>
      <c r="AA2197" s="44"/>
      <c r="AB2197" s="44"/>
      <c r="AC2197" s="44"/>
      <c r="AD2197" s="44"/>
      <c r="AE2197" s="44"/>
      <c r="AF2197" s="44"/>
      <c r="AG2197" s="44"/>
    </row>
    <row r="2198" spans="1:33" s="105" customFormat="1" ht="11.45" customHeight="1" outlineLevel="1" x14ac:dyDescent="0.2">
      <c r="A2198" s="142">
        <f t="shared" si="103"/>
        <v>2181</v>
      </c>
      <c r="B2198" s="318"/>
      <c r="C2198" s="71"/>
      <c r="D2198" s="314"/>
      <c r="E2198" s="70"/>
      <c r="F2198" s="309"/>
      <c r="G2198" s="308"/>
      <c r="H2198" s="305"/>
      <c r="I2198" s="305"/>
      <c r="J2198" s="311"/>
      <c r="K2198" s="305"/>
      <c r="L2198" s="130" t="str">
        <f>IF(I2198&lt;H2198,"Check dates",IF(AND(H2198="",I2198&gt;0),"Check dates",IF(I2198="",".",IFERROR(MAX(0,NETWORKDAYS(H2198,I2198,Lists!$F$45:$F$65)-IF(ISNUMBER(J2198),J2198,0)-1,0),"."))))</f>
        <v>.</v>
      </c>
      <c r="M2198" s="308"/>
      <c r="N2198" s="308"/>
      <c r="O2198" s="304"/>
      <c r="P2198" s="304"/>
      <c r="Q2198" s="304"/>
      <c r="R2198" s="304"/>
      <c r="S2198" s="130" t="str">
        <f t="shared" si="105"/>
        <v>.</v>
      </c>
      <c r="T2198" s="169" t="str">
        <f>IF(S2198="Yes",(NETWORKDAYS(H2198,$D$12,Lists!$F$45:$F$65)-IF(ISNUMBER(J2198),J2198,0)-1),".")</f>
        <v>.</v>
      </c>
      <c r="U2198" s="24"/>
      <c r="V2198" s="296" t="str">
        <f t="shared" si="104"/>
        <v>.</v>
      </c>
      <c r="W2198" s="44"/>
      <c r="X2198" s="307"/>
      <c r="Y2198" s="44"/>
      <c r="Z2198" s="44"/>
      <c r="AA2198" s="44"/>
      <c r="AB2198" s="44"/>
      <c r="AC2198" s="44"/>
      <c r="AD2198" s="44"/>
      <c r="AE2198" s="44"/>
      <c r="AF2198" s="44"/>
      <c r="AG2198" s="44"/>
    </row>
    <row r="2199" spans="1:33" s="105" customFormat="1" ht="11.45" customHeight="1" outlineLevel="1" x14ac:dyDescent="0.2">
      <c r="A2199" s="142">
        <f t="shared" si="103"/>
        <v>2182</v>
      </c>
      <c r="B2199" s="318"/>
      <c r="C2199" s="71"/>
      <c r="D2199" s="314"/>
      <c r="E2199" s="70"/>
      <c r="F2199" s="309"/>
      <c r="G2199" s="308"/>
      <c r="H2199" s="305"/>
      <c r="I2199" s="305"/>
      <c r="J2199" s="311"/>
      <c r="K2199" s="305"/>
      <c r="L2199" s="130" t="str">
        <f>IF(I2199&lt;H2199,"Check dates",IF(AND(H2199="",I2199&gt;0),"Check dates",IF(I2199="",".",IFERROR(MAX(0,NETWORKDAYS(H2199,I2199,Lists!$F$45:$F$65)-IF(ISNUMBER(J2199),J2199,0)-1,0),"."))))</f>
        <v>.</v>
      </c>
      <c r="M2199" s="308"/>
      <c r="N2199" s="308"/>
      <c r="O2199" s="304"/>
      <c r="P2199" s="304"/>
      <c r="Q2199" s="304"/>
      <c r="R2199" s="304"/>
      <c r="S2199" s="130" t="str">
        <f t="shared" si="105"/>
        <v>.</v>
      </c>
      <c r="T2199" s="169" t="str">
        <f>IF(S2199="Yes",(NETWORKDAYS(H2199,$D$12,Lists!$F$45:$F$65)-IF(ISNUMBER(J2199),J2199,0)-1),".")</f>
        <v>.</v>
      </c>
      <c r="U2199" s="24"/>
      <c r="V2199" s="296" t="str">
        <f t="shared" si="104"/>
        <v>.</v>
      </c>
      <c r="W2199" s="44"/>
      <c r="X2199" s="307"/>
      <c r="Y2199" s="44"/>
      <c r="Z2199" s="44"/>
      <c r="AA2199" s="44"/>
      <c r="AB2199" s="44"/>
      <c r="AC2199" s="44"/>
      <c r="AD2199" s="44"/>
      <c r="AE2199" s="44"/>
      <c r="AF2199" s="44"/>
      <c r="AG2199" s="44"/>
    </row>
    <row r="2200" spans="1:33" s="105" customFormat="1" ht="11.45" customHeight="1" outlineLevel="1" x14ac:dyDescent="0.2">
      <c r="A2200" s="142">
        <f t="shared" si="103"/>
        <v>2183</v>
      </c>
      <c r="B2200" s="318"/>
      <c r="C2200" s="71"/>
      <c r="D2200" s="314"/>
      <c r="E2200" s="70"/>
      <c r="F2200" s="309"/>
      <c r="G2200" s="308"/>
      <c r="H2200" s="305"/>
      <c r="I2200" s="305"/>
      <c r="J2200" s="311"/>
      <c r="K2200" s="305"/>
      <c r="L2200" s="130" t="str">
        <f>IF(I2200&lt;H2200,"Check dates",IF(AND(H2200="",I2200&gt;0),"Check dates",IF(I2200="",".",IFERROR(MAX(0,NETWORKDAYS(H2200,I2200,Lists!$F$45:$F$65)-IF(ISNUMBER(J2200),J2200,0)-1,0),"."))))</f>
        <v>.</v>
      </c>
      <c r="M2200" s="308"/>
      <c r="N2200" s="308"/>
      <c r="O2200" s="304"/>
      <c r="P2200" s="304"/>
      <c r="Q2200" s="304"/>
      <c r="R2200" s="304"/>
      <c r="S2200" s="130" t="str">
        <f t="shared" si="105"/>
        <v>.</v>
      </c>
      <c r="T2200" s="169" t="str">
        <f>IF(S2200="Yes",(NETWORKDAYS(H2200,$D$12,Lists!$F$45:$F$65)-IF(ISNUMBER(J2200),J2200,0)-1),".")</f>
        <v>.</v>
      </c>
      <c r="U2200" s="24"/>
      <c r="V2200" s="296" t="str">
        <f t="shared" si="104"/>
        <v>.</v>
      </c>
      <c r="W2200" s="44"/>
      <c r="X2200" s="307"/>
      <c r="Y2200" s="44"/>
      <c r="Z2200" s="44"/>
      <c r="AA2200" s="44"/>
      <c r="AB2200" s="44"/>
      <c r="AC2200" s="44"/>
      <c r="AD2200" s="44"/>
      <c r="AE2200" s="44"/>
      <c r="AF2200" s="44"/>
      <c r="AG2200" s="44"/>
    </row>
    <row r="2201" spans="1:33" s="105" customFormat="1" ht="11.45" customHeight="1" outlineLevel="1" x14ac:dyDescent="0.2">
      <c r="A2201" s="142">
        <f t="shared" si="103"/>
        <v>2184</v>
      </c>
      <c r="B2201" s="318"/>
      <c r="C2201" s="71"/>
      <c r="D2201" s="314"/>
      <c r="E2201" s="70"/>
      <c r="F2201" s="309"/>
      <c r="G2201" s="308"/>
      <c r="H2201" s="305"/>
      <c r="I2201" s="305"/>
      <c r="J2201" s="311"/>
      <c r="K2201" s="305"/>
      <c r="L2201" s="130" t="str">
        <f>IF(I2201&lt;H2201,"Check dates",IF(AND(H2201="",I2201&gt;0),"Check dates",IF(I2201="",".",IFERROR(MAX(0,NETWORKDAYS(H2201,I2201,Lists!$F$45:$F$65)-IF(ISNUMBER(J2201),J2201,0)-1,0),"."))))</f>
        <v>.</v>
      </c>
      <c r="M2201" s="308"/>
      <c r="N2201" s="308"/>
      <c r="O2201" s="304"/>
      <c r="P2201" s="304"/>
      <c r="Q2201" s="304"/>
      <c r="R2201" s="304"/>
      <c r="S2201" s="130" t="str">
        <f t="shared" si="105"/>
        <v>.</v>
      </c>
      <c r="T2201" s="169" t="str">
        <f>IF(S2201="Yes",(NETWORKDAYS(H2201,$D$12,Lists!$F$45:$F$65)-IF(ISNUMBER(J2201),J2201,0)-1),".")</f>
        <v>.</v>
      </c>
      <c r="U2201" s="24"/>
      <c r="V2201" s="296" t="str">
        <f t="shared" si="104"/>
        <v>.</v>
      </c>
      <c r="W2201" s="44"/>
      <c r="X2201" s="307"/>
      <c r="Y2201" s="44"/>
      <c r="Z2201" s="44"/>
      <c r="AA2201" s="44"/>
      <c r="AB2201" s="44"/>
      <c r="AC2201" s="44"/>
      <c r="AD2201" s="44"/>
      <c r="AE2201" s="44"/>
      <c r="AF2201" s="44"/>
      <c r="AG2201" s="44"/>
    </row>
    <row r="2202" spans="1:33" s="105" customFormat="1" ht="11.45" customHeight="1" outlineLevel="1" x14ac:dyDescent="0.2">
      <c r="A2202" s="142">
        <f t="shared" si="103"/>
        <v>2185</v>
      </c>
      <c r="B2202" s="318"/>
      <c r="C2202" s="71"/>
      <c r="D2202" s="314"/>
      <c r="E2202" s="70"/>
      <c r="F2202" s="309"/>
      <c r="G2202" s="308"/>
      <c r="H2202" s="305"/>
      <c r="I2202" s="305"/>
      <c r="J2202" s="311"/>
      <c r="K2202" s="305"/>
      <c r="L2202" s="130" t="str">
        <f>IF(I2202&lt;H2202,"Check dates",IF(AND(H2202="",I2202&gt;0),"Check dates",IF(I2202="",".",IFERROR(MAX(0,NETWORKDAYS(H2202,I2202,Lists!$F$45:$F$65)-IF(ISNUMBER(J2202),J2202,0)-1,0),"."))))</f>
        <v>.</v>
      </c>
      <c r="M2202" s="308"/>
      <c r="N2202" s="308"/>
      <c r="O2202" s="304"/>
      <c r="P2202" s="304"/>
      <c r="Q2202" s="304"/>
      <c r="R2202" s="304"/>
      <c r="S2202" s="130" t="str">
        <f t="shared" si="105"/>
        <v>.</v>
      </c>
      <c r="T2202" s="169" t="str">
        <f>IF(S2202="Yes",(NETWORKDAYS(H2202,$D$12,Lists!$F$45:$F$65)-IF(ISNUMBER(J2202),J2202,0)-1),".")</f>
        <v>.</v>
      </c>
      <c r="U2202" s="24"/>
      <c r="V2202" s="296" t="str">
        <f t="shared" si="104"/>
        <v>.</v>
      </c>
      <c r="W2202" s="44"/>
      <c r="X2202" s="307"/>
      <c r="Y2202" s="44"/>
      <c r="Z2202" s="44"/>
      <c r="AA2202" s="44"/>
      <c r="AB2202" s="44"/>
      <c r="AC2202" s="44"/>
      <c r="AD2202" s="44"/>
      <c r="AE2202" s="44"/>
      <c r="AF2202" s="44"/>
      <c r="AG2202" s="44"/>
    </row>
    <row r="2203" spans="1:33" s="105" customFormat="1" ht="11.45" customHeight="1" outlineLevel="1" x14ac:dyDescent="0.2">
      <c r="A2203" s="142">
        <f t="shared" si="103"/>
        <v>2186</v>
      </c>
      <c r="B2203" s="318"/>
      <c r="C2203" s="71"/>
      <c r="D2203" s="314"/>
      <c r="E2203" s="70"/>
      <c r="F2203" s="309"/>
      <c r="G2203" s="308"/>
      <c r="H2203" s="305"/>
      <c r="I2203" s="305"/>
      <c r="J2203" s="311"/>
      <c r="K2203" s="305"/>
      <c r="L2203" s="130" t="str">
        <f>IF(I2203&lt;H2203,"Check dates",IF(AND(H2203="",I2203&gt;0),"Check dates",IF(I2203="",".",IFERROR(MAX(0,NETWORKDAYS(H2203,I2203,Lists!$F$45:$F$65)-IF(ISNUMBER(J2203),J2203,0)-1,0),"."))))</f>
        <v>.</v>
      </c>
      <c r="M2203" s="308"/>
      <c r="N2203" s="308"/>
      <c r="O2203" s="304"/>
      <c r="P2203" s="304"/>
      <c r="Q2203" s="304"/>
      <c r="R2203" s="304"/>
      <c r="S2203" s="130" t="str">
        <f t="shared" si="105"/>
        <v>.</v>
      </c>
      <c r="T2203" s="169" t="str">
        <f>IF(S2203="Yes",(NETWORKDAYS(H2203,$D$12,Lists!$F$45:$F$65)-IF(ISNUMBER(J2203),J2203,0)-1),".")</f>
        <v>.</v>
      </c>
      <c r="U2203" s="24"/>
      <c r="V2203" s="296" t="str">
        <f t="shared" si="104"/>
        <v>.</v>
      </c>
      <c r="W2203" s="44"/>
      <c r="X2203" s="307"/>
      <c r="Y2203" s="44"/>
      <c r="Z2203" s="44"/>
      <c r="AA2203" s="44"/>
      <c r="AB2203" s="44"/>
      <c r="AC2203" s="44"/>
      <c r="AD2203" s="44"/>
      <c r="AE2203" s="44"/>
      <c r="AF2203" s="44"/>
      <c r="AG2203" s="44"/>
    </row>
    <row r="2204" spans="1:33" s="105" customFormat="1" ht="11.45" customHeight="1" outlineLevel="1" x14ac:dyDescent="0.2">
      <c r="A2204" s="142">
        <f t="shared" si="103"/>
        <v>2187</v>
      </c>
      <c r="B2204" s="318"/>
      <c r="C2204" s="71"/>
      <c r="D2204" s="314"/>
      <c r="E2204" s="70"/>
      <c r="F2204" s="309"/>
      <c r="G2204" s="308"/>
      <c r="H2204" s="305"/>
      <c r="I2204" s="305"/>
      <c r="J2204" s="311"/>
      <c r="K2204" s="305"/>
      <c r="L2204" s="130" t="str">
        <f>IF(I2204&lt;H2204,"Check dates",IF(AND(H2204="",I2204&gt;0),"Check dates",IF(I2204="",".",IFERROR(MAX(0,NETWORKDAYS(H2204,I2204,Lists!$F$45:$F$65)-IF(ISNUMBER(J2204),J2204,0)-1,0),"."))))</f>
        <v>.</v>
      </c>
      <c r="M2204" s="308"/>
      <c r="N2204" s="308"/>
      <c r="O2204" s="304"/>
      <c r="P2204" s="304"/>
      <c r="Q2204" s="304"/>
      <c r="R2204" s="304"/>
      <c r="S2204" s="130" t="str">
        <f t="shared" si="105"/>
        <v>.</v>
      </c>
      <c r="T2204" s="169" t="str">
        <f>IF(S2204="Yes",(NETWORKDAYS(H2204,$D$12,Lists!$F$45:$F$65)-IF(ISNUMBER(J2204),J2204,0)-1),".")</f>
        <v>.</v>
      </c>
      <c r="U2204" s="24"/>
      <c r="V2204" s="296" t="str">
        <f t="shared" si="104"/>
        <v>.</v>
      </c>
      <c r="W2204" s="44"/>
      <c r="X2204" s="307"/>
      <c r="Y2204" s="44"/>
      <c r="Z2204" s="44"/>
      <c r="AA2204" s="44"/>
      <c r="AB2204" s="44"/>
      <c r="AC2204" s="44"/>
      <c r="AD2204" s="44"/>
      <c r="AE2204" s="44"/>
      <c r="AF2204" s="44"/>
      <c r="AG2204" s="44"/>
    </row>
    <row r="2205" spans="1:33" s="105" customFormat="1" ht="11.45" customHeight="1" outlineLevel="1" x14ac:dyDescent="0.2">
      <c r="A2205" s="142">
        <f t="shared" si="103"/>
        <v>2188</v>
      </c>
      <c r="B2205" s="318"/>
      <c r="C2205" s="71"/>
      <c r="D2205" s="314"/>
      <c r="E2205" s="70"/>
      <c r="F2205" s="309"/>
      <c r="G2205" s="308"/>
      <c r="H2205" s="305"/>
      <c r="I2205" s="305"/>
      <c r="J2205" s="311"/>
      <c r="K2205" s="305"/>
      <c r="L2205" s="130" t="str">
        <f>IF(I2205&lt;H2205,"Check dates",IF(AND(H2205="",I2205&gt;0),"Check dates",IF(I2205="",".",IFERROR(MAX(0,NETWORKDAYS(H2205,I2205,Lists!$F$45:$F$65)-IF(ISNUMBER(J2205),J2205,0)-1,0),"."))))</f>
        <v>.</v>
      </c>
      <c r="M2205" s="308"/>
      <c r="N2205" s="308"/>
      <c r="O2205" s="304"/>
      <c r="P2205" s="304"/>
      <c r="Q2205" s="304"/>
      <c r="R2205" s="304"/>
      <c r="S2205" s="130" t="str">
        <f t="shared" si="105"/>
        <v>.</v>
      </c>
      <c r="T2205" s="169" t="str">
        <f>IF(S2205="Yes",(NETWORKDAYS(H2205,$D$12,Lists!$F$45:$F$65)-IF(ISNUMBER(J2205),J2205,0)-1),".")</f>
        <v>.</v>
      </c>
      <c r="U2205" s="24"/>
      <c r="V2205" s="296" t="str">
        <f t="shared" si="104"/>
        <v>.</v>
      </c>
      <c r="W2205" s="44"/>
      <c r="X2205" s="307"/>
      <c r="Y2205" s="44"/>
      <c r="Z2205" s="44"/>
      <c r="AA2205" s="44"/>
      <c r="AB2205" s="44"/>
      <c r="AC2205" s="44"/>
      <c r="AD2205" s="44"/>
      <c r="AE2205" s="44"/>
      <c r="AF2205" s="44"/>
      <c r="AG2205" s="44"/>
    </row>
    <row r="2206" spans="1:33" s="105" customFormat="1" ht="11.45" customHeight="1" outlineLevel="1" x14ac:dyDescent="0.2">
      <c r="A2206" s="142">
        <f t="shared" si="103"/>
        <v>2189</v>
      </c>
      <c r="B2206" s="318"/>
      <c r="C2206" s="71"/>
      <c r="D2206" s="314"/>
      <c r="E2206" s="70"/>
      <c r="F2206" s="309"/>
      <c r="G2206" s="308"/>
      <c r="H2206" s="305"/>
      <c r="I2206" s="305"/>
      <c r="J2206" s="311"/>
      <c r="K2206" s="305"/>
      <c r="L2206" s="130" t="str">
        <f>IF(I2206&lt;H2206,"Check dates",IF(AND(H2206="",I2206&gt;0),"Check dates",IF(I2206="",".",IFERROR(MAX(0,NETWORKDAYS(H2206,I2206,Lists!$F$45:$F$65)-IF(ISNUMBER(J2206),J2206,0)-1,0),"."))))</f>
        <v>.</v>
      </c>
      <c r="M2206" s="308"/>
      <c r="N2206" s="308"/>
      <c r="O2206" s="304"/>
      <c r="P2206" s="304"/>
      <c r="Q2206" s="304"/>
      <c r="R2206" s="304"/>
      <c r="S2206" s="130" t="str">
        <f t="shared" si="105"/>
        <v>.</v>
      </c>
      <c r="T2206" s="169" t="str">
        <f>IF(S2206="Yes",(NETWORKDAYS(H2206,$D$12,Lists!$F$45:$F$65)-IF(ISNUMBER(J2206),J2206,0)-1),".")</f>
        <v>.</v>
      </c>
      <c r="U2206" s="24"/>
      <c r="V2206" s="296" t="str">
        <f t="shared" si="104"/>
        <v>.</v>
      </c>
      <c r="W2206" s="44"/>
      <c r="X2206" s="307"/>
      <c r="Y2206" s="44"/>
      <c r="Z2206" s="44"/>
      <c r="AA2206" s="44"/>
      <c r="AB2206" s="44"/>
      <c r="AC2206" s="44"/>
      <c r="AD2206" s="44"/>
      <c r="AE2206" s="44"/>
      <c r="AF2206" s="44"/>
      <c r="AG2206" s="44"/>
    </row>
    <row r="2207" spans="1:33" s="105" customFormat="1" ht="11.45" customHeight="1" outlineLevel="1" x14ac:dyDescent="0.2">
      <c r="A2207" s="142">
        <f t="shared" si="103"/>
        <v>2190</v>
      </c>
      <c r="B2207" s="318"/>
      <c r="C2207" s="71"/>
      <c r="D2207" s="314"/>
      <c r="E2207" s="70"/>
      <c r="F2207" s="309"/>
      <c r="G2207" s="308"/>
      <c r="H2207" s="305"/>
      <c r="I2207" s="305"/>
      <c r="J2207" s="311"/>
      <c r="K2207" s="305"/>
      <c r="L2207" s="130" t="str">
        <f>IF(I2207&lt;H2207,"Check dates",IF(AND(H2207="",I2207&gt;0),"Check dates",IF(I2207="",".",IFERROR(MAX(0,NETWORKDAYS(H2207,I2207,Lists!$F$45:$F$65)-IF(ISNUMBER(J2207),J2207,0)-1,0),"."))))</f>
        <v>.</v>
      </c>
      <c r="M2207" s="308"/>
      <c r="N2207" s="308"/>
      <c r="O2207" s="304"/>
      <c r="P2207" s="304"/>
      <c r="Q2207" s="304"/>
      <c r="R2207" s="304"/>
      <c r="S2207" s="130" t="str">
        <f t="shared" si="105"/>
        <v>.</v>
      </c>
      <c r="T2207" s="169" t="str">
        <f>IF(S2207="Yes",(NETWORKDAYS(H2207,$D$12,Lists!$F$45:$F$65)-IF(ISNUMBER(J2207),J2207,0)-1),".")</f>
        <v>.</v>
      </c>
      <c r="U2207" s="24"/>
      <c r="V2207" s="296" t="str">
        <f t="shared" si="104"/>
        <v>.</v>
      </c>
      <c r="W2207" s="44"/>
      <c r="X2207" s="307"/>
      <c r="Y2207" s="44"/>
      <c r="Z2207" s="44"/>
      <c r="AA2207" s="44"/>
      <c r="AB2207" s="44"/>
      <c r="AC2207" s="44"/>
      <c r="AD2207" s="44"/>
      <c r="AE2207" s="44"/>
      <c r="AF2207" s="44"/>
      <c r="AG2207" s="44"/>
    </row>
    <row r="2208" spans="1:33" s="105" customFormat="1" ht="11.45" customHeight="1" outlineLevel="1" x14ac:dyDescent="0.2">
      <c r="A2208" s="142">
        <f t="shared" si="103"/>
        <v>2191</v>
      </c>
      <c r="B2208" s="318"/>
      <c r="C2208" s="71"/>
      <c r="D2208" s="314"/>
      <c r="E2208" s="70"/>
      <c r="F2208" s="309"/>
      <c r="G2208" s="308"/>
      <c r="H2208" s="305"/>
      <c r="I2208" s="305"/>
      <c r="J2208" s="311"/>
      <c r="K2208" s="305"/>
      <c r="L2208" s="130" t="str">
        <f>IF(I2208&lt;H2208,"Check dates",IF(AND(H2208="",I2208&gt;0),"Check dates",IF(I2208="",".",IFERROR(MAX(0,NETWORKDAYS(H2208,I2208,Lists!$F$45:$F$65)-IF(ISNUMBER(J2208),J2208,0)-1,0),"."))))</f>
        <v>.</v>
      </c>
      <c r="M2208" s="308"/>
      <c r="N2208" s="308"/>
      <c r="O2208" s="304"/>
      <c r="P2208" s="304"/>
      <c r="Q2208" s="304"/>
      <c r="R2208" s="304"/>
      <c r="S2208" s="130" t="str">
        <f t="shared" si="105"/>
        <v>.</v>
      </c>
      <c r="T2208" s="169" t="str">
        <f>IF(S2208="Yes",(NETWORKDAYS(H2208,$D$12,Lists!$F$45:$F$65)-IF(ISNUMBER(J2208),J2208,0)-1),".")</f>
        <v>.</v>
      </c>
      <c r="U2208" s="24"/>
      <c r="V2208" s="296" t="str">
        <f t="shared" si="104"/>
        <v>.</v>
      </c>
      <c r="W2208" s="44"/>
      <c r="X2208" s="307"/>
      <c r="Y2208" s="44"/>
      <c r="Z2208" s="44"/>
      <c r="AA2208" s="44"/>
      <c r="AB2208" s="44"/>
      <c r="AC2208" s="44"/>
      <c r="AD2208" s="44"/>
      <c r="AE2208" s="44"/>
      <c r="AF2208" s="44"/>
      <c r="AG2208" s="44"/>
    </row>
    <row r="2209" spans="1:33" s="105" customFormat="1" ht="11.45" customHeight="1" outlineLevel="1" x14ac:dyDescent="0.2">
      <c r="A2209" s="142">
        <f t="shared" si="103"/>
        <v>2192</v>
      </c>
      <c r="B2209" s="318"/>
      <c r="C2209" s="71"/>
      <c r="D2209" s="314"/>
      <c r="E2209" s="70"/>
      <c r="F2209" s="309"/>
      <c r="G2209" s="308"/>
      <c r="H2209" s="305"/>
      <c r="I2209" s="305"/>
      <c r="J2209" s="311"/>
      <c r="K2209" s="305"/>
      <c r="L2209" s="130" t="str">
        <f>IF(I2209&lt;H2209,"Check dates",IF(AND(H2209="",I2209&gt;0),"Check dates",IF(I2209="",".",IFERROR(MAX(0,NETWORKDAYS(H2209,I2209,Lists!$F$45:$F$65)-IF(ISNUMBER(J2209),J2209,0)-1,0),"."))))</f>
        <v>.</v>
      </c>
      <c r="M2209" s="308"/>
      <c r="N2209" s="308"/>
      <c r="O2209" s="304"/>
      <c r="P2209" s="304"/>
      <c r="Q2209" s="304"/>
      <c r="R2209" s="304"/>
      <c r="S2209" s="130" t="str">
        <f t="shared" si="105"/>
        <v>.</v>
      </c>
      <c r="T2209" s="169" t="str">
        <f>IF(S2209="Yes",(NETWORKDAYS(H2209,$D$12,Lists!$F$45:$F$65)-IF(ISNUMBER(J2209),J2209,0)-1),".")</f>
        <v>.</v>
      </c>
      <c r="U2209" s="24"/>
      <c r="V2209" s="296" t="str">
        <f t="shared" si="104"/>
        <v>.</v>
      </c>
      <c r="W2209" s="44"/>
      <c r="X2209" s="307"/>
      <c r="Y2209" s="44"/>
      <c r="Z2209" s="44"/>
      <c r="AA2209" s="44"/>
      <c r="AB2209" s="44"/>
      <c r="AC2209" s="44"/>
      <c r="AD2209" s="44"/>
      <c r="AE2209" s="44"/>
      <c r="AF2209" s="44"/>
      <c r="AG2209" s="44"/>
    </row>
    <row r="2210" spans="1:33" s="105" customFormat="1" ht="11.45" customHeight="1" outlineLevel="1" x14ac:dyDescent="0.2">
      <c r="A2210" s="142">
        <f t="shared" si="103"/>
        <v>2193</v>
      </c>
      <c r="B2210" s="318"/>
      <c r="C2210" s="71"/>
      <c r="D2210" s="314"/>
      <c r="E2210" s="70"/>
      <c r="F2210" s="309"/>
      <c r="G2210" s="308"/>
      <c r="H2210" s="305"/>
      <c r="I2210" s="305"/>
      <c r="J2210" s="311"/>
      <c r="K2210" s="305"/>
      <c r="L2210" s="130" t="str">
        <f>IF(I2210&lt;H2210,"Check dates",IF(AND(H2210="",I2210&gt;0),"Check dates",IF(I2210="",".",IFERROR(MAX(0,NETWORKDAYS(H2210,I2210,Lists!$F$45:$F$65)-IF(ISNUMBER(J2210),J2210,0)-1,0),"."))))</f>
        <v>.</v>
      </c>
      <c r="M2210" s="308"/>
      <c r="N2210" s="308"/>
      <c r="O2210" s="304"/>
      <c r="P2210" s="304"/>
      <c r="Q2210" s="304"/>
      <c r="R2210" s="304"/>
      <c r="S2210" s="130" t="str">
        <f t="shared" si="105"/>
        <v>.</v>
      </c>
      <c r="T2210" s="169" t="str">
        <f>IF(S2210="Yes",(NETWORKDAYS(H2210,$D$12,Lists!$F$45:$F$65)-IF(ISNUMBER(J2210),J2210,0)-1),".")</f>
        <v>.</v>
      </c>
      <c r="U2210" s="24"/>
      <c r="V2210" s="296" t="str">
        <f t="shared" si="104"/>
        <v>.</v>
      </c>
      <c r="W2210" s="44"/>
      <c r="X2210" s="307"/>
      <c r="Y2210" s="44"/>
      <c r="Z2210" s="44"/>
      <c r="AA2210" s="44"/>
      <c r="AB2210" s="44"/>
      <c r="AC2210" s="44"/>
      <c r="AD2210" s="44"/>
      <c r="AE2210" s="44"/>
      <c r="AF2210" s="44"/>
      <c r="AG2210" s="44"/>
    </row>
    <row r="2211" spans="1:33" s="105" customFormat="1" ht="11.45" customHeight="1" outlineLevel="1" x14ac:dyDescent="0.2">
      <c r="A2211" s="142">
        <f t="shared" si="103"/>
        <v>2194</v>
      </c>
      <c r="B2211" s="318"/>
      <c r="C2211" s="71"/>
      <c r="D2211" s="314"/>
      <c r="E2211" s="70"/>
      <c r="F2211" s="309"/>
      <c r="G2211" s="308"/>
      <c r="H2211" s="305"/>
      <c r="I2211" s="305"/>
      <c r="J2211" s="311"/>
      <c r="K2211" s="305"/>
      <c r="L2211" s="130" t="str">
        <f>IF(I2211&lt;H2211,"Check dates",IF(AND(H2211="",I2211&gt;0),"Check dates",IF(I2211="",".",IFERROR(MAX(0,NETWORKDAYS(H2211,I2211,Lists!$F$45:$F$65)-IF(ISNUMBER(J2211),J2211,0)-1,0),"."))))</f>
        <v>.</v>
      </c>
      <c r="M2211" s="308"/>
      <c r="N2211" s="308"/>
      <c r="O2211" s="304"/>
      <c r="P2211" s="304"/>
      <c r="Q2211" s="304"/>
      <c r="R2211" s="304"/>
      <c r="S2211" s="130" t="str">
        <f t="shared" si="105"/>
        <v>.</v>
      </c>
      <c r="T2211" s="169" t="str">
        <f>IF(S2211="Yes",(NETWORKDAYS(H2211,$D$12,Lists!$F$45:$F$65)-IF(ISNUMBER(J2211),J2211,0)-1),".")</f>
        <v>.</v>
      </c>
      <c r="U2211" s="24"/>
      <c r="V2211" s="296" t="str">
        <f t="shared" si="104"/>
        <v>.</v>
      </c>
      <c r="W2211" s="44"/>
      <c r="X2211" s="307"/>
      <c r="Y2211" s="44"/>
      <c r="Z2211" s="44"/>
      <c r="AA2211" s="44"/>
      <c r="AB2211" s="44"/>
      <c r="AC2211" s="44"/>
      <c r="AD2211" s="44"/>
      <c r="AE2211" s="44"/>
      <c r="AF2211" s="44"/>
      <c r="AG2211" s="44"/>
    </row>
    <row r="2212" spans="1:33" s="105" customFormat="1" ht="11.45" customHeight="1" outlineLevel="1" x14ac:dyDescent="0.2">
      <c r="A2212" s="142">
        <f t="shared" si="103"/>
        <v>2195</v>
      </c>
      <c r="B2212" s="318"/>
      <c r="C2212" s="71"/>
      <c r="D2212" s="314"/>
      <c r="E2212" s="70"/>
      <c r="F2212" s="309"/>
      <c r="G2212" s="308"/>
      <c r="H2212" s="305"/>
      <c r="I2212" s="305"/>
      <c r="J2212" s="311"/>
      <c r="K2212" s="305"/>
      <c r="L2212" s="130" t="str">
        <f>IF(I2212&lt;H2212,"Check dates",IF(AND(H2212="",I2212&gt;0),"Check dates",IF(I2212="",".",IFERROR(MAX(0,NETWORKDAYS(H2212,I2212,Lists!$F$45:$F$65)-IF(ISNUMBER(J2212),J2212,0)-1,0),"."))))</f>
        <v>.</v>
      </c>
      <c r="M2212" s="308"/>
      <c r="N2212" s="308"/>
      <c r="O2212" s="304"/>
      <c r="P2212" s="304"/>
      <c r="Q2212" s="304"/>
      <c r="R2212" s="304"/>
      <c r="S2212" s="130" t="str">
        <f t="shared" si="105"/>
        <v>.</v>
      </c>
      <c r="T2212" s="169" t="str">
        <f>IF(S2212="Yes",(NETWORKDAYS(H2212,$D$12,Lists!$F$45:$F$65)-IF(ISNUMBER(J2212),J2212,0)-1),".")</f>
        <v>.</v>
      </c>
      <c r="U2212" s="24"/>
      <c r="V2212" s="296" t="str">
        <f t="shared" si="104"/>
        <v>.</v>
      </c>
      <c r="W2212" s="44"/>
      <c r="X2212" s="307"/>
      <c r="Y2212" s="44"/>
      <c r="Z2212" s="44"/>
      <c r="AA2212" s="44"/>
      <c r="AB2212" s="44"/>
      <c r="AC2212" s="44"/>
      <c r="AD2212" s="44"/>
      <c r="AE2212" s="44"/>
      <c r="AF2212" s="44"/>
      <c r="AG2212" s="44"/>
    </row>
    <row r="2213" spans="1:33" s="105" customFormat="1" ht="11.45" customHeight="1" outlineLevel="1" x14ac:dyDescent="0.2">
      <c r="A2213" s="142">
        <f t="shared" si="103"/>
        <v>2196</v>
      </c>
      <c r="B2213" s="318"/>
      <c r="C2213" s="71"/>
      <c r="D2213" s="314"/>
      <c r="E2213" s="70"/>
      <c r="F2213" s="309"/>
      <c r="G2213" s="308"/>
      <c r="H2213" s="305"/>
      <c r="I2213" s="305"/>
      <c r="J2213" s="311"/>
      <c r="K2213" s="305"/>
      <c r="L2213" s="130" t="str">
        <f>IF(I2213&lt;H2213,"Check dates",IF(AND(H2213="",I2213&gt;0),"Check dates",IF(I2213="",".",IFERROR(MAX(0,NETWORKDAYS(H2213,I2213,Lists!$F$45:$F$65)-IF(ISNUMBER(J2213),J2213,0)-1,0),"."))))</f>
        <v>.</v>
      </c>
      <c r="M2213" s="308"/>
      <c r="N2213" s="308"/>
      <c r="O2213" s="304"/>
      <c r="P2213" s="304"/>
      <c r="Q2213" s="304"/>
      <c r="R2213" s="304"/>
      <c r="S2213" s="130" t="str">
        <f t="shared" si="105"/>
        <v>.</v>
      </c>
      <c r="T2213" s="169" t="str">
        <f>IF(S2213="Yes",(NETWORKDAYS(H2213,$D$12,Lists!$F$45:$F$65)-IF(ISNUMBER(J2213),J2213,0)-1),".")</f>
        <v>.</v>
      </c>
      <c r="U2213" s="24"/>
      <c r="V2213" s="296" t="str">
        <f t="shared" si="104"/>
        <v>.</v>
      </c>
      <c r="W2213" s="44"/>
      <c r="X2213" s="307"/>
      <c r="Y2213" s="44"/>
      <c r="Z2213" s="44"/>
      <c r="AA2213" s="44"/>
      <c r="AB2213" s="44"/>
      <c r="AC2213" s="44"/>
      <c r="AD2213" s="44"/>
      <c r="AE2213" s="44"/>
      <c r="AF2213" s="44"/>
      <c r="AG2213" s="44"/>
    </row>
    <row r="2214" spans="1:33" s="105" customFormat="1" ht="11.45" customHeight="1" outlineLevel="1" x14ac:dyDescent="0.2">
      <c r="A2214" s="142">
        <f t="shared" si="103"/>
        <v>2197</v>
      </c>
      <c r="B2214" s="318"/>
      <c r="C2214" s="71"/>
      <c r="D2214" s="314"/>
      <c r="E2214" s="70"/>
      <c r="F2214" s="309"/>
      <c r="G2214" s="308"/>
      <c r="H2214" s="305"/>
      <c r="I2214" s="305"/>
      <c r="J2214" s="311"/>
      <c r="K2214" s="305"/>
      <c r="L2214" s="130" t="str">
        <f>IF(I2214&lt;H2214,"Check dates",IF(AND(H2214="",I2214&gt;0),"Check dates",IF(I2214="",".",IFERROR(MAX(0,NETWORKDAYS(H2214,I2214,Lists!$F$45:$F$65)-IF(ISNUMBER(J2214),J2214,0)-1,0),"."))))</f>
        <v>.</v>
      </c>
      <c r="M2214" s="308"/>
      <c r="N2214" s="308"/>
      <c r="O2214" s="304"/>
      <c r="P2214" s="304"/>
      <c r="Q2214" s="304"/>
      <c r="R2214" s="304"/>
      <c r="S2214" s="130" t="str">
        <f t="shared" si="105"/>
        <v>.</v>
      </c>
      <c r="T2214" s="169" t="str">
        <f>IF(S2214="Yes",(NETWORKDAYS(H2214,$D$12,Lists!$F$45:$F$65)-IF(ISNUMBER(J2214),J2214,0)-1),".")</f>
        <v>.</v>
      </c>
      <c r="U2214" s="24"/>
      <c r="V2214" s="296" t="str">
        <f t="shared" si="104"/>
        <v>.</v>
      </c>
      <c r="W2214" s="44"/>
      <c r="X2214" s="307"/>
      <c r="Y2214" s="44"/>
      <c r="Z2214" s="44"/>
      <c r="AA2214" s="44"/>
      <c r="AB2214" s="44"/>
      <c r="AC2214" s="44"/>
      <c r="AD2214" s="44"/>
      <c r="AE2214" s="44"/>
      <c r="AF2214" s="44"/>
      <c r="AG2214" s="44"/>
    </row>
    <row r="2215" spans="1:33" s="105" customFormat="1" ht="11.45" customHeight="1" outlineLevel="1" x14ac:dyDescent="0.2">
      <c r="A2215" s="142">
        <f t="shared" si="103"/>
        <v>2198</v>
      </c>
      <c r="B2215" s="318"/>
      <c r="C2215" s="71"/>
      <c r="D2215" s="314"/>
      <c r="E2215" s="70"/>
      <c r="F2215" s="309"/>
      <c r="G2215" s="308"/>
      <c r="H2215" s="305"/>
      <c r="I2215" s="305"/>
      <c r="J2215" s="311"/>
      <c r="K2215" s="305"/>
      <c r="L2215" s="130" t="str">
        <f>IF(I2215&lt;H2215,"Check dates",IF(AND(H2215="",I2215&gt;0),"Check dates",IF(I2215="",".",IFERROR(MAX(0,NETWORKDAYS(H2215,I2215,Lists!$F$45:$F$65)-IF(ISNUMBER(J2215),J2215,0)-1,0),"."))))</f>
        <v>.</v>
      </c>
      <c r="M2215" s="308"/>
      <c r="N2215" s="308"/>
      <c r="O2215" s="304"/>
      <c r="P2215" s="304"/>
      <c r="Q2215" s="304"/>
      <c r="R2215" s="304"/>
      <c r="S2215" s="130" t="str">
        <f t="shared" si="105"/>
        <v>.</v>
      </c>
      <c r="T2215" s="169" t="str">
        <f>IF(S2215="Yes",(NETWORKDAYS(H2215,$D$12,Lists!$F$45:$F$65)-IF(ISNUMBER(J2215),J2215,0)-1),".")</f>
        <v>.</v>
      </c>
      <c r="U2215" s="24"/>
      <c r="V2215" s="296" t="str">
        <f t="shared" si="104"/>
        <v>.</v>
      </c>
      <c r="W2215" s="44"/>
      <c r="X2215" s="307"/>
      <c r="Y2215" s="44"/>
      <c r="Z2215" s="44"/>
      <c r="AA2215" s="44"/>
      <c r="AB2215" s="44"/>
      <c r="AC2215" s="44"/>
      <c r="AD2215" s="44"/>
      <c r="AE2215" s="44"/>
      <c r="AF2215" s="44"/>
      <c r="AG2215" s="44"/>
    </row>
    <row r="2216" spans="1:33" s="105" customFormat="1" ht="11.45" customHeight="1" outlineLevel="1" x14ac:dyDescent="0.2">
      <c r="A2216" s="142">
        <f t="shared" si="103"/>
        <v>2199</v>
      </c>
      <c r="B2216" s="318"/>
      <c r="C2216" s="71"/>
      <c r="D2216" s="314"/>
      <c r="E2216" s="70"/>
      <c r="F2216" s="309"/>
      <c r="G2216" s="308"/>
      <c r="H2216" s="305"/>
      <c r="I2216" s="305"/>
      <c r="J2216" s="311"/>
      <c r="K2216" s="305"/>
      <c r="L2216" s="130" t="str">
        <f>IF(I2216&lt;H2216,"Check dates",IF(AND(H2216="",I2216&gt;0),"Check dates",IF(I2216="",".",IFERROR(MAX(0,NETWORKDAYS(H2216,I2216,Lists!$F$45:$F$65)-IF(ISNUMBER(J2216),J2216,0)-1,0),"."))))</f>
        <v>.</v>
      </c>
      <c r="M2216" s="308"/>
      <c r="N2216" s="308"/>
      <c r="O2216" s="304"/>
      <c r="P2216" s="304"/>
      <c r="Q2216" s="304"/>
      <c r="R2216" s="304"/>
      <c r="S2216" s="130" t="str">
        <f t="shared" si="105"/>
        <v>.</v>
      </c>
      <c r="T2216" s="169" t="str">
        <f>IF(S2216="Yes",(NETWORKDAYS(H2216,$D$12,Lists!$F$45:$F$65)-IF(ISNUMBER(J2216),J2216,0)-1),".")</f>
        <v>.</v>
      </c>
      <c r="U2216" s="24"/>
      <c r="V2216" s="296" t="str">
        <f t="shared" si="104"/>
        <v>.</v>
      </c>
      <c r="W2216" s="44"/>
      <c r="X2216" s="307"/>
      <c r="Y2216" s="44"/>
      <c r="Z2216" s="44"/>
      <c r="AA2216" s="44"/>
      <c r="AB2216" s="44"/>
      <c r="AC2216" s="44"/>
      <c r="AD2216" s="44"/>
      <c r="AE2216" s="44"/>
      <c r="AF2216" s="44"/>
      <c r="AG2216" s="44"/>
    </row>
    <row r="2217" spans="1:33" s="105" customFormat="1" ht="11.45" customHeight="1" outlineLevel="1" x14ac:dyDescent="0.2">
      <c r="A2217" s="142">
        <f t="shared" si="103"/>
        <v>2200</v>
      </c>
      <c r="B2217" s="318"/>
      <c r="C2217" s="71"/>
      <c r="D2217" s="314"/>
      <c r="E2217" s="70"/>
      <c r="F2217" s="309"/>
      <c r="G2217" s="308"/>
      <c r="H2217" s="305"/>
      <c r="I2217" s="305"/>
      <c r="J2217" s="311"/>
      <c r="K2217" s="305"/>
      <c r="L2217" s="130" t="str">
        <f>IF(I2217&lt;H2217,"Check dates",IF(AND(H2217="",I2217&gt;0),"Check dates",IF(I2217="",".",IFERROR(MAX(0,NETWORKDAYS(H2217,I2217,Lists!$F$45:$F$65)-IF(ISNUMBER(J2217),J2217,0)-1,0),"."))))</f>
        <v>.</v>
      </c>
      <c r="M2217" s="308"/>
      <c r="N2217" s="308"/>
      <c r="O2217" s="304"/>
      <c r="P2217" s="304"/>
      <c r="Q2217" s="304"/>
      <c r="R2217" s="304"/>
      <c r="S2217" s="130" t="str">
        <f t="shared" si="105"/>
        <v>.</v>
      </c>
      <c r="T2217" s="169" t="str">
        <f>IF(S2217="Yes",(NETWORKDAYS(H2217,$D$12,Lists!$F$45:$F$65)-IF(ISNUMBER(J2217),J2217,0)-1),".")</f>
        <v>.</v>
      </c>
      <c r="U2217" s="24"/>
      <c r="V2217" s="296" t="str">
        <f t="shared" si="104"/>
        <v>.</v>
      </c>
      <c r="W2217" s="44"/>
      <c r="X2217" s="307"/>
      <c r="Y2217" s="44"/>
      <c r="Z2217" s="44"/>
      <c r="AA2217" s="44"/>
      <c r="AB2217" s="44"/>
      <c r="AC2217" s="44"/>
      <c r="AD2217" s="44"/>
      <c r="AE2217" s="44"/>
      <c r="AF2217" s="44"/>
      <c r="AG2217" s="44"/>
    </row>
    <row r="2218" spans="1:33" s="105" customFormat="1" ht="11.45" customHeight="1" outlineLevel="1" x14ac:dyDescent="0.2">
      <c r="A2218" s="142">
        <f t="shared" si="103"/>
        <v>2201</v>
      </c>
      <c r="B2218" s="318"/>
      <c r="C2218" s="71"/>
      <c r="D2218" s="314"/>
      <c r="E2218" s="70"/>
      <c r="F2218" s="309"/>
      <c r="G2218" s="308"/>
      <c r="H2218" s="305"/>
      <c r="I2218" s="305"/>
      <c r="J2218" s="311"/>
      <c r="K2218" s="305"/>
      <c r="L2218" s="130" t="str">
        <f>IF(I2218&lt;H2218,"Check dates",IF(AND(H2218="",I2218&gt;0),"Check dates",IF(I2218="",".",IFERROR(MAX(0,NETWORKDAYS(H2218,I2218,Lists!$F$45:$F$65)-IF(ISNUMBER(J2218),J2218,0)-1,0),"."))))</f>
        <v>.</v>
      </c>
      <c r="M2218" s="308"/>
      <c r="N2218" s="308"/>
      <c r="O2218" s="304"/>
      <c r="P2218" s="304"/>
      <c r="Q2218" s="304"/>
      <c r="R2218" s="304"/>
      <c r="S2218" s="130" t="str">
        <f t="shared" si="105"/>
        <v>.</v>
      </c>
      <c r="T2218" s="169" t="str">
        <f>IF(S2218="Yes",(NETWORKDAYS(H2218,$D$12,Lists!$F$45:$F$65)-IF(ISNUMBER(J2218),J2218,0)-1),".")</f>
        <v>.</v>
      </c>
      <c r="U2218" s="24"/>
      <c r="V2218" s="296" t="str">
        <f t="shared" si="104"/>
        <v>.</v>
      </c>
      <c r="W2218" s="44"/>
      <c r="X2218" s="307"/>
      <c r="Y2218" s="44"/>
      <c r="Z2218" s="44"/>
      <c r="AA2218" s="44"/>
      <c r="AB2218" s="44"/>
      <c r="AC2218" s="44"/>
      <c r="AD2218" s="44"/>
      <c r="AE2218" s="44"/>
      <c r="AF2218" s="44"/>
      <c r="AG2218" s="44"/>
    </row>
    <row r="2219" spans="1:33" s="105" customFormat="1" ht="11.45" customHeight="1" outlineLevel="1" x14ac:dyDescent="0.2">
      <c r="A2219" s="142">
        <f t="shared" si="103"/>
        <v>2202</v>
      </c>
      <c r="B2219" s="318"/>
      <c r="C2219" s="71"/>
      <c r="D2219" s="314"/>
      <c r="E2219" s="70"/>
      <c r="F2219" s="309"/>
      <c r="G2219" s="308"/>
      <c r="H2219" s="305"/>
      <c r="I2219" s="305"/>
      <c r="J2219" s="311"/>
      <c r="K2219" s="305"/>
      <c r="L2219" s="130" t="str">
        <f>IF(I2219&lt;H2219,"Check dates",IF(AND(H2219="",I2219&gt;0),"Check dates",IF(I2219="",".",IFERROR(MAX(0,NETWORKDAYS(H2219,I2219,Lists!$F$45:$F$65)-IF(ISNUMBER(J2219),J2219,0)-1,0),"."))))</f>
        <v>.</v>
      </c>
      <c r="M2219" s="308"/>
      <c r="N2219" s="308"/>
      <c r="O2219" s="304"/>
      <c r="P2219" s="304"/>
      <c r="Q2219" s="304"/>
      <c r="R2219" s="304"/>
      <c r="S2219" s="130" t="str">
        <f t="shared" si="105"/>
        <v>.</v>
      </c>
      <c r="T2219" s="169" t="str">
        <f>IF(S2219="Yes",(NETWORKDAYS(H2219,$D$12,Lists!$F$45:$F$65)-IF(ISNUMBER(J2219),J2219,0)-1),".")</f>
        <v>.</v>
      </c>
      <c r="U2219" s="24"/>
      <c r="V2219" s="296" t="str">
        <f t="shared" si="104"/>
        <v>.</v>
      </c>
      <c r="W2219" s="44"/>
      <c r="X2219" s="307"/>
      <c r="Y2219" s="44"/>
      <c r="Z2219" s="44"/>
      <c r="AA2219" s="44"/>
      <c r="AB2219" s="44"/>
      <c r="AC2219" s="44"/>
      <c r="AD2219" s="44"/>
      <c r="AE2219" s="44"/>
      <c r="AF2219" s="44"/>
      <c r="AG2219" s="44"/>
    </row>
    <row r="2220" spans="1:33" s="105" customFormat="1" ht="11.45" customHeight="1" outlineLevel="1" x14ac:dyDescent="0.2">
      <c r="A2220" s="142">
        <f t="shared" si="103"/>
        <v>2203</v>
      </c>
      <c r="B2220" s="318"/>
      <c r="C2220" s="71"/>
      <c r="D2220" s="314"/>
      <c r="E2220" s="70"/>
      <c r="F2220" s="309"/>
      <c r="G2220" s="308"/>
      <c r="H2220" s="305"/>
      <c r="I2220" s="319"/>
      <c r="J2220" s="311"/>
      <c r="K2220" s="305"/>
      <c r="L2220" s="130" t="str">
        <f>IF(I2220&lt;H2220,"Check dates",IF(AND(H2220="",I2220&gt;0),"Check dates",IF(I2220="",".",IFERROR(MAX(0,NETWORKDAYS(H2220,I2220,Lists!$F$45:$F$65)-IF(ISNUMBER(J2220),J2220,0)-1,0),"."))))</f>
        <v>.</v>
      </c>
      <c r="M2220" s="308"/>
      <c r="N2220" s="308"/>
      <c r="O2220" s="304"/>
      <c r="P2220" s="304"/>
      <c r="Q2220" s="304"/>
      <c r="R2220" s="304"/>
      <c r="S2220" s="130" t="str">
        <f t="shared" si="105"/>
        <v>.</v>
      </c>
      <c r="T2220" s="169" t="str">
        <f>IF(S2220="Yes",(NETWORKDAYS(H2220,$D$12,Lists!$F$45:$F$65)-IF(ISNUMBER(J2220),J2220,0)-1),".")</f>
        <v>.</v>
      </c>
      <c r="U2220" s="24"/>
      <c r="V2220" s="296" t="str">
        <f t="shared" si="104"/>
        <v>.</v>
      </c>
      <c r="W2220" s="44"/>
      <c r="X2220" s="307"/>
      <c r="Y2220" s="44"/>
      <c r="Z2220" s="44"/>
      <c r="AA2220" s="44"/>
      <c r="AB2220" s="44"/>
      <c r="AC2220" s="44"/>
      <c r="AD2220" s="44"/>
      <c r="AE2220" s="44"/>
      <c r="AF2220" s="44"/>
      <c r="AG2220" s="44"/>
    </row>
    <row r="2221" spans="1:33" s="105" customFormat="1" ht="11.45" customHeight="1" outlineLevel="1" x14ac:dyDescent="0.2">
      <c r="A2221" s="142">
        <f t="shared" si="103"/>
        <v>2204</v>
      </c>
      <c r="B2221" s="318"/>
      <c r="C2221" s="71"/>
      <c r="D2221" s="314"/>
      <c r="E2221" s="70"/>
      <c r="F2221" s="309"/>
      <c r="G2221" s="308"/>
      <c r="H2221" s="305"/>
      <c r="I2221" s="305"/>
      <c r="J2221" s="311"/>
      <c r="K2221" s="305"/>
      <c r="L2221" s="130" t="str">
        <f>IF(I2221&lt;H2221,"Check dates",IF(AND(H2221="",I2221&gt;0),"Check dates",IF(I2221="",".",IFERROR(MAX(0,NETWORKDAYS(H2221,I2221,Lists!$F$45:$F$65)-IF(ISNUMBER(J2221),J2221,0)-1,0),"."))))</f>
        <v>.</v>
      </c>
      <c r="M2221" s="308"/>
      <c r="N2221" s="308"/>
      <c r="O2221" s="304"/>
      <c r="P2221" s="304"/>
      <c r="Q2221" s="304"/>
      <c r="R2221" s="304"/>
      <c r="S2221" s="130" t="str">
        <f t="shared" si="105"/>
        <v>.</v>
      </c>
      <c r="T2221" s="169" t="str">
        <f>IF(S2221="Yes",(NETWORKDAYS(H2221,$D$12,Lists!$F$45:$F$65)-IF(ISNUMBER(J2221),J2221,0)-1),".")</f>
        <v>.</v>
      </c>
      <c r="U2221" s="24"/>
      <c r="V2221" s="296" t="str">
        <f t="shared" si="104"/>
        <v>.</v>
      </c>
      <c r="W2221" s="44"/>
      <c r="X2221" s="307"/>
      <c r="Y2221" s="44"/>
      <c r="Z2221" s="44"/>
      <c r="AA2221" s="44"/>
      <c r="AB2221" s="44"/>
      <c r="AC2221" s="44"/>
      <c r="AD2221" s="44"/>
      <c r="AE2221" s="44"/>
      <c r="AF2221" s="44"/>
      <c r="AG2221" s="44"/>
    </row>
    <row r="2222" spans="1:33" s="105" customFormat="1" ht="11.45" customHeight="1" outlineLevel="1" x14ac:dyDescent="0.2">
      <c r="A2222" s="142">
        <f t="shared" si="103"/>
        <v>2205</v>
      </c>
      <c r="B2222" s="318"/>
      <c r="C2222" s="71"/>
      <c r="D2222" s="314"/>
      <c r="E2222" s="70"/>
      <c r="F2222" s="309"/>
      <c r="G2222" s="308"/>
      <c r="H2222" s="305"/>
      <c r="I2222" s="305"/>
      <c r="J2222" s="311"/>
      <c r="K2222" s="305"/>
      <c r="L2222" s="130" t="str">
        <f>IF(I2222&lt;H2222,"Check dates",IF(AND(H2222="",I2222&gt;0),"Check dates",IF(I2222="",".",IFERROR(MAX(0,NETWORKDAYS(H2222,I2222,Lists!$F$45:$F$65)-IF(ISNUMBER(J2222),J2222,0)-1,0),"."))))</f>
        <v>.</v>
      </c>
      <c r="M2222" s="308"/>
      <c r="N2222" s="308"/>
      <c r="O2222" s="304"/>
      <c r="P2222" s="304"/>
      <c r="Q2222" s="304"/>
      <c r="R2222" s="304"/>
      <c r="S2222" s="130" t="str">
        <f t="shared" si="105"/>
        <v>.</v>
      </c>
      <c r="T2222" s="169" t="str">
        <f>IF(S2222="Yes",(NETWORKDAYS(H2222,$D$12,Lists!$F$45:$F$65)-IF(ISNUMBER(J2222),J2222,0)-1),".")</f>
        <v>.</v>
      </c>
      <c r="U2222" s="24"/>
      <c r="V2222" s="296" t="str">
        <f t="shared" si="104"/>
        <v>.</v>
      </c>
      <c r="W2222" s="44"/>
      <c r="X2222" s="307"/>
      <c r="Y2222" s="44"/>
      <c r="Z2222" s="44"/>
      <c r="AA2222" s="44"/>
      <c r="AB2222" s="44"/>
      <c r="AC2222" s="44"/>
      <c r="AD2222" s="44"/>
      <c r="AE2222" s="44"/>
      <c r="AF2222" s="44"/>
      <c r="AG2222" s="44"/>
    </row>
    <row r="2223" spans="1:33" s="105" customFormat="1" ht="11.45" customHeight="1" outlineLevel="1" x14ac:dyDescent="0.2">
      <c r="A2223" s="142">
        <f t="shared" si="103"/>
        <v>2206</v>
      </c>
      <c r="B2223" s="318"/>
      <c r="C2223" s="71"/>
      <c r="D2223" s="314"/>
      <c r="E2223" s="70"/>
      <c r="F2223" s="309"/>
      <c r="G2223" s="308"/>
      <c r="H2223" s="305"/>
      <c r="I2223" s="305"/>
      <c r="J2223" s="311"/>
      <c r="K2223" s="305"/>
      <c r="L2223" s="130" t="str">
        <f>IF(I2223&lt;H2223,"Check dates",IF(AND(H2223="",I2223&gt;0),"Check dates",IF(I2223="",".",IFERROR(MAX(0,NETWORKDAYS(H2223,I2223,Lists!$F$45:$F$65)-IF(ISNUMBER(J2223),J2223,0)-1,0),"."))))</f>
        <v>.</v>
      </c>
      <c r="M2223" s="308"/>
      <c r="N2223" s="308"/>
      <c r="O2223" s="304"/>
      <c r="P2223" s="304"/>
      <c r="Q2223" s="304"/>
      <c r="R2223" s="304"/>
      <c r="S2223" s="130" t="str">
        <f t="shared" si="105"/>
        <v>.</v>
      </c>
      <c r="T2223" s="169" t="str">
        <f>IF(S2223="Yes",(NETWORKDAYS(H2223,$D$12,Lists!$F$45:$F$65)-IF(ISNUMBER(J2223),J2223,0)-1),".")</f>
        <v>.</v>
      </c>
      <c r="U2223" s="24"/>
      <c r="V2223" s="296" t="str">
        <f t="shared" si="104"/>
        <v>.</v>
      </c>
      <c r="W2223" s="44"/>
      <c r="X2223" s="307"/>
      <c r="Y2223" s="44"/>
      <c r="Z2223" s="44"/>
      <c r="AA2223" s="44"/>
      <c r="AB2223" s="44"/>
      <c r="AC2223" s="44"/>
      <c r="AD2223" s="44"/>
      <c r="AE2223" s="44"/>
      <c r="AF2223" s="44"/>
      <c r="AG2223" s="44"/>
    </row>
    <row r="2224" spans="1:33" s="105" customFormat="1" ht="11.45" customHeight="1" outlineLevel="1" x14ac:dyDescent="0.2">
      <c r="A2224" s="142">
        <f t="shared" si="103"/>
        <v>2207</v>
      </c>
      <c r="B2224" s="318"/>
      <c r="C2224" s="71"/>
      <c r="D2224" s="314"/>
      <c r="E2224" s="70"/>
      <c r="F2224" s="309"/>
      <c r="G2224" s="308"/>
      <c r="H2224" s="305"/>
      <c r="I2224" s="305"/>
      <c r="J2224" s="311"/>
      <c r="K2224" s="305"/>
      <c r="L2224" s="130" t="str">
        <f>IF(I2224&lt;H2224,"Check dates",IF(AND(H2224="",I2224&gt;0),"Check dates",IF(I2224="",".",IFERROR(MAX(0,NETWORKDAYS(H2224,I2224,Lists!$F$45:$F$65)-IF(ISNUMBER(J2224),J2224,0)-1,0),"."))))</f>
        <v>.</v>
      </c>
      <c r="M2224" s="308"/>
      <c r="N2224" s="308"/>
      <c r="O2224" s="304"/>
      <c r="P2224" s="304"/>
      <c r="Q2224" s="304"/>
      <c r="R2224" s="304"/>
      <c r="S2224" s="130" t="str">
        <f t="shared" si="105"/>
        <v>.</v>
      </c>
      <c r="T2224" s="169" t="str">
        <f>IF(S2224="Yes",(NETWORKDAYS(H2224,$D$12,Lists!$F$45:$F$65)-IF(ISNUMBER(J2224),J2224,0)-1),".")</f>
        <v>.</v>
      </c>
      <c r="U2224" s="24"/>
      <c r="V2224" s="296" t="str">
        <f t="shared" si="104"/>
        <v>.</v>
      </c>
      <c r="W2224" s="44"/>
      <c r="X2224" s="307"/>
      <c r="Y2224" s="44"/>
      <c r="Z2224" s="44"/>
      <c r="AA2224" s="44"/>
      <c r="AB2224" s="44"/>
      <c r="AC2224" s="44"/>
      <c r="AD2224" s="44"/>
      <c r="AE2224" s="44"/>
      <c r="AF2224" s="44"/>
      <c r="AG2224" s="44"/>
    </row>
    <row r="2225" spans="1:33" s="105" customFormat="1" ht="11.45" customHeight="1" outlineLevel="1" x14ac:dyDescent="0.2">
      <c r="A2225" s="142">
        <f t="shared" si="103"/>
        <v>2208</v>
      </c>
      <c r="B2225" s="318"/>
      <c r="C2225" s="71"/>
      <c r="D2225" s="314"/>
      <c r="E2225" s="70"/>
      <c r="F2225" s="309"/>
      <c r="G2225" s="308"/>
      <c r="H2225" s="305"/>
      <c r="I2225" s="305"/>
      <c r="J2225" s="311"/>
      <c r="K2225" s="305"/>
      <c r="L2225" s="130" t="str">
        <f>IF(I2225&lt;H2225,"Check dates",IF(AND(H2225="",I2225&gt;0),"Check dates",IF(I2225="",".",IFERROR(MAX(0,NETWORKDAYS(H2225,I2225,Lists!$F$45:$F$65)-IF(ISNUMBER(J2225),J2225,0)-1,0),"."))))</f>
        <v>.</v>
      </c>
      <c r="M2225" s="308"/>
      <c r="N2225" s="308"/>
      <c r="O2225" s="304"/>
      <c r="P2225" s="304"/>
      <c r="Q2225" s="304"/>
      <c r="R2225" s="304"/>
      <c r="S2225" s="130" t="str">
        <f t="shared" si="105"/>
        <v>.</v>
      </c>
      <c r="T2225" s="169" t="str">
        <f>IF(S2225="Yes",(NETWORKDAYS(H2225,$D$12,Lists!$F$45:$F$65)-IF(ISNUMBER(J2225),J2225,0)-1),".")</f>
        <v>.</v>
      </c>
      <c r="U2225" s="24"/>
      <c r="V2225" s="296" t="str">
        <f t="shared" si="104"/>
        <v>.</v>
      </c>
      <c r="W2225" s="44"/>
      <c r="X2225" s="307"/>
      <c r="Y2225" s="44"/>
      <c r="Z2225" s="44"/>
      <c r="AA2225" s="44"/>
      <c r="AB2225" s="44"/>
      <c r="AC2225" s="44"/>
      <c r="AD2225" s="44"/>
      <c r="AE2225" s="44"/>
      <c r="AF2225" s="44"/>
      <c r="AG2225" s="44"/>
    </row>
    <row r="2226" spans="1:33" s="105" customFormat="1" ht="11.45" customHeight="1" outlineLevel="1" x14ac:dyDescent="0.2">
      <c r="A2226" s="142">
        <f t="shared" si="103"/>
        <v>2209</v>
      </c>
      <c r="B2226" s="318"/>
      <c r="C2226" s="71"/>
      <c r="D2226" s="314"/>
      <c r="E2226" s="70"/>
      <c r="F2226" s="309"/>
      <c r="G2226" s="308"/>
      <c r="H2226" s="305"/>
      <c r="I2226" s="305"/>
      <c r="J2226" s="311"/>
      <c r="K2226" s="305"/>
      <c r="L2226" s="130" t="str">
        <f>IF(I2226&lt;H2226,"Check dates",IF(AND(H2226="",I2226&gt;0),"Check dates",IF(I2226="",".",IFERROR(MAX(0,NETWORKDAYS(H2226,I2226,Lists!$F$45:$F$65)-IF(ISNUMBER(J2226),J2226,0)-1,0),"."))))</f>
        <v>.</v>
      </c>
      <c r="M2226" s="308"/>
      <c r="N2226" s="308"/>
      <c r="O2226" s="304"/>
      <c r="P2226" s="304"/>
      <c r="Q2226" s="304"/>
      <c r="R2226" s="304"/>
      <c r="S2226" s="130" t="str">
        <f t="shared" si="105"/>
        <v>.</v>
      </c>
      <c r="T2226" s="169" t="str">
        <f>IF(S2226="Yes",(NETWORKDAYS(H2226,$D$12,Lists!$F$45:$F$65)-IF(ISNUMBER(J2226),J2226,0)-1),".")</f>
        <v>.</v>
      </c>
      <c r="U2226" s="24"/>
      <c r="V2226" s="296" t="str">
        <f t="shared" si="104"/>
        <v>.</v>
      </c>
      <c r="W2226" s="44"/>
      <c r="X2226" s="307"/>
      <c r="Y2226" s="44"/>
      <c r="Z2226" s="44"/>
      <c r="AA2226" s="44"/>
      <c r="AB2226" s="44"/>
      <c r="AC2226" s="44"/>
      <c r="AD2226" s="44"/>
      <c r="AE2226" s="44"/>
      <c r="AF2226" s="44"/>
      <c r="AG2226" s="44"/>
    </row>
    <row r="2227" spans="1:33" s="105" customFormat="1" ht="11.45" customHeight="1" outlineLevel="1" x14ac:dyDescent="0.2">
      <c r="A2227" s="142">
        <f t="shared" si="103"/>
        <v>2210</v>
      </c>
      <c r="B2227" s="318"/>
      <c r="C2227" s="71"/>
      <c r="D2227" s="314"/>
      <c r="E2227" s="70"/>
      <c r="F2227" s="309"/>
      <c r="G2227" s="308"/>
      <c r="H2227" s="305"/>
      <c r="I2227" s="319"/>
      <c r="J2227" s="311"/>
      <c r="K2227" s="305"/>
      <c r="L2227" s="130" t="str">
        <f>IF(I2227&lt;H2227,"Check dates",IF(AND(H2227="",I2227&gt;0),"Check dates",IF(I2227="",".",IFERROR(MAX(0,NETWORKDAYS(H2227,I2227,Lists!$F$45:$F$65)-IF(ISNUMBER(J2227),J2227,0)-1,0),"."))))</f>
        <v>.</v>
      </c>
      <c r="M2227" s="308"/>
      <c r="N2227" s="308"/>
      <c r="O2227" s="304"/>
      <c r="P2227" s="304"/>
      <c r="Q2227" s="304"/>
      <c r="R2227" s="304"/>
      <c r="S2227" s="130" t="str">
        <f t="shared" si="105"/>
        <v>.</v>
      </c>
      <c r="T2227" s="169" t="str">
        <f>IF(S2227="Yes",(NETWORKDAYS(H2227,$D$12,Lists!$F$45:$F$65)-IF(ISNUMBER(J2227),J2227,0)-1),".")</f>
        <v>.</v>
      </c>
      <c r="U2227" s="24"/>
      <c r="V2227" s="296" t="str">
        <f t="shared" si="104"/>
        <v>.</v>
      </c>
      <c r="W2227" s="44"/>
      <c r="X2227" s="307"/>
      <c r="Y2227" s="44"/>
      <c r="Z2227" s="44"/>
      <c r="AA2227" s="44"/>
      <c r="AB2227" s="44"/>
      <c r="AC2227" s="44"/>
      <c r="AD2227" s="44"/>
      <c r="AE2227" s="44"/>
      <c r="AF2227" s="44"/>
      <c r="AG2227" s="44"/>
    </row>
    <row r="2228" spans="1:33" s="105" customFormat="1" ht="11.45" customHeight="1" outlineLevel="1" x14ac:dyDescent="0.2">
      <c r="A2228" s="142">
        <f t="shared" si="103"/>
        <v>2211</v>
      </c>
      <c r="B2228" s="318"/>
      <c r="C2228" s="71"/>
      <c r="D2228" s="314"/>
      <c r="E2228" s="70"/>
      <c r="F2228" s="309"/>
      <c r="G2228" s="308"/>
      <c r="H2228" s="305"/>
      <c r="I2228" s="319"/>
      <c r="J2228" s="311"/>
      <c r="K2228" s="305"/>
      <c r="L2228" s="130" t="str">
        <f>IF(I2228&lt;H2228,"Check dates",IF(AND(H2228="",I2228&gt;0),"Check dates",IF(I2228="",".",IFERROR(MAX(0,NETWORKDAYS(H2228,I2228,Lists!$F$45:$F$65)-IF(ISNUMBER(J2228),J2228,0)-1,0),"."))))</f>
        <v>.</v>
      </c>
      <c r="M2228" s="308"/>
      <c r="N2228" s="308"/>
      <c r="O2228" s="304"/>
      <c r="P2228" s="304"/>
      <c r="Q2228" s="304"/>
      <c r="R2228" s="304"/>
      <c r="S2228" s="130" t="str">
        <f t="shared" si="105"/>
        <v>.</v>
      </c>
      <c r="T2228" s="169" t="str">
        <f>IF(S2228="Yes",(NETWORKDAYS(H2228,$D$12,Lists!$F$45:$F$65)-IF(ISNUMBER(J2228),J2228,0)-1),".")</f>
        <v>.</v>
      </c>
      <c r="U2228" s="24"/>
      <c r="V2228" s="296" t="str">
        <f t="shared" si="104"/>
        <v>.</v>
      </c>
      <c r="W2228" s="44"/>
      <c r="X2228" s="307"/>
      <c r="Y2228" s="44"/>
      <c r="Z2228" s="44"/>
      <c r="AA2228" s="44"/>
      <c r="AB2228" s="44"/>
      <c r="AC2228" s="44"/>
      <c r="AD2228" s="44"/>
      <c r="AE2228" s="44"/>
      <c r="AF2228" s="44"/>
      <c r="AG2228" s="44"/>
    </row>
    <row r="2229" spans="1:33" s="105" customFormat="1" ht="11.45" customHeight="1" outlineLevel="1" x14ac:dyDescent="0.2">
      <c r="A2229" s="142">
        <f t="shared" si="103"/>
        <v>2212</v>
      </c>
      <c r="B2229" s="318"/>
      <c r="C2229" s="71"/>
      <c r="D2229" s="314"/>
      <c r="E2229" s="70"/>
      <c r="F2229" s="309"/>
      <c r="G2229" s="308"/>
      <c r="H2229" s="305"/>
      <c r="I2229" s="305"/>
      <c r="J2229" s="311"/>
      <c r="K2229" s="305"/>
      <c r="L2229" s="130" t="str">
        <f>IF(I2229&lt;H2229,"Check dates",IF(AND(H2229="",I2229&gt;0),"Check dates",IF(I2229="",".",IFERROR(MAX(0,NETWORKDAYS(H2229,I2229,Lists!$F$45:$F$65)-IF(ISNUMBER(J2229),J2229,0)-1,0),"."))))</f>
        <v>.</v>
      </c>
      <c r="M2229" s="308"/>
      <c r="N2229" s="308"/>
      <c r="O2229" s="304"/>
      <c r="P2229" s="304"/>
      <c r="Q2229" s="304"/>
      <c r="R2229" s="304"/>
      <c r="S2229" s="130" t="str">
        <f t="shared" si="105"/>
        <v>.</v>
      </c>
      <c r="T2229" s="169" t="str">
        <f>IF(S2229="Yes",(NETWORKDAYS(H2229,$D$12,Lists!$F$45:$F$65)-IF(ISNUMBER(J2229),J2229,0)-1),".")</f>
        <v>.</v>
      </c>
      <c r="U2229" s="24"/>
      <c r="V2229" s="296" t="str">
        <f t="shared" si="104"/>
        <v>.</v>
      </c>
      <c r="W2229" s="44"/>
      <c r="X2229" s="307"/>
      <c r="Y2229" s="44"/>
      <c r="Z2229" s="44"/>
      <c r="AA2229" s="44"/>
      <c r="AB2229" s="44"/>
      <c r="AC2229" s="44"/>
      <c r="AD2229" s="44"/>
      <c r="AE2229" s="44"/>
      <c r="AF2229" s="44"/>
      <c r="AG2229" s="44"/>
    </row>
    <row r="2230" spans="1:33" s="105" customFormat="1" ht="11.45" customHeight="1" outlineLevel="1" x14ac:dyDescent="0.2">
      <c r="A2230" s="142">
        <f t="shared" si="103"/>
        <v>2213</v>
      </c>
      <c r="B2230" s="318"/>
      <c r="C2230" s="71"/>
      <c r="D2230" s="314"/>
      <c r="E2230" s="70"/>
      <c r="F2230" s="309"/>
      <c r="G2230" s="308"/>
      <c r="H2230" s="305"/>
      <c r="I2230" s="305"/>
      <c r="J2230" s="311"/>
      <c r="K2230" s="305"/>
      <c r="L2230" s="130" t="str">
        <f>IF(I2230&lt;H2230,"Check dates",IF(AND(H2230="",I2230&gt;0),"Check dates",IF(I2230="",".",IFERROR(MAX(0,NETWORKDAYS(H2230,I2230,Lists!$F$45:$F$65)-IF(ISNUMBER(J2230),J2230,0)-1,0),"."))))</f>
        <v>.</v>
      </c>
      <c r="M2230" s="308"/>
      <c r="N2230" s="308"/>
      <c r="O2230" s="304"/>
      <c r="P2230" s="304"/>
      <c r="Q2230" s="304"/>
      <c r="R2230" s="304"/>
      <c r="S2230" s="130" t="str">
        <f t="shared" si="105"/>
        <v>.</v>
      </c>
      <c r="T2230" s="169" t="str">
        <f>IF(S2230="Yes",(NETWORKDAYS(H2230,$D$12,Lists!$F$45:$F$65)-IF(ISNUMBER(J2230),J2230,0)-1),".")</f>
        <v>.</v>
      </c>
      <c r="U2230" s="24"/>
      <c r="V2230" s="296" t="str">
        <f t="shared" si="104"/>
        <v>.</v>
      </c>
      <c r="W2230" s="44"/>
      <c r="X2230" s="307"/>
      <c r="Y2230" s="44"/>
      <c r="Z2230" s="44"/>
      <c r="AA2230" s="44"/>
      <c r="AB2230" s="44"/>
      <c r="AC2230" s="44"/>
      <c r="AD2230" s="44"/>
      <c r="AE2230" s="44"/>
      <c r="AF2230" s="44"/>
      <c r="AG2230" s="44"/>
    </row>
    <row r="2231" spans="1:33" s="105" customFormat="1" ht="11.45" customHeight="1" outlineLevel="1" x14ac:dyDescent="0.2">
      <c r="A2231" s="142">
        <f t="shared" si="103"/>
        <v>2214</v>
      </c>
      <c r="B2231" s="318"/>
      <c r="C2231" s="71"/>
      <c r="D2231" s="314"/>
      <c r="E2231" s="70"/>
      <c r="F2231" s="309"/>
      <c r="G2231" s="308"/>
      <c r="H2231" s="305"/>
      <c r="I2231" s="319"/>
      <c r="J2231" s="311"/>
      <c r="K2231" s="305"/>
      <c r="L2231" s="130" t="str">
        <f>IF(I2231&lt;H2231,"Check dates",IF(AND(H2231="",I2231&gt;0),"Check dates",IF(I2231="",".",IFERROR(MAX(0,NETWORKDAYS(H2231,I2231,Lists!$F$45:$F$65)-IF(ISNUMBER(J2231),J2231,0)-1,0),"."))))</f>
        <v>.</v>
      </c>
      <c r="M2231" s="308"/>
      <c r="N2231" s="308"/>
      <c r="O2231" s="304"/>
      <c r="P2231" s="304"/>
      <c r="Q2231" s="304"/>
      <c r="R2231" s="304"/>
      <c r="S2231" s="130" t="str">
        <f t="shared" si="105"/>
        <v>.</v>
      </c>
      <c r="T2231" s="169" t="str">
        <f>IF(S2231="Yes",(NETWORKDAYS(H2231,$D$12,Lists!$F$45:$F$65)-IF(ISNUMBER(J2231),J2231,0)-1),".")</f>
        <v>.</v>
      </c>
      <c r="U2231" s="24"/>
      <c r="V2231" s="296" t="str">
        <f t="shared" si="104"/>
        <v>.</v>
      </c>
      <c r="W2231" s="44"/>
      <c r="X2231" s="307"/>
      <c r="Y2231" s="44"/>
      <c r="Z2231" s="44"/>
      <c r="AA2231" s="44"/>
      <c r="AB2231" s="44"/>
      <c r="AC2231" s="44"/>
      <c r="AD2231" s="44"/>
      <c r="AE2231" s="44"/>
      <c r="AF2231" s="44"/>
      <c r="AG2231" s="44"/>
    </row>
    <row r="2232" spans="1:33" s="105" customFormat="1" ht="11.45" customHeight="1" outlineLevel="1" x14ac:dyDescent="0.2">
      <c r="A2232" s="142">
        <f t="shared" si="103"/>
        <v>2215</v>
      </c>
      <c r="B2232" s="318"/>
      <c r="C2232" s="71"/>
      <c r="D2232" s="314"/>
      <c r="E2232" s="70"/>
      <c r="F2232" s="309"/>
      <c r="G2232" s="308"/>
      <c r="H2232" s="305"/>
      <c r="I2232" s="305"/>
      <c r="J2232" s="311"/>
      <c r="K2232" s="305"/>
      <c r="L2232" s="130" t="str">
        <f>IF(I2232&lt;H2232,"Check dates",IF(AND(H2232="",I2232&gt;0),"Check dates",IF(I2232="",".",IFERROR(MAX(0,NETWORKDAYS(H2232,I2232,Lists!$F$45:$F$65)-IF(ISNUMBER(J2232),J2232,0)-1,0),"."))))</f>
        <v>.</v>
      </c>
      <c r="M2232" s="308"/>
      <c r="N2232" s="308"/>
      <c r="O2232" s="304"/>
      <c r="P2232" s="304"/>
      <c r="Q2232" s="304"/>
      <c r="R2232" s="304"/>
      <c r="S2232" s="130" t="str">
        <f t="shared" si="105"/>
        <v>.</v>
      </c>
      <c r="T2232" s="169" t="str">
        <f>IF(S2232="Yes",(NETWORKDAYS(H2232,$D$12,Lists!$F$45:$F$65)-IF(ISNUMBER(J2232),J2232,0)-1),".")</f>
        <v>.</v>
      </c>
      <c r="U2232" s="24"/>
      <c r="V2232" s="296" t="str">
        <f t="shared" si="104"/>
        <v>.</v>
      </c>
      <c r="W2232" s="44"/>
      <c r="X2232" s="307"/>
      <c r="Y2232" s="44"/>
      <c r="Z2232" s="44"/>
      <c r="AA2232" s="44"/>
      <c r="AB2232" s="44"/>
      <c r="AC2232" s="44"/>
      <c r="AD2232" s="44"/>
      <c r="AE2232" s="44"/>
      <c r="AF2232" s="44"/>
      <c r="AG2232" s="44"/>
    </row>
    <row r="2233" spans="1:33" s="105" customFormat="1" ht="11.45" customHeight="1" outlineLevel="1" x14ac:dyDescent="0.2">
      <c r="A2233" s="142">
        <f t="shared" si="103"/>
        <v>2216</v>
      </c>
      <c r="B2233" s="318"/>
      <c r="C2233" s="71"/>
      <c r="D2233" s="314"/>
      <c r="E2233" s="70"/>
      <c r="F2233" s="309"/>
      <c r="G2233" s="308"/>
      <c r="H2233" s="305"/>
      <c r="I2233" s="305"/>
      <c r="J2233" s="311"/>
      <c r="K2233" s="305"/>
      <c r="L2233" s="130" t="str">
        <f>IF(I2233&lt;H2233,"Check dates",IF(AND(H2233="",I2233&gt;0),"Check dates",IF(I2233="",".",IFERROR(MAX(0,NETWORKDAYS(H2233,I2233,Lists!$F$45:$F$65)-IF(ISNUMBER(J2233),J2233,0)-1,0),"."))))</f>
        <v>.</v>
      </c>
      <c r="M2233" s="308"/>
      <c r="N2233" s="308"/>
      <c r="O2233" s="304"/>
      <c r="P2233" s="304"/>
      <c r="Q2233" s="304"/>
      <c r="R2233" s="304"/>
      <c r="S2233" s="130" t="str">
        <f t="shared" si="105"/>
        <v>.</v>
      </c>
      <c r="T2233" s="169" t="str">
        <f>IF(S2233="Yes",(NETWORKDAYS(H2233,$D$12,Lists!$F$45:$F$65)-IF(ISNUMBER(J2233),J2233,0)-1),".")</f>
        <v>.</v>
      </c>
      <c r="U2233" s="24"/>
      <c r="V2233" s="296" t="str">
        <f t="shared" si="104"/>
        <v>.</v>
      </c>
      <c r="W2233" s="44"/>
      <c r="X2233" s="307"/>
      <c r="Y2233" s="44"/>
      <c r="Z2233" s="44"/>
      <c r="AA2233" s="44"/>
      <c r="AB2233" s="44"/>
      <c r="AC2233" s="44"/>
      <c r="AD2233" s="44"/>
      <c r="AE2233" s="44"/>
      <c r="AF2233" s="44"/>
      <c r="AG2233" s="44"/>
    </row>
    <row r="2234" spans="1:33" s="105" customFormat="1" ht="11.45" customHeight="1" outlineLevel="1" x14ac:dyDescent="0.2">
      <c r="A2234" s="142">
        <f t="shared" si="103"/>
        <v>2217</v>
      </c>
      <c r="B2234" s="318"/>
      <c r="C2234" s="71"/>
      <c r="D2234" s="314"/>
      <c r="E2234" s="70"/>
      <c r="F2234" s="309"/>
      <c r="G2234" s="308"/>
      <c r="H2234" s="305"/>
      <c r="I2234" s="305"/>
      <c r="J2234" s="311"/>
      <c r="K2234" s="305"/>
      <c r="L2234" s="130" t="str">
        <f>IF(I2234&lt;H2234,"Check dates",IF(AND(H2234="",I2234&gt;0),"Check dates",IF(I2234="",".",IFERROR(MAX(0,NETWORKDAYS(H2234,I2234,Lists!$F$45:$F$65)-IF(ISNUMBER(J2234),J2234,0)-1,0),"."))))</f>
        <v>.</v>
      </c>
      <c r="M2234" s="308"/>
      <c r="N2234" s="308"/>
      <c r="O2234" s="304"/>
      <c r="P2234" s="304"/>
      <c r="Q2234" s="304"/>
      <c r="R2234" s="304"/>
      <c r="S2234" s="130" t="str">
        <f t="shared" si="105"/>
        <v>.</v>
      </c>
      <c r="T2234" s="169" t="str">
        <f>IF(S2234="Yes",(NETWORKDAYS(H2234,$D$12,Lists!$F$45:$F$65)-IF(ISNUMBER(J2234),J2234,0)-1),".")</f>
        <v>.</v>
      </c>
      <c r="U2234" s="24"/>
      <c r="V2234" s="296" t="str">
        <f t="shared" si="104"/>
        <v>.</v>
      </c>
      <c r="W2234" s="44"/>
      <c r="X2234" s="307"/>
      <c r="Y2234" s="44"/>
      <c r="Z2234" s="44"/>
      <c r="AA2234" s="44"/>
      <c r="AB2234" s="44"/>
      <c r="AC2234" s="44"/>
      <c r="AD2234" s="44"/>
      <c r="AE2234" s="44"/>
      <c r="AF2234" s="44"/>
      <c r="AG2234" s="44"/>
    </row>
    <row r="2235" spans="1:33" s="105" customFormat="1" ht="11.45" customHeight="1" outlineLevel="1" x14ac:dyDescent="0.2">
      <c r="A2235" s="142">
        <f t="shared" si="103"/>
        <v>2218</v>
      </c>
      <c r="B2235" s="318"/>
      <c r="C2235" s="71"/>
      <c r="D2235" s="314"/>
      <c r="E2235" s="70"/>
      <c r="F2235" s="309"/>
      <c r="G2235" s="308"/>
      <c r="H2235" s="305"/>
      <c r="I2235" s="305"/>
      <c r="J2235" s="311"/>
      <c r="K2235" s="305"/>
      <c r="L2235" s="130" t="str">
        <f>IF(I2235&lt;H2235,"Check dates",IF(AND(H2235="",I2235&gt;0),"Check dates",IF(I2235="",".",IFERROR(MAX(0,NETWORKDAYS(H2235,I2235,Lists!$F$45:$F$65)-IF(ISNUMBER(J2235),J2235,0)-1,0),"."))))</f>
        <v>.</v>
      </c>
      <c r="M2235" s="308"/>
      <c r="N2235" s="308"/>
      <c r="O2235" s="304"/>
      <c r="P2235" s="304"/>
      <c r="Q2235" s="304"/>
      <c r="R2235" s="304"/>
      <c r="S2235" s="130" t="str">
        <f t="shared" si="105"/>
        <v>.</v>
      </c>
      <c r="T2235" s="169" t="str">
        <f>IF(S2235="Yes",(NETWORKDAYS(H2235,$D$12,Lists!$F$45:$F$65)-IF(ISNUMBER(J2235),J2235,0)-1),".")</f>
        <v>.</v>
      </c>
      <c r="U2235" s="24"/>
      <c r="V2235" s="296" t="str">
        <f t="shared" si="104"/>
        <v>.</v>
      </c>
      <c r="W2235" s="44"/>
      <c r="X2235" s="307"/>
      <c r="Y2235" s="44"/>
      <c r="Z2235" s="44"/>
      <c r="AA2235" s="44"/>
      <c r="AB2235" s="44"/>
      <c r="AC2235" s="44"/>
      <c r="AD2235" s="44"/>
      <c r="AE2235" s="44"/>
      <c r="AF2235" s="44"/>
      <c r="AG2235" s="44"/>
    </row>
    <row r="2236" spans="1:33" s="105" customFormat="1" ht="11.45" customHeight="1" outlineLevel="1" x14ac:dyDescent="0.2">
      <c r="A2236" s="142">
        <f t="shared" si="103"/>
        <v>2219</v>
      </c>
      <c r="B2236" s="318"/>
      <c r="C2236" s="71"/>
      <c r="D2236" s="314"/>
      <c r="E2236" s="70"/>
      <c r="F2236" s="309"/>
      <c r="G2236" s="308"/>
      <c r="H2236" s="305"/>
      <c r="I2236" s="305"/>
      <c r="J2236" s="311"/>
      <c r="K2236" s="305"/>
      <c r="L2236" s="130" t="str">
        <f>IF(I2236&lt;H2236,"Check dates",IF(AND(H2236="",I2236&gt;0),"Check dates",IF(I2236="",".",IFERROR(MAX(0,NETWORKDAYS(H2236,I2236,Lists!$F$45:$F$65)-IF(ISNUMBER(J2236),J2236,0)-1,0),"."))))</f>
        <v>.</v>
      </c>
      <c r="M2236" s="308"/>
      <c r="N2236" s="308"/>
      <c r="O2236" s="304"/>
      <c r="P2236" s="304"/>
      <c r="Q2236" s="304"/>
      <c r="R2236" s="304"/>
      <c r="S2236" s="130" t="str">
        <f t="shared" si="105"/>
        <v>.</v>
      </c>
      <c r="T2236" s="169" t="str">
        <f>IF(S2236="Yes",(NETWORKDAYS(H2236,$D$12,Lists!$F$45:$F$65)-IF(ISNUMBER(J2236),J2236,0)-1),".")</f>
        <v>.</v>
      </c>
      <c r="U2236" s="24"/>
      <c r="V2236" s="296" t="str">
        <f t="shared" si="104"/>
        <v>.</v>
      </c>
      <c r="W2236" s="44"/>
      <c r="X2236" s="307"/>
      <c r="Y2236" s="44"/>
      <c r="Z2236" s="44"/>
      <c r="AA2236" s="44"/>
      <c r="AB2236" s="44"/>
      <c r="AC2236" s="44"/>
      <c r="AD2236" s="44"/>
      <c r="AE2236" s="44"/>
      <c r="AF2236" s="44"/>
      <c r="AG2236" s="44"/>
    </row>
    <row r="2237" spans="1:33" s="105" customFormat="1" ht="11.45" customHeight="1" outlineLevel="1" x14ac:dyDescent="0.2">
      <c r="A2237" s="142">
        <f t="shared" si="103"/>
        <v>2220</v>
      </c>
      <c r="B2237" s="318"/>
      <c r="C2237" s="71"/>
      <c r="D2237" s="314"/>
      <c r="E2237" s="70"/>
      <c r="F2237" s="309"/>
      <c r="G2237" s="308"/>
      <c r="H2237" s="305"/>
      <c r="I2237" s="319"/>
      <c r="J2237" s="311"/>
      <c r="K2237" s="305"/>
      <c r="L2237" s="130" t="str">
        <f>IF(I2237&lt;H2237,"Check dates",IF(AND(H2237="",I2237&gt;0),"Check dates",IF(I2237="",".",IFERROR(MAX(0,NETWORKDAYS(H2237,I2237,Lists!$F$45:$F$65)-IF(ISNUMBER(J2237),J2237,0)-1,0),"."))))</f>
        <v>.</v>
      </c>
      <c r="M2237" s="308"/>
      <c r="N2237" s="308"/>
      <c r="O2237" s="304"/>
      <c r="P2237" s="304"/>
      <c r="Q2237" s="304"/>
      <c r="R2237" s="304"/>
      <c r="S2237" s="130" t="str">
        <f t="shared" si="105"/>
        <v>.</v>
      </c>
      <c r="T2237" s="169" t="str">
        <f>IF(S2237="Yes",(NETWORKDAYS(H2237,$D$12,Lists!$F$45:$F$65)-IF(ISNUMBER(J2237),J2237,0)-1),".")</f>
        <v>.</v>
      </c>
      <c r="U2237" s="24"/>
      <c r="V2237" s="296" t="str">
        <f t="shared" si="104"/>
        <v>.</v>
      </c>
      <c r="W2237" s="44"/>
      <c r="X2237" s="307"/>
      <c r="Y2237" s="44"/>
      <c r="Z2237" s="44"/>
      <c r="AA2237" s="44"/>
      <c r="AB2237" s="44"/>
      <c r="AC2237" s="44"/>
      <c r="AD2237" s="44"/>
      <c r="AE2237" s="44"/>
      <c r="AF2237" s="44"/>
      <c r="AG2237" s="44"/>
    </row>
    <row r="2238" spans="1:33" s="105" customFormat="1" ht="11.45" customHeight="1" outlineLevel="1" x14ac:dyDescent="0.2">
      <c r="A2238" s="142">
        <f t="shared" si="103"/>
        <v>2221</v>
      </c>
      <c r="B2238" s="318"/>
      <c r="C2238" s="71"/>
      <c r="D2238" s="314"/>
      <c r="E2238" s="70"/>
      <c r="F2238" s="309"/>
      <c r="G2238" s="308"/>
      <c r="H2238" s="305"/>
      <c r="I2238" s="305"/>
      <c r="J2238" s="311"/>
      <c r="K2238" s="305"/>
      <c r="L2238" s="130" t="str">
        <f>IF(I2238&lt;H2238,"Check dates",IF(AND(H2238="",I2238&gt;0),"Check dates",IF(I2238="",".",IFERROR(MAX(0,NETWORKDAYS(H2238,I2238,Lists!$F$45:$F$65)-IF(ISNUMBER(J2238),J2238,0)-1,0),"."))))</f>
        <v>.</v>
      </c>
      <c r="M2238" s="308"/>
      <c r="N2238" s="308"/>
      <c r="O2238" s="304"/>
      <c r="P2238" s="304"/>
      <c r="Q2238" s="304"/>
      <c r="R2238" s="304"/>
      <c r="S2238" s="130" t="str">
        <f t="shared" si="105"/>
        <v>.</v>
      </c>
      <c r="T2238" s="169" t="str">
        <f>IF(S2238="Yes",(NETWORKDAYS(H2238,$D$12,Lists!$F$45:$F$65)-IF(ISNUMBER(J2238),J2238,0)-1),".")</f>
        <v>.</v>
      </c>
      <c r="U2238" s="24"/>
      <c r="V2238" s="296" t="str">
        <f t="shared" si="104"/>
        <v>.</v>
      </c>
      <c r="W2238" s="44"/>
      <c r="X2238" s="307"/>
      <c r="Y2238" s="44"/>
      <c r="Z2238" s="44"/>
      <c r="AA2238" s="44"/>
      <c r="AB2238" s="44"/>
      <c r="AC2238" s="44"/>
      <c r="AD2238" s="44"/>
      <c r="AE2238" s="44"/>
      <c r="AF2238" s="44"/>
      <c r="AG2238" s="44"/>
    </row>
    <row r="2239" spans="1:33" s="105" customFormat="1" ht="11.45" customHeight="1" outlineLevel="1" x14ac:dyDescent="0.2">
      <c r="A2239" s="142">
        <f t="shared" si="103"/>
        <v>2222</v>
      </c>
      <c r="B2239" s="318"/>
      <c r="C2239" s="71"/>
      <c r="D2239" s="314"/>
      <c r="E2239" s="70"/>
      <c r="F2239" s="309"/>
      <c r="G2239" s="308"/>
      <c r="H2239" s="305"/>
      <c r="I2239" s="305"/>
      <c r="J2239" s="311"/>
      <c r="K2239" s="305"/>
      <c r="L2239" s="130" t="str">
        <f>IF(I2239&lt;H2239,"Check dates",IF(AND(H2239="",I2239&gt;0),"Check dates",IF(I2239="",".",IFERROR(MAX(0,NETWORKDAYS(H2239,I2239,Lists!$F$45:$F$65)-IF(ISNUMBER(J2239),J2239,0)-1,0),"."))))</f>
        <v>.</v>
      </c>
      <c r="M2239" s="308"/>
      <c r="N2239" s="308"/>
      <c r="O2239" s="304"/>
      <c r="P2239" s="304"/>
      <c r="Q2239" s="304"/>
      <c r="R2239" s="304"/>
      <c r="S2239" s="130" t="str">
        <f t="shared" si="105"/>
        <v>.</v>
      </c>
      <c r="T2239" s="169" t="str">
        <f>IF(S2239="Yes",(NETWORKDAYS(H2239,$D$12,Lists!$F$45:$F$65)-IF(ISNUMBER(J2239),J2239,0)-1),".")</f>
        <v>.</v>
      </c>
      <c r="U2239" s="24"/>
      <c r="V2239" s="296" t="str">
        <f t="shared" si="104"/>
        <v>.</v>
      </c>
      <c r="W2239" s="44"/>
      <c r="X2239" s="307"/>
      <c r="Y2239" s="44"/>
      <c r="Z2239" s="44"/>
      <c r="AA2239" s="44"/>
      <c r="AB2239" s="44"/>
      <c r="AC2239" s="44"/>
      <c r="AD2239" s="44"/>
      <c r="AE2239" s="44"/>
      <c r="AF2239" s="44"/>
      <c r="AG2239" s="44"/>
    </row>
    <row r="2240" spans="1:33" s="105" customFormat="1" ht="11.45" customHeight="1" outlineLevel="1" x14ac:dyDescent="0.2">
      <c r="A2240" s="142">
        <f t="shared" si="103"/>
        <v>2223</v>
      </c>
      <c r="B2240" s="318"/>
      <c r="C2240" s="71"/>
      <c r="D2240" s="314"/>
      <c r="E2240" s="70"/>
      <c r="F2240" s="309"/>
      <c r="G2240" s="308"/>
      <c r="H2240" s="305"/>
      <c r="I2240" s="305"/>
      <c r="J2240" s="311"/>
      <c r="K2240" s="305"/>
      <c r="L2240" s="130" t="str">
        <f>IF(I2240&lt;H2240,"Check dates",IF(AND(H2240="",I2240&gt;0),"Check dates",IF(I2240="",".",IFERROR(MAX(0,NETWORKDAYS(H2240,I2240,Lists!$F$45:$F$65)-IF(ISNUMBER(J2240),J2240,0)-1,0),"."))))</f>
        <v>.</v>
      </c>
      <c r="M2240" s="308"/>
      <c r="N2240" s="308"/>
      <c r="O2240" s="304"/>
      <c r="P2240" s="304"/>
      <c r="Q2240" s="304"/>
      <c r="R2240" s="304"/>
      <c r="S2240" s="130" t="str">
        <f t="shared" si="105"/>
        <v>.</v>
      </c>
      <c r="T2240" s="169" t="str">
        <f>IF(S2240="Yes",(NETWORKDAYS(H2240,$D$12,Lists!$F$45:$F$65)-IF(ISNUMBER(J2240),J2240,0)-1),".")</f>
        <v>.</v>
      </c>
      <c r="U2240" s="24"/>
      <c r="V2240" s="296" t="str">
        <f t="shared" si="104"/>
        <v>.</v>
      </c>
      <c r="W2240" s="44"/>
      <c r="X2240" s="307"/>
      <c r="Y2240" s="44"/>
      <c r="Z2240" s="44"/>
      <c r="AA2240" s="44"/>
      <c r="AB2240" s="44"/>
      <c r="AC2240" s="44"/>
      <c r="AD2240" s="44"/>
      <c r="AE2240" s="44"/>
      <c r="AF2240" s="44"/>
      <c r="AG2240" s="44"/>
    </row>
    <row r="2241" spans="1:33" s="105" customFormat="1" ht="11.45" customHeight="1" outlineLevel="1" x14ac:dyDescent="0.2">
      <c r="A2241" s="142">
        <f t="shared" si="103"/>
        <v>2224</v>
      </c>
      <c r="B2241" s="318"/>
      <c r="C2241" s="71"/>
      <c r="D2241" s="314"/>
      <c r="E2241" s="70"/>
      <c r="F2241" s="309"/>
      <c r="G2241" s="308"/>
      <c r="H2241" s="305"/>
      <c r="I2241" s="305"/>
      <c r="J2241" s="311"/>
      <c r="K2241" s="305"/>
      <c r="L2241" s="130" t="str">
        <f>IF(I2241&lt;H2241,"Check dates",IF(AND(H2241="",I2241&gt;0),"Check dates",IF(I2241="",".",IFERROR(MAX(0,NETWORKDAYS(H2241,I2241,Lists!$F$45:$F$65)-IF(ISNUMBER(J2241),J2241,0)-1,0),"."))))</f>
        <v>.</v>
      </c>
      <c r="M2241" s="308"/>
      <c r="N2241" s="308"/>
      <c r="O2241" s="304"/>
      <c r="P2241" s="304"/>
      <c r="Q2241" s="304"/>
      <c r="R2241" s="304"/>
      <c r="S2241" s="130" t="str">
        <f t="shared" si="105"/>
        <v>.</v>
      </c>
      <c r="T2241" s="169" t="str">
        <f>IF(S2241="Yes",(NETWORKDAYS(H2241,$D$12,Lists!$F$45:$F$65)-IF(ISNUMBER(J2241),J2241,0)-1),".")</f>
        <v>.</v>
      </c>
      <c r="U2241" s="24"/>
      <c r="V2241" s="296" t="str">
        <f t="shared" si="104"/>
        <v>.</v>
      </c>
      <c r="W2241" s="44"/>
      <c r="X2241" s="307"/>
      <c r="Y2241" s="44"/>
      <c r="Z2241" s="44"/>
      <c r="AA2241" s="44"/>
      <c r="AB2241" s="44"/>
      <c r="AC2241" s="44"/>
      <c r="AD2241" s="44"/>
      <c r="AE2241" s="44"/>
      <c r="AF2241" s="44"/>
      <c r="AG2241" s="44"/>
    </row>
    <row r="2242" spans="1:33" s="105" customFormat="1" ht="11.45" customHeight="1" outlineLevel="1" x14ac:dyDescent="0.2">
      <c r="A2242" s="142">
        <f t="shared" si="103"/>
        <v>2225</v>
      </c>
      <c r="B2242" s="318"/>
      <c r="C2242" s="71"/>
      <c r="D2242" s="314"/>
      <c r="E2242" s="70"/>
      <c r="F2242" s="309"/>
      <c r="G2242" s="308"/>
      <c r="H2242" s="305"/>
      <c r="I2242" s="319"/>
      <c r="J2242" s="311"/>
      <c r="K2242" s="305"/>
      <c r="L2242" s="130" t="str">
        <f>IF(I2242&lt;H2242,"Check dates",IF(AND(H2242="",I2242&gt;0),"Check dates",IF(I2242="",".",IFERROR(MAX(0,NETWORKDAYS(H2242,I2242,Lists!$F$45:$F$65)-IF(ISNUMBER(J2242),J2242,0)-1,0),"."))))</f>
        <v>.</v>
      </c>
      <c r="M2242" s="308"/>
      <c r="N2242" s="308"/>
      <c r="O2242" s="304"/>
      <c r="P2242" s="304"/>
      <c r="Q2242" s="304"/>
      <c r="R2242" s="304"/>
      <c r="S2242" s="130" t="str">
        <f t="shared" si="105"/>
        <v>.</v>
      </c>
      <c r="T2242" s="169" t="str">
        <f>IF(S2242="Yes",(NETWORKDAYS(H2242,$D$12,Lists!$F$45:$F$65)-IF(ISNUMBER(J2242),J2242,0)-1),".")</f>
        <v>.</v>
      </c>
      <c r="U2242" s="24"/>
      <c r="V2242" s="296" t="str">
        <f t="shared" si="104"/>
        <v>.</v>
      </c>
      <c r="W2242" s="44"/>
      <c r="X2242" s="307"/>
      <c r="Y2242" s="44"/>
      <c r="Z2242" s="44"/>
      <c r="AA2242" s="44"/>
      <c r="AB2242" s="44"/>
      <c r="AC2242" s="44"/>
      <c r="AD2242" s="44"/>
      <c r="AE2242" s="44"/>
      <c r="AF2242" s="44"/>
      <c r="AG2242" s="44"/>
    </row>
    <row r="2243" spans="1:33" s="105" customFormat="1" ht="11.45" customHeight="1" outlineLevel="1" x14ac:dyDescent="0.2">
      <c r="A2243" s="142">
        <f t="shared" si="103"/>
        <v>2226</v>
      </c>
      <c r="B2243" s="318"/>
      <c r="C2243" s="71"/>
      <c r="D2243" s="314"/>
      <c r="E2243" s="70"/>
      <c r="F2243" s="309"/>
      <c r="G2243" s="308"/>
      <c r="H2243" s="305"/>
      <c r="I2243" s="305"/>
      <c r="J2243" s="311"/>
      <c r="K2243" s="305"/>
      <c r="L2243" s="130" t="str">
        <f>IF(I2243&lt;H2243,"Check dates",IF(AND(H2243="",I2243&gt;0),"Check dates",IF(I2243="",".",IFERROR(MAX(0,NETWORKDAYS(H2243,I2243,Lists!$F$45:$F$65)-IF(ISNUMBER(J2243),J2243,0)-1,0),"."))))</f>
        <v>.</v>
      </c>
      <c r="M2243" s="308"/>
      <c r="N2243" s="308"/>
      <c r="O2243" s="304"/>
      <c r="P2243" s="304"/>
      <c r="Q2243" s="304"/>
      <c r="R2243" s="304"/>
      <c r="S2243" s="130" t="str">
        <f t="shared" si="105"/>
        <v>.</v>
      </c>
      <c r="T2243" s="169" t="str">
        <f>IF(S2243="Yes",(NETWORKDAYS(H2243,$D$12,Lists!$F$45:$F$65)-IF(ISNUMBER(J2243),J2243,0)-1),".")</f>
        <v>.</v>
      </c>
      <c r="U2243" s="24"/>
      <c r="V2243" s="296" t="str">
        <f t="shared" si="104"/>
        <v>.</v>
      </c>
      <c r="W2243" s="44"/>
      <c r="X2243" s="307"/>
      <c r="Y2243" s="44"/>
      <c r="Z2243" s="44"/>
      <c r="AA2243" s="44"/>
      <c r="AB2243" s="44"/>
      <c r="AC2243" s="44"/>
      <c r="AD2243" s="44"/>
      <c r="AE2243" s="44"/>
      <c r="AF2243" s="44"/>
      <c r="AG2243" s="44"/>
    </row>
    <row r="2244" spans="1:33" s="105" customFormat="1" ht="11.45" customHeight="1" outlineLevel="1" x14ac:dyDescent="0.2">
      <c r="A2244" s="142">
        <f t="shared" si="103"/>
        <v>2227</v>
      </c>
      <c r="B2244" s="318"/>
      <c r="C2244" s="71"/>
      <c r="D2244" s="314"/>
      <c r="E2244" s="70"/>
      <c r="F2244" s="309"/>
      <c r="G2244" s="308"/>
      <c r="H2244" s="305"/>
      <c r="I2244" s="305"/>
      <c r="J2244" s="311"/>
      <c r="K2244" s="305"/>
      <c r="L2244" s="130" t="str">
        <f>IF(I2244&lt;H2244,"Check dates",IF(AND(H2244="",I2244&gt;0),"Check dates",IF(I2244="",".",IFERROR(MAX(0,NETWORKDAYS(H2244,I2244,Lists!$F$45:$F$65)-IF(ISNUMBER(J2244),J2244,0)-1,0),"."))))</f>
        <v>.</v>
      </c>
      <c r="M2244" s="308"/>
      <c r="N2244" s="308"/>
      <c r="O2244" s="304"/>
      <c r="P2244" s="304"/>
      <c r="Q2244" s="304"/>
      <c r="R2244" s="304"/>
      <c r="S2244" s="130" t="str">
        <f t="shared" si="105"/>
        <v>.</v>
      </c>
      <c r="T2244" s="169" t="str">
        <f>IF(S2244="Yes",(NETWORKDAYS(H2244,$D$12,Lists!$F$45:$F$65)-IF(ISNUMBER(J2244),J2244,0)-1),".")</f>
        <v>.</v>
      </c>
      <c r="U2244" s="24"/>
      <c r="V2244" s="296" t="str">
        <f t="shared" si="104"/>
        <v>.</v>
      </c>
      <c r="W2244" s="44"/>
      <c r="X2244" s="307"/>
      <c r="Y2244" s="44"/>
      <c r="Z2244" s="44"/>
      <c r="AA2244" s="44"/>
      <c r="AB2244" s="44"/>
      <c r="AC2244" s="44"/>
      <c r="AD2244" s="44"/>
      <c r="AE2244" s="44"/>
      <c r="AF2244" s="44"/>
      <c r="AG2244" s="44"/>
    </row>
    <row r="2245" spans="1:33" s="105" customFormat="1" ht="11.45" customHeight="1" outlineLevel="1" x14ac:dyDescent="0.2">
      <c r="A2245" s="142">
        <f t="shared" si="103"/>
        <v>2228</v>
      </c>
      <c r="B2245" s="318"/>
      <c r="C2245" s="71"/>
      <c r="D2245" s="314"/>
      <c r="E2245" s="70"/>
      <c r="F2245" s="309"/>
      <c r="G2245" s="308"/>
      <c r="H2245" s="305"/>
      <c r="I2245" s="305"/>
      <c r="J2245" s="311"/>
      <c r="K2245" s="305"/>
      <c r="L2245" s="130" t="str">
        <f>IF(I2245&lt;H2245,"Check dates",IF(AND(H2245="",I2245&gt;0),"Check dates",IF(I2245="",".",IFERROR(MAX(0,NETWORKDAYS(H2245,I2245,Lists!$F$45:$F$65)-IF(ISNUMBER(J2245),J2245,0)-1,0),"."))))</f>
        <v>.</v>
      </c>
      <c r="M2245" s="308"/>
      <c r="N2245" s="308"/>
      <c r="O2245" s="304"/>
      <c r="P2245" s="304"/>
      <c r="Q2245" s="304"/>
      <c r="R2245" s="304"/>
      <c r="S2245" s="130" t="str">
        <f t="shared" si="105"/>
        <v>.</v>
      </c>
      <c r="T2245" s="169" t="str">
        <f>IF(S2245="Yes",(NETWORKDAYS(H2245,$D$12,Lists!$F$45:$F$65)-IF(ISNUMBER(J2245),J2245,0)-1),".")</f>
        <v>.</v>
      </c>
      <c r="U2245" s="24"/>
      <c r="V2245" s="296" t="str">
        <f t="shared" si="104"/>
        <v>.</v>
      </c>
      <c r="W2245" s="44"/>
      <c r="X2245" s="307"/>
      <c r="Y2245" s="44"/>
      <c r="Z2245" s="44"/>
      <c r="AA2245" s="44"/>
      <c r="AB2245" s="44"/>
      <c r="AC2245" s="44"/>
      <c r="AD2245" s="44"/>
      <c r="AE2245" s="44"/>
      <c r="AF2245" s="44"/>
      <c r="AG2245" s="44"/>
    </row>
    <row r="2246" spans="1:33" s="105" customFormat="1" ht="11.45" customHeight="1" outlineLevel="1" x14ac:dyDescent="0.2">
      <c r="A2246" s="142">
        <f t="shared" si="103"/>
        <v>2229</v>
      </c>
      <c r="B2246" s="318"/>
      <c r="C2246" s="71"/>
      <c r="D2246" s="314"/>
      <c r="E2246" s="70"/>
      <c r="F2246" s="309"/>
      <c r="G2246" s="308"/>
      <c r="H2246" s="305"/>
      <c r="I2246" s="305"/>
      <c r="J2246" s="311"/>
      <c r="K2246" s="305"/>
      <c r="L2246" s="130" t="str">
        <f>IF(I2246&lt;H2246,"Check dates",IF(AND(H2246="",I2246&gt;0),"Check dates",IF(I2246="",".",IFERROR(MAX(0,NETWORKDAYS(H2246,I2246,Lists!$F$45:$F$65)-IF(ISNUMBER(J2246),J2246,0)-1,0),"."))))</f>
        <v>.</v>
      </c>
      <c r="M2246" s="308"/>
      <c r="N2246" s="308"/>
      <c r="O2246" s="304"/>
      <c r="P2246" s="304"/>
      <c r="Q2246" s="304"/>
      <c r="R2246" s="304"/>
      <c r="S2246" s="130" t="str">
        <f t="shared" si="105"/>
        <v>.</v>
      </c>
      <c r="T2246" s="169" t="str">
        <f>IF(S2246="Yes",(NETWORKDAYS(H2246,$D$12,Lists!$F$45:$F$65)-IF(ISNUMBER(J2246),J2246,0)-1),".")</f>
        <v>.</v>
      </c>
      <c r="U2246" s="24"/>
      <c r="V2246" s="296" t="str">
        <f t="shared" si="104"/>
        <v>.</v>
      </c>
      <c r="W2246" s="44"/>
      <c r="X2246" s="307"/>
      <c r="Y2246" s="44"/>
      <c r="Z2246" s="44"/>
      <c r="AA2246" s="44"/>
      <c r="AB2246" s="44"/>
      <c r="AC2246" s="44"/>
      <c r="AD2246" s="44"/>
      <c r="AE2246" s="44"/>
      <c r="AF2246" s="44"/>
      <c r="AG2246" s="44"/>
    </row>
    <row r="2247" spans="1:33" s="105" customFormat="1" ht="11.45" customHeight="1" outlineLevel="1" x14ac:dyDescent="0.2">
      <c r="A2247" s="142">
        <f t="shared" si="103"/>
        <v>2230</v>
      </c>
      <c r="B2247" s="318"/>
      <c r="C2247" s="71"/>
      <c r="D2247" s="314"/>
      <c r="E2247" s="70"/>
      <c r="F2247" s="309"/>
      <c r="G2247" s="308"/>
      <c r="H2247" s="305"/>
      <c r="I2247" s="305"/>
      <c r="J2247" s="311"/>
      <c r="K2247" s="305"/>
      <c r="L2247" s="130" t="str">
        <f>IF(I2247&lt;H2247,"Check dates",IF(AND(H2247="",I2247&gt;0),"Check dates",IF(I2247="",".",IFERROR(MAX(0,NETWORKDAYS(H2247,I2247,Lists!$F$45:$F$65)-IF(ISNUMBER(J2247),J2247,0)-1,0),"."))))</f>
        <v>.</v>
      </c>
      <c r="M2247" s="308"/>
      <c r="N2247" s="308"/>
      <c r="O2247" s="304"/>
      <c r="P2247" s="304"/>
      <c r="Q2247" s="304"/>
      <c r="R2247" s="304"/>
      <c r="S2247" s="130" t="str">
        <f t="shared" si="105"/>
        <v>.</v>
      </c>
      <c r="T2247" s="169" t="str">
        <f>IF(S2247="Yes",(NETWORKDAYS(H2247,$D$12,Lists!$F$45:$F$65)-IF(ISNUMBER(J2247),J2247,0)-1),".")</f>
        <v>.</v>
      </c>
      <c r="U2247" s="24"/>
      <c r="V2247" s="296" t="str">
        <f t="shared" si="104"/>
        <v>.</v>
      </c>
      <c r="W2247" s="44"/>
      <c r="X2247" s="307"/>
      <c r="Y2247" s="44"/>
      <c r="Z2247" s="44"/>
      <c r="AA2247" s="44"/>
      <c r="AB2247" s="44"/>
      <c r="AC2247" s="44"/>
      <c r="AD2247" s="44"/>
      <c r="AE2247" s="44"/>
      <c r="AF2247" s="44"/>
      <c r="AG2247" s="44"/>
    </row>
    <row r="2248" spans="1:33" s="105" customFormat="1" ht="11.45" customHeight="1" outlineLevel="1" x14ac:dyDescent="0.2">
      <c r="A2248" s="142">
        <f t="shared" ref="A2248:A2314" si="106">A2247+1</f>
        <v>2231</v>
      </c>
      <c r="B2248" s="318"/>
      <c r="C2248" s="71"/>
      <c r="D2248" s="314"/>
      <c r="E2248" s="70"/>
      <c r="F2248" s="309"/>
      <c r="G2248" s="308"/>
      <c r="H2248" s="305"/>
      <c r="I2248" s="305"/>
      <c r="J2248" s="311"/>
      <c r="K2248" s="305"/>
      <c r="L2248" s="130" t="str">
        <f>IF(I2248&lt;H2248,"Check dates",IF(AND(H2248="",I2248&gt;0),"Check dates",IF(I2248="",".",IFERROR(MAX(0,NETWORKDAYS(H2248,I2248,Lists!$F$45:$F$65)-IF(ISNUMBER(J2248),J2248,0)-1,0),"."))))</f>
        <v>.</v>
      </c>
      <c r="M2248" s="308"/>
      <c r="N2248" s="308"/>
      <c r="O2248" s="304"/>
      <c r="P2248" s="304"/>
      <c r="Q2248" s="304"/>
      <c r="R2248" s="304"/>
      <c r="S2248" s="130" t="str">
        <f t="shared" si="105"/>
        <v>.</v>
      </c>
      <c r="T2248" s="169" t="str">
        <f>IF(S2248="Yes",(NETWORKDAYS(H2248,$D$12,Lists!$F$45:$F$65)-IF(ISNUMBER(J2248),J2248,0)-1),".")</f>
        <v>.</v>
      </c>
      <c r="U2248" s="24"/>
      <c r="V2248" s="296" t="str">
        <f t="shared" si="104"/>
        <v>.</v>
      </c>
      <c r="W2248" s="44"/>
      <c r="X2248" s="307"/>
      <c r="Y2248" s="44"/>
      <c r="Z2248" s="44"/>
      <c r="AA2248" s="44"/>
      <c r="AB2248" s="44"/>
      <c r="AC2248" s="44"/>
      <c r="AD2248" s="44"/>
      <c r="AE2248" s="44"/>
      <c r="AF2248" s="44"/>
      <c r="AG2248" s="44"/>
    </row>
    <row r="2249" spans="1:33" s="105" customFormat="1" ht="11.45" customHeight="1" outlineLevel="1" x14ac:dyDescent="0.2">
      <c r="A2249" s="142">
        <f t="shared" si="106"/>
        <v>2232</v>
      </c>
      <c r="B2249" s="318"/>
      <c r="C2249" s="71"/>
      <c r="D2249" s="314"/>
      <c r="E2249" s="70"/>
      <c r="F2249" s="309"/>
      <c r="G2249" s="308"/>
      <c r="H2249" s="305"/>
      <c r="I2249" s="305"/>
      <c r="J2249" s="311"/>
      <c r="K2249" s="305"/>
      <c r="L2249" s="130" t="str">
        <f>IF(I2249&lt;H2249,"Check dates",IF(AND(H2249="",I2249&gt;0),"Check dates",IF(I2249="",".",IFERROR(MAX(0,NETWORKDAYS(H2249,I2249,Lists!$F$45:$F$65)-IF(ISNUMBER(J2249),J2249,0)-1,0),"."))))</f>
        <v>.</v>
      </c>
      <c r="M2249" s="308"/>
      <c r="N2249" s="308"/>
      <c r="O2249" s="304"/>
      <c r="P2249" s="304"/>
      <c r="Q2249" s="304"/>
      <c r="R2249" s="304"/>
      <c r="S2249" s="130" t="str">
        <f t="shared" si="105"/>
        <v>.</v>
      </c>
      <c r="T2249" s="169" t="str">
        <f>IF(S2249="Yes",(NETWORKDAYS(H2249,$D$12,Lists!$F$45:$F$65)-IF(ISNUMBER(J2249),J2249,0)-1),".")</f>
        <v>.</v>
      </c>
      <c r="U2249" s="24"/>
      <c r="V2249" s="296" t="str">
        <f t="shared" si="104"/>
        <v>.</v>
      </c>
      <c r="W2249" s="44"/>
      <c r="X2249" s="307"/>
      <c r="Y2249" s="44"/>
      <c r="Z2249" s="44"/>
      <c r="AA2249" s="44"/>
      <c r="AB2249" s="44"/>
      <c r="AC2249" s="44"/>
      <c r="AD2249" s="44"/>
      <c r="AE2249" s="44"/>
      <c r="AF2249" s="44"/>
      <c r="AG2249" s="44"/>
    </row>
    <row r="2250" spans="1:33" s="105" customFormat="1" ht="11.45" customHeight="1" outlineLevel="1" x14ac:dyDescent="0.2">
      <c r="A2250" s="142">
        <f t="shared" si="106"/>
        <v>2233</v>
      </c>
      <c r="B2250" s="318"/>
      <c r="C2250" s="71"/>
      <c r="D2250" s="314"/>
      <c r="E2250" s="70"/>
      <c r="F2250" s="309"/>
      <c r="G2250" s="308"/>
      <c r="H2250" s="305"/>
      <c r="I2250" s="305"/>
      <c r="J2250" s="311"/>
      <c r="K2250" s="305"/>
      <c r="L2250" s="130" t="str">
        <f>IF(I2250&lt;H2250,"Check dates",IF(AND(H2250="",I2250&gt;0),"Check dates",IF(I2250="",".",IFERROR(MAX(0,NETWORKDAYS(H2250,I2250,Lists!$F$45:$F$65)-IF(ISNUMBER(J2250),J2250,0)-1,0),"."))))</f>
        <v>.</v>
      </c>
      <c r="M2250" s="308"/>
      <c r="N2250" s="308"/>
      <c r="O2250" s="304"/>
      <c r="P2250" s="304"/>
      <c r="Q2250" s="304"/>
      <c r="R2250" s="304"/>
      <c r="S2250" s="130" t="str">
        <f t="shared" si="105"/>
        <v>.</v>
      </c>
      <c r="T2250" s="169" t="str">
        <f>IF(S2250="Yes",(NETWORKDAYS(H2250,$D$12,Lists!$F$45:$F$65)-IF(ISNUMBER(J2250),J2250,0)-1),".")</f>
        <v>.</v>
      </c>
      <c r="U2250" s="24"/>
      <c r="V2250" s="296" t="str">
        <f t="shared" si="104"/>
        <v>.</v>
      </c>
      <c r="W2250" s="44"/>
      <c r="X2250" s="307"/>
      <c r="Y2250" s="44"/>
      <c r="Z2250" s="44"/>
      <c r="AA2250" s="44"/>
      <c r="AB2250" s="44"/>
      <c r="AC2250" s="44"/>
      <c r="AD2250" s="44"/>
      <c r="AE2250" s="44"/>
      <c r="AF2250" s="44"/>
      <c r="AG2250" s="44"/>
    </row>
    <row r="2251" spans="1:33" s="105" customFormat="1" ht="11.45" customHeight="1" outlineLevel="1" x14ac:dyDescent="0.2">
      <c r="A2251" s="142">
        <f t="shared" si="106"/>
        <v>2234</v>
      </c>
      <c r="B2251" s="318"/>
      <c r="C2251" s="71"/>
      <c r="D2251" s="314"/>
      <c r="E2251" s="70"/>
      <c r="F2251" s="309"/>
      <c r="G2251" s="308"/>
      <c r="H2251" s="305"/>
      <c r="I2251" s="305"/>
      <c r="J2251" s="311"/>
      <c r="K2251" s="305"/>
      <c r="L2251" s="130" t="str">
        <f>IF(I2251&lt;H2251,"Check dates",IF(AND(H2251="",I2251&gt;0),"Check dates",IF(I2251="",".",IFERROR(MAX(0,NETWORKDAYS(H2251,I2251,Lists!$F$45:$F$65)-IF(ISNUMBER(J2251),J2251,0)-1,0),"."))))</f>
        <v>.</v>
      </c>
      <c r="M2251" s="308"/>
      <c r="N2251" s="308"/>
      <c r="O2251" s="304"/>
      <c r="P2251" s="304"/>
      <c r="Q2251" s="304"/>
      <c r="R2251" s="304"/>
      <c r="S2251" s="130" t="str">
        <f t="shared" si="105"/>
        <v>.</v>
      </c>
      <c r="T2251" s="169" t="str">
        <f>IF(S2251="Yes",(NETWORKDAYS(H2251,$D$12,Lists!$F$45:$F$65)-IF(ISNUMBER(J2251),J2251,0)-1),".")</f>
        <v>.</v>
      </c>
      <c r="U2251" s="24"/>
      <c r="V2251" s="296" t="str">
        <f t="shared" si="104"/>
        <v>.</v>
      </c>
      <c r="W2251" s="44"/>
      <c r="X2251" s="307"/>
      <c r="Y2251" s="44"/>
      <c r="Z2251" s="44"/>
      <c r="AA2251" s="44"/>
      <c r="AB2251" s="44"/>
      <c r="AC2251" s="44"/>
      <c r="AD2251" s="44"/>
      <c r="AE2251" s="44"/>
      <c r="AF2251" s="44"/>
      <c r="AG2251" s="44"/>
    </row>
    <row r="2252" spans="1:33" s="105" customFormat="1" ht="11.45" customHeight="1" outlineLevel="1" x14ac:dyDescent="0.2">
      <c r="A2252" s="142">
        <f t="shared" si="106"/>
        <v>2235</v>
      </c>
      <c r="B2252" s="318"/>
      <c r="C2252" s="71"/>
      <c r="D2252" s="314"/>
      <c r="E2252" s="70"/>
      <c r="F2252" s="309"/>
      <c r="G2252" s="308"/>
      <c r="H2252" s="305"/>
      <c r="I2252" s="305"/>
      <c r="J2252" s="311"/>
      <c r="K2252" s="305"/>
      <c r="L2252" s="130" t="str">
        <f>IF(I2252&lt;H2252,"Check dates",IF(AND(H2252="",I2252&gt;0),"Check dates",IF(I2252="",".",IFERROR(MAX(0,NETWORKDAYS(H2252,I2252,Lists!$F$45:$F$65)-IF(ISNUMBER(J2252),J2252,0)-1,0),"."))))</f>
        <v>.</v>
      </c>
      <c r="M2252" s="308"/>
      <c r="N2252" s="308"/>
      <c r="O2252" s="304"/>
      <c r="P2252" s="304"/>
      <c r="Q2252" s="304"/>
      <c r="R2252" s="304"/>
      <c r="S2252" s="130" t="str">
        <f t="shared" si="105"/>
        <v>.</v>
      </c>
      <c r="T2252" s="169" t="str">
        <f>IF(S2252="Yes",(NETWORKDAYS(H2252,$D$12,Lists!$F$45:$F$65)-IF(ISNUMBER(J2252),J2252,0)-1),".")</f>
        <v>.</v>
      </c>
      <c r="U2252" s="24"/>
      <c r="V2252" s="296" t="str">
        <f t="shared" si="104"/>
        <v>.</v>
      </c>
      <c r="W2252" s="44"/>
      <c r="X2252" s="307"/>
      <c r="Y2252" s="44"/>
      <c r="Z2252" s="44"/>
      <c r="AA2252" s="44"/>
      <c r="AB2252" s="44"/>
      <c r="AC2252" s="44"/>
      <c r="AD2252" s="44"/>
      <c r="AE2252" s="44"/>
      <c r="AF2252" s="44"/>
      <c r="AG2252" s="44"/>
    </row>
    <row r="2253" spans="1:33" s="105" customFormat="1" ht="11.45" customHeight="1" outlineLevel="1" x14ac:dyDescent="0.2">
      <c r="A2253" s="142">
        <f t="shared" si="106"/>
        <v>2236</v>
      </c>
      <c r="B2253" s="318"/>
      <c r="C2253" s="71"/>
      <c r="D2253" s="314"/>
      <c r="E2253" s="70"/>
      <c r="F2253" s="309"/>
      <c r="G2253" s="308"/>
      <c r="H2253" s="305"/>
      <c r="I2253" s="305"/>
      <c r="J2253" s="311"/>
      <c r="K2253" s="305"/>
      <c r="L2253" s="130" t="str">
        <f>IF(I2253&lt;H2253,"Check dates",IF(AND(H2253="",I2253&gt;0),"Check dates",IF(I2253="",".",IFERROR(MAX(0,NETWORKDAYS(H2253,I2253,Lists!$F$45:$F$65)-IF(ISNUMBER(J2253),J2253,0)-1,0),"."))))</f>
        <v>.</v>
      </c>
      <c r="M2253" s="308"/>
      <c r="N2253" s="308"/>
      <c r="O2253" s="304"/>
      <c r="P2253" s="304"/>
      <c r="Q2253" s="304"/>
      <c r="R2253" s="304"/>
      <c r="S2253" s="130" t="str">
        <f t="shared" si="105"/>
        <v>.</v>
      </c>
      <c r="T2253" s="169" t="str">
        <f>IF(S2253="Yes",(NETWORKDAYS(H2253,$D$12,Lists!$F$45:$F$65)-IF(ISNUMBER(J2253),J2253,0)-1),".")</f>
        <v>.</v>
      </c>
      <c r="U2253" s="24"/>
      <c r="V2253" s="296" t="str">
        <f t="shared" si="104"/>
        <v>.</v>
      </c>
      <c r="W2253" s="44"/>
      <c r="X2253" s="307"/>
      <c r="Y2253" s="44"/>
      <c r="Z2253" s="44"/>
      <c r="AA2253" s="44"/>
      <c r="AB2253" s="44"/>
      <c r="AC2253" s="44"/>
      <c r="AD2253" s="44"/>
      <c r="AE2253" s="44"/>
      <c r="AF2253" s="44"/>
      <c r="AG2253" s="44"/>
    </row>
    <row r="2254" spans="1:33" s="105" customFormat="1" ht="11.45" customHeight="1" outlineLevel="1" x14ac:dyDescent="0.2">
      <c r="A2254" s="142">
        <f t="shared" si="106"/>
        <v>2237</v>
      </c>
      <c r="B2254" s="318"/>
      <c r="C2254" s="71"/>
      <c r="D2254" s="314"/>
      <c r="E2254" s="70"/>
      <c r="F2254" s="309"/>
      <c r="G2254" s="308"/>
      <c r="H2254" s="305"/>
      <c r="I2254" s="305"/>
      <c r="J2254" s="311"/>
      <c r="K2254" s="305"/>
      <c r="L2254" s="130" t="str">
        <f>IF(I2254&lt;H2254,"Check dates",IF(AND(H2254="",I2254&gt;0),"Check dates",IF(I2254="",".",IFERROR(MAX(0,NETWORKDAYS(H2254,I2254,Lists!$F$45:$F$65)-IF(ISNUMBER(J2254),J2254,0)-1,0),"."))))</f>
        <v>.</v>
      </c>
      <c r="M2254" s="308"/>
      <c r="N2254" s="308"/>
      <c r="O2254" s="304"/>
      <c r="P2254" s="304"/>
      <c r="Q2254" s="304"/>
      <c r="R2254" s="304"/>
      <c r="S2254" s="130" t="str">
        <f t="shared" si="105"/>
        <v>.</v>
      </c>
      <c r="T2254" s="169" t="str">
        <f>IF(S2254="Yes",(NETWORKDAYS(H2254,$D$12,Lists!$F$45:$F$65)-IF(ISNUMBER(J2254),J2254,0)-1),".")</f>
        <v>.</v>
      </c>
      <c r="U2254" s="24"/>
      <c r="V2254" s="296" t="str">
        <f t="shared" si="104"/>
        <v>.</v>
      </c>
      <c r="W2254" s="44"/>
      <c r="X2254" s="307"/>
      <c r="Y2254" s="44"/>
      <c r="Z2254" s="44"/>
      <c r="AA2254" s="44"/>
      <c r="AB2254" s="44"/>
      <c r="AC2254" s="44"/>
      <c r="AD2254" s="44"/>
      <c r="AE2254" s="44"/>
      <c r="AF2254" s="44"/>
      <c r="AG2254" s="44"/>
    </row>
    <row r="2255" spans="1:33" s="105" customFormat="1" ht="11.45" customHeight="1" outlineLevel="1" x14ac:dyDescent="0.2">
      <c r="A2255" s="142">
        <f t="shared" si="106"/>
        <v>2238</v>
      </c>
      <c r="B2255" s="318"/>
      <c r="C2255" s="71"/>
      <c r="D2255" s="314"/>
      <c r="E2255" s="70"/>
      <c r="F2255" s="309"/>
      <c r="G2255" s="308"/>
      <c r="H2255" s="305"/>
      <c r="I2255" s="305"/>
      <c r="J2255" s="311"/>
      <c r="K2255" s="305"/>
      <c r="L2255" s="130" t="str">
        <f>IF(I2255&lt;H2255,"Check dates",IF(AND(H2255="",I2255&gt;0),"Check dates",IF(I2255="",".",IFERROR(MAX(0,NETWORKDAYS(H2255,I2255,Lists!$F$45:$F$65)-IF(ISNUMBER(J2255),J2255,0)-1,0),"."))))</f>
        <v>.</v>
      </c>
      <c r="M2255" s="308"/>
      <c r="N2255" s="308"/>
      <c r="O2255" s="304"/>
      <c r="P2255" s="304"/>
      <c r="Q2255" s="304"/>
      <c r="R2255" s="304"/>
      <c r="S2255" s="130" t="str">
        <f t="shared" si="105"/>
        <v>.</v>
      </c>
      <c r="T2255" s="169" t="str">
        <f>IF(S2255="Yes",(NETWORKDAYS(H2255,$D$12,Lists!$F$45:$F$65)-IF(ISNUMBER(J2255),J2255,0)-1),".")</f>
        <v>.</v>
      </c>
      <c r="U2255" s="24"/>
      <c r="V2255" s="296" t="str">
        <f t="shared" si="104"/>
        <v>.</v>
      </c>
      <c r="W2255" s="44"/>
      <c r="X2255" s="307"/>
      <c r="Y2255" s="44"/>
      <c r="Z2255" s="44"/>
      <c r="AA2255" s="44"/>
      <c r="AB2255" s="44"/>
      <c r="AC2255" s="44"/>
      <c r="AD2255" s="44"/>
      <c r="AE2255" s="44"/>
      <c r="AF2255" s="44"/>
      <c r="AG2255" s="44"/>
    </row>
    <row r="2256" spans="1:33" s="105" customFormat="1" ht="11.45" customHeight="1" outlineLevel="1" x14ac:dyDescent="0.2">
      <c r="A2256" s="142">
        <f t="shared" si="106"/>
        <v>2239</v>
      </c>
      <c r="B2256" s="318"/>
      <c r="C2256" s="71"/>
      <c r="D2256" s="314"/>
      <c r="E2256" s="70"/>
      <c r="F2256" s="309"/>
      <c r="G2256" s="308"/>
      <c r="H2256" s="305"/>
      <c r="I2256" s="305"/>
      <c r="J2256" s="311"/>
      <c r="K2256" s="305"/>
      <c r="L2256" s="130" t="str">
        <f>IF(I2256&lt;H2256,"Check dates",IF(AND(H2256="",I2256&gt;0),"Check dates",IF(I2256="",".",IFERROR(MAX(0,NETWORKDAYS(H2256,I2256,Lists!$F$45:$F$65)-IF(ISNUMBER(J2256),J2256,0)-1,0),"."))))</f>
        <v>.</v>
      </c>
      <c r="M2256" s="308"/>
      <c r="N2256" s="308"/>
      <c r="O2256" s="304"/>
      <c r="P2256" s="304"/>
      <c r="Q2256" s="304"/>
      <c r="R2256" s="304"/>
      <c r="S2256" s="130" t="str">
        <f t="shared" si="105"/>
        <v>.</v>
      </c>
      <c r="T2256" s="169" t="str">
        <f>IF(S2256="Yes",(NETWORKDAYS(H2256,$D$12,Lists!$F$45:$F$65)-IF(ISNUMBER(J2256),J2256,0)-1),".")</f>
        <v>.</v>
      </c>
      <c r="U2256" s="24"/>
      <c r="V2256" s="296" t="str">
        <f t="shared" si="104"/>
        <v>.</v>
      </c>
      <c r="W2256" s="44"/>
      <c r="X2256" s="307"/>
      <c r="Y2256" s="44"/>
      <c r="Z2256" s="44"/>
      <c r="AA2256" s="44"/>
      <c r="AB2256" s="44"/>
      <c r="AC2256" s="44"/>
      <c r="AD2256" s="44"/>
      <c r="AE2256" s="44"/>
      <c r="AF2256" s="44"/>
      <c r="AG2256" s="44"/>
    </row>
    <row r="2257" spans="1:33" s="105" customFormat="1" ht="11.45" customHeight="1" outlineLevel="1" x14ac:dyDescent="0.2">
      <c r="A2257" s="142">
        <f t="shared" si="106"/>
        <v>2240</v>
      </c>
      <c r="B2257" s="318"/>
      <c r="C2257" s="71"/>
      <c r="D2257" s="314"/>
      <c r="E2257" s="70"/>
      <c r="F2257" s="309"/>
      <c r="G2257" s="308"/>
      <c r="H2257" s="305"/>
      <c r="I2257" s="305"/>
      <c r="J2257" s="311"/>
      <c r="K2257" s="305"/>
      <c r="L2257" s="130" t="str">
        <f>IF(I2257&lt;H2257,"Check dates",IF(AND(H2257="",I2257&gt;0),"Check dates",IF(I2257="",".",IFERROR(MAX(0,NETWORKDAYS(H2257,I2257,Lists!$F$45:$F$65)-IF(ISNUMBER(J2257),J2257,0)-1,0),"."))))</f>
        <v>.</v>
      </c>
      <c r="M2257" s="308"/>
      <c r="N2257" s="308"/>
      <c r="O2257" s="304"/>
      <c r="P2257" s="304"/>
      <c r="Q2257" s="304"/>
      <c r="R2257" s="304"/>
      <c r="S2257" s="130" t="str">
        <f t="shared" si="105"/>
        <v>.</v>
      </c>
      <c r="T2257" s="169" t="str">
        <f>IF(S2257="Yes",(NETWORKDAYS(H2257,$D$12,Lists!$F$45:$F$65)-IF(ISNUMBER(J2257),J2257,0)-1),".")</f>
        <v>.</v>
      </c>
      <c r="U2257" s="24"/>
      <c r="V2257" s="296" t="str">
        <f t="shared" ref="V2257:V2320" si="107">IF(I2257="",".",IF(VALUE(I2257)&lt;=VALUE($D$12),VALUE(I2257),"."))</f>
        <v>.</v>
      </c>
      <c r="W2257" s="44"/>
      <c r="X2257" s="307"/>
      <c r="Y2257" s="44"/>
      <c r="Z2257" s="44"/>
      <c r="AA2257" s="44"/>
      <c r="AB2257" s="44"/>
      <c r="AC2257" s="44"/>
      <c r="AD2257" s="44"/>
      <c r="AE2257" s="44"/>
      <c r="AF2257" s="44"/>
      <c r="AG2257" s="44"/>
    </row>
    <row r="2258" spans="1:33" s="105" customFormat="1" ht="11.45" customHeight="1" outlineLevel="1" x14ac:dyDescent="0.2">
      <c r="A2258" s="142">
        <f t="shared" si="106"/>
        <v>2241</v>
      </c>
      <c r="B2258" s="318"/>
      <c r="C2258" s="71"/>
      <c r="D2258" s="314"/>
      <c r="E2258" s="70"/>
      <c r="F2258" s="309"/>
      <c r="G2258" s="308"/>
      <c r="H2258" s="305"/>
      <c r="I2258" s="305"/>
      <c r="J2258" s="311"/>
      <c r="K2258" s="305"/>
      <c r="L2258" s="130" t="str">
        <f>IF(I2258&lt;H2258,"Check dates",IF(AND(H2258="",I2258&gt;0),"Check dates",IF(I2258="",".",IFERROR(MAX(0,NETWORKDAYS(H2258,I2258,Lists!$F$45:$F$65)-IF(ISNUMBER(J2258),J2258,0)-1,0),"."))))</f>
        <v>.</v>
      </c>
      <c r="M2258" s="308"/>
      <c r="N2258" s="308"/>
      <c r="O2258" s="304"/>
      <c r="P2258" s="304"/>
      <c r="Q2258" s="304"/>
      <c r="R2258" s="304"/>
      <c r="S2258" s="130" t="str">
        <f t="shared" ref="S2258:S2321" si="108">IF(ISBLANK(B2258),".",IF(V2258=".","Yes","No"))</f>
        <v>.</v>
      </c>
      <c r="T2258" s="169" t="str">
        <f>IF(S2258="Yes",(NETWORKDAYS(H2258,$D$12,Lists!$F$45:$F$65)-IF(ISNUMBER(J2258),J2258,0)-1),".")</f>
        <v>.</v>
      </c>
      <c r="U2258" s="24"/>
      <c r="V2258" s="296" t="str">
        <f t="shared" si="107"/>
        <v>.</v>
      </c>
      <c r="W2258" s="44"/>
      <c r="X2258" s="307"/>
      <c r="Y2258" s="44"/>
      <c r="Z2258" s="44"/>
      <c r="AA2258" s="44"/>
      <c r="AB2258" s="44"/>
      <c r="AC2258" s="44"/>
      <c r="AD2258" s="44"/>
      <c r="AE2258" s="44"/>
      <c r="AF2258" s="44"/>
      <c r="AG2258" s="44"/>
    </row>
    <row r="2259" spans="1:33" s="105" customFormat="1" ht="11.45" customHeight="1" outlineLevel="1" x14ac:dyDescent="0.2">
      <c r="A2259" s="142">
        <f t="shared" si="106"/>
        <v>2242</v>
      </c>
      <c r="B2259" s="318"/>
      <c r="C2259" s="71"/>
      <c r="D2259" s="314"/>
      <c r="E2259" s="70"/>
      <c r="F2259" s="309"/>
      <c r="G2259" s="308"/>
      <c r="H2259" s="305"/>
      <c r="I2259" s="305"/>
      <c r="J2259" s="311"/>
      <c r="K2259" s="305"/>
      <c r="L2259" s="130" t="str">
        <f>IF(I2259&lt;H2259,"Check dates",IF(AND(H2259="",I2259&gt;0),"Check dates",IF(I2259="",".",IFERROR(MAX(0,NETWORKDAYS(H2259,I2259,Lists!$F$45:$F$65)-IF(ISNUMBER(J2259),J2259,0)-1,0),"."))))</f>
        <v>.</v>
      </c>
      <c r="M2259" s="308"/>
      <c r="N2259" s="308"/>
      <c r="O2259" s="304"/>
      <c r="P2259" s="304"/>
      <c r="Q2259" s="304"/>
      <c r="R2259" s="304"/>
      <c r="S2259" s="130" t="str">
        <f t="shared" si="108"/>
        <v>.</v>
      </c>
      <c r="T2259" s="169" t="str">
        <f>IF(S2259="Yes",(NETWORKDAYS(H2259,$D$12,Lists!$F$45:$F$65)-IF(ISNUMBER(J2259),J2259,0)-1),".")</f>
        <v>.</v>
      </c>
      <c r="U2259" s="24"/>
      <c r="V2259" s="296" t="str">
        <f t="shared" si="107"/>
        <v>.</v>
      </c>
      <c r="W2259" s="44"/>
      <c r="X2259" s="307"/>
      <c r="Y2259" s="44"/>
      <c r="Z2259" s="44"/>
      <c r="AA2259" s="44"/>
      <c r="AB2259" s="44"/>
      <c r="AC2259" s="44"/>
      <c r="AD2259" s="44"/>
      <c r="AE2259" s="44"/>
      <c r="AF2259" s="44"/>
      <c r="AG2259" s="44"/>
    </row>
    <row r="2260" spans="1:33" s="105" customFormat="1" ht="11.45" customHeight="1" outlineLevel="1" x14ac:dyDescent="0.2">
      <c r="A2260" s="142">
        <f t="shared" si="106"/>
        <v>2243</v>
      </c>
      <c r="B2260" s="318"/>
      <c r="C2260" s="71"/>
      <c r="D2260" s="314"/>
      <c r="E2260" s="70"/>
      <c r="F2260" s="309"/>
      <c r="G2260" s="308"/>
      <c r="H2260" s="305"/>
      <c r="I2260" s="305"/>
      <c r="J2260" s="311"/>
      <c r="K2260" s="305"/>
      <c r="L2260" s="130" t="str">
        <f>IF(I2260&lt;H2260,"Check dates",IF(AND(H2260="",I2260&gt;0),"Check dates",IF(I2260="",".",IFERROR(MAX(0,NETWORKDAYS(H2260,I2260,Lists!$F$45:$F$65)-IF(ISNUMBER(J2260),J2260,0)-1,0),"."))))</f>
        <v>.</v>
      </c>
      <c r="M2260" s="308"/>
      <c r="N2260" s="308"/>
      <c r="O2260" s="304"/>
      <c r="P2260" s="304"/>
      <c r="Q2260" s="304"/>
      <c r="R2260" s="304"/>
      <c r="S2260" s="130" t="str">
        <f t="shared" si="108"/>
        <v>.</v>
      </c>
      <c r="T2260" s="169" t="str">
        <f>IF(S2260="Yes",(NETWORKDAYS(H2260,$D$12,Lists!$F$45:$F$65)-IF(ISNUMBER(J2260),J2260,0)-1),".")</f>
        <v>.</v>
      </c>
      <c r="U2260" s="24"/>
      <c r="V2260" s="296" t="str">
        <f t="shared" si="107"/>
        <v>.</v>
      </c>
      <c r="W2260" s="44"/>
      <c r="X2260" s="307"/>
      <c r="Y2260" s="44"/>
      <c r="Z2260" s="44"/>
      <c r="AA2260" s="44"/>
      <c r="AB2260" s="44"/>
      <c r="AC2260" s="44"/>
      <c r="AD2260" s="44"/>
      <c r="AE2260" s="44"/>
      <c r="AF2260" s="44"/>
      <c r="AG2260" s="44"/>
    </row>
    <row r="2261" spans="1:33" s="105" customFormat="1" ht="11.45" customHeight="1" outlineLevel="1" x14ac:dyDescent="0.2">
      <c r="A2261" s="142">
        <f t="shared" si="106"/>
        <v>2244</v>
      </c>
      <c r="B2261" s="318"/>
      <c r="C2261" s="71"/>
      <c r="D2261" s="314"/>
      <c r="E2261" s="70"/>
      <c r="F2261" s="309"/>
      <c r="G2261" s="308"/>
      <c r="H2261" s="305"/>
      <c r="I2261" s="305"/>
      <c r="J2261" s="311"/>
      <c r="K2261" s="305"/>
      <c r="L2261" s="130" t="str">
        <f>IF(I2261&lt;H2261,"Check dates",IF(AND(H2261="",I2261&gt;0),"Check dates",IF(I2261="",".",IFERROR(MAX(0,NETWORKDAYS(H2261,I2261,Lists!$F$45:$F$65)-IF(ISNUMBER(J2261),J2261,0)-1,0),"."))))</f>
        <v>.</v>
      </c>
      <c r="M2261" s="308"/>
      <c r="N2261" s="308"/>
      <c r="O2261" s="304"/>
      <c r="P2261" s="304"/>
      <c r="Q2261" s="304"/>
      <c r="R2261" s="304"/>
      <c r="S2261" s="130" t="str">
        <f t="shared" si="108"/>
        <v>.</v>
      </c>
      <c r="T2261" s="169" t="str">
        <f>IF(S2261="Yes",(NETWORKDAYS(H2261,$D$12,Lists!$F$45:$F$65)-IF(ISNUMBER(J2261),J2261,0)-1),".")</f>
        <v>.</v>
      </c>
      <c r="U2261" s="24"/>
      <c r="V2261" s="296" t="str">
        <f t="shared" si="107"/>
        <v>.</v>
      </c>
      <c r="W2261" s="44"/>
      <c r="X2261" s="307"/>
      <c r="Y2261" s="44"/>
      <c r="Z2261" s="44"/>
      <c r="AA2261" s="44"/>
      <c r="AB2261" s="44"/>
      <c r="AC2261" s="44"/>
      <c r="AD2261" s="44"/>
      <c r="AE2261" s="44"/>
      <c r="AF2261" s="44"/>
      <c r="AG2261" s="44"/>
    </row>
    <row r="2262" spans="1:33" s="105" customFormat="1" ht="11.45" customHeight="1" outlineLevel="1" x14ac:dyDescent="0.2">
      <c r="A2262" s="142">
        <f t="shared" si="106"/>
        <v>2245</v>
      </c>
      <c r="B2262" s="318"/>
      <c r="C2262" s="71"/>
      <c r="D2262" s="314"/>
      <c r="E2262" s="70"/>
      <c r="F2262" s="309"/>
      <c r="G2262" s="308"/>
      <c r="H2262" s="305"/>
      <c r="I2262" s="305"/>
      <c r="J2262" s="311"/>
      <c r="K2262" s="305"/>
      <c r="L2262" s="130" t="str">
        <f>IF(I2262&lt;H2262,"Check dates",IF(AND(H2262="",I2262&gt;0),"Check dates",IF(I2262="",".",IFERROR(MAX(0,NETWORKDAYS(H2262,I2262,Lists!$F$45:$F$65)-IF(ISNUMBER(J2262),J2262,0)-1,0),"."))))</f>
        <v>.</v>
      </c>
      <c r="M2262" s="308"/>
      <c r="N2262" s="308"/>
      <c r="O2262" s="304"/>
      <c r="P2262" s="304"/>
      <c r="Q2262" s="304"/>
      <c r="R2262" s="304"/>
      <c r="S2262" s="130" t="str">
        <f t="shared" si="108"/>
        <v>.</v>
      </c>
      <c r="T2262" s="169" t="str">
        <f>IF(S2262="Yes",(NETWORKDAYS(H2262,$D$12,Lists!$F$45:$F$65)-IF(ISNUMBER(J2262),J2262,0)-1),".")</f>
        <v>.</v>
      </c>
      <c r="U2262" s="24"/>
      <c r="V2262" s="296" t="str">
        <f t="shared" si="107"/>
        <v>.</v>
      </c>
      <c r="W2262" s="44"/>
      <c r="X2262" s="307"/>
      <c r="Y2262" s="44"/>
      <c r="Z2262" s="44"/>
      <c r="AA2262" s="44"/>
      <c r="AB2262" s="44"/>
      <c r="AC2262" s="44"/>
      <c r="AD2262" s="44"/>
      <c r="AE2262" s="44"/>
      <c r="AF2262" s="44"/>
      <c r="AG2262" s="44"/>
    </row>
    <row r="2263" spans="1:33" s="105" customFormat="1" ht="11.45" customHeight="1" outlineLevel="1" x14ac:dyDescent="0.2">
      <c r="A2263" s="142">
        <f t="shared" si="106"/>
        <v>2246</v>
      </c>
      <c r="B2263" s="318"/>
      <c r="C2263" s="71"/>
      <c r="D2263" s="314"/>
      <c r="E2263" s="70"/>
      <c r="F2263" s="309"/>
      <c r="G2263" s="308"/>
      <c r="H2263" s="305"/>
      <c r="I2263" s="305"/>
      <c r="J2263" s="311"/>
      <c r="K2263" s="305"/>
      <c r="L2263" s="130" t="str">
        <f>IF(I2263&lt;H2263,"Check dates",IF(AND(H2263="",I2263&gt;0),"Check dates",IF(I2263="",".",IFERROR(MAX(0,NETWORKDAYS(H2263,I2263,Lists!$F$45:$F$65)-IF(ISNUMBER(J2263),J2263,0)-1,0),"."))))</f>
        <v>.</v>
      </c>
      <c r="M2263" s="308"/>
      <c r="N2263" s="308"/>
      <c r="O2263" s="304"/>
      <c r="P2263" s="304"/>
      <c r="Q2263" s="304"/>
      <c r="R2263" s="304"/>
      <c r="S2263" s="130" t="str">
        <f t="shared" si="108"/>
        <v>.</v>
      </c>
      <c r="T2263" s="169" t="str">
        <f>IF(S2263="Yes",(NETWORKDAYS(H2263,$D$12,Lists!$F$45:$F$65)-IF(ISNUMBER(J2263),J2263,0)-1),".")</f>
        <v>.</v>
      </c>
      <c r="U2263" s="24"/>
      <c r="V2263" s="296" t="str">
        <f t="shared" si="107"/>
        <v>.</v>
      </c>
      <c r="W2263" s="44"/>
      <c r="X2263" s="307"/>
      <c r="Y2263" s="44"/>
      <c r="Z2263" s="44"/>
      <c r="AA2263" s="44"/>
      <c r="AB2263" s="44"/>
      <c r="AC2263" s="44"/>
      <c r="AD2263" s="44"/>
      <c r="AE2263" s="44"/>
      <c r="AF2263" s="44"/>
      <c r="AG2263" s="44"/>
    </row>
    <row r="2264" spans="1:33" s="105" customFormat="1" ht="11.45" customHeight="1" outlineLevel="1" x14ac:dyDescent="0.2">
      <c r="A2264" s="142">
        <f t="shared" si="106"/>
        <v>2247</v>
      </c>
      <c r="B2264" s="318"/>
      <c r="C2264" s="71"/>
      <c r="D2264" s="314"/>
      <c r="E2264" s="70"/>
      <c r="F2264" s="309"/>
      <c r="G2264" s="308"/>
      <c r="H2264" s="305"/>
      <c r="I2264" s="305"/>
      <c r="J2264" s="311"/>
      <c r="K2264" s="305"/>
      <c r="L2264" s="130" t="str">
        <f>IF(I2264&lt;H2264,"Check dates",IF(AND(H2264="",I2264&gt;0),"Check dates",IF(I2264="",".",IFERROR(MAX(0,NETWORKDAYS(H2264,I2264,Lists!$F$45:$F$65)-IF(ISNUMBER(J2264),J2264,0)-1,0),"."))))</f>
        <v>.</v>
      </c>
      <c r="M2264" s="308"/>
      <c r="N2264" s="308"/>
      <c r="O2264" s="304"/>
      <c r="P2264" s="304"/>
      <c r="Q2264" s="304"/>
      <c r="R2264" s="304"/>
      <c r="S2264" s="130" t="str">
        <f t="shared" si="108"/>
        <v>.</v>
      </c>
      <c r="T2264" s="169" t="str">
        <f>IF(S2264="Yes",(NETWORKDAYS(H2264,$D$12,Lists!$F$45:$F$65)-IF(ISNUMBER(J2264),J2264,0)-1),".")</f>
        <v>.</v>
      </c>
      <c r="U2264" s="24"/>
      <c r="V2264" s="296" t="str">
        <f t="shared" si="107"/>
        <v>.</v>
      </c>
      <c r="W2264" s="44"/>
      <c r="X2264" s="307"/>
      <c r="Y2264" s="44"/>
      <c r="Z2264" s="44"/>
      <c r="AA2264" s="44"/>
      <c r="AB2264" s="44"/>
      <c r="AC2264" s="44"/>
      <c r="AD2264" s="44"/>
      <c r="AE2264" s="44"/>
      <c r="AF2264" s="44"/>
      <c r="AG2264" s="44"/>
    </row>
    <row r="2265" spans="1:33" s="105" customFormat="1" ht="11.45" customHeight="1" outlineLevel="1" x14ac:dyDescent="0.2">
      <c r="A2265" s="142">
        <f t="shared" si="106"/>
        <v>2248</v>
      </c>
      <c r="B2265" s="318"/>
      <c r="C2265" s="71"/>
      <c r="D2265" s="314"/>
      <c r="E2265" s="70"/>
      <c r="F2265" s="309"/>
      <c r="G2265" s="308"/>
      <c r="H2265" s="305"/>
      <c r="I2265" s="305"/>
      <c r="J2265" s="311"/>
      <c r="K2265" s="305"/>
      <c r="L2265" s="130" t="str">
        <f>IF(I2265&lt;H2265,"Check dates",IF(AND(H2265="",I2265&gt;0),"Check dates",IF(I2265="",".",IFERROR(MAX(0,NETWORKDAYS(H2265,I2265,Lists!$F$45:$F$65)-IF(ISNUMBER(J2265),J2265,0)-1,0),"."))))</f>
        <v>.</v>
      </c>
      <c r="M2265" s="308"/>
      <c r="N2265" s="308"/>
      <c r="O2265" s="304"/>
      <c r="P2265" s="304"/>
      <c r="Q2265" s="304"/>
      <c r="R2265" s="304"/>
      <c r="S2265" s="130" t="str">
        <f t="shared" si="108"/>
        <v>.</v>
      </c>
      <c r="T2265" s="169" t="str">
        <f>IF(S2265="Yes",(NETWORKDAYS(H2265,$D$12,Lists!$F$45:$F$65)-IF(ISNUMBER(J2265),J2265,0)-1),".")</f>
        <v>.</v>
      </c>
      <c r="U2265" s="24"/>
      <c r="V2265" s="296" t="str">
        <f t="shared" si="107"/>
        <v>.</v>
      </c>
      <c r="W2265" s="44"/>
      <c r="X2265" s="307"/>
      <c r="Y2265" s="44"/>
      <c r="Z2265" s="44"/>
      <c r="AA2265" s="44"/>
      <c r="AB2265" s="44"/>
      <c r="AC2265" s="44"/>
      <c r="AD2265" s="44"/>
      <c r="AE2265" s="44"/>
      <c r="AF2265" s="44"/>
      <c r="AG2265" s="44"/>
    </row>
    <row r="2266" spans="1:33" s="105" customFormat="1" ht="11.45" customHeight="1" outlineLevel="1" x14ac:dyDescent="0.2">
      <c r="A2266" s="142">
        <f t="shared" si="106"/>
        <v>2249</v>
      </c>
      <c r="B2266" s="318"/>
      <c r="C2266" s="71"/>
      <c r="D2266" s="314"/>
      <c r="E2266" s="70"/>
      <c r="F2266" s="309"/>
      <c r="G2266" s="308"/>
      <c r="H2266" s="305"/>
      <c r="I2266" s="305"/>
      <c r="J2266" s="311"/>
      <c r="K2266" s="305"/>
      <c r="L2266" s="130" t="str">
        <f>IF(I2266&lt;H2266,"Check dates",IF(AND(H2266="",I2266&gt;0),"Check dates",IF(I2266="",".",IFERROR(MAX(0,NETWORKDAYS(H2266,I2266,Lists!$F$45:$F$65)-IF(ISNUMBER(J2266),J2266,0)-1,0),"."))))</f>
        <v>.</v>
      </c>
      <c r="M2266" s="308"/>
      <c r="N2266" s="308"/>
      <c r="O2266" s="304"/>
      <c r="P2266" s="304"/>
      <c r="Q2266" s="304"/>
      <c r="R2266" s="304"/>
      <c r="S2266" s="130" t="str">
        <f t="shared" si="108"/>
        <v>.</v>
      </c>
      <c r="T2266" s="169" t="str">
        <f>IF(S2266="Yes",(NETWORKDAYS(H2266,$D$12,Lists!$F$45:$F$65)-IF(ISNUMBER(J2266),J2266,0)-1),".")</f>
        <v>.</v>
      </c>
      <c r="U2266" s="24"/>
      <c r="V2266" s="296" t="str">
        <f t="shared" si="107"/>
        <v>.</v>
      </c>
      <c r="W2266" s="44"/>
      <c r="X2266" s="307"/>
      <c r="Y2266" s="44"/>
      <c r="Z2266" s="44"/>
      <c r="AA2266" s="44"/>
      <c r="AB2266" s="44"/>
      <c r="AC2266" s="44"/>
      <c r="AD2266" s="44"/>
      <c r="AE2266" s="44"/>
      <c r="AF2266" s="44"/>
      <c r="AG2266" s="44"/>
    </row>
    <row r="2267" spans="1:33" s="105" customFormat="1" ht="11.45" customHeight="1" outlineLevel="1" x14ac:dyDescent="0.2">
      <c r="A2267" s="142">
        <f t="shared" si="106"/>
        <v>2250</v>
      </c>
      <c r="B2267" s="318"/>
      <c r="C2267" s="71"/>
      <c r="D2267" s="314"/>
      <c r="E2267" s="70"/>
      <c r="F2267" s="309"/>
      <c r="G2267" s="308"/>
      <c r="H2267" s="305"/>
      <c r="I2267" s="305"/>
      <c r="J2267" s="311"/>
      <c r="K2267" s="305"/>
      <c r="L2267" s="130" t="str">
        <f>IF(I2267&lt;H2267,"Check dates",IF(AND(H2267="",I2267&gt;0),"Check dates",IF(I2267="",".",IFERROR(MAX(0,NETWORKDAYS(H2267,I2267,Lists!$F$45:$F$65)-IF(ISNUMBER(J2267),J2267,0)-1,0),"."))))</f>
        <v>.</v>
      </c>
      <c r="M2267" s="308"/>
      <c r="N2267" s="308"/>
      <c r="O2267" s="304"/>
      <c r="P2267" s="304"/>
      <c r="Q2267" s="304"/>
      <c r="R2267" s="304"/>
      <c r="S2267" s="130" t="str">
        <f t="shared" si="108"/>
        <v>.</v>
      </c>
      <c r="T2267" s="169" t="str">
        <f>IF(S2267="Yes",(NETWORKDAYS(H2267,$D$12,Lists!$F$45:$F$65)-IF(ISNUMBER(J2267),J2267,0)-1),".")</f>
        <v>.</v>
      </c>
      <c r="U2267" s="24"/>
      <c r="V2267" s="296" t="str">
        <f t="shared" si="107"/>
        <v>.</v>
      </c>
      <c r="W2267" s="44"/>
      <c r="X2267" s="307"/>
      <c r="Y2267" s="44"/>
      <c r="Z2267" s="44"/>
      <c r="AA2267" s="44"/>
      <c r="AB2267" s="44"/>
      <c r="AC2267" s="44"/>
      <c r="AD2267" s="44"/>
      <c r="AE2267" s="44"/>
      <c r="AF2267" s="44"/>
      <c r="AG2267" s="44"/>
    </row>
    <row r="2268" spans="1:33" s="105" customFormat="1" ht="11.45" customHeight="1" outlineLevel="1" x14ac:dyDescent="0.2">
      <c r="A2268" s="142">
        <f t="shared" si="106"/>
        <v>2251</v>
      </c>
      <c r="B2268" s="318"/>
      <c r="C2268" s="71"/>
      <c r="D2268" s="314"/>
      <c r="E2268" s="70"/>
      <c r="F2268" s="309"/>
      <c r="G2268" s="308"/>
      <c r="H2268" s="305"/>
      <c r="I2268" s="305"/>
      <c r="J2268" s="311"/>
      <c r="K2268" s="305"/>
      <c r="L2268" s="130" t="str">
        <f>IF(I2268&lt;H2268,"Check dates",IF(AND(H2268="",I2268&gt;0),"Check dates",IF(I2268="",".",IFERROR(MAX(0,NETWORKDAYS(H2268,I2268,Lists!$F$45:$F$65)-IF(ISNUMBER(J2268),J2268,0)-1,0),"."))))</f>
        <v>.</v>
      </c>
      <c r="M2268" s="308"/>
      <c r="N2268" s="308"/>
      <c r="O2268" s="304"/>
      <c r="P2268" s="304"/>
      <c r="Q2268" s="304"/>
      <c r="R2268" s="304"/>
      <c r="S2268" s="130" t="str">
        <f t="shared" si="108"/>
        <v>.</v>
      </c>
      <c r="T2268" s="169" t="str">
        <f>IF(S2268="Yes",(NETWORKDAYS(H2268,$D$12,Lists!$F$45:$F$65)-IF(ISNUMBER(J2268),J2268,0)-1),".")</f>
        <v>.</v>
      </c>
      <c r="U2268" s="24"/>
      <c r="V2268" s="296" t="str">
        <f t="shared" si="107"/>
        <v>.</v>
      </c>
      <c r="W2268" s="44"/>
      <c r="X2268" s="307"/>
      <c r="Y2268" s="44"/>
      <c r="Z2268" s="44"/>
      <c r="AA2268" s="44"/>
      <c r="AB2268" s="44"/>
      <c r="AC2268" s="44"/>
      <c r="AD2268" s="44"/>
      <c r="AE2268" s="44"/>
      <c r="AF2268" s="44"/>
      <c r="AG2268" s="44"/>
    </row>
    <row r="2269" spans="1:33" s="105" customFormat="1" ht="11.45" customHeight="1" outlineLevel="1" x14ac:dyDescent="0.2">
      <c r="A2269" s="142">
        <f t="shared" si="106"/>
        <v>2252</v>
      </c>
      <c r="B2269" s="318"/>
      <c r="C2269" s="71"/>
      <c r="D2269" s="314"/>
      <c r="E2269" s="70"/>
      <c r="F2269" s="309"/>
      <c r="G2269" s="308"/>
      <c r="H2269" s="305"/>
      <c r="I2269" s="305"/>
      <c r="J2269" s="311"/>
      <c r="K2269" s="305"/>
      <c r="L2269" s="130" t="str">
        <f>IF(I2269&lt;H2269,"Check dates",IF(AND(H2269="",I2269&gt;0),"Check dates",IF(I2269="",".",IFERROR(MAX(0,NETWORKDAYS(H2269,I2269,Lists!$F$45:$F$65)-IF(ISNUMBER(J2269),J2269,0)-1,0),"."))))</f>
        <v>.</v>
      </c>
      <c r="M2269" s="308"/>
      <c r="N2269" s="308"/>
      <c r="O2269" s="304"/>
      <c r="P2269" s="304"/>
      <c r="Q2269" s="304"/>
      <c r="R2269" s="304"/>
      <c r="S2269" s="130" t="str">
        <f t="shared" si="108"/>
        <v>.</v>
      </c>
      <c r="T2269" s="169" t="str">
        <f>IF(S2269="Yes",(NETWORKDAYS(H2269,$D$12,Lists!$F$45:$F$65)-IF(ISNUMBER(J2269),J2269,0)-1),".")</f>
        <v>.</v>
      </c>
      <c r="U2269" s="24"/>
      <c r="V2269" s="296" t="str">
        <f t="shared" si="107"/>
        <v>.</v>
      </c>
      <c r="W2269" s="44"/>
      <c r="X2269" s="307"/>
      <c r="Y2269" s="44"/>
      <c r="Z2269" s="44"/>
      <c r="AA2269" s="44"/>
      <c r="AB2269" s="44"/>
      <c r="AC2269" s="44"/>
      <c r="AD2269" s="44"/>
      <c r="AE2269" s="44"/>
      <c r="AF2269" s="44"/>
      <c r="AG2269" s="44"/>
    </row>
    <row r="2270" spans="1:33" s="105" customFormat="1" ht="11.45" customHeight="1" outlineLevel="1" x14ac:dyDescent="0.2">
      <c r="A2270" s="142">
        <f t="shared" si="106"/>
        <v>2253</v>
      </c>
      <c r="B2270" s="318"/>
      <c r="C2270" s="71"/>
      <c r="D2270" s="314"/>
      <c r="E2270" s="70"/>
      <c r="F2270" s="309"/>
      <c r="G2270" s="308"/>
      <c r="H2270" s="305"/>
      <c r="I2270" s="305"/>
      <c r="J2270" s="311"/>
      <c r="K2270" s="305"/>
      <c r="L2270" s="130" t="str">
        <f>IF(I2270&lt;H2270,"Check dates",IF(AND(H2270="",I2270&gt;0),"Check dates",IF(I2270="",".",IFERROR(MAX(0,NETWORKDAYS(H2270,I2270,Lists!$F$45:$F$65)-IF(ISNUMBER(J2270),J2270,0)-1,0),"."))))</f>
        <v>.</v>
      </c>
      <c r="M2270" s="308"/>
      <c r="N2270" s="308"/>
      <c r="O2270" s="304"/>
      <c r="P2270" s="304"/>
      <c r="Q2270" s="304"/>
      <c r="R2270" s="304"/>
      <c r="S2270" s="130" t="str">
        <f t="shared" si="108"/>
        <v>.</v>
      </c>
      <c r="T2270" s="169" t="str">
        <f>IF(S2270="Yes",(NETWORKDAYS(H2270,$D$12,Lists!$F$45:$F$65)-IF(ISNUMBER(J2270),J2270,0)-1),".")</f>
        <v>.</v>
      </c>
      <c r="U2270" s="24"/>
      <c r="V2270" s="296" t="str">
        <f t="shared" si="107"/>
        <v>.</v>
      </c>
      <c r="W2270" s="44"/>
      <c r="X2270" s="307"/>
      <c r="Y2270" s="44"/>
      <c r="Z2270" s="44"/>
      <c r="AA2270" s="44"/>
      <c r="AB2270" s="44"/>
      <c r="AC2270" s="44"/>
      <c r="AD2270" s="44"/>
      <c r="AE2270" s="44"/>
      <c r="AF2270" s="44"/>
      <c r="AG2270" s="44"/>
    </row>
    <row r="2271" spans="1:33" s="105" customFormat="1" ht="11.45" customHeight="1" outlineLevel="1" x14ac:dyDescent="0.2">
      <c r="A2271" s="142">
        <f t="shared" si="106"/>
        <v>2254</v>
      </c>
      <c r="B2271" s="318"/>
      <c r="C2271" s="71"/>
      <c r="D2271" s="314"/>
      <c r="E2271" s="70"/>
      <c r="F2271" s="309"/>
      <c r="G2271" s="308"/>
      <c r="H2271" s="305"/>
      <c r="I2271" s="305"/>
      <c r="J2271" s="311"/>
      <c r="K2271" s="305"/>
      <c r="L2271" s="130" t="str">
        <f>IF(I2271&lt;H2271,"Check dates",IF(AND(H2271="",I2271&gt;0),"Check dates",IF(I2271="",".",IFERROR(MAX(0,NETWORKDAYS(H2271,I2271,Lists!$F$45:$F$65)-IF(ISNUMBER(J2271),J2271,0)-1,0),"."))))</f>
        <v>.</v>
      </c>
      <c r="M2271" s="308"/>
      <c r="N2271" s="308"/>
      <c r="O2271" s="304"/>
      <c r="P2271" s="304"/>
      <c r="Q2271" s="304"/>
      <c r="R2271" s="304"/>
      <c r="S2271" s="130" t="str">
        <f t="shared" si="108"/>
        <v>.</v>
      </c>
      <c r="T2271" s="169" t="str">
        <f>IF(S2271="Yes",(NETWORKDAYS(H2271,$D$12,Lists!$F$45:$F$65)-IF(ISNUMBER(J2271),J2271,0)-1),".")</f>
        <v>.</v>
      </c>
      <c r="U2271" s="24"/>
      <c r="V2271" s="296" t="str">
        <f t="shared" si="107"/>
        <v>.</v>
      </c>
      <c r="W2271" s="44"/>
      <c r="X2271" s="307"/>
      <c r="Y2271" s="44"/>
      <c r="Z2271" s="44"/>
      <c r="AA2271" s="44"/>
      <c r="AB2271" s="44"/>
      <c r="AC2271" s="44"/>
      <c r="AD2271" s="44"/>
      <c r="AE2271" s="44"/>
      <c r="AF2271" s="44"/>
      <c r="AG2271" s="44"/>
    </row>
    <row r="2272" spans="1:33" s="105" customFormat="1" ht="11.45" customHeight="1" outlineLevel="1" x14ac:dyDescent="0.2">
      <c r="A2272" s="142">
        <f t="shared" si="106"/>
        <v>2255</v>
      </c>
      <c r="B2272" s="318"/>
      <c r="C2272" s="71"/>
      <c r="D2272" s="314"/>
      <c r="E2272" s="70"/>
      <c r="F2272" s="309"/>
      <c r="G2272" s="308"/>
      <c r="H2272" s="305"/>
      <c r="I2272" s="305"/>
      <c r="J2272" s="311"/>
      <c r="K2272" s="305"/>
      <c r="L2272" s="130" t="str">
        <f>IF(I2272&lt;H2272,"Check dates",IF(AND(H2272="",I2272&gt;0),"Check dates",IF(I2272="",".",IFERROR(MAX(0,NETWORKDAYS(H2272,I2272,Lists!$F$45:$F$65)-IF(ISNUMBER(J2272),J2272,0)-1,0),"."))))</f>
        <v>.</v>
      </c>
      <c r="M2272" s="308"/>
      <c r="N2272" s="308"/>
      <c r="O2272" s="304"/>
      <c r="P2272" s="304"/>
      <c r="Q2272" s="304"/>
      <c r="R2272" s="304"/>
      <c r="S2272" s="130" t="str">
        <f t="shared" si="108"/>
        <v>.</v>
      </c>
      <c r="T2272" s="169" t="str">
        <f>IF(S2272="Yes",(NETWORKDAYS(H2272,$D$12,Lists!$F$45:$F$65)-IF(ISNUMBER(J2272),J2272,0)-1),".")</f>
        <v>.</v>
      </c>
      <c r="U2272" s="24"/>
      <c r="V2272" s="296" t="str">
        <f t="shared" si="107"/>
        <v>.</v>
      </c>
      <c r="W2272" s="44"/>
      <c r="X2272" s="307"/>
      <c r="Y2272" s="44"/>
      <c r="Z2272" s="44"/>
      <c r="AA2272" s="44"/>
      <c r="AB2272" s="44"/>
      <c r="AC2272" s="44"/>
      <c r="AD2272" s="44"/>
      <c r="AE2272" s="44"/>
      <c r="AF2272" s="44"/>
      <c r="AG2272" s="44"/>
    </row>
    <row r="2273" spans="1:33" s="105" customFormat="1" ht="11.45" customHeight="1" outlineLevel="1" x14ac:dyDescent="0.2">
      <c r="A2273" s="142">
        <f t="shared" si="106"/>
        <v>2256</v>
      </c>
      <c r="B2273" s="318"/>
      <c r="C2273" s="71"/>
      <c r="D2273" s="314"/>
      <c r="E2273" s="70"/>
      <c r="F2273" s="309"/>
      <c r="G2273" s="308"/>
      <c r="H2273" s="305"/>
      <c r="I2273" s="305"/>
      <c r="J2273" s="311"/>
      <c r="K2273" s="305"/>
      <c r="L2273" s="130" t="str">
        <f>IF(I2273&lt;H2273,"Check dates",IF(AND(H2273="",I2273&gt;0),"Check dates",IF(I2273="",".",IFERROR(MAX(0,NETWORKDAYS(H2273,I2273,Lists!$F$45:$F$65)-IF(ISNUMBER(J2273),J2273,0)-1,0),"."))))</f>
        <v>.</v>
      </c>
      <c r="M2273" s="308"/>
      <c r="N2273" s="308"/>
      <c r="O2273" s="304"/>
      <c r="P2273" s="304"/>
      <c r="Q2273" s="304"/>
      <c r="R2273" s="304"/>
      <c r="S2273" s="130" t="str">
        <f t="shared" si="108"/>
        <v>.</v>
      </c>
      <c r="T2273" s="169" t="str">
        <f>IF(S2273="Yes",(NETWORKDAYS(H2273,$D$12,Lists!$F$45:$F$65)-IF(ISNUMBER(J2273),J2273,0)-1),".")</f>
        <v>.</v>
      </c>
      <c r="U2273" s="24"/>
      <c r="V2273" s="296" t="str">
        <f t="shared" si="107"/>
        <v>.</v>
      </c>
      <c r="W2273" s="44"/>
      <c r="X2273" s="307"/>
      <c r="Y2273" s="44"/>
      <c r="Z2273" s="44"/>
      <c r="AA2273" s="44"/>
      <c r="AB2273" s="44"/>
      <c r="AC2273" s="44"/>
      <c r="AD2273" s="44"/>
      <c r="AE2273" s="44"/>
      <c r="AF2273" s="44"/>
      <c r="AG2273" s="44"/>
    </row>
    <row r="2274" spans="1:33" s="105" customFormat="1" ht="11.45" customHeight="1" outlineLevel="1" x14ac:dyDescent="0.2">
      <c r="A2274" s="142">
        <f t="shared" si="106"/>
        <v>2257</v>
      </c>
      <c r="B2274" s="318"/>
      <c r="C2274" s="71"/>
      <c r="D2274" s="314"/>
      <c r="E2274" s="70"/>
      <c r="F2274" s="309"/>
      <c r="G2274" s="308"/>
      <c r="H2274" s="305"/>
      <c r="I2274" s="305"/>
      <c r="J2274" s="311"/>
      <c r="K2274" s="305"/>
      <c r="L2274" s="130" t="str">
        <f>IF(I2274&lt;H2274,"Check dates",IF(AND(H2274="",I2274&gt;0),"Check dates",IF(I2274="",".",IFERROR(MAX(0,NETWORKDAYS(H2274,I2274,Lists!$F$45:$F$65)-IF(ISNUMBER(J2274),J2274,0)-1,0),"."))))</f>
        <v>.</v>
      </c>
      <c r="M2274" s="308"/>
      <c r="N2274" s="308"/>
      <c r="O2274" s="304"/>
      <c r="P2274" s="304"/>
      <c r="Q2274" s="304"/>
      <c r="R2274" s="304"/>
      <c r="S2274" s="130" t="str">
        <f t="shared" si="108"/>
        <v>.</v>
      </c>
      <c r="T2274" s="169" t="str">
        <f>IF(S2274="Yes",(NETWORKDAYS(H2274,$D$12,Lists!$F$45:$F$65)-IF(ISNUMBER(J2274),J2274,0)-1),".")</f>
        <v>.</v>
      </c>
      <c r="U2274" s="24"/>
      <c r="V2274" s="296" t="str">
        <f t="shared" si="107"/>
        <v>.</v>
      </c>
      <c r="W2274" s="44"/>
      <c r="X2274" s="307"/>
      <c r="Y2274" s="44"/>
      <c r="Z2274" s="44"/>
      <c r="AA2274" s="44"/>
      <c r="AB2274" s="44"/>
      <c r="AC2274" s="44"/>
      <c r="AD2274" s="44"/>
      <c r="AE2274" s="44"/>
      <c r="AF2274" s="44"/>
      <c r="AG2274" s="44"/>
    </row>
    <row r="2275" spans="1:33" s="105" customFormat="1" ht="11.45" customHeight="1" outlineLevel="1" x14ac:dyDescent="0.2">
      <c r="A2275" s="142">
        <f t="shared" si="106"/>
        <v>2258</v>
      </c>
      <c r="B2275" s="318"/>
      <c r="C2275" s="71"/>
      <c r="D2275" s="314"/>
      <c r="E2275" s="70"/>
      <c r="F2275" s="309"/>
      <c r="G2275" s="308"/>
      <c r="H2275" s="305"/>
      <c r="I2275" s="305"/>
      <c r="J2275" s="311"/>
      <c r="K2275" s="305"/>
      <c r="L2275" s="130" t="str">
        <f>IF(I2275&lt;H2275,"Check dates",IF(AND(H2275="",I2275&gt;0),"Check dates",IF(I2275="",".",IFERROR(MAX(0,NETWORKDAYS(H2275,I2275,Lists!$F$45:$F$65)-IF(ISNUMBER(J2275),J2275,0)-1,0),"."))))</f>
        <v>.</v>
      </c>
      <c r="M2275" s="308"/>
      <c r="N2275" s="308"/>
      <c r="O2275" s="304"/>
      <c r="P2275" s="304"/>
      <c r="Q2275" s="304"/>
      <c r="R2275" s="304"/>
      <c r="S2275" s="130" t="str">
        <f t="shared" si="108"/>
        <v>.</v>
      </c>
      <c r="T2275" s="169" t="str">
        <f>IF(S2275="Yes",(NETWORKDAYS(H2275,$D$12,Lists!$F$45:$F$65)-IF(ISNUMBER(J2275),J2275,0)-1),".")</f>
        <v>.</v>
      </c>
      <c r="U2275" s="24"/>
      <c r="V2275" s="296" t="str">
        <f t="shared" si="107"/>
        <v>.</v>
      </c>
      <c r="W2275" s="44"/>
      <c r="X2275" s="307"/>
      <c r="Y2275" s="44"/>
      <c r="Z2275" s="44"/>
      <c r="AA2275" s="44"/>
      <c r="AB2275" s="44"/>
      <c r="AC2275" s="44"/>
      <c r="AD2275" s="44"/>
      <c r="AE2275" s="44"/>
      <c r="AF2275" s="44"/>
      <c r="AG2275" s="44"/>
    </row>
    <row r="2276" spans="1:33" s="105" customFormat="1" ht="11.45" customHeight="1" outlineLevel="1" x14ac:dyDescent="0.2">
      <c r="A2276" s="142">
        <f t="shared" si="106"/>
        <v>2259</v>
      </c>
      <c r="B2276" s="318"/>
      <c r="C2276" s="71"/>
      <c r="D2276" s="314"/>
      <c r="E2276" s="70"/>
      <c r="F2276" s="309"/>
      <c r="G2276" s="308"/>
      <c r="H2276" s="305"/>
      <c r="I2276" s="305"/>
      <c r="J2276" s="311"/>
      <c r="K2276" s="305"/>
      <c r="L2276" s="130" t="str">
        <f>IF(I2276&lt;H2276,"Check dates",IF(AND(H2276="",I2276&gt;0),"Check dates",IF(I2276="",".",IFERROR(MAX(0,NETWORKDAYS(H2276,I2276,Lists!$F$45:$F$65)-IF(ISNUMBER(J2276),J2276,0)-1,0),"."))))</f>
        <v>.</v>
      </c>
      <c r="M2276" s="308"/>
      <c r="N2276" s="308"/>
      <c r="O2276" s="304"/>
      <c r="P2276" s="304"/>
      <c r="Q2276" s="304"/>
      <c r="R2276" s="304"/>
      <c r="S2276" s="130" t="str">
        <f t="shared" si="108"/>
        <v>.</v>
      </c>
      <c r="T2276" s="169" t="str">
        <f>IF(S2276="Yes",(NETWORKDAYS(H2276,$D$12,Lists!$F$45:$F$65)-IF(ISNUMBER(J2276),J2276,0)-1),".")</f>
        <v>.</v>
      </c>
      <c r="U2276" s="24"/>
      <c r="V2276" s="296" t="str">
        <f t="shared" si="107"/>
        <v>.</v>
      </c>
      <c r="W2276" s="44"/>
      <c r="X2276" s="307"/>
      <c r="Y2276" s="44"/>
      <c r="Z2276" s="44"/>
      <c r="AA2276" s="44"/>
      <c r="AB2276" s="44"/>
      <c r="AC2276" s="44"/>
      <c r="AD2276" s="44"/>
      <c r="AE2276" s="44"/>
      <c r="AF2276" s="44"/>
      <c r="AG2276" s="44"/>
    </row>
    <row r="2277" spans="1:33" s="105" customFormat="1" ht="11.45" customHeight="1" outlineLevel="1" x14ac:dyDescent="0.2">
      <c r="A2277" s="142">
        <f t="shared" si="106"/>
        <v>2260</v>
      </c>
      <c r="B2277" s="318"/>
      <c r="C2277" s="71"/>
      <c r="D2277" s="314"/>
      <c r="E2277" s="70"/>
      <c r="F2277" s="309"/>
      <c r="G2277" s="308"/>
      <c r="H2277" s="305"/>
      <c r="I2277" s="305"/>
      <c r="J2277" s="311"/>
      <c r="K2277" s="305"/>
      <c r="L2277" s="130" t="str">
        <f>IF(I2277&lt;H2277,"Check dates",IF(AND(H2277="",I2277&gt;0),"Check dates",IF(I2277="",".",IFERROR(MAX(0,NETWORKDAYS(H2277,I2277,Lists!$F$45:$F$65)-IF(ISNUMBER(J2277),J2277,0)-1,0),"."))))</f>
        <v>.</v>
      </c>
      <c r="M2277" s="308"/>
      <c r="N2277" s="308"/>
      <c r="O2277" s="304"/>
      <c r="P2277" s="304"/>
      <c r="Q2277" s="304"/>
      <c r="R2277" s="304"/>
      <c r="S2277" s="130" t="str">
        <f t="shared" si="108"/>
        <v>.</v>
      </c>
      <c r="T2277" s="169" t="str">
        <f>IF(S2277="Yes",(NETWORKDAYS(H2277,$D$12,Lists!$F$45:$F$65)-IF(ISNUMBER(J2277),J2277,0)-1),".")</f>
        <v>.</v>
      </c>
      <c r="U2277" s="24"/>
      <c r="V2277" s="296" t="str">
        <f t="shared" si="107"/>
        <v>.</v>
      </c>
      <c r="W2277" s="44"/>
      <c r="X2277" s="307"/>
      <c r="Y2277" s="44"/>
      <c r="Z2277" s="44"/>
      <c r="AA2277" s="44"/>
      <c r="AB2277" s="44"/>
      <c r="AC2277" s="44"/>
      <c r="AD2277" s="44"/>
      <c r="AE2277" s="44"/>
      <c r="AF2277" s="44"/>
      <c r="AG2277" s="44"/>
    </row>
    <row r="2278" spans="1:33" s="105" customFormat="1" ht="11.45" customHeight="1" outlineLevel="1" x14ac:dyDescent="0.2">
      <c r="A2278" s="142">
        <f t="shared" si="106"/>
        <v>2261</v>
      </c>
      <c r="B2278" s="318"/>
      <c r="C2278" s="71"/>
      <c r="D2278" s="314"/>
      <c r="E2278" s="70"/>
      <c r="F2278" s="309"/>
      <c r="G2278" s="308"/>
      <c r="H2278" s="305"/>
      <c r="I2278" s="305"/>
      <c r="J2278" s="311"/>
      <c r="K2278" s="305"/>
      <c r="L2278" s="130" t="str">
        <f>IF(I2278&lt;H2278,"Check dates",IF(AND(H2278="",I2278&gt;0),"Check dates",IF(I2278="",".",IFERROR(MAX(0,NETWORKDAYS(H2278,I2278,Lists!$F$45:$F$65)-IF(ISNUMBER(J2278),J2278,0)-1,0),"."))))</f>
        <v>.</v>
      </c>
      <c r="M2278" s="308"/>
      <c r="N2278" s="308"/>
      <c r="O2278" s="304"/>
      <c r="P2278" s="304"/>
      <c r="Q2278" s="304"/>
      <c r="R2278" s="304"/>
      <c r="S2278" s="130" t="str">
        <f t="shared" si="108"/>
        <v>.</v>
      </c>
      <c r="T2278" s="169" t="str">
        <f>IF(S2278="Yes",(NETWORKDAYS(H2278,$D$12,Lists!$F$45:$F$65)-IF(ISNUMBER(J2278),J2278,0)-1),".")</f>
        <v>.</v>
      </c>
      <c r="U2278" s="24"/>
      <c r="V2278" s="296" t="str">
        <f t="shared" si="107"/>
        <v>.</v>
      </c>
      <c r="W2278" s="44"/>
      <c r="X2278" s="307"/>
      <c r="Y2278" s="44"/>
      <c r="Z2278" s="44"/>
      <c r="AA2278" s="44"/>
      <c r="AB2278" s="44"/>
      <c r="AC2278" s="44"/>
      <c r="AD2278" s="44"/>
      <c r="AE2278" s="44"/>
      <c r="AF2278" s="44"/>
      <c r="AG2278" s="44"/>
    </row>
    <row r="2279" spans="1:33" s="105" customFormat="1" ht="11.45" customHeight="1" outlineLevel="1" x14ac:dyDescent="0.2">
      <c r="A2279" s="142">
        <f t="shared" si="106"/>
        <v>2262</v>
      </c>
      <c r="B2279" s="318"/>
      <c r="C2279" s="71"/>
      <c r="D2279" s="314"/>
      <c r="E2279" s="70"/>
      <c r="F2279" s="309"/>
      <c r="G2279" s="308"/>
      <c r="H2279" s="305"/>
      <c r="I2279" s="305"/>
      <c r="J2279" s="311"/>
      <c r="K2279" s="305"/>
      <c r="L2279" s="130" t="str">
        <f>IF(I2279&lt;H2279,"Check dates",IF(AND(H2279="",I2279&gt;0),"Check dates",IF(I2279="",".",IFERROR(MAX(0,NETWORKDAYS(H2279,I2279,Lists!$F$45:$F$65)-IF(ISNUMBER(J2279),J2279,0)-1,0),"."))))</f>
        <v>.</v>
      </c>
      <c r="M2279" s="308"/>
      <c r="N2279" s="308"/>
      <c r="O2279" s="304"/>
      <c r="P2279" s="304"/>
      <c r="Q2279" s="304"/>
      <c r="R2279" s="304"/>
      <c r="S2279" s="130" t="str">
        <f t="shared" si="108"/>
        <v>.</v>
      </c>
      <c r="T2279" s="169" t="str">
        <f>IF(S2279="Yes",(NETWORKDAYS(H2279,$D$12,Lists!$F$45:$F$65)-IF(ISNUMBER(J2279),J2279,0)-1),".")</f>
        <v>.</v>
      </c>
      <c r="U2279" s="24"/>
      <c r="V2279" s="296" t="str">
        <f t="shared" si="107"/>
        <v>.</v>
      </c>
      <c r="W2279" s="44"/>
      <c r="X2279" s="307"/>
      <c r="Y2279" s="44"/>
      <c r="Z2279" s="44"/>
      <c r="AA2279" s="44"/>
      <c r="AB2279" s="44"/>
      <c r="AC2279" s="44"/>
      <c r="AD2279" s="44"/>
      <c r="AE2279" s="44"/>
      <c r="AF2279" s="44"/>
      <c r="AG2279" s="44"/>
    </row>
    <row r="2280" spans="1:33" s="105" customFormat="1" ht="11.45" customHeight="1" outlineLevel="1" x14ac:dyDescent="0.2">
      <c r="A2280" s="142">
        <f t="shared" si="106"/>
        <v>2263</v>
      </c>
      <c r="B2280" s="318"/>
      <c r="C2280" s="71"/>
      <c r="D2280" s="314"/>
      <c r="E2280" s="70"/>
      <c r="F2280" s="309"/>
      <c r="G2280" s="308"/>
      <c r="H2280" s="305"/>
      <c r="I2280" s="305"/>
      <c r="J2280" s="311"/>
      <c r="K2280" s="305"/>
      <c r="L2280" s="130" t="str">
        <f>IF(I2280&lt;H2280,"Check dates",IF(AND(H2280="",I2280&gt;0),"Check dates",IF(I2280="",".",IFERROR(MAX(0,NETWORKDAYS(H2280,I2280,Lists!$F$45:$F$65)-IF(ISNUMBER(J2280),J2280,0)-1,0),"."))))</f>
        <v>.</v>
      </c>
      <c r="M2280" s="308"/>
      <c r="N2280" s="308"/>
      <c r="O2280" s="304"/>
      <c r="P2280" s="304"/>
      <c r="Q2280" s="304"/>
      <c r="R2280" s="304"/>
      <c r="S2280" s="130" t="str">
        <f t="shared" si="108"/>
        <v>.</v>
      </c>
      <c r="T2280" s="169" t="str">
        <f>IF(S2280="Yes",(NETWORKDAYS(H2280,$D$12,Lists!$F$45:$F$65)-IF(ISNUMBER(J2280),J2280,0)-1),".")</f>
        <v>.</v>
      </c>
      <c r="U2280" s="24"/>
      <c r="V2280" s="296" t="str">
        <f t="shared" si="107"/>
        <v>.</v>
      </c>
      <c r="W2280" s="44"/>
      <c r="X2280" s="307"/>
      <c r="Y2280" s="44"/>
      <c r="Z2280" s="44"/>
      <c r="AA2280" s="44"/>
      <c r="AB2280" s="44"/>
      <c r="AC2280" s="44"/>
      <c r="AD2280" s="44"/>
      <c r="AE2280" s="44"/>
      <c r="AF2280" s="44"/>
      <c r="AG2280" s="44"/>
    </row>
    <row r="2281" spans="1:33" s="105" customFormat="1" ht="11.45" customHeight="1" outlineLevel="1" x14ac:dyDescent="0.2">
      <c r="A2281" s="142">
        <f t="shared" si="106"/>
        <v>2264</v>
      </c>
      <c r="B2281" s="318"/>
      <c r="C2281" s="71"/>
      <c r="D2281" s="314"/>
      <c r="E2281" s="70"/>
      <c r="F2281" s="309"/>
      <c r="G2281" s="308"/>
      <c r="H2281" s="305"/>
      <c r="I2281" s="305"/>
      <c r="J2281" s="311"/>
      <c r="K2281" s="305"/>
      <c r="L2281" s="130" t="str">
        <f>IF(I2281&lt;H2281,"Check dates",IF(AND(H2281="",I2281&gt;0),"Check dates",IF(I2281="",".",IFERROR(MAX(0,NETWORKDAYS(H2281,I2281,Lists!$F$45:$F$65)-IF(ISNUMBER(J2281),J2281,0)-1,0),"."))))</f>
        <v>.</v>
      </c>
      <c r="M2281" s="308"/>
      <c r="N2281" s="308"/>
      <c r="O2281" s="304"/>
      <c r="P2281" s="304"/>
      <c r="Q2281" s="304"/>
      <c r="R2281" s="304"/>
      <c r="S2281" s="130" t="str">
        <f t="shared" si="108"/>
        <v>.</v>
      </c>
      <c r="T2281" s="169" t="str">
        <f>IF(S2281="Yes",(NETWORKDAYS(H2281,$D$12,Lists!$F$45:$F$65)-IF(ISNUMBER(J2281),J2281,0)-1),".")</f>
        <v>.</v>
      </c>
      <c r="U2281" s="24"/>
      <c r="V2281" s="296" t="str">
        <f t="shared" si="107"/>
        <v>.</v>
      </c>
      <c r="W2281" s="44"/>
      <c r="X2281" s="307"/>
      <c r="Y2281" s="44"/>
      <c r="Z2281" s="44"/>
      <c r="AA2281" s="44"/>
      <c r="AB2281" s="44"/>
      <c r="AC2281" s="44"/>
      <c r="AD2281" s="44"/>
      <c r="AE2281" s="44"/>
      <c r="AF2281" s="44"/>
      <c r="AG2281" s="44"/>
    </row>
    <row r="2282" spans="1:33" s="105" customFormat="1" ht="11.45" customHeight="1" outlineLevel="1" x14ac:dyDescent="0.2">
      <c r="A2282" s="142">
        <f t="shared" si="106"/>
        <v>2265</v>
      </c>
      <c r="B2282" s="318"/>
      <c r="C2282" s="71"/>
      <c r="D2282" s="314"/>
      <c r="E2282" s="70"/>
      <c r="F2282" s="309"/>
      <c r="G2282" s="308"/>
      <c r="H2282" s="305"/>
      <c r="I2282" s="305"/>
      <c r="J2282" s="311"/>
      <c r="K2282" s="305"/>
      <c r="L2282" s="130" t="str">
        <f>IF(I2282&lt;H2282,"Check dates",IF(AND(H2282="",I2282&gt;0),"Check dates",IF(I2282="",".",IFERROR(MAX(0,NETWORKDAYS(H2282,I2282,Lists!$F$45:$F$65)-IF(ISNUMBER(J2282),J2282,0)-1,0),"."))))</f>
        <v>.</v>
      </c>
      <c r="M2282" s="308"/>
      <c r="N2282" s="308"/>
      <c r="O2282" s="304"/>
      <c r="P2282" s="304"/>
      <c r="Q2282" s="304"/>
      <c r="R2282" s="304"/>
      <c r="S2282" s="130" t="str">
        <f t="shared" si="108"/>
        <v>.</v>
      </c>
      <c r="T2282" s="169" t="str">
        <f>IF(S2282="Yes",(NETWORKDAYS(H2282,$D$12,Lists!$F$45:$F$65)-IF(ISNUMBER(J2282),J2282,0)-1),".")</f>
        <v>.</v>
      </c>
      <c r="U2282" s="24"/>
      <c r="V2282" s="296" t="str">
        <f t="shared" si="107"/>
        <v>.</v>
      </c>
      <c r="W2282" s="44"/>
      <c r="X2282" s="307"/>
      <c r="Y2282" s="44"/>
      <c r="Z2282" s="44"/>
      <c r="AA2282" s="44"/>
      <c r="AB2282" s="44"/>
      <c r="AC2282" s="44"/>
      <c r="AD2282" s="44"/>
      <c r="AE2282" s="44"/>
      <c r="AF2282" s="44"/>
      <c r="AG2282" s="44"/>
    </row>
    <row r="2283" spans="1:33" s="105" customFormat="1" ht="11.45" customHeight="1" outlineLevel="1" x14ac:dyDescent="0.2">
      <c r="A2283" s="142">
        <f t="shared" si="106"/>
        <v>2266</v>
      </c>
      <c r="B2283" s="318"/>
      <c r="C2283" s="71"/>
      <c r="D2283" s="314"/>
      <c r="E2283" s="70"/>
      <c r="F2283" s="309"/>
      <c r="G2283" s="308"/>
      <c r="H2283" s="305"/>
      <c r="I2283" s="305"/>
      <c r="J2283" s="311"/>
      <c r="K2283" s="305"/>
      <c r="L2283" s="130" t="str">
        <f>IF(I2283&lt;H2283,"Check dates",IF(AND(H2283="",I2283&gt;0),"Check dates",IF(I2283="",".",IFERROR(MAX(0,NETWORKDAYS(H2283,I2283,Lists!$F$45:$F$65)-IF(ISNUMBER(J2283),J2283,0)-1,0),"."))))</f>
        <v>.</v>
      </c>
      <c r="M2283" s="308"/>
      <c r="N2283" s="308"/>
      <c r="O2283" s="304"/>
      <c r="P2283" s="304"/>
      <c r="Q2283" s="304"/>
      <c r="R2283" s="304"/>
      <c r="S2283" s="130" t="str">
        <f t="shared" si="108"/>
        <v>.</v>
      </c>
      <c r="T2283" s="169" t="str">
        <f>IF(S2283="Yes",(NETWORKDAYS(H2283,$D$12,Lists!$F$45:$F$65)-IF(ISNUMBER(J2283),J2283,0)-1),".")</f>
        <v>.</v>
      </c>
      <c r="U2283" s="24"/>
      <c r="V2283" s="296" t="str">
        <f t="shared" si="107"/>
        <v>.</v>
      </c>
      <c r="W2283" s="44"/>
      <c r="X2283" s="307"/>
      <c r="Y2283" s="44"/>
      <c r="Z2283" s="44"/>
      <c r="AA2283" s="44"/>
      <c r="AB2283" s="44"/>
      <c r="AC2283" s="44"/>
      <c r="AD2283" s="44"/>
      <c r="AE2283" s="44"/>
      <c r="AF2283" s="44"/>
      <c r="AG2283" s="44"/>
    </row>
    <row r="2284" spans="1:33" s="105" customFormat="1" ht="11.45" customHeight="1" outlineLevel="1" x14ac:dyDescent="0.2">
      <c r="A2284" s="142">
        <f t="shared" si="106"/>
        <v>2267</v>
      </c>
      <c r="B2284" s="318"/>
      <c r="C2284" s="71"/>
      <c r="D2284" s="314"/>
      <c r="E2284" s="70"/>
      <c r="F2284" s="309"/>
      <c r="G2284" s="308"/>
      <c r="H2284" s="305"/>
      <c r="I2284" s="305"/>
      <c r="J2284" s="311"/>
      <c r="K2284" s="305"/>
      <c r="L2284" s="130" t="str">
        <f>IF(I2284&lt;H2284,"Check dates",IF(AND(H2284="",I2284&gt;0),"Check dates",IF(I2284="",".",IFERROR(MAX(0,NETWORKDAYS(H2284,I2284,Lists!$F$45:$F$65)-IF(ISNUMBER(J2284),J2284,0)-1,0),"."))))</f>
        <v>.</v>
      </c>
      <c r="M2284" s="308"/>
      <c r="N2284" s="308"/>
      <c r="O2284" s="304"/>
      <c r="P2284" s="304"/>
      <c r="Q2284" s="304"/>
      <c r="R2284" s="304"/>
      <c r="S2284" s="130" t="str">
        <f t="shared" si="108"/>
        <v>.</v>
      </c>
      <c r="T2284" s="169" t="str">
        <f>IF(S2284="Yes",(NETWORKDAYS(H2284,$D$12,Lists!$F$45:$F$65)-IF(ISNUMBER(J2284),J2284,0)-1),".")</f>
        <v>.</v>
      </c>
      <c r="U2284" s="24"/>
      <c r="V2284" s="296" t="str">
        <f t="shared" si="107"/>
        <v>.</v>
      </c>
      <c r="W2284" s="44"/>
      <c r="X2284" s="307"/>
      <c r="Y2284" s="44"/>
      <c r="Z2284" s="44"/>
      <c r="AA2284" s="44"/>
      <c r="AB2284" s="44"/>
      <c r="AC2284" s="44"/>
      <c r="AD2284" s="44"/>
      <c r="AE2284" s="44"/>
      <c r="AF2284" s="44"/>
      <c r="AG2284" s="44"/>
    </row>
    <row r="2285" spans="1:33" s="105" customFormat="1" ht="11.45" customHeight="1" outlineLevel="1" x14ac:dyDescent="0.2">
      <c r="A2285" s="142">
        <f t="shared" si="106"/>
        <v>2268</v>
      </c>
      <c r="B2285" s="318"/>
      <c r="C2285" s="71"/>
      <c r="D2285" s="314"/>
      <c r="E2285" s="70"/>
      <c r="F2285" s="309"/>
      <c r="G2285" s="308"/>
      <c r="H2285" s="305"/>
      <c r="I2285" s="305"/>
      <c r="J2285" s="311"/>
      <c r="K2285" s="305"/>
      <c r="L2285" s="130" t="str">
        <f>IF(I2285&lt;H2285,"Check dates",IF(AND(H2285="",I2285&gt;0),"Check dates",IF(I2285="",".",IFERROR(MAX(0,NETWORKDAYS(H2285,I2285,Lists!$F$45:$F$65)-IF(ISNUMBER(J2285),J2285,0)-1,0),"."))))</f>
        <v>.</v>
      </c>
      <c r="M2285" s="308"/>
      <c r="N2285" s="308"/>
      <c r="O2285" s="304"/>
      <c r="P2285" s="304"/>
      <c r="Q2285" s="304"/>
      <c r="R2285" s="304"/>
      <c r="S2285" s="130" t="str">
        <f t="shared" si="108"/>
        <v>.</v>
      </c>
      <c r="T2285" s="169" t="str">
        <f>IF(S2285="Yes",(NETWORKDAYS(H2285,$D$12,Lists!$F$45:$F$65)-IF(ISNUMBER(J2285),J2285,0)-1),".")</f>
        <v>.</v>
      </c>
      <c r="U2285" s="24"/>
      <c r="V2285" s="296" t="str">
        <f t="shared" si="107"/>
        <v>.</v>
      </c>
      <c r="W2285" s="44"/>
      <c r="X2285" s="307"/>
      <c r="Y2285" s="44"/>
      <c r="Z2285" s="44"/>
      <c r="AA2285" s="44"/>
      <c r="AB2285" s="44"/>
      <c r="AC2285" s="44"/>
      <c r="AD2285" s="44"/>
      <c r="AE2285" s="44"/>
      <c r="AF2285" s="44"/>
      <c r="AG2285" s="44"/>
    </row>
    <row r="2286" spans="1:33" s="105" customFormat="1" ht="11.45" customHeight="1" outlineLevel="1" x14ac:dyDescent="0.2">
      <c r="A2286" s="142">
        <f t="shared" si="106"/>
        <v>2269</v>
      </c>
      <c r="B2286" s="318"/>
      <c r="C2286" s="71"/>
      <c r="D2286" s="314"/>
      <c r="E2286" s="70"/>
      <c r="F2286" s="309"/>
      <c r="G2286" s="308"/>
      <c r="H2286" s="305"/>
      <c r="I2286" s="305"/>
      <c r="J2286" s="311"/>
      <c r="K2286" s="305"/>
      <c r="L2286" s="130" t="str">
        <f>IF(I2286&lt;H2286,"Check dates",IF(AND(H2286="",I2286&gt;0),"Check dates",IF(I2286="",".",IFERROR(MAX(0,NETWORKDAYS(H2286,I2286,Lists!$F$45:$F$65)-IF(ISNUMBER(J2286),J2286,0)-1,0),"."))))</f>
        <v>.</v>
      </c>
      <c r="M2286" s="308"/>
      <c r="N2286" s="308"/>
      <c r="O2286" s="304"/>
      <c r="P2286" s="304"/>
      <c r="Q2286" s="304"/>
      <c r="R2286" s="304"/>
      <c r="S2286" s="130" t="str">
        <f t="shared" si="108"/>
        <v>.</v>
      </c>
      <c r="T2286" s="169" t="str">
        <f>IF(S2286="Yes",(NETWORKDAYS(H2286,$D$12,Lists!$F$45:$F$65)-IF(ISNUMBER(J2286),J2286,0)-1),".")</f>
        <v>.</v>
      </c>
      <c r="U2286" s="24"/>
      <c r="V2286" s="296" t="str">
        <f t="shared" si="107"/>
        <v>.</v>
      </c>
      <c r="W2286" s="44"/>
      <c r="X2286" s="307"/>
      <c r="Y2286" s="44"/>
      <c r="Z2286" s="44"/>
      <c r="AA2286" s="44"/>
      <c r="AB2286" s="44"/>
      <c r="AC2286" s="44"/>
      <c r="AD2286" s="44"/>
      <c r="AE2286" s="44"/>
      <c r="AF2286" s="44"/>
      <c r="AG2286" s="44"/>
    </row>
    <row r="2287" spans="1:33" s="105" customFormat="1" ht="11.45" customHeight="1" outlineLevel="1" x14ac:dyDescent="0.2">
      <c r="A2287" s="142">
        <f t="shared" si="106"/>
        <v>2270</v>
      </c>
      <c r="B2287" s="318"/>
      <c r="C2287" s="71"/>
      <c r="D2287" s="314"/>
      <c r="E2287" s="70"/>
      <c r="F2287" s="309"/>
      <c r="G2287" s="308"/>
      <c r="H2287" s="305"/>
      <c r="I2287" s="305"/>
      <c r="J2287" s="311"/>
      <c r="K2287" s="305"/>
      <c r="L2287" s="130" t="str">
        <f>IF(I2287&lt;H2287,"Check dates",IF(AND(H2287="",I2287&gt;0),"Check dates",IF(I2287="",".",IFERROR(MAX(0,NETWORKDAYS(H2287,I2287,Lists!$F$45:$F$65)-IF(ISNUMBER(J2287),J2287,0)-1,0),"."))))</f>
        <v>.</v>
      </c>
      <c r="M2287" s="308"/>
      <c r="N2287" s="308"/>
      <c r="O2287" s="304"/>
      <c r="P2287" s="304"/>
      <c r="Q2287" s="304"/>
      <c r="R2287" s="304"/>
      <c r="S2287" s="130" t="str">
        <f t="shared" si="108"/>
        <v>.</v>
      </c>
      <c r="T2287" s="169" t="str">
        <f>IF(S2287="Yes",(NETWORKDAYS(H2287,$D$12,Lists!$F$45:$F$65)-IF(ISNUMBER(J2287),J2287,0)-1),".")</f>
        <v>.</v>
      </c>
      <c r="U2287" s="24"/>
      <c r="V2287" s="296" t="str">
        <f t="shared" si="107"/>
        <v>.</v>
      </c>
      <c r="W2287" s="44"/>
      <c r="X2287" s="307"/>
      <c r="Y2287" s="44"/>
      <c r="Z2287" s="44"/>
      <c r="AA2287" s="44"/>
      <c r="AB2287" s="44"/>
      <c r="AC2287" s="44"/>
      <c r="AD2287" s="44"/>
      <c r="AE2287" s="44"/>
      <c r="AF2287" s="44"/>
      <c r="AG2287" s="44"/>
    </row>
    <row r="2288" spans="1:33" s="105" customFormat="1" ht="11.45" customHeight="1" outlineLevel="1" x14ac:dyDescent="0.2">
      <c r="A2288" s="142">
        <f t="shared" si="106"/>
        <v>2271</v>
      </c>
      <c r="B2288" s="318"/>
      <c r="C2288" s="71"/>
      <c r="D2288" s="314"/>
      <c r="E2288" s="70"/>
      <c r="F2288" s="309"/>
      <c r="G2288" s="308"/>
      <c r="H2288" s="305"/>
      <c r="I2288" s="305"/>
      <c r="J2288" s="311"/>
      <c r="K2288" s="305"/>
      <c r="L2288" s="130" t="str">
        <f>IF(I2288&lt;H2288,"Check dates",IF(AND(H2288="",I2288&gt;0),"Check dates",IF(I2288="",".",IFERROR(MAX(0,NETWORKDAYS(H2288,I2288,Lists!$F$45:$F$65)-IF(ISNUMBER(J2288),J2288,0)-1,0),"."))))</f>
        <v>.</v>
      </c>
      <c r="M2288" s="308"/>
      <c r="N2288" s="308"/>
      <c r="O2288" s="304"/>
      <c r="P2288" s="304"/>
      <c r="Q2288" s="304"/>
      <c r="R2288" s="304"/>
      <c r="S2288" s="130" t="str">
        <f t="shared" si="108"/>
        <v>.</v>
      </c>
      <c r="T2288" s="169" t="str">
        <f>IF(S2288="Yes",(NETWORKDAYS(H2288,$D$12,Lists!$F$45:$F$65)-IF(ISNUMBER(J2288),J2288,0)-1),".")</f>
        <v>.</v>
      </c>
      <c r="U2288" s="24"/>
      <c r="V2288" s="296" t="str">
        <f t="shared" si="107"/>
        <v>.</v>
      </c>
      <c r="W2288" s="44"/>
      <c r="X2288" s="307"/>
      <c r="Y2288" s="44"/>
      <c r="Z2288" s="44"/>
      <c r="AA2288" s="44"/>
      <c r="AB2288" s="44"/>
      <c r="AC2288" s="44"/>
      <c r="AD2288" s="44"/>
      <c r="AE2288" s="44"/>
      <c r="AF2288" s="44"/>
      <c r="AG2288" s="44"/>
    </row>
    <row r="2289" spans="1:33" s="105" customFormat="1" ht="11.45" customHeight="1" outlineLevel="1" x14ac:dyDescent="0.2">
      <c r="A2289" s="142">
        <f t="shared" si="106"/>
        <v>2272</v>
      </c>
      <c r="B2289" s="318"/>
      <c r="C2289" s="71"/>
      <c r="D2289" s="314"/>
      <c r="E2289" s="70"/>
      <c r="F2289" s="309"/>
      <c r="G2289" s="308"/>
      <c r="H2289" s="305"/>
      <c r="I2289" s="305"/>
      <c r="J2289" s="311"/>
      <c r="K2289" s="305"/>
      <c r="L2289" s="130" t="str">
        <f>IF(I2289&lt;H2289,"Check dates",IF(AND(H2289="",I2289&gt;0),"Check dates",IF(I2289="",".",IFERROR(MAX(0,NETWORKDAYS(H2289,I2289,Lists!$F$45:$F$65)-IF(ISNUMBER(J2289),J2289,0)-1,0),"."))))</f>
        <v>.</v>
      </c>
      <c r="M2289" s="308"/>
      <c r="N2289" s="308"/>
      <c r="O2289" s="304"/>
      <c r="P2289" s="304"/>
      <c r="Q2289" s="304"/>
      <c r="R2289" s="304"/>
      <c r="S2289" s="130" t="str">
        <f t="shared" si="108"/>
        <v>.</v>
      </c>
      <c r="T2289" s="169" t="str">
        <f>IF(S2289="Yes",(NETWORKDAYS(H2289,$D$12,Lists!$F$45:$F$65)-IF(ISNUMBER(J2289),J2289,0)-1),".")</f>
        <v>.</v>
      </c>
      <c r="U2289" s="24"/>
      <c r="V2289" s="296" t="str">
        <f t="shared" si="107"/>
        <v>.</v>
      </c>
      <c r="W2289" s="44"/>
      <c r="X2289" s="307"/>
      <c r="Y2289" s="44"/>
      <c r="Z2289" s="44"/>
      <c r="AA2289" s="44"/>
      <c r="AB2289" s="44"/>
      <c r="AC2289" s="44"/>
      <c r="AD2289" s="44"/>
      <c r="AE2289" s="44"/>
      <c r="AF2289" s="44"/>
      <c r="AG2289" s="44"/>
    </row>
    <row r="2290" spans="1:33" s="105" customFormat="1" ht="11.45" customHeight="1" outlineLevel="1" x14ac:dyDescent="0.2">
      <c r="A2290" s="142">
        <f t="shared" si="106"/>
        <v>2273</v>
      </c>
      <c r="B2290" s="318"/>
      <c r="C2290" s="71"/>
      <c r="D2290" s="314"/>
      <c r="E2290" s="70"/>
      <c r="F2290" s="309"/>
      <c r="G2290" s="308"/>
      <c r="H2290" s="305"/>
      <c r="I2290" s="305"/>
      <c r="J2290" s="311"/>
      <c r="K2290" s="305"/>
      <c r="L2290" s="130" t="str">
        <f>IF(I2290&lt;H2290,"Check dates",IF(AND(H2290="",I2290&gt;0),"Check dates",IF(I2290="",".",IFERROR(MAX(0,NETWORKDAYS(H2290,I2290,Lists!$F$45:$F$65)-IF(ISNUMBER(J2290),J2290,0)-1,0),"."))))</f>
        <v>.</v>
      </c>
      <c r="M2290" s="308"/>
      <c r="N2290" s="308"/>
      <c r="O2290" s="304"/>
      <c r="P2290" s="304"/>
      <c r="Q2290" s="304"/>
      <c r="R2290" s="304"/>
      <c r="S2290" s="130" t="str">
        <f t="shared" si="108"/>
        <v>.</v>
      </c>
      <c r="T2290" s="169" t="str">
        <f>IF(S2290="Yes",(NETWORKDAYS(H2290,$D$12,Lists!$F$45:$F$65)-IF(ISNUMBER(J2290),J2290,0)-1),".")</f>
        <v>.</v>
      </c>
      <c r="U2290" s="24"/>
      <c r="V2290" s="296" t="str">
        <f t="shared" si="107"/>
        <v>.</v>
      </c>
      <c r="W2290" s="44"/>
      <c r="X2290" s="307"/>
      <c r="Y2290" s="44"/>
      <c r="Z2290" s="44"/>
      <c r="AA2290" s="44"/>
      <c r="AB2290" s="44"/>
      <c r="AC2290" s="44"/>
      <c r="AD2290" s="44"/>
      <c r="AE2290" s="44"/>
      <c r="AF2290" s="44"/>
      <c r="AG2290" s="44"/>
    </row>
    <row r="2291" spans="1:33" s="105" customFormat="1" ht="11.45" customHeight="1" outlineLevel="1" x14ac:dyDescent="0.2">
      <c r="A2291" s="142">
        <f t="shared" si="106"/>
        <v>2274</v>
      </c>
      <c r="B2291" s="318"/>
      <c r="C2291" s="71"/>
      <c r="D2291" s="314"/>
      <c r="E2291" s="70"/>
      <c r="F2291" s="309"/>
      <c r="G2291" s="308"/>
      <c r="H2291" s="305"/>
      <c r="I2291" s="305"/>
      <c r="J2291" s="311"/>
      <c r="K2291" s="305"/>
      <c r="L2291" s="130" t="str">
        <f>IF(I2291&lt;H2291,"Check dates",IF(AND(H2291="",I2291&gt;0),"Check dates",IF(I2291="",".",IFERROR(MAX(0,NETWORKDAYS(H2291,I2291,Lists!$F$45:$F$65)-IF(ISNUMBER(J2291),J2291,0)-1,0),"."))))</f>
        <v>.</v>
      </c>
      <c r="M2291" s="308"/>
      <c r="N2291" s="308"/>
      <c r="O2291" s="304"/>
      <c r="P2291" s="304"/>
      <c r="Q2291" s="304"/>
      <c r="R2291" s="304"/>
      <c r="S2291" s="130" t="str">
        <f t="shared" si="108"/>
        <v>.</v>
      </c>
      <c r="T2291" s="169" t="str">
        <f>IF(S2291="Yes",(NETWORKDAYS(H2291,$D$12,Lists!$F$45:$F$65)-IF(ISNUMBER(J2291),J2291,0)-1),".")</f>
        <v>.</v>
      </c>
      <c r="U2291" s="24"/>
      <c r="V2291" s="296" t="str">
        <f t="shared" si="107"/>
        <v>.</v>
      </c>
      <c r="W2291" s="44"/>
      <c r="X2291" s="307"/>
      <c r="Y2291" s="44"/>
      <c r="Z2291" s="44"/>
      <c r="AA2291" s="44"/>
      <c r="AB2291" s="44"/>
      <c r="AC2291" s="44"/>
      <c r="AD2291" s="44"/>
      <c r="AE2291" s="44"/>
      <c r="AF2291" s="44"/>
      <c r="AG2291" s="44"/>
    </row>
    <row r="2292" spans="1:33" s="105" customFormat="1" ht="11.45" customHeight="1" outlineLevel="1" x14ac:dyDescent="0.2">
      <c r="A2292" s="142">
        <f t="shared" si="106"/>
        <v>2275</v>
      </c>
      <c r="B2292" s="318"/>
      <c r="C2292" s="71"/>
      <c r="D2292" s="314"/>
      <c r="E2292" s="70"/>
      <c r="F2292" s="309"/>
      <c r="G2292" s="308"/>
      <c r="H2292" s="305"/>
      <c r="I2292" s="305"/>
      <c r="J2292" s="311"/>
      <c r="K2292" s="305"/>
      <c r="L2292" s="130" t="str">
        <f>IF(I2292&lt;H2292,"Check dates",IF(AND(H2292="",I2292&gt;0),"Check dates",IF(I2292="",".",IFERROR(MAX(0,NETWORKDAYS(H2292,I2292,Lists!$F$45:$F$65)-IF(ISNUMBER(J2292),J2292,0)-1,0),"."))))</f>
        <v>.</v>
      </c>
      <c r="M2292" s="308"/>
      <c r="N2292" s="308"/>
      <c r="O2292" s="304"/>
      <c r="P2292" s="304"/>
      <c r="Q2292" s="304"/>
      <c r="R2292" s="304"/>
      <c r="S2292" s="130" t="str">
        <f t="shared" si="108"/>
        <v>.</v>
      </c>
      <c r="T2292" s="169" t="str">
        <f>IF(S2292="Yes",(NETWORKDAYS(H2292,$D$12,Lists!$F$45:$F$65)-IF(ISNUMBER(J2292),J2292,0)-1),".")</f>
        <v>.</v>
      </c>
      <c r="U2292" s="24"/>
      <c r="V2292" s="296" t="str">
        <f t="shared" si="107"/>
        <v>.</v>
      </c>
      <c r="W2292" s="44"/>
      <c r="X2292" s="307"/>
      <c r="Y2292" s="44"/>
      <c r="Z2292" s="44"/>
      <c r="AA2292" s="44"/>
      <c r="AB2292" s="44"/>
      <c r="AC2292" s="44"/>
      <c r="AD2292" s="44"/>
      <c r="AE2292" s="44"/>
      <c r="AF2292" s="44"/>
      <c r="AG2292" s="44"/>
    </row>
    <row r="2293" spans="1:33" s="105" customFormat="1" ht="11.45" customHeight="1" outlineLevel="1" x14ac:dyDescent="0.2">
      <c r="A2293" s="142">
        <f t="shared" si="106"/>
        <v>2276</v>
      </c>
      <c r="B2293" s="318"/>
      <c r="C2293" s="71"/>
      <c r="D2293" s="314"/>
      <c r="E2293" s="70"/>
      <c r="F2293" s="309"/>
      <c r="G2293" s="308"/>
      <c r="H2293" s="305"/>
      <c r="I2293" s="305"/>
      <c r="J2293" s="311"/>
      <c r="K2293" s="305"/>
      <c r="L2293" s="130" t="str">
        <f>IF(I2293&lt;H2293,"Check dates",IF(AND(H2293="",I2293&gt;0),"Check dates",IF(I2293="",".",IFERROR(MAX(0,NETWORKDAYS(H2293,I2293,Lists!$F$45:$F$65)-IF(ISNUMBER(J2293),J2293,0)-1,0),"."))))</f>
        <v>.</v>
      </c>
      <c r="M2293" s="308"/>
      <c r="N2293" s="308"/>
      <c r="O2293" s="304"/>
      <c r="P2293" s="304"/>
      <c r="Q2293" s="304"/>
      <c r="R2293" s="304"/>
      <c r="S2293" s="130" t="str">
        <f t="shared" si="108"/>
        <v>.</v>
      </c>
      <c r="T2293" s="169" t="str">
        <f>IF(S2293="Yes",(NETWORKDAYS(H2293,$D$12,Lists!$F$45:$F$65)-IF(ISNUMBER(J2293),J2293,0)-1),".")</f>
        <v>.</v>
      </c>
      <c r="U2293" s="24"/>
      <c r="V2293" s="296" t="str">
        <f t="shared" si="107"/>
        <v>.</v>
      </c>
      <c r="W2293" s="44"/>
      <c r="X2293" s="307"/>
      <c r="Y2293" s="44"/>
      <c r="Z2293" s="44"/>
      <c r="AA2293" s="44"/>
      <c r="AB2293" s="44"/>
      <c r="AC2293" s="44"/>
      <c r="AD2293" s="44"/>
      <c r="AE2293" s="44"/>
      <c r="AF2293" s="44"/>
      <c r="AG2293" s="44"/>
    </row>
    <row r="2294" spans="1:33" s="105" customFormat="1" ht="11.45" customHeight="1" outlineLevel="1" x14ac:dyDescent="0.2">
      <c r="A2294" s="142">
        <f t="shared" si="106"/>
        <v>2277</v>
      </c>
      <c r="B2294" s="318"/>
      <c r="C2294" s="71"/>
      <c r="D2294" s="314"/>
      <c r="E2294" s="70"/>
      <c r="F2294" s="309"/>
      <c r="G2294" s="308"/>
      <c r="H2294" s="305"/>
      <c r="I2294" s="305"/>
      <c r="J2294" s="311"/>
      <c r="K2294" s="305"/>
      <c r="L2294" s="130" t="str">
        <f>IF(I2294&lt;H2294,"Check dates",IF(AND(H2294="",I2294&gt;0),"Check dates",IF(I2294="",".",IFERROR(MAX(0,NETWORKDAYS(H2294,I2294,Lists!$F$45:$F$65)-IF(ISNUMBER(J2294),J2294,0)-1,0),"."))))</f>
        <v>.</v>
      </c>
      <c r="M2294" s="308"/>
      <c r="N2294" s="308"/>
      <c r="O2294" s="304"/>
      <c r="P2294" s="304"/>
      <c r="Q2294" s="304"/>
      <c r="R2294" s="304"/>
      <c r="S2294" s="130" t="str">
        <f t="shared" si="108"/>
        <v>.</v>
      </c>
      <c r="T2294" s="169" t="str">
        <f>IF(S2294="Yes",(NETWORKDAYS(H2294,$D$12,Lists!$F$45:$F$65)-IF(ISNUMBER(J2294),J2294,0)-1),".")</f>
        <v>.</v>
      </c>
      <c r="U2294" s="24"/>
      <c r="V2294" s="296" t="str">
        <f t="shared" si="107"/>
        <v>.</v>
      </c>
      <c r="W2294" s="44"/>
      <c r="X2294" s="307"/>
      <c r="Y2294" s="44"/>
      <c r="Z2294" s="44"/>
      <c r="AA2294" s="44"/>
      <c r="AB2294" s="44"/>
      <c r="AC2294" s="44"/>
      <c r="AD2294" s="44"/>
      <c r="AE2294" s="44"/>
      <c r="AF2294" s="44"/>
      <c r="AG2294" s="44"/>
    </row>
    <row r="2295" spans="1:33" s="105" customFormat="1" ht="11.45" customHeight="1" outlineLevel="1" x14ac:dyDescent="0.2">
      <c r="A2295" s="142">
        <f t="shared" si="106"/>
        <v>2278</v>
      </c>
      <c r="B2295" s="318"/>
      <c r="C2295" s="71"/>
      <c r="D2295" s="314"/>
      <c r="E2295" s="70"/>
      <c r="F2295" s="309"/>
      <c r="G2295" s="308"/>
      <c r="H2295" s="305"/>
      <c r="I2295" s="305"/>
      <c r="J2295" s="311"/>
      <c r="K2295" s="305"/>
      <c r="L2295" s="130" t="str">
        <f>IF(I2295&lt;H2295,"Check dates",IF(AND(H2295="",I2295&gt;0),"Check dates",IF(I2295="",".",IFERROR(MAX(0,NETWORKDAYS(H2295,I2295,Lists!$F$45:$F$65)-IF(ISNUMBER(J2295),J2295,0)-1,0),"."))))</f>
        <v>.</v>
      </c>
      <c r="M2295" s="308"/>
      <c r="N2295" s="308"/>
      <c r="O2295" s="304"/>
      <c r="P2295" s="304"/>
      <c r="Q2295" s="304"/>
      <c r="R2295" s="304"/>
      <c r="S2295" s="130" t="str">
        <f t="shared" si="108"/>
        <v>.</v>
      </c>
      <c r="T2295" s="169" t="str">
        <f>IF(S2295="Yes",(NETWORKDAYS(H2295,$D$12,Lists!$F$45:$F$65)-IF(ISNUMBER(J2295),J2295,0)-1),".")</f>
        <v>.</v>
      </c>
      <c r="U2295" s="24"/>
      <c r="V2295" s="296" t="str">
        <f t="shared" si="107"/>
        <v>.</v>
      </c>
      <c r="W2295" s="44"/>
      <c r="X2295" s="307"/>
      <c r="Y2295" s="44"/>
      <c r="Z2295" s="44"/>
      <c r="AA2295" s="44"/>
      <c r="AB2295" s="44"/>
      <c r="AC2295" s="44"/>
      <c r="AD2295" s="44"/>
      <c r="AE2295" s="44"/>
      <c r="AF2295" s="44"/>
      <c r="AG2295" s="44"/>
    </row>
    <row r="2296" spans="1:33" s="105" customFormat="1" ht="11.45" customHeight="1" outlineLevel="1" x14ac:dyDescent="0.2">
      <c r="A2296" s="142">
        <f t="shared" si="106"/>
        <v>2279</v>
      </c>
      <c r="B2296" s="318"/>
      <c r="C2296" s="71"/>
      <c r="D2296" s="314"/>
      <c r="E2296" s="70"/>
      <c r="F2296" s="309"/>
      <c r="G2296" s="308"/>
      <c r="H2296" s="305"/>
      <c r="I2296" s="319"/>
      <c r="J2296" s="311"/>
      <c r="K2296" s="305"/>
      <c r="L2296" s="130" t="str">
        <f>IF(I2296&lt;H2296,"Check dates",IF(AND(H2296="",I2296&gt;0),"Check dates",IF(I2296="",".",IFERROR(MAX(0,NETWORKDAYS(H2296,I2296,Lists!$F$45:$F$65)-IF(ISNUMBER(J2296),J2296,0)-1,0),"."))))</f>
        <v>.</v>
      </c>
      <c r="M2296" s="308"/>
      <c r="N2296" s="308"/>
      <c r="O2296" s="304"/>
      <c r="P2296" s="304"/>
      <c r="Q2296" s="304"/>
      <c r="R2296" s="304"/>
      <c r="S2296" s="130" t="str">
        <f t="shared" si="108"/>
        <v>.</v>
      </c>
      <c r="T2296" s="169" t="str">
        <f>IF(S2296="Yes",(NETWORKDAYS(H2296,$D$12,Lists!$F$45:$F$65)-IF(ISNUMBER(J2296),J2296,0)-1),".")</f>
        <v>.</v>
      </c>
      <c r="U2296" s="24"/>
      <c r="V2296" s="296" t="str">
        <f t="shared" si="107"/>
        <v>.</v>
      </c>
      <c r="W2296" s="44"/>
      <c r="X2296" s="307"/>
      <c r="Y2296" s="44"/>
      <c r="Z2296" s="44"/>
      <c r="AA2296" s="44"/>
      <c r="AB2296" s="44"/>
      <c r="AC2296" s="44"/>
      <c r="AD2296" s="44"/>
      <c r="AE2296" s="44"/>
      <c r="AF2296" s="44"/>
      <c r="AG2296" s="44"/>
    </row>
    <row r="2297" spans="1:33" s="105" customFormat="1" ht="11.45" customHeight="1" outlineLevel="1" x14ac:dyDescent="0.2">
      <c r="A2297" s="142">
        <f t="shared" si="106"/>
        <v>2280</v>
      </c>
      <c r="B2297" s="318"/>
      <c r="C2297" s="71"/>
      <c r="D2297" s="314"/>
      <c r="E2297" s="70"/>
      <c r="F2297" s="309"/>
      <c r="G2297" s="308"/>
      <c r="H2297" s="305"/>
      <c r="I2297" s="305"/>
      <c r="J2297" s="311"/>
      <c r="K2297" s="305"/>
      <c r="L2297" s="130" t="str">
        <f>IF(I2297&lt;H2297,"Check dates",IF(AND(H2297="",I2297&gt;0),"Check dates",IF(I2297="",".",IFERROR(MAX(0,NETWORKDAYS(H2297,I2297,Lists!$F$45:$F$65)-IF(ISNUMBER(J2297),J2297,0)-1,0),"."))))</f>
        <v>.</v>
      </c>
      <c r="M2297" s="308"/>
      <c r="N2297" s="308"/>
      <c r="O2297" s="304"/>
      <c r="P2297" s="304"/>
      <c r="Q2297" s="304"/>
      <c r="R2297" s="304"/>
      <c r="S2297" s="130" t="str">
        <f t="shared" si="108"/>
        <v>.</v>
      </c>
      <c r="T2297" s="169" t="str">
        <f>IF(S2297="Yes",(NETWORKDAYS(H2297,$D$12,Lists!$F$45:$F$65)-IF(ISNUMBER(J2297),J2297,0)-1),".")</f>
        <v>.</v>
      </c>
      <c r="U2297" s="24"/>
      <c r="V2297" s="296" t="str">
        <f t="shared" si="107"/>
        <v>.</v>
      </c>
      <c r="W2297" s="44"/>
      <c r="X2297" s="307"/>
      <c r="Y2297" s="44"/>
      <c r="Z2297" s="44"/>
      <c r="AA2297" s="44"/>
      <c r="AB2297" s="44"/>
      <c r="AC2297" s="44"/>
      <c r="AD2297" s="44"/>
      <c r="AE2297" s="44"/>
      <c r="AF2297" s="44"/>
      <c r="AG2297" s="44"/>
    </row>
    <row r="2298" spans="1:33" s="105" customFormat="1" ht="11.45" customHeight="1" outlineLevel="1" x14ac:dyDescent="0.2">
      <c r="A2298" s="142">
        <f t="shared" si="106"/>
        <v>2281</v>
      </c>
      <c r="B2298" s="318"/>
      <c r="C2298" s="71"/>
      <c r="D2298" s="314"/>
      <c r="E2298" s="70"/>
      <c r="F2298" s="309"/>
      <c r="G2298" s="308"/>
      <c r="H2298" s="305"/>
      <c r="I2298" s="305"/>
      <c r="J2298" s="311"/>
      <c r="K2298" s="305"/>
      <c r="L2298" s="130" t="str">
        <f>IF(I2298&lt;H2298,"Check dates",IF(AND(H2298="",I2298&gt;0),"Check dates",IF(I2298="",".",IFERROR(MAX(0,NETWORKDAYS(H2298,I2298,Lists!$F$45:$F$65)-IF(ISNUMBER(J2298),J2298,0)-1,0),"."))))</f>
        <v>.</v>
      </c>
      <c r="M2298" s="308"/>
      <c r="N2298" s="308"/>
      <c r="O2298" s="304"/>
      <c r="P2298" s="304"/>
      <c r="Q2298" s="304"/>
      <c r="R2298" s="304"/>
      <c r="S2298" s="130" t="str">
        <f t="shared" si="108"/>
        <v>.</v>
      </c>
      <c r="T2298" s="169" t="str">
        <f>IF(S2298="Yes",(NETWORKDAYS(H2298,$D$12,Lists!$F$45:$F$65)-IF(ISNUMBER(J2298),J2298,0)-1),".")</f>
        <v>.</v>
      </c>
      <c r="U2298" s="24"/>
      <c r="V2298" s="296" t="str">
        <f t="shared" si="107"/>
        <v>.</v>
      </c>
      <c r="W2298" s="44"/>
      <c r="X2298" s="307"/>
      <c r="Y2298" s="44"/>
      <c r="Z2298" s="44"/>
      <c r="AA2298" s="44"/>
      <c r="AB2298" s="44"/>
      <c r="AC2298" s="44"/>
      <c r="AD2298" s="44"/>
      <c r="AE2298" s="44"/>
      <c r="AF2298" s="44"/>
      <c r="AG2298" s="44"/>
    </row>
    <row r="2299" spans="1:33" s="105" customFormat="1" ht="11.45" customHeight="1" outlineLevel="1" x14ac:dyDescent="0.2">
      <c r="A2299" s="142">
        <f t="shared" si="106"/>
        <v>2282</v>
      </c>
      <c r="B2299" s="318"/>
      <c r="C2299" s="71"/>
      <c r="D2299" s="314"/>
      <c r="E2299" s="70"/>
      <c r="F2299" s="309"/>
      <c r="G2299" s="308"/>
      <c r="H2299" s="305"/>
      <c r="I2299" s="305"/>
      <c r="J2299" s="311"/>
      <c r="K2299" s="305"/>
      <c r="L2299" s="130" t="str">
        <f>IF(I2299&lt;H2299,"Check dates",IF(AND(H2299="",I2299&gt;0),"Check dates",IF(I2299="",".",IFERROR(MAX(0,NETWORKDAYS(H2299,I2299,Lists!$F$45:$F$65)-IF(ISNUMBER(J2299),J2299,0)-1,0),"."))))</f>
        <v>.</v>
      </c>
      <c r="M2299" s="308"/>
      <c r="N2299" s="308"/>
      <c r="O2299" s="304"/>
      <c r="P2299" s="304"/>
      <c r="Q2299" s="304"/>
      <c r="R2299" s="304"/>
      <c r="S2299" s="130" t="str">
        <f t="shared" si="108"/>
        <v>.</v>
      </c>
      <c r="T2299" s="169" t="str">
        <f>IF(S2299="Yes",(NETWORKDAYS(H2299,$D$12,Lists!$F$45:$F$65)-IF(ISNUMBER(J2299),J2299,0)-1),".")</f>
        <v>.</v>
      </c>
      <c r="U2299" s="24"/>
      <c r="V2299" s="296" t="str">
        <f t="shared" si="107"/>
        <v>.</v>
      </c>
      <c r="W2299" s="44"/>
      <c r="X2299" s="307"/>
      <c r="Y2299" s="44"/>
      <c r="Z2299" s="44"/>
      <c r="AA2299" s="44"/>
      <c r="AB2299" s="44"/>
      <c r="AC2299" s="44"/>
      <c r="AD2299" s="44"/>
      <c r="AE2299" s="44"/>
      <c r="AF2299" s="44"/>
      <c r="AG2299" s="44"/>
    </row>
    <row r="2300" spans="1:33" s="105" customFormat="1" ht="11.45" customHeight="1" outlineLevel="1" x14ac:dyDescent="0.2">
      <c r="A2300" s="142">
        <f t="shared" si="106"/>
        <v>2283</v>
      </c>
      <c r="B2300" s="318"/>
      <c r="C2300" s="71"/>
      <c r="D2300" s="314"/>
      <c r="E2300" s="70"/>
      <c r="F2300" s="309"/>
      <c r="G2300" s="308"/>
      <c r="H2300" s="305"/>
      <c r="I2300" s="319"/>
      <c r="J2300" s="311"/>
      <c r="K2300" s="305"/>
      <c r="L2300" s="130" t="str">
        <f>IF(I2300&lt;H2300,"Check dates",IF(AND(H2300="",I2300&gt;0),"Check dates",IF(I2300="",".",IFERROR(MAX(0,NETWORKDAYS(H2300,I2300,Lists!$F$45:$F$65)-IF(ISNUMBER(J2300),J2300,0)-1,0),"."))))</f>
        <v>.</v>
      </c>
      <c r="M2300" s="308"/>
      <c r="N2300" s="308"/>
      <c r="O2300" s="304"/>
      <c r="P2300" s="304"/>
      <c r="Q2300" s="304"/>
      <c r="R2300" s="304"/>
      <c r="S2300" s="130" t="str">
        <f t="shared" si="108"/>
        <v>.</v>
      </c>
      <c r="T2300" s="169" t="str">
        <f>IF(S2300="Yes",(NETWORKDAYS(H2300,$D$12,Lists!$F$45:$F$65)-IF(ISNUMBER(J2300),J2300,0)-1),".")</f>
        <v>.</v>
      </c>
      <c r="U2300" s="24"/>
      <c r="V2300" s="296" t="str">
        <f t="shared" si="107"/>
        <v>.</v>
      </c>
      <c r="W2300" s="44"/>
      <c r="X2300" s="307"/>
      <c r="Y2300" s="44"/>
      <c r="Z2300" s="44"/>
      <c r="AA2300" s="44"/>
      <c r="AB2300" s="44"/>
      <c r="AC2300" s="44"/>
      <c r="AD2300" s="44"/>
      <c r="AE2300" s="44"/>
      <c r="AF2300" s="44"/>
      <c r="AG2300" s="44"/>
    </row>
    <row r="2301" spans="1:33" s="105" customFormat="1" ht="11.45" customHeight="1" outlineLevel="1" x14ac:dyDescent="0.2">
      <c r="A2301" s="142">
        <f t="shared" si="106"/>
        <v>2284</v>
      </c>
      <c r="B2301" s="318"/>
      <c r="C2301" s="71"/>
      <c r="D2301" s="314"/>
      <c r="E2301" s="70"/>
      <c r="F2301" s="309"/>
      <c r="G2301" s="308"/>
      <c r="H2301" s="305"/>
      <c r="I2301" s="305"/>
      <c r="J2301" s="311"/>
      <c r="K2301" s="305"/>
      <c r="L2301" s="130" t="str">
        <f>IF(I2301&lt;H2301,"Check dates",IF(AND(H2301="",I2301&gt;0),"Check dates",IF(I2301="",".",IFERROR(MAX(0,NETWORKDAYS(H2301,I2301,Lists!$F$45:$F$65)-IF(ISNUMBER(J2301),J2301,0)-1,0),"."))))</f>
        <v>.</v>
      </c>
      <c r="M2301" s="308"/>
      <c r="N2301" s="308"/>
      <c r="O2301" s="304"/>
      <c r="P2301" s="304"/>
      <c r="Q2301" s="304"/>
      <c r="R2301" s="304"/>
      <c r="S2301" s="130" t="str">
        <f t="shared" si="108"/>
        <v>.</v>
      </c>
      <c r="T2301" s="169" t="str">
        <f>IF(S2301="Yes",(NETWORKDAYS(H2301,$D$12,Lists!$F$45:$F$65)-IF(ISNUMBER(J2301),J2301,0)-1),".")</f>
        <v>.</v>
      </c>
      <c r="U2301" s="24"/>
      <c r="V2301" s="296" t="str">
        <f t="shared" si="107"/>
        <v>.</v>
      </c>
      <c r="W2301" s="44"/>
      <c r="X2301" s="307"/>
      <c r="Y2301" s="44"/>
      <c r="Z2301" s="44"/>
      <c r="AA2301" s="44"/>
      <c r="AB2301" s="44"/>
      <c r="AC2301" s="44"/>
      <c r="AD2301" s="44"/>
      <c r="AE2301" s="44"/>
      <c r="AF2301" s="44"/>
      <c r="AG2301" s="44"/>
    </row>
    <row r="2302" spans="1:33" s="105" customFormat="1" ht="11.45" customHeight="1" outlineLevel="1" x14ac:dyDescent="0.2">
      <c r="A2302" s="142">
        <f t="shared" si="106"/>
        <v>2285</v>
      </c>
      <c r="B2302" s="318"/>
      <c r="C2302" s="71"/>
      <c r="D2302" s="314"/>
      <c r="E2302" s="70"/>
      <c r="F2302" s="309"/>
      <c r="G2302" s="308"/>
      <c r="H2302" s="305"/>
      <c r="I2302" s="305"/>
      <c r="J2302" s="311"/>
      <c r="K2302" s="305"/>
      <c r="L2302" s="130" t="str">
        <f>IF(I2302&lt;H2302,"Check dates",IF(AND(H2302="",I2302&gt;0),"Check dates",IF(I2302="",".",IFERROR(MAX(0,NETWORKDAYS(H2302,I2302,Lists!$F$45:$F$65)-IF(ISNUMBER(J2302),J2302,0)-1,0),"."))))</f>
        <v>.</v>
      </c>
      <c r="M2302" s="308"/>
      <c r="N2302" s="308"/>
      <c r="O2302" s="304"/>
      <c r="P2302" s="304"/>
      <c r="Q2302" s="304"/>
      <c r="R2302" s="304"/>
      <c r="S2302" s="130" t="str">
        <f t="shared" si="108"/>
        <v>.</v>
      </c>
      <c r="T2302" s="169" t="str">
        <f>IF(S2302="Yes",(NETWORKDAYS(H2302,$D$12,Lists!$F$45:$F$65)-IF(ISNUMBER(J2302),J2302,0)-1),".")</f>
        <v>.</v>
      </c>
      <c r="U2302" s="24"/>
      <c r="V2302" s="296" t="str">
        <f t="shared" si="107"/>
        <v>.</v>
      </c>
      <c r="W2302" s="44"/>
      <c r="X2302" s="307"/>
      <c r="Y2302" s="44"/>
      <c r="Z2302" s="44"/>
      <c r="AA2302" s="44"/>
      <c r="AB2302" s="44"/>
      <c r="AC2302" s="44"/>
      <c r="AD2302" s="44"/>
      <c r="AE2302" s="44"/>
      <c r="AF2302" s="44"/>
      <c r="AG2302" s="44"/>
    </row>
    <row r="2303" spans="1:33" s="105" customFormat="1" ht="11.45" customHeight="1" outlineLevel="1" x14ac:dyDescent="0.2">
      <c r="A2303" s="142">
        <f t="shared" si="106"/>
        <v>2286</v>
      </c>
      <c r="B2303" s="318"/>
      <c r="C2303" s="71"/>
      <c r="D2303" s="314"/>
      <c r="E2303" s="70"/>
      <c r="F2303" s="309"/>
      <c r="G2303" s="308"/>
      <c r="H2303" s="305"/>
      <c r="I2303" s="305"/>
      <c r="J2303" s="311"/>
      <c r="K2303" s="305"/>
      <c r="L2303" s="130" t="str">
        <f>IF(I2303&lt;H2303,"Check dates",IF(AND(H2303="",I2303&gt;0),"Check dates",IF(I2303="",".",IFERROR(MAX(0,NETWORKDAYS(H2303,I2303,Lists!$F$45:$F$65)-IF(ISNUMBER(J2303),J2303,0)-1,0),"."))))</f>
        <v>.</v>
      </c>
      <c r="M2303" s="308"/>
      <c r="N2303" s="308"/>
      <c r="O2303" s="304"/>
      <c r="P2303" s="304"/>
      <c r="Q2303" s="304"/>
      <c r="R2303" s="304"/>
      <c r="S2303" s="130" t="str">
        <f t="shared" si="108"/>
        <v>.</v>
      </c>
      <c r="T2303" s="169" t="str">
        <f>IF(S2303="Yes",(NETWORKDAYS(H2303,$D$12,Lists!$F$45:$F$65)-IF(ISNUMBER(J2303),J2303,0)-1),".")</f>
        <v>.</v>
      </c>
      <c r="U2303" s="24"/>
      <c r="V2303" s="296" t="str">
        <f t="shared" si="107"/>
        <v>.</v>
      </c>
      <c r="W2303" s="44"/>
      <c r="X2303" s="307"/>
      <c r="Y2303" s="44"/>
      <c r="Z2303" s="44"/>
      <c r="AA2303" s="44"/>
      <c r="AB2303" s="44"/>
      <c r="AC2303" s="44"/>
      <c r="AD2303" s="44"/>
      <c r="AE2303" s="44"/>
      <c r="AF2303" s="44"/>
      <c r="AG2303" s="44"/>
    </row>
    <row r="2304" spans="1:33" s="105" customFormat="1" ht="11.45" customHeight="1" outlineLevel="1" x14ac:dyDescent="0.2">
      <c r="A2304" s="142">
        <f t="shared" si="106"/>
        <v>2287</v>
      </c>
      <c r="B2304" s="318"/>
      <c r="C2304" s="71"/>
      <c r="D2304" s="314"/>
      <c r="E2304" s="70"/>
      <c r="F2304" s="309"/>
      <c r="G2304" s="308"/>
      <c r="H2304" s="305"/>
      <c r="I2304" s="319"/>
      <c r="J2304" s="311"/>
      <c r="K2304" s="305"/>
      <c r="L2304" s="130" t="str">
        <f>IF(I2304&lt;H2304,"Check dates",IF(AND(H2304="",I2304&gt;0),"Check dates",IF(I2304="",".",IFERROR(MAX(0,NETWORKDAYS(H2304,I2304,Lists!$F$45:$F$65)-IF(ISNUMBER(J2304),J2304,0)-1,0),"."))))</f>
        <v>.</v>
      </c>
      <c r="M2304" s="308"/>
      <c r="N2304" s="308"/>
      <c r="O2304" s="304"/>
      <c r="P2304" s="304"/>
      <c r="Q2304" s="304"/>
      <c r="R2304" s="304"/>
      <c r="S2304" s="130" t="str">
        <f t="shared" si="108"/>
        <v>.</v>
      </c>
      <c r="T2304" s="169" t="str">
        <f>IF(S2304="Yes",(NETWORKDAYS(H2304,$D$12,Lists!$F$45:$F$65)-IF(ISNUMBER(J2304),J2304,0)-1),".")</f>
        <v>.</v>
      </c>
      <c r="U2304" s="24"/>
      <c r="V2304" s="296" t="str">
        <f t="shared" si="107"/>
        <v>.</v>
      </c>
      <c r="W2304" s="44"/>
      <c r="X2304" s="307"/>
      <c r="Y2304" s="44"/>
      <c r="Z2304" s="44"/>
      <c r="AA2304" s="44"/>
      <c r="AB2304" s="44"/>
      <c r="AC2304" s="44"/>
      <c r="AD2304" s="44"/>
      <c r="AE2304" s="44"/>
      <c r="AF2304" s="44"/>
      <c r="AG2304" s="44"/>
    </row>
    <row r="2305" spans="1:33" s="105" customFormat="1" ht="11.45" customHeight="1" outlineLevel="1" x14ac:dyDescent="0.2">
      <c r="A2305" s="142">
        <f t="shared" si="106"/>
        <v>2288</v>
      </c>
      <c r="B2305" s="318"/>
      <c r="C2305" s="71"/>
      <c r="D2305" s="314"/>
      <c r="E2305" s="70"/>
      <c r="F2305" s="309"/>
      <c r="G2305" s="308"/>
      <c r="H2305" s="305"/>
      <c r="I2305" s="305"/>
      <c r="J2305" s="311"/>
      <c r="K2305" s="305"/>
      <c r="L2305" s="130" t="str">
        <f>IF(I2305&lt;H2305,"Check dates",IF(AND(H2305="",I2305&gt;0),"Check dates",IF(I2305="",".",IFERROR(MAX(0,NETWORKDAYS(H2305,I2305,Lists!$F$45:$F$65)-IF(ISNUMBER(J2305),J2305,0)-1,0),"."))))</f>
        <v>.</v>
      </c>
      <c r="M2305" s="308"/>
      <c r="N2305" s="308"/>
      <c r="O2305" s="304"/>
      <c r="P2305" s="304"/>
      <c r="Q2305" s="304"/>
      <c r="R2305" s="304"/>
      <c r="S2305" s="130" t="str">
        <f t="shared" si="108"/>
        <v>.</v>
      </c>
      <c r="T2305" s="169" t="str">
        <f>IF(S2305="Yes",(NETWORKDAYS(H2305,$D$12,Lists!$F$45:$F$65)-IF(ISNUMBER(J2305),J2305,0)-1),".")</f>
        <v>.</v>
      </c>
      <c r="U2305" s="24"/>
      <c r="V2305" s="296" t="str">
        <f t="shared" si="107"/>
        <v>.</v>
      </c>
      <c r="W2305" s="44"/>
      <c r="X2305" s="307"/>
      <c r="Y2305" s="44"/>
      <c r="Z2305" s="44"/>
      <c r="AA2305" s="44"/>
      <c r="AB2305" s="44"/>
      <c r="AC2305" s="44"/>
      <c r="AD2305" s="44"/>
      <c r="AE2305" s="44"/>
      <c r="AF2305" s="44"/>
      <c r="AG2305" s="44"/>
    </row>
    <row r="2306" spans="1:33" s="105" customFormat="1" ht="11.45" customHeight="1" outlineLevel="1" x14ac:dyDescent="0.2">
      <c r="A2306" s="142">
        <f t="shared" si="106"/>
        <v>2289</v>
      </c>
      <c r="B2306" s="318"/>
      <c r="C2306" s="71"/>
      <c r="D2306" s="314"/>
      <c r="E2306" s="70"/>
      <c r="F2306" s="309"/>
      <c r="G2306" s="308"/>
      <c r="H2306" s="305"/>
      <c r="I2306" s="305"/>
      <c r="J2306" s="311"/>
      <c r="K2306" s="305"/>
      <c r="L2306" s="130" t="str">
        <f>IF(I2306&lt;H2306,"Check dates",IF(AND(H2306="",I2306&gt;0),"Check dates",IF(I2306="",".",IFERROR(MAX(0,NETWORKDAYS(H2306,I2306,Lists!$F$45:$F$65)-IF(ISNUMBER(J2306),J2306,0)-1,0),"."))))</f>
        <v>.</v>
      </c>
      <c r="M2306" s="308"/>
      <c r="N2306" s="308"/>
      <c r="O2306" s="304"/>
      <c r="P2306" s="304"/>
      <c r="Q2306" s="304"/>
      <c r="R2306" s="304"/>
      <c r="S2306" s="130" t="str">
        <f t="shared" si="108"/>
        <v>.</v>
      </c>
      <c r="T2306" s="169" t="str">
        <f>IF(S2306="Yes",(NETWORKDAYS(H2306,$D$12,Lists!$F$45:$F$65)-IF(ISNUMBER(J2306),J2306,0)-1),".")</f>
        <v>.</v>
      </c>
      <c r="U2306" s="24"/>
      <c r="V2306" s="296" t="str">
        <f t="shared" si="107"/>
        <v>.</v>
      </c>
      <c r="W2306" s="44"/>
      <c r="X2306" s="307"/>
      <c r="Y2306" s="44"/>
      <c r="Z2306" s="44"/>
      <c r="AA2306" s="44"/>
      <c r="AB2306" s="44"/>
      <c r="AC2306" s="44"/>
      <c r="AD2306" s="44"/>
      <c r="AE2306" s="44"/>
      <c r="AF2306" s="44"/>
      <c r="AG2306" s="44"/>
    </row>
    <row r="2307" spans="1:33" s="105" customFormat="1" ht="11.45" customHeight="1" outlineLevel="1" x14ac:dyDescent="0.2">
      <c r="A2307" s="142">
        <f t="shared" si="106"/>
        <v>2290</v>
      </c>
      <c r="B2307" s="318"/>
      <c r="C2307" s="71"/>
      <c r="D2307" s="314"/>
      <c r="E2307" s="70"/>
      <c r="F2307" s="309"/>
      <c r="G2307" s="308"/>
      <c r="H2307" s="305"/>
      <c r="I2307" s="305"/>
      <c r="J2307" s="311"/>
      <c r="K2307" s="305"/>
      <c r="L2307" s="130" t="str">
        <f>IF(I2307&lt;H2307,"Check dates",IF(AND(H2307="",I2307&gt;0),"Check dates",IF(I2307="",".",IFERROR(MAX(0,NETWORKDAYS(H2307,I2307,Lists!$F$45:$F$65)-IF(ISNUMBER(J2307),J2307,0)-1,0),"."))))</f>
        <v>.</v>
      </c>
      <c r="M2307" s="308"/>
      <c r="N2307" s="308"/>
      <c r="O2307" s="304"/>
      <c r="P2307" s="304"/>
      <c r="Q2307" s="304"/>
      <c r="R2307" s="304"/>
      <c r="S2307" s="130" t="str">
        <f t="shared" si="108"/>
        <v>.</v>
      </c>
      <c r="T2307" s="169" t="str">
        <f>IF(S2307="Yes",(NETWORKDAYS(H2307,$D$12,Lists!$F$45:$F$65)-IF(ISNUMBER(J2307),J2307,0)-1),".")</f>
        <v>.</v>
      </c>
      <c r="U2307" s="24"/>
      <c r="V2307" s="296" t="str">
        <f t="shared" si="107"/>
        <v>.</v>
      </c>
      <c r="W2307" s="44"/>
      <c r="X2307" s="307"/>
      <c r="Y2307" s="44"/>
      <c r="Z2307" s="44"/>
      <c r="AA2307" s="44"/>
      <c r="AB2307" s="44"/>
      <c r="AC2307" s="44"/>
      <c r="AD2307" s="44"/>
      <c r="AE2307" s="44"/>
      <c r="AF2307" s="44"/>
      <c r="AG2307" s="44"/>
    </row>
    <row r="2308" spans="1:33" s="105" customFormat="1" ht="11.45" customHeight="1" outlineLevel="1" x14ac:dyDescent="0.2">
      <c r="A2308" s="142">
        <f t="shared" si="106"/>
        <v>2291</v>
      </c>
      <c r="B2308" s="318"/>
      <c r="C2308" s="71"/>
      <c r="D2308" s="314"/>
      <c r="E2308" s="70"/>
      <c r="F2308" s="309"/>
      <c r="G2308" s="308"/>
      <c r="H2308" s="305"/>
      <c r="I2308" s="305"/>
      <c r="J2308" s="311"/>
      <c r="K2308" s="305"/>
      <c r="L2308" s="130" t="str">
        <f>IF(I2308&lt;H2308,"Check dates",IF(AND(H2308="",I2308&gt;0),"Check dates",IF(I2308="",".",IFERROR(MAX(0,NETWORKDAYS(H2308,I2308,Lists!$F$45:$F$65)-IF(ISNUMBER(J2308),J2308,0)-1,0),"."))))</f>
        <v>.</v>
      </c>
      <c r="M2308" s="308"/>
      <c r="N2308" s="308"/>
      <c r="O2308" s="304"/>
      <c r="P2308" s="304"/>
      <c r="Q2308" s="304"/>
      <c r="R2308" s="304"/>
      <c r="S2308" s="130" t="str">
        <f t="shared" si="108"/>
        <v>.</v>
      </c>
      <c r="T2308" s="169" t="str">
        <f>IF(S2308="Yes",(NETWORKDAYS(H2308,$D$12,Lists!$F$45:$F$65)-IF(ISNUMBER(J2308),J2308,0)-1),".")</f>
        <v>.</v>
      </c>
      <c r="U2308" s="24"/>
      <c r="V2308" s="296" t="str">
        <f t="shared" si="107"/>
        <v>.</v>
      </c>
      <c r="W2308" s="44"/>
      <c r="X2308" s="307"/>
      <c r="Y2308" s="44"/>
      <c r="Z2308" s="44"/>
      <c r="AA2308" s="44"/>
      <c r="AB2308" s="44"/>
      <c r="AC2308" s="44"/>
      <c r="AD2308" s="44"/>
      <c r="AE2308" s="44"/>
      <c r="AF2308" s="44"/>
      <c r="AG2308" s="44"/>
    </row>
    <row r="2309" spans="1:33" s="105" customFormat="1" ht="11.45" customHeight="1" outlineLevel="1" x14ac:dyDescent="0.2">
      <c r="A2309" s="142">
        <f t="shared" si="106"/>
        <v>2292</v>
      </c>
      <c r="B2309" s="318"/>
      <c r="C2309" s="71"/>
      <c r="D2309" s="314"/>
      <c r="E2309" s="70"/>
      <c r="F2309" s="309"/>
      <c r="G2309" s="308"/>
      <c r="H2309" s="305"/>
      <c r="I2309" s="319"/>
      <c r="J2309" s="311"/>
      <c r="K2309" s="305"/>
      <c r="L2309" s="130" t="str">
        <f>IF(I2309&lt;H2309,"Check dates",IF(AND(H2309="",I2309&gt;0),"Check dates",IF(I2309="",".",IFERROR(MAX(0,NETWORKDAYS(H2309,I2309,Lists!$F$45:$F$65)-IF(ISNUMBER(J2309),J2309,0)-1,0),"."))))</f>
        <v>.</v>
      </c>
      <c r="M2309" s="308"/>
      <c r="N2309" s="308"/>
      <c r="O2309" s="304"/>
      <c r="P2309" s="304"/>
      <c r="Q2309" s="304"/>
      <c r="R2309" s="304"/>
      <c r="S2309" s="130" t="str">
        <f t="shared" si="108"/>
        <v>.</v>
      </c>
      <c r="T2309" s="169" t="str">
        <f>IF(S2309="Yes",(NETWORKDAYS(H2309,$D$12,Lists!$F$45:$F$65)-IF(ISNUMBER(J2309),J2309,0)-1),".")</f>
        <v>.</v>
      </c>
      <c r="U2309" s="24"/>
      <c r="V2309" s="296" t="str">
        <f t="shared" si="107"/>
        <v>.</v>
      </c>
      <c r="W2309" s="44"/>
      <c r="X2309" s="307"/>
      <c r="Y2309" s="44"/>
      <c r="Z2309" s="44"/>
      <c r="AA2309" s="44"/>
      <c r="AB2309" s="44"/>
      <c r="AC2309" s="44"/>
      <c r="AD2309" s="44"/>
      <c r="AE2309" s="44"/>
      <c r="AF2309" s="44"/>
      <c r="AG2309" s="44"/>
    </row>
    <row r="2310" spans="1:33" s="105" customFormat="1" ht="11.45" customHeight="1" outlineLevel="1" x14ac:dyDescent="0.2">
      <c r="A2310" s="142">
        <f t="shared" si="106"/>
        <v>2293</v>
      </c>
      <c r="B2310" s="318"/>
      <c r="C2310" s="71"/>
      <c r="D2310" s="314"/>
      <c r="E2310" s="70"/>
      <c r="F2310" s="309"/>
      <c r="G2310" s="308"/>
      <c r="H2310" s="305"/>
      <c r="I2310" s="305"/>
      <c r="J2310" s="311"/>
      <c r="K2310" s="305"/>
      <c r="L2310" s="130" t="str">
        <f>IF(I2310&lt;H2310,"Check dates",IF(AND(H2310="",I2310&gt;0),"Check dates",IF(I2310="",".",IFERROR(MAX(0,NETWORKDAYS(H2310,I2310,Lists!$F$45:$F$65)-IF(ISNUMBER(J2310),J2310,0)-1,0),"."))))</f>
        <v>.</v>
      </c>
      <c r="M2310" s="308"/>
      <c r="N2310" s="308"/>
      <c r="O2310" s="304"/>
      <c r="P2310" s="304"/>
      <c r="Q2310" s="304"/>
      <c r="R2310" s="304"/>
      <c r="S2310" s="130" t="str">
        <f t="shared" si="108"/>
        <v>.</v>
      </c>
      <c r="T2310" s="169" t="str">
        <f>IF(S2310="Yes",(NETWORKDAYS(H2310,$D$12,Lists!$F$45:$F$65)-IF(ISNUMBER(J2310),J2310,0)-1),".")</f>
        <v>.</v>
      </c>
      <c r="U2310" s="24"/>
      <c r="V2310" s="296" t="str">
        <f t="shared" si="107"/>
        <v>.</v>
      </c>
      <c r="W2310" s="44"/>
      <c r="X2310" s="307"/>
      <c r="Y2310" s="44"/>
      <c r="Z2310" s="44"/>
      <c r="AA2310" s="44"/>
      <c r="AB2310" s="44"/>
      <c r="AC2310" s="44"/>
      <c r="AD2310" s="44"/>
      <c r="AE2310" s="44"/>
      <c r="AF2310" s="44"/>
      <c r="AG2310" s="44"/>
    </row>
    <row r="2311" spans="1:33" s="105" customFormat="1" ht="11.45" customHeight="1" outlineLevel="1" x14ac:dyDescent="0.2">
      <c r="A2311" s="142">
        <f t="shared" si="106"/>
        <v>2294</v>
      </c>
      <c r="B2311" s="318"/>
      <c r="C2311" s="71"/>
      <c r="D2311" s="314"/>
      <c r="E2311" s="70"/>
      <c r="F2311" s="309"/>
      <c r="G2311" s="308"/>
      <c r="H2311" s="305"/>
      <c r="I2311" s="305"/>
      <c r="J2311" s="311"/>
      <c r="K2311" s="305"/>
      <c r="L2311" s="130" t="str">
        <f>IF(I2311&lt;H2311,"Check dates",IF(AND(H2311="",I2311&gt;0),"Check dates",IF(I2311="",".",IFERROR(MAX(0,NETWORKDAYS(H2311,I2311,Lists!$F$45:$F$65)-IF(ISNUMBER(J2311),J2311,0)-1,0),"."))))</f>
        <v>.</v>
      </c>
      <c r="M2311" s="308"/>
      <c r="N2311" s="308"/>
      <c r="O2311" s="304"/>
      <c r="P2311" s="304"/>
      <c r="Q2311" s="304"/>
      <c r="R2311" s="304"/>
      <c r="S2311" s="130" t="str">
        <f t="shared" si="108"/>
        <v>.</v>
      </c>
      <c r="T2311" s="169" t="str">
        <f>IF(S2311="Yes",(NETWORKDAYS(H2311,$D$12,Lists!$F$45:$F$65)-IF(ISNUMBER(J2311),J2311,0)-1),".")</f>
        <v>.</v>
      </c>
      <c r="U2311" s="24"/>
      <c r="V2311" s="296" t="str">
        <f t="shared" si="107"/>
        <v>.</v>
      </c>
      <c r="W2311" s="44"/>
      <c r="X2311" s="307"/>
      <c r="Y2311" s="44"/>
      <c r="Z2311" s="44"/>
      <c r="AA2311" s="44"/>
      <c r="AB2311" s="44"/>
      <c r="AC2311" s="44"/>
      <c r="AD2311" s="44"/>
      <c r="AE2311" s="44"/>
      <c r="AF2311" s="44"/>
      <c r="AG2311" s="44"/>
    </row>
    <row r="2312" spans="1:33" s="105" customFormat="1" ht="11.45" customHeight="1" outlineLevel="1" x14ac:dyDescent="0.2">
      <c r="A2312" s="142">
        <f t="shared" si="106"/>
        <v>2295</v>
      </c>
      <c r="B2312" s="318"/>
      <c r="C2312" s="71"/>
      <c r="D2312" s="314"/>
      <c r="E2312" s="70"/>
      <c r="F2312" s="309"/>
      <c r="G2312" s="308"/>
      <c r="H2312" s="305"/>
      <c r="I2312" s="305"/>
      <c r="J2312" s="311"/>
      <c r="K2312" s="305"/>
      <c r="L2312" s="130" t="str">
        <f>IF(I2312&lt;H2312,"Check dates",IF(AND(H2312="",I2312&gt;0),"Check dates",IF(I2312="",".",IFERROR(MAX(0,NETWORKDAYS(H2312,I2312,Lists!$F$45:$F$65)-IF(ISNUMBER(J2312),J2312,0)-1,0),"."))))</f>
        <v>.</v>
      </c>
      <c r="M2312" s="308"/>
      <c r="N2312" s="308"/>
      <c r="O2312" s="304"/>
      <c r="P2312" s="304"/>
      <c r="Q2312" s="304"/>
      <c r="R2312" s="304"/>
      <c r="S2312" s="130" t="str">
        <f t="shared" si="108"/>
        <v>.</v>
      </c>
      <c r="T2312" s="169" t="str">
        <f>IF(S2312="Yes",(NETWORKDAYS(H2312,$D$12,Lists!$F$45:$F$65)-IF(ISNUMBER(J2312),J2312,0)-1),".")</f>
        <v>.</v>
      </c>
      <c r="U2312" s="24"/>
      <c r="V2312" s="296" t="str">
        <f t="shared" si="107"/>
        <v>.</v>
      </c>
      <c r="W2312" s="44"/>
      <c r="X2312" s="307"/>
      <c r="Y2312" s="44"/>
      <c r="Z2312" s="44"/>
      <c r="AA2312" s="44"/>
      <c r="AB2312" s="44"/>
      <c r="AC2312" s="44"/>
      <c r="AD2312" s="44"/>
      <c r="AE2312" s="44"/>
      <c r="AF2312" s="44"/>
      <c r="AG2312" s="44"/>
    </row>
    <row r="2313" spans="1:33" s="105" customFormat="1" ht="11.45" customHeight="1" outlineLevel="1" x14ac:dyDescent="0.2">
      <c r="A2313" s="142">
        <f t="shared" si="106"/>
        <v>2296</v>
      </c>
      <c r="B2313" s="318"/>
      <c r="C2313" s="71"/>
      <c r="D2313" s="314"/>
      <c r="E2313" s="70"/>
      <c r="F2313" s="309"/>
      <c r="G2313" s="308"/>
      <c r="H2313" s="305"/>
      <c r="I2313" s="305"/>
      <c r="J2313" s="311"/>
      <c r="K2313" s="305"/>
      <c r="L2313" s="130" t="str">
        <f>IF(I2313&lt;H2313,"Check dates",IF(AND(H2313="",I2313&gt;0),"Check dates",IF(I2313="",".",IFERROR(MAX(0,NETWORKDAYS(H2313,I2313,Lists!$F$45:$F$65)-IF(ISNUMBER(J2313),J2313,0)-1,0),"."))))</f>
        <v>.</v>
      </c>
      <c r="M2313" s="308"/>
      <c r="N2313" s="308"/>
      <c r="O2313" s="304"/>
      <c r="P2313" s="304"/>
      <c r="Q2313" s="304"/>
      <c r="R2313" s="304"/>
      <c r="S2313" s="130" t="str">
        <f t="shared" si="108"/>
        <v>.</v>
      </c>
      <c r="T2313" s="169" t="str">
        <f>IF(S2313="Yes",(NETWORKDAYS(H2313,$D$12,Lists!$F$45:$F$65)-IF(ISNUMBER(J2313),J2313,0)-1),".")</f>
        <v>.</v>
      </c>
      <c r="U2313" s="24"/>
      <c r="V2313" s="296" t="str">
        <f t="shared" si="107"/>
        <v>.</v>
      </c>
      <c r="W2313" s="44"/>
      <c r="X2313" s="307"/>
      <c r="Y2313" s="44"/>
      <c r="Z2313" s="44"/>
      <c r="AA2313" s="44"/>
      <c r="AB2313" s="44"/>
      <c r="AC2313" s="44"/>
      <c r="AD2313" s="44"/>
      <c r="AE2313" s="44"/>
      <c r="AF2313" s="44"/>
      <c r="AG2313" s="44"/>
    </row>
    <row r="2314" spans="1:33" s="105" customFormat="1" ht="11.45" customHeight="1" outlineLevel="1" x14ac:dyDescent="0.2">
      <c r="A2314" s="142">
        <f t="shared" si="106"/>
        <v>2297</v>
      </c>
      <c r="B2314" s="318"/>
      <c r="C2314" s="71"/>
      <c r="D2314" s="314"/>
      <c r="E2314" s="70"/>
      <c r="F2314" s="309"/>
      <c r="G2314" s="308"/>
      <c r="H2314" s="305"/>
      <c r="I2314" s="305"/>
      <c r="J2314" s="311"/>
      <c r="K2314" s="305"/>
      <c r="L2314" s="130" t="str">
        <f>IF(I2314&lt;H2314,"Check dates",IF(AND(H2314="",I2314&gt;0),"Check dates",IF(I2314="",".",IFERROR(MAX(0,NETWORKDAYS(H2314,I2314,Lists!$F$45:$F$65)-IF(ISNUMBER(J2314),J2314,0)-1,0),"."))))</f>
        <v>.</v>
      </c>
      <c r="M2314" s="308"/>
      <c r="N2314" s="308"/>
      <c r="O2314" s="304"/>
      <c r="P2314" s="304"/>
      <c r="Q2314" s="304"/>
      <c r="R2314" s="304"/>
      <c r="S2314" s="130" t="str">
        <f t="shared" si="108"/>
        <v>.</v>
      </c>
      <c r="T2314" s="169" t="str">
        <f>IF(S2314="Yes",(NETWORKDAYS(H2314,$D$12,Lists!$F$45:$F$65)-IF(ISNUMBER(J2314),J2314,0)-1),".")</f>
        <v>.</v>
      </c>
      <c r="U2314" s="24"/>
      <c r="V2314" s="296" t="str">
        <f t="shared" si="107"/>
        <v>.</v>
      </c>
      <c r="W2314" s="44"/>
      <c r="X2314" s="307"/>
      <c r="Y2314" s="44"/>
      <c r="Z2314" s="44"/>
      <c r="AA2314" s="44"/>
      <c r="AB2314" s="44"/>
      <c r="AC2314" s="44"/>
      <c r="AD2314" s="44"/>
      <c r="AE2314" s="44"/>
      <c r="AF2314" s="44"/>
      <c r="AG2314" s="44"/>
    </row>
    <row r="2315" spans="1:33" s="105" customFormat="1" ht="11.45" customHeight="1" outlineLevel="1" x14ac:dyDescent="0.2">
      <c r="A2315" s="142">
        <f>A2314+1</f>
        <v>2298</v>
      </c>
      <c r="B2315" s="318"/>
      <c r="C2315" s="71"/>
      <c r="D2315" s="314"/>
      <c r="E2315" s="70"/>
      <c r="F2315" s="309"/>
      <c r="G2315" s="308"/>
      <c r="H2315" s="305"/>
      <c r="I2315" s="305"/>
      <c r="J2315" s="311"/>
      <c r="K2315" s="305"/>
      <c r="L2315" s="130" t="str">
        <f>IF(I2315&lt;H2315,"Check dates",IF(AND(H2315="",I2315&gt;0),"Check dates",IF(I2315="",".",IFERROR(MAX(0,NETWORKDAYS(H2315,I2315,Lists!$F$45:$F$65)-IF(ISNUMBER(J2315),J2315,0)-1,0),"."))))</f>
        <v>.</v>
      </c>
      <c r="M2315" s="308"/>
      <c r="N2315" s="308"/>
      <c r="O2315" s="304"/>
      <c r="P2315" s="304"/>
      <c r="Q2315" s="304"/>
      <c r="R2315" s="304"/>
      <c r="S2315" s="130" t="str">
        <f t="shared" si="108"/>
        <v>.</v>
      </c>
      <c r="T2315" s="169" t="str">
        <f>IF(S2315="Yes",(NETWORKDAYS(H2315,$D$12,Lists!$F$45:$F$65)-IF(ISNUMBER(J2315),J2315,0)-1),".")</f>
        <v>.</v>
      </c>
      <c r="U2315" s="24"/>
      <c r="V2315" s="296" t="str">
        <f t="shared" si="107"/>
        <v>.</v>
      </c>
      <c r="W2315" s="44"/>
      <c r="X2315" s="307"/>
      <c r="Y2315" s="44"/>
      <c r="Z2315" s="44"/>
      <c r="AA2315" s="44"/>
      <c r="AB2315" s="44"/>
      <c r="AC2315" s="44"/>
      <c r="AD2315" s="44"/>
      <c r="AE2315" s="44"/>
      <c r="AF2315" s="44"/>
      <c r="AG2315" s="44"/>
    </row>
    <row r="2316" spans="1:33" s="105" customFormat="1" ht="11.45" customHeight="1" outlineLevel="1" x14ac:dyDescent="0.2">
      <c r="A2316" s="30">
        <f>A2315+1</f>
        <v>2299</v>
      </c>
      <c r="B2316" s="318"/>
      <c r="C2316" s="71"/>
      <c r="D2316" s="314"/>
      <c r="E2316" s="70"/>
      <c r="F2316" s="309"/>
      <c r="G2316" s="308"/>
      <c r="H2316" s="305"/>
      <c r="I2316" s="305"/>
      <c r="J2316" s="311"/>
      <c r="K2316" s="305"/>
      <c r="L2316" s="130" t="str">
        <f>IF(I2316&lt;H2316,"Check dates",IF(AND(H2316="",I2316&gt;0),"Check dates",IF(I2316="",".",IFERROR(MAX(0,NETWORKDAYS(H2316,I2316,Lists!$F$45:$F$65)-IF(ISNUMBER(J2316),J2316,0)-1,0),"."))))</f>
        <v>.</v>
      </c>
      <c r="M2316" s="308"/>
      <c r="N2316" s="308"/>
      <c r="O2316" s="304"/>
      <c r="P2316" s="304"/>
      <c r="Q2316" s="304"/>
      <c r="R2316" s="304"/>
      <c r="S2316" s="130" t="str">
        <f t="shared" si="108"/>
        <v>.</v>
      </c>
      <c r="T2316" s="169" t="str">
        <f>IF(S2316="Yes",(NETWORKDAYS(H2316,$D$12,Lists!$F$45:$F$65)-IF(ISNUMBER(J2316),J2316,0)-1),".")</f>
        <v>.</v>
      </c>
      <c r="U2316" s="24"/>
      <c r="V2316" s="296" t="str">
        <f t="shared" si="107"/>
        <v>.</v>
      </c>
      <c r="W2316" s="44"/>
      <c r="X2316" s="307"/>
      <c r="Y2316" s="44"/>
      <c r="Z2316" s="44"/>
      <c r="AA2316" s="44"/>
      <c r="AB2316" s="44"/>
      <c r="AC2316" s="44"/>
      <c r="AD2316" s="44"/>
      <c r="AE2316" s="44"/>
      <c r="AF2316" s="44"/>
      <c r="AG2316" s="44"/>
    </row>
    <row r="2317" spans="1:33" s="105" customFormat="1" ht="11.45" customHeight="1" outlineLevel="1" x14ac:dyDescent="0.2">
      <c r="A2317" s="142">
        <f t="shared" ref="A2317:A2380" si="109">A2316+1</f>
        <v>2300</v>
      </c>
      <c r="B2317" s="318"/>
      <c r="C2317" s="71"/>
      <c r="D2317" s="314"/>
      <c r="E2317" s="70"/>
      <c r="F2317" s="309"/>
      <c r="G2317" s="308"/>
      <c r="H2317" s="305"/>
      <c r="I2317" s="305"/>
      <c r="J2317" s="311"/>
      <c r="K2317" s="305"/>
      <c r="L2317" s="130" t="str">
        <f>IF(I2317&lt;H2317,"Check dates",IF(AND(H2317="",I2317&gt;0),"Check dates",IF(I2317="",".",IFERROR(MAX(0,NETWORKDAYS(H2317,I2317,Lists!$F$45:$F$65)-IF(ISNUMBER(J2317),J2317,0)-1,0),"."))))</f>
        <v>.</v>
      </c>
      <c r="M2317" s="308"/>
      <c r="N2317" s="308"/>
      <c r="O2317" s="304"/>
      <c r="P2317" s="304"/>
      <c r="Q2317" s="304"/>
      <c r="R2317" s="304"/>
      <c r="S2317" s="130" t="str">
        <f t="shared" si="108"/>
        <v>.</v>
      </c>
      <c r="T2317" s="169" t="str">
        <f>IF(S2317="Yes",(NETWORKDAYS(H2317,$D$12,Lists!$F$45:$F$65)-IF(ISNUMBER(J2317),J2317,0)-1),".")</f>
        <v>.</v>
      </c>
      <c r="U2317" s="24"/>
      <c r="V2317" s="296" t="str">
        <f t="shared" si="107"/>
        <v>.</v>
      </c>
      <c r="W2317" s="44"/>
      <c r="X2317" s="307"/>
      <c r="Y2317" s="44"/>
      <c r="Z2317" s="44"/>
      <c r="AA2317" s="44"/>
      <c r="AB2317" s="44"/>
      <c r="AC2317" s="44"/>
      <c r="AD2317" s="44"/>
      <c r="AE2317" s="44"/>
      <c r="AF2317" s="44"/>
      <c r="AG2317" s="44"/>
    </row>
    <row r="2318" spans="1:33" s="105" customFormat="1" ht="11.45" customHeight="1" outlineLevel="1" x14ac:dyDescent="0.2">
      <c r="A2318" s="142">
        <f t="shared" si="109"/>
        <v>2301</v>
      </c>
      <c r="B2318" s="318"/>
      <c r="C2318" s="71"/>
      <c r="D2318" s="314"/>
      <c r="E2318" s="70"/>
      <c r="F2318" s="309"/>
      <c r="G2318" s="308"/>
      <c r="H2318" s="305"/>
      <c r="I2318" s="305"/>
      <c r="J2318" s="311"/>
      <c r="K2318" s="305"/>
      <c r="L2318" s="130" t="str">
        <f>IF(I2318&lt;H2318,"Check dates",IF(AND(H2318="",I2318&gt;0),"Check dates",IF(I2318="",".",IFERROR(MAX(0,NETWORKDAYS(H2318,I2318,Lists!$F$45:$F$65)-IF(ISNUMBER(J2318),J2318,0)-1,0),"."))))</f>
        <v>.</v>
      </c>
      <c r="M2318" s="308"/>
      <c r="N2318" s="308"/>
      <c r="O2318" s="304"/>
      <c r="P2318" s="304"/>
      <c r="Q2318" s="304"/>
      <c r="R2318" s="304"/>
      <c r="S2318" s="130" t="str">
        <f t="shared" si="108"/>
        <v>.</v>
      </c>
      <c r="T2318" s="169" t="str">
        <f>IF(S2318="Yes",(NETWORKDAYS(H2318,$D$12,Lists!$F$45:$F$65)-IF(ISNUMBER(J2318),J2318,0)-1),".")</f>
        <v>.</v>
      </c>
      <c r="U2318" s="24"/>
      <c r="V2318" s="296" t="str">
        <f t="shared" si="107"/>
        <v>.</v>
      </c>
      <c r="W2318" s="44"/>
      <c r="X2318" s="307"/>
      <c r="Y2318" s="44"/>
      <c r="Z2318" s="44"/>
      <c r="AA2318" s="44"/>
      <c r="AB2318" s="44"/>
      <c r="AC2318" s="44"/>
      <c r="AD2318" s="44"/>
      <c r="AE2318" s="44"/>
      <c r="AF2318" s="44"/>
      <c r="AG2318" s="44"/>
    </row>
    <row r="2319" spans="1:33" s="105" customFormat="1" ht="11.45" customHeight="1" outlineLevel="1" x14ac:dyDescent="0.2">
      <c r="A2319" s="142">
        <f t="shared" si="109"/>
        <v>2302</v>
      </c>
      <c r="B2319" s="318"/>
      <c r="C2319" s="71"/>
      <c r="D2319" s="314"/>
      <c r="E2319" s="70"/>
      <c r="F2319" s="309"/>
      <c r="G2319" s="308"/>
      <c r="H2319" s="305"/>
      <c r="I2319" s="305"/>
      <c r="J2319" s="311"/>
      <c r="K2319" s="305"/>
      <c r="L2319" s="130" t="str">
        <f>IF(I2319&lt;H2319,"Check dates",IF(AND(H2319="",I2319&gt;0),"Check dates",IF(I2319="",".",IFERROR(MAX(0,NETWORKDAYS(H2319,I2319,Lists!$F$45:$F$65)-IF(ISNUMBER(J2319),J2319,0)-1,0),"."))))</f>
        <v>.</v>
      </c>
      <c r="M2319" s="308"/>
      <c r="N2319" s="308"/>
      <c r="O2319" s="304"/>
      <c r="P2319" s="304"/>
      <c r="Q2319" s="304"/>
      <c r="R2319" s="304"/>
      <c r="S2319" s="130" t="str">
        <f t="shared" si="108"/>
        <v>.</v>
      </c>
      <c r="T2319" s="169" t="str">
        <f>IF(S2319="Yes",(NETWORKDAYS(H2319,$D$12,Lists!$F$45:$F$65)-IF(ISNUMBER(J2319),J2319,0)-1),".")</f>
        <v>.</v>
      </c>
      <c r="U2319" s="24"/>
      <c r="V2319" s="296" t="str">
        <f t="shared" si="107"/>
        <v>.</v>
      </c>
      <c r="W2319" s="44"/>
      <c r="X2319" s="307"/>
      <c r="Y2319" s="44"/>
      <c r="Z2319" s="44"/>
      <c r="AA2319" s="44"/>
      <c r="AB2319" s="44"/>
      <c r="AC2319" s="44"/>
      <c r="AD2319" s="44"/>
      <c r="AE2319" s="44"/>
      <c r="AF2319" s="44"/>
      <c r="AG2319" s="44"/>
    </row>
    <row r="2320" spans="1:33" s="105" customFormat="1" ht="11.45" customHeight="1" outlineLevel="1" x14ac:dyDescent="0.2">
      <c r="A2320" s="142">
        <f t="shared" si="109"/>
        <v>2303</v>
      </c>
      <c r="B2320" s="318"/>
      <c r="C2320" s="71"/>
      <c r="D2320" s="314"/>
      <c r="E2320" s="70"/>
      <c r="F2320" s="309"/>
      <c r="G2320" s="308"/>
      <c r="H2320" s="305"/>
      <c r="I2320" s="305"/>
      <c r="J2320" s="311"/>
      <c r="K2320" s="305"/>
      <c r="L2320" s="130" t="str">
        <f>IF(I2320&lt;H2320,"Check dates",IF(AND(H2320="",I2320&gt;0),"Check dates",IF(I2320="",".",IFERROR(MAX(0,NETWORKDAYS(H2320,I2320,Lists!$F$45:$F$65)-IF(ISNUMBER(J2320),J2320,0)-1,0),"."))))</f>
        <v>.</v>
      </c>
      <c r="M2320" s="308"/>
      <c r="N2320" s="308"/>
      <c r="O2320" s="304"/>
      <c r="P2320" s="304"/>
      <c r="Q2320" s="304"/>
      <c r="R2320" s="304"/>
      <c r="S2320" s="130" t="str">
        <f t="shared" si="108"/>
        <v>.</v>
      </c>
      <c r="T2320" s="169" t="str">
        <f>IF(S2320="Yes",(NETWORKDAYS(H2320,$D$12,Lists!$F$45:$F$65)-IF(ISNUMBER(J2320),J2320,0)-1),".")</f>
        <v>.</v>
      </c>
      <c r="U2320" s="24"/>
      <c r="V2320" s="296" t="str">
        <f t="shared" si="107"/>
        <v>.</v>
      </c>
      <c r="W2320" s="44"/>
      <c r="X2320" s="307"/>
      <c r="Y2320" s="44"/>
      <c r="Z2320" s="44"/>
      <c r="AA2320" s="44"/>
      <c r="AB2320" s="44"/>
      <c r="AC2320" s="44"/>
      <c r="AD2320" s="44"/>
      <c r="AE2320" s="44"/>
      <c r="AF2320" s="44"/>
      <c r="AG2320" s="44"/>
    </row>
    <row r="2321" spans="1:33" s="105" customFormat="1" ht="11.45" customHeight="1" outlineLevel="1" x14ac:dyDescent="0.2">
      <c r="A2321" s="142">
        <f t="shared" si="109"/>
        <v>2304</v>
      </c>
      <c r="B2321" s="318"/>
      <c r="C2321" s="71"/>
      <c r="D2321" s="314"/>
      <c r="E2321" s="70"/>
      <c r="F2321" s="309"/>
      <c r="G2321" s="308"/>
      <c r="H2321" s="305"/>
      <c r="I2321" s="305"/>
      <c r="J2321" s="311"/>
      <c r="K2321" s="305"/>
      <c r="L2321" s="130" t="str">
        <f>IF(I2321&lt;H2321,"Check dates",IF(AND(H2321="",I2321&gt;0),"Check dates",IF(I2321="",".",IFERROR(MAX(0,NETWORKDAYS(H2321,I2321,Lists!$F$45:$F$65)-IF(ISNUMBER(J2321),J2321,0)-1,0),"."))))</f>
        <v>.</v>
      </c>
      <c r="M2321" s="308"/>
      <c r="N2321" s="308"/>
      <c r="O2321" s="304"/>
      <c r="P2321" s="304"/>
      <c r="Q2321" s="304"/>
      <c r="R2321" s="304"/>
      <c r="S2321" s="130" t="str">
        <f t="shared" si="108"/>
        <v>.</v>
      </c>
      <c r="T2321" s="169" t="str">
        <f>IF(S2321="Yes",(NETWORKDAYS(H2321,$D$12,Lists!$F$45:$F$65)-IF(ISNUMBER(J2321),J2321,0)-1),".")</f>
        <v>.</v>
      </c>
      <c r="U2321" s="24"/>
      <c r="V2321" s="296" t="str">
        <f t="shared" ref="V2321:V2384" si="110">IF(I2321="",".",IF(VALUE(I2321)&lt;=VALUE($D$12),VALUE(I2321),"."))</f>
        <v>.</v>
      </c>
      <c r="W2321" s="44"/>
      <c r="X2321" s="307"/>
      <c r="Y2321" s="44"/>
      <c r="Z2321" s="44"/>
      <c r="AA2321" s="44"/>
      <c r="AB2321" s="44"/>
      <c r="AC2321" s="44"/>
      <c r="AD2321" s="44"/>
      <c r="AE2321" s="44"/>
      <c r="AF2321" s="44"/>
      <c r="AG2321" s="44"/>
    </row>
    <row r="2322" spans="1:33" s="105" customFormat="1" ht="11.45" customHeight="1" outlineLevel="1" x14ac:dyDescent="0.2">
      <c r="A2322" s="142">
        <f t="shared" si="109"/>
        <v>2305</v>
      </c>
      <c r="B2322" s="318"/>
      <c r="C2322" s="71"/>
      <c r="D2322" s="314"/>
      <c r="E2322" s="70"/>
      <c r="F2322" s="309"/>
      <c r="G2322" s="308"/>
      <c r="H2322" s="305"/>
      <c r="I2322" s="305"/>
      <c r="J2322" s="311"/>
      <c r="K2322" s="305"/>
      <c r="L2322" s="130" t="str">
        <f>IF(I2322&lt;H2322,"Check dates",IF(AND(H2322="",I2322&gt;0),"Check dates",IF(I2322="",".",IFERROR(MAX(0,NETWORKDAYS(H2322,I2322,Lists!$F$45:$F$65)-IF(ISNUMBER(J2322),J2322,0)-1,0),"."))))</f>
        <v>.</v>
      </c>
      <c r="M2322" s="308"/>
      <c r="N2322" s="308"/>
      <c r="O2322" s="304"/>
      <c r="P2322" s="304"/>
      <c r="Q2322" s="304"/>
      <c r="R2322" s="304"/>
      <c r="S2322" s="130" t="str">
        <f t="shared" ref="S2322:S2385" si="111">IF(ISBLANK(B2322),".",IF(V2322=".","Yes","No"))</f>
        <v>.</v>
      </c>
      <c r="T2322" s="169" t="str">
        <f>IF(S2322="Yes",(NETWORKDAYS(H2322,$D$12,Lists!$F$45:$F$65)-IF(ISNUMBER(J2322),J2322,0)-1),".")</f>
        <v>.</v>
      </c>
      <c r="U2322" s="24"/>
      <c r="V2322" s="296" t="str">
        <f t="shared" si="110"/>
        <v>.</v>
      </c>
      <c r="W2322" s="44"/>
      <c r="X2322" s="307"/>
      <c r="Y2322" s="44"/>
      <c r="Z2322" s="44"/>
      <c r="AA2322" s="44"/>
      <c r="AB2322" s="44"/>
      <c r="AC2322" s="44"/>
      <c r="AD2322" s="44"/>
      <c r="AE2322" s="44"/>
      <c r="AF2322" s="44"/>
      <c r="AG2322" s="44"/>
    </row>
    <row r="2323" spans="1:33" s="105" customFormat="1" ht="11.45" customHeight="1" outlineLevel="1" x14ac:dyDescent="0.2">
      <c r="A2323" s="142">
        <f t="shared" si="109"/>
        <v>2306</v>
      </c>
      <c r="B2323" s="318"/>
      <c r="C2323" s="71"/>
      <c r="D2323" s="314"/>
      <c r="E2323" s="70"/>
      <c r="F2323" s="309"/>
      <c r="G2323" s="308"/>
      <c r="H2323" s="305"/>
      <c r="I2323" s="305"/>
      <c r="J2323" s="311"/>
      <c r="K2323" s="305"/>
      <c r="L2323" s="130" t="str">
        <f>IF(I2323&lt;H2323,"Check dates",IF(AND(H2323="",I2323&gt;0),"Check dates",IF(I2323="",".",IFERROR(MAX(0,NETWORKDAYS(H2323,I2323,Lists!$F$45:$F$65)-IF(ISNUMBER(J2323),J2323,0)-1,0),"."))))</f>
        <v>.</v>
      </c>
      <c r="M2323" s="308"/>
      <c r="N2323" s="308"/>
      <c r="O2323" s="304"/>
      <c r="P2323" s="304"/>
      <c r="Q2323" s="304"/>
      <c r="R2323" s="304"/>
      <c r="S2323" s="130" t="str">
        <f t="shared" si="111"/>
        <v>.</v>
      </c>
      <c r="T2323" s="169" t="str">
        <f>IF(S2323="Yes",(NETWORKDAYS(H2323,$D$12,Lists!$F$45:$F$65)-IF(ISNUMBER(J2323),J2323,0)-1),".")</f>
        <v>.</v>
      </c>
      <c r="U2323" s="24"/>
      <c r="V2323" s="296" t="str">
        <f t="shared" si="110"/>
        <v>.</v>
      </c>
      <c r="W2323" s="44"/>
      <c r="X2323" s="307"/>
      <c r="Y2323" s="44"/>
      <c r="Z2323" s="44"/>
      <c r="AA2323" s="44"/>
      <c r="AB2323" s="44"/>
      <c r="AC2323" s="44"/>
      <c r="AD2323" s="44"/>
      <c r="AE2323" s="44"/>
      <c r="AF2323" s="44"/>
      <c r="AG2323" s="44"/>
    </row>
    <row r="2324" spans="1:33" s="105" customFormat="1" ht="11.45" customHeight="1" outlineLevel="1" x14ac:dyDescent="0.2">
      <c r="A2324" s="142">
        <f t="shared" si="109"/>
        <v>2307</v>
      </c>
      <c r="B2324" s="318"/>
      <c r="C2324" s="71"/>
      <c r="D2324" s="314"/>
      <c r="E2324" s="70"/>
      <c r="F2324" s="309"/>
      <c r="G2324" s="308"/>
      <c r="H2324" s="305"/>
      <c r="I2324" s="305"/>
      <c r="J2324" s="311"/>
      <c r="K2324" s="305"/>
      <c r="L2324" s="130" t="str">
        <f>IF(I2324&lt;H2324,"Check dates",IF(AND(H2324="",I2324&gt;0),"Check dates",IF(I2324="",".",IFERROR(MAX(0,NETWORKDAYS(H2324,I2324,Lists!$F$45:$F$65)-IF(ISNUMBER(J2324),J2324,0)-1,0),"."))))</f>
        <v>.</v>
      </c>
      <c r="M2324" s="308"/>
      <c r="N2324" s="308"/>
      <c r="O2324" s="304"/>
      <c r="P2324" s="304"/>
      <c r="Q2324" s="304"/>
      <c r="R2324" s="304"/>
      <c r="S2324" s="130" t="str">
        <f t="shared" si="111"/>
        <v>.</v>
      </c>
      <c r="T2324" s="169" t="str">
        <f>IF(S2324="Yes",(NETWORKDAYS(H2324,$D$12,Lists!$F$45:$F$65)-IF(ISNUMBER(J2324),J2324,0)-1),".")</f>
        <v>.</v>
      </c>
      <c r="U2324" s="24"/>
      <c r="V2324" s="296" t="str">
        <f t="shared" si="110"/>
        <v>.</v>
      </c>
      <c r="W2324" s="44"/>
      <c r="X2324" s="307"/>
      <c r="Y2324" s="44"/>
      <c r="Z2324" s="44"/>
      <c r="AA2324" s="44"/>
      <c r="AB2324" s="44"/>
      <c r="AC2324" s="44"/>
      <c r="AD2324" s="44"/>
      <c r="AE2324" s="44"/>
      <c r="AF2324" s="44"/>
      <c r="AG2324" s="44"/>
    </row>
    <row r="2325" spans="1:33" s="105" customFormat="1" ht="11.45" customHeight="1" outlineLevel="1" x14ac:dyDescent="0.2">
      <c r="A2325" s="142">
        <f t="shared" si="109"/>
        <v>2308</v>
      </c>
      <c r="B2325" s="318"/>
      <c r="C2325" s="71"/>
      <c r="D2325" s="314"/>
      <c r="E2325" s="70"/>
      <c r="F2325" s="309"/>
      <c r="G2325" s="308"/>
      <c r="H2325" s="305"/>
      <c r="I2325" s="305"/>
      <c r="J2325" s="311"/>
      <c r="K2325" s="305"/>
      <c r="L2325" s="130" t="str">
        <f>IF(I2325&lt;H2325,"Check dates",IF(AND(H2325="",I2325&gt;0),"Check dates",IF(I2325="",".",IFERROR(MAX(0,NETWORKDAYS(H2325,I2325,Lists!$F$45:$F$65)-IF(ISNUMBER(J2325),J2325,0)-1,0),"."))))</f>
        <v>.</v>
      </c>
      <c r="M2325" s="308"/>
      <c r="N2325" s="308"/>
      <c r="O2325" s="304"/>
      <c r="P2325" s="304"/>
      <c r="Q2325" s="304"/>
      <c r="R2325" s="304"/>
      <c r="S2325" s="130" t="str">
        <f t="shared" si="111"/>
        <v>.</v>
      </c>
      <c r="T2325" s="169" t="str">
        <f>IF(S2325="Yes",(NETWORKDAYS(H2325,$D$12,Lists!$F$45:$F$65)-IF(ISNUMBER(J2325),J2325,0)-1),".")</f>
        <v>.</v>
      </c>
      <c r="U2325" s="24"/>
      <c r="V2325" s="296" t="str">
        <f t="shared" si="110"/>
        <v>.</v>
      </c>
      <c r="W2325" s="44"/>
      <c r="X2325" s="307"/>
      <c r="Y2325" s="44"/>
      <c r="Z2325" s="44"/>
      <c r="AA2325" s="44"/>
      <c r="AB2325" s="44"/>
      <c r="AC2325" s="44"/>
      <c r="AD2325" s="44"/>
      <c r="AE2325" s="44"/>
      <c r="AF2325" s="44"/>
      <c r="AG2325" s="44"/>
    </row>
    <row r="2326" spans="1:33" s="105" customFormat="1" ht="11.45" customHeight="1" outlineLevel="1" x14ac:dyDescent="0.2">
      <c r="A2326" s="142">
        <f t="shared" si="109"/>
        <v>2309</v>
      </c>
      <c r="B2326" s="318"/>
      <c r="C2326" s="71"/>
      <c r="D2326" s="314"/>
      <c r="E2326" s="70"/>
      <c r="F2326" s="309"/>
      <c r="G2326" s="308"/>
      <c r="H2326" s="305"/>
      <c r="I2326" s="305"/>
      <c r="J2326" s="311"/>
      <c r="K2326" s="305"/>
      <c r="L2326" s="130" t="str">
        <f>IF(I2326&lt;H2326,"Check dates",IF(AND(H2326="",I2326&gt;0),"Check dates",IF(I2326="",".",IFERROR(MAX(0,NETWORKDAYS(H2326,I2326,Lists!$F$45:$F$65)-IF(ISNUMBER(J2326),J2326,0)-1,0),"."))))</f>
        <v>.</v>
      </c>
      <c r="M2326" s="308"/>
      <c r="N2326" s="308"/>
      <c r="O2326" s="304"/>
      <c r="P2326" s="304"/>
      <c r="Q2326" s="304"/>
      <c r="R2326" s="304"/>
      <c r="S2326" s="130" t="str">
        <f t="shared" si="111"/>
        <v>.</v>
      </c>
      <c r="T2326" s="169" t="str">
        <f>IF(S2326="Yes",(NETWORKDAYS(H2326,$D$12,Lists!$F$45:$F$65)-IF(ISNUMBER(J2326),J2326,0)-1),".")</f>
        <v>.</v>
      </c>
      <c r="U2326" s="24"/>
      <c r="V2326" s="296" t="str">
        <f t="shared" si="110"/>
        <v>.</v>
      </c>
      <c r="W2326" s="44"/>
      <c r="X2326" s="307"/>
      <c r="Y2326" s="44"/>
      <c r="Z2326" s="44"/>
      <c r="AA2326" s="44"/>
      <c r="AB2326" s="44"/>
      <c r="AC2326" s="44"/>
      <c r="AD2326" s="44"/>
      <c r="AE2326" s="44"/>
      <c r="AF2326" s="44"/>
      <c r="AG2326" s="44"/>
    </row>
    <row r="2327" spans="1:33" s="105" customFormat="1" ht="11.45" customHeight="1" outlineLevel="1" x14ac:dyDescent="0.2">
      <c r="A2327" s="142">
        <f t="shared" si="109"/>
        <v>2310</v>
      </c>
      <c r="B2327" s="318"/>
      <c r="C2327" s="71"/>
      <c r="D2327" s="314"/>
      <c r="E2327" s="70"/>
      <c r="F2327" s="309"/>
      <c r="G2327" s="308"/>
      <c r="H2327" s="305"/>
      <c r="I2327" s="305"/>
      <c r="J2327" s="311"/>
      <c r="K2327" s="305"/>
      <c r="L2327" s="130" t="str">
        <f>IF(I2327&lt;H2327,"Check dates",IF(AND(H2327="",I2327&gt;0),"Check dates",IF(I2327="",".",IFERROR(MAX(0,NETWORKDAYS(H2327,I2327,Lists!$F$45:$F$65)-IF(ISNUMBER(J2327),J2327,0)-1,0),"."))))</f>
        <v>.</v>
      </c>
      <c r="M2327" s="308"/>
      <c r="N2327" s="308"/>
      <c r="O2327" s="304"/>
      <c r="P2327" s="304"/>
      <c r="Q2327" s="304"/>
      <c r="R2327" s="304"/>
      <c r="S2327" s="130" t="str">
        <f t="shared" si="111"/>
        <v>.</v>
      </c>
      <c r="T2327" s="169" t="str">
        <f>IF(S2327="Yes",(NETWORKDAYS(H2327,$D$12,Lists!$F$45:$F$65)-IF(ISNUMBER(J2327),J2327,0)-1),".")</f>
        <v>.</v>
      </c>
      <c r="U2327" s="24"/>
      <c r="V2327" s="296" t="str">
        <f t="shared" si="110"/>
        <v>.</v>
      </c>
      <c r="W2327" s="44"/>
      <c r="X2327" s="307"/>
      <c r="Y2327" s="44"/>
      <c r="Z2327" s="44"/>
      <c r="AA2327" s="44"/>
      <c r="AB2327" s="44"/>
      <c r="AC2327" s="44"/>
      <c r="AD2327" s="44"/>
      <c r="AE2327" s="44"/>
      <c r="AF2327" s="44"/>
      <c r="AG2327" s="44"/>
    </row>
    <row r="2328" spans="1:33" s="105" customFormat="1" ht="11.45" customHeight="1" outlineLevel="1" x14ac:dyDescent="0.2">
      <c r="A2328" s="142">
        <f t="shared" si="109"/>
        <v>2311</v>
      </c>
      <c r="B2328" s="318"/>
      <c r="C2328" s="71"/>
      <c r="D2328" s="314"/>
      <c r="E2328" s="70"/>
      <c r="F2328" s="309"/>
      <c r="G2328" s="308"/>
      <c r="H2328" s="305"/>
      <c r="I2328" s="305"/>
      <c r="J2328" s="311"/>
      <c r="K2328" s="305"/>
      <c r="L2328" s="130" t="str">
        <f>IF(I2328&lt;H2328,"Check dates",IF(AND(H2328="",I2328&gt;0),"Check dates",IF(I2328="",".",IFERROR(MAX(0,NETWORKDAYS(H2328,I2328,Lists!$F$45:$F$65)-IF(ISNUMBER(J2328),J2328,0)-1,0),"."))))</f>
        <v>.</v>
      </c>
      <c r="M2328" s="308"/>
      <c r="N2328" s="308"/>
      <c r="O2328" s="304"/>
      <c r="P2328" s="304"/>
      <c r="Q2328" s="304"/>
      <c r="R2328" s="304"/>
      <c r="S2328" s="130" t="str">
        <f t="shared" si="111"/>
        <v>.</v>
      </c>
      <c r="T2328" s="169" t="str">
        <f>IF(S2328="Yes",(NETWORKDAYS(H2328,$D$12,Lists!$F$45:$F$65)-IF(ISNUMBER(J2328),J2328,0)-1),".")</f>
        <v>.</v>
      </c>
      <c r="U2328" s="24"/>
      <c r="V2328" s="296" t="str">
        <f t="shared" si="110"/>
        <v>.</v>
      </c>
      <c r="W2328" s="44"/>
      <c r="X2328" s="307"/>
      <c r="Y2328" s="44"/>
      <c r="Z2328" s="44"/>
      <c r="AA2328" s="44"/>
      <c r="AB2328" s="44"/>
      <c r="AC2328" s="44"/>
      <c r="AD2328" s="44"/>
      <c r="AE2328" s="44"/>
      <c r="AF2328" s="44"/>
      <c r="AG2328" s="44"/>
    </row>
    <row r="2329" spans="1:33" s="105" customFormat="1" ht="11.45" customHeight="1" outlineLevel="1" x14ac:dyDescent="0.2">
      <c r="A2329" s="142">
        <f t="shared" si="109"/>
        <v>2312</v>
      </c>
      <c r="B2329" s="318"/>
      <c r="C2329" s="71"/>
      <c r="D2329" s="314"/>
      <c r="E2329" s="70"/>
      <c r="F2329" s="309"/>
      <c r="G2329" s="308"/>
      <c r="H2329" s="305"/>
      <c r="I2329" s="305"/>
      <c r="J2329" s="311"/>
      <c r="K2329" s="305"/>
      <c r="L2329" s="130" t="str">
        <f>IF(I2329&lt;H2329,"Check dates",IF(AND(H2329="",I2329&gt;0),"Check dates",IF(I2329="",".",IFERROR(MAX(0,NETWORKDAYS(H2329,I2329,Lists!$F$45:$F$65)-IF(ISNUMBER(J2329),J2329,0)-1,0),"."))))</f>
        <v>.</v>
      </c>
      <c r="M2329" s="308"/>
      <c r="N2329" s="308"/>
      <c r="O2329" s="304"/>
      <c r="P2329" s="304"/>
      <c r="Q2329" s="304"/>
      <c r="R2329" s="304"/>
      <c r="S2329" s="130" t="str">
        <f t="shared" si="111"/>
        <v>.</v>
      </c>
      <c r="T2329" s="169" t="str">
        <f>IF(S2329="Yes",(NETWORKDAYS(H2329,$D$12,Lists!$F$45:$F$65)-IF(ISNUMBER(J2329),J2329,0)-1),".")</f>
        <v>.</v>
      </c>
      <c r="U2329" s="24"/>
      <c r="V2329" s="296" t="str">
        <f t="shared" si="110"/>
        <v>.</v>
      </c>
      <c r="W2329" s="44"/>
      <c r="X2329" s="307"/>
      <c r="Y2329" s="44"/>
      <c r="Z2329" s="44"/>
      <c r="AA2329" s="44"/>
      <c r="AB2329" s="44"/>
      <c r="AC2329" s="44"/>
      <c r="AD2329" s="44"/>
      <c r="AE2329" s="44"/>
      <c r="AF2329" s="44"/>
      <c r="AG2329" s="44"/>
    </row>
    <row r="2330" spans="1:33" s="105" customFormat="1" ht="11.45" customHeight="1" outlineLevel="1" x14ac:dyDescent="0.2">
      <c r="A2330" s="142">
        <f t="shared" si="109"/>
        <v>2313</v>
      </c>
      <c r="B2330" s="318"/>
      <c r="C2330" s="71"/>
      <c r="D2330" s="314"/>
      <c r="E2330" s="70"/>
      <c r="F2330" s="309"/>
      <c r="G2330" s="308"/>
      <c r="H2330" s="305"/>
      <c r="I2330" s="305"/>
      <c r="J2330" s="311"/>
      <c r="K2330" s="305"/>
      <c r="L2330" s="130" t="str">
        <f>IF(I2330&lt;H2330,"Check dates",IF(AND(H2330="",I2330&gt;0),"Check dates",IF(I2330="",".",IFERROR(MAX(0,NETWORKDAYS(H2330,I2330,Lists!$F$45:$F$65)-IF(ISNUMBER(J2330),J2330,0)-1,0),"."))))</f>
        <v>.</v>
      </c>
      <c r="M2330" s="308"/>
      <c r="N2330" s="308"/>
      <c r="O2330" s="304"/>
      <c r="P2330" s="304"/>
      <c r="Q2330" s="304"/>
      <c r="R2330" s="304"/>
      <c r="S2330" s="130" t="str">
        <f t="shared" si="111"/>
        <v>.</v>
      </c>
      <c r="T2330" s="169" t="str">
        <f>IF(S2330="Yes",(NETWORKDAYS(H2330,$D$12,Lists!$F$45:$F$65)-IF(ISNUMBER(J2330),J2330,0)-1),".")</f>
        <v>.</v>
      </c>
      <c r="U2330" s="24"/>
      <c r="V2330" s="296" t="str">
        <f t="shared" si="110"/>
        <v>.</v>
      </c>
      <c r="W2330" s="44"/>
      <c r="X2330" s="307"/>
      <c r="Y2330" s="44"/>
      <c r="Z2330" s="44"/>
      <c r="AA2330" s="44"/>
      <c r="AB2330" s="44"/>
      <c r="AC2330" s="44"/>
      <c r="AD2330" s="44"/>
      <c r="AE2330" s="44"/>
      <c r="AF2330" s="44"/>
      <c r="AG2330" s="44"/>
    </row>
    <row r="2331" spans="1:33" s="105" customFormat="1" ht="11.45" customHeight="1" outlineLevel="1" x14ac:dyDescent="0.2">
      <c r="A2331" s="142">
        <f t="shared" si="109"/>
        <v>2314</v>
      </c>
      <c r="B2331" s="318"/>
      <c r="C2331" s="71"/>
      <c r="D2331" s="314"/>
      <c r="E2331" s="70"/>
      <c r="F2331" s="309"/>
      <c r="G2331" s="308"/>
      <c r="H2331" s="305"/>
      <c r="I2331" s="305"/>
      <c r="J2331" s="311"/>
      <c r="K2331" s="305"/>
      <c r="L2331" s="130" t="str">
        <f>IF(I2331&lt;H2331,"Check dates",IF(AND(H2331="",I2331&gt;0),"Check dates",IF(I2331="",".",IFERROR(MAX(0,NETWORKDAYS(H2331,I2331,Lists!$F$45:$F$65)-IF(ISNUMBER(J2331),J2331,0)-1,0),"."))))</f>
        <v>.</v>
      </c>
      <c r="M2331" s="308"/>
      <c r="N2331" s="308"/>
      <c r="O2331" s="304"/>
      <c r="P2331" s="304"/>
      <c r="Q2331" s="304"/>
      <c r="R2331" s="304"/>
      <c r="S2331" s="130" t="str">
        <f t="shared" si="111"/>
        <v>.</v>
      </c>
      <c r="T2331" s="169" t="str">
        <f>IF(S2331="Yes",(NETWORKDAYS(H2331,$D$12,Lists!$F$45:$F$65)-IF(ISNUMBER(J2331),J2331,0)-1),".")</f>
        <v>.</v>
      </c>
      <c r="U2331" s="24"/>
      <c r="V2331" s="296" t="str">
        <f t="shared" si="110"/>
        <v>.</v>
      </c>
      <c r="W2331" s="44"/>
      <c r="X2331" s="307"/>
      <c r="Y2331" s="44"/>
      <c r="Z2331" s="44"/>
      <c r="AA2331" s="44"/>
      <c r="AB2331" s="44"/>
      <c r="AC2331" s="44"/>
      <c r="AD2331" s="44"/>
      <c r="AE2331" s="44"/>
      <c r="AF2331" s="44"/>
      <c r="AG2331" s="44"/>
    </row>
    <row r="2332" spans="1:33" s="105" customFormat="1" ht="11.45" customHeight="1" outlineLevel="1" x14ac:dyDescent="0.2">
      <c r="A2332" s="142">
        <f t="shared" si="109"/>
        <v>2315</v>
      </c>
      <c r="B2332" s="318"/>
      <c r="C2332" s="71"/>
      <c r="D2332" s="314"/>
      <c r="E2332" s="70"/>
      <c r="F2332" s="309"/>
      <c r="G2332" s="308"/>
      <c r="H2332" s="305"/>
      <c r="I2332" s="305"/>
      <c r="J2332" s="311"/>
      <c r="K2332" s="305"/>
      <c r="L2332" s="130" t="str">
        <f>IF(I2332&lt;H2332,"Check dates",IF(AND(H2332="",I2332&gt;0),"Check dates",IF(I2332="",".",IFERROR(MAX(0,NETWORKDAYS(H2332,I2332,Lists!$F$45:$F$65)-IF(ISNUMBER(J2332),J2332,0)-1,0),"."))))</f>
        <v>.</v>
      </c>
      <c r="M2332" s="308"/>
      <c r="N2332" s="308"/>
      <c r="O2332" s="304"/>
      <c r="P2332" s="304"/>
      <c r="Q2332" s="304"/>
      <c r="R2332" s="304"/>
      <c r="S2332" s="130" t="str">
        <f t="shared" si="111"/>
        <v>.</v>
      </c>
      <c r="T2332" s="169" t="str">
        <f>IF(S2332="Yes",(NETWORKDAYS(H2332,$D$12,Lists!$F$45:$F$65)-IF(ISNUMBER(J2332),J2332,0)-1),".")</f>
        <v>.</v>
      </c>
      <c r="U2332" s="24"/>
      <c r="V2332" s="296" t="str">
        <f t="shared" si="110"/>
        <v>.</v>
      </c>
      <c r="W2332" s="44"/>
      <c r="X2332" s="307"/>
      <c r="Y2332" s="44"/>
      <c r="Z2332" s="44"/>
      <c r="AA2332" s="44"/>
      <c r="AB2332" s="44"/>
      <c r="AC2332" s="44"/>
      <c r="AD2332" s="44"/>
      <c r="AE2332" s="44"/>
      <c r="AF2332" s="44"/>
      <c r="AG2332" s="44"/>
    </row>
    <row r="2333" spans="1:33" s="105" customFormat="1" ht="11.45" customHeight="1" outlineLevel="1" x14ac:dyDescent="0.2">
      <c r="A2333" s="142">
        <f t="shared" si="109"/>
        <v>2316</v>
      </c>
      <c r="B2333" s="318"/>
      <c r="C2333" s="71"/>
      <c r="D2333" s="314"/>
      <c r="E2333" s="70"/>
      <c r="F2333" s="309"/>
      <c r="G2333" s="308"/>
      <c r="H2333" s="305"/>
      <c r="I2333" s="305"/>
      <c r="J2333" s="311"/>
      <c r="K2333" s="305"/>
      <c r="L2333" s="130" t="str">
        <f>IF(I2333&lt;H2333,"Check dates",IF(AND(H2333="",I2333&gt;0),"Check dates",IF(I2333="",".",IFERROR(MAX(0,NETWORKDAYS(H2333,I2333,Lists!$F$45:$F$65)-IF(ISNUMBER(J2333),J2333,0)-1,0),"."))))</f>
        <v>.</v>
      </c>
      <c r="M2333" s="308"/>
      <c r="N2333" s="308"/>
      <c r="O2333" s="304"/>
      <c r="P2333" s="304"/>
      <c r="Q2333" s="304"/>
      <c r="R2333" s="304"/>
      <c r="S2333" s="130" t="str">
        <f t="shared" si="111"/>
        <v>.</v>
      </c>
      <c r="T2333" s="169" t="str">
        <f>IF(S2333="Yes",(NETWORKDAYS(H2333,$D$12,Lists!$F$45:$F$65)-IF(ISNUMBER(J2333),J2333,0)-1),".")</f>
        <v>.</v>
      </c>
      <c r="U2333" s="24"/>
      <c r="V2333" s="296" t="str">
        <f t="shared" si="110"/>
        <v>.</v>
      </c>
      <c r="W2333" s="44"/>
      <c r="X2333" s="307"/>
      <c r="Y2333" s="44"/>
      <c r="Z2333" s="44"/>
      <c r="AA2333" s="44"/>
      <c r="AB2333" s="44"/>
      <c r="AC2333" s="44"/>
      <c r="AD2333" s="44"/>
      <c r="AE2333" s="44"/>
      <c r="AF2333" s="44"/>
      <c r="AG2333" s="44"/>
    </row>
    <row r="2334" spans="1:33" s="105" customFormat="1" ht="11.45" customHeight="1" outlineLevel="1" x14ac:dyDescent="0.2">
      <c r="A2334" s="142">
        <f t="shared" si="109"/>
        <v>2317</v>
      </c>
      <c r="B2334" s="318"/>
      <c r="C2334" s="71"/>
      <c r="D2334" s="314"/>
      <c r="E2334" s="70"/>
      <c r="F2334" s="309"/>
      <c r="G2334" s="308"/>
      <c r="H2334" s="305"/>
      <c r="I2334" s="305"/>
      <c r="J2334" s="311"/>
      <c r="K2334" s="305"/>
      <c r="L2334" s="130" t="str">
        <f>IF(I2334&lt;H2334,"Check dates",IF(AND(H2334="",I2334&gt;0),"Check dates",IF(I2334="",".",IFERROR(MAX(0,NETWORKDAYS(H2334,I2334,Lists!$F$45:$F$65)-IF(ISNUMBER(J2334),J2334,0)-1,0),"."))))</f>
        <v>.</v>
      </c>
      <c r="M2334" s="308"/>
      <c r="N2334" s="308"/>
      <c r="O2334" s="304"/>
      <c r="P2334" s="304"/>
      <c r="Q2334" s="304"/>
      <c r="R2334" s="304"/>
      <c r="S2334" s="130" t="str">
        <f t="shared" si="111"/>
        <v>.</v>
      </c>
      <c r="T2334" s="169" t="str">
        <f>IF(S2334="Yes",(NETWORKDAYS(H2334,$D$12,Lists!$F$45:$F$65)-IF(ISNUMBER(J2334),J2334,0)-1),".")</f>
        <v>.</v>
      </c>
      <c r="U2334" s="24"/>
      <c r="V2334" s="296" t="str">
        <f t="shared" si="110"/>
        <v>.</v>
      </c>
      <c r="W2334" s="44"/>
      <c r="X2334" s="307"/>
      <c r="Y2334" s="44"/>
      <c r="Z2334" s="44"/>
      <c r="AA2334" s="44"/>
      <c r="AB2334" s="44"/>
      <c r="AC2334" s="44"/>
      <c r="AD2334" s="44"/>
      <c r="AE2334" s="44"/>
      <c r="AF2334" s="44"/>
      <c r="AG2334" s="44"/>
    </row>
    <row r="2335" spans="1:33" s="105" customFormat="1" ht="11.45" customHeight="1" outlineLevel="1" x14ac:dyDescent="0.2">
      <c r="A2335" s="142">
        <f t="shared" si="109"/>
        <v>2318</v>
      </c>
      <c r="B2335" s="318"/>
      <c r="C2335" s="71"/>
      <c r="D2335" s="314"/>
      <c r="E2335" s="70"/>
      <c r="F2335" s="309"/>
      <c r="G2335" s="308"/>
      <c r="H2335" s="305"/>
      <c r="I2335" s="305"/>
      <c r="J2335" s="311"/>
      <c r="K2335" s="305"/>
      <c r="L2335" s="130" t="str">
        <f>IF(I2335&lt;H2335,"Check dates",IF(AND(H2335="",I2335&gt;0),"Check dates",IF(I2335="",".",IFERROR(MAX(0,NETWORKDAYS(H2335,I2335,Lists!$F$45:$F$65)-IF(ISNUMBER(J2335),J2335,0)-1,0),"."))))</f>
        <v>.</v>
      </c>
      <c r="M2335" s="308"/>
      <c r="N2335" s="308"/>
      <c r="O2335" s="304"/>
      <c r="P2335" s="304"/>
      <c r="Q2335" s="304"/>
      <c r="R2335" s="304"/>
      <c r="S2335" s="130" t="str">
        <f t="shared" si="111"/>
        <v>.</v>
      </c>
      <c r="T2335" s="169" t="str">
        <f>IF(S2335="Yes",(NETWORKDAYS(H2335,$D$12,Lists!$F$45:$F$65)-IF(ISNUMBER(J2335),J2335,0)-1),".")</f>
        <v>.</v>
      </c>
      <c r="U2335" s="24"/>
      <c r="V2335" s="296" t="str">
        <f t="shared" si="110"/>
        <v>.</v>
      </c>
      <c r="W2335" s="44"/>
      <c r="X2335" s="307"/>
      <c r="Y2335" s="44"/>
      <c r="Z2335" s="44"/>
      <c r="AA2335" s="44"/>
      <c r="AB2335" s="44"/>
      <c r="AC2335" s="44"/>
      <c r="AD2335" s="44"/>
      <c r="AE2335" s="44"/>
      <c r="AF2335" s="44"/>
      <c r="AG2335" s="44"/>
    </row>
    <row r="2336" spans="1:33" s="105" customFormat="1" ht="11.45" customHeight="1" outlineLevel="1" x14ac:dyDescent="0.2">
      <c r="A2336" s="142">
        <f t="shared" si="109"/>
        <v>2319</v>
      </c>
      <c r="B2336" s="318"/>
      <c r="C2336" s="71"/>
      <c r="D2336" s="314"/>
      <c r="E2336" s="70"/>
      <c r="F2336" s="309"/>
      <c r="G2336" s="308"/>
      <c r="H2336" s="305"/>
      <c r="I2336" s="305"/>
      <c r="J2336" s="311"/>
      <c r="K2336" s="305"/>
      <c r="L2336" s="130" t="str">
        <f>IF(I2336&lt;H2336,"Check dates",IF(AND(H2336="",I2336&gt;0),"Check dates",IF(I2336="",".",IFERROR(MAX(0,NETWORKDAYS(H2336,I2336,Lists!$F$45:$F$65)-IF(ISNUMBER(J2336),J2336,0)-1,0),"."))))</f>
        <v>.</v>
      </c>
      <c r="M2336" s="308"/>
      <c r="N2336" s="308"/>
      <c r="O2336" s="304"/>
      <c r="P2336" s="304"/>
      <c r="Q2336" s="304"/>
      <c r="R2336" s="304"/>
      <c r="S2336" s="130" t="str">
        <f t="shared" si="111"/>
        <v>.</v>
      </c>
      <c r="T2336" s="169" t="str">
        <f>IF(S2336="Yes",(NETWORKDAYS(H2336,$D$12,Lists!$F$45:$F$65)-IF(ISNUMBER(J2336),J2336,0)-1),".")</f>
        <v>.</v>
      </c>
      <c r="U2336" s="24"/>
      <c r="V2336" s="296" t="str">
        <f t="shared" si="110"/>
        <v>.</v>
      </c>
      <c r="W2336" s="44"/>
      <c r="X2336" s="307"/>
      <c r="Y2336" s="44"/>
      <c r="Z2336" s="44"/>
      <c r="AA2336" s="44"/>
      <c r="AB2336" s="44"/>
      <c r="AC2336" s="44"/>
      <c r="AD2336" s="44"/>
      <c r="AE2336" s="44"/>
      <c r="AF2336" s="44"/>
      <c r="AG2336" s="44"/>
    </row>
    <row r="2337" spans="1:33" s="105" customFormat="1" ht="11.45" customHeight="1" outlineLevel="1" x14ac:dyDescent="0.2">
      <c r="A2337" s="142">
        <f t="shared" si="109"/>
        <v>2320</v>
      </c>
      <c r="B2337" s="318"/>
      <c r="C2337" s="71"/>
      <c r="D2337" s="314"/>
      <c r="E2337" s="70"/>
      <c r="F2337" s="309"/>
      <c r="G2337" s="308"/>
      <c r="H2337" s="305"/>
      <c r="I2337" s="305"/>
      <c r="J2337" s="311"/>
      <c r="K2337" s="305"/>
      <c r="L2337" s="130" t="str">
        <f>IF(I2337&lt;H2337,"Check dates",IF(AND(H2337="",I2337&gt;0),"Check dates",IF(I2337="",".",IFERROR(MAX(0,NETWORKDAYS(H2337,I2337,Lists!$F$45:$F$65)-IF(ISNUMBER(J2337),J2337,0)-1,0),"."))))</f>
        <v>.</v>
      </c>
      <c r="M2337" s="308"/>
      <c r="N2337" s="308"/>
      <c r="O2337" s="304"/>
      <c r="P2337" s="304"/>
      <c r="Q2337" s="304"/>
      <c r="R2337" s="304"/>
      <c r="S2337" s="130" t="str">
        <f t="shared" si="111"/>
        <v>.</v>
      </c>
      <c r="T2337" s="169" t="str">
        <f>IF(S2337="Yes",(NETWORKDAYS(H2337,$D$12,Lists!$F$45:$F$65)-IF(ISNUMBER(J2337),J2337,0)-1),".")</f>
        <v>.</v>
      </c>
      <c r="U2337" s="24"/>
      <c r="V2337" s="296" t="str">
        <f t="shared" si="110"/>
        <v>.</v>
      </c>
      <c r="W2337" s="44"/>
      <c r="X2337" s="307"/>
      <c r="Y2337" s="44"/>
      <c r="Z2337" s="44"/>
      <c r="AA2337" s="44"/>
      <c r="AB2337" s="44"/>
      <c r="AC2337" s="44"/>
      <c r="AD2337" s="44"/>
      <c r="AE2337" s="44"/>
      <c r="AF2337" s="44"/>
      <c r="AG2337" s="44"/>
    </row>
    <row r="2338" spans="1:33" s="105" customFormat="1" ht="11.45" customHeight="1" outlineLevel="1" x14ac:dyDescent="0.2">
      <c r="A2338" s="142">
        <f t="shared" si="109"/>
        <v>2321</v>
      </c>
      <c r="B2338" s="318"/>
      <c r="C2338" s="71"/>
      <c r="D2338" s="314"/>
      <c r="E2338" s="70"/>
      <c r="F2338" s="309"/>
      <c r="G2338" s="308"/>
      <c r="H2338" s="305"/>
      <c r="I2338" s="305"/>
      <c r="J2338" s="311"/>
      <c r="K2338" s="305"/>
      <c r="L2338" s="130" t="str">
        <f>IF(I2338&lt;H2338,"Check dates",IF(AND(H2338="",I2338&gt;0),"Check dates",IF(I2338="",".",IFERROR(MAX(0,NETWORKDAYS(H2338,I2338,Lists!$F$45:$F$65)-IF(ISNUMBER(J2338),J2338,0)-1,0),"."))))</f>
        <v>.</v>
      </c>
      <c r="M2338" s="308"/>
      <c r="N2338" s="308"/>
      <c r="O2338" s="304"/>
      <c r="P2338" s="304"/>
      <c r="Q2338" s="304"/>
      <c r="R2338" s="304"/>
      <c r="S2338" s="130" t="str">
        <f t="shared" si="111"/>
        <v>.</v>
      </c>
      <c r="T2338" s="169" t="str">
        <f>IF(S2338="Yes",(NETWORKDAYS(H2338,$D$12,Lists!$F$45:$F$65)-IF(ISNUMBER(J2338),J2338,0)-1),".")</f>
        <v>.</v>
      </c>
      <c r="U2338" s="24"/>
      <c r="V2338" s="296" t="str">
        <f t="shared" si="110"/>
        <v>.</v>
      </c>
      <c r="W2338" s="44"/>
      <c r="X2338" s="307"/>
      <c r="Y2338" s="44"/>
      <c r="Z2338" s="44"/>
      <c r="AA2338" s="44"/>
      <c r="AB2338" s="44"/>
      <c r="AC2338" s="44"/>
      <c r="AD2338" s="44"/>
      <c r="AE2338" s="44"/>
      <c r="AF2338" s="44"/>
      <c r="AG2338" s="44"/>
    </row>
    <row r="2339" spans="1:33" s="105" customFormat="1" ht="11.45" customHeight="1" outlineLevel="1" x14ac:dyDescent="0.2">
      <c r="A2339" s="142">
        <f t="shared" si="109"/>
        <v>2322</v>
      </c>
      <c r="B2339" s="318"/>
      <c r="C2339" s="71"/>
      <c r="D2339" s="314"/>
      <c r="E2339" s="70"/>
      <c r="F2339" s="309"/>
      <c r="G2339" s="308"/>
      <c r="H2339" s="305"/>
      <c r="I2339" s="305"/>
      <c r="J2339" s="311"/>
      <c r="K2339" s="305"/>
      <c r="L2339" s="130" t="str">
        <f>IF(I2339&lt;H2339,"Check dates",IF(AND(H2339="",I2339&gt;0),"Check dates",IF(I2339="",".",IFERROR(MAX(0,NETWORKDAYS(H2339,I2339,Lists!$F$45:$F$65)-IF(ISNUMBER(J2339),J2339,0)-1,0),"."))))</f>
        <v>.</v>
      </c>
      <c r="M2339" s="308"/>
      <c r="N2339" s="308"/>
      <c r="O2339" s="304"/>
      <c r="P2339" s="304"/>
      <c r="Q2339" s="304"/>
      <c r="R2339" s="304"/>
      <c r="S2339" s="130" t="str">
        <f t="shared" si="111"/>
        <v>.</v>
      </c>
      <c r="T2339" s="169" t="str">
        <f>IF(S2339="Yes",(NETWORKDAYS(H2339,$D$12,Lists!$F$45:$F$65)-IF(ISNUMBER(J2339),J2339,0)-1),".")</f>
        <v>.</v>
      </c>
      <c r="U2339" s="24"/>
      <c r="V2339" s="296" t="str">
        <f t="shared" si="110"/>
        <v>.</v>
      </c>
      <c r="W2339" s="44"/>
      <c r="X2339" s="307"/>
      <c r="Y2339" s="44"/>
      <c r="Z2339" s="44"/>
      <c r="AA2339" s="44"/>
      <c r="AB2339" s="44"/>
      <c r="AC2339" s="44"/>
      <c r="AD2339" s="44"/>
      <c r="AE2339" s="44"/>
      <c r="AF2339" s="44"/>
      <c r="AG2339" s="44"/>
    </row>
    <row r="2340" spans="1:33" s="105" customFormat="1" ht="11.45" customHeight="1" outlineLevel="1" x14ac:dyDescent="0.2">
      <c r="A2340" s="142">
        <f t="shared" si="109"/>
        <v>2323</v>
      </c>
      <c r="B2340" s="318"/>
      <c r="C2340" s="71"/>
      <c r="D2340" s="314"/>
      <c r="E2340" s="70"/>
      <c r="F2340" s="309"/>
      <c r="G2340" s="308"/>
      <c r="H2340" s="305"/>
      <c r="I2340" s="305"/>
      <c r="J2340" s="311"/>
      <c r="K2340" s="305"/>
      <c r="L2340" s="130" t="str">
        <f>IF(I2340&lt;H2340,"Check dates",IF(AND(H2340="",I2340&gt;0),"Check dates",IF(I2340="",".",IFERROR(MAX(0,NETWORKDAYS(H2340,I2340,Lists!$F$45:$F$65)-IF(ISNUMBER(J2340),J2340,0)-1,0),"."))))</f>
        <v>.</v>
      </c>
      <c r="M2340" s="308"/>
      <c r="N2340" s="308"/>
      <c r="O2340" s="304"/>
      <c r="P2340" s="304"/>
      <c r="Q2340" s="304"/>
      <c r="R2340" s="304"/>
      <c r="S2340" s="130" t="str">
        <f t="shared" si="111"/>
        <v>.</v>
      </c>
      <c r="T2340" s="169" t="str">
        <f>IF(S2340="Yes",(NETWORKDAYS(H2340,$D$12,Lists!$F$45:$F$65)-IF(ISNUMBER(J2340),J2340,0)-1),".")</f>
        <v>.</v>
      </c>
      <c r="U2340" s="24"/>
      <c r="V2340" s="296" t="str">
        <f t="shared" si="110"/>
        <v>.</v>
      </c>
      <c r="W2340" s="44"/>
      <c r="X2340" s="307"/>
      <c r="Y2340" s="44"/>
      <c r="Z2340" s="44"/>
      <c r="AA2340" s="44"/>
      <c r="AB2340" s="44"/>
      <c r="AC2340" s="44"/>
      <c r="AD2340" s="44"/>
      <c r="AE2340" s="44"/>
      <c r="AF2340" s="44"/>
      <c r="AG2340" s="44"/>
    </row>
    <row r="2341" spans="1:33" s="105" customFormat="1" ht="11.45" customHeight="1" outlineLevel="1" x14ac:dyDescent="0.2">
      <c r="A2341" s="142">
        <f t="shared" si="109"/>
        <v>2324</v>
      </c>
      <c r="B2341" s="318"/>
      <c r="C2341" s="71"/>
      <c r="D2341" s="314"/>
      <c r="E2341" s="70"/>
      <c r="F2341" s="309"/>
      <c r="G2341" s="308"/>
      <c r="H2341" s="305"/>
      <c r="I2341" s="305"/>
      <c r="J2341" s="311"/>
      <c r="K2341" s="305"/>
      <c r="L2341" s="130" t="str">
        <f>IF(I2341&lt;H2341,"Check dates",IF(AND(H2341="",I2341&gt;0),"Check dates",IF(I2341="",".",IFERROR(MAX(0,NETWORKDAYS(H2341,I2341,Lists!$F$45:$F$65)-IF(ISNUMBER(J2341),J2341,0)-1,0),"."))))</f>
        <v>.</v>
      </c>
      <c r="M2341" s="308"/>
      <c r="N2341" s="308"/>
      <c r="O2341" s="304"/>
      <c r="P2341" s="304"/>
      <c r="Q2341" s="304"/>
      <c r="R2341" s="304"/>
      <c r="S2341" s="130" t="str">
        <f t="shared" si="111"/>
        <v>.</v>
      </c>
      <c r="T2341" s="169" t="str">
        <f>IF(S2341="Yes",(NETWORKDAYS(H2341,$D$12,Lists!$F$45:$F$65)-IF(ISNUMBER(J2341),J2341,0)-1),".")</f>
        <v>.</v>
      </c>
      <c r="U2341" s="24"/>
      <c r="V2341" s="296" t="str">
        <f t="shared" si="110"/>
        <v>.</v>
      </c>
      <c r="W2341" s="44"/>
      <c r="X2341" s="307"/>
      <c r="Y2341" s="44"/>
      <c r="Z2341" s="44"/>
      <c r="AA2341" s="44"/>
      <c r="AB2341" s="44"/>
      <c r="AC2341" s="44"/>
      <c r="AD2341" s="44"/>
      <c r="AE2341" s="44"/>
      <c r="AF2341" s="44"/>
      <c r="AG2341" s="44"/>
    </row>
    <row r="2342" spans="1:33" s="105" customFormat="1" ht="11.45" customHeight="1" outlineLevel="1" x14ac:dyDescent="0.2">
      <c r="A2342" s="142">
        <f t="shared" si="109"/>
        <v>2325</v>
      </c>
      <c r="B2342" s="318"/>
      <c r="C2342" s="71"/>
      <c r="D2342" s="314"/>
      <c r="E2342" s="70"/>
      <c r="F2342" s="309"/>
      <c r="G2342" s="308"/>
      <c r="H2342" s="305"/>
      <c r="I2342" s="305"/>
      <c r="J2342" s="311"/>
      <c r="K2342" s="305"/>
      <c r="L2342" s="130" t="str">
        <f>IF(I2342&lt;H2342,"Check dates",IF(AND(H2342="",I2342&gt;0),"Check dates",IF(I2342="",".",IFERROR(MAX(0,NETWORKDAYS(H2342,I2342,Lists!$F$45:$F$65)-IF(ISNUMBER(J2342),J2342,0)-1,0),"."))))</f>
        <v>.</v>
      </c>
      <c r="M2342" s="308"/>
      <c r="N2342" s="308"/>
      <c r="O2342" s="304"/>
      <c r="P2342" s="304"/>
      <c r="Q2342" s="304"/>
      <c r="R2342" s="304"/>
      <c r="S2342" s="130" t="str">
        <f t="shared" si="111"/>
        <v>.</v>
      </c>
      <c r="T2342" s="169" t="str">
        <f>IF(S2342="Yes",(NETWORKDAYS(H2342,$D$12,Lists!$F$45:$F$65)-IF(ISNUMBER(J2342),J2342,0)-1),".")</f>
        <v>.</v>
      </c>
      <c r="U2342" s="24"/>
      <c r="V2342" s="296" t="str">
        <f t="shared" si="110"/>
        <v>.</v>
      </c>
      <c r="W2342" s="44"/>
      <c r="X2342" s="307"/>
      <c r="Y2342" s="44"/>
      <c r="Z2342" s="44"/>
      <c r="AA2342" s="44"/>
      <c r="AB2342" s="44"/>
      <c r="AC2342" s="44"/>
      <c r="AD2342" s="44"/>
      <c r="AE2342" s="44"/>
      <c r="AF2342" s="44"/>
      <c r="AG2342" s="44"/>
    </row>
    <row r="2343" spans="1:33" s="105" customFormat="1" ht="11.45" customHeight="1" outlineLevel="1" x14ac:dyDescent="0.2">
      <c r="A2343" s="142">
        <f t="shared" si="109"/>
        <v>2326</v>
      </c>
      <c r="B2343" s="318"/>
      <c r="C2343" s="71"/>
      <c r="D2343" s="314"/>
      <c r="E2343" s="70"/>
      <c r="F2343" s="309"/>
      <c r="G2343" s="308"/>
      <c r="H2343" s="305"/>
      <c r="I2343" s="305"/>
      <c r="J2343" s="311"/>
      <c r="K2343" s="305"/>
      <c r="L2343" s="130" t="str">
        <f>IF(I2343&lt;H2343,"Check dates",IF(AND(H2343="",I2343&gt;0),"Check dates",IF(I2343="",".",IFERROR(MAX(0,NETWORKDAYS(H2343,I2343,Lists!$F$45:$F$65)-IF(ISNUMBER(J2343),J2343,0)-1,0),"."))))</f>
        <v>.</v>
      </c>
      <c r="M2343" s="308"/>
      <c r="N2343" s="308"/>
      <c r="O2343" s="304"/>
      <c r="P2343" s="304"/>
      <c r="Q2343" s="304"/>
      <c r="R2343" s="304"/>
      <c r="S2343" s="130" t="str">
        <f t="shared" si="111"/>
        <v>.</v>
      </c>
      <c r="T2343" s="169" t="str">
        <f>IF(S2343="Yes",(NETWORKDAYS(H2343,$D$12,Lists!$F$45:$F$65)-IF(ISNUMBER(J2343),J2343,0)-1),".")</f>
        <v>.</v>
      </c>
      <c r="U2343" s="24"/>
      <c r="V2343" s="296" t="str">
        <f t="shared" si="110"/>
        <v>.</v>
      </c>
      <c r="W2343" s="44"/>
      <c r="X2343" s="307"/>
      <c r="Y2343" s="44"/>
      <c r="Z2343" s="44"/>
      <c r="AA2343" s="44"/>
      <c r="AB2343" s="44"/>
      <c r="AC2343" s="44"/>
      <c r="AD2343" s="44"/>
      <c r="AE2343" s="44"/>
      <c r="AF2343" s="44"/>
      <c r="AG2343" s="44"/>
    </row>
    <row r="2344" spans="1:33" s="105" customFormat="1" ht="11.45" customHeight="1" outlineLevel="1" x14ac:dyDescent="0.2">
      <c r="A2344" s="142">
        <f t="shared" si="109"/>
        <v>2327</v>
      </c>
      <c r="B2344" s="318"/>
      <c r="C2344" s="71"/>
      <c r="D2344" s="314"/>
      <c r="E2344" s="70"/>
      <c r="F2344" s="309"/>
      <c r="G2344" s="308"/>
      <c r="H2344" s="305"/>
      <c r="I2344" s="305"/>
      <c r="J2344" s="311"/>
      <c r="K2344" s="305"/>
      <c r="L2344" s="130" t="str">
        <f>IF(I2344&lt;H2344,"Check dates",IF(AND(H2344="",I2344&gt;0),"Check dates",IF(I2344="",".",IFERROR(MAX(0,NETWORKDAYS(H2344,I2344,Lists!$F$45:$F$65)-IF(ISNUMBER(J2344),J2344,0)-1,0),"."))))</f>
        <v>.</v>
      </c>
      <c r="M2344" s="308"/>
      <c r="N2344" s="308"/>
      <c r="O2344" s="304"/>
      <c r="P2344" s="304"/>
      <c r="Q2344" s="304"/>
      <c r="R2344" s="304"/>
      <c r="S2344" s="130" t="str">
        <f t="shared" si="111"/>
        <v>.</v>
      </c>
      <c r="T2344" s="169" t="str">
        <f>IF(S2344="Yes",(NETWORKDAYS(H2344,$D$12,Lists!$F$45:$F$65)-IF(ISNUMBER(J2344),J2344,0)-1),".")</f>
        <v>.</v>
      </c>
      <c r="U2344" s="24"/>
      <c r="V2344" s="296" t="str">
        <f t="shared" si="110"/>
        <v>.</v>
      </c>
      <c r="W2344" s="44"/>
      <c r="X2344" s="307"/>
      <c r="Y2344" s="44"/>
      <c r="Z2344" s="44"/>
      <c r="AA2344" s="44"/>
      <c r="AB2344" s="44"/>
      <c r="AC2344" s="44"/>
      <c r="AD2344" s="44"/>
      <c r="AE2344" s="44"/>
      <c r="AF2344" s="44"/>
      <c r="AG2344" s="44"/>
    </row>
    <row r="2345" spans="1:33" s="105" customFormat="1" ht="11.45" customHeight="1" outlineLevel="1" x14ac:dyDescent="0.2">
      <c r="A2345" s="142">
        <f t="shared" si="109"/>
        <v>2328</v>
      </c>
      <c r="B2345" s="318"/>
      <c r="C2345" s="71"/>
      <c r="D2345" s="314"/>
      <c r="E2345" s="70"/>
      <c r="F2345" s="309"/>
      <c r="G2345" s="308"/>
      <c r="H2345" s="305"/>
      <c r="I2345" s="319"/>
      <c r="J2345" s="311"/>
      <c r="K2345" s="305"/>
      <c r="L2345" s="130" t="str">
        <f>IF(I2345&lt;H2345,"Check dates",IF(AND(H2345="",I2345&gt;0),"Check dates",IF(I2345="",".",IFERROR(MAX(0,NETWORKDAYS(H2345,I2345,Lists!$F$45:$F$65)-IF(ISNUMBER(J2345),J2345,0)-1,0),"."))))</f>
        <v>.</v>
      </c>
      <c r="M2345" s="308"/>
      <c r="N2345" s="308"/>
      <c r="O2345" s="304"/>
      <c r="P2345" s="304"/>
      <c r="Q2345" s="304"/>
      <c r="R2345" s="304"/>
      <c r="S2345" s="130" t="str">
        <f t="shared" si="111"/>
        <v>.</v>
      </c>
      <c r="T2345" s="169" t="str">
        <f>IF(S2345="Yes",(NETWORKDAYS(H2345,$D$12,Lists!$F$45:$F$65)-IF(ISNUMBER(J2345),J2345,0)-1),".")</f>
        <v>.</v>
      </c>
      <c r="U2345" s="24"/>
      <c r="V2345" s="296" t="str">
        <f t="shared" si="110"/>
        <v>.</v>
      </c>
      <c r="W2345" s="44"/>
      <c r="X2345" s="307"/>
      <c r="Y2345" s="44"/>
      <c r="Z2345" s="44"/>
      <c r="AA2345" s="44"/>
      <c r="AB2345" s="44"/>
      <c r="AC2345" s="44"/>
      <c r="AD2345" s="44"/>
      <c r="AE2345" s="44"/>
      <c r="AF2345" s="44"/>
      <c r="AG2345" s="44"/>
    </row>
    <row r="2346" spans="1:33" s="105" customFormat="1" ht="11.45" customHeight="1" outlineLevel="1" x14ac:dyDescent="0.2">
      <c r="A2346" s="142">
        <f t="shared" si="109"/>
        <v>2329</v>
      </c>
      <c r="B2346" s="318"/>
      <c r="C2346" s="71"/>
      <c r="D2346" s="314"/>
      <c r="E2346" s="70"/>
      <c r="F2346" s="309"/>
      <c r="G2346" s="308"/>
      <c r="H2346" s="305"/>
      <c r="I2346" s="319"/>
      <c r="J2346" s="311"/>
      <c r="K2346" s="305"/>
      <c r="L2346" s="130" t="str">
        <f>IF(I2346&lt;H2346,"Check dates",IF(AND(H2346="",I2346&gt;0),"Check dates",IF(I2346="",".",IFERROR(MAX(0,NETWORKDAYS(H2346,I2346,Lists!$F$45:$F$65)-IF(ISNUMBER(J2346),J2346,0)-1,0),"."))))</f>
        <v>.</v>
      </c>
      <c r="M2346" s="308"/>
      <c r="N2346" s="308"/>
      <c r="O2346" s="304"/>
      <c r="P2346" s="304"/>
      <c r="Q2346" s="304"/>
      <c r="R2346" s="304"/>
      <c r="S2346" s="130" t="str">
        <f t="shared" si="111"/>
        <v>.</v>
      </c>
      <c r="T2346" s="169" t="str">
        <f>IF(S2346="Yes",(NETWORKDAYS(H2346,$D$12,Lists!$F$45:$F$65)-IF(ISNUMBER(J2346),J2346,0)-1),".")</f>
        <v>.</v>
      </c>
      <c r="U2346" s="24"/>
      <c r="V2346" s="296" t="str">
        <f t="shared" si="110"/>
        <v>.</v>
      </c>
      <c r="W2346" s="44"/>
      <c r="X2346" s="307"/>
      <c r="Y2346" s="44"/>
      <c r="Z2346" s="44"/>
      <c r="AA2346" s="44"/>
      <c r="AB2346" s="44"/>
      <c r="AC2346" s="44"/>
      <c r="AD2346" s="44"/>
      <c r="AE2346" s="44"/>
      <c r="AF2346" s="44"/>
      <c r="AG2346" s="44"/>
    </row>
    <row r="2347" spans="1:33" s="105" customFormat="1" ht="11.45" customHeight="1" outlineLevel="1" x14ac:dyDescent="0.2">
      <c r="A2347" s="142">
        <f t="shared" si="109"/>
        <v>2330</v>
      </c>
      <c r="B2347" s="318"/>
      <c r="C2347" s="71"/>
      <c r="D2347" s="314"/>
      <c r="E2347" s="70"/>
      <c r="F2347" s="70"/>
      <c r="G2347" s="265"/>
      <c r="H2347" s="305"/>
      <c r="I2347" s="305"/>
      <c r="J2347" s="311"/>
      <c r="K2347" s="305"/>
      <c r="L2347" s="130" t="str">
        <f>IF(I2347&lt;H2347,"Check dates",IF(AND(H2347="",I2347&gt;0),"Check dates",IF(I2347="",".",IFERROR(MAX(0,NETWORKDAYS(H2347,I2347,Lists!$F$45:$F$65)-IF(ISNUMBER(J2347),J2347,0)-1,0),"."))))</f>
        <v>.</v>
      </c>
      <c r="M2347" s="308"/>
      <c r="N2347" s="308"/>
      <c r="O2347" s="304"/>
      <c r="P2347" s="304"/>
      <c r="Q2347" s="304"/>
      <c r="R2347" s="304"/>
      <c r="S2347" s="130" t="str">
        <f t="shared" si="111"/>
        <v>.</v>
      </c>
      <c r="T2347" s="169" t="str">
        <f>IF(S2347="Yes",(NETWORKDAYS(H2347,$D$12,Lists!$F$45:$F$65)-IF(ISNUMBER(J2347),J2347,0)-1),".")</f>
        <v>.</v>
      </c>
      <c r="U2347" s="24"/>
      <c r="V2347" s="296" t="str">
        <f t="shared" si="110"/>
        <v>.</v>
      </c>
      <c r="W2347" s="44"/>
      <c r="X2347" s="307"/>
      <c r="Y2347" s="44"/>
      <c r="Z2347" s="44"/>
      <c r="AA2347" s="44"/>
      <c r="AB2347" s="44"/>
      <c r="AC2347" s="44"/>
      <c r="AD2347" s="44"/>
      <c r="AE2347" s="44"/>
      <c r="AF2347" s="44"/>
      <c r="AG2347" s="44"/>
    </row>
    <row r="2348" spans="1:33" s="105" customFormat="1" ht="11.45" customHeight="1" outlineLevel="1" x14ac:dyDescent="0.2">
      <c r="A2348" s="142">
        <f t="shared" si="109"/>
        <v>2331</v>
      </c>
      <c r="B2348" s="318"/>
      <c r="C2348" s="71"/>
      <c r="D2348" s="314"/>
      <c r="E2348" s="70"/>
      <c r="F2348" s="70"/>
      <c r="G2348" s="265"/>
      <c r="H2348" s="305"/>
      <c r="I2348" s="305"/>
      <c r="J2348" s="311"/>
      <c r="K2348" s="305"/>
      <c r="L2348" s="130" t="str">
        <f>IF(I2348&lt;H2348,"Check dates",IF(AND(H2348="",I2348&gt;0),"Check dates",IF(I2348="",".",IFERROR(MAX(0,NETWORKDAYS(H2348,I2348,Lists!$F$45:$F$65)-IF(ISNUMBER(J2348),J2348,0)-1,0),"."))))</f>
        <v>.</v>
      </c>
      <c r="M2348" s="308"/>
      <c r="N2348" s="308"/>
      <c r="O2348" s="304"/>
      <c r="P2348" s="304"/>
      <c r="Q2348" s="304"/>
      <c r="R2348" s="304"/>
      <c r="S2348" s="130" t="str">
        <f t="shared" si="111"/>
        <v>.</v>
      </c>
      <c r="T2348" s="169" t="str">
        <f>IF(S2348="Yes",(NETWORKDAYS(H2348,$D$12,Lists!$F$45:$F$65)-IF(ISNUMBER(J2348),J2348,0)-1),".")</f>
        <v>.</v>
      </c>
      <c r="U2348" s="24"/>
      <c r="V2348" s="296" t="str">
        <f t="shared" si="110"/>
        <v>.</v>
      </c>
      <c r="W2348" s="44"/>
      <c r="X2348" s="307"/>
      <c r="Y2348" s="44"/>
      <c r="Z2348" s="44"/>
      <c r="AA2348" s="44"/>
      <c r="AB2348" s="44"/>
      <c r="AC2348" s="44"/>
      <c r="AD2348" s="44"/>
      <c r="AE2348" s="44"/>
      <c r="AF2348" s="44"/>
      <c r="AG2348" s="44"/>
    </row>
    <row r="2349" spans="1:33" s="105" customFormat="1" ht="11.45" customHeight="1" outlineLevel="1" x14ac:dyDescent="0.2">
      <c r="A2349" s="142">
        <f t="shared" si="109"/>
        <v>2332</v>
      </c>
      <c r="B2349" s="318"/>
      <c r="C2349" s="71"/>
      <c r="D2349" s="314"/>
      <c r="E2349" s="70"/>
      <c r="F2349" s="70"/>
      <c r="G2349" s="265"/>
      <c r="H2349" s="305"/>
      <c r="I2349" s="305"/>
      <c r="J2349" s="311"/>
      <c r="K2349" s="305"/>
      <c r="L2349" s="130" t="str">
        <f>IF(I2349&lt;H2349,"Check dates",IF(AND(H2349="",I2349&gt;0),"Check dates",IF(I2349="",".",IFERROR(MAX(0,NETWORKDAYS(H2349,I2349,Lists!$F$45:$F$65)-IF(ISNUMBER(J2349),J2349,0)-1,0),"."))))</f>
        <v>.</v>
      </c>
      <c r="M2349" s="308"/>
      <c r="N2349" s="308"/>
      <c r="O2349" s="304"/>
      <c r="P2349" s="304"/>
      <c r="Q2349" s="304"/>
      <c r="R2349" s="304"/>
      <c r="S2349" s="130" t="str">
        <f t="shared" si="111"/>
        <v>.</v>
      </c>
      <c r="T2349" s="169" t="str">
        <f>IF(S2349="Yes",(NETWORKDAYS(H2349,$D$12,Lists!$F$45:$F$65)-IF(ISNUMBER(J2349),J2349,0)-1),".")</f>
        <v>.</v>
      </c>
      <c r="U2349" s="24"/>
      <c r="V2349" s="296" t="str">
        <f t="shared" si="110"/>
        <v>.</v>
      </c>
      <c r="W2349" s="44"/>
      <c r="X2349" s="307"/>
      <c r="Y2349" s="44"/>
      <c r="Z2349" s="44"/>
      <c r="AA2349" s="44"/>
      <c r="AB2349" s="44"/>
      <c r="AC2349" s="44"/>
      <c r="AD2349" s="44"/>
      <c r="AE2349" s="44"/>
      <c r="AF2349" s="44"/>
      <c r="AG2349" s="44"/>
    </row>
    <row r="2350" spans="1:33" s="105" customFormat="1" ht="11.45" customHeight="1" outlineLevel="1" x14ac:dyDescent="0.2">
      <c r="A2350" s="142">
        <f t="shared" si="109"/>
        <v>2333</v>
      </c>
      <c r="B2350" s="318"/>
      <c r="C2350" s="71"/>
      <c r="D2350" s="314"/>
      <c r="E2350" s="70"/>
      <c r="F2350" s="70"/>
      <c r="G2350" s="265"/>
      <c r="H2350" s="305"/>
      <c r="I2350" s="305"/>
      <c r="J2350" s="311"/>
      <c r="K2350" s="305"/>
      <c r="L2350" s="130" t="str">
        <f>IF(I2350&lt;H2350,"Check dates",IF(AND(H2350="",I2350&gt;0),"Check dates",IF(I2350="",".",IFERROR(MAX(0,NETWORKDAYS(H2350,I2350,Lists!$F$45:$F$65)-IF(ISNUMBER(J2350),J2350,0)-1,0),"."))))</f>
        <v>.</v>
      </c>
      <c r="M2350" s="308"/>
      <c r="N2350" s="308"/>
      <c r="O2350" s="304"/>
      <c r="P2350" s="304"/>
      <c r="Q2350" s="304"/>
      <c r="R2350" s="304"/>
      <c r="S2350" s="130" t="str">
        <f t="shared" si="111"/>
        <v>.</v>
      </c>
      <c r="T2350" s="169" t="str">
        <f>IF(S2350="Yes",(NETWORKDAYS(H2350,$D$12,Lists!$F$45:$F$65)-IF(ISNUMBER(J2350),J2350,0)-1),".")</f>
        <v>.</v>
      </c>
      <c r="U2350" s="24"/>
      <c r="V2350" s="296" t="str">
        <f t="shared" si="110"/>
        <v>.</v>
      </c>
      <c r="W2350" s="44"/>
      <c r="X2350" s="307"/>
      <c r="Y2350" s="44"/>
      <c r="Z2350" s="44"/>
      <c r="AA2350" s="44"/>
      <c r="AB2350" s="44"/>
      <c r="AC2350" s="44"/>
      <c r="AD2350" s="44"/>
      <c r="AE2350" s="44"/>
      <c r="AF2350" s="44"/>
      <c r="AG2350" s="44"/>
    </row>
    <row r="2351" spans="1:33" s="105" customFormat="1" ht="11.45" customHeight="1" outlineLevel="1" x14ac:dyDescent="0.2">
      <c r="A2351" s="142">
        <f t="shared" si="109"/>
        <v>2334</v>
      </c>
      <c r="B2351" s="318"/>
      <c r="C2351" s="71"/>
      <c r="D2351" s="314"/>
      <c r="E2351" s="70"/>
      <c r="F2351" s="70"/>
      <c r="G2351" s="265"/>
      <c r="H2351" s="305"/>
      <c r="I2351" s="305"/>
      <c r="J2351" s="311"/>
      <c r="K2351" s="305"/>
      <c r="L2351" s="130" t="str">
        <f>IF(I2351&lt;H2351,"Check dates",IF(AND(H2351="",I2351&gt;0),"Check dates",IF(I2351="",".",IFERROR(MAX(0,NETWORKDAYS(H2351,I2351,Lists!$F$45:$F$65)-IF(ISNUMBER(J2351),J2351,0)-1,0),"."))))</f>
        <v>.</v>
      </c>
      <c r="M2351" s="308"/>
      <c r="N2351" s="308"/>
      <c r="O2351" s="304"/>
      <c r="P2351" s="304"/>
      <c r="Q2351" s="304"/>
      <c r="R2351" s="304"/>
      <c r="S2351" s="130" t="str">
        <f t="shared" si="111"/>
        <v>.</v>
      </c>
      <c r="T2351" s="169" t="str">
        <f>IF(S2351="Yes",(NETWORKDAYS(H2351,$D$12,Lists!$F$45:$F$65)-IF(ISNUMBER(J2351),J2351,0)-1),".")</f>
        <v>.</v>
      </c>
      <c r="U2351" s="24"/>
      <c r="V2351" s="296" t="str">
        <f t="shared" si="110"/>
        <v>.</v>
      </c>
      <c r="W2351" s="44"/>
      <c r="X2351" s="307"/>
      <c r="Y2351" s="44"/>
      <c r="Z2351" s="44"/>
      <c r="AA2351" s="44"/>
      <c r="AB2351" s="44"/>
      <c r="AC2351" s="44"/>
      <c r="AD2351" s="44"/>
      <c r="AE2351" s="44"/>
      <c r="AF2351" s="44"/>
      <c r="AG2351" s="44"/>
    </row>
    <row r="2352" spans="1:33" s="105" customFormat="1" ht="11.45" customHeight="1" outlineLevel="1" x14ac:dyDescent="0.2">
      <c r="A2352" s="142">
        <f t="shared" si="109"/>
        <v>2335</v>
      </c>
      <c r="B2352" s="318"/>
      <c r="C2352" s="71"/>
      <c r="D2352" s="314"/>
      <c r="E2352" s="70"/>
      <c r="F2352" s="70"/>
      <c r="G2352" s="265"/>
      <c r="H2352" s="305"/>
      <c r="I2352" s="305"/>
      <c r="J2352" s="311"/>
      <c r="K2352" s="305"/>
      <c r="L2352" s="130" t="str">
        <f>IF(I2352&lt;H2352,"Check dates",IF(AND(H2352="",I2352&gt;0),"Check dates",IF(I2352="",".",IFERROR(MAX(0,NETWORKDAYS(H2352,I2352,Lists!$F$45:$F$65)-IF(ISNUMBER(J2352),J2352,0)-1,0),"."))))</f>
        <v>.</v>
      </c>
      <c r="M2352" s="308"/>
      <c r="N2352" s="308"/>
      <c r="O2352" s="304"/>
      <c r="P2352" s="304"/>
      <c r="Q2352" s="304"/>
      <c r="R2352" s="304"/>
      <c r="S2352" s="130" t="str">
        <f t="shared" si="111"/>
        <v>.</v>
      </c>
      <c r="T2352" s="169" t="str">
        <f>IF(S2352="Yes",(NETWORKDAYS(H2352,$D$12,Lists!$F$45:$F$65)-IF(ISNUMBER(J2352),J2352,0)-1),".")</f>
        <v>.</v>
      </c>
      <c r="U2352" s="24"/>
      <c r="V2352" s="296" t="str">
        <f t="shared" si="110"/>
        <v>.</v>
      </c>
      <c r="W2352" s="44"/>
      <c r="X2352" s="307"/>
      <c r="Y2352" s="44"/>
      <c r="Z2352" s="44"/>
      <c r="AA2352" s="44"/>
      <c r="AB2352" s="44"/>
      <c r="AC2352" s="44"/>
      <c r="AD2352" s="44"/>
      <c r="AE2352" s="44"/>
      <c r="AF2352" s="44"/>
      <c r="AG2352" s="44"/>
    </row>
    <row r="2353" spans="1:33" s="105" customFormat="1" ht="11.45" customHeight="1" outlineLevel="1" x14ac:dyDescent="0.2">
      <c r="A2353" s="142">
        <f t="shared" si="109"/>
        <v>2336</v>
      </c>
      <c r="B2353" s="318"/>
      <c r="C2353" s="71"/>
      <c r="D2353" s="314"/>
      <c r="E2353" s="70"/>
      <c r="F2353" s="70"/>
      <c r="G2353" s="265"/>
      <c r="H2353" s="305"/>
      <c r="I2353" s="305"/>
      <c r="J2353" s="311"/>
      <c r="K2353" s="305"/>
      <c r="L2353" s="130" t="str">
        <f>IF(I2353&lt;H2353,"Check dates",IF(AND(H2353="",I2353&gt;0),"Check dates",IF(I2353="",".",IFERROR(MAX(0,NETWORKDAYS(H2353,I2353,Lists!$F$45:$F$65)-IF(ISNUMBER(J2353),J2353,0)-1,0),"."))))</f>
        <v>.</v>
      </c>
      <c r="M2353" s="308"/>
      <c r="N2353" s="308"/>
      <c r="O2353" s="304"/>
      <c r="P2353" s="304"/>
      <c r="Q2353" s="304"/>
      <c r="R2353" s="304"/>
      <c r="S2353" s="130" t="str">
        <f t="shared" si="111"/>
        <v>.</v>
      </c>
      <c r="T2353" s="169" t="str">
        <f>IF(S2353="Yes",(NETWORKDAYS(H2353,$D$12,Lists!$F$45:$F$65)-IF(ISNUMBER(J2353),J2353,0)-1),".")</f>
        <v>.</v>
      </c>
      <c r="U2353" s="24"/>
      <c r="V2353" s="296" t="str">
        <f t="shared" si="110"/>
        <v>.</v>
      </c>
      <c r="W2353" s="44"/>
      <c r="X2353" s="307"/>
      <c r="Y2353" s="44"/>
      <c r="Z2353" s="44"/>
      <c r="AA2353" s="44"/>
      <c r="AB2353" s="44"/>
      <c r="AC2353" s="44"/>
      <c r="AD2353" s="44"/>
      <c r="AE2353" s="44"/>
      <c r="AF2353" s="44"/>
      <c r="AG2353" s="44"/>
    </row>
    <row r="2354" spans="1:33" s="105" customFormat="1" ht="11.45" customHeight="1" outlineLevel="1" x14ac:dyDescent="0.2">
      <c r="A2354" s="142">
        <f t="shared" si="109"/>
        <v>2337</v>
      </c>
      <c r="B2354" s="318"/>
      <c r="C2354" s="71"/>
      <c r="D2354" s="314"/>
      <c r="E2354" s="70"/>
      <c r="F2354" s="70"/>
      <c r="G2354" s="265"/>
      <c r="H2354" s="305"/>
      <c r="I2354" s="305"/>
      <c r="J2354" s="311"/>
      <c r="K2354" s="305"/>
      <c r="L2354" s="130" t="str">
        <f>IF(I2354&lt;H2354,"Check dates",IF(AND(H2354="",I2354&gt;0),"Check dates",IF(I2354="",".",IFERROR(MAX(0,NETWORKDAYS(H2354,I2354,Lists!$F$45:$F$65)-IF(ISNUMBER(J2354),J2354,0)-1,0),"."))))</f>
        <v>.</v>
      </c>
      <c r="M2354" s="308"/>
      <c r="N2354" s="308"/>
      <c r="O2354" s="304"/>
      <c r="P2354" s="304"/>
      <c r="Q2354" s="304"/>
      <c r="R2354" s="304"/>
      <c r="S2354" s="130" t="str">
        <f t="shared" si="111"/>
        <v>.</v>
      </c>
      <c r="T2354" s="169" t="str">
        <f>IF(S2354="Yes",(NETWORKDAYS(H2354,$D$12,Lists!$F$45:$F$65)-IF(ISNUMBER(J2354),J2354,0)-1),".")</f>
        <v>.</v>
      </c>
      <c r="U2354" s="24"/>
      <c r="V2354" s="296" t="str">
        <f t="shared" si="110"/>
        <v>.</v>
      </c>
      <c r="W2354" s="44"/>
      <c r="X2354" s="307"/>
      <c r="Y2354" s="44"/>
      <c r="Z2354" s="44"/>
      <c r="AA2354" s="44"/>
      <c r="AB2354" s="44"/>
      <c r="AC2354" s="44"/>
      <c r="AD2354" s="44"/>
      <c r="AE2354" s="44"/>
      <c r="AF2354" s="44"/>
      <c r="AG2354" s="44"/>
    </row>
    <row r="2355" spans="1:33" s="105" customFormat="1" ht="11.45" customHeight="1" outlineLevel="1" x14ac:dyDescent="0.2">
      <c r="A2355" s="142">
        <f t="shared" si="109"/>
        <v>2338</v>
      </c>
      <c r="B2355" s="318"/>
      <c r="C2355" s="71"/>
      <c r="D2355" s="314"/>
      <c r="E2355" s="70"/>
      <c r="F2355" s="70"/>
      <c r="G2355" s="265"/>
      <c r="H2355" s="305"/>
      <c r="I2355" s="305"/>
      <c r="J2355" s="311"/>
      <c r="K2355" s="305"/>
      <c r="L2355" s="130" t="str">
        <f>IF(I2355&lt;H2355,"Check dates",IF(AND(H2355="",I2355&gt;0),"Check dates",IF(I2355="",".",IFERROR(MAX(0,NETWORKDAYS(H2355,I2355,Lists!$F$45:$F$65)-IF(ISNUMBER(J2355),J2355,0)-1,0),"."))))</f>
        <v>.</v>
      </c>
      <c r="M2355" s="308"/>
      <c r="N2355" s="308"/>
      <c r="O2355" s="304"/>
      <c r="P2355" s="304"/>
      <c r="Q2355" s="304"/>
      <c r="R2355" s="304"/>
      <c r="S2355" s="130" t="str">
        <f t="shared" si="111"/>
        <v>.</v>
      </c>
      <c r="T2355" s="169" t="str">
        <f>IF(S2355="Yes",(NETWORKDAYS(H2355,$D$12,Lists!$F$45:$F$65)-IF(ISNUMBER(J2355),J2355,0)-1),".")</f>
        <v>.</v>
      </c>
      <c r="U2355" s="24"/>
      <c r="V2355" s="296" t="str">
        <f t="shared" si="110"/>
        <v>.</v>
      </c>
      <c r="W2355" s="44"/>
      <c r="X2355" s="307"/>
      <c r="Y2355" s="44"/>
      <c r="Z2355" s="44"/>
      <c r="AA2355" s="44"/>
      <c r="AB2355" s="44"/>
      <c r="AC2355" s="44"/>
      <c r="AD2355" s="44"/>
      <c r="AE2355" s="44"/>
      <c r="AF2355" s="44"/>
      <c r="AG2355" s="44"/>
    </row>
    <row r="2356" spans="1:33" s="105" customFormat="1" ht="11.45" customHeight="1" outlineLevel="1" x14ac:dyDescent="0.2">
      <c r="A2356" s="142">
        <f t="shared" si="109"/>
        <v>2339</v>
      </c>
      <c r="B2356" s="318"/>
      <c r="C2356" s="71"/>
      <c r="D2356" s="314"/>
      <c r="E2356" s="70"/>
      <c r="F2356" s="70"/>
      <c r="G2356" s="265"/>
      <c r="H2356" s="305"/>
      <c r="I2356" s="305"/>
      <c r="J2356" s="311"/>
      <c r="K2356" s="305"/>
      <c r="L2356" s="130" t="str">
        <f>IF(I2356&lt;H2356,"Check dates",IF(AND(H2356="",I2356&gt;0),"Check dates",IF(I2356="",".",IFERROR(MAX(0,NETWORKDAYS(H2356,I2356,Lists!$F$45:$F$65)-IF(ISNUMBER(J2356),J2356,0)-1,0),"."))))</f>
        <v>.</v>
      </c>
      <c r="M2356" s="308"/>
      <c r="N2356" s="308"/>
      <c r="O2356" s="304"/>
      <c r="P2356" s="304"/>
      <c r="Q2356" s="304"/>
      <c r="R2356" s="304"/>
      <c r="S2356" s="130" t="str">
        <f t="shared" si="111"/>
        <v>.</v>
      </c>
      <c r="T2356" s="169" t="str">
        <f>IF(S2356="Yes",(NETWORKDAYS(H2356,$D$12,Lists!$F$45:$F$65)-IF(ISNUMBER(J2356),J2356,0)-1),".")</f>
        <v>.</v>
      </c>
      <c r="U2356" s="24"/>
      <c r="V2356" s="296" t="str">
        <f t="shared" si="110"/>
        <v>.</v>
      </c>
      <c r="W2356" s="44"/>
      <c r="X2356" s="307"/>
      <c r="Y2356" s="44"/>
      <c r="Z2356" s="44"/>
      <c r="AA2356" s="44"/>
      <c r="AB2356" s="44"/>
      <c r="AC2356" s="44"/>
      <c r="AD2356" s="44"/>
      <c r="AE2356" s="44"/>
      <c r="AF2356" s="44"/>
      <c r="AG2356" s="44"/>
    </row>
    <row r="2357" spans="1:33" s="105" customFormat="1" ht="11.45" customHeight="1" outlineLevel="1" x14ac:dyDescent="0.2">
      <c r="A2357" s="142">
        <f t="shared" si="109"/>
        <v>2340</v>
      </c>
      <c r="B2357" s="318"/>
      <c r="C2357" s="71"/>
      <c r="D2357" s="314"/>
      <c r="E2357" s="70"/>
      <c r="F2357" s="70"/>
      <c r="G2357" s="265"/>
      <c r="H2357" s="305"/>
      <c r="I2357" s="305"/>
      <c r="J2357" s="311"/>
      <c r="K2357" s="305"/>
      <c r="L2357" s="130" t="str">
        <f>IF(I2357&lt;H2357,"Check dates",IF(AND(H2357="",I2357&gt;0),"Check dates",IF(I2357="",".",IFERROR(MAX(0,NETWORKDAYS(H2357,I2357,Lists!$F$45:$F$65)-IF(ISNUMBER(J2357),J2357,0)-1,0),"."))))</f>
        <v>.</v>
      </c>
      <c r="M2357" s="308"/>
      <c r="N2357" s="308"/>
      <c r="O2357" s="304"/>
      <c r="P2357" s="304"/>
      <c r="Q2357" s="304"/>
      <c r="R2357" s="304"/>
      <c r="S2357" s="130" t="str">
        <f t="shared" si="111"/>
        <v>.</v>
      </c>
      <c r="T2357" s="169" t="str">
        <f>IF(S2357="Yes",(NETWORKDAYS(H2357,$D$12,Lists!$F$45:$F$65)-IF(ISNUMBER(J2357),J2357,0)-1),".")</f>
        <v>.</v>
      </c>
      <c r="U2357" s="24"/>
      <c r="V2357" s="296" t="str">
        <f t="shared" si="110"/>
        <v>.</v>
      </c>
      <c r="W2357" s="44"/>
      <c r="X2357" s="307"/>
      <c r="Y2357" s="44"/>
      <c r="Z2357" s="44"/>
      <c r="AA2357" s="44"/>
      <c r="AB2357" s="44"/>
      <c r="AC2357" s="44"/>
      <c r="AD2357" s="44"/>
      <c r="AE2357" s="44"/>
      <c r="AF2357" s="44"/>
      <c r="AG2357" s="44"/>
    </row>
    <row r="2358" spans="1:33" s="105" customFormat="1" ht="11.45" customHeight="1" outlineLevel="1" x14ac:dyDescent="0.2">
      <c r="A2358" s="142">
        <f t="shared" si="109"/>
        <v>2341</v>
      </c>
      <c r="B2358" s="318"/>
      <c r="C2358" s="71"/>
      <c r="D2358" s="314"/>
      <c r="E2358" s="70"/>
      <c r="F2358" s="70"/>
      <c r="G2358" s="265"/>
      <c r="H2358" s="305"/>
      <c r="I2358" s="305"/>
      <c r="J2358" s="311"/>
      <c r="K2358" s="305"/>
      <c r="L2358" s="130" t="str">
        <f>IF(I2358&lt;H2358,"Check dates",IF(AND(H2358="",I2358&gt;0),"Check dates",IF(I2358="",".",IFERROR(MAX(0,NETWORKDAYS(H2358,I2358,Lists!$F$45:$F$65)-IF(ISNUMBER(J2358),J2358,0)-1,0),"."))))</f>
        <v>.</v>
      </c>
      <c r="M2358" s="308"/>
      <c r="N2358" s="308"/>
      <c r="O2358" s="304"/>
      <c r="P2358" s="304"/>
      <c r="Q2358" s="304"/>
      <c r="R2358" s="304"/>
      <c r="S2358" s="130" t="str">
        <f t="shared" si="111"/>
        <v>.</v>
      </c>
      <c r="T2358" s="169" t="str">
        <f>IF(S2358="Yes",(NETWORKDAYS(H2358,$D$12,Lists!$F$45:$F$65)-IF(ISNUMBER(J2358),J2358,0)-1),".")</f>
        <v>.</v>
      </c>
      <c r="U2358" s="24"/>
      <c r="V2358" s="296" t="str">
        <f t="shared" si="110"/>
        <v>.</v>
      </c>
      <c r="W2358" s="44"/>
      <c r="X2358" s="307"/>
      <c r="Y2358" s="44"/>
      <c r="Z2358" s="44"/>
      <c r="AA2358" s="44"/>
      <c r="AB2358" s="44"/>
      <c r="AC2358" s="44"/>
      <c r="AD2358" s="44"/>
      <c r="AE2358" s="44"/>
      <c r="AF2358" s="44"/>
      <c r="AG2358" s="44"/>
    </row>
    <row r="2359" spans="1:33" s="105" customFormat="1" ht="11.45" customHeight="1" outlineLevel="1" x14ac:dyDescent="0.2">
      <c r="A2359" s="142">
        <f t="shared" si="109"/>
        <v>2342</v>
      </c>
      <c r="B2359" s="318"/>
      <c r="C2359" s="71"/>
      <c r="D2359" s="314"/>
      <c r="E2359" s="70"/>
      <c r="F2359" s="309"/>
      <c r="G2359" s="308"/>
      <c r="H2359" s="305"/>
      <c r="I2359" s="305"/>
      <c r="J2359" s="311"/>
      <c r="K2359" s="305"/>
      <c r="L2359" s="130" t="str">
        <f>IF(I2359&lt;H2359,"Check dates",IF(AND(H2359="",I2359&gt;0),"Check dates",IF(I2359="",".",IFERROR(MAX(0,NETWORKDAYS(H2359,I2359,Lists!$F$45:$F$65)-IF(ISNUMBER(J2359),J2359,0)-1,0),"."))))</f>
        <v>.</v>
      </c>
      <c r="M2359" s="308"/>
      <c r="N2359" s="308"/>
      <c r="O2359" s="304"/>
      <c r="P2359" s="304"/>
      <c r="Q2359" s="304"/>
      <c r="R2359" s="304"/>
      <c r="S2359" s="130" t="str">
        <f t="shared" si="111"/>
        <v>.</v>
      </c>
      <c r="T2359" s="169" t="str">
        <f>IF(S2359="Yes",(NETWORKDAYS(H2359,$D$12,Lists!$F$45:$F$65)-IF(ISNUMBER(J2359),J2359,0)-1),".")</f>
        <v>.</v>
      </c>
      <c r="U2359" s="24"/>
      <c r="V2359" s="296" t="str">
        <f t="shared" si="110"/>
        <v>.</v>
      </c>
      <c r="W2359" s="44"/>
      <c r="X2359" s="307"/>
      <c r="Y2359" s="44"/>
      <c r="Z2359" s="44"/>
      <c r="AA2359" s="44"/>
      <c r="AB2359" s="44"/>
      <c r="AC2359" s="44"/>
      <c r="AD2359" s="44"/>
      <c r="AE2359" s="44"/>
      <c r="AF2359" s="44"/>
      <c r="AG2359" s="44"/>
    </row>
    <row r="2360" spans="1:33" s="105" customFormat="1" ht="11.45" customHeight="1" outlineLevel="1" x14ac:dyDescent="0.2">
      <c r="A2360" s="142">
        <f t="shared" si="109"/>
        <v>2343</v>
      </c>
      <c r="B2360" s="318"/>
      <c r="C2360" s="71"/>
      <c r="D2360" s="314"/>
      <c r="E2360" s="70"/>
      <c r="F2360" s="309"/>
      <c r="G2360" s="308"/>
      <c r="H2360" s="305"/>
      <c r="I2360" s="305"/>
      <c r="J2360" s="311"/>
      <c r="K2360" s="305"/>
      <c r="L2360" s="130" t="str">
        <f>IF(I2360&lt;H2360,"Check dates",IF(AND(H2360="",I2360&gt;0),"Check dates",IF(I2360="",".",IFERROR(MAX(0,NETWORKDAYS(H2360,I2360,Lists!$F$45:$F$65)-IF(ISNUMBER(J2360),J2360,0)-1,0),"."))))</f>
        <v>.</v>
      </c>
      <c r="M2360" s="308"/>
      <c r="N2360" s="308"/>
      <c r="O2360" s="304"/>
      <c r="P2360" s="304"/>
      <c r="Q2360" s="304"/>
      <c r="R2360" s="304"/>
      <c r="S2360" s="130" t="str">
        <f t="shared" si="111"/>
        <v>.</v>
      </c>
      <c r="T2360" s="169" t="str">
        <f>IF(S2360="Yes",(NETWORKDAYS(H2360,$D$12,Lists!$F$45:$F$65)-IF(ISNUMBER(J2360),J2360,0)-1),".")</f>
        <v>.</v>
      </c>
      <c r="U2360" s="24"/>
      <c r="V2360" s="296" t="str">
        <f t="shared" si="110"/>
        <v>.</v>
      </c>
      <c r="W2360" s="44"/>
      <c r="X2360" s="307"/>
      <c r="Y2360" s="44"/>
      <c r="Z2360" s="44"/>
      <c r="AA2360" s="44"/>
      <c r="AB2360" s="44"/>
      <c r="AC2360" s="44"/>
      <c r="AD2360" s="44"/>
      <c r="AE2360" s="44"/>
      <c r="AF2360" s="44"/>
      <c r="AG2360" s="44"/>
    </row>
    <row r="2361" spans="1:33" s="105" customFormat="1" ht="11.45" customHeight="1" outlineLevel="1" x14ac:dyDescent="0.2">
      <c r="A2361" s="142">
        <f t="shared" si="109"/>
        <v>2344</v>
      </c>
      <c r="B2361" s="318"/>
      <c r="C2361" s="71"/>
      <c r="D2361" s="314"/>
      <c r="E2361" s="70"/>
      <c r="F2361" s="309"/>
      <c r="G2361" s="308"/>
      <c r="H2361" s="305"/>
      <c r="I2361" s="305"/>
      <c r="J2361" s="311"/>
      <c r="K2361" s="305"/>
      <c r="L2361" s="130" t="str">
        <f>IF(I2361&lt;H2361,"Check dates",IF(AND(H2361="",I2361&gt;0),"Check dates",IF(I2361="",".",IFERROR(MAX(0,NETWORKDAYS(H2361,I2361,Lists!$F$45:$F$65)-IF(ISNUMBER(J2361),J2361,0)-1,0),"."))))</f>
        <v>.</v>
      </c>
      <c r="M2361" s="308"/>
      <c r="N2361" s="308"/>
      <c r="O2361" s="304"/>
      <c r="P2361" s="304"/>
      <c r="Q2361" s="304"/>
      <c r="R2361" s="304"/>
      <c r="S2361" s="130" t="str">
        <f t="shared" si="111"/>
        <v>.</v>
      </c>
      <c r="T2361" s="169" t="str">
        <f>IF(S2361="Yes",(NETWORKDAYS(H2361,$D$12,Lists!$F$45:$F$65)-IF(ISNUMBER(J2361),J2361,0)-1),".")</f>
        <v>.</v>
      </c>
      <c r="U2361" s="24"/>
      <c r="V2361" s="296" t="str">
        <f t="shared" si="110"/>
        <v>.</v>
      </c>
      <c r="W2361" s="44"/>
      <c r="X2361" s="307"/>
      <c r="Y2361" s="44"/>
      <c r="Z2361" s="44"/>
      <c r="AA2361" s="44"/>
      <c r="AB2361" s="44"/>
      <c r="AC2361" s="44"/>
      <c r="AD2361" s="44"/>
      <c r="AE2361" s="44"/>
      <c r="AF2361" s="44"/>
      <c r="AG2361" s="44"/>
    </row>
    <row r="2362" spans="1:33" s="105" customFormat="1" ht="11.45" customHeight="1" outlineLevel="1" x14ac:dyDescent="0.2">
      <c r="A2362" s="142">
        <f t="shared" si="109"/>
        <v>2345</v>
      </c>
      <c r="B2362" s="318"/>
      <c r="C2362" s="71"/>
      <c r="D2362" s="314"/>
      <c r="E2362" s="70"/>
      <c r="F2362" s="309"/>
      <c r="G2362" s="308"/>
      <c r="H2362" s="305"/>
      <c r="I2362" s="319"/>
      <c r="J2362" s="311"/>
      <c r="K2362" s="305"/>
      <c r="L2362" s="130" t="str">
        <f>IF(I2362&lt;H2362,"Check dates",IF(AND(H2362="",I2362&gt;0),"Check dates",IF(I2362="",".",IFERROR(MAX(0,NETWORKDAYS(H2362,I2362,Lists!$F$45:$F$65)-IF(ISNUMBER(J2362),J2362,0)-1,0),"."))))</f>
        <v>.</v>
      </c>
      <c r="M2362" s="308"/>
      <c r="N2362" s="308"/>
      <c r="O2362" s="304"/>
      <c r="P2362" s="304"/>
      <c r="Q2362" s="304"/>
      <c r="R2362" s="304"/>
      <c r="S2362" s="130" t="str">
        <f t="shared" si="111"/>
        <v>.</v>
      </c>
      <c r="T2362" s="169" t="str">
        <f>IF(S2362="Yes",(NETWORKDAYS(H2362,$D$12,Lists!$F$45:$F$65)-IF(ISNUMBER(J2362),J2362,0)-1),".")</f>
        <v>.</v>
      </c>
      <c r="U2362" s="24"/>
      <c r="V2362" s="296" t="str">
        <f t="shared" si="110"/>
        <v>.</v>
      </c>
      <c r="W2362" s="44"/>
      <c r="X2362" s="307"/>
      <c r="Y2362" s="44"/>
      <c r="Z2362" s="44"/>
      <c r="AA2362" s="44"/>
      <c r="AB2362" s="44"/>
      <c r="AC2362" s="44"/>
      <c r="AD2362" s="44"/>
      <c r="AE2362" s="44"/>
      <c r="AF2362" s="44"/>
      <c r="AG2362" s="44"/>
    </row>
    <row r="2363" spans="1:33" s="105" customFormat="1" ht="11.45" customHeight="1" outlineLevel="1" x14ac:dyDescent="0.2">
      <c r="A2363" s="142">
        <f t="shared" si="109"/>
        <v>2346</v>
      </c>
      <c r="B2363" s="318"/>
      <c r="C2363" s="71"/>
      <c r="D2363" s="314"/>
      <c r="E2363" s="70"/>
      <c r="F2363" s="309"/>
      <c r="G2363" s="308"/>
      <c r="H2363" s="305"/>
      <c r="I2363" s="305"/>
      <c r="J2363" s="311"/>
      <c r="K2363" s="305"/>
      <c r="L2363" s="130" t="str">
        <f>IF(I2363&lt;H2363,"Check dates",IF(AND(H2363="",I2363&gt;0),"Check dates",IF(I2363="",".",IFERROR(MAX(0,NETWORKDAYS(H2363,I2363,Lists!$F$45:$F$65)-IF(ISNUMBER(J2363),J2363,0)-1,0),"."))))</f>
        <v>.</v>
      </c>
      <c r="M2363" s="308"/>
      <c r="N2363" s="308"/>
      <c r="O2363" s="304"/>
      <c r="P2363" s="304"/>
      <c r="Q2363" s="304"/>
      <c r="R2363" s="304"/>
      <c r="S2363" s="130" t="str">
        <f t="shared" si="111"/>
        <v>.</v>
      </c>
      <c r="T2363" s="169" t="str">
        <f>IF(S2363="Yes",(NETWORKDAYS(H2363,$D$12,Lists!$F$45:$F$65)-IF(ISNUMBER(J2363),J2363,0)-1),".")</f>
        <v>.</v>
      </c>
      <c r="U2363" s="24"/>
      <c r="V2363" s="296" t="str">
        <f t="shared" si="110"/>
        <v>.</v>
      </c>
      <c r="W2363" s="44"/>
      <c r="X2363" s="307"/>
      <c r="Y2363" s="44"/>
      <c r="Z2363" s="44"/>
      <c r="AA2363" s="44"/>
      <c r="AB2363" s="44"/>
      <c r="AC2363" s="44"/>
      <c r="AD2363" s="44"/>
      <c r="AE2363" s="44"/>
      <c r="AF2363" s="44"/>
      <c r="AG2363" s="44"/>
    </row>
    <row r="2364" spans="1:33" s="105" customFormat="1" ht="11.45" customHeight="1" outlineLevel="1" x14ac:dyDescent="0.2">
      <c r="A2364" s="142">
        <f t="shared" si="109"/>
        <v>2347</v>
      </c>
      <c r="B2364" s="318"/>
      <c r="C2364" s="71"/>
      <c r="D2364" s="314"/>
      <c r="E2364" s="70"/>
      <c r="F2364" s="309"/>
      <c r="G2364" s="308"/>
      <c r="H2364" s="305"/>
      <c r="I2364" s="319"/>
      <c r="J2364" s="311"/>
      <c r="K2364" s="305"/>
      <c r="L2364" s="130" t="str">
        <f>IF(I2364&lt;H2364,"Check dates",IF(AND(H2364="",I2364&gt;0),"Check dates",IF(I2364="",".",IFERROR(MAX(0,NETWORKDAYS(H2364,I2364,Lists!$F$45:$F$65)-IF(ISNUMBER(J2364),J2364,0)-1,0),"."))))</f>
        <v>.</v>
      </c>
      <c r="M2364" s="308"/>
      <c r="N2364" s="308"/>
      <c r="O2364" s="304"/>
      <c r="P2364" s="304"/>
      <c r="Q2364" s="304"/>
      <c r="R2364" s="304"/>
      <c r="S2364" s="130" t="str">
        <f t="shared" si="111"/>
        <v>.</v>
      </c>
      <c r="T2364" s="169" t="str">
        <f>IF(S2364="Yes",(NETWORKDAYS(H2364,$D$12,Lists!$F$45:$F$65)-IF(ISNUMBER(J2364),J2364,0)-1),".")</f>
        <v>.</v>
      </c>
      <c r="U2364" s="24"/>
      <c r="V2364" s="296" t="str">
        <f t="shared" si="110"/>
        <v>.</v>
      </c>
      <c r="W2364" s="44"/>
      <c r="X2364" s="307"/>
      <c r="Y2364" s="44"/>
      <c r="Z2364" s="44"/>
      <c r="AA2364" s="44"/>
      <c r="AB2364" s="44"/>
      <c r="AC2364" s="44"/>
      <c r="AD2364" s="44"/>
      <c r="AE2364" s="44"/>
      <c r="AF2364" s="44"/>
      <c r="AG2364" s="44"/>
    </row>
    <row r="2365" spans="1:33" s="105" customFormat="1" ht="11.45" customHeight="1" outlineLevel="1" x14ac:dyDescent="0.2">
      <c r="A2365" s="142">
        <f t="shared" si="109"/>
        <v>2348</v>
      </c>
      <c r="B2365" s="318"/>
      <c r="C2365" s="71"/>
      <c r="D2365" s="314"/>
      <c r="E2365" s="70"/>
      <c r="F2365" s="309"/>
      <c r="G2365" s="308"/>
      <c r="H2365" s="305"/>
      <c r="I2365" s="319"/>
      <c r="J2365" s="311"/>
      <c r="K2365" s="305"/>
      <c r="L2365" s="130" t="str">
        <f>IF(I2365&lt;H2365,"Check dates",IF(AND(H2365="",I2365&gt;0),"Check dates",IF(I2365="",".",IFERROR(MAX(0,NETWORKDAYS(H2365,I2365,Lists!$F$45:$F$65)-IF(ISNUMBER(J2365),J2365,0)-1,0),"."))))</f>
        <v>.</v>
      </c>
      <c r="M2365" s="308"/>
      <c r="N2365" s="308"/>
      <c r="O2365" s="304"/>
      <c r="P2365" s="304"/>
      <c r="Q2365" s="304"/>
      <c r="R2365" s="304"/>
      <c r="S2365" s="130" t="str">
        <f t="shared" si="111"/>
        <v>.</v>
      </c>
      <c r="T2365" s="169" t="str">
        <f>IF(S2365="Yes",(NETWORKDAYS(H2365,$D$12,Lists!$F$45:$F$65)-IF(ISNUMBER(J2365),J2365,0)-1),".")</f>
        <v>.</v>
      </c>
      <c r="U2365" s="24"/>
      <c r="V2365" s="296" t="str">
        <f t="shared" si="110"/>
        <v>.</v>
      </c>
      <c r="W2365" s="44"/>
      <c r="X2365" s="307"/>
      <c r="Y2365" s="44"/>
      <c r="Z2365" s="44"/>
      <c r="AA2365" s="44"/>
      <c r="AB2365" s="44"/>
      <c r="AC2365" s="44"/>
      <c r="AD2365" s="44"/>
      <c r="AE2365" s="44"/>
      <c r="AF2365" s="44"/>
      <c r="AG2365" s="44"/>
    </row>
    <row r="2366" spans="1:33" s="105" customFormat="1" ht="11.45" customHeight="1" outlineLevel="1" x14ac:dyDescent="0.2">
      <c r="A2366" s="142">
        <f t="shared" si="109"/>
        <v>2349</v>
      </c>
      <c r="B2366" s="318"/>
      <c r="C2366" s="71"/>
      <c r="D2366" s="314"/>
      <c r="E2366" s="70"/>
      <c r="F2366" s="309"/>
      <c r="G2366" s="308"/>
      <c r="H2366" s="305"/>
      <c r="I2366" s="319"/>
      <c r="J2366" s="311"/>
      <c r="K2366" s="305"/>
      <c r="L2366" s="130" t="str">
        <f>IF(I2366&lt;H2366,"Check dates",IF(AND(H2366="",I2366&gt;0),"Check dates",IF(I2366="",".",IFERROR(MAX(0,NETWORKDAYS(H2366,I2366,Lists!$F$45:$F$65)-IF(ISNUMBER(J2366),J2366,0)-1,0),"."))))</f>
        <v>.</v>
      </c>
      <c r="M2366" s="308"/>
      <c r="N2366" s="308"/>
      <c r="O2366" s="304"/>
      <c r="P2366" s="304"/>
      <c r="Q2366" s="304"/>
      <c r="R2366" s="304"/>
      <c r="S2366" s="130" t="str">
        <f t="shared" si="111"/>
        <v>.</v>
      </c>
      <c r="T2366" s="169" t="str">
        <f>IF(S2366="Yes",(NETWORKDAYS(H2366,$D$12,Lists!$F$45:$F$65)-IF(ISNUMBER(J2366),J2366,0)-1),".")</f>
        <v>.</v>
      </c>
      <c r="U2366" s="24"/>
      <c r="V2366" s="296" t="str">
        <f t="shared" si="110"/>
        <v>.</v>
      </c>
      <c r="W2366" s="44"/>
      <c r="X2366" s="307"/>
      <c r="Y2366" s="44"/>
      <c r="Z2366" s="44"/>
      <c r="AA2366" s="44"/>
      <c r="AB2366" s="44"/>
      <c r="AC2366" s="44"/>
      <c r="AD2366" s="44"/>
      <c r="AE2366" s="44"/>
      <c r="AF2366" s="44"/>
      <c r="AG2366" s="44"/>
    </row>
    <row r="2367" spans="1:33" s="105" customFormat="1" ht="11.45" customHeight="1" outlineLevel="1" x14ac:dyDescent="0.2">
      <c r="A2367" s="142">
        <f t="shared" si="109"/>
        <v>2350</v>
      </c>
      <c r="B2367" s="318"/>
      <c r="C2367" s="71"/>
      <c r="D2367" s="314"/>
      <c r="E2367" s="70"/>
      <c r="F2367" s="309"/>
      <c r="G2367" s="308"/>
      <c r="H2367" s="305"/>
      <c r="I2367" s="319"/>
      <c r="J2367" s="311"/>
      <c r="K2367" s="305"/>
      <c r="L2367" s="130" t="str">
        <f>IF(I2367&lt;H2367,"Check dates",IF(AND(H2367="",I2367&gt;0),"Check dates",IF(I2367="",".",IFERROR(MAX(0,NETWORKDAYS(H2367,I2367,Lists!$F$45:$F$65)-IF(ISNUMBER(J2367),J2367,0)-1,0),"."))))</f>
        <v>.</v>
      </c>
      <c r="M2367" s="308"/>
      <c r="N2367" s="308"/>
      <c r="O2367" s="304"/>
      <c r="P2367" s="304"/>
      <c r="Q2367" s="304"/>
      <c r="R2367" s="304"/>
      <c r="S2367" s="130" t="str">
        <f t="shared" si="111"/>
        <v>.</v>
      </c>
      <c r="T2367" s="169" t="str">
        <f>IF(S2367="Yes",(NETWORKDAYS(H2367,$D$12,Lists!$F$45:$F$65)-IF(ISNUMBER(J2367),J2367,0)-1),".")</f>
        <v>.</v>
      </c>
      <c r="U2367" s="24"/>
      <c r="V2367" s="296" t="str">
        <f t="shared" si="110"/>
        <v>.</v>
      </c>
      <c r="W2367" s="44"/>
      <c r="X2367" s="307"/>
      <c r="Y2367" s="44"/>
      <c r="Z2367" s="44"/>
      <c r="AA2367" s="44"/>
      <c r="AB2367" s="44"/>
      <c r="AC2367" s="44"/>
      <c r="AD2367" s="44"/>
      <c r="AE2367" s="44"/>
      <c r="AF2367" s="44"/>
      <c r="AG2367" s="44"/>
    </row>
    <row r="2368" spans="1:33" s="105" customFormat="1" ht="11.45" customHeight="1" outlineLevel="1" x14ac:dyDescent="0.2">
      <c r="A2368" s="142">
        <f t="shared" si="109"/>
        <v>2351</v>
      </c>
      <c r="B2368" s="318"/>
      <c r="C2368" s="71"/>
      <c r="D2368" s="314"/>
      <c r="E2368" s="70"/>
      <c r="F2368" s="309"/>
      <c r="G2368" s="308"/>
      <c r="H2368" s="305"/>
      <c r="I2368" s="319"/>
      <c r="J2368" s="311"/>
      <c r="K2368" s="305"/>
      <c r="L2368" s="130" t="str">
        <f>IF(I2368&lt;H2368,"Check dates",IF(AND(H2368="",I2368&gt;0),"Check dates",IF(I2368="",".",IFERROR(MAX(0,NETWORKDAYS(H2368,I2368,Lists!$F$45:$F$65)-IF(ISNUMBER(J2368),J2368,0)-1,0),"."))))</f>
        <v>.</v>
      </c>
      <c r="M2368" s="308"/>
      <c r="N2368" s="308"/>
      <c r="O2368" s="304"/>
      <c r="P2368" s="304"/>
      <c r="Q2368" s="304"/>
      <c r="R2368" s="304"/>
      <c r="S2368" s="130" t="str">
        <f t="shared" si="111"/>
        <v>.</v>
      </c>
      <c r="T2368" s="169" t="str">
        <f>IF(S2368="Yes",(NETWORKDAYS(H2368,$D$12,Lists!$F$45:$F$65)-IF(ISNUMBER(J2368),J2368,0)-1),".")</f>
        <v>.</v>
      </c>
      <c r="U2368" s="24"/>
      <c r="V2368" s="296" t="str">
        <f t="shared" si="110"/>
        <v>.</v>
      </c>
      <c r="W2368" s="44"/>
      <c r="X2368" s="307"/>
      <c r="Y2368" s="44"/>
      <c r="Z2368" s="44"/>
      <c r="AA2368" s="44"/>
      <c r="AB2368" s="44"/>
      <c r="AC2368" s="44"/>
      <c r="AD2368" s="44"/>
      <c r="AE2368" s="44"/>
      <c r="AF2368" s="44"/>
      <c r="AG2368" s="44"/>
    </row>
    <row r="2369" spans="1:33" s="105" customFormat="1" ht="11.45" customHeight="1" outlineLevel="1" x14ac:dyDescent="0.2">
      <c r="A2369" s="142">
        <f t="shared" si="109"/>
        <v>2352</v>
      </c>
      <c r="B2369" s="318"/>
      <c r="C2369" s="71"/>
      <c r="D2369" s="314"/>
      <c r="E2369" s="70"/>
      <c r="F2369" s="309"/>
      <c r="G2369" s="308"/>
      <c r="H2369" s="305"/>
      <c r="I2369" s="305"/>
      <c r="J2369" s="311"/>
      <c r="K2369" s="305"/>
      <c r="L2369" s="130" t="str">
        <f>IF(I2369&lt;H2369,"Check dates",IF(AND(H2369="",I2369&gt;0),"Check dates",IF(I2369="",".",IFERROR(MAX(0,NETWORKDAYS(H2369,I2369,Lists!$F$45:$F$65)-IF(ISNUMBER(J2369),J2369,0)-1,0),"."))))</f>
        <v>.</v>
      </c>
      <c r="M2369" s="308"/>
      <c r="N2369" s="308"/>
      <c r="O2369" s="304"/>
      <c r="P2369" s="304"/>
      <c r="Q2369" s="304"/>
      <c r="R2369" s="304"/>
      <c r="S2369" s="130" t="str">
        <f t="shared" si="111"/>
        <v>.</v>
      </c>
      <c r="T2369" s="169" t="str">
        <f>IF(S2369="Yes",(NETWORKDAYS(H2369,$D$12,Lists!$F$45:$F$65)-IF(ISNUMBER(J2369),J2369,0)-1),".")</f>
        <v>.</v>
      </c>
      <c r="U2369" s="24"/>
      <c r="V2369" s="296" t="str">
        <f t="shared" si="110"/>
        <v>.</v>
      </c>
      <c r="W2369" s="44"/>
      <c r="X2369" s="307"/>
      <c r="Y2369" s="44"/>
      <c r="Z2369" s="44"/>
      <c r="AA2369" s="44"/>
      <c r="AB2369" s="44"/>
      <c r="AC2369" s="44"/>
      <c r="AD2369" s="44"/>
      <c r="AE2369" s="44"/>
      <c r="AF2369" s="44"/>
      <c r="AG2369" s="44"/>
    </row>
    <row r="2370" spans="1:33" s="105" customFormat="1" ht="11.45" customHeight="1" outlineLevel="1" x14ac:dyDescent="0.2">
      <c r="A2370" s="142">
        <f t="shared" si="109"/>
        <v>2353</v>
      </c>
      <c r="B2370" s="318"/>
      <c r="C2370" s="71"/>
      <c r="D2370" s="314"/>
      <c r="E2370" s="70"/>
      <c r="F2370" s="309"/>
      <c r="G2370" s="308"/>
      <c r="H2370" s="305"/>
      <c r="I2370" s="319"/>
      <c r="J2370" s="311"/>
      <c r="K2370" s="305"/>
      <c r="L2370" s="130" t="str">
        <f>IF(I2370&lt;H2370,"Check dates",IF(AND(H2370="",I2370&gt;0),"Check dates",IF(I2370="",".",IFERROR(MAX(0,NETWORKDAYS(H2370,I2370,Lists!$F$45:$F$65)-IF(ISNUMBER(J2370),J2370,0)-1,0),"."))))</f>
        <v>.</v>
      </c>
      <c r="M2370" s="308"/>
      <c r="N2370" s="308"/>
      <c r="O2370" s="304"/>
      <c r="P2370" s="304"/>
      <c r="Q2370" s="304"/>
      <c r="R2370" s="304"/>
      <c r="S2370" s="130" t="str">
        <f t="shared" si="111"/>
        <v>.</v>
      </c>
      <c r="T2370" s="169" t="str">
        <f>IF(S2370="Yes",(NETWORKDAYS(H2370,$D$12,Lists!$F$45:$F$65)-IF(ISNUMBER(J2370),J2370,0)-1),".")</f>
        <v>.</v>
      </c>
      <c r="U2370" s="24"/>
      <c r="V2370" s="296" t="str">
        <f t="shared" si="110"/>
        <v>.</v>
      </c>
      <c r="W2370" s="44"/>
      <c r="X2370" s="307"/>
      <c r="Y2370" s="44"/>
      <c r="Z2370" s="44"/>
      <c r="AA2370" s="44"/>
      <c r="AB2370" s="44"/>
      <c r="AC2370" s="44"/>
      <c r="AD2370" s="44"/>
      <c r="AE2370" s="44"/>
      <c r="AF2370" s="44"/>
      <c r="AG2370" s="44"/>
    </row>
    <row r="2371" spans="1:33" s="105" customFormat="1" ht="11.45" customHeight="1" outlineLevel="1" x14ac:dyDescent="0.2">
      <c r="A2371" s="142">
        <f t="shared" si="109"/>
        <v>2354</v>
      </c>
      <c r="B2371" s="318"/>
      <c r="C2371" s="71"/>
      <c r="D2371" s="314"/>
      <c r="E2371" s="70"/>
      <c r="F2371" s="309"/>
      <c r="G2371" s="308"/>
      <c r="H2371" s="305"/>
      <c r="I2371" s="305"/>
      <c r="J2371" s="311"/>
      <c r="K2371" s="305"/>
      <c r="L2371" s="130" t="str">
        <f>IF(I2371&lt;H2371,"Check dates",IF(AND(H2371="",I2371&gt;0),"Check dates",IF(I2371="",".",IFERROR(MAX(0,NETWORKDAYS(H2371,I2371,Lists!$F$45:$F$65)-IF(ISNUMBER(J2371),J2371,0)-1,0),"."))))</f>
        <v>.</v>
      </c>
      <c r="M2371" s="308"/>
      <c r="N2371" s="308"/>
      <c r="O2371" s="304"/>
      <c r="P2371" s="304"/>
      <c r="Q2371" s="304"/>
      <c r="R2371" s="304"/>
      <c r="S2371" s="130" t="str">
        <f t="shared" si="111"/>
        <v>.</v>
      </c>
      <c r="T2371" s="169" t="str">
        <f>IF(S2371="Yes",(NETWORKDAYS(H2371,$D$12,Lists!$F$45:$F$65)-IF(ISNUMBER(J2371),J2371,0)-1),".")</f>
        <v>.</v>
      </c>
      <c r="U2371" s="24"/>
      <c r="V2371" s="296" t="str">
        <f t="shared" si="110"/>
        <v>.</v>
      </c>
      <c r="W2371" s="44"/>
      <c r="X2371" s="307"/>
      <c r="Y2371" s="44"/>
      <c r="Z2371" s="44"/>
      <c r="AA2371" s="44"/>
      <c r="AB2371" s="44"/>
      <c r="AC2371" s="44"/>
      <c r="AD2371" s="44"/>
      <c r="AE2371" s="44"/>
      <c r="AF2371" s="44"/>
      <c r="AG2371" s="44"/>
    </row>
    <row r="2372" spans="1:33" s="105" customFormat="1" ht="11.45" customHeight="1" outlineLevel="1" x14ac:dyDescent="0.2">
      <c r="A2372" s="142">
        <f t="shared" si="109"/>
        <v>2355</v>
      </c>
      <c r="B2372" s="318"/>
      <c r="C2372" s="71"/>
      <c r="D2372" s="314"/>
      <c r="E2372" s="70"/>
      <c r="F2372" s="309"/>
      <c r="G2372" s="308"/>
      <c r="H2372" s="305"/>
      <c r="I2372" s="305"/>
      <c r="J2372" s="311"/>
      <c r="K2372" s="305"/>
      <c r="L2372" s="130" t="str">
        <f>IF(I2372&lt;H2372,"Check dates",IF(AND(H2372="",I2372&gt;0),"Check dates",IF(I2372="",".",IFERROR(MAX(0,NETWORKDAYS(H2372,I2372,Lists!$F$45:$F$65)-IF(ISNUMBER(J2372),J2372,0)-1,0),"."))))</f>
        <v>.</v>
      </c>
      <c r="M2372" s="308"/>
      <c r="N2372" s="308"/>
      <c r="O2372" s="304"/>
      <c r="P2372" s="304"/>
      <c r="Q2372" s="304"/>
      <c r="R2372" s="304"/>
      <c r="S2372" s="130" t="str">
        <f t="shared" si="111"/>
        <v>.</v>
      </c>
      <c r="T2372" s="169" t="str">
        <f>IF(S2372="Yes",(NETWORKDAYS(H2372,$D$12,Lists!$F$45:$F$65)-IF(ISNUMBER(J2372),J2372,0)-1),".")</f>
        <v>.</v>
      </c>
      <c r="U2372" s="24"/>
      <c r="V2372" s="296" t="str">
        <f t="shared" si="110"/>
        <v>.</v>
      </c>
      <c r="W2372" s="44"/>
      <c r="X2372" s="307"/>
      <c r="Y2372" s="44"/>
      <c r="Z2372" s="44"/>
      <c r="AA2372" s="44"/>
      <c r="AB2372" s="44"/>
      <c r="AC2372" s="44"/>
      <c r="AD2372" s="44"/>
      <c r="AE2372" s="44"/>
      <c r="AF2372" s="44"/>
      <c r="AG2372" s="44"/>
    </row>
    <row r="2373" spans="1:33" s="105" customFormat="1" ht="11.45" customHeight="1" outlineLevel="1" x14ac:dyDescent="0.2">
      <c r="A2373" s="142">
        <f t="shared" si="109"/>
        <v>2356</v>
      </c>
      <c r="B2373" s="318"/>
      <c r="C2373" s="71"/>
      <c r="D2373" s="314"/>
      <c r="E2373" s="70"/>
      <c r="F2373" s="309"/>
      <c r="G2373" s="308"/>
      <c r="H2373" s="305"/>
      <c r="I2373" s="319"/>
      <c r="J2373" s="311"/>
      <c r="K2373" s="305"/>
      <c r="L2373" s="130" t="str">
        <f>IF(I2373&lt;H2373,"Check dates",IF(AND(H2373="",I2373&gt;0),"Check dates",IF(I2373="",".",IFERROR(MAX(0,NETWORKDAYS(H2373,I2373,Lists!$F$45:$F$65)-IF(ISNUMBER(J2373),J2373,0)-1,0),"."))))</f>
        <v>.</v>
      </c>
      <c r="M2373" s="308"/>
      <c r="N2373" s="308"/>
      <c r="O2373" s="304"/>
      <c r="P2373" s="304"/>
      <c r="Q2373" s="304"/>
      <c r="R2373" s="304"/>
      <c r="S2373" s="130" t="str">
        <f t="shared" si="111"/>
        <v>.</v>
      </c>
      <c r="T2373" s="169" t="str">
        <f>IF(S2373="Yes",(NETWORKDAYS(H2373,$D$12,Lists!$F$45:$F$65)-IF(ISNUMBER(J2373),J2373,0)-1),".")</f>
        <v>.</v>
      </c>
      <c r="U2373" s="24"/>
      <c r="V2373" s="296" t="str">
        <f t="shared" si="110"/>
        <v>.</v>
      </c>
      <c r="W2373" s="44"/>
      <c r="X2373" s="307"/>
      <c r="Y2373" s="44"/>
      <c r="Z2373" s="44"/>
      <c r="AA2373" s="44"/>
      <c r="AB2373" s="44"/>
      <c r="AC2373" s="44"/>
      <c r="AD2373" s="44"/>
      <c r="AE2373" s="44"/>
      <c r="AF2373" s="44"/>
      <c r="AG2373" s="44"/>
    </row>
    <row r="2374" spans="1:33" s="105" customFormat="1" ht="11.45" customHeight="1" outlineLevel="1" x14ac:dyDescent="0.2">
      <c r="A2374" s="142">
        <f t="shared" si="109"/>
        <v>2357</v>
      </c>
      <c r="B2374" s="318"/>
      <c r="C2374" s="71"/>
      <c r="D2374" s="314"/>
      <c r="E2374" s="70"/>
      <c r="F2374" s="309"/>
      <c r="G2374" s="308"/>
      <c r="H2374" s="305"/>
      <c r="I2374" s="319"/>
      <c r="J2374" s="311"/>
      <c r="K2374" s="305"/>
      <c r="L2374" s="130" t="str">
        <f>IF(I2374&lt;H2374,"Check dates",IF(AND(H2374="",I2374&gt;0),"Check dates",IF(I2374="",".",IFERROR(MAX(0,NETWORKDAYS(H2374,I2374,Lists!$F$45:$F$65)-IF(ISNUMBER(J2374),J2374,0)-1,0),"."))))</f>
        <v>.</v>
      </c>
      <c r="M2374" s="308"/>
      <c r="N2374" s="308"/>
      <c r="O2374" s="304"/>
      <c r="P2374" s="304"/>
      <c r="Q2374" s="304"/>
      <c r="R2374" s="304"/>
      <c r="S2374" s="130" t="str">
        <f t="shared" si="111"/>
        <v>.</v>
      </c>
      <c r="T2374" s="169" t="str">
        <f>IF(S2374="Yes",(NETWORKDAYS(H2374,$D$12,Lists!$F$45:$F$65)-IF(ISNUMBER(J2374),J2374,0)-1),".")</f>
        <v>.</v>
      </c>
      <c r="U2374" s="24"/>
      <c r="V2374" s="296" t="str">
        <f t="shared" si="110"/>
        <v>.</v>
      </c>
      <c r="W2374" s="44"/>
      <c r="X2374" s="307"/>
      <c r="Y2374" s="44"/>
      <c r="Z2374" s="44"/>
      <c r="AA2374" s="44"/>
      <c r="AB2374" s="44"/>
      <c r="AC2374" s="44"/>
      <c r="AD2374" s="44"/>
      <c r="AE2374" s="44"/>
      <c r="AF2374" s="44"/>
      <c r="AG2374" s="44"/>
    </row>
    <row r="2375" spans="1:33" s="105" customFormat="1" ht="11.45" customHeight="1" outlineLevel="1" x14ac:dyDescent="0.2">
      <c r="A2375" s="142">
        <f t="shared" si="109"/>
        <v>2358</v>
      </c>
      <c r="B2375" s="318"/>
      <c r="C2375" s="71"/>
      <c r="D2375" s="314"/>
      <c r="E2375" s="70"/>
      <c r="F2375" s="309"/>
      <c r="G2375" s="308"/>
      <c r="H2375" s="305"/>
      <c r="I2375" s="305"/>
      <c r="J2375" s="311"/>
      <c r="K2375" s="305"/>
      <c r="L2375" s="130" t="str">
        <f>IF(I2375&lt;H2375,"Check dates",IF(AND(H2375="",I2375&gt;0),"Check dates",IF(I2375="",".",IFERROR(MAX(0,NETWORKDAYS(H2375,I2375,Lists!$F$45:$F$65)-IF(ISNUMBER(J2375),J2375,0)-1,0),"."))))</f>
        <v>.</v>
      </c>
      <c r="M2375" s="308"/>
      <c r="N2375" s="308"/>
      <c r="O2375" s="304"/>
      <c r="P2375" s="304"/>
      <c r="Q2375" s="304"/>
      <c r="R2375" s="304"/>
      <c r="S2375" s="130" t="str">
        <f t="shared" si="111"/>
        <v>.</v>
      </c>
      <c r="T2375" s="169" t="str">
        <f>IF(S2375="Yes",(NETWORKDAYS(H2375,$D$12,Lists!$F$45:$F$65)-IF(ISNUMBER(J2375),J2375,0)-1),".")</f>
        <v>.</v>
      </c>
      <c r="U2375" s="24"/>
      <c r="V2375" s="296" t="str">
        <f t="shared" si="110"/>
        <v>.</v>
      </c>
      <c r="W2375" s="44"/>
      <c r="X2375" s="307"/>
      <c r="Y2375" s="44"/>
      <c r="Z2375" s="44"/>
      <c r="AA2375" s="44"/>
      <c r="AB2375" s="44"/>
      <c r="AC2375" s="44"/>
      <c r="AD2375" s="44"/>
      <c r="AE2375" s="44"/>
      <c r="AF2375" s="44"/>
      <c r="AG2375" s="44"/>
    </row>
    <row r="2376" spans="1:33" s="105" customFormat="1" ht="11.45" customHeight="1" outlineLevel="1" x14ac:dyDescent="0.2">
      <c r="A2376" s="142">
        <f t="shared" si="109"/>
        <v>2359</v>
      </c>
      <c r="B2376" s="318"/>
      <c r="C2376" s="71"/>
      <c r="D2376" s="314"/>
      <c r="E2376" s="70"/>
      <c r="F2376" s="309"/>
      <c r="G2376" s="308"/>
      <c r="H2376" s="305"/>
      <c r="I2376" s="319"/>
      <c r="J2376" s="311"/>
      <c r="K2376" s="305"/>
      <c r="L2376" s="130" t="str">
        <f>IF(I2376&lt;H2376,"Check dates",IF(AND(H2376="",I2376&gt;0),"Check dates",IF(I2376="",".",IFERROR(MAX(0,NETWORKDAYS(H2376,I2376,Lists!$F$45:$F$65)-IF(ISNUMBER(J2376),J2376,0)-1,0),"."))))</f>
        <v>.</v>
      </c>
      <c r="M2376" s="308"/>
      <c r="N2376" s="308"/>
      <c r="O2376" s="304"/>
      <c r="P2376" s="304"/>
      <c r="Q2376" s="304"/>
      <c r="R2376" s="304"/>
      <c r="S2376" s="130" t="str">
        <f t="shared" si="111"/>
        <v>.</v>
      </c>
      <c r="T2376" s="169" t="str">
        <f>IF(S2376="Yes",(NETWORKDAYS(H2376,$D$12,Lists!$F$45:$F$65)-IF(ISNUMBER(J2376),J2376,0)-1),".")</f>
        <v>.</v>
      </c>
      <c r="U2376" s="24"/>
      <c r="V2376" s="296" t="str">
        <f t="shared" si="110"/>
        <v>.</v>
      </c>
      <c r="W2376" s="44"/>
      <c r="X2376" s="307"/>
      <c r="Y2376" s="44"/>
      <c r="Z2376" s="44"/>
      <c r="AA2376" s="44"/>
      <c r="AB2376" s="44"/>
      <c r="AC2376" s="44"/>
      <c r="AD2376" s="44"/>
      <c r="AE2376" s="44"/>
      <c r="AF2376" s="44"/>
      <c r="AG2376" s="44"/>
    </row>
    <row r="2377" spans="1:33" s="105" customFormat="1" ht="11.45" customHeight="1" outlineLevel="1" x14ac:dyDescent="0.2">
      <c r="A2377" s="142">
        <f t="shared" si="109"/>
        <v>2360</v>
      </c>
      <c r="B2377" s="318"/>
      <c r="C2377" s="71"/>
      <c r="D2377" s="314"/>
      <c r="E2377" s="70"/>
      <c r="F2377" s="309"/>
      <c r="G2377" s="308"/>
      <c r="H2377" s="305"/>
      <c r="I2377" s="305"/>
      <c r="J2377" s="311"/>
      <c r="K2377" s="305"/>
      <c r="L2377" s="130" t="str">
        <f>IF(I2377&lt;H2377,"Check dates",IF(AND(H2377="",I2377&gt;0),"Check dates",IF(I2377="",".",IFERROR(MAX(0,NETWORKDAYS(H2377,I2377,Lists!$F$45:$F$65)-IF(ISNUMBER(J2377),J2377,0)-1,0),"."))))</f>
        <v>.</v>
      </c>
      <c r="M2377" s="308"/>
      <c r="N2377" s="308"/>
      <c r="O2377" s="304"/>
      <c r="P2377" s="304"/>
      <c r="Q2377" s="304"/>
      <c r="R2377" s="304"/>
      <c r="S2377" s="130" t="str">
        <f t="shared" si="111"/>
        <v>.</v>
      </c>
      <c r="T2377" s="169" t="str">
        <f>IF(S2377="Yes",(NETWORKDAYS(H2377,$D$12,Lists!$F$45:$F$65)-IF(ISNUMBER(J2377),J2377,0)-1),".")</f>
        <v>.</v>
      </c>
      <c r="U2377" s="24"/>
      <c r="V2377" s="296" t="str">
        <f t="shared" si="110"/>
        <v>.</v>
      </c>
      <c r="W2377" s="44"/>
      <c r="X2377" s="307"/>
      <c r="Y2377" s="44"/>
      <c r="Z2377" s="44"/>
      <c r="AA2377" s="44"/>
      <c r="AB2377" s="44"/>
      <c r="AC2377" s="44"/>
      <c r="AD2377" s="44"/>
      <c r="AE2377" s="44"/>
      <c r="AF2377" s="44"/>
      <c r="AG2377" s="44"/>
    </row>
    <row r="2378" spans="1:33" s="105" customFormat="1" ht="11.45" customHeight="1" outlineLevel="1" x14ac:dyDescent="0.2">
      <c r="A2378" s="142">
        <f t="shared" si="109"/>
        <v>2361</v>
      </c>
      <c r="B2378" s="318"/>
      <c r="C2378" s="71"/>
      <c r="D2378" s="314"/>
      <c r="E2378" s="70"/>
      <c r="F2378" s="309"/>
      <c r="G2378" s="308"/>
      <c r="H2378" s="305"/>
      <c r="I2378" s="319"/>
      <c r="J2378" s="311"/>
      <c r="K2378" s="305"/>
      <c r="L2378" s="130" t="str">
        <f>IF(I2378&lt;H2378,"Check dates",IF(AND(H2378="",I2378&gt;0),"Check dates",IF(I2378="",".",IFERROR(MAX(0,NETWORKDAYS(H2378,I2378,Lists!$F$45:$F$65)-IF(ISNUMBER(J2378),J2378,0)-1,0),"."))))</f>
        <v>.</v>
      </c>
      <c r="M2378" s="308"/>
      <c r="N2378" s="308"/>
      <c r="O2378" s="304"/>
      <c r="P2378" s="304"/>
      <c r="Q2378" s="304"/>
      <c r="R2378" s="304"/>
      <c r="S2378" s="130" t="str">
        <f t="shared" si="111"/>
        <v>.</v>
      </c>
      <c r="T2378" s="169" t="str">
        <f>IF(S2378="Yes",(NETWORKDAYS(H2378,$D$12,Lists!$F$45:$F$65)-IF(ISNUMBER(J2378),J2378,0)-1),".")</f>
        <v>.</v>
      </c>
      <c r="U2378" s="24"/>
      <c r="V2378" s="296" t="str">
        <f t="shared" si="110"/>
        <v>.</v>
      </c>
      <c r="W2378" s="44"/>
      <c r="X2378" s="307"/>
      <c r="Y2378" s="44"/>
      <c r="Z2378" s="44"/>
      <c r="AA2378" s="44"/>
      <c r="AB2378" s="44"/>
      <c r="AC2378" s="44"/>
      <c r="AD2378" s="44"/>
      <c r="AE2378" s="44"/>
      <c r="AF2378" s="44"/>
      <c r="AG2378" s="44"/>
    </row>
    <row r="2379" spans="1:33" s="105" customFormat="1" ht="11.45" customHeight="1" outlineLevel="1" x14ac:dyDescent="0.2">
      <c r="A2379" s="142">
        <f t="shared" si="109"/>
        <v>2362</v>
      </c>
      <c r="B2379" s="318"/>
      <c r="C2379" s="71"/>
      <c r="D2379" s="314"/>
      <c r="E2379" s="70"/>
      <c r="F2379" s="309"/>
      <c r="G2379" s="308"/>
      <c r="H2379" s="305"/>
      <c r="I2379" s="305"/>
      <c r="J2379" s="311"/>
      <c r="K2379" s="305"/>
      <c r="L2379" s="130" t="str">
        <f>IF(I2379&lt;H2379,"Check dates",IF(AND(H2379="",I2379&gt;0),"Check dates",IF(I2379="",".",IFERROR(MAX(0,NETWORKDAYS(H2379,I2379,Lists!$F$45:$F$65)-IF(ISNUMBER(J2379),J2379,0)-1,0),"."))))</f>
        <v>.</v>
      </c>
      <c r="M2379" s="308"/>
      <c r="N2379" s="308"/>
      <c r="O2379" s="304"/>
      <c r="P2379" s="304"/>
      <c r="Q2379" s="304"/>
      <c r="R2379" s="304"/>
      <c r="S2379" s="130" t="str">
        <f t="shared" si="111"/>
        <v>.</v>
      </c>
      <c r="T2379" s="169" t="str">
        <f>IF(S2379="Yes",(NETWORKDAYS(H2379,$D$12,Lists!$F$45:$F$65)-IF(ISNUMBER(J2379),J2379,0)-1),".")</f>
        <v>.</v>
      </c>
      <c r="U2379" s="24"/>
      <c r="V2379" s="296" t="str">
        <f t="shared" si="110"/>
        <v>.</v>
      </c>
      <c r="W2379" s="44"/>
      <c r="X2379" s="307"/>
      <c r="Y2379" s="44"/>
      <c r="Z2379" s="44"/>
      <c r="AA2379" s="44"/>
      <c r="AB2379" s="44"/>
      <c r="AC2379" s="44"/>
      <c r="AD2379" s="44"/>
      <c r="AE2379" s="44"/>
      <c r="AF2379" s="44"/>
      <c r="AG2379" s="44"/>
    </row>
    <row r="2380" spans="1:33" s="105" customFormat="1" ht="11.45" customHeight="1" outlineLevel="1" x14ac:dyDescent="0.2">
      <c r="A2380" s="142">
        <f t="shared" si="109"/>
        <v>2363</v>
      </c>
      <c r="B2380" s="318"/>
      <c r="C2380" s="71"/>
      <c r="D2380" s="314"/>
      <c r="E2380" s="70"/>
      <c r="F2380" s="309"/>
      <c r="G2380" s="308"/>
      <c r="H2380" s="305"/>
      <c r="I2380" s="319"/>
      <c r="J2380" s="311"/>
      <c r="K2380" s="305"/>
      <c r="L2380" s="130" t="str">
        <f>IF(I2380&lt;H2380,"Check dates",IF(AND(H2380="",I2380&gt;0),"Check dates",IF(I2380="",".",IFERROR(MAX(0,NETWORKDAYS(H2380,I2380,Lists!$F$45:$F$65)-IF(ISNUMBER(J2380),J2380,0)-1,0),"."))))</f>
        <v>.</v>
      </c>
      <c r="M2380" s="308"/>
      <c r="N2380" s="308"/>
      <c r="O2380" s="304"/>
      <c r="P2380" s="304"/>
      <c r="Q2380" s="304"/>
      <c r="R2380" s="304"/>
      <c r="S2380" s="130" t="str">
        <f t="shared" si="111"/>
        <v>.</v>
      </c>
      <c r="T2380" s="169" t="str">
        <f>IF(S2380="Yes",(NETWORKDAYS(H2380,$D$12,Lists!$F$45:$F$65)-IF(ISNUMBER(J2380),J2380,0)-1),".")</f>
        <v>.</v>
      </c>
      <c r="U2380" s="24"/>
      <c r="V2380" s="296" t="str">
        <f t="shared" si="110"/>
        <v>.</v>
      </c>
      <c r="W2380" s="44"/>
      <c r="X2380" s="307"/>
      <c r="Y2380" s="44"/>
      <c r="Z2380" s="44"/>
      <c r="AA2380" s="44"/>
      <c r="AB2380" s="44"/>
      <c r="AC2380" s="44"/>
      <c r="AD2380" s="44"/>
      <c r="AE2380" s="44"/>
      <c r="AF2380" s="44"/>
      <c r="AG2380" s="44"/>
    </row>
    <row r="2381" spans="1:33" s="105" customFormat="1" ht="11.45" customHeight="1" outlineLevel="1" x14ac:dyDescent="0.2">
      <c r="A2381" s="142">
        <f t="shared" ref="A2381:A2444" si="112">A2380+1</f>
        <v>2364</v>
      </c>
      <c r="B2381" s="318"/>
      <c r="C2381" s="71"/>
      <c r="D2381" s="314"/>
      <c r="E2381" s="70"/>
      <c r="F2381" s="309"/>
      <c r="G2381" s="308"/>
      <c r="H2381" s="305"/>
      <c r="I2381" s="319"/>
      <c r="J2381" s="311"/>
      <c r="K2381" s="305"/>
      <c r="L2381" s="130" t="str">
        <f>IF(I2381&lt;H2381,"Check dates",IF(AND(H2381="",I2381&gt;0),"Check dates",IF(I2381="",".",IFERROR(MAX(0,NETWORKDAYS(H2381,I2381,Lists!$F$45:$F$65)-IF(ISNUMBER(J2381),J2381,0)-1,0),"."))))</f>
        <v>.</v>
      </c>
      <c r="M2381" s="308"/>
      <c r="N2381" s="308"/>
      <c r="O2381" s="304"/>
      <c r="P2381" s="304"/>
      <c r="Q2381" s="304"/>
      <c r="R2381" s="304"/>
      <c r="S2381" s="130" t="str">
        <f t="shared" si="111"/>
        <v>.</v>
      </c>
      <c r="T2381" s="169" t="str">
        <f>IF(S2381="Yes",(NETWORKDAYS(H2381,$D$12,Lists!$F$45:$F$65)-IF(ISNUMBER(J2381),J2381,0)-1),".")</f>
        <v>.</v>
      </c>
      <c r="U2381" s="24"/>
      <c r="V2381" s="296" t="str">
        <f t="shared" si="110"/>
        <v>.</v>
      </c>
      <c r="W2381" s="44"/>
      <c r="X2381" s="307"/>
      <c r="Y2381" s="44"/>
      <c r="Z2381" s="44"/>
      <c r="AA2381" s="44"/>
      <c r="AB2381" s="44"/>
      <c r="AC2381" s="44"/>
      <c r="AD2381" s="44"/>
      <c r="AE2381" s="44"/>
      <c r="AF2381" s="44"/>
      <c r="AG2381" s="44"/>
    </row>
    <row r="2382" spans="1:33" s="105" customFormat="1" ht="11.45" customHeight="1" outlineLevel="1" x14ac:dyDescent="0.2">
      <c r="A2382" s="142">
        <f t="shared" si="112"/>
        <v>2365</v>
      </c>
      <c r="B2382" s="318"/>
      <c r="C2382" s="71"/>
      <c r="D2382" s="314"/>
      <c r="E2382" s="70"/>
      <c r="F2382" s="309"/>
      <c r="G2382" s="308"/>
      <c r="H2382" s="305"/>
      <c r="I2382" s="319"/>
      <c r="J2382" s="311"/>
      <c r="K2382" s="305"/>
      <c r="L2382" s="130" t="str">
        <f>IF(I2382&lt;H2382,"Check dates",IF(AND(H2382="",I2382&gt;0),"Check dates",IF(I2382="",".",IFERROR(MAX(0,NETWORKDAYS(H2382,I2382,Lists!$F$45:$F$65)-IF(ISNUMBER(J2382),J2382,0)-1,0),"."))))</f>
        <v>.</v>
      </c>
      <c r="M2382" s="308"/>
      <c r="N2382" s="308"/>
      <c r="O2382" s="304"/>
      <c r="P2382" s="304"/>
      <c r="Q2382" s="304"/>
      <c r="R2382" s="304"/>
      <c r="S2382" s="130" t="str">
        <f t="shared" si="111"/>
        <v>.</v>
      </c>
      <c r="T2382" s="169" t="str">
        <f>IF(S2382="Yes",(NETWORKDAYS(H2382,$D$12,Lists!$F$45:$F$65)-IF(ISNUMBER(J2382),J2382,0)-1),".")</f>
        <v>.</v>
      </c>
      <c r="U2382" s="24"/>
      <c r="V2382" s="296" t="str">
        <f t="shared" si="110"/>
        <v>.</v>
      </c>
      <c r="W2382" s="44"/>
      <c r="X2382" s="307"/>
      <c r="Y2382" s="44"/>
      <c r="Z2382" s="44"/>
      <c r="AA2382" s="44"/>
      <c r="AB2382" s="44"/>
      <c r="AC2382" s="44"/>
      <c r="AD2382" s="44"/>
      <c r="AE2382" s="44"/>
      <c r="AF2382" s="44"/>
      <c r="AG2382" s="44"/>
    </row>
    <row r="2383" spans="1:33" s="105" customFormat="1" ht="11.45" customHeight="1" outlineLevel="1" x14ac:dyDescent="0.2">
      <c r="A2383" s="142">
        <f t="shared" si="112"/>
        <v>2366</v>
      </c>
      <c r="B2383" s="318"/>
      <c r="C2383" s="71"/>
      <c r="D2383" s="314"/>
      <c r="E2383" s="70"/>
      <c r="F2383" s="309"/>
      <c r="G2383" s="308"/>
      <c r="H2383" s="305"/>
      <c r="I2383" s="319"/>
      <c r="J2383" s="311"/>
      <c r="K2383" s="305"/>
      <c r="L2383" s="130" t="str">
        <f>IF(I2383&lt;H2383,"Check dates",IF(AND(H2383="",I2383&gt;0),"Check dates",IF(I2383="",".",IFERROR(MAX(0,NETWORKDAYS(H2383,I2383,Lists!$F$45:$F$65)-IF(ISNUMBER(J2383),J2383,0)-1,0),"."))))</f>
        <v>.</v>
      </c>
      <c r="M2383" s="308"/>
      <c r="N2383" s="308"/>
      <c r="O2383" s="304"/>
      <c r="P2383" s="304"/>
      <c r="Q2383" s="304"/>
      <c r="R2383" s="304"/>
      <c r="S2383" s="130" t="str">
        <f t="shared" si="111"/>
        <v>.</v>
      </c>
      <c r="T2383" s="169" t="str">
        <f>IF(S2383="Yes",(NETWORKDAYS(H2383,$D$12,Lists!$F$45:$F$65)-IF(ISNUMBER(J2383),J2383,0)-1),".")</f>
        <v>.</v>
      </c>
      <c r="U2383" s="24"/>
      <c r="V2383" s="296" t="str">
        <f t="shared" si="110"/>
        <v>.</v>
      </c>
      <c r="W2383" s="44"/>
      <c r="X2383" s="307"/>
      <c r="Y2383" s="44"/>
      <c r="Z2383" s="44"/>
      <c r="AA2383" s="44"/>
      <c r="AB2383" s="44"/>
      <c r="AC2383" s="44"/>
      <c r="AD2383" s="44"/>
      <c r="AE2383" s="44"/>
      <c r="AF2383" s="44"/>
      <c r="AG2383" s="44"/>
    </row>
    <row r="2384" spans="1:33" s="105" customFormat="1" ht="11.45" customHeight="1" outlineLevel="1" x14ac:dyDescent="0.2">
      <c r="A2384" s="142">
        <f t="shared" si="112"/>
        <v>2367</v>
      </c>
      <c r="B2384" s="318"/>
      <c r="C2384" s="71"/>
      <c r="D2384" s="314"/>
      <c r="E2384" s="70"/>
      <c r="F2384" s="309"/>
      <c r="G2384" s="308"/>
      <c r="H2384" s="305"/>
      <c r="I2384" s="319"/>
      <c r="J2384" s="311"/>
      <c r="K2384" s="305"/>
      <c r="L2384" s="130" t="str">
        <f>IF(I2384&lt;H2384,"Check dates",IF(AND(H2384="",I2384&gt;0),"Check dates",IF(I2384="",".",IFERROR(MAX(0,NETWORKDAYS(H2384,I2384,Lists!$F$45:$F$65)-IF(ISNUMBER(J2384),J2384,0)-1,0),"."))))</f>
        <v>.</v>
      </c>
      <c r="M2384" s="308"/>
      <c r="N2384" s="308"/>
      <c r="O2384" s="304"/>
      <c r="P2384" s="304"/>
      <c r="Q2384" s="304"/>
      <c r="R2384" s="304"/>
      <c r="S2384" s="130" t="str">
        <f t="shared" si="111"/>
        <v>.</v>
      </c>
      <c r="T2384" s="169" t="str">
        <f>IF(S2384="Yes",(NETWORKDAYS(H2384,$D$12,Lists!$F$45:$F$65)-IF(ISNUMBER(J2384),J2384,0)-1),".")</f>
        <v>.</v>
      </c>
      <c r="U2384" s="24"/>
      <c r="V2384" s="296" t="str">
        <f t="shared" si="110"/>
        <v>.</v>
      </c>
      <c r="W2384" s="44"/>
      <c r="X2384" s="307"/>
      <c r="Y2384" s="44"/>
      <c r="Z2384" s="44"/>
      <c r="AA2384" s="44"/>
      <c r="AB2384" s="44"/>
      <c r="AC2384" s="44"/>
      <c r="AD2384" s="44"/>
      <c r="AE2384" s="44"/>
      <c r="AF2384" s="44"/>
      <c r="AG2384" s="44"/>
    </row>
    <row r="2385" spans="1:33" s="105" customFormat="1" ht="11.45" customHeight="1" outlineLevel="1" x14ac:dyDescent="0.2">
      <c r="A2385" s="142">
        <f t="shared" si="112"/>
        <v>2368</v>
      </c>
      <c r="B2385" s="318"/>
      <c r="C2385" s="71"/>
      <c r="D2385" s="314"/>
      <c r="E2385" s="70"/>
      <c r="F2385" s="309"/>
      <c r="G2385" s="308"/>
      <c r="H2385" s="305"/>
      <c r="I2385" s="305"/>
      <c r="J2385" s="311"/>
      <c r="K2385" s="305"/>
      <c r="L2385" s="130" t="str">
        <f>IF(I2385&lt;H2385,"Check dates",IF(AND(H2385="",I2385&gt;0),"Check dates",IF(I2385="",".",IFERROR(MAX(0,NETWORKDAYS(H2385,I2385,Lists!$F$45:$F$65)-IF(ISNUMBER(J2385),J2385,0)-1,0),"."))))</f>
        <v>.</v>
      </c>
      <c r="M2385" s="308"/>
      <c r="N2385" s="308"/>
      <c r="O2385" s="304"/>
      <c r="P2385" s="304"/>
      <c r="Q2385" s="304"/>
      <c r="R2385" s="304"/>
      <c r="S2385" s="130" t="str">
        <f t="shared" si="111"/>
        <v>.</v>
      </c>
      <c r="T2385" s="169" t="str">
        <f>IF(S2385="Yes",(NETWORKDAYS(H2385,$D$12,Lists!$F$45:$F$65)-IF(ISNUMBER(J2385),J2385,0)-1),".")</f>
        <v>.</v>
      </c>
      <c r="U2385" s="24"/>
      <c r="V2385" s="296" t="str">
        <f t="shared" ref="V2385:V2448" si="113">IF(I2385="",".",IF(VALUE(I2385)&lt;=VALUE($D$12),VALUE(I2385),"."))</f>
        <v>.</v>
      </c>
      <c r="W2385" s="44"/>
      <c r="X2385" s="307"/>
      <c r="Y2385" s="44"/>
      <c r="Z2385" s="44"/>
      <c r="AA2385" s="44"/>
      <c r="AB2385" s="44"/>
      <c r="AC2385" s="44"/>
      <c r="AD2385" s="44"/>
      <c r="AE2385" s="44"/>
      <c r="AF2385" s="44"/>
      <c r="AG2385" s="44"/>
    </row>
    <row r="2386" spans="1:33" s="105" customFormat="1" ht="11.45" customHeight="1" outlineLevel="1" x14ac:dyDescent="0.2">
      <c r="A2386" s="142">
        <f t="shared" si="112"/>
        <v>2369</v>
      </c>
      <c r="B2386" s="318"/>
      <c r="C2386" s="71"/>
      <c r="D2386" s="314"/>
      <c r="E2386" s="70"/>
      <c r="F2386" s="309"/>
      <c r="G2386" s="308"/>
      <c r="H2386" s="305"/>
      <c r="I2386" s="319"/>
      <c r="J2386" s="311"/>
      <c r="K2386" s="305"/>
      <c r="L2386" s="130" t="str">
        <f>IF(I2386&lt;H2386,"Check dates",IF(AND(H2386="",I2386&gt;0),"Check dates",IF(I2386="",".",IFERROR(MAX(0,NETWORKDAYS(H2386,I2386,Lists!$F$45:$F$65)-IF(ISNUMBER(J2386),J2386,0)-1,0),"."))))</f>
        <v>.</v>
      </c>
      <c r="M2386" s="308"/>
      <c r="N2386" s="308"/>
      <c r="O2386" s="304"/>
      <c r="P2386" s="304"/>
      <c r="Q2386" s="304"/>
      <c r="R2386" s="304"/>
      <c r="S2386" s="130" t="str">
        <f t="shared" ref="S2386:S2449" si="114">IF(ISBLANK(B2386),".",IF(V2386=".","Yes","No"))</f>
        <v>.</v>
      </c>
      <c r="T2386" s="169" t="str">
        <f>IF(S2386="Yes",(NETWORKDAYS(H2386,$D$12,Lists!$F$45:$F$65)-IF(ISNUMBER(J2386),J2386,0)-1),".")</f>
        <v>.</v>
      </c>
      <c r="U2386" s="24"/>
      <c r="V2386" s="296" t="str">
        <f t="shared" si="113"/>
        <v>.</v>
      </c>
      <c r="W2386" s="44"/>
      <c r="X2386" s="307"/>
      <c r="Y2386" s="44"/>
      <c r="Z2386" s="44"/>
      <c r="AA2386" s="44"/>
      <c r="AB2386" s="44"/>
      <c r="AC2386" s="44"/>
      <c r="AD2386" s="44"/>
      <c r="AE2386" s="44"/>
      <c r="AF2386" s="44"/>
      <c r="AG2386" s="44"/>
    </row>
    <row r="2387" spans="1:33" s="105" customFormat="1" ht="11.45" customHeight="1" outlineLevel="1" x14ac:dyDescent="0.2">
      <c r="A2387" s="142">
        <f t="shared" si="112"/>
        <v>2370</v>
      </c>
      <c r="B2387" s="318"/>
      <c r="C2387" s="71"/>
      <c r="D2387" s="314"/>
      <c r="E2387" s="70"/>
      <c r="F2387" s="309"/>
      <c r="G2387" s="308"/>
      <c r="H2387" s="305"/>
      <c r="I2387" s="305"/>
      <c r="J2387" s="311"/>
      <c r="K2387" s="305"/>
      <c r="L2387" s="130" t="str">
        <f>IF(I2387&lt;H2387,"Check dates",IF(AND(H2387="",I2387&gt;0),"Check dates",IF(I2387="",".",IFERROR(MAX(0,NETWORKDAYS(H2387,I2387,Lists!$F$45:$F$65)-IF(ISNUMBER(J2387),J2387,0)-1,0),"."))))</f>
        <v>.</v>
      </c>
      <c r="M2387" s="308"/>
      <c r="N2387" s="308"/>
      <c r="O2387" s="304"/>
      <c r="P2387" s="304"/>
      <c r="Q2387" s="304"/>
      <c r="R2387" s="304"/>
      <c r="S2387" s="130" t="str">
        <f t="shared" si="114"/>
        <v>.</v>
      </c>
      <c r="T2387" s="169" t="str">
        <f>IF(S2387="Yes",(NETWORKDAYS(H2387,$D$12,Lists!$F$45:$F$65)-IF(ISNUMBER(J2387),J2387,0)-1),".")</f>
        <v>.</v>
      </c>
      <c r="U2387" s="24"/>
      <c r="V2387" s="296" t="str">
        <f t="shared" si="113"/>
        <v>.</v>
      </c>
      <c r="W2387" s="44"/>
      <c r="X2387" s="307"/>
      <c r="Y2387" s="44"/>
      <c r="Z2387" s="44"/>
      <c r="AA2387" s="44"/>
      <c r="AB2387" s="44"/>
      <c r="AC2387" s="44"/>
      <c r="AD2387" s="44"/>
      <c r="AE2387" s="44"/>
      <c r="AF2387" s="44"/>
      <c r="AG2387" s="44"/>
    </row>
    <row r="2388" spans="1:33" s="105" customFormat="1" ht="11.45" customHeight="1" outlineLevel="1" x14ac:dyDescent="0.2">
      <c r="A2388" s="142">
        <f t="shared" si="112"/>
        <v>2371</v>
      </c>
      <c r="B2388" s="318"/>
      <c r="C2388" s="71"/>
      <c r="D2388" s="314"/>
      <c r="E2388" s="70"/>
      <c r="F2388" s="309"/>
      <c r="G2388" s="308"/>
      <c r="H2388" s="305"/>
      <c r="I2388" s="305"/>
      <c r="J2388" s="311"/>
      <c r="K2388" s="305"/>
      <c r="L2388" s="130" t="str">
        <f>IF(I2388&lt;H2388,"Check dates",IF(AND(H2388="",I2388&gt;0),"Check dates",IF(I2388="",".",IFERROR(MAX(0,NETWORKDAYS(H2388,I2388,Lists!$F$45:$F$65)-IF(ISNUMBER(J2388),J2388,0)-1,0),"."))))</f>
        <v>.</v>
      </c>
      <c r="M2388" s="308"/>
      <c r="N2388" s="308"/>
      <c r="O2388" s="304"/>
      <c r="P2388" s="304"/>
      <c r="Q2388" s="304"/>
      <c r="R2388" s="304"/>
      <c r="S2388" s="130" t="str">
        <f t="shared" si="114"/>
        <v>.</v>
      </c>
      <c r="T2388" s="169" t="str">
        <f>IF(S2388="Yes",(NETWORKDAYS(H2388,$D$12,Lists!$F$45:$F$65)-IF(ISNUMBER(J2388),J2388,0)-1),".")</f>
        <v>.</v>
      </c>
      <c r="U2388" s="24"/>
      <c r="V2388" s="296" t="str">
        <f t="shared" si="113"/>
        <v>.</v>
      </c>
      <c r="W2388" s="44"/>
      <c r="X2388" s="307"/>
      <c r="Y2388" s="44"/>
      <c r="Z2388" s="44"/>
      <c r="AA2388" s="44"/>
      <c r="AB2388" s="44"/>
      <c r="AC2388" s="44"/>
      <c r="AD2388" s="44"/>
      <c r="AE2388" s="44"/>
      <c r="AF2388" s="44"/>
      <c r="AG2388" s="44"/>
    </row>
    <row r="2389" spans="1:33" s="105" customFormat="1" ht="11.45" customHeight="1" outlineLevel="1" x14ac:dyDescent="0.2">
      <c r="A2389" s="142">
        <f t="shared" si="112"/>
        <v>2372</v>
      </c>
      <c r="B2389" s="318"/>
      <c r="C2389" s="71"/>
      <c r="D2389" s="314"/>
      <c r="E2389" s="70"/>
      <c r="F2389" s="309"/>
      <c r="G2389" s="308"/>
      <c r="H2389" s="305"/>
      <c r="I2389" s="319"/>
      <c r="J2389" s="311"/>
      <c r="K2389" s="305"/>
      <c r="L2389" s="130" t="str">
        <f>IF(I2389&lt;H2389,"Check dates",IF(AND(H2389="",I2389&gt;0),"Check dates",IF(I2389="",".",IFERROR(MAX(0,NETWORKDAYS(H2389,I2389,Lists!$F$45:$F$65)-IF(ISNUMBER(J2389),J2389,0)-1,0),"."))))</f>
        <v>.</v>
      </c>
      <c r="M2389" s="308"/>
      <c r="N2389" s="308"/>
      <c r="O2389" s="304"/>
      <c r="P2389" s="304"/>
      <c r="Q2389" s="304"/>
      <c r="R2389" s="304"/>
      <c r="S2389" s="130" t="str">
        <f t="shared" si="114"/>
        <v>.</v>
      </c>
      <c r="T2389" s="169" t="str">
        <f>IF(S2389="Yes",(NETWORKDAYS(H2389,$D$12,Lists!$F$45:$F$65)-IF(ISNUMBER(J2389),J2389,0)-1),".")</f>
        <v>.</v>
      </c>
      <c r="U2389" s="24"/>
      <c r="V2389" s="296" t="str">
        <f t="shared" si="113"/>
        <v>.</v>
      </c>
      <c r="W2389" s="44"/>
      <c r="X2389" s="307"/>
      <c r="Y2389" s="44"/>
      <c r="Z2389" s="44"/>
      <c r="AA2389" s="44"/>
      <c r="AB2389" s="44"/>
      <c r="AC2389" s="44"/>
      <c r="AD2389" s="44"/>
      <c r="AE2389" s="44"/>
      <c r="AF2389" s="44"/>
      <c r="AG2389" s="44"/>
    </row>
    <row r="2390" spans="1:33" s="105" customFormat="1" ht="11.45" customHeight="1" outlineLevel="1" x14ac:dyDescent="0.2">
      <c r="A2390" s="142">
        <f t="shared" si="112"/>
        <v>2373</v>
      </c>
      <c r="B2390" s="318"/>
      <c r="C2390" s="71"/>
      <c r="D2390" s="314"/>
      <c r="E2390" s="70"/>
      <c r="F2390" s="309"/>
      <c r="G2390" s="308"/>
      <c r="H2390" s="305"/>
      <c r="I2390" s="319"/>
      <c r="J2390" s="311"/>
      <c r="K2390" s="305"/>
      <c r="L2390" s="130" t="str">
        <f>IF(I2390&lt;H2390,"Check dates",IF(AND(H2390="",I2390&gt;0),"Check dates",IF(I2390="",".",IFERROR(MAX(0,NETWORKDAYS(H2390,I2390,Lists!$F$45:$F$65)-IF(ISNUMBER(J2390),J2390,0)-1,0),"."))))</f>
        <v>.</v>
      </c>
      <c r="M2390" s="308"/>
      <c r="N2390" s="308"/>
      <c r="O2390" s="304"/>
      <c r="P2390" s="304"/>
      <c r="Q2390" s="304"/>
      <c r="R2390" s="304"/>
      <c r="S2390" s="130" t="str">
        <f t="shared" si="114"/>
        <v>.</v>
      </c>
      <c r="T2390" s="169" t="str">
        <f>IF(S2390="Yes",(NETWORKDAYS(H2390,$D$12,Lists!$F$45:$F$65)-IF(ISNUMBER(J2390),J2390,0)-1),".")</f>
        <v>.</v>
      </c>
      <c r="U2390" s="24"/>
      <c r="V2390" s="296" t="str">
        <f t="shared" si="113"/>
        <v>.</v>
      </c>
      <c r="W2390" s="44"/>
      <c r="X2390" s="307"/>
      <c r="Y2390" s="44"/>
      <c r="Z2390" s="44"/>
      <c r="AA2390" s="44"/>
      <c r="AB2390" s="44"/>
      <c r="AC2390" s="44"/>
      <c r="AD2390" s="44"/>
      <c r="AE2390" s="44"/>
      <c r="AF2390" s="44"/>
      <c r="AG2390" s="44"/>
    </row>
    <row r="2391" spans="1:33" s="105" customFormat="1" ht="11.45" customHeight="1" outlineLevel="1" x14ac:dyDescent="0.2">
      <c r="A2391" s="142">
        <f t="shared" si="112"/>
        <v>2374</v>
      </c>
      <c r="B2391" s="318"/>
      <c r="C2391" s="71"/>
      <c r="D2391" s="314"/>
      <c r="E2391" s="70"/>
      <c r="F2391" s="309"/>
      <c r="G2391" s="308"/>
      <c r="H2391" s="305"/>
      <c r="I2391" s="305"/>
      <c r="J2391" s="311"/>
      <c r="K2391" s="305"/>
      <c r="L2391" s="130" t="str">
        <f>IF(I2391&lt;H2391,"Check dates",IF(AND(H2391="",I2391&gt;0),"Check dates",IF(I2391="",".",IFERROR(MAX(0,NETWORKDAYS(H2391,I2391,Lists!$F$45:$F$65)-IF(ISNUMBER(J2391),J2391,0)-1,0),"."))))</f>
        <v>.</v>
      </c>
      <c r="M2391" s="308"/>
      <c r="N2391" s="308"/>
      <c r="O2391" s="304"/>
      <c r="P2391" s="304"/>
      <c r="Q2391" s="304"/>
      <c r="R2391" s="304"/>
      <c r="S2391" s="130" t="str">
        <f t="shared" si="114"/>
        <v>.</v>
      </c>
      <c r="T2391" s="169" t="str">
        <f>IF(S2391="Yes",(NETWORKDAYS(H2391,$D$12,Lists!$F$45:$F$65)-IF(ISNUMBER(J2391),J2391,0)-1),".")</f>
        <v>.</v>
      </c>
      <c r="U2391" s="24"/>
      <c r="V2391" s="296" t="str">
        <f t="shared" si="113"/>
        <v>.</v>
      </c>
      <c r="W2391" s="44"/>
      <c r="X2391" s="307"/>
      <c r="Y2391" s="44"/>
      <c r="Z2391" s="44"/>
      <c r="AA2391" s="44"/>
      <c r="AB2391" s="44"/>
      <c r="AC2391" s="44"/>
      <c r="AD2391" s="44"/>
      <c r="AE2391" s="44"/>
      <c r="AF2391" s="44"/>
      <c r="AG2391" s="44"/>
    </row>
    <row r="2392" spans="1:33" s="105" customFormat="1" ht="11.45" customHeight="1" outlineLevel="1" x14ac:dyDescent="0.2">
      <c r="A2392" s="142">
        <f t="shared" si="112"/>
        <v>2375</v>
      </c>
      <c r="B2392" s="318"/>
      <c r="C2392" s="71"/>
      <c r="D2392" s="314"/>
      <c r="E2392" s="70"/>
      <c r="F2392" s="309"/>
      <c r="G2392" s="308"/>
      <c r="H2392" s="305"/>
      <c r="I2392" s="305"/>
      <c r="J2392" s="311"/>
      <c r="K2392" s="305"/>
      <c r="L2392" s="130" t="str">
        <f>IF(I2392&lt;H2392,"Check dates",IF(AND(H2392="",I2392&gt;0),"Check dates",IF(I2392="",".",IFERROR(MAX(0,NETWORKDAYS(H2392,I2392,Lists!$F$45:$F$65)-IF(ISNUMBER(J2392),J2392,0)-1,0),"."))))</f>
        <v>.</v>
      </c>
      <c r="M2392" s="308"/>
      <c r="N2392" s="308"/>
      <c r="O2392" s="304"/>
      <c r="P2392" s="304"/>
      <c r="Q2392" s="304"/>
      <c r="R2392" s="304"/>
      <c r="S2392" s="130" t="str">
        <f t="shared" si="114"/>
        <v>.</v>
      </c>
      <c r="T2392" s="169" t="str">
        <f>IF(S2392="Yes",(NETWORKDAYS(H2392,$D$12,Lists!$F$45:$F$65)-IF(ISNUMBER(J2392),J2392,0)-1),".")</f>
        <v>.</v>
      </c>
      <c r="U2392" s="24"/>
      <c r="V2392" s="296" t="str">
        <f t="shared" si="113"/>
        <v>.</v>
      </c>
      <c r="W2392" s="44"/>
      <c r="X2392" s="307"/>
      <c r="Y2392" s="44"/>
      <c r="Z2392" s="44"/>
      <c r="AA2392" s="44"/>
      <c r="AB2392" s="44"/>
      <c r="AC2392" s="44"/>
      <c r="AD2392" s="44"/>
      <c r="AE2392" s="44"/>
      <c r="AF2392" s="44"/>
      <c r="AG2392" s="44"/>
    </row>
    <row r="2393" spans="1:33" s="105" customFormat="1" ht="11.45" customHeight="1" outlineLevel="1" x14ac:dyDescent="0.2">
      <c r="A2393" s="142">
        <f t="shared" si="112"/>
        <v>2376</v>
      </c>
      <c r="B2393" s="318"/>
      <c r="C2393" s="71"/>
      <c r="D2393" s="314"/>
      <c r="E2393" s="70"/>
      <c r="F2393" s="309"/>
      <c r="G2393" s="308"/>
      <c r="H2393" s="305"/>
      <c r="I2393" s="305"/>
      <c r="J2393" s="311"/>
      <c r="K2393" s="305"/>
      <c r="L2393" s="130" t="str">
        <f>IF(I2393&lt;H2393,"Check dates",IF(AND(H2393="",I2393&gt;0),"Check dates",IF(I2393="",".",IFERROR(MAX(0,NETWORKDAYS(H2393,I2393,Lists!$F$45:$F$65)-IF(ISNUMBER(J2393),J2393,0)-1,0),"."))))</f>
        <v>.</v>
      </c>
      <c r="M2393" s="308"/>
      <c r="N2393" s="308"/>
      <c r="O2393" s="304"/>
      <c r="P2393" s="304"/>
      <c r="Q2393" s="304"/>
      <c r="R2393" s="304"/>
      <c r="S2393" s="130" t="str">
        <f t="shared" si="114"/>
        <v>.</v>
      </c>
      <c r="T2393" s="169" t="str">
        <f>IF(S2393="Yes",(NETWORKDAYS(H2393,$D$12,Lists!$F$45:$F$65)-IF(ISNUMBER(J2393),J2393,0)-1),".")</f>
        <v>.</v>
      </c>
      <c r="U2393" s="24"/>
      <c r="V2393" s="296" t="str">
        <f t="shared" si="113"/>
        <v>.</v>
      </c>
      <c r="W2393" s="44"/>
      <c r="X2393" s="307"/>
      <c r="Y2393" s="44"/>
      <c r="Z2393" s="44"/>
      <c r="AA2393" s="44"/>
      <c r="AB2393" s="44"/>
      <c r="AC2393" s="44"/>
      <c r="AD2393" s="44"/>
      <c r="AE2393" s="44"/>
      <c r="AF2393" s="44"/>
      <c r="AG2393" s="44"/>
    </row>
    <row r="2394" spans="1:33" s="105" customFormat="1" ht="11.45" customHeight="1" outlineLevel="1" x14ac:dyDescent="0.2">
      <c r="A2394" s="142">
        <f t="shared" si="112"/>
        <v>2377</v>
      </c>
      <c r="B2394" s="318"/>
      <c r="C2394" s="71"/>
      <c r="D2394" s="314"/>
      <c r="E2394" s="70"/>
      <c r="F2394" s="309"/>
      <c r="G2394" s="308"/>
      <c r="H2394" s="305"/>
      <c r="I2394" s="305"/>
      <c r="J2394" s="311"/>
      <c r="K2394" s="305"/>
      <c r="L2394" s="130" t="str">
        <f>IF(I2394&lt;H2394,"Check dates",IF(AND(H2394="",I2394&gt;0),"Check dates",IF(I2394="",".",IFERROR(MAX(0,NETWORKDAYS(H2394,I2394,Lists!$F$45:$F$65)-IF(ISNUMBER(J2394),J2394,0)-1,0),"."))))</f>
        <v>.</v>
      </c>
      <c r="M2394" s="308"/>
      <c r="N2394" s="308"/>
      <c r="O2394" s="304"/>
      <c r="P2394" s="304"/>
      <c r="Q2394" s="304"/>
      <c r="R2394" s="304"/>
      <c r="S2394" s="130" t="str">
        <f t="shared" si="114"/>
        <v>.</v>
      </c>
      <c r="T2394" s="169" t="str">
        <f>IF(S2394="Yes",(NETWORKDAYS(H2394,$D$12,Lists!$F$45:$F$65)-IF(ISNUMBER(J2394),J2394,0)-1),".")</f>
        <v>.</v>
      </c>
      <c r="U2394" s="24"/>
      <c r="V2394" s="296" t="str">
        <f t="shared" si="113"/>
        <v>.</v>
      </c>
      <c r="W2394" s="44"/>
      <c r="X2394" s="307"/>
      <c r="Y2394" s="44"/>
      <c r="Z2394" s="44"/>
      <c r="AA2394" s="44"/>
      <c r="AB2394" s="44"/>
      <c r="AC2394" s="44"/>
      <c r="AD2394" s="44"/>
      <c r="AE2394" s="44"/>
      <c r="AF2394" s="44"/>
      <c r="AG2394" s="44"/>
    </row>
    <row r="2395" spans="1:33" s="105" customFormat="1" ht="11.45" customHeight="1" outlineLevel="1" x14ac:dyDescent="0.2">
      <c r="A2395" s="142">
        <f t="shared" si="112"/>
        <v>2378</v>
      </c>
      <c r="B2395" s="318"/>
      <c r="C2395" s="71"/>
      <c r="D2395" s="314"/>
      <c r="E2395" s="70"/>
      <c r="F2395" s="309"/>
      <c r="G2395" s="308"/>
      <c r="H2395" s="305"/>
      <c r="I2395" s="319"/>
      <c r="J2395" s="311"/>
      <c r="K2395" s="305"/>
      <c r="L2395" s="130" t="str">
        <f>IF(I2395&lt;H2395,"Check dates",IF(AND(H2395="",I2395&gt;0),"Check dates",IF(I2395="",".",IFERROR(MAX(0,NETWORKDAYS(H2395,I2395,Lists!$F$45:$F$65)-IF(ISNUMBER(J2395),J2395,0)-1,0),"."))))</f>
        <v>.</v>
      </c>
      <c r="M2395" s="308"/>
      <c r="N2395" s="308"/>
      <c r="O2395" s="304"/>
      <c r="P2395" s="304"/>
      <c r="Q2395" s="304"/>
      <c r="R2395" s="304"/>
      <c r="S2395" s="130" t="str">
        <f t="shared" si="114"/>
        <v>.</v>
      </c>
      <c r="T2395" s="169" t="str">
        <f>IF(S2395="Yes",(NETWORKDAYS(H2395,$D$12,Lists!$F$45:$F$65)-IF(ISNUMBER(J2395),J2395,0)-1),".")</f>
        <v>.</v>
      </c>
      <c r="U2395" s="24"/>
      <c r="V2395" s="296" t="str">
        <f t="shared" si="113"/>
        <v>.</v>
      </c>
      <c r="W2395" s="44"/>
      <c r="X2395" s="307"/>
      <c r="Y2395" s="44"/>
      <c r="Z2395" s="44"/>
      <c r="AA2395" s="44"/>
      <c r="AB2395" s="44"/>
      <c r="AC2395" s="44"/>
      <c r="AD2395" s="44"/>
      <c r="AE2395" s="44"/>
      <c r="AF2395" s="44"/>
      <c r="AG2395" s="44"/>
    </row>
    <row r="2396" spans="1:33" s="105" customFormat="1" ht="11.45" customHeight="1" outlineLevel="1" x14ac:dyDescent="0.2">
      <c r="A2396" s="142">
        <f t="shared" si="112"/>
        <v>2379</v>
      </c>
      <c r="B2396" s="318"/>
      <c r="C2396" s="71"/>
      <c r="D2396" s="314"/>
      <c r="E2396" s="70"/>
      <c r="F2396" s="309"/>
      <c r="G2396" s="308"/>
      <c r="H2396" s="305"/>
      <c r="I2396" s="305"/>
      <c r="J2396" s="311"/>
      <c r="K2396" s="305"/>
      <c r="L2396" s="130" t="str">
        <f>IF(I2396&lt;H2396,"Check dates",IF(AND(H2396="",I2396&gt;0),"Check dates",IF(I2396="",".",IFERROR(MAX(0,NETWORKDAYS(H2396,I2396,Lists!$F$45:$F$65)-IF(ISNUMBER(J2396),J2396,0)-1,0),"."))))</f>
        <v>.</v>
      </c>
      <c r="M2396" s="308"/>
      <c r="N2396" s="308"/>
      <c r="O2396" s="304"/>
      <c r="P2396" s="304"/>
      <c r="Q2396" s="304"/>
      <c r="R2396" s="304"/>
      <c r="S2396" s="130" t="str">
        <f t="shared" si="114"/>
        <v>.</v>
      </c>
      <c r="T2396" s="169" t="str">
        <f>IF(S2396="Yes",(NETWORKDAYS(H2396,$D$12,Lists!$F$45:$F$65)-IF(ISNUMBER(J2396),J2396,0)-1),".")</f>
        <v>.</v>
      </c>
      <c r="U2396" s="24"/>
      <c r="V2396" s="296" t="str">
        <f t="shared" si="113"/>
        <v>.</v>
      </c>
      <c r="W2396" s="44"/>
      <c r="X2396" s="307"/>
      <c r="Y2396" s="44"/>
      <c r="Z2396" s="44"/>
      <c r="AA2396" s="44"/>
      <c r="AB2396" s="44"/>
      <c r="AC2396" s="44"/>
      <c r="AD2396" s="44"/>
      <c r="AE2396" s="44"/>
      <c r="AF2396" s="44"/>
      <c r="AG2396" s="44"/>
    </row>
    <row r="2397" spans="1:33" s="105" customFormat="1" ht="11.45" customHeight="1" outlineLevel="1" x14ac:dyDescent="0.2">
      <c r="A2397" s="142">
        <f t="shared" si="112"/>
        <v>2380</v>
      </c>
      <c r="B2397" s="318"/>
      <c r="C2397" s="71"/>
      <c r="D2397" s="314"/>
      <c r="E2397" s="70"/>
      <c r="F2397" s="309"/>
      <c r="G2397" s="308"/>
      <c r="H2397" s="305"/>
      <c r="I2397" s="305"/>
      <c r="J2397" s="311"/>
      <c r="K2397" s="305"/>
      <c r="L2397" s="130" t="str">
        <f>IF(I2397&lt;H2397,"Check dates",IF(AND(H2397="",I2397&gt;0),"Check dates",IF(I2397="",".",IFERROR(MAX(0,NETWORKDAYS(H2397,I2397,Lists!$F$45:$F$65)-IF(ISNUMBER(J2397),J2397,0)-1,0),"."))))</f>
        <v>.</v>
      </c>
      <c r="M2397" s="308"/>
      <c r="N2397" s="308"/>
      <c r="O2397" s="304"/>
      <c r="P2397" s="304"/>
      <c r="Q2397" s="304"/>
      <c r="R2397" s="304"/>
      <c r="S2397" s="130" t="str">
        <f t="shared" si="114"/>
        <v>.</v>
      </c>
      <c r="T2397" s="169" t="str">
        <f>IF(S2397="Yes",(NETWORKDAYS(H2397,$D$12,Lists!$F$45:$F$65)-IF(ISNUMBER(J2397),J2397,0)-1),".")</f>
        <v>.</v>
      </c>
      <c r="U2397" s="24"/>
      <c r="V2397" s="296" t="str">
        <f t="shared" si="113"/>
        <v>.</v>
      </c>
      <c r="W2397" s="44"/>
      <c r="X2397" s="307"/>
      <c r="Y2397" s="44"/>
      <c r="Z2397" s="44"/>
      <c r="AA2397" s="44"/>
      <c r="AB2397" s="44"/>
      <c r="AC2397" s="44"/>
      <c r="AD2397" s="44"/>
      <c r="AE2397" s="44"/>
      <c r="AF2397" s="44"/>
      <c r="AG2397" s="44"/>
    </row>
    <row r="2398" spans="1:33" s="105" customFormat="1" ht="11.45" customHeight="1" outlineLevel="1" x14ac:dyDescent="0.2">
      <c r="A2398" s="142">
        <f t="shared" si="112"/>
        <v>2381</v>
      </c>
      <c r="B2398" s="318"/>
      <c r="C2398" s="71"/>
      <c r="D2398" s="314"/>
      <c r="E2398" s="70"/>
      <c r="F2398" s="309"/>
      <c r="G2398" s="308"/>
      <c r="H2398" s="305"/>
      <c r="I2398" s="305"/>
      <c r="J2398" s="311"/>
      <c r="K2398" s="305"/>
      <c r="L2398" s="130" t="str">
        <f>IF(I2398&lt;H2398,"Check dates",IF(AND(H2398="",I2398&gt;0),"Check dates",IF(I2398="",".",IFERROR(MAX(0,NETWORKDAYS(H2398,I2398,Lists!$F$45:$F$65)-IF(ISNUMBER(J2398),J2398,0)-1,0),"."))))</f>
        <v>.</v>
      </c>
      <c r="M2398" s="308"/>
      <c r="N2398" s="308"/>
      <c r="O2398" s="304"/>
      <c r="P2398" s="304"/>
      <c r="Q2398" s="304"/>
      <c r="R2398" s="304"/>
      <c r="S2398" s="130" t="str">
        <f t="shared" si="114"/>
        <v>.</v>
      </c>
      <c r="T2398" s="169" t="str">
        <f>IF(S2398="Yes",(NETWORKDAYS(H2398,$D$12,Lists!$F$45:$F$65)-IF(ISNUMBER(J2398),J2398,0)-1),".")</f>
        <v>.</v>
      </c>
      <c r="U2398" s="24"/>
      <c r="V2398" s="296" t="str">
        <f t="shared" si="113"/>
        <v>.</v>
      </c>
      <c r="W2398" s="44"/>
      <c r="X2398" s="307"/>
      <c r="Y2398" s="44"/>
      <c r="Z2398" s="44"/>
      <c r="AA2398" s="44"/>
      <c r="AB2398" s="44"/>
      <c r="AC2398" s="44"/>
      <c r="AD2398" s="44"/>
      <c r="AE2398" s="44"/>
      <c r="AF2398" s="44"/>
      <c r="AG2398" s="44"/>
    </row>
    <row r="2399" spans="1:33" s="105" customFormat="1" ht="11.45" customHeight="1" outlineLevel="1" x14ac:dyDescent="0.2">
      <c r="A2399" s="142">
        <f t="shared" si="112"/>
        <v>2382</v>
      </c>
      <c r="B2399" s="318"/>
      <c r="C2399" s="71"/>
      <c r="D2399" s="314"/>
      <c r="E2399" s="70"/>
      <c r="F2399" s="309"/>
      <c r="G2399" s="308"/>
      <c r="H2399" s="305"/>
      <c r="I2399" s="305"/>
      <c r="J2399" s="311"/>
      <c r="K2399" s="305"/>
      <c r="L2399" s="130" t="str">
        <f>IF(I2399&lt;H2399,"Check dates",IF(AND(H2399="",I2399&gt;0),"Check dates",IF(I2399="",".",IFERROR(MAX(0,NETWORKDAYS(H2399,I2399,Lists!$F$45:$F$65)-IF(ISNUMBER(J2399),J2399,0)-1,0),"."))))</f>
        <v>.</v>
      </c>
      <c r="M2399" s="308"/>
      <c r="N2399" s="308"/>
      <c r="O2399" s="304"/>
      <c r="P2399" s="304"/>
      <c r="Q2399" s="304"/>
      <c r="R2399" s="304"/>
      <c r="S2399" s="130" t="str">
        <f t="shared" si="114"/>
        <v>.</v>
      </c>
      <c r="T2399" s="169" t="str">
        <f>IF(S2399="Yes",(NETWORKDAYS(H2399,$D$12,Lists!$F$45:$F$65)-IF(ISNUMBER(J2399),J2399,0)-1),".")</f>
        <v>.</v>
      </c>
      <c r="U2399" s="24"/>
      <c r="V2399" s="296" t="str">
        <f t="shared" si="113"/>
        <v>.</v>
      </c>
      <c r="W2399" s="44"/>
      <c r="X2399" s="307"/>
      <c r="Y2399" s="44"/>
      <c r="Z2399" s="44"/>
      <c r="AA2399" s="44"/>
      <c r="AB2399" s="44"/>
      <c r="AC2399" s="44"/>
      <c r="AD2399" s="44"/>
      <c r="AE2399" s="44"/>
      <c r="AF2399" s="44"/>
      <c r="AG2399" s="44"/>
    </row>
    <row r="2400" spans="1:33" s="105" customFormat="1" ht="11.45" customHeight="1" outlineLevel="1" x14ac:dyDescent="0.2">
      <c r="A2400" s="142">
        <f t="shared" si="112"/>
        <v>2383</v>
      </c>
      <c r="B2400" s="318"/>
      <c r="C2400" s="71"/>
      <c r="D2400" s="314"/>
      <c r="E2400" s="70"/>
      <c r="F2400" s="309"/>
      <c r="G2400" s="308"/>
      <c r="H2400" s="305"/>
      <c r="I2400" s="305"/>
      <c r="J2400" s="311"/>
      <c r="K2400" s="305"/>
      <c r="L2400" s="130" t="str">
        <f>IF(I2400&lt;H2400,"Check dates",IF(AND(H2400="",I2400&gt;0),"Check dates",IF(I2400="",".",IFERROR(MAX(0,NETWORKDAYS(H2400,I2400,Lists!$F$45:$F$65)-IF(ISNUMBER(J2400),J2400,0)-1,0),"."))))</f>
        <v>.</v>
      </c>
      <c r="M2400" s="308"/>
      <c r="N2400" s="308"/>
      <c r="O2400" s="304"/>
      <c r="P2400" s="304"/>
      <c r="Q2400" s="304"/>
      <c r="R2400" s="304"/>
      <c r="S2400" s="130" t="str">
        <f t="shared" si="114"/>
        <v>.</v>
      </c>
      <c r="T2400" s="169" t="str">
        <f>IF(S2400="Yes",(NETWORKDAYS(H2400,$D$12,Lists!$F$45:$F$65)-IF(ISNUMBER(J2400),J2400,0)-1),".")</f>
        <v>.</v>
      </c>
      <c r="U2400" s="24"/>
      <c r="V2400" s="296" t="str">
        <f t="shared" si="113"/>
        <v>.</v>
      </c>
      <c r="W2400" s="44"/>
      <c r="X2400" s="307"/>
      <c r="Y2400" s="44"/>
      <c r="Z2400" s="44"/>
      <c r="AA2400" s="44"/>
      <c r="AB2400" s="44"/>
      <c r="AC2400" s="44"/>
      <c r="AD2400" s="44"/>
      <c r="AE2400" s="44"/>
      <c r="AF2400" s="44"/>
      <c r="AG2400" s="44"/>
    </row>
    <row r="2401" spans="1:33" s="105" customFormat="1" ht="11.45" customHeight="1" outlineLevel="1" x14ac:dyDescent="0.2">
      <c r="A2401" s="142">
        <f t="shared" si="112"/>
        <v>2384</v>
      </c>
      <c r="B2401" s="318"/>
      <c r="C2401" s="71"/>
      <c r="D2401" s="314"/>
      <c r="E2401" s="70"/>
      <c r="F2401" s="309"/>
      <c r="G2401" s="308"/>
      <c r="H2401" s="305"/>
      <c r="I2401" s="305"/>
      <c r="J2401" s="311"/>
      <c r="K2401" s="305"/>
      <c r="L2401" s="130" t="str">
        <f>IF(I2401&lt;H2401,"Check dates",IF(AND(H2401="",I2401&gt;0),"Check dates",IF(I2401="",".",IFERROR(MAX(0,NETWORKDAYS(H2401,I2401,Lists!$F$45:$F$65)-IF(ISNUMBER(J2401),J2401,0)-1,0),"."))))</f>
        <v>.</v>
      </c>
      <c r="M2401" s="308"/>
      <c r="N2401" s="308"/>
      <c r="O2401" s="304"/>
      <c r="P2401" s="304"/>
      <c r="Q2401" s="304"/>
      <c r="R2401" s="304"/>
      <c r="S2401" s="130" t="str">
        <f t="shared" si="114"/>
        <v>.</v>
      </c>
      <c r="T2401" s="169" t="str">
        <f>IF(S2401="Yes",(NETWORKDAYS(H2401,$D$12,Lists!$F$45:$F$65)-IF(ISNUMBER(J2401),J2401,0)-1),".")</f>
        <v>.</v>
      </c>
      <c r="U2401" s="24"/>
      <c r="V2401" s="296" t="str">
        <f t="shared" si="113"/>
        <v>.</v>
      </c>
      <c r="W2401" s="44"/>
      <c r="X2401" s="307"/>
      <c r="Y2401" s="44"/>
      <c r="Z2401" s="44"/>
      <c r="AA2401" s="44"/>
      <c r="AB2401" s="44"/>
      <c r="AC2401" s="44"/>
      <c r="AD2401" s="44"/>
      <c r="AE2401" s="44"/>
      <c r="AF2401" s="44"/>
      <c r="AG2401" s="44"/>
    </row>
    <row r="2402" spans="1:33" s="105" customFormat="1" ht="11.45" customHeight="1" outlineLevel="1" x14ac:dyDescent="0.2">
      <c r="A2402" s="142">
        <f t="shared" si="112"/>
        <v>2385</v>
      </c>
      <c r="B2402" s="318"/>
      <c r="C2402" s="71"/>
      <c r="D2402" s="314"/>
      <c r="E2402" s="70"/>
      <c r="F2402" s="309"/>
      <c r="G2402" s="308"/>
      <c r="H2402" s="305"/>
      <c r="I2402" s="319"/>
      <c r="J2402" s="311"/>
      <c r="K2402" s="305"/>
      <c r="L2402" s="130" t="str">
        <f>IF(I2402&lt;H2402,"Check dates",IF(AND(H2402="",I2402&gt;0),"Check dates",IF(I2402="",".",IFERROR(MAX(0,NETWORKDAYS(H2402,I2402,Lists!$F$45:$F$65)-IF(ISNUMBER(J2402),J2402,0)-1,0),"."))))</f>
        <v>.</v>
      </c>
      <c r="M2402" s="308"/>
      <c r="N2402" s="308"/>
      <c r="O2402" s="304"/>
      <c r="P2402" s="304"/>
      <c r="Q2402" s="304"/>
      <c r="R2402" s="304"/>
      <c r="S2402" s="130" t="str">
        <f t="shared" si="114"/>
        <v>.</v>
      </c>
      <c r="T2402" s="169" t="str">
        <f>IF(S2402="Yes",(NETWORKDAYS(H2402,$D$12,Lists!$F$45:$F$65)-IF(ISNUMBER(J2402),J2402,0)-1),".")</f>
        <v>.</v>
      </c>
      <c r="U2402" s="24"/>
      <c r="V2402" s="296" t="str">
        <f t="shared" si="113"/>
        <v>.</v>
      </c>
      <c r="W2402" s="44"/>
      <c r="X2402" s="307"/>
      <c r="Y2402" s="44"/>
      <c r="Z2402" s="44"/>
      <c r="AA2402" s="44"/>
      <c r="AB2402" s="44"/>
      <c r="AC2402" s="44"/>
      <c r="AD2402" s="44"/>
      <c r="AE2402" s="44"/>
      <c r="AF2402" s="44"/>
      <c r="AG2402" s="44"/>
    </row>
    <row r="2403" spans="1:33" s="105" customFormat="1" ht="11.45" customHeight="1" outlineLevel="1" x14ac:dyDescent="0.2">
      <c r="A2403" s="142">
        <f t="shared" si="112"/>
        <v>2386</v>
      </c>
      <c r="B2403" s="318"/>
      <c r="C2403" s="71"/>
      <c r="D2403" s="314"/>
      <c r="E2403" s="70"/>
      <c r="F2403" s="309"/>
      <c r="G2403" s="308"/>
      <c r="H2403" s="305"/>
      <c r="I2403" s="319"/>
      <c r="J2403" s="311"/>
      <c r="K2403" s="305"/>
      <c r="L2403" s="130" t="str">
        <f>IF(I2403&lt;H2403,"Check dates",IF(AND(H2403="",I2403&gt;0),"Check dates",IF(I2403="",".",IFERROR(MAX(0,NETWORKDAYS(H2403,I2403,Lists!$F$45:$F$65)-IF(ISNUMBER(J2403),J2403,0)-1,0),"."))))</f>
        <v>.</v>
      </c>
      <c r="M2403" s="308"/>
      <c r="N2403" s="308"/>
      <c r="O2403" s="304"/>
      <c r="P2403" s="304"/>
      <c r="Q2403" s="304"/>
      <c r="R2403" s="304"/>
      <c r="S2403" s="130" t="str">
        <f t="shared" si="114"/>
        <v>.</v>
      </c>
      <c r="T2403" s="169" t="str">
        <f>IF(S2403="Yes",(NETWORKDAYS(H2403,$D$12,Lists!$F$45:$F$65)-IF(ISNUMBER(J2403),J2403,0)-1),".")</f>
        <v>.</v>
      </c>
      <c r="U2403" s="24"/>
      <c r="V2403" s="296" t="str">
        <f t="shared" si="113"/>
        <v>.</v>
      </c>
      <c r="W2403" s="44"/>
      <c r="X2403" s="307"/>
      <c r="Y2403" s="44"/>
      <c r="Z2403" s="44"/>
      <c r="AA2403" s="44"/>
      <c r="AB2403" s="44"/>
      <c r="AC2403" s="44"/>
      <c r="AD2403" s="44"/>
      <c r="AE2403" s="44"/>
      <c r="AF2403" s="44"/>
      <c r="AG2403" s="44"/>
    </row>
    <row r="2404" spans="1:33" s="105" customFormat="1" ht="11.45" customHeight="1" outlineLevel="1" x14ac:dyDescent="0.2">
      <c r="A2404" s="142">
        <f t="shared" si="112"/>
        <v>2387</v>
      </c>
      <c r="B2404" s="318"/>
      <c r="C2404" s="71"/>
      <c r="D2404" s="314"/>
      <c r="E2404" s="70"/>
      <c r="F2404" s="309"/>
      <c r="G2404" s="308"/>
      <c r="H2404" s="305"/>
      <c r="I2404" s="305"/>
      <c r="J2404" s="311"/>
      <c r="K2404" s="305"/>
      <c r="L2404" s="130" t="str">
        <f>IF(I2404&lt;H2404,"Check dates",IF(AND(H2404="",I2404&gt;0),"Check dates",IF(I2404="",".",IFERROR(MAX(0,NETWORKDAYS(H2404,I2404,Lists!$F$45:$F$65)-IF(ISNUMBER(J2404),J2404,0)-1,0),"."))))</f>
        <v>.</v>
      </c>
      <c r="M2404" s="308"/>
      <c r="N2404" s="308"/>
      <c r="O2404" s="304"/>
      <c r="P2404" s="304"/>
      <c r="Q2404" s="304"/>
      <c r="R2404" s="304"/>
      <c r="S2404" s="130" t="str">
        <f t="shared" si="114"/>
        <v>.</v>
      </c>
      <c r="T2404" s="169" t="str">
        <f>IF(S2404="Yes",(NETWORKDAYS(H2404,$D$12,Lists!$F$45:$F$65)-IF(ISNUMBER(J2404),J2404,0)-1),".")</f>
        <v>.</v>
      </c>
      <c r="U2404" s="24"/>
      <c r="V2404" s="296" t="str">
        <f t="shared" si="113"/>
        <v>.</v>
      </c>
      <c r="W2404" s="44"/>
      <c r="X2404" s="307"/>
      <c r="Y2404" s="44"/>
      <c r="Z2404" s="44"/>
      <c r="AA2404" s="44"/>
      <c r="AB2404" s="44"/>
      <c r="AC2404" s="44"/>
      <c r="AD2404" s="44"/>
      <c r="AE2404" s="44"/>
      <c r="AF2404" s="44"/>
      <c r="AG2404" s="44"/>
    </row>
    <row r="2405" spans="1:33" s="105" customFormat="1" ht="11.45" customHeight="1" outlineLevel="1" x14ac:dyDescent="0.2">
      <c r="A2405" s="142">
        <f t="shared" si="112"/>
        <v>2388</v>
      </c>
      <c r="B2405" s="318"/>
      <c r="C2405" s="71"/>
      <c r="D2405" s="314"/>
      <c r="E2405" s="70"/>
      <c r="F2405" s="309"/>
      <c r="G2405" s="308"/>
      <c r="H2405" s="305"/>
      <c r="I2405" s="319"/>
      <c r="J2405" s="311"/>
      <c r="K2405" s="305"/>
      <c r="L2405" s="130" t="str">
        <f>IF(I2405&lt;H2405,"Check dates",IF(AND(H2405="",I2405&gt;0),"Check dates",IF(I2405="",".",IFERROR(MAX(0,NETWORKDAYS(H2405,I2405,Lists!$F$45:$F$65)-IF(ISNUMBER(J2405),J2405,0)-1,0),"."))))</f>
        <v>.</v>
      </c>
      <c r="M2405" s="308"/>
      <c r="N2405" s="308"/>
      <c r="O2405" s="304"/>
      <c r="P2405" s="304"/>
      <c r="Q2405" s="304"/>
      <c r="R2405" s="304"/>
      <c r="S2405" s="130" t="str">
        <f t="shared" si="114"/>
        <v>.</v>
      </c>
      <c r="T2405" s="169" t="str">
        <f>IF(S2405="Yes",(NETWORKDAYS(H2405,$D$12,Lists!$F$45:$F$65)-IF(ISNUMBER(J2405),J2405,0)-1),".")</f>
        <v>.</v>
      </c>
      <c r="U2405" s="24"/>
      <c r="V2405" s="296" t="str">
        <f t="shared" si="113"/>
        <v>.</v>
      </c>
      <c r="W2405" s="44"/>
      <c r="X2405" s="307"/>
      <c r="Y2405" s="44"/>
      <c r="Z2405" s="44"/>
      <c r="AA2405" s="44"/>
      <c r="AB2405" s="44"/>
      <c r="AC2405" s="44"/>
      <c r="AD2405" s="44"/>
      <c r="AE2405" s="44"/>
      <c r="AF2405" s="44"/>
      <c r="AG2405" s="44"/>
    </row>
    <row r="2406" spans="1:33" s="105" customFormat="1" ht="11.45" customHeight="1" outlineLevel="1" x14ac:dyDescent="0.2">
      <c r="A2406" s="142">
        <f t="shared" si="112"/>
        <v>2389</v>
      </c>
      <c r="B2406" s="318"/>
      <c r="C2406" s="71"/>
      <c r="D2406" s="314"/>
      <c r="E2406" s="70"/>
      <c r="F2406" s="309"/>
      <c r="G2406" s="308"/>
      <c r="H2406" s="305"/>
      <c r="I2406" s="319"/>
      <c r="J2406" s="311"/>
      <c r="K2406" s="305"/>
      <c r="L2406" s="130" t="str">
        <f>IF(I2406&lt;H2406,"Check dates",IF(AND(H2406="",I2406&gt;0),"Check dates",IF(I2406="",".",IFERROR(MAX(0,NETWORKDAYS(H2406,I2406,Lists!$F$45:$F$65)-IF(ISNUMBER(J2406),J2406,0)-1,0),"."))))</f>
        <v>.</v>
      </c>
      <c r="M2406" s="308"/>
      <c r="N2406" s="308"/>
      <c r="O2406" s="304"/>
      <c r="P2406" s="304"/>
      <c r="Q2406" s="304"/>
      <c r="R2406" s="304"/>
      <c r="S2406" s="130" t="str">
        <f t="shared" si="114"/>
        <v>.</v>
      </c>
      <c r="T2406" s="169" t="str">
        <f>IF(S2406="Yes",(NETWORKDAYS(H2406,$D$12,Lists!$F$45:$F$65)-IF(ISNUMBER(J2406),J2406,0)-1),".")</f>
        <v>.</v>
      </c>
      <c r="U2406" s="24"/>
      <c r="V2406" s="296" t="str">
        <f t="shared" si="113"/>
        <v>.</v>
      </c>
      <c r="W2406" s="44"/>
      <c r="X2406" s="307"/>
      <c r="Y2406" s="44"/>
      <c r="Z2406" s="44"/>
      <c r="AA2406" s="44"/>
      <c r="AB2406" s="44"/>
      <c r="AC2406" s="44"/>
      <c r="AD2406" s="44"/>
      <c r="AE2406" s="44"/>
      <c r="AF2406" s="44"/>
      <c r="AG2406" s="44"/>
    </row>
    <row r="2407" spans="1:33" s="105" customFormat="1" ht="11.45" customHeight="1" outlineLevel="1" x14ac:dyDescent="0.2">
      <c r="A2407" s="142">
        <f t="shared" si="112"/>
        <v>2390</v>
      </c>
      <c r="B2407" s="318"/>
      <c r="C2407" s="71"/>
      <c r="D2407" s="314"/>
      <c r="E2407" s="70"/>
      <c r="F2407" s="309"/>
      <c r="G2407" s="308"/>
      <c r="H2407" s="305"/>
      <c r="I2407" s="319"/>
      <c r="J2407" s="311"/>
      <c r="K2407" s="305"/>
      <c r="L2407" s="130" t="str">
        <f>IF(I2407&lt;H2407,"Check dates",IF(AND(H2407="",I2407&gt;0),"Check dates",IF(I2407="",".",IFERROR(MAX(0,NETWORKDAYS(H2407,I2407,Lists!$F$45:$F$65)-IF(ISNUMBER(J2407),J2407,0)-1,0),"."))))</f>
        <v>.</v>
      </c>
      <c r="M2407" s="308"/>
      <c r="N2407" s="308"/>
      <c r="O2407" s="304"/>
      <c r="P2407" s="304"/>
      <c r="Q2407" s="304"/>
      <c r="R2407" s="304"/>
      <c r="S2407" s="130" t="str">
        <f t="shared" si="114"/>
        <v>.</v>
      </c>
      <c r="T2407" s="169" t="str">
        <f>IF(S2407="Yes",(NETWORKDAYS(H2407,$D$12,Lists!$F$45:$F$65)-IF(ISNUMBER(J2407),J2407,0)-1),".")</f>
        <v>.</v>
      </c>
      <c r="U2407" s="24"/>
      <c r="V2407" s="296" t="str">
        <f t="shared" si="113"/>
        <v>.</v>
      </c>
      <c r="W2407" s="44"/>
      <c r="X2407" s="307"/>
      <c r="Y2407" s="44"/>
      <c r="Z2407" s="44"/>
      <c r="AA2407" s="44"/>
      <c r="AB2407" s="44"/>
      <c r="AC2407" s="44"/>
      <c r="AD2407" s="44"/>
      <c r="AE2407" s="44"/>
      <c r="AF2407" s="44"/>
      <c r="AG2407" s="44"/>
    </row>
    <row r="2408" spans="1:33" s="105" customFormat="1" ht="11.45" customHeight="1" outlineLevel="1" x14ac:dyDescent="0.2">
      <c r="A2408" s="142">
        <f t="shared" si="112"/>
        <v>2391</v>
      </c>
      <c r="B2408" s="318"/>
      <c r="C2408" s="71"/>
      <c r="D2408" s="314"/>
      <c r="E2408" s="70"/>
      <c r="F2408" s="309"/>
      <c r="G2408" s="308"/>
      <c r="H2408" s="305"/>
      <c r="I2408" s="319"/>
      <c r="J2408" s="311"/>
      <c r="K2408" s="305"/>
      <c r="L2408" s="130" t="str">
        <f>IF(I2408&lt;H2408,"Check dates",IF(AND(H2408="",I2408&gt;0),"Check dates",IF(I2408="",".",IFERROR(MAX(0,NETWORKDAYS(H2408,I2408,Lists!$F$45:$F$65)-IF(ISNUMBER(J2408),J2408,0)-1,0),"."))))</f>
        <v>.</v>
      </c>
      <c r="M2408" s="308"/>
      <c r="N2408" s="308"/>
      <c r="O2408" s="304"/>
      <c r="P2408" s="304"/>
      <c r="Q2408" s="304"/>
      <c r="R2408" s="304"/>
      <c r="S2408" s="130" t="str">
        <f t="shared" si="114"/>
        <v>.</v>
      </c>
      <c r="T2408" s="169" t="str">
        <f>IF(S2408="Yes",(NETWORKDAYS(H2408,$D$12,Lists!$F$45:$F$65)-IF(ISNUMBER(J2408),J2408,0)-1),".")</f>
        <v>.</v>
      </c>
      <c r="U2408" s="24"/>
      <c r="V2408" s="296" t="str">
        <f t="shared" si="113"/>
        <v>.</v>
      </c>
      <c r="W2408" s="44"/>
      <c r="X2408" s="307"/>
      <c r="Y2408" s="44"/>
      <c r="Z2408" s="44"/>
      <c r="AA2408" s="44"/>
      <c r="AB2408" s="44"/>
      <c r="AC2408" s="44"/>
      <c r="AD2408" s="44"/>
      <c r="AE2408" s="44"/>
      <c r="AF2408" s="44"/>
      <c r="AG2408" s="44"/>
    </row>
    <row r="2409" spans="1:33" s="105" customFormat="1" ht="11.45" customHeight="1" outlineLevel="1" x14ac:dyDescent="0.2">
      <c r="A2409" s="142">
        <f t="shared" si="112"/>
        <v>2392</v>
      </c>
      <c r="B2409" s="318"/>
      <c r="C2409" s="71"/>
      <c r="D2409" s="314"/>
      <c r="E2409" s="70"/>
      <c r="F2409" s="309"/>
      <c r="G2409" s="308"/>
      <c r="H2409" s="305"/>
      <c r="I2409" s="319"/>
      <c r="J2409" s="311"/>
      <c r="K2409" s="305"/>
      <c r="L2409" s="130" t="str">
        <f>IF(I2409&lt;H2409,"Check dates",IF(AND(H2409="",I2409&gt;0),"Check dates",IF(I2409="",".",IFERROR(MAX(0,NETWORKDAYS(H2409,I2409,Lists!$F$45:$F$65)-IF(ISNUMBER(J2409),J2409,0)-1,0),"."))))</f>
        <v>.</v>
      </c>
      <c r="M2409" s="308"/>
      <c r="N2409" s="308"/>
      <c r="O2409" s="304"/>
      <c r="P2409" s="304"/>
      <c r="Q2409" s="304"/>
      <c r="R2409" s="304"/>
      <c r="S2409" s="130" t="str">
        <f t="shared" si="114"/>
        <v>.</v>
      </c>
      <c r="T2409" s="169" t="str">
        <f>IF(S2409="Yes",(NETWORKDAYS(H2409,$D$12,Lists!$F$45:$F$65)-IF(ISNUMBER(J2409),J2409,0)-1),".")</f>
        <v>.</v>
      </c>
      <c r="U2409" s="24"/>
      <c r="V2409" s="296" t="str">
        <f t="shared" si="113"/>
        <v>.</v>
      </c>
      <c r="W2409" s="44"/>
      <c r="X2409" s="307"/>
      <c r="Y2409" s="44"/>
      <c r="Z2409" s="44"/>
      <c r="AA2409" s="44"/>
      <c r="AB2409" s="44"/>
      <c r="AC2409" s="44"/>
      <c r="AD2409" s="44"/>
      <c r="AE2409" s="44"/>
      <c r="AF2409" s="44"/>
      <c r="AG2409" s="44"/>
    </row>
    <row r="2410" spans="1:33" s="105" customFormat="1" ht="11.45" customHeight="1" outlineLevel="1" x14ac:dyDescent="0.2">
      <c r="A2410" s="142">
        <f t="shared" si="112"/>
        <v>2393</v>
      </c>
      <c r="B2410" s="318"/>
      <c r="C2410" s="71"/>
      <c r="D2410" s="314"/>
      <c r="E2410" s="70"/>
      <c r="F2410" s="309"/>
      <c r="G2410" s="308"/>
      <c r="H2410" s="305"/>
      <c r="I2410" s="319"/>
      <c r="J2410" s="311"/>
      <c r="K2410" s="305"/>
      <c r="L2410" s="130" t="str">
        <f>IF(I2410&lt;H2410,"Check dates",IF(AND(H2410="",I2410&gt;0),"Check dates",IF(I2410="",".",IFERROR(MAX(0,NETWORKDAYS(H2410,I2410,Lists!$F$45:$F$65)-IF(ISNUMBER(J2410),J2410,0)-1,0),"."))))</f>
        <v>.</v>
      </c>
      <c r="M2410" s="308"/>
      <c r="N2410" s="308"/>
      <c r="O2410" s="304"/>
      <c r="P2410" s="304"/>
      <c r="Q2410" s="304"/>
      <c r="R2410" s="304"/>
      <c r="S2410" s="130" t="str">
        <f t="shared" si="114"/>
        <v>.</v>
      </c>
      <c r="T2410" s="169" t="str">
        <f>IF(S2410="Yes",(NETWORKDAYS(H2410,$D$12,Lists!$F$45:$F$65)-IF(ISNUMBER(J2410),J2410,0)-1),".")</f>
        <v>.</v>
      </c>
      <c r="U2410" s="24"/>
      <c r="V2410" s="296" t="str">
        <f t="shared" si="113"/>
        <v>.</v>
      </c>
      <c r="W2410" s="44"/>
      <c r="X2410" s="307"/>
      <c r="Y2410" s="44"/>
      <c r="Z2410" s="44"/>
      <c r="AA2410" s="44"/>
      <c r="AB2410" s="44"/>
      <c r="AC2410" s="44"/>
      <c r="AD2410" s="44"/>
      <c r="AE2410" s="44"/>
      <c r="AF2410" s="44"/>
      <c r="AG2410" s="44"/>
    </row>
    <row r="2411" spans="1:33" s="105" customFormat="1" ht="11.45" customHeight="1" outlineLevel="1" x14ac:dyDescent="0.2">
      <c r="A2411" s="142">
        <f t="shared" si="112"/>
        <v>2394</v>
      </c>
      <c r="B2411" s="318"/>
      <c r="C2411" s="71"/>
      <c r="D2411" s="314"/>
      <c r="E2411" s="70"/>
      <c r="F2411" s="309"/>
      <c r="G2411" s="308"/>
      <c r="H2411" s="305"/>
      <c r="I2411" s="319"/>
      <c r="J2411" s="311"/>
      <c r="K2411" s="305"/>
      <c r="L2411" s="130" t="str">
        <f>IF(I2411&lt;H2411,"Check dates",IF(AND(H2411="",I2411&gt;0),"Check dates",IF(I2411="",".",IFERROR(MAX(0,NETWORKDAYS(H2411,I2411,Lists!$F$45:$F$65)-IF(ISNUMBER(J2411),J2411,0)-1,0),"."))))</f>
        <v>.</v>
      </c>
      <c r="M2411" s="308"/>
      <c r="N2411" s="308"/>
      <c r="O2411" s="304"/>
      <c r="P2411" s="304"/>
      <c r="Q2411" s="304"/>
      <c r="R2411" s="304"/>
      <c r="S2411" s="130" t="str">
        <f t="shared" si="114"/>
        <v>.</v>
      </c>
      <c r="T2411" s="169" t="str">
        <f>IF(S2411="Yes",(NETWORKDAYS(H2411,$D$12,Lists!$F$45:$F$65)-IF(ISNUMBER(J2411),J2411,0)-1),".")</f>
        <v>.</v>
      </c>
      <c r="U2411" s="24"/>
      <c r="V2411" s="296" t="str">
        <f t="shared" si="113"/>
        <v>.</v>
      </c>
      <c r="W2411" s="44"/>
      <c r="X2411" s="307"/>
      <c r="Y2411" s="44"/>
      <c r="Z2411" s="44"/>
      <c r="AA2411" s="44"/>
      <c r="AB2411" s="44"/>
      <c r="AC2411" s="44"/>
      <c r="AD2411" s="44"/>
      <c r="AE2411" s="44"/>
      <c r="AF2411" s="44"/>
      <c r="AG2411" s="44"/>
    </row>
    <row r="2412" spans="1:33" s="105" customFormat="1" ht="11.45" customHeight="1" outlineLevel="1" x14ac:dyDescent="0.2">
      <c r="A2412" s="142">
        <f t="shared" si="112"/>
        <v>2395</v>
      </c>
      <c r="B2412" s="318"/>
      <c r="C2412" s="71"/>
      <c r="D2412" s="314"/>
      <c r="E2412" s="70"/>
      <c r="F2412" s="309"/>
      <c r="G2412" s="308"/>
      <c r="H2412" s="305"/>
      <c r="I2412" s="319"/>
      <c r="J2412" s="311"/>
      <c r="K2412" s="305"/>
      <c r="L2412" s="130" t="str">
        <f>IF(I2412&lt;H2412,"Check dates",IF(AND(H2412="",I2412&gt;0),"Check dates",IF(I2412="",".",IFERROR(MAX(0,NETWORKDAYS(H2412,I2412,Lists!$F$45:$F$65)-IF(ISNUMBER(J2412),J2412,0)-1,0),"."))))</f>
        <v>.</v>
      </c>
      <c r="M2412" s="308"/>
      <c r="N2412" s="308"/>
      <c r="O2412" s="304"/>
      <c r="P2412" s="304"/>
      <c r="Q2412" s="304"/>
      <c r="R2412" s="304"/>
      <c r="S2412" s="130" t="str">
        <f t="shared" si="114"/>
        <v>.</v>
      </c>
      <c r="T2412" s="169" t="str">
        <f>IF(S2412="Yes",(NETWORKDAYS(H2412,$D$12,Lists!$F$45:$F$65)-IF(ISNUMBER(J2412),J2412,0)-1),".")</f>
        <v>.</v>
      </c>
      <c r="U2412" s="24"/>
      <c r="V2412" s="296" t="str">
        <f t="shared" si="113"/>
        <v>.</v>
      </c>
      <c r="W2412" s="44"/>
      <c r="X2412" s="307"/>
      <c r="Y2412" s="44"/>
      <c r="Z2412" s="44"/>
      <c r="AA2412" s="44"/>
      <c r="AB2412" s="44"/>
      <c r="AC2412" s="44"/>
      <c r="AD2412" s="44"/>
      <c r="AE2412" s="44"/>
      <c r="AF2412" s="44"/>
      <c r="AG2412" s="44"/>
    </row>
    <row r="2413" spans="1:33" s="105" customFormat="1" ht="11.45" customHeight="1" outlineLevel="1" x14ac:dyDescent="0.2">
      <c r="A2413" s="142">
        <f t="shared" si="112"/>
        <v>2396</v>
      </c>
      <c r="B2413" s="318"/>
      <c r="C2413" s="71"/>
      <c r="D2413" s="314"/>
      <c r="E2413" s="70"/>
      <c r="F2413" s="309"/>
      <c r="G2413" s="308"/>
      <c r="H2413" s="305"/>
      <c r="I2413" s="305"/>
      <c r="J2413" s="311"/>
      <c r="K2413" s="305"/>
      <c r="L2413" s="130" t="str">
        <f>IF(I2413&lt;H2413,"Check dates",IF(AND(H2413="",I2413&gt;0),"Check dates",IF(I2413="",".",IFERROR(MAX(0,NETWORKDAYS(H2413,I2413,Lists!$F$45:$F$65)-IF(ISNUMBER(J2413),J2413,0)-1,0),"."))))</f>
        <v>.</v>
      </c>
      <c r="M2413" s="308"/>
      <c r="N2413" s="308"/>
      <c r="O2413" s="304"/>
      <c r="P2413" s="304"/>
      <c r="Q2413" s="304"/>
      <c r="R2413" s="304"/>
      <c r="S2413" s="130" t="str">
        <f t="shared" si="114"/>
        <v>.</v>
      </c>
      <c r="T2413" s="169" t="str">
        <f>IF(S2413="Yes",(NETWORKDAYS(H2413,$D$12,Lists!$F$45:$F$65)-IF(ISNUMBER(J2413),J2413,0)-1),".")</f>
        <v>.</v>
      </c>
      <c r="U2413" s="24"/>
      <c r="V2413" s="296" t="str">
        <f t="shared" si="113"/>
        <v>.</v>
      </c>
      <c r="W2413" s="44"/>
      <c r="X2413" s="307"/>
      <c r="Y2413" s="44"/>
      <c r="Z2413" s="44"/>
      <c r="AA2413" s="44"/>
      <c r="AB2413" s="44"/>
      <c r="AC2413" s="44"/>
      <c r="AD2413" s="44"/>
      <c r="AE2413" s="44"/>
      <c r="AF2413" s="44"/>
      <c r="AG2413" s="44"/>
    </row>
    <row r="2414" spans="1:33" s="105" customFormat="1" ht="11.45" customHeight="1" outlineLevel="1" x14ac:dyDescent="0.2">
      <c r="A2414" s="142">
        <f t="shared" si="112"/>
        <v>2397</v>
      </c>
      <c r="B2414" s="318"/>
      <c r="C2414" s="71"/>
      <c r="D2414" s="314"/>
      <c r="E2414" s="70"/>
      <c r="F2414" s="309"/>
      <c r="G2414" s="308"/>
      <c r="H2414" s="305"/>
      <c r="I2414" s="319"/>
      <c r="J2414" s="311"/>
      <c r="K2414" s="305"/>
      <c r="L2414" s="130" t="str">
        <f>IF(I2414&lt;H2414,"Check dates",IF(AND(H2414="",I2414&gt;0),"Check dates",IF(I2414="",".",IFERROR(MAX(0,NETWORKDAYS(H2414,I2414,Lists!$F$45:$F$65)-IF(ISNUMBER(J2414),J2414,0)-1,0),"."))))</f>
        <v>.</v>
      </c>
      <c r="M2414" s="308"/>
      <c r="N2414" s="308"/>
      <c r="O2414" s="304"/>
      <c r="P2414" s="304"/>
      <c r="Q2414" s="304"/>
      <c r="R2414" s="304"/>
      <c r="S2414" s="130" t="str">
        <f t="shared" si="114"/>
        <v>.</v>
      </c>
      <c r="T2414" s="169" t="str">
        <f>IF(S2414="Yes",(NETWORKDAYS(H2414,$D$12,Lists!$F$45:$F$65)-IF(ISNUMBER(J2414),J2414,0)-1),".")</f>
        <v>.</v>
      </c>
      <c r="U2414" s="24"/>
      <c r="V2414" s="296" t="str">
        <f t="shared" si="113"/>
        <v>.</v>
      </c>
      <c r="W2414" s="44"/>
      <c r="X2414" s="307"/>
      <c r="Y2414" s="44"/>
      <c r="Z2414" s="44"/>
      <c r="AA2414" s="44"/>
      <c r="AB2414" s="44"/>
      <c r="AC2414" s="44"/>
      <c r="AD2414" s="44"/>
      <c r="AE2414" s="44"/>
      <c r="AF2414" s="44"/>
      <c r="AG2414" s="44"/>
    </row>
    <row r="2415" spans="1:33" s="105" customFormat="1" ht="11.45" customHeight="1" outlineLevel="1" x14ac:dyDescent="0.2">
      <c r="A2415" s="142">
        <f t="shared" si="112"/>
        <v>2398</v>
      </c>
      <c r="B2415" s="318"/>
      <c r="C2415" s="71"/>
      <c r="D2415" s="314"/>
      <c r="E2415" s="70"/>
      <c r="F2415" s="309"/>
      <c r="G2415" s="308"/>
      <c r="H2415" s="305"/>
      <c r="I2415" s="305"/>
      <c r="J2415" s="311"/>
      <c r="K2415" s="305"/>
      <c r="L2415" s="130" t="str">
        <f>IF(I2415&lt;H2415,"Check dates",IF(AND(H2415="",I2415&gt;0),"Check dates",IF(I2415="",".",IFERROR(MAX(0,NETWORKDAYS(H2415,I2415,Lists!$F$45:$F$65)-IF(ISNUMBER(J2415),J2415,0)-1,0),"."))))</f>
        <v>.</v>
      </c>
      <c r="M2415" s="308"/>
      <c r="N2415" s="308"/>
      <c r="O2415" s="304"/>
      <c r="P2415" s="304"/>
      <c r="Q2415" s="304"/>
      <c r="R2415" s="304"/>
      <c r="S2415" s="130" t="str">
        <f t="shared" si="114"/>
        <v>.</v>
      </c>
      <c r="T2415" s="169" t="str">
        <f>IF(S2415="Yes",(NETWORKDAYS(H2415,$D$12,Lists!$F$45:$F$65)-IF(ISNUMBER(J2415),J2415,0)-1),".")</f>
        <v>.</v>
      </c>
      <c r="U2415" s="24"/>
      <c r="V2415" s="296" t="str">
        <f t="shared" si="113"/>
        <v>.</v>
      </c>
      <c r="W2415" s="44"/>
      <c r="X2415" s="307"/>
      <c r="Y2415" s="44"/>
      <c r="Z2415" s="44"/>
      <c r="AA2415" s="44"/>
      <c r="AB2415" s="44"/>
      <c r="AC2415" s="44"/>
      <c r="AD2415" s="44"/>
      <c r="AE2415" s="44"/>
      <c r="AF2415" s="44"/>
      <c r="AG2415" s="44"/>
    </row>
    <row r="2416" spans="1:33" s="105" customFormat="1" ht="11.45" customHeight="1" outlineLevel="1" x14ac:dyDescent="0.2">
      <c r="A2416" s="142">
        <f t="shared" si="112"/>
        <v>2399</v>
      </c>
      <c r="B2416" s="318"/>
      <c r="C2416" s="71"/>
      <c r="D2416" s="314"/>
      <c r="E2416" s="70"/>
      <c r="F2416" s="309"/>
      <c r="G2416" s="308"/>
      <c r="H2416" s="305"/>
      <c r="I2416" s="305"/>
      <c r="J2416" s="311"/>
      <c r="K2416" s="305"/>
      <c r="L2416" s="130" t="str">
        <f>IF(I2416&lt;H2416,"Check dates",IF(AND(H2416="",I2416&gt;0),"Check dates",IF(I2416="",".",IFERROR(MAX(0,NETWORKDAYS(H2416,I2416,Lists!$F$45:$F$65)-IF(ISNUMBER(J2416),J2416,0)-1,0),"."))))</f>
        <v>.</v>
      </c>
      <c r="M2416" s="308"/>
      <c r="N2416" s="308"/>
      <c r="O2416" s="304"/>
      <c r="P2416" s="304"/>
      <c r="Q2416" s="304"/>
      <c r="R2416" s="304"/>
      <c r="S2416" s="130" t="str">
        <f t="shared" si="114"/>
        <v>.</v>
      </c>
      <c r="T2416" s="169" t="str">
        <f>IF(S2416="Yes",(NETWORKDAYS(H2416,$D$12,Lists!$F$45:$F$65)-IF(ISNUMBER(J2416),J2416,0)-1),".")</f>
        <v>.</v>
      </c>
      <c r="U2416" s="24"/>
      <c r="V2416" s="296" t="str">
        <f t="shared" si="113"/>
        <v>.</v>
      </c>
      <c r="W2416" s="44"/>
      <c r="X2416" s="307"/>
      <c r="Y2416" s="44"/>
      <c r="Z2416" s="44"/>
      <c r="AA2416" s="44"/>
      <c r="AB2416" s="44"/>
      <c r="AC2416" s="44"/>
      <c r="AD2416" s="44"/>
      <c r="AE2416" s="44"/>
      <c r="AF2416" s="44"/>
      <c r="AG2416" s="44"/>
    </row>
    <row r="2417" spans="1:33" s="105" customFormat="1" ht="11.45" customHeight="1" outlineLevel="1" x14ac:dyDescent="0.2">
      <c r="A2417" s="142">
        <f t="shared" si="112"/>
        <v>2400</v>
      </c>
      <c r="B2417" s="318"/>
      <c r="C2417" s="71"/>
      <c r="D2417" s="314"/>
      <c r="E2417" s="70"/>
      <c r="F2417" s="309"/>
      <c r="G2417" s="308"/>
      <c r="H2417" s="305"/>
      <c r="I2417" s="305"/>
      <c r="J2417" s="311"/>
      <c r="K2417" s="305"/>
      <c r="L2417" s="130" t="str">
        <f>IF(I2417&lt;H2417,"Check dates",IF(AND(H2417="",I2417&gt;0),"Check dates",IF(I2417="",".",IFERROR(MAX(0,NETWORKDAYS(H2417,I2417,Lists!$F$45:$F$65)-IF(ISNUMBER(J2417),J2417,0)-1,0),"."))))</f>
        <v>.</v>
      </c>
      <c r="M2417" s="308"/>
      <c r="N2417" s="308"/>
      <c r="O2417" s="304"/>
      <c r="P2417" s="304"/>
      <c r="Q2417" s="304"/>
      <c r="R2417" s="304"/>
      <c r="S2417" s="130" t="str">
        <f t="shared" si="114"/>
        <v>.</v>
      </c>
      <c r="T2417" s="169" t="str">
        <f>IF(S2417="Yes",(NETWORKDAYS(H2417,$D$12,Lists!$F$45:$F$65)-IF(ISNUMBER(J2417),J2417,0)-1),".")</f>
        <v>.</v>
      </c>
      <c r="U2417" s="24"/>
      <c r="V2417" s="296" t="str">
        <f t="shared" si="113"/>
        <v>.</v>
      </c>
      <c r="W2417" s="44"/>
      <c r="X2417" s="307"/>
      <c r="Y2417" s="44"/>
      <c r="Z2417" s="44"/>
      <c r="AA2417" s="44"/>
      <c r="AB2417" s="44"/>
      <c r="AC2417" s="44"/>
      <c r="AD2417" s="44"/>
      <c r="AE2417" s="44"/>
      <c r="AF2417" s="44"/>
      <c r="AG2417" s="44"/>
    </row>
    <row r="2418" spans="1:33" s="105" customFormat="1" ht="11.45" customHeight="1" outlineLevel="1" x14ac:dyDescent="0.2">
      <c r="A2418" s="142">
        <f t="shared" si="112"/>
        <v>2401</v>
      </c>
      <c r="B2418" s="318"/>
      <c r="C2418" s="71"/>
      <c r="D2418" s="314"/>
      <c r="E2418" s="70"/>
      <c r="F2418" s="309"/>
      <c r="G2418" s="308"/>
      <c r="H2418" s="305"/>
      <c r="I2418" s="305"/>
      <c r="J2418" s="311"/>
      <c r="K2418" s="305"/>
      <c r="L2418" s="130" t="str">
        <f>IF(I2418&lt;H2418,"Check dates",IF(AND(H2418="",I2418&gt;0),"Check dates",IF(I2418="",".",IFERROR(MAX(0,NETWORKDAYS(H2418,I2418,Lists!$F$45:$F$65)-IF(ISNUMBER(J2418),J2418,0)-1,0),"."))))</f>
        <v>.</v>
      </c>
      <c r="M2418" s="308"/>
      <c r="N2418" s="308"/>
      <c r="O2418" s="304"/>
      <c r="P2418" s="304"/>
      <c r="Q2418" s="304"/>
      <c r="R2418" s="304"/>
      <c r="S2418" s="130" t="str">
        <f t="shared" si="114"/>
        <v>.</v>
      </c>
      <c r="T2418" s="169" t="str">
        <f>IF(S2418="Yes",(NETWORKDAYS(H2418,$D$12,Lists!$F$45:$F$65)-IF(ISNUMBER(J2418),J2418,0)-1),".")</f>
        <v>.</v>
      </c>
      <c r="U2418" s="24"/>
      <c r="V2418" s="296" t="str">
        <f t="shared" si="113"/>
        <v>.</v>
      </c>
      <c r="W2418" s="44"/>
      <c r="X2418" s="307"/>
      <c r="Y2418" s="44"/>
      <c r="Z2418" s="44"/>
      <c r="AA2418" s="44"/>
      <c r="AB2418" s="44"/>
      <c r="AC2418" s="44"/>
      <c r="AD2418" s="44"/>
      <c r="AE2418" s="44"/>
      <c r="AF2418" s="44"/>
      <c r="AG2418" s="44"/>
    </row>
    <row r="2419" spans="1:33" s="105" customFormat="1" ht="11.45" customHeight="1" outlineLevel="1" x14ac:dyDescent="0.2">
      <c r="A2419" s="142">
        <f t="shared" si="112"/>
        <v>2402</v>
      </c>
      <c r="B2419" s="318"/>
      <c r="C2419" s="71"/>
      <c r="D2419" s="314"/>
      <c r="E2419" s="70"/>
      <c r="F2419" s="309"/>
      <c r="G2419" s="308"/>
      <c r="H2419" s="305"/>
      <c r="I2419" s="305"/>
      <c r="J2419" s="311"/>
      <c r="K2419" s="305"/>
      <c r="L2419" s="130" t="str">
        <f>IF(I2419&lt;H2419,"Check dates",IF(AND(H2419="",I2419&gt;0),"Check dates",IF(I2419="",".",IFERROR(MAX(0,NETWORKDAYS(H2419,I2419,Lists!$F$45:$F$65)-IF(ISNUMBER(J2419),J2419,0)-1,0),"."))))</f>
        <v>.</v>
      </c>
      <c r="M2419" s="308"/>
      <c r="N2419" s="308"/>
      <c r="O2419" s="304"/>
      <c r="P2419" s="304"/>
      <c r="Q2419" s="304"/>
      <c r="R2419" s="304"/>
      <c r="S2419" s="130" t="str">
        <f t="shared" si="114"/>
        <v>.</v>
      </c>
      <c r="T2419" s="169" t="str">
        <f>IF(S2419="Yes",(NETWORKDAYS(H2419,$D$12,Lists!$F$45:$F$65)-IF(ISNUMBER(J2419),J2419,0)-1),".")</f>
        <v>.</v>
      </c>
      <c r="U2419" s="24"/>
      <c r="V2419" s="296" t="str">
        <f t="shared" si="113"/>
        <v>.</v>
      </c>
      <c r="W2419" s="44"/>
      <c r="X2419" s="307"/>
      <c r="Y2419" s="44"/>
      <c r="Z2419" s="44"/>
      <c r="AA2419" s="44"/>
      <c r="AB2419" s="44"/>
      <c r="AC2419" s="44"/>
      <c r="AD2419" s="44"/>
      <c r="AE2419" s="44"/>
      <c r="AF2419" s="44"/>
      <c r="AG2419" s="44"/>
    </row>
    <row r="2420" spans="1:33" s="105" customFormat="1" ht="11.45" customHeight="1" outlineLevel="1" x14ac:dyDescent="0.2">
      <c r="A2420" s="142">
        <f t="shared" si="112"/>
        <v>2403</v>
      </c>
      <c r="B2420" s="318"/>
      <c r="C2420" s="71"/>
      <c r="D2420" s="314"/>
      <c r="E2420" s="70"/>
      <c r="F2420" s="309"/>
      <c r="G2420" s="308"/>
      <c r="H2420" s="305"/>
      <c r="I2420" s="319"/>
      <c r="J2420" s="312"/>
      <c r="K2420" s="305"/>
      <c r="L2420" s="130" t="str">
        <f>IF(I2420&lt;H2420,"Check dates",IF(AND(H2420="",I2420&gt;0),"Check dates",IF(I2420="",".",IFERROR(MAX(0,NETWORKDAYS(H2420,I2420,Lists!$F$45:$F$65)-IF(ISNUMBER(J2420),J2420,0)-1,0),"."))))</f>
        <v>.</v>
      </c>
      <c r="M2420" s="308"/>
      <c r="N2420" s="308"/>
      <c r="O2420" s="313"/>
      <c r="P2420" s="304"/>
      <c r="Q2420" s="304"/>
      <c r="R2420" s="304"/>
      <c r="S2420" s="130" t="str">
        <f t="shared" si="114"/>
        <v>.</v>
      </c>
      <c r="T2420" s="169" t="str">
        <f>IF(S2420="Yes",(NETWORKDAYS(H2420,$D$12,Lists!$F$45:$F$65)-IF(ISNUMBER(J2420),J2420,0)-1),".")</f>
        <v>.</v>
      </c>
      <c r="U2420" s="24"/>
      <c r="V2420" s="296" t="str">
        <f t="shared" si="113"/>
        <v>.</v>
      </c>
      <c r="W2420" s="44"/>
      <c r="X2420" s="307"/>
      <c r="Y2420" s="44"/>
      <c r="Z2420" s="44"/>
      <c r="AA2420" s="44"/>
      <c r="AB2420" s="44"/>
      <c r="AC2420" s="44"/>
      <c r="AD2420" s="44"/>
      <c r="AE2420" s="44"/>
      <c r="AF2420" s="44"/>
      <c r="AG2420" s="44"/>
    </row>
    <row r="2421" spans="1:33" s="105" customFormat="1" ht="11.45" customHeight="1" outlineLevel="1" x14ac:dyDescent="0.2">
      <c r="A2421" s="142">
        <f t="shared" si="112"/>
        <v>2404</v>
      </c>
      <c r="B2421" s="318"/>
      <c r="C2421" s="71"/>
      <c r="D2421" s="314"/>
      <c r="E2421" s="70"/>
      <c r="F2421" s="309"/>
      <c r="G2421" s="308"/>
      <c r="H2421" s="305"/>
      <c r="I2421" s="305"/>
      <c r="J2421" s="311"/>
      <c r="K2421" s="305"/>
      <c r="L2421" s="130" t="str">
        <f>IF(I2421&lt;H2421,"Check dates",IF(AND(H2421="",I2421&gt;0),"Check dates",IF(I2421="",".",IFERROR(MAX(0,NETWORKDAYS(H2421,I2421,Lists!$F$45:$F$65)-IF(ISNUMBER(J2421),J2421,0)-1,0),"."))))</f>
        <v>.</v>
      </c>
      <c r="M2421" s="308"/>
      <c r="N2421" s="308"/>
      <c r="O2421" s="304"/>
      <c r="P2421" s="304"/>
      <c r="Q2421" s="304"/>
      <c r="R2421" s="304"/>
      <c r="S2421" s="130" t="str">
        <f t="shared" si="114"/>
        <v>.</v>
      </c>
      <c r="T2421" s="169" t="str">
        <f>IF(S2421="Yes",(NETWORKDAYS(H2421,$D$12,Lists!$F$45:$F$65)-IF(ISNUMBER(J2421),J2421,0)-1),".")</f>
        <v>.</v>
      </c>
      <c r="U2421" s="24"/>
      <c r="V2421" s="296" t="str">
        <f t="shared" si="113"/>
        <v>.</v>
      </c>
      <c r="W2421" s="44"/>
      <c r="X2421" s="307"/>
      <c r="Y2421" s="44"/>
      <c r="Z2421" s="44"/>
      <c r="AA2421" s="44"/>
      <c r="AB2421" s="44"/>
      <c r="AC2421" s="44"/>
      <c r="AD2421" s="44"/>
      <c r="AE2421" s="44"/>
      <c r="AF2421" s="44"/>
      <c r="AG2421" s="44"/>
    </row>
    <row r="2422" spans="1:33" s="105" customFormat="1" ht="11.45" customHeight="1" outlineLevel="1" x14ac:dyDescent="0.2">
      <c r="A2422" s="142">
        <f t="shared" si="112"/>
        <v>2405</v>
      </c>
      <c r="B2422" s="318"/>
      <c r="C2422" s="71"/>
      <c r="D2422" s="314"/>
      <c r="E2422" s="70"/>
      <c r="F2422" s="309"/>
      <c r="G2422" s="308"/>
      <c r="H2422" s="305"/>
      <c r="I2422" s="305"/>
      <c r="J2422" s="311"/>
      <c r="K2422" s="305"/>
      <c r="L2422" s="130" t="str">
        <f>IF(I2422&lt;H2422,"Check dates",IF(AND(H2422="",I2422&gt;0),"Check dates",IF(I2422="",".",IFERROR(MAX(0,NETWORKDAYS(H2422,I2422,Lists!$F$45:$F$65)-IF(ISNUMBER(J2422),J2422,0)-1,0),"."))))</f>
        <v>.</v>
      </c>
      <c r="M2422" s="308"/>
      <c r="N2422" s="308"/>
      <c r="O2422" s="304"/>
      <c r="P2422" s="304"/>
      <c r="Q2422" s="304"/>
      <c r="R2422" s="304"/>
      <c r="S2422" s="130" t="str">
        <f t="shared" si="114"/>
        <v>.</v>
      </c>
      <c r="T2422" s="169" t="str">
        <f>IF(S2422="Yes",(NETWORKDAYS(H2422,$D$12,Lists!$F$45:$F$65)-IF(ISNUMBER(J2422),J2422,0)-1),".")</f>
        <v>.</v>
      </c>
      <c r="U2422" s="24"/>
      <c r="V2422" s="296" t="str">
        <f t="shared" si="113"/>
        <v>.</v>
      </c>
      <c r="W2422" s="44"/>
      <c r="X2422" s="307"/>
      <c r="Y2422" s="44"/>
      <c r="Z2422" s="44"/>
      <c r="AA2422" s="44"/>
      <c r="AB2422" s="44"/>
      <c r="AC2422" s="44"/>
      <c r="AD2422" s="44"/>
      <c r="AE2422" s="44"/>
      <c r="AF2422" s="44"/>
      <c r="AG2422" s="44"/>
    </row>
    <row r="2423" spans="1:33" s="105" customFormat="1" ht="11.45" customHeight="1" outlineLevel="1" x14ac:dyDescent="0.2">
      <c r="A2423" s="142">
        <f t="shared" si="112"/>
        <v>2406</v>
      </c>
      <c r="B2423" s="318"/>
      <c r="C2423" s="71"/>
      <c r="D2423" s="314"/>
      <c r="E2423" s="70"/>
      <c r="F2423" s="309"/>
      <c r="G2423" s="308"/>
      <c r="H2423" s="305"/>
      <c r="I2423" s="305"/>
      <c r="J2423" s="311"/>
      <c r="K2423" s="305"/>
      <c r="L2423" s="130" t="str">
        <f>IF(I2423&lt;H2423,"Check dates",IF(AND(H2423="",I2423&gt;0),"Check dates",IF(I2423="",".",IFERROR(MAX(0,NETWORKDAYS(H2423,I2423,Lists!$F$45:$F$65)-IF(ISNUMBER(J2423),J2423,0)-1,0),"."))))</f>
        <v>.</v>
      </c>
      <c r="M2423" s="308"/>
      <c r="N2423" s="308"/>
      <c r="O2423" s="304"/>
      <c r="P2423" s="304"/>
      <c r="Q2423" s="304"/>
      <c r="R2423" s="304"/>
      <c r="S2423" s="130" t="str">
        <f t="shared" si="114"/>
        <v>.</v>
      </c>
      <c r="T2423" s="169" t="str">
        <f>IF(S2423="Yes",(NETWORKDAYS(H2423,$D$12,Lists!$F$45:$F$65)-IF(ISNUMBER(J2423),J2423,0)-1),".")</f>
        <v>.</v>
      </c>
      <c r="U2423" s="24"/>
      <c r="V2423" s="296" t="str">
        <f t="shared" si="113"/>
        <v>.</v>
      </c>
      <c r="W2423" s="44"/>
      <c r="X2423" s="307"/>
      <c r="Y2423" s="44"/>
      <c r="Z2423" s="44"/>
      <c r="AA2423" s="44"/>
      <c r="AB2423" s="44"/>
      <c r="AC2423" s="44"/>
      <c r="AD2423" s="44"/>
      <c r="AE2423" s="44"/>
      <c r="AF2423" s="44"/>
      <c r="AG2423" s="44"/>
    </row>
    <row r="2424" spans="1:33" s="105" customFormat="1" ht="11.45" customHeight="1" outlineLevel="1" x14ac:dyDescent="0.2">
      <c r="A2424" s="142">
        <f t="shared" si="112"/>
        <v>2407</v>
      </c>
      <c r="B2424" s="318"/>
      <c r="C2424" s="71"/>
      <c r="D2424" s="314"/>
      <c r="E2424" s="70"/>
      <c r="F2424" s="309"/>
      <c r="G2424" s="308"/>
      <c r="H2424" s="305"/>
      <c r="I2424" s="305"/>
      <c r="J2424" s="311"/>
      <c r="K2424" s="305"/>
      <c r="L2424" s="130" t="str">
        <f>IF(I2424&lt;H2424,"Check dates",IF(AND(H2424="",I2424&gt;0),"Check dates",IF(I2424="",".",IFERROR(MAX(0,NETWORKDAYS(H2424,I2424,Lists!$F$45:$F$65)-IF(ISNUMBER(J2424),J2424,0)-1,0),"."))))</f>
        <v>.</v>
      </c>
      <c r="M2424" s="308"/>
      <c r="N2424" s="308"/>
      <c r="O2424" s="304"/>
      <c r="P2424" s="304"/>
      <c r="Q2424" s="304"/>
      <c r="R2424" s="304"/>
      <c r="S2424" s="130" t="str">
        <f t="shared" si="114"/>
        <v>.</v>
      </c>
      <c r="T2424" s="169" t="str">
        <f>IF(S2424="Yes",(NETWORKDAYS(H2424,$D$12,Lists!$F$45:$F$65)-IF(ISNUMBER(J2424),J2424,0)-1),".")</f>
        <v>.</v>
      </c>
      <c r="U2424" s="24"/>
      <c r="V2424" s="296" t="str">
        <f t="shared" si="113"/>
        <v>.</v>
      </c>
      <c r="W2424" s="44"/>
      <c r="X2424" s="307"/>
      <c r="Y2424" s="44"/>
      <c r="Z2424" s="44"/>
      <c r="AA2424" s="44"/>
      <c r="AB2424" s="44"/>
      <c r="AC2424" s="44"/>
      <c r="AD2424" s="44"/>
      <c r="AE2424" s="44"/>
      <c r="AF2424" s="44"/>
      <c r="AG2424" s="44"/>
    </row>
    <row r="2425" spans="1:33" s="105" customFormat="1" ht="11.45" customHeight="1" outlineLevel="1" x14ac:dyDescent="0.2">
      <c r="A2425" s="142">
        <f t="shared" si="112"/>
        <v>2408</v>
      </c>
      <c r="B2425" s="318"/>
      <c r="C2425" s="71"/>
      <c r="D2425" s="314"/>
      <c r="E2425" s="70"/>
      <c r="F2425" s="309"/>
      <c r="G2425" s="308"/>
      <c r="H2425" s="305"/>
      <c r="I2425" s="305"/>
      <c r="J2425" s="311"/>
      <c r="K2425" s="305"/>
      <c r="L2425" s="130" t="str">
        <f>IF(I2425&lt;H2425,"Check dates",IF(AND(H2425="",I2425&gt;0),"Check dates",IF(I2425="",".",IFERROR(MAX(0,NETWORKDAYS(H2425,I2425,Lists!$F$45:$F$65)-IF(ISNUMBER(J2425),J2425,0)-1,0),"."))))</f>
        <v>.</v>
      </c>
      <c r="M2425" s="308"/>
      <c r="N2425" s="308"/>
      <c r="O2425" s="304"/>
      <c r="P2425" s="304"/>
      <c r="Q2425" s="304"/>
      <c r="R2425" s="304"/>
      <c r="S2425" s="130" t="str">
        <f t="shared" si="114"/>
        <v>.</v>
      </c>
      <c r="T2425" s="169" t="str">
        <f>IF(S2425="Yes",(NETWORKDAYS(H2425,$D$12,Lists!$F$45:$F$65)-IF(ISNUMBER(J2425),J2425,0)-1),".")</f>
        <v>.</v>
      </c>
      <c r="U2425" s="24"/>
      <c r="V2425" s="296" t="str">
        <f t="shared" si="113"/>
        <v>.</v>
      </c>
      <c r="W2425" s="44"/>
      <c r="X2425" s="307"/>
      <c r="Y2425" s="44"/>
      <c r="Z2425" s="44"/>
      <c r="AA2425" s="44"/>
      <c r="AB2425" s="44"/>
      <c r="AC2425" s="44"/>
      <c r="AD2425" s="44"/>
      <c r="AE2425" s="44"/>
      <c r="AF2425" s="44"/>
      <c r="AG2425" s="44"/>
    </row>
    <row r="2426" spans="1:33" s="105" customFormat="1" ht="11.45" customHeight="1" outlineLevel="1" x14ac:dyDescent="0.2">
      <c r="A2426" s="142">
        <f t="shared" si="112"/>
        <v>2409</v>
      </c>
      <c r="B2426" s="318"/>
      <c r="C2426" s="71"/>
      <c r="D2426" s="314"/>
      <c r="E2426" s="70"/>
      <c r="F2426" s="309"/>
      <c r="G2426" s="308"/>
      <c r="H2426" s="305"/>
      <c r="I2426" s="305"/>
      <c r="J2426" s="311"/>
      <c r="K2426" s="305"/>
      <c r="L2426" s="130" t="str">
        <f>IF(I2426&lt;H2426,"Check dates",IF(AND(H2426="",I2426&gt;0),"Check dates",IF(I2426="",".",IFERROR(MAX(0,NETWORKDAYS(H2426,I2426,Lists!$F$45:$F$65)-IF(ISNUMBER(J2426),J2426,0)-1,0),"."))))</f>
        <v>.</v>
      </c>
      <c r="M2426" s="308"/>
      <c r="N2426" s="308"/>
      <c r="O2426" s="304"/>
      <c r="P2426" s="304"/>
      <c r="Q2426" s="304"/>
      <c r="R2426" s="304"/>
      <c r="S2426" s="130" t="str">
        <f t="shared" si="114"/>
        <v>.</v>
      </c>
      <c r="T2426" s="169" t="str">
        <f>IF(S2426="Yes",(NETWORKDAYS(H2426,$D$12,Lists!$F$45:$F$65)-IF(ISNUMBER(J2426),J2426,0)-1),".")</f>
        <v>.</v>
      </c>
      <c r="U2426" s="24"/>
      <c r="V2426" s="296" t="str">
        <f t="shared" si="113"/>
        <v>.</v>
      </c>
      <c r="W2426" s="44"/>
      <c r="X2426" s="307"/>
      <c r="Y2426" s="44"/>
      <c r="Z2426" s="44"/>
      <c r="AA2426" s="44"/>
      <c r="AB2426" s="44"/>
      <c r="AC2426" s="44"/>
      <c r="AD2426" s="44"/>
      <c r="AE2426" s="44"/>
      <c r="AF2426" s="44"/>
      <c r="AG2426" s="44"/>
    </row>
    <row r="2427" spans="1:33" s="105" customFormat="1" ht="11.45" customHeight="1" outlineLevel="1" x14ac:dyDescent="0.2">
      <c r="A2427" s="142">
        <f t="shared" si="112"/>
        <v>2410</v>
      </c>
      <c r="B2427" s="318"/>
      <c r="C2427" s="71"/>
      <c r="D2427" s="314"/>
      <c r="E2427" s="70"/>
      <c r="F2427" s="309"/>
      <c r="G2427" s="308"/>
      <c r="H2427" s="305"/>
      <c r="I2427" s="305"/>
      <c r="J2427" s="311"/>
      <c r="K2427" s="305"/>
      <c r="L2427" s="130" t="str">
        <f>IF(I2427&lt;H2427,"Check dates",IF(AND(H2427="",I2427&gt;0),"Check dates",IF(I2427="",".",IFERROR(MAX(0,NETWORKDAYS(H2427,I2427,Lists!$F$45:$F$65)-IF(ISNUMBER(J2427),J2427,0)-1,0),"."))))</f>
        <v>.</v>
      </c>
      <c r="M2427" s="308"/>
      <c r="N2427" s="308"/>
      <c r="O2427" s="304"/>
      <c r="P2427" s="304"/>
      <c r="Q2427" s="304"/>
      <c r="R2427" s="304"/>
      <c r="S2427" s="130" t="str">
        <f t="shared" si="114"/>
        <v>.</v>
      </c>
      <c r="T2427" s="169" t="str">
        <f>IF(S2427="Yes",(NETWORKDAYS(H2427,$D$12,Lists!$F$45:$F$65)-IF(ISNUMBER(J2427),J2427,0)-1),".")</f>
        <v>.</v>
      </c>
      <c r="U2427" s="24"/>
      <c r="V2427" s="296" t="str">
        <f t="shared" si="113"/>
        <v>.</v>
      </c>
      <c r="W2427" s="44"/>
      <c r="X2427" s="307"/>
      <c r="Y2427" s="44"/>
      <c r="Z2427" s="44"/>
      <c r="AA2427" s="44"/>
      <c r="AB2427" s="44"/>
      <c r="AC2427" s="44"/>
      <c r="AD2427" s="44"/>
      <c r="AE2427" s="44"/>
      <c r="AF2427" s="44"/>
      <c r="AG2427" s="44"/>
    </row>
    <row r="2428" spans="1:33" s="105" customFormat="1" ht="11.45" customHeight="1" outlineLevel="1" x14ac:dyDescent="0.2">
      <c r="A2428" s="142">
        <f t="shared" si="112"/>
        <v>2411</v>
      </c>
      <c r="B2428" s="318"/>
      <c r="C2428" s="71"/>
      <c r="D2428" s="314"/>
      <c r="E2428" s="70"/>
      <c r="F2428" s="309"/>
      <c r="G2428" s="308"/>
      <c r="H2428" s="305"/>
      <c r="I2428" s="305"/>
      <c r="J2428" s="311"/>
      <c r="K2428" s="305"/>
      <c r="L2428" s="130" t="str">
        <f>IF(I2428&lt;H2428,"Check dates",IF(AND(H2428="",I2428&gt;0),"Check dates",IF(I2428="",".",IFERROR(MAX(0,NETWORKDAYS(H2428,I2428,Lists!$F$45:$F$65)-IF(ISNUMBER(J2428),J2428,0)-1,0),"."))))</f>
        <v>.</v>
      </c>
      <c r="M2428" s="308"/>
      <c r="N2428" s="308"/>
      <c r="O2428" s="304"/>
      <c r="P2428" s="304"/>
      <c r="Q2428" s="304"/>
      <c r="R2428" s="304"/>
      <c r="S2428" s="130" t="str">
        <f t="shared" si="114"/>
        <v>.</v>
      </c>
      <c r="T2428" s="169" t="str">
        <f>IF(S2428="Yes",(NETWORKDAYS(H2428,$D$12,Lists!$F$45:$F$65)-IF(ISNUMBER(J2428),J2428,0)-1),".")</f>
        <v>.</v>
      </c>
      <c r="U2428" s="24"/>
      <c r="V2428" s="296" t="str">
        <f t="shared" si="113"/>
        <v>.</v>
      </c>
      <c r="W2428" s="44"/>
      <c r="X2428" s="307"/>
      <c r="Y2428" s="44"/>
      <c r="Z2428" s="44"/>
      <c r="AA2428" s="44"/>
      <c r="AB2428" s="44"/>
      <c r="AC2428" s="44"/>
      <c r="AD2428" s="44"/>
      <c r="AE2428" s="44"/>
      <c r="AF2428" s="44"/>
      <c r="AG2428" s="44"/>
    </row>
    <row r="2429" spans="1:33" s="105" customFormat="1" ht="11.45" customHeight="1" outlineLevel="1" x14ac:dyDescent="0.2">
      <c r="A2429" s="142">
        <f t="shared" si="112"/>
        <v>2412</v>
      </c>
      <c r="B2429" s="318"/>
      <c r="C2429" s="71"/>
      <c r="D2429" s="314"/>
      <c r="E2429" s="70"/>
      <c r="F2429" s="309"/>
      <c r="G2429" s="308"/>
      <c r="H2429" s="305"/>
      <c r="I2429" s="305"/>
      <c r="J2429" s="311"/>
      <c r="K2429" s="305"/>
      <c r="L2429" s="130" t="str">
        <f>IF(I2429&lt;H2429,"Check dates",IF(AND(H2429="",I2429&gt;0),"Check dates",IF(I2429="",".",IFERROR(MAX(0,NETWORKDAYS(H2429,I2429,Lists!$F$45:$F$65)-IF(ISNUMBER(J2429),J2429,0)-1,0),"."))))</f>
        <v>.</v>
      </c>
      <c r="M2429" s="308"/>
      <c r="N2429" s="308"/>
      <c r="O2429" s="304"/>
      <c r="P2429" s="304"/>
      <c r="Q2429" s="304"/>
      <c r="R2429" s="304"/>
      <c r="S2429" s="130" t="str">
        <f t="shared" si="114"/>
        <v>.</v>
      </c>
      <c r="T2429" s="169" t="str">
        <f>IF(S2429="Yes",(NETWORKDAYS(H2429,$D$12,Lists!$F$45:$F$65)-IF(ISNUMBER(J2429),J2429,0)-1),".")</f>
        <v>.</v>
      </c>
      <c r="U2429" s="24"/>
      <c r="V2429" s="296" t="str">
        <f t="shared" si="113"/>
        <v>.</v>
      </c>
      <c r="W2429" s="44"/>
      <c r="X2429" s="307"/>
      <c r="Y2429" s="44"/>
      <c r="Z2429" s="44"/>
      <c r="AA2429" s="44"/>
      <c r="AB2429" s="44"/>
      <c r="AC2429" s="44"/>
      <c r="AD2429" s="44"/>
      <c r="AE2429" s="44"/>
      <c r="AF2429" s="44"/>
      <c r="AG2429" s="44"/>
    </row>
    <row r="2430" spans="1:33" s="105" customFormat="1" ht="11.45" customHeight="1" outlineLevel="1" x14ac:dyDescent="0.2">
      <c r="A2430" s="142">
        <f t="shared" si="112"/>
        <v>2413</v>
      </c>
      <c r="B2430" s="318"/>
      <c r="C2430" s="71"/>
      <c r="D2430" s="314"/>
      <c r="E2430" s="70"/>
      <c r="F2430" s="309"/>
      <c r="G2430" s="308"/>
      <c r="H2430" s="305"/>
      <c r="I2430" s="305"/>
      <c r="J2430" s="311"/>
      <c r="K2430" s="305"/>
      <c r="L2430" s="130" t="str">
        <f>IF(I2430&lt;H2430,"Check dates",IF(AND(H2430="",I2430&gt;0),"Check dates",IF(I2430="",".",IFERROR(MAX(0,NETWORKDAYS(H2430,I2430,Lists!$F$45:$F$65)-IF(ISNUMBER(J2430),J2430,0)-1,0),"."))))</f>
        <v>.</v>
      </c>
      <c r="M2430" s="308"/>
      <c r="N2430" s="308"/>
      <c r="O2430" s="304"/>
      <c r="P2430" s="304"/>
      <c r="Q2430" s="304"/>
      <c r="R2430" s="304"/>
      <c r="S2430" s="130" t="str">
        <f t="shared" si="114"/>
        <v>.</v>
      </c>
      <c r="T2430" s="169" t="str">
        <f>IF(S2430="Yes",(NETWORKDAYS(H2430,$D$12,Lists!$F$45:$F$65)-IF(ISNUMBER(J2430),J2430,0)-1),".")</f>
        <v>.</v>
      </c>
      <c r="U2430" s="24"/>
      <c r="V2430" s="296" t="str">
        <f t="shared" si="113"/>
        <v>.</v>
      </c>
      <c r="W2430" s="44"/>
      <c r="X2430" s="307"/>
      <c r="Y2430" s="44"/>
      <c r="Z2430" s="44"/>
      <c r="AA2430" s="44"/>
      <c r="AB2430" s="44"/>
      <c r="AC2430" s="44"/>
      <c r="AD2430" s="44"/>
      <c r="AE2430" s="44"/>
      <c r="AF2430" s="44"/>
      <c r="AG2430" s="44"/>
    </row>
    <row r="2431" spans="1:33" s="105" customFormat="1" ht="11.45" customHeight="1" outlineLevel="1" x14ac:dyDescent="0.2">
      <c r="A2431" s="142">
        <f t="shared" si="112"/>
        <v>2414</v>
      </c>
      <c r="B2431" s="318"/>
      <c r="C2431" s="71"/>
      <c r="D2431" s="314"/>
      <c r="E2431" s="70"/>
      <c r="F2431" s="309"/>
      <c r="G2431" s="308"/>
      <c r="H2431" s="305"/>
      <c r="I2431" s="319"/>
      <c r="J2431" s="311"/>
      <c r="K2431" s="305"/>
      <c r="L2431" s="130" t="str">
        <f>IF(I2431&lt;H2431,"Check dates",IF(AND(H2431="",I2431&gt;0),"Check dates",IF(I2431="",".",IFERROR(MAX(0,NETWORKDAYS(H2431,I2431,Lists!$F$45:$F$65)-IF(ISNUMBER(J2431),J2431,0)-1,0),"."))))</f>
        <v>.</v>
      </c>
      <c r="M2431" s="308"/>
      <c r="N2431" s="308"/>
      <c r="O2431" s="304"/>
      <c r="P2431" s="304"/>
      <c r="Q2431" s="304"/>
      <c r="R2431" s="304"/>
      <c r="S2431" s="130" t="str">
        <f t="shared" si="114"/>
        <v>.</v>
      </c>
      <c r="T2431" s="169" t="str">
        <f>IF(S2431="Yes",(NETWORKDAYS(H2431,$D$12,Lists!$F$45:$F$65)-IF(ISNUMBER(J2431),J2431,0)-1),".")</f>
        <v>.</v>
      </c>
      <c r="U2431" s="24"/>
      <c r="V2431" s="296" t="str">
        <f t="shared" si="113"/>
        <v>.</v>
      </c>
      <c r="W2431" s="44"/>
      <c r="X2431" s="307"/>
      <c r="Y2431" s="44"/>
      <c r="Z2431" s="44"/>
      <c r="AA2431" s="44"/>
      <c r="AB2431" s="44"/>
      <c r="AC2431" s="44"/>
      <c r="AD2431" s="44"/>
      <c r="AE2431" s="44"/>
      <c r="AF2431" s="44"/>
      <c r="AG2431" s="44"/>
    </row>
    <row r="2432" spans="1:33" s="105" customFormat="1" ht="11.45" customHeight="1" outlineLevel="1" x14ac:dyDescent="0.2">
      <c r="A2432" s="142">
        <f t="shared" si="112"/>
        <v>2415</v>
      </c>
      <c r="B2432" s="318"/>
      <c r="C2432" s="71"/>
      <c r="D2432" s="314"/>
      <c r="E2432" s="70"/>
      <c r="F2432" s="309"/>
      <c r="G2432" s="308"/>
      <c r="H2432" s="305"/>
      <c r="I2432" s="305"/>
      <c r="J2432" s="311"/>
      <c r="K2432" s="305"/>
      <c r="L2432" s="130" t="str">
        <f>IF(I2432&lt;H2432,"Check dates",IF(AND(H2432="",I2432&gt;0),"Check dates",IF(I2432="",".",IFERROR(MAX(0,NETWORKDAYS(H2432,I2432,Lists!$F$45:$F$65)-IF(ISNUMBER(J2432),J2432,0)-1,0),"."))))</f>
        <v>.</v>
      </c>
      <c r="M2432" s="308"/>
      <c r="N2432" s="308"/>
      <c r="O2432" s="304"/>
      <c r="P2432" s="304"/>
      <c r="Q2432" s="304"/>
      <c r="R2432" s="304"/>
      <c r="S2432" s="130" t="str">
        <f t="shared" si="114"/>
        <v>.</v>
      </c>
      <c r="T2432" s="169" t="str">
        <f>IF(S2432="Yes",(NETWORKDAYS(H2432,$D$12,Lists!$F$45:$F$65)-IF(ISNUMBER(J2432),J2432,0)-1),".")</f>
        <v>.</v>
      </c>
      <c r="U2432" s="24"/>
      <c r="V2432" s="296" t="str">
        <f t="shared" si="113"/>
        <v>.</v>
      </c>
      <c r="W2432" s="44"/>
      <c r="X2432" s="307"/>
      <c r="Y2432" s="44"/>
      <c r="Z2432" s="44"/>
      <c r="AA2432" s="44"/>
      <c r="AB2432" s="44"/>
      <c r="AC2432" s="44"/>
      <c r="AD2432" s="44"/>
      <c r="AE2432" s="44"/>
      <c r="AF2432" s="44"/>
      <c r="AG2432" s="44"/>
    </row>
    <row r="2433" spans="1:33" s="105" customFormat="1" ht="11.45" customHeight="1" outlineLevel="1" x14ac:dyDescent="0.2">
      <c r="A2433" s="142">
        <f t="shared" si="112"/>
        <v>2416</v>
      </c>
      <c r="B2433" s="318"/>
      <c r="C2433" s="71"/>
      <c r="D2433" s="314"/>
      <c r="E2433" s="70"/>
      <c r="F2433" s="309"/>
      <c r="G2433" s="308"/>
      <c r="H2433" s="305"/>
      <c r="I2433" s="305"/>
      <c r="J2433" s="311"/>
      <c r="K2433" s="305"/>
      <c r="L2433" s="130" t="str">
        <f>IF(I2433&lt;H2433,"Check dates",IF(AND(H2433="",I2433&gt;0),"Check dates",IF(I2433="",".",IFERROR(MAX(0,NETWORKDAYS(H2433,I2433,Lists!$F$45:$F$65)-IF(ISNUMBER(J2433),J2433,0)-1,0),"."))))</f>
        <v>.</v>
      </c>
      <c r="M2433" s="308"/>
      <c r="N2433" s="308"/>
      <c r="O2433" s="304"/>
      <c r="P2433" s="304"/>
      <c r="Q2433" s="304"/>
      <c r="R2433" s="304"/>
      <c r="S2433" s="130" t="str">
        <f t="shared" si="114"/>
        <v>.</v>
      </c>
      <c r="T2433" s="169" t="str">
        <f>IF(S2433="Yes",(NETWORKDAYS(H2433,$D$12,Lists!$F$45:$F$65)-IF(ISNUMBER(J2433),J2433,0)-1),".")</f>
        <v>.</v>
      </c>
      <c r="U2433" s="24"/>
      <c r="V2433" s="296" t="str">
        <f t="shared" si="113"/>
        <v>.</v>
      </c>
      <c r="W2433" s="44"/>
      <c r="X2433" s="307"/>
      <c r="Y2433" s="44"/>
      <c r="Z2433" s="44"/>
      <c r="AA2433" s="44"/>
      <c r="AB2433" s="44"/>
      <c r="AC2433" s="44"/>
      <c r="AD2433" s="44"/>
      <c r="AE2433" s="44"/>
      <c r="AF2433" s="44"/>
      <c r="AG2433" s="44"/>
    </row>
    <row r="2434" spans="1:33" s="105" customFormat="1" ht="11.45" customHeight="1" outlineLevel="1" x14ac:dyDescent="0.2">
      <c r="A2434" s="142">
        <f t="shared" si="112"/>
        <v>2417</v>
      </c>
      <c r="B2434" s="318"/>
      <c r="C2434" s="71"/>
      <c r="D2434" s="314"/>
      <c r="E2434" s="70"/>
      <c r="F2434" s="309"/>
      <c r="G2434" s="308"/>
      <c r="H2434" s="305"/>
      <c r="I2434" s="319"/>
      <c r="J2434" s="311"/>
      <c r="K2434" s="305"/>
      <c r="L2434" s="130" t="str">
        <f>IF(I2434&lt;H2434,"Check dates",IF(AND(H2434="",I2434&gt;0),"Check dates",IF(I2434="",".",IFERROR(MAX(0,NETWORKDAYS(H2434,I2434,Lists!$F$45:$F$65)-IF(ISNUMBER(J2434),J2434,0)-1,0),"."))))</f>
        <v>.</v>
      </c>
      <c r="M2434" s="308"/>
      <c r="N2434" s="308"/>
      <c r="O2434" s="304"/>
      <c r="P2434" s="304"/>
      <c r="Q2434" s="304"/>
      <c r="R2434" s="304"/>
      <c r="S2434" s="130" t="str">
        <f t="shared" si="114"/>
        <v>.</v>
      </c>
      <c r="T2434" s="169" t="str">
        <f>IF(S2434="Yes",(NETWORKDAYS(H2434,$D$12,Lists!$F$45:$F$65)-IF(ISNUMBER(J2434),J2434,0)-1),".")</f>
        <v>.</v>
      </c>
      <c r="U2434" s="24"/>
      <c r="V2434" s="296" t="str">
        <f t="shared" si="113"/>
        <v>.</v>
      </c>
      <c r="W2434" s="44"/>
      <c r="X2434" s="307"/>
      <c r="Y2434" s="44"/>
      <c r="Z2434" s="44"/>
      <c r="AA2434" s="44"/>
      <c r="AB2434" s="44"/>
      <c r="AC2434" s="44"/>
      <c r="AD2434" s="44"/>
      <c r="AE2434" s="44"/>
      <c r="AF2434" s="44"/>
      <c r="AG2434" s="44"/>
    </row>
    <row r="2435" spans="1:33" s="105" customFormat="1" ht="11.45" customHeight="1" outlineLevel="1" x14ac:dyDescent="0.2">
      <c r="A2435" s="142">
        <f t="shared" si="112"/>
        <v>2418</v>
      </c>
      <c r="B2435" s="318"/>
      <c r="C2435" s="71"/>
      <c r="D2435" s="314"/>
      <c r="E2435" s="70"/>
      <c r="F2435" s="309"/>
      <c r="G2435" s="308"/>
      <c r="H2435" s="305"/>
      <c r="I2435" s="319"/>
      <c r="J2435" s="311"/>
      <c r="K2435" s="305"/>
      <c r="L2435" s="130" t="str">
        <f>IF(I2435&lt;H2435,"Check dates",IF(AND(H2435="",I2435&gt;0),"Check dates",IF(I2435="",".",IFERROR(MAX(0,NETWORKDAYS(H2435,I2435,Lists!$F$45:$F$65)-IF(ISNUMBER(J2435),J2435,0)-1,0),"."))))</f>
        <v>.</v>
      </c>
      <c r="M2435" s="308"/>
      <c r="N2435" s="308"/>
      <c r="O2435" s="304"/>
      <c r="P2435" s="304"/>
      <c r="Q2435" s="304"/>
      <c r="R2435" s="304"/>
      <c r="S2435" s="130" t="str">
        <f t="shared" si="114"/>
        <v>.</v>
      </c>
      <c r="T2435" s="169" t="str">
        <f>IF(S2435="Yes",(NETWORKDAYS(H2435,$D$12,Lists!$F$45:$F$65)-IF(ISNUMBER(J2435),J2435,0)-1),".")</f>
        <v>.</v>
      </c>
      <c r="U2435" s="24"/>
      <c r="V2435" s="296" t="str">
        <f t="shared" si="113"/>
        <v>.</v>
      </c>
      <c r="W2435" s="44"/>
      <c r="X2435" s="307"/>
      <c r="Y2435" s="44"/>
      <c r="Z2435" s="44"/>
      <c r="AA2435" s="44"/>
      <c r="AB2435" s="44"/>
      <c r="AC2435" s="44"/>
      <c r="AD2435" s="44"/>
      <c r="AE2435" s="44"/>
      <c r="AF2435" s="44"/>
      <c r="AG2435" s="44"/>
    </row>
    <row r="2436" spans="1:33" s="105" customFormat="1" ht="11.45" customHeight="1" outlineLevel="1" x14ac:dyDescent="0.2">
      <c r="A2436" s="142">
        <f t="shared" si="112"/>
        <v>2419</v>
      </c>
      <c r="B2436" s="318"/>
      <c r="C2436" s="71"/>
      <c r="D2436" s="314"/>
      <c r="E2436" s="70"/>
      <c r="F2436" s="309"/>
      <c r="G2436" s="308"/>
      <c r="H2436" s="305"/>
      <c r="I2436" s="305"/>
      <c r="J2436" s="311"/>
      <c r="K2436" s="305"/>
      <c r="L2436" s="130" t="str">
        <f>IF(I2436&lt;H2436,"Check dates",IF(AND(H2436="",I2436&gt;0),"Check dates",IF(I2436="",".",IFERROR(MAX(0,NETWORKDAYS(H2436,I2436,Lists!$F$45:$F$65)-IF(ISNUMBER(J2436),J2436,0)-1,0),"."))))</f>
        <v>.</v>
      </c>
      <c r="M2436" s="308"/>
      <c r="N2436" s="308"/>
      <c r="O2436" s="304"/>
      <c r="P2436" s="304"/>
      <c r="Q2436" s="304"/>
      <c r="R2436" s="304"/>
      <c r="S2436" s="130" t="str">
        <f t="shared" si="114"/>
        <v>.</v>
      </c>
      <c r="T2436" s="169" t="str">
        <f>IF(S2436="Yes",(NETWORKDAYS(H2436,$D$12,Lists!$F$45:$F$65)-IF(ISNUMBER(J2436),J2436,0)-1),".")</f>
        <v>.</v>
      </c>
      <c r="U2436" s="24"/>
      <c r="V2436" s="296" t="str">
        <f t="shared" si="113"/>
        <v>.</v>
      </c>
      <c r="W2436" s="44"/>
      <c r="X2436" s="307"/>
      <c r="Y2436" s="44"/>
      <c r="Z2436" s="44"/>
      <c r="AA2436" s="44"/>
      <c r="AB2436" s="44"/>
      <c r="AC2436" s="44"/>
      <c r="AD2436" s="44"/>
      <c r="AE2436" s="44"/>
      <c r="AF2436" s="44"/>
      <c r="AG2436" s="44"/>
    </row>
    <row r="2437" spans="1:33" s="105" customFormat="1" ht="11.45" customHeight="1" outlineLevel="1" x14ac:dyDescent="0.2">
      <c r="A2437" s="142">
        <f t="shared" si="112"/>
        <v>2420</v>
      </c>
      <c r="B2437" s="318"/>
      <c r="C2437" s="71"/>
      <c r="D2437" s="314"/>
      <c r="E2437" s="70"/>
      <c r="F2437" s="309"/>
      <c r="G2437" s="308"/>
      <c r="H2437" s="305"/>
      <c r="I2437" s="305"/>
      <c r="J2437" s="311"/>
      <c r="K2437" s="305"/>
      <c r="L2437" s="130" t="str">
        <f>IF(I2437&lt;H2437,"Check dates",IF(AND(H2437="",I2437&gt;0),"Check dates",IF(I2437="",".",IFERROR(MAX(0,NETWORKDAYS(H2437,I2437,Lists!$F$45:$F$65)-IF(ISNUMBER(J2437),J2437,0)-1,0),"."))))</f>
        <v>.</v>
      </c>
      <c r="M2437" s="308"/>
      <c r="N2437" s="308"/>
      <c r="O2437" s="304"/>
      <c r="P2437" s="304"/>
      <c r="Q2437" s="304"/>
      <c r="R2437" s="304"/>
      <c r="S2437" s="130" t="str">
        <f t="shared" si="114"/>
        <v>.</v>
      </c>
      <c r="T2437" s="169" t="str">
        <f>IF(S2437="Yes",(NETWORKDAYS(H2437,$D$12,Lists!$F$45:$F$65)-IF(ISNUMBER(J2437),J2437,0)-1),".")</f>
        <v>.</v>
      </c>
      <c r="U2437" s="24"/>
      <c r="V2437" s="296" t="str">
        <f t="shared" si="113"/>
        <v>.</v>
      </c>
      <c r="W2437" s="44"/>
      <c r="X2437" s="307"/>
      <c r="Y2437" s="44"/>
      <c r="Z2437" s="44"/>
      <c r="AA2437" s="44"/>
      <c r="AB2437" s="44"/>
      <c r="AC2437" s="44"/>
      <c r="AD2437" s="44"/>
      <c r="AE2437" s="44"/>
      <c r="AF2437" s="44"/>
      <c r="AG2437" s="44"/>
    </row>
    <row r="2438" spans="1:33" s="105" customFormat="1" ht="11.45" customHeight="1" outlineLevel="1" x14ac:dyDescent="0.2">
      <c r="A2438" s="142">
        <f t="shared" si="112"/>
        <v>2421</v>
      </c>
      <c r="B2438" s="318"/>
      <c r="C2438" s="71"/>
      <c r="D2438" s="314"/>
      <c r="E2438" s="70"/>
      <c r="F2438" s="309"/>
      <c r="G2438" s="308"/>
      <c r="H2438" s="305"/>
      <c r="I2438" s="305"/>
      <c r="J2438" s="311"/>
      <c r="K2438" s="305"/>
      <c r="L2438" s="130" t="str">
        <f>IF(I2438&lt;H2438,"Check dates",IF(AND(H2438="",I2438&gt;0),"Check dates",IF(I2438="",".",IFERROR(MAX(0,NETWORKDAYS(H2438,I2438,Lists!$F$45:$F$65)-IF(ISNUMBER(J2438),J2438,0)-1,0),"."))))</f>
        <v>.</v>
      </c>
      <c r="M2438" s="308"/>
      <c r="N2438" s="308"/>
      <c r="O2438" s="304"/>
      <c r="P2438" s="304"/>
      <c r="Q2438" s="304"/>
      <c r="R2438" s="304"/>
      <c r="S2438" s="130" t="str">
        <f t="shared" si="114"/>
        <v>.</v>
      </c>
      <c r="T2438" s="169" t="str">
        <f>IF(S2438="Yes",(NETWORKDAYS(H2438,$D$12,Lists!$F$45:$F$65)-IF(ISNUMBER(J2438),J2438,0)-1),".")</f>
        <v>.</v>
      </c>
      <c r="U2438" s="24"/>
      <c r="V2438" s="296" t="str">
        <f t="shared" si="113"/>
        <v>.</v>
      </c>
      <c r="W2438" s="44"/>
      <c r="X2438" s="307"/>
      <c r="Y2438" s="44"/>
      <c r="Z2438" s="44"/>
      <c r="AA2438" s="44"/>
      <c r="AB2438" s="44"/>
      <c r="AC2438" s="44"/>
      <c r="AD2438" s="44"/>
      <c r="AE2438" s="44"/>
      <c r="AF2438" s="44"/>
      <c r="AG2438" s="44"/>
    </row>
    <row r="2439" spans="1:33" s="105" customFormat="1" ht="11.45" customHeight="1" outlineLevel="1" x14ac:dyDescent="0.2">
      <c r="A2439" s="142">
        <f t="shared" si="112"/>
        <v>2422</v>
      </c>
      <c r="B2439" s="318"/>
      <c r="C2439" s="71"/>
      <c r="D2439" s="314"/>
      <c r="E2439" s="70"/>
      <c r="F2439" s="309"/>
      <c r="G2439" s="308"/>
      <c r="H2439" s="305"/>
      <c r="I2439" s="305"/>
      <c r="J2439" s="311"/>
      <c r="K2439" s="305"/>
      <c r="L2439" s="130" t="str">
        <f>IF(I2439&lt;H2439,"Check dates",IF(AND(H2439="",I2439&gt;0),"Check dates",IF(I2439="",".",IFERROR(MAX(0,NETWORKDAYS(H2439,I2439,Lists!$F$45:$F$65)-IF(ISNUMBER(J2439),J2439,0)-1,0),"."))))</f>
        <v>.</v>
      </c>
      <c r="M2439" s="308"/>
      <c r="N2439" s="308"/>
      <c r="O2439" s="304"/>
      <c r="P2439" s="304"/>
      <c r="Q2439" s="304"/>
      <c r="R2439" s="304"/>
      <c r="S2439" s="130" t="str">
        <f t="shared" si="114"/>
        <v>.</v>
      </c>
      <c r="T2439" s="169" t="str">
        <f>IF(S2439="Yes",(NETWORKDAYS(H2439,$D$12,Lists!$F$45:$F$65)-IF(ISNUMBER(J2439),J2439,0)-1),".")</f>
        <v>.</v>
      </c>
      <c r="U2439" s="24"/>
      <c r="V2439" s="296" t="str">
        <f t="shared" si="113"/>
        <v>.</v>
      </c>
      <c r="W2439" s="44"/>
      <c r="X2439" s="307"/>
      <c r="Y2439" s="44"/>
      <c r="Z2439" s="44"/>
      <c r="AA2439" s="44"/>
      <c r="AB2439" s="44"/>
      <c r="AC2439" s="44"/>
      <c r="AD2439" s="44"/>
      <c r="AE2439" s="44"/>
      <c r="AF2439" s="44"/>
      <c r="AG2439" s="44"/>
    </row>
    <row r="2440" spans="1:33" s="105" customFormat="1" ht="11.45" customHeight="1" outlineLevel="1" x14ac:dyDescent="0.2">
      <c r="A2440" s="142">
        <f t="shared" si="112"/>
        <v>2423</v>
      </c>
      <c r="B2440" s="318"/>
      <c r="C2440" s="71"/>
      <c r="D2440" s="314"/>
      <c r="E2440" s="70"/>
      <c r="F2440" s="309"/>
      <c r="G2440" s="308"/>
      <c r="H2440" s="305"/>
      <c r="I2440" s="319"/>
      <c r="J2440" s="311"/>
      <c r="K2440" s="305"/>
      <c r="L2440" s="130" t="str">
        <f>IF(I2440&lt;H2440,"Check dates",IF(AND(H2440="",I2440&gt;0),"Check dates",IF(I2440="",".",IFERROR(MAX(0,NETWORKDAYS(H2440,I2440,Lists!$F$45:$F$65)-IF(ISNUMBER(J2440),J2440,0)-1,0),"."))))</f>
        <v>.</v>
      </c>
      <c r="M2440" s="308"/>
      <c r="N2440" s="308"/>
      <c r="O2440" s="304"/>
      <c r="P2440" s="304"/>
      <c r="Q2440" s="304"/>
      <c r="R2440" s="304"/>
      <c r="S2440" s="130" t="str">
        <f t="shared" si="114"/>
        <v>.</v>
      </c>
      <c r="T2440" s="169" t="str">
        <f>IF(S2440="Yes",(NETWORKDAYS(H2440,$D$12,Lists!$F$45:$F$65)-IF(ISNUMBER(J2440),J2440,0)-1),".")</f>
        <v>.</v>
      </c>
      <c r="U2440" s="24"/>
      <c r="V2440" s="296" t="str">
        <f t="shared" si="113"/>
        <v>.</v>
      </c>
      <c r="W2440" s="44"/>
      <c r="X2440" s="307"/>
      <c r="Y2440" s="44"/>
      <c r="Z2440" s="44"/>
      <c r="AA2440" s="44"/>
      <c r="AB2440" s="44"/>
      <c r="AC2440" s="44"/>
      <c r="AD2440" s="44"/>
      <c r="AE2440" s="44"/>
      <c r="AF2440" s="44"/>
      <c r="AG2440" s="44"/>
    </row>
    <row r="2441" spans="1:33" s="105" customFormat="1" ht="11.45" customHeight="1" outlineLevel="1" x14ac:dyDescent="0.2">
      <c r="A2441" s="142">
        <f t="shared" si="112"/>
        <v>2424</v>
      </c>
      <c r="B2441" s="318"/>
      <c r="C2441" s="71"/>
      <c r="D2441" s="314"/>
      <c r="E2441" s="70"/>
      <c r="F2441" s="309"/>
      <c r="G2441" s="308"/>
      <c r="H2441" s="305"/>
      <c r="I2441" s="319"/>
      <c r="J2441" s="311"/>
      <c r="K2441" s="305"/>
      <c r="L2441" s="130" t="str">
        <f>IF(I2441&lt;H2441,"Check dates",IF(AND(H2441="",I2441&gt;0),"Check dates",IF(I2441="",".",IFERROR(MAX(0,NETWORKDAYS(H2441,I2441,Lists!$F$45:$F$65)-IF(ISNUMBER(J2441),J2441,0)-1,0),"."))))</f>
        <v>.</v>
      </c>
      <c r="M2441" s="308"/>
      <c r="N2441" s="308"/>
      <c r="O2441" s="304"/>
      <c r="P2441" s="304"/>
      <c r="Q2441" s="304"/>
      <c r="R2441" s="304"/>
      <c r="S2441" s="130" t="str">
        <f t="shared" si="114"/>
        <v>.</v>
      </c>
      <c r="T2441" s="169" t="str">
        <f>IF(S2441="Yes",(NETWORKDAYS(H2441,$D$12,Lists!$F$45:$F$65)-IF(ISNUMBER(J2441),J2441,0)-1),".")</f>
        <v>.</v>
      </c>
      <c r="U2441" s="24"/>
      <c r="V2441" s="296" t="str">
        <f t="shared" si="113"/>
        <v>.</v>
      </c>
      <c r="W2441" s="44"/>
      <c r="X2441" s="307"/>
      <c r="Y2441" s="44"/>
      <c r="Z2441" s="44"/>
      <c r="AA2441" s="44"/>
      <c r="AB2441" s="44"/>
      <c r="AC2441" s="44"/>
      <c r="AD2441" s="44"/>
      <c r="AE2441" s="44"/>
      <c r="AF2441" s="44"/>
      <c r="AG2441" s="44"/>
    </row>
    <row r="2442" spans="1:33" s="105" customFormat="1" ht="11.45" customHeight="1" outlineLevel="1" x14ac:dyDescent="0.2">
      <c r="A2442" s="142">
        <f t="shared" si="112"/>
        <v>2425</v>
      </c>
      <c r="B2442" s="318"/>
      <c r="C2442" s="71"/>
      <c r="D2442" s="314"/>
      <c r="E2442" s="70"/>
      <c r="F2442" s="70"/>
      <c r="G2442" s="265"/>
      <c r="H2442" s="305"/>
      <c r="I2442" s="305"/>
      <c r="J2442" s="311"/>
      <c r="K2442" s="305"/>
      <c r="L2442" s="130" t="str">
        <f>IF(I2442&lt;H2442,"Check dates",IF(AND(H2442="",I2442&gt;0),"Check dates",IF(I2442="",".",IFERROR(MAX(0,NETWORKDAYS(H2442,I2442,Lists!$F$45:$F$65)-IF(ISNUMBER(J2442),J2442,0)-1,0),"."))))</f>
        <v>.</v>
      </c>
      <c r="M2442" s="308"/>
      <c r="N2442" s="308"/>
      <c r="O2442" s="304"/>
      <c r="P2442" s="304"/>
      <c r="Q2442" s="304"/>
      <c r="R2442" s="304"/>
      <c r="S2442" s="130" t="str">
        <f t="shared" si="114"/>
        <v>.</v>
      </c>
      <c r="T2442" s="169" t="str">
        <f>IF(S2442="Yes",(NETWORKDAYS(H2442,$D$12,Lists!$F$45:$F$65)-IF(ISNUMBER(J2442),J2442,0)-1),".")</f>
        <v>.</v>
      </c>
      <c r="U2442" s="24"/>
      <c r="V2442" s="296" t="str">
        <f t="shared" si="113"/>
        <v>.</v>
      </c>
      <c r="W2442" s="44"/>
      <c r="X2442" s="307"/>
      <c r="Y2442" s="44"/>
      <c r="Z2442" s="44"/>
      <c r="AA2442" s="44"/>
      <c r="AB2442" s="44"/>
      <c r="AC2442" s="44"/>
      <c r="AD2442" s="44"/>
      <c r="AE2442" s="44"/>
      <c r="AF2442" s="44"/>
      <c r="AG2442" s="44"/>
    </row>
    <row r="2443" spans="1:33" s="105" customFormat="1" ht="11.45" customHeight="1" outlineLevel="1" x14ac:dyDescent="0.2">
      <c r="A2443" s="142">
        <f t="shared" si="112"/>
        <v>2426</v>
      </c>
      <c r="B2443" s="318"/>
      <c r="C2443" s="71"/>
      <c r="D2443" s="314"/>
      <c r="E2443" s="70"/>
      <c r="F2443" s="70"/>
      <c r="G2443" s="265"/>
      <c r="H2443" s="305"/>
      <c r="I2443" s="319"/>
      <c r="J2443" s="311"/>
      <c r="K2443" s="305"/>
      <c r="L2443" s="130" t="str">
        <f>IF(I2443&lt;H2443,"Check dates",IF(AND(H2443="",I2443&gt;0),"Check dates",IF(I2443="",".",IFERROR(MAX(0,NETWORKDAYS(H2443,I2443,Lists!$F$45:$F$65)-IF(ISNUMBER(J2443),J2443,0)-1,0),"."))))</f>
        <v>.</v>
      </c>
      <c r="M2443" s="308"/>
      <c r="N2443" s="308"/>
      <c r="O2443" s="304"/>
      <c r="P2443" s="304"/>
      <c r="Q2443" s="304"/>
      <c r="R2443" s="304"/>
      <c r="S2443" s="130" t="str">
        <f t="shared" si="114"/>
        <v>.</v>
      </c>
      <c r="T2443" s="169" t="str">
        <f>IF(S2443="Yes",(NETWORKDAYS(H2443,$D$12,Lists!$F$45:$F$65)-IF(ISNUMBER(J2443),J2443,0)-1),".")</f>
        <v>.</v>
      </c>
      <c r="U2443" s="24"/>
      <c r="V2443" s="296" t="str">
        <f t="shared" si="113"/>
        <v>.</v>
      </c>
      <c r="W2443" s="44"/>
      <c r="X2443" s="307"/>
      <c r="Y2443" s="44"/>
      <c r="Z2443" s="44"/>
      <c r="AA2443" s="44"/>
      <c r="AB2443" s="44"/>
      <c r="AC2443" s="44"/>
      <c r="AD2443" s="44"/>
      <c r="AE2443" s="44"/>
      <c r="AF2443" s="44"/>
      <c r="AG2443" s="44"/>
    </row>
    <row r="2444" spans="1:33" s="105" customFormat="1" ht="11.45" customHeight="1" outlineLevel="1" x14ac:dyDescent="0.2">
      <c r="A2444" s="142">
        <f t="shared" si="112"/>
        <v>2427</v>
      </c>
      <c r="B2444" s="318"/>
      <c r="C2444" s="71"/>
      <c r="D2444" s="314"/>
      <c r="E2444" s="70"/>
      <c r="F2444" s="70"/>
      <c r="G2444" s="265"/>
      <c r="H2444" s="305"/>
      <c r="I2444" s="319"/>
      <c r="J2444" s="311"/>
      <c r="K2444" s="305"/>
      <c r="L2444" s="130" t="str">
        <f>IF(I2444&lt;H2444,"Check dates",IF(AND(H2444="",I2444&gt;0),"Check dates",IF(I2444="",".",IFERROR(MAX(0,NETWORKDAYS(H2444,I2444,Lists!$F$45:$F$65)-IF(ISNUMBER(J2444),J2444,0)-1,0),"."))))</f>
        <v>.</v>
      </c>
      <c r="M2444" s="308"/>
      <c r="N2444" s="308"/>
      <c r="O2444" s="304"/>
      <c r="P2444" s="304"/>
      <c r="Q2444" s="304"/>
      <c r="R2444" s="304"/>
      <c r="S2444" s="130" t="str">
        <f t="shared" si="114"/>
        <v>.</v>
      </c>
      <c r="T2444" s="169" t="str">
        <f>IF(S2444="Yes",(NETWORKDAYS(H2444,$D$12,Lists!$F$45:$F$65)-IF(ISNUMBER(J2444),J2444,0)-1),".")</f>
        <v>.</v>
      </c>
      <c r="U2444" s="24"/>
      <c r="V2444" s="296" t="str">
        <f t="shared" si="113"/>
        <v>.</v>
      </c>
      <c r="W2444" s="44"/>
      <c r="X2444" s="307"/>
      <c r="Y2444" s="44"/>
      <c r="Z2444" s="44"/>
      <c r="AA2444" s="44"/>
      <c r="AB2444" s="44"/>
      <c r="AC2444" s="44"/>
      <c r="AD2444" s="44"/>
      <c r="AE2444" s="44"/>
      <c r="AF2444" s="44"/>
      <c r="AG2444" s="44"/>
    </row>
    <row r="2445" spans="1:33" s="105" customFormat="1" outlineLevel="1" x14ac:dyDescent="0.2">
      <c r="A2445" s="142">
        <f t="shared" ref="A2445:A2508" si="115">A2444+1</f>
        <v>2428</v>
      </c>
      <c r="B2445" s="318"/>
      <c r="C2445" s="71"/>
      <c r="D2445" s="314"/>
      <c r="E2445" s="70"/>
      <c r="F2445" s="70"/>
      <c r="G2445" s="265"/>
      <c r="H2445" s="305"/>
      <c r="I2445" s="319"/>
      <c r="J2445" s="311"/>
      <c r="K2445" s="305"/>
      <c r="L2445" s="130" t="str">
        <f>IF(I2445&lt;H2445,"Check dates",IF(AND(H2445="",I2445&gt;0),"Check dates",IF(I2445="",".",IFERROR(MAX(0,NETWORKDAYS(H2445,I2445,Lists!$F$45:$F$65)-IF(ISNUMBER(J2445),J2445,0)-1,0),"."))))</f>
        <v>.</v>
      </c>
      <c r="M2445" s="308"/>
      <c r="N2445" s="308"/>
      <c r="O2445" s="304"/>
      <c r="P2445" s="304"/>
      <c r="Q2445" s="304"/>
      <c r="R2445" s="304"/>
      <c r="S2445" s="130" t="str">
        <f t="shared" si="114"/>
        <v>.</v>
      </c>
      <c r="T2445" s="169" t="str">
        <f>IF(S2445="Yes",(NETWORKDAYS(H2445,$D$12,Lists!$F$45:$F$65)-IF(ISNUMBER(J2445),J2445,0)-1),".")</f>
        <v>.</v>
      </c>
      <c r="U2445" s="24"/>
      <c r="V2445" s="296" t="str">
        <f t="shared" si="113"/>
        <v>.</v>
      </c>
      <c r="W2445" s="44"/>
      <c r="X2445" s="307"/>
      <c r="Y2445" s="44"/>
      <c r="Z2445" s="44"/>
      <c r="AA2445" s="44"/>
      <c r="AB2445" s="44"/>
      <c r="AC2445" s="44"/>
      <c r="AD2445" s="44"/>
      <c r="AE2445" s="44"/>
      <c r="AF2445" s="44"/>
      <c r="AG2445" s="44"/>
    </row>
    <row r="2446" spans="1:33" s="105" customFormat="1" ht="11.45" customHeight="1" outlineLevel="1" x14ac:dyDescent="0.2">
      <c r="A2446" s="142">
        <f t="shared" si="115"/>
        <v>2429</v>
      </c>
      <c r="B2446" s="318"/>
      <c r="C2446" s="71"/>
      <c r="D2446" s="314"/>
      <c r="E2446" s="70"/>
      <c r="F2446" s="70"/>
      <c r="G2446" s="265"/>
      <c r="H2446" s="305"/>
      <c r="I2446" s="319"/>
      <c r="J2446" s="311"/>
      <c r="K2446" s="305"/>
      <c r="L2446" s="130" t="str">
        <f>IF(I2446&lt;H2446,"Check dates",IF(AND(H2446="",I2446&gt;0),"Check dates",IF(I2446="",".",IFERROR(MAX(0,NETWORKDAYS(H2446,I2446,Lists!$F$45:$F$65)-IF(ISNUMBER(J2446),J2446,0)-1,0),"."))))</f>
        <v>.</v>
      </c>
      <c r="M2446" s="308"/>
      <c r="N2446" s="308"/>
      <c r="O2446" s="304"/>
      <c r="P2446" s="304"/>
      <c r="Q2446" s="304"/>
      <c r="R2446" s="304"/>
      <c r="S2446" s="130" t="str">
        <f t="shared" si="114"/>
        <v>.</v>
      </c>
      <c r="T2446" s="169" t="str">
        <f>IF(S2446="Yes",(NETWORKDAYS(H2446,$D$12,Lists!$F$45:$F$65)-IF(ISNUMBER(J2446),J2446,0)-1),".")</f>
        <v>.</v>
      </c>
      <c r="U2446" s="24"/>
      <c r="V2446" s="296" t="str">
        <f t="shared" si="113"/>
        <v>.</v>
      </c>
      <c r="W2446" s="44"/>
      <c r="X2446" s="307"/>
      <c r="Y2446" s="44"/>
      <c r="Z2446" s="44"/>
      <c r="AA2446" s="44"/>
      <c r="AB2446" s="44"/>
      <c r="AC2446" s="44"/>
      <c r="AD2446" s="44"/>
      <c r="AE2446" s="44"/>
      <c r="AF2446" s="44"/>
      <c r="AG2446" s="44"/>
    </row>
    <row r="2447" spans="1:33" s="105" customFormat="1" ht="11.45" customHeight="1" outlineLevel="1" x14ac:dyDescent="0.2">
      <c r="A2447" s="142">
        <f t="shared" si="115"/>
        <v>2430</v>
      </c>
      <c r="B2447" s="318"/>
      <c r="C2447" s="71"/>
      <c r="D2447" s="314"/>
      <c r="E2447" s="70"/>
      <c r="F2447" s="309"/>
      <c r="G2447" s="308"/>
      <c r="H2447" s="305"/>
      <c r="I2447" s="319"/>
      <c r="J2447" s="311"/>
      <c r="K2447" s="305"/>
      <c r="L2447" s="130" t="str">
        <f>IF(I2447&lt;H2447,"Check dates",IF(AND(H2447="",I2447&gt;0),"Check dates",IF(I2447="",".",IFERROR(MAX(0,NETWORKDAYS(H2447,I2447,Lists!$F$45:$F$65)-IF(ISNUMBER(J2447),J2447,0)-1,0),"."))))</f>
        <v>.</v>
      </c>
      <c r="M2447" s="308"/>
      <c r="N2447" s="308"/>
      <c r="O2447" s="304"/>
      <c r="P2447" s="304"/>
      <c r="Q2447" s="304"/>
      <c r="R2447" s="304"/>
      <c r="S2447" s="130" t="str">
        <f t="shared" si="114"/>
        <v>.</v>
      </c>
      <c r="T2447" s="169" t="str">
        <f>IF(S2447="Yes",(NETWORKDAYS(H2447,$D$12,Lists!$F$45:$F$65)-IF(ISNUMBER(J2447),J2447,0)-1),".")</f>
        <v>.</v>
      </c>
      <c r="U2447" s="24"/>
      <c r="V2447" s="296" t="str">
        <f t="shared" si="113"/>
        <v>.</v>
      </c>
      <c r="W2447" s="44"/>
      <c r="X2447" s="307"/>
      <c r="Y2447" s="44"/>
      <c r="Z2447" s="44"/>
      <c r="AA2447" s="44"/>
      <c r="AB2447" s="44"/>
      <c r="AC2447" s="44"/>
      <c r="AD2447" s="44"/>
      <c r="AE2447" s="44"/>
      <c r="AF2447" s="44"/>
      <c r="AG2447" s="44"/>
    </row>
    <row r="2448" spans="1:33" s="105" customFormat="1" ht="11.45" customHeight="1" outlineLevel="1" x14ac:dyDescent="0.2">
      <c r="A2448" s="142">
        <f t="shared" si="115"/>
        <v>2431</v>
      </c>
      <c r="B2448" s="318"/>
      <c r="C2448" s="71"/>
      <c r="D2448" s="314"/>
      <c r="E2448" s="70"/>
      <c r="F2448" s="309"/>
      <c r="G2448" s="308"/>
      <c r="H2448" s="305"/>
      <c r="I2448" s="319"/>
      <c r="J2448" s="311"/>
      <c r="K2448" s="305"/>
      <c r="L2448" s="130" t="str">
        <f>IF(I2448&lt;H2448,"Check dates",IF(AND(H2448="",I2448&gt;0),"Check dates",IF(I2448="",".",IFERROR(MAX(0,NETWORKDAYS(H2448,I2448,Lists!$F$45:$F$65)-IF(ISNUMBER(J2448),J2448,0)-1,0),"."))))</f>
        <v>.</v>
      </c>
      <c r="M2448" s="308"/>
      <c r="N2448" s="308"/>
      <c r="O2448" s="304"/>
      <c r="P2448" s="304"/>
      <c r="Q2448" s="304"/>
      <c r="R2448" s="304"/>
      <c r="S2448" s="130" t="str">
        <f t="shared" si="114"/>
        <v>.</v>
      </c>
      <c r="T2448" s="169" t="str">
        <f>IF(S2448="Yes",(NETWORKDAYS(H2448,$D$12,Lists!$F$45:$F$65)-IF(ISNUMBER(J2448),J2448,0)-1),".")</f>
        <v>.</v>
      </c>
      <c r="U2448" s="24"/>
      <c r="V2448" s="296" t="str">
        <f t="shared" si="113"/>
        <v>.</v>
      </c>
      <c r="W2448" s="44"/>
      <c r="X2448" s="307"/>
      <c r="Y2448" s="44"/>
      <c r="Z2448" s="44"/>
      <c r="AA2448" s="44"/>
      <c r="AB2448" s="44"/>
      <c r="AC2448" s="44"/>
      <c r="AD2448" s="44"/>
      <c r="AE2448" s="44"/>
      <c r="AF2448" s="44"/>
      <c r="AG2448" s="44"/>
    </row>
    <row r="2449" spans="1:33" s="105" customFormat="1" ht="11.45" customHeight="1" outlineLevel="1" x14ac:dyDescent="0.2">
      <c r="A2449" s="142">
        <f t="shared" si="115"/>
        <v>2432</v>
      </c>
      <c r="B2449" s="318"/>
      <c r="C2449" s="71"/>
      <c r="D2449" s="314"/>
      <c r="E2449" s="70"/>
      <c r="F2449" s="309"/>
      <c r="G2449" s="308"/>
      <c r="H2449" s="305"/>
      <c r="I2449" s="319"/>
      <c r="J2449" s="311"/>
      <c r="K2449" s="305"/>
      <c r="L2449" s="130" t="str">
        <f>IF(I2449&lt;H2449,"Check dates",IF(AND(H2449="",I2449&gt;0),"Check dates",IF(I2449="",".",IFERROR(MAX(0,NETWORKDAYS(H2449,I2449,Lists!$F$45:$F$65)-IF(ISNUMBER(J2449),J2449,0)-1,0),"."))))</f>
        <v>.</v>
      </c>
      <c r="M2449" s="308"/>
      <c r="N2449" s="308"/>
      <c r="O2449" s="304"/>
      <c r="P2449" s="304"/>
      <c r="Q2449" s="304"/>
      <c r="R2449" s="304"/>
      <c r="S2449" s="130" t="str">
        <f t="shared" si="114"/>
        <v>.</v>
      </c>
      <c r="T2449" s="169" t="str">
        <f>IF(S2449="Yes",(NETWORKDAYS(H2449,$D$12,Lists!$F$45:$F$65)-IF(ISNUMBER(J2449),J2449,0)-1),".")</f>
        <v>.</v>
      </c>
      <c r="U2449" s="24"/>
      <c r="V2449" s="296" t="str">
        <f t="shared" ref="V2449:V2510" si="116">IF(I2449="",".",IF(VALUE(I2449)&lt;=VALUE($D$12),VALUE(I2449),"."))</f>
        <v>.</v>
      </c>
      <c r="W2449" s="44"/>
      <c r="X2449" s="307"/>
      <c r="Y2449" s="44"/>
      <c r="Z2449" s="44"/>
      <c r="AA2449" s="44"/>
      <c r="AB2449" s="44"/>
      <c r="AC2449" s="44"/>
      <c r="AD2449" s="44"/>
      <c r="AE2449" s="44"/>
      <c r="AF2449" s="44"/>
      <c r="AG2449" s="44"/>
    </row>
    <row r="2450" spans="1:33" s="105" customFormat="1" ht="11.45" customHeight="1" outlineLevel="1" x14ac:dyDescent="0.2">
      <c r="A2450" s="142">
        <f t="shared" si="115"/>
        <v>2433</v>
      </c>
      <c r="B2450" s="318"/>
      <c r="C2450" s="71"/>
      <c r="D2450" s="314"/>
      <c r="E2450" s="70"/>
      <c r="F2450" s="309"/>
      <c r="G2450" s="308"/>
      <c r="H2450" s="305"/>
      <c r="I2450" s="305"/>
      <c r="J2450" s="311"/>
      <c r="K2450" s="305"/>
      <c r="L2450" s="130" t="str">
        <f>IF(I2450&lt;H2450,"Check dates",IF(AND(H2450="",I2450&gt;0),"Check dates",IF(I2450="",".",IFERROR(MAX(0,NETWORKDAYS(H2450,I2450,Lists!$F$45:$F$65)-IF(ISNUMBER(J2450),J2450,0)-1,0),"."))))</f>
        <v>.</v>
      </c>
      <c r="M2450" s="308"/>
      <c r="N2450" s="308"/>
      <c r="O2450" s="304"/>
      <c r="P2450" s="304"/>
      <c r="Q2450" s="304"/>
      <c r="R2450" s="304"/>
      <c r="S2450" s="130" t="str">
        <f t="shared" ref="S2450:S2513" si="117">IF(ISBLANK(B2450),".",IF(V2450=".","Yes","No"))</f>
        <v>.</v>
      </c>
      <c r="T2450" s="169" t="str">
        <f>IF(S2450="Yes",(NETWORKDAYS(H2450,$D$12,Lists!$F$45:$F$65)-IF(ISNUMBER(J2450),J2450,0)-1),".")</f>
        <v>.</v>
      </c>
      <c r="U2450" s="24"/>
      <c r="V2450" s="296" t="str">
        <f t="shared" si="116"/>
        <v>.</v>
      </c>
      <c r="W2450" s="44"/>
      <c r="X2450" s="307"/>
      <c r="Y2450" s="44"/>
      <c r="Z2450" s="44"/>
      <c r="AA2450" s="44"/>
      <c r="AB2450" s="44"/>
      <c r="AC2450" s="44"/>
      <c r="AD2450" s="44"/>
      <c r="AE2450" s="44"/>
      <c r="AF2450" s="44"/>
      <c r="AG2450" s="44"/>
    </row>
    <row r="2451" spans="1:33" s="105" customFormat="1" outlineLevel="1" x14ac:dyDescent="0.2">
      <c r="A2451" s="142">
        <f t="shared" si="115"/>
        <v>2434</v>
      </c>
      <c r="B2451" s="318"/>
      <c r="C2451" s="71"/>
      <c r="D2451" s="314"/>
      <c r="E2451" s="70"/>
      <c r="F2451" s="309"/>
      <c r="G2451" s="308"/>
      <c r="H2451" s="305"/>
      <c r="I2451" s="305"/>
      <c r="J2451" s="311"/>
      <c r="K2451" s="305"/>
      <c r="L2451" s="130" t="str">
        <f>IF(I2451&lt;H2451,"Check dates",IF(AND(H2451="",I2451&gt;0),"Check dates",IF(I2451="",".",IFERROR(MAX(0,NETWORKDAYS(H2451,I2451,Lists!$F$45:$F$65)-IF(ISNUMBER(J2451),J2451,0)-1,0),"."))))</f>
        <v>.</v>
      </c>
      <c r="M2451" s="308"/>
      <c r="N2451" s="308"/>
      <c r="O2451" s="304"/>
      <c r="P2451" s="304"/>
      <c r="Q2451" s="304"/>
      <c r="R2451" s="304"/>
      <c r="S2451" s="130" t="str">
        <f t="shared" si="117"/>
        <v>.</v>
      </c>
      <c r="T2451" s="169" t="str">
        <f>IF(S2451="Yes",(NETWORKDAYS(H2451,$D$12,Lists!$F$45:$F$65)-IF(ISNUMBER(J2451),J2451,0)-1),".")</f>
        <v>.</v>
      </c>
      <c r="U2451" s="24"/>
      <c r="V2451" s="296" t="str">
        <f t="shared" si="116"/>
        <v>.</v>
      </c>
      <c r="W2451" s="44"/>
      <c r="X2451" s="307"/>
      <c r="Y2451" s="44"/>
      <c r="Z2451" s="44"/>
      <c r="AA2451" s="44"/>
      <c r="AB2451" s="44"/>
      <c r="AC2451" s="44"/>
      <c r="AD2451" s="44"/>
      <c r="AE2451" s="44"/>
      <c r="AF2451" s="44"/>
      <c r="AG2451" s="44"/>
    </row>
    <row r="2452" spans="1:33" s="105" customFormat="1" ht="11.45" customHeight="1" outlineLevel="1" x14ac:dyDescent="0.2">
      <c r="A2452" s="142">
        <f t="shared" si="115"/>
        <v>2435</v>
      </c>
      <c r="B2452" s="318"/>
      <c r="C2452" s="71"/>
      <c r="D2452" s="314"/>
      <c r="E2452" s="70"/>
      <c r="F2452" s="309"/>
      <c r="G2452" s="308"/>
      <c r="H2452" s="305"/>
      <c r="I2452" s="305"/>
      <c r="J2452" s="311"/>
      <c r="K2452" s="305"/>
      <c r="L2452" s="130" t="str">
        <f>IF(I2452&lt;H2452,"Check dates",IF(AND(H2452="",I2452&gt;0),"Check dates",IF(I2452="",".",IFERROR(MAX(0,NETWORKDAYS(H2452,I2452,Lists!$F$45:$F$65)-IF(ISNUMBER(J2452),J2452,0)-1,0),"."))))</f>
        <v>.</v>
      </c>
      <c r="M2452" s="308"/>
      <c r="N2452" s="308"/>
      <c r="O2452" s="304"/>
      <c r="P2452" s="304"/>
      <c r="Q2452" s="304"/>
      <c r="R2452" s="304"/>
      <c r="S2452" s="130" t="str">
        <f t="shared" si="117"/>
        <v>.</v>
      </c>
      <c r="T2452" s="169" t="str">
        <f>IF(S2452="Yes",(NETWORKDAYS(H2452,$D$12,Lists!$F$45:$F$65)-IF(ISNUMBER(J2452),J2452,0)-1),".")</f>
        <v>.</v>
      </c>
      <c r="U2452" s="24"/>
      <c r="V2452" s="296" t="str">
        <f t="shared" si="116"/>
        <v>.</v>
      </c>
      <c r="W2452" s="44"/>
      <c r="X2452" s="307"/>
      <c r="Y2452" s="44"/>
      <c r="Z2452" s="44"/>
      <c r="AA2452" s="44"/>
      <c r="AB2452" s="44"/>
      <c r="AC2452" s="44"/>
      <c r="AD2452" s="44"/>
      <c r="AE2452" s="44"/>
      <c r="AF2452" s="44"/>
      <c r="AG2452" s="44"/>
    </row>
    <row r="2453" spans="1:33" s="105" customFormat="1" ht="11.45" customHeight="1" outlineLevel="1" x14ac:dyDescent="0.2">
      <c r="A2453" s="142">
        <f t="shared" si="115"/>
        <v>2436</v>
      </c>
      <c r="B2453" s="318"/>
      <c r="C2453" s="71"/>
      <c r="D2453" s="314"/>
      <c r="E2453" s="70"/>
      <c r="F2453" s="309"/>
      <c r="G2453" s="308"/>
      <c r="H2453" s="305"/>
      <c r="I2453" s="305"/>
      <c r="J2453" s="311"/>
      <c r="K2453" s="305"/>
      <c r="L2453" s="130" t="str">
        <f>IF(I2453&lt;H2453,"Check dates",IF(AND(H2453="",I2453&gt;0),"Check dates",IF(I2453="",".",IFERROR(MAX(0,NETWORKDAYS(H2453,I2453,Lists!$F$45:$F$65)-IF(ISNUMBER(J2453),J2453,0)-1,0),"."))))</f>
        <v>.</v>
      </c>
      <c r="M2453" s="308"/>
      <c r="N2453" s="308"/>
      <c r="O2453" s="304"/>
      <c r="P2453" s="304"/>
      <c r="Q2453" s="304"/>
      <c r="R2453" s="304"/>
      <c r="S2453" s="130" t="str">
        <f t="shared" si="117"/>
        <v>.</v>
      </c>
      <c r="T2453" s="169" t="str">
        <f>IF(S2453="Yes",(NETWORKDAYS(H2453,$D$12,Lists!$F$45:$F$65)-IF(ISNUMBER(J2453),J2453,0)-1),".")</f>
        <v>.</v>
      </c>
      <c r="U2453" s="24"/>
      <c r="V2453" s="296" t="str">
        <f t="shared" si="116"/>
        <v>.</v>
      </c>
      <c r="W2453" s="44"/>
      <c r="X2453" s="307"/>
      <c r="Y2453" s="44"/>
      <c r="Z2453" s="44"/>
      <c r="AA2453" s="44"/>
      <c r="AB2453" s="44"/>
      <c r="AC2453" s="44"/>
      <c r="AD2453" s="44"/>
      <c r="AE2453" s="44"/>
      <c r="AF2453" s="44"/>
      <c r="AG2453" s="44"/>
    </row>
    <row r="2454" spans="1:33" s="105" customFormat="1" ht="11.45" customHeight="1" outlineLevel="1" x14ac:dyDescent="0.2">
      <c r="A2454" s="142">
        <f t="shared" si="115"/>
        <v>2437</v>
      </c>
      <c r="B2454" s="318"/>
      <c r="C2454" s="71"/>
      <c r="D2454" s="314"/>
      <c r="E2454" s="70"/>
      <c r="F2454" s="309"/>
      <c r="G2454" s="308"/>
      <c r="H2454" s="305"/>
      <c r="I2454" s="305"/>
      <c r="J2454" s="311"/>
      <c r="K2454" s="305"/>
      <c r="L2454" s="130" t="str">
        <f>IF(I2454&lt;H2454,"Check dates",IF(AND(H2454="",I2454&gt;0),"Check dates",IF(I2454="",".",IFERROR(MAX(0,NETWORKDAYS(H2454,I2454,Lists!$F$45:$F$65)-IF(ISNUMBER(J2454),J2454,0)-1,0),"."))))</f>
        <v>.</v>
      </c>
      <c r="M2454" s="308"/>
      <c r="N2454" s="308"/>
      <c r="O2454" s="304"/>
      <c r="P2454" s="304"/>
      <c r="Q2454" s="304"/>
      <c r="R2454" s="304"/>
      <c r="S2454" s="130" t="str">
        <f t="shared" si="117"/>
        <v>.</v>
      </c>
      <c r="T2454" s="169" t="str">
        <f>IF(S2454="Yes",(NETWORKDAYS(H2454,$D$12,Lists!$F$45:$F$65)-IF(ISNUMBER(J2454),J2454,0)-1),".")</f>
        <v>.</v>
      </c>
      <c r="U2454" s="24"/>
      <c r="V2454" s="296" t="str">
        <f t="shared" si="116"/>
        <v>.</v>
      </c>
      <c r="W2454" s="44"/>
      <c r="X2454" s="307"/>
      <c r="Y2454" s="44"/>
      <c r="Z2454" s="44"/>
      <c r="AA2454" s="44"/>
      <c r="AB2454" s="44"/>
      <c r="AC2454" s="44"/>
      <c r="AD2454" s="44"/>
      <c r="AE2454" s="44"/>
      <c r="AF2454" s="44"/>
      <c r="AG2454" s="44"/>
    </row>
    <row r="2455" spans="1:33" s="105" customFormat="1" ht="11.45" customHeight="1" outlineLevel="1" x14ac:dyDescent="0.2">
      <c r="A2455" s="142">
        <f t="shared" si="115"/>
        <v>2438</v>
      </c>
      <c r="B2455" s="318"/>
      <c r="C2455" s="71"/>
      <c r="D2455" s="314"/>
      <c r="E2455" s="70"/>
      <c r="F2455" s="309"/>
      <c r="G2455" s="308"/>
      <c r="H2455" s="305"/>
      <c r="I2455" s="305"/>
      <c r="J2455" s="311"/>
      <c r="K2455" s="305"/>
      <c r="L2455" s="130" t="str">
        <f>IF(I2455&lt;H2455,"Check dates",IF(AND(H2455="",I2455&gt;0),"Check dates",IF(I2455="",".",IFERROR(MAX(0,NETWORKDAYS(H2455,I2455,Lists!$F$45:$F$65)-IF(ISNUMBER(J2455),J2455,0)-1,0),"."))))</f>
        <v>.</v>
      </c>
      <c r="M2455" s="308"/>
      <c r="N2455" s="308"/>
      <c r="O2455" s="304"/>
      <c r="P2455" s="304"/>
      <c r="Q2455" s="304"/>
      <c r="R2455" s="304"/>
      <c r="S2455" s="130" t="str">
        <f t="shared" si="117"/>
        <v>.</v>
      </c>
      <c r="T2455" s="169" t="str">
        <f>IF(S2455="Yes",(NETWORKDAYS(H2455,$D$12,Lists!$F$45:$F$65)-IF(ISNUMBER(J2455),J2455,0)-1),".")</f>
        <v>.</v>
      </c>
      <c r="U2455" s="24"/>
      <c r="V2455" s="296" t="str">
        <f t="shared" si="116"/>
        <v>.</v>
      </c>
      <c r="W2455" s="44"/>
      <c r="X2455" s="307"/>
      <c r="Y2455" s="44"/>
      <c r="Z2455" s="44"/>
      <c r="AA2455" s="44"/>
      <c r="AB2455" s="44"/>
      <c r="AC2455" s="44"/>
      <c r="AD2455" s="44"/>
      <c r="AE2455" s="44"/>
      <c r="AF2455" s="44"/>
      <c r="AG2455" s="44"/>
    </row>
    <row r="2456" spans="1:33" s="105" customFormat="1" ht="11.45" customHeight="1" outlineLevel="1" x14ac:dyDescent="0.2">
      <c r="A2456" s="142">
        <f t="shared" si="115"/>
        <v>2439</v>
      </c>
      <c r="B2456" s="318"/>
      <c r="C2456" s="71"/>
      <c r="D2456" s="314"/>
      <c r="E2456" s="70"/>
      <c r="F2456" s="309"/>
      <c r="G2456" s="308"/>
      <c r="H2456" s="305"/>
      <c r="I2456" s="305"/>
      <c r="J2456" s="311"/>
      <c r="K2456" s="305"/>
      <c r="L2456" s="130" t="str">
        <f>IF(I2456&lt;H2456,"Check dates",IF(AND(H2456="",I2456&gt;0),"Check dates",IF(I2456="",".",IFERROR(MAX(0,NETWORKDAYS(H2456,I2456,Lists!$F$45:$F$65)-IF(ISNUMBER(J2456),J2456,0)-1,0),"."))))</f>
        <v>.</v>
      </c>
      <c r="M2456" s="308"/>
      <c r="N2456" s="308"/>
      <c r="O2456" s="304"/>
      <c r="P2456" s="304"/>
      <c r="Q2456" s="304"/>
      <c r="R2456" s="304"/>
      <c r="S2456" s="130" t="str">
        <f t="shared" si="117"/>
        <v>.</v>
      </c>
      <c r="T2456" s="169" t="str">
        <f>IF(S2456="Yes",(NETWORKDAYS(H2456,$D$12,Lists!$F$45:$F$65)-IF(ISNUMBER(J2456),J2456,0)-1),".")</f>
        <v>.</v>
      </c>
      <c r="U2456" s="24"/>
      <c r="V2456" s="296" t="str">
        <f t="shared" si="116"/>
        <v>.</v>
      </c>
      <c r="W2456" s="44"/>
      <c r="X2456" s="307"/>
      <c r="Y2456" s="44"/>
      <c r="Z2456" s="44"/>
      <c r="AA2456" s="44"/>
      <c r="AB2456" s="44"/>
      <c r="AC2456" s="44"/>
      <c r="AD2456" s="44"/>
      <c r="AE2456" s="44"/>
      <c r="AF2456" s="44"/>
      <c r="AG2456" s="44"/>
    </row>
    <row r="2457" spans="1:33" s="105" customFormat="1" ht="11.45" customHeight="1" outlineLevel="1" x14ac:dyDescent="0.2">
      <c r="A2457" s="142">
        <f t="shared" si="115"/>
        <v>2440</v>
      </c>
      <c r="B2457" s="318"/>
      <c r="C2457" s="71"/>
      <c r="D2457" s="314"/>
      <c r="E2457" s="70"/>
      <c r="F2457" s="309"/>
      <c r="G2457" s="308"/>
      <c r="H2457" s="305"/>
      <c r="I2457" s="305"/>
      <c r="J2457" s="311"/>
      <c r="K2457" s="305"/>
      <c r="L2457" s="130" t="str">
        <f>IF(I2457&lt;H2457,"Check dates",IF(AND(H2457="",I2457&gt;0),"Check dates",IF(I2457="",".",IFERROR(MAX(0,NETWORKDAYS(H2457,I2457,Lists!$F$45:$F$65)-IF(ISNUMBER(J2457),J2457,0)-1,0),"."))))</f>
        <v>.</v>
      </c>
      <c r="M2457" s="308"/>
      <c r="N2457" s="308"/>
      <c r="O2457" s="304"/>
      <c r="P2457" s="304"/>
      <c r="Q2457" s="304"/>
      <c r="R2457" s="304"/>
      <c r="S2457" s="130" t="str">
        <f t="shared" si="117"/>
        <v>.</v>
      </c>
      <c r="T2457" s="169" t="str">
        <f>IF(S2457="Yes",(NETWORKDAYS(H2457,$D$12,Lists!$F$45:$F$65)-IF(ISNUMBER(J2457),J2457,0)-1),".")</f>
        <v>.</v>
      </c>
      <c r="U2457" s="24"/>
      <c r="V2457" s="296" t="str">
        <f t="shared" si="116"/>
        <v>.</v>
      </c>
      <c r="W2457" s="44"/>
      <c r="X2457" s="307"/>
      <c r="Y2457" s="44"/>
      <c r="Z2457" s="44"/>
      <c r="AA2457" s="44"/>
      <c r="AB2457" s="44"/>
      <c r="AC2457" s="44"/>
      <c r="AD2457" s="44"/>
      <c r="AE2457" s="44"/>
      <c r="AF2457" s="44"/>
      <c r="AG2457" s="44"/>
    </row>
    <row r="2458" spans="1:33" s="105" customFormat="1" ht="11.45" customHeight="1" outlineLevel="1" x14ac:dyDescent="0.2">
      <c r="A2458" s="142">
        <f t="shared" si="115"/>
        <v>2441</v>
      </c>
      <c r="B2458" s="318"/>
      <c r="C2458" s="71"/>
      <c r="D2458" s="314"/>
      <c r="E2458" s="70"/>
      <c r="F2458" s="309"/>
      <c r="G2458" s="308"/>
      <c r="H2458" s="305"/>
      <c r="I2458" s="305"/>
      <c r="J2458" s="311"/>
      <c r="K2458" s="305"/>
      <c r="L2458" s="130" t="str">
        <f>IF(I2458&lt;H2458,"Check dates",IF(AND(H2458="",I2458&gt;0),"Check dates",IF(I2458="",".",IFERROR(MAX(0,NETWORKDAYS(H2458,I2458,Lists!$F$45:$F$65)-IF(ISNUMBER(J2458),J2458,0)-1,0),"."))))</f>
        <v>.</v>
      </c>
      <c r="M2458" s="308"/>
      <c r="N2458" s="308"/>
      <c r="O2458" s="304"/>
      <c r="P2458" s="304"/>
      <c r="Q2458" s="304"/>
      <c r="R2458" s="304"/>
      <c r="S2458" s="130" t="str">
        <f t="shared" si="117"/>
        <v>.</v>
      </c>
      <c r="T2458" s="169" t="str">
        <f>IF(S2458="Yes",(NETWORKDAYS(H2458,$D$12,Lists!$F$45:$F$65)-IF(ISNUMBER(J2458),J2458,0)-1),".")</f>
        <v>.</v>
      </c>
      <c r="U2458" s="24"/>
      <c r="V2458" s="296" t="str">
        <f t="shared" si="116"/>
        <v>.</v>
      </c>
      <c r="W2458" s="44"/>
      <c r="X2458" s="307"/>
      <c r="Y2458" s="44"/>
      <c r="Z2458" s="44"/>
      <c r="AA2458" s="44"/>
      <c r="AB2458" s="44"/>
      <c r="AC2458" s="44"/>
      <c r="AD2458" s="44"/>
      <c r="AE2458" s="44"/>
      <c r="AF2458" s="44"/>
      <c r="AG2458" s="44"/>
    </row>
    <row r="2459" spans="1:33" s="105" customFormat="1" ht="11.45" customHeight="1" outlineLevel="1" x14ac:dyDescent="0.2">
      <c r="A2459" s="142">
        <f t="shared" si="115"/>
        <v>2442</v>
      </c>
      <c r="B2459" s="318"/>
      <c r="C2459" s="71"/>
      <c r="D2459" s="314"/>
      <c r="E2459" s="70"/>
      <c r="F2459" s="309"/>
      <c r="G2459" s="308"/>
      <c r="H2459" s="305"/>
      <c r="I2459" s="305"/>
      <c r="J2459" s="311"/>
      <c r="K2459" s="305"/>
      <c r="L2459" s="130" t="str">
        <f>IF(I2459&lt;H2459,"Check dates",IF(AND(H2459="",I2459&gt;0),"Check dates",IF(I2459="",".",IFERROR(MAX(0,NETWORKDAYS(H2459,I2459,Lists!$F$45:$F$65)-IF(ISNUMBER(J2459),J2459,0)-1,0),"."))))</f>
        <v>.</v>
      </c>
      <c r="M2459" s="308"/>
      <c r="N2459" s="308"/>
      <c r="O2459" s="304"/>
      <c r="P2459" s="304"/>
      <c r="Q2459" s="304"/>
      <c r="R2459" s="304"/>
      <c r="S2459" s="130" t="str">
        <f t="shared" si="117"/>
        <v>.</v>
      </c>
      <c r="T2459" s="169" t="str">
        <f>IF(S2459="Yes",(NETWORKDAYS(H2459,$D$12,Lists!$F$45:$F$65)-IF(ISNUMBER(J2459),J2459,0)-1),".")</f>
        <v>.</v>
      </c>
      <c r="U2459" s="24"/>
      <c r="V2459" s="296" t="str">
        <f t="shared" si="116"/>
        <v>.</v>
      </c>
      <c r="W2459" s="44"/>
      <c r="X2459" s="307"/>
      <c r="Y2459" s="44"/>
      <c r="Z2459" s="44"/>
      <c r="AA2459" s="44"/>
      <c r="AB2459" s="44"/>
      <c r="AC2459" s="44"/>
      <c r="AD2459" s="44"/>
      <c r="AE2459" s="44"/>
      <c r="AF2459" s="44"/>
      <c r="AG2459" s="44"/>
    </row>
    <row r="2460" spans="1:33" s="105" customFormat="1" ht="11.45" customHeight="1" outlineLevel="1" x14ac:dyDescent="0.2">
      <c r="A2460" s="142">
        <f t="shared" si="115"/>
        <v>2443</v>
      </c>
      <c r="B2460" s="318"/>
      <c r="C2460" s="71"/>
      <c r="D2460" s="314"/>
      <c r="E2460" s="70"/>
      <c r="F2460" s="309"/>
      <c r="G2460" s="308"/>
      <c r="H2460" s="305"/>
      <c r="I2460" s="319"/>
      <c r="J2460" s="311"/>
      <c r="K2460" s="305"/>
      <c r="L2460" s="130" t="str">
        <f>IF(I2460&lt;H2460,"Check dates",IF(AND(H2460="",I2460&gt;0),"Check dates",IF(I2460="",".",IFERROR(MAX(0,NETWORKDAYS(H2460,I2460,Lists!$F$45:$F$65)-IF(ISNUMBER(J2460),J2460,0)-1,0),"."))))</f>
        <v>.</v>
      </c>
      <c r="M2460" s="308"/>
      <c r="N2460" s="308"/>
      <c r="O2460" s="304"/>
      <c r="P2460" s="304"/>
      <c r="Q2460" s="304"/>
      <c r="R2460" s="304"/>
      <c r="S2460" s="130" t="str">
        <f t="shared" si="117"/>
        <v>.</v>
      </c>
      <c r="T2460" s="169" t="str">
        <f>IF(S2460="Yes",(NETWORKDAYS(H2460,$D$12,Lists!$F$45:$F$65)-IF(ISNUMBER(J2460),J2460,0)-1),".")</f>
        <v>.</v>
      </c>
      <c r="U2460" s="24"/>
      <c r="V2460" s="296" t="str">
        <f t="shared" si="116"/>
        <v>.</v>
      </c>
      <c r="W2460" s="44"/>
      <c r="X2460" s="307"/>
      <c r="Y2460" s="44"/>
      <c r="Z2460" s="44"/>
      <c r="AA2460" s="44"/>
      <c r="AB2460" s="44"/>
      <c r="AC2460" s="44"/>
      <c r="AD2460" s="44"/>
      <c r="AE2460" s="44"/>
      <c r="AF2460" s="44"/>
      <c r="AG2460" s="44"/>
    </row>
    <row r="2461" spans="1:33" s="105" customFormat="1" ht="11.45" customHeight="1" outlineLevel="1" x14ac:dyDescent="0.2">
      <c r="A2461" s="142">
        <f t="shared" si="115"/>
        <v>2444</v>
      </c>
      <c r="B2461" s="318"/>
      <c r="C2461" s="71"/>
      <c r="D2461" s="314"/>
      <c r="E2461" s="70"/>
      <c r="F2461" s="309"/>
      <c r="G2461" s="308"/>
      <c r="H2461" s="305"/>
      <c r="I2461" s="305"/>
      <c r="J2461" s="311"/>
      <c r="K2461" s="305"/>
      <c r="L2461" s="130" t="str">
        <f>IF(I2461&lt;H2461,"Check dates",IF(AND(H2461="",I2461&gt;0),"Check dates",IF(I2461="",".",IFERROR(MAX(0,NETWORKDAYS(H2461,I2461,Lists!$F$45:$F$65)-IF(ISNUMBER(J2461),J2461,0)-1,0),"."))))</f>
        <v>.</v>
      </c>
      <c r="M2461" s="308"/>
      <c r="N2461" s="308"/>
      <c r="O2461" s="304"/>
      <c r="P2461" s="304"/>
      <c r="Q2461" s="304"/>
      <c r="R2461" s="304"/>
      <c r="S2461" s="130" t="str">
        <f t="shared" si="117"/>
        <v>.</v>
      </c>
      <c r="T2461" s="169" t="str">
        <f>IF(S2461="Yes",(NETWORKDAYS(H2461,$D$12,Lists!$F$45:$F$65)-IF(ISNUMBER(J2461),J2461,0)-1),".")</f>
        <v>.</v>
      </c>
      <c r="U2461" s="24"/>
      <c r="V2461" s="296" t="str">
        <f t="shared" si="116"/>
        <v>.</v>
      </c>
      <c r="W2461" s="44"/>
      <c r="X2461" s="307"/>
      <c r="Y2461" s="44"/>
      <c r="Z2461" s="44"/>
      <c r="AA2461" s="44"/>
      <c r="AB2461" s="44"/>
      <c r="AC2461" s="44"/>
      <c r="AD2461" s="44"/>
      <c r="AE2461" s="44"/>
      <c r="AF2461" s="44"/>
      <c r="AG2461" s="44"/>
    </row>
    <row r="2462" spans="1:33" s="105" customFormat="1" ht="11.45" customHeight="1" outlineLevel="1" x14ac:dyDescent="0.2">
      <c r="A2462" s="142">
        <f t="shared" si="115"/>
        <v>2445</v>
      </c>
      <c r="B2462" s="318"/>
      <c r="C2462" s="71"/>
      <c r="D2462" s="314"/>
      <c r="E2462" s="70"/>
      <c r="F2462" s="309"/>
      <c r="G2462" s="308"/>
      <c r="H2462" s="305"/>
      <c r="I2462" s="305"/>
      <c r="J2462" s="311"/>
      <c r="K2462" s="305"/>
      <c r="L2462" s="130" t="str">
        <f>IF(I2462&lt;H2462,"Check dates",IF(AND(H2462="",I2462&gt;0),"Check dates",IF(I2462="",".",IFERROR(MAX(0,NETWORKDAYS(H2462,I2462,Lists!$F$45:$F$65)-IF(ISNUMBER(J2462),J2462,0)-1,0),"."))))</f>
        <v>.</v>
      </c>
      <c r="M2462" s="308"/>
      <c r="N2462" s="308"/>
      <c r="O2462" s="304"/>
      <c r="P2462" s="304"/>
      <c r="Q2462" s="304"/>
      <c r="R2462" s="304"/>
      <c r="S2462" s="130" t="str">
        <f t="shared" si="117"/>
        <v>.</v>
      </c>
      <c r="T2462" s="169" t="str">
        <f>IF(S2462="Yes",(NETWORKDAYS(H2462,$D$12,Lists!$F$45:$F$65)-IF(ISNUMBER(J2462),J2462,0)-1),".")</f>
        <v>.</v>
      </c>
      <c r="U2462" s="24"/>
      <c r="V2462" s="296" t="str">
        <f t="shared" si="116"/>
        <v>.</v>
      </c>
      <c r="W2462" s="44"/>
      <c r="X2462" s="307"/>
      <c r="Y2462" s="44"/>
      <c r="Z2462" s="44"/>
      <c r="AA2462" s="44"/>
      <c r="AB2462" s="44"/>
      <c r="AC2462" s="44"/>
      <c r="AD2462" s="44"/>
      <c r="AE2462" s="44"/>
      <c r="AF2462" s="44"/>
      <c r="AG2462" s="44"/>
    </row>
    <row r="2463" spans="1:33" s="105" customFormat="1" ht="11.45" customHeight="1" outlineLevel="1" x14ac:dyDescent="0.2">
      <c r="A2463" s="142">
        <f t="shared" si="115"/>
        <v>2446</v>
      </c>
      <c r="B2463" s="318"/>
      <c r="C2463" s="71"/>
      <c r="D2463" s="314"/>
      <c r="E2463" s="70"/>
      <c r="F2463" s="309"/>
      <c r="G2463" s="308"/>
      <c r="H2463" s="305"/>
      <c r="I2463" s="305"/>
      <c r="J2463" s="311"/>
      <c r="K2463" s="305"/>
      <c r="L2463" s="130" t="str">
        <f>IF(I2463&lt;H2463,"Check dates",IF(AND(H2463="",I2463&gt;0),"Check dates",IF(I2463="",".",IFERROR(MAX(0,NETWORKDAYS(H2463,I2463,Lists!$F$45:$F$65)-IF(ISNUMBER(J2463),J2463,0)-1,0),"."))))</f>
        <v>.</v>
      </c>
      <c r="M2463" s="308"/>
      <c r="N2463" s="308"/>
      <c r="O2463" s="304"/>
      <c r="P2463" s="304"/>
      <c r="Q2463" s="304"/>
      <c r="R2463" s="304"/>
      <c r="S2463" s="130" t="str">
        <f t="shared" si="117"/>
        <v>.</v>
      </c>
      <c r="T2463" s="169" t="str">
        <f>IF(S2463="Yes",(NETWORKDAYS(H2463,$D$12,Lists!$F$45:$F$65)-IF(ISNUMBER(J2463),J2463,0)-1),".")</f>
        <v>.</v>
      </c>
      <c r="U2463" s="24"/>
      <c r="V2463" s="296" t="str">
        <f t="shared" si="116"/>
        <v>.</v>
      </c>
      <c r="W2463" s="44"/>
      <c r="X2463" s="307"/>
      <c r="Y2463" s="44"/>
      <c r="Z2463" s="44"/>
      <c r="AA2463" s="44"/>
      <c r="AB2463" s="44"/>
      <c r="AC2463" s="44"/>
      <c r="AD2463" s="44"/>
      <c r="AE2463" s="44"/>
      <c r="AF2463" s="44"/>
      <c r="AG2463" s="44"/>
    </row>
    <row r="2464" spans="1:33" s="105" customFormat="1" ht="11.45" customHeight="1" outlineLevel="1" x14ac:dyDescent="0.2">
      <c r="A2464" s="142">
        <f t="shared" si="115"/>
        <v>2447</v>
      </c>
      <c r="B2464" s="318"/>
      <c r="C2464" s="71"/>
      <c r="D2464" s="314"/>
      <c r="E2464" s="70"/>
      <c r="F2464" s="309"/>
      <c r="G2464" s="308"/>
      <c r="H2464" s="305"/>
      <c r="I2464" s="305"/>
      <c r="J2464" s="311"/>
      <c r="K2464" s="305"/>
      <c r="L2464" s="130" t="str">
        <f>IF(I2464&lt;H2464,"Check dates",IF(AND(H2464="",I2464&gt;0),"Check dates",IF(I2464="",".",IFERROR(MAX(0,NETWORKDAYS(H2464,I2464,Lists!$F$45:$F$65)-IF(ISNUMBER(J2464),J2464,0)-1,0),"."))))</f>
        <v>.</v>
      </c>
      <c r="M2464" s="308"/>
      <c r="N2464" s="308"/>
      <c r="O2464" s="304"/>
      <c r="P2464" s="304"/>
      <c r="Q2464" s="304"/>
      <c r="R2464" s="304"/>
      <c r="S2464" s="130" t="str">
        <f t="shared" si="117"/>
        <v>.</v>
      </c>
      <c r="T2464" s="169" t="str">
        <f>IF(S2464="Yes",(NETWORKDAYS(H2464,$D$12,Lists!$F$45:$F$65)-IF(ISNUMBER(J2464),J2464,0)-1),".")</f>
        <v>.</v>
      </c>
      <c r="U2464" s="24"/>
      <c r="V2464" s="296" t="str">
        <f t="shared" si="116"/>
        <v>.</v>
      </c>
      <c r="W2464" s="44"/>
      <c r="X2464" s="307"/>
      <c r="Y2464" s="44"/>
      <c r="Z2464" s="44"/>
      <c r="AA2464" s="44"/>
      <c r="AB2464" s="44"/>
      <c r="AC2464" s="44"/>
      <c r="AD2464" s="44"/>
      <c r="AE2464" s="44"/>
      <c r="AF2464" s="44"/>
      <c r="AG2464" s="44"/>
    </row>
    <row r="2465" spans="1:33" s="105" customFormat="1" ht="11.45" customHeight="1" outlineLevel="1" x14ac:dyDescent="0.2">
      <c r="A2465" s="142">
        <f t="shared" si="115"/>
        <v>2448</v>
      </c>
      <c r="B2465" s="318"/>
      <c r="C2465" s="71"/>
      <c r="D2465" s="314"/>
      <c r="E2465" s="70"/>
      <c r="F2465" s="309"/>
      <c r="G2465" s="308"/>
      <c r="H2465" s="305"/>
      <c r="I2465" s="305"/>
      <c r="J2465" s="311"/>
      <c r="K2465" s="305"/>
      <c r="L2465" s="130" t="str">
        <f>IF(I2465&lt;H2465,"Check dates",IF(AND(H2465="",I2465&gt;0),"Check dates",IF(I2465="",".",IFERROR(MAX(0,NETWORKDAYS(H2465,I2465,Lists!$F$45:$F$65)-IF(ISNUMBER(J2465),J2465,0)-1,0),"."))))</f>
        <v>.</v>
      </c>
      <c r="M2465" s="308"/>
      <c r="N2465" s="308"/>
      <c r="O2465" s="304"/>
      <c r="P2465" s="304"/>
      <c r="Q2465" s="304"/>
      <c r="R2465" s="304"/>
      <c r="S2465" s="130" t="str">
        <f t="shared" si="117"/>
        <v>.</v>
      </c>
      <c r="T2465" s="169" t="str">
        <f>IF(S2465="Yes",(NETWORKDAYS(H2465,$D$12,Lists!$F$45:$F$65)-IF(ISNUMBER(J2465),J2465,0)-1),".")</f>
        <v>.</v>
      </c>
      <c r="U2465" s="24"/>
      <c r="V2465" s="296" t="str">
        <f t="shared" si="116"/>
        <v>.</v>
      </c>
      <c r="W2465" s="44"/>
      <c r="X2465" s="307"/>
      <c r="Y2465" s="44"/>
      <c r="Z2465" s="44"/>
      <c r="AA2465" s="44"/>
      <c r="AB2465" s="44"/>
      <c r="AC2465" s="44"/>
      <c r="AD2465" s="44"/>
      <c r="AE2465" s="44"/>
      <c r="AF2465" s="44"/>
      <c r="AG2465" s="44"/>
    </row>
    <row r="2466" spans="1:33" s="105" customFormat="1" ht="11.45" customHeight="1" outlineLevel="1" x14ac:dyDescent="0.2">
      <c r="A2466" s="142">
        <f t="shared" si="115"/>
        <v>2449</v>
      </c>
      <c r="B2466" s="318"/>
      <c r="C2466" s="71"/>
      <c r="D2466" s="314"/>
      <c r="E2466" s="70"/>
      <c r="F2466" s="70"/>
      <c r="G2466" s="265"/>
      <c r="H2466" s="305"/>
      <c r="I2466" s="319"/>
      <c r="J2466" s="311"/>
      <c r="K2466" s="305"/>
      <c r="L2466" s="130" t="str">
        <f>IF(I2466&lt;H2466,"Check dates",IF(AND(H2466="",I2466&gt;0),"Check dates",IF(I2466="",".",IFERROR(MAX(0,NETWORKDAYS(H2466,I2466,Lists!$F$45:$F$65)-IF(ISNUMBER(J2466),J2466,0)-1,0),"."))))</f>
        <v>.</v>
      </c>
      <c r="M2466" s="308"/>
      <c r="N2466" s="308"/>
      <c r="O2466" s="304"/>
      <c r="P2466" s="304"/>
      <c r="Q2466" s="304"/>
      <c r="R2466" s="304"/>
      <c r="S2466" s="130" t="str">
        <f t="shared" si="117"/>
        <v>.</v>
      </c>
      <c r="T2466" s="169" t="str">
        <f>IF(S2466="Yes",(NETWORKDAYS(H2466,$D$12,Lists!$F$45:$F$65)-IF(ISNUMBER(J2466),J2466,0)-1),".")</f>
        <v>.</v>
      </c>
      <c r="U2466" s="24"/>
      <c r="V2466" s="296" t="str">
        <f t="shared" si="116"/>
        <v>.</v>
      </c>
      <c r="W2466" s="44"/>
      <c r="X2466" s="307"/>
      <c r="Y2466" s="44"/>
      <c r="Z2466" s="44"/>
      <c r="AA2466" s="44"/>
      <c r="AB2466" s="44"/>
      <c r="AC2466" s="44"/>
      <c r="AD2466" s="44"/>
      <c r="AE2466" s="44"/>
      <c r="AF2466" s="44"/>
      <c r="AG2466" s="44"/>
    </row>
    <row r="2467" spans="1:33" s="105" customFormat="1" ht="11.45" customHeight="1" outlineLevel="1" x14ac:dyDescent="0.2">
      <c r="A2467" s="142">
        <f t="shared" si="115"/>
        <v>2450</v>
      </c>
      <c r="B2467" s="318"/>
      <c r="C2467" s="71"/>
      <c r="D2467" s="314"/>
      <c r="E2467" s="70"/>
      <c r="F2467" s="309"/>
      <c r="G2467" s="308"/>
      <c r="H2467" s="305"/>
      <c r="I2467" s="319"/>
      <c r="J2467" s="311"/>
      <c r="K2467" s="305"/>
      <c r="L2467" s="130" t="str">
        <f>IF(I2467&lt;H2467,"Check dates",IF(AND(H2467="",I2467&gt;0),"Check dates",IF(I2467="",".",IFERROR(MAX(0,NETWORKDAYS(H2467,I2467,Lists!$F$45:$F$65)-IF(ISNUMBER(J2467),J2467,0)-1,0),"."))))</f>
        <v>.</v>
      </c>
      <c r="M2467" s="308"/>
      <c r="N2467" s="308"/>
      <c r="O2467" s="304"/>
      <c r="P2467" s="304"/>
      <c r="Q2467" s="304"/>
      <c r="R2467" s="304"/>
      <c r="S2467" s="130" t="str">
        <f t="shared" si="117"/>
        <v>.</v>
      </c>
      <c r="T2467" s="169" t="str">
        <f>IF(S2467="Yes",(NETWORKDAYS(H2467,$D$12,Lists!$F$45:$F$65)-IF(ISNUMBER(J2467),J2467,0)-1),".")</f>
        <v>.</v>
      </c>
      <c r="U2467" s="24"/>
      <c r="V2467" s="296" t="str">
        <f t="shared" si="116"/>
        <v>.</v>
      </c>
      <c r="W2467" s="44"/>
      <c r="X2467" s="307"/>
      <c r="Y2467" s="44"/>
      <c r="Z2467" s="44"/>
      <c r="AA2467" s="44"/>
      <c r="AB2467" s="44"/>
      <c r="AC2467" s="44"/>
      <c r="AD2467" s="44"/>
      <c r="AE2467" s="44"/>
      <c r="AF2467" s="44"/>
      <c r="AG2467" s="44"/>
    </row>
    <row r="2468" spans="1:33" s="105" customFormat="1" ht="11.45" customHeight="1" outlineLevel="1" x14ac:dyDescent="0.2">
      <c r="A2468" s="142">
        <f t="shared" si="115"/>
        <v>2451</v>
      </c>
      <c r="B2468" s="318"/>
      <c r="C2468" s="71"/>
      <c r="D2468" s="314"/>
      <c r="E2468" s="70"/>
      <c r="F2468" s="309"/>
      <c r="G2468" s="308"/>
      <c r="H2468" s="305"/>
      <c r="I2468" s="319"/>
      <c r="J2468" s="311"/>
      <c r="K2468" s="305"/>
      <c r="L2468" s="130" t="str">
        <f>IF(I2468&lt;H2468,"Check dates",IF(AND(H2468="",I2468&gt;0),"Check dates",IF(I2468="",".",IFERROR(MAX(0,NETWORKDAYS(H2468,I2468,Lists!$F$45:$F$65)-IF(ISNUMBER(J2468),J2468,0)-1,0),"."))))</f>
        <v>.</v>
      </c>
      <c r="M2468" s="308"/>
      <c r="N2468" s="308"/>
      <c r="O2468" s="304"/>
      <c r="P2468" s="304"/>
      <c r="Q2468" s="304"/>
      <c r="R2468" s="304"/>
      <c r="S2468" s="130" t="str">
        <f t="shared" si="117"/>
        <v>.</v>
      </c>
      <c r="T2468" s="169" t="str">
        <f>IF(S2468="Yes",(NETWORKDAYS(H2468,$D$12,Lists!$F$45:$F$65)-IF(ISNUMBER(J2468),J2468,0)-1),".")</f>
        <v>.</v>
      </c>
      <c r="U2468" s="24"/>
      <c r="V2468" s="296" t="str">
        <f t="shared" si="116"/>
        <v>.</v>
      </c>
      <c r="W2468" s="44"/>
      <c r="X2468" s="307"/>
      <c r="Y2468" s="44"/>
      <c r="Z2468" s="44"/>
      <c r="AA2468" s="44"/>
      <c r="AB2468" s="44"/>
      <c r="AC2468" s="44"/>
      <c r="AD2468" s="44"/>
      <c r="AE2468" s="44"/>
      <c r="AF2468" s="44"/>
      <c r="AG2468" s="44"/>
    </row>
    <row r="2469" spans="1:33" s="105" customFormat="1" ht="11.45" customHeight="1" outlineLevel="1" x14ac:dyDescent="0.2">
      <c r="A2469" s="142">
        <f t="shared" si="115"/>
        <v>2452</v>
      </c>
      <c r="B2469" s="318"/>
      <c r="C2469" s="71"/>
      <c r="D2469" s="314"/>
      <c r="E2469" s="70"/>
      <c r="F2469" s="309"/>
      <c r="G2469" s="308"/>
      <c r="H2469" s="305"/>
      <c r="I2469" s="305"/>
      <c r="J2469" s="311"/>
      <c r="K2469" s="305"/>
      <c r="L2469" s="130" t="str">
        <f>IF(I2469&lt;H2469,"Check dates",IF(AND(H2469="",I2469&gt;0),"Check dates",IF(I2469="",".",IFERROR(MAX(0,NETWORKDAYS(H2469,I2469,Lists!$F$45:$F$65)-IF(ISNUMBER(J2469),J2469,0)-1,0),"."))))</f>
        <v>.</v>
      </c>
      <c r="M2469" s="308"/>
      <c r="N2469" s="308"/>
      <c r="O2469" s="304"/>
      <c r="P2469" s="304"/>
      <c r="Q2469" s="304"/>
      <c r="R2469" s="304"/>
      <c r="S2469" s="130" t="str">
        <f t="shared" si="117"/>
        <v>.</v>
      </c>
      <c r="T2469" s="169" t="str">
        <f>IF(S2469="Yes",(NETWORKDAYS(H2469,$D$12,Lists!$F$45:$F$65)-IF(ISNUMBER(J2469),J2469,0)-1),".")</f>
        <v>.</v>
      </c>
      <c r="U2469" s="24"/>
      <c r="V2469" s="296" t="str">
        <f t="shared" si="116"/>
        <v>.</v>
      </c>
      <c r="W2469" s="44"/>
      <c r="X2469" s="307"/>
      <c r="Y2469" s="44"/>
      <c r="Z2469" s="44"/>
      <c r="AA2469" s="44"/>
      <c r="AB2469" s="44"/>
      <c r="AC2469" s="44"/>
      <c r="AD2469" s="44"/>
      <c r="AE2469" s="44"/>
      <c r="AF2469" s="44"/>
      <c r="AG2469" s="44"/>
    </row>
    <row r="2470" spans="1:33" s="105" customFormat="1" ht="11.45" customHeight="1" outlineLevel="1" x14ac:dyDescent="0.2">
      <c r="A2470" s="142">
        <f t="shared" si="115"/>
        <v>2453</v>
      </c>
      <c r="B2470" s="318"/>
      <c r="C2470" s="71"/>
      <c r="D2470" s="314"/>
      <c r="E2470" s="70"/>
      <c r="F2470" s="309"/>
      <c r="G2470" s="308"/>
      <c r="H2470" s="305"/>
      <c r="I2470" s="305"/>
      <c r="J2470" s="311"/>
      <c r="K2470" s="305"/>
      <c r="L2470" s="130" t="str">
        <f>IF(I2470&lt;H2470,"Check dates",IF(AND(H2470="",I2470&gt;0),"Check dates",IF(I2470="",".",IFERROR(MAX(0,NETWORKDAYS(H2470,I2470,Lists!$F$45:$F$65)-IF(ISNUMBER(J2470),J2470,0)-1,0),"."))))</f>
        <v>.</v>
      </c>
      <c r="M2470" s="308"/>
      <c r="N2470" s="308"/>
      <c r="O2470" s="304"/>
      <c r="P2470" s="304"/>
      <c r="Q2470" s="304"/>
      <c r="R2470" s="304"/>
      <c r="S2470" s="130" t="str">
        <f t="shared" si="117"/>
        <v>.</v>
      </c>
      <c r="T2470" s="169" t="str">
        <f>IF(S2470="Yes",(NETWORKDAYS(H2470,$D$12,Lists!$F$45:$F$65)-IF(ISNUMBER(J2470),J2470,0)-1),".")</f>
        <v>.</v>
      </c>
      <c r="U2470" s="24"/>
      <c r="V2470" s="296" t="str">
        <f t="shared" si="116"/>
        <v>.</v>
      </c>
      <c r="W2470" s="44"/>
      <c r="X2470" s="307"/>
      <c r="Y2470" s="44"/>
      <c r="Z2470" s="44"/>
      <c r="AA2470" s="44"/>
      <c r="AB2470" s="44"/>
      <c r="AC2470" s="44"/>
      <c r="AD2470" s="44"/>
      <c r="AE2470" s="44"/>
      <c r="AF2470" s="44"/>
      <c r="AG2470" s="44"/>
    </row>
    <row r="2471" spans="1:33" s="105" customFormat="1" ht="11.45" customHeight="1" outlineLevel="1" x14ac:dyDescent="0.2">
      <c r="A2471" s="142">
        <f t="shared" si="115"/>
        <v>2454</v>
      </c>
      <c r="B2471" s="318"/>
      <c r="C2471" s="71"/>
      <c r="D2471" s="314"/>
      <c r="E2471" s="70"/>
      <c r="F2471" s="309"/>
      <c r="G2471" s="308"/>
      <c r="H2471" s="305"/>
      <c r="I2471" s="305"/>
      <c r="J2471" s="311"/>
      <c r="K2471" s="305"/>
      <c r="L2471" s="130" t="str">
        <f>IF(I2471&lt;H2471,"Check dates",IF(AND(H2471="",I2471&gt;0),"Check dates",IF(I2471="",".",IFERROR(MAX(0,NETWORKDAYS(H2471,I2471,Lists!$F$45:$F$65)-IF(ISNUMBER(J2471),J2471,0)-1,0),"."))))</f>
        <v>.</v>
      </c>
      <c r="M2471" s="308"/>
      <c r="N2471" s="308"/>
      <c r="O2471" s="304"/>
      <c r="P2471" s="304"/>
      <c r="Q2471" s="304"/>
      <c r="R2471" s="304"/>
      <c r="S2471" s="130" t="str">
        <f t="shared" si="117"/>
        <v>.</v>
      </c>
      <c r="T2471" s="169" t="str">
        <f>IF(S2471="Yes",(NETWORKDAYS(H2471,$D$12,Lists!$F$45:$F$65)-IF(ISNUMBER(J2471),J2471,0)-1),".")</f>
        <v>.</v>
      </c>
      <c r="U2471" s="24"/>
      <c r="V2471" s="296" t="str">
        <f t="shared" si="116"/>
        <v>.</v>
      </c>
      <c r="W2471" s="44"/>
      <c r="X2471" s="307"/>
      <c r="Y2471" s="44"/>
      <c r="Z2471" s="44"/>
      <c r="AA2471" s="44"/>
      <c r="AB2471" s="44"/>
      <c r="AC2471" s="44"/>
      <c r="AD2471" s="44"/>
      <c r="AE2471" s="44"/>
      <c r="AF2471" s="44"/>
      <c r="AG2471" s="44"/>
    </row>
    <row r="2472" spans="1:33" s="105" customFormat="1" ht="11.45" customHeight="1" outlineLevel="1" x14ac:dyDescent="0.2">
      <c r="A2472" s="142">
        <f t="shared" si="115"/>
        <v>2455</v>
      </c>
      <c r="B2472" s="318"/>
      <c r="C2472" s="71"/>
      <c r="D2472" s="314"/>
      <c r="E2472" s="70"/>
      <c r="F2472" s="309"/>
      <c r="G2472" s="308"/>
      <c r="H2472" s="305"/>
      <c r="I2472" s="305"/>
      <c r="J2472" s="311"/>
      <c r="K2472" s="305"/>
      <c r="L2472" s="130" t="str">
        <f>IF(I2472&lt;H2472,"Check dates",IF(AND(H2472="",I2472&gt;0),"Check dates",IF(I2472="",".",IFERROR(MAX(0,NETWORKDAYS(H2472,I2472,Lists!$F$45:$F$65)-IF(ISNUMBER(J2472),J2472,0)-1,0),"."))))</f>
        <v>.</v>
      </c>
      <c r="M2472" s="308"/>
      <c r="N2472" s="308"/>
      <c r="O2472" s="304"/>
      <c r="P2472" s="304"/>
      <c r="Q2472" s="304"/>
      <c r="R2472" s="304"/>
      <c r="S2472" s="130" t="str">
        <f t="shared" si="117"/>
        <v>.</v>
      </c>
      <c r="T2472" s="169" t="str">
        <f>IF(S2472="Yes",(NETWORKDAYS(H2472,$D$12,Lists!$F$45:$F$65)-IF(ISNUMBER(J2472),J2472,0)-1),".")</f>
        <v>.</v>
      </c>
      <c r="U2472" s="24"/>
      <c r="V2472" s="296" t="str">
        <f t="shared" si="116"/>
        <v>.</v>
      </c>
      <c r="W2472" s="44"/>
      <c r="X2472" s="307"/>
      <c r="Y2472" s="44"/>
      <c r="Z2472" s="44"/>
      <c r="AA2472" s="44"/>
      <c r="AB2472" s="44"/>
      <c r="AC2472" s="44"/>
      <c r="AD2472" s="44"/>
      <c r="AE2472" s="44"/>
      <c r="AF2472" s="44"/>
      <c r="AG2472" s="44"/>
    </row>
    <row r="2473" spans="1:33" s="105" customFormat="1" ht="11.45" customHeight="1" outlineLevel="1" x14ac:dyDescent="0.2">
      <c r="A2473" s="142">
        <f t="shared" si="115"/>
        <v>2456</v>
      </c>
      <c r="B2473" s="318"/>
      <c r="C2473" s="71"/>
      <c r="D2473" s="314"/>
      <c r="E2473" s="70"/>
      <c r="F2473" s="309"/>
      <c r="G2473" s="308"/>
      <c r="H2473" s="305"/>
      <c r="I2473" s="305"/>
      <c r="J2473" s="311"/>
      <c r="K2473" s="305"/>
      <c r="L2473" s="130" t="str">
        <f>IF(I2473&lt;H2473,"Check dates",IF(AND(H2473="",I2473&gt;0),"Check dates",IF(I2473="",".",IFERROR(MAX(0,NETWORKDAYS(H2473,I2473,Lists!$F$45:$F$65)-IF(ISNUMBER(J2473),J2473,0)-1,0),"."))))</f>
        <v>.</v>
      </c>
      <c r="M2473" s="308"/>
      <c r="N2473" s="308"/>
      <c r="O2473" s="304"/>
      <c r="P2473" s="304"/>
      <c r="Q2473" s="304"/>
      <c r="R2473" s="304"/>
      <c r="S2473" s="130" t="str">
        <f t="shared" si="117"/>
        <v>.</v>
      </c>
      <c r="T2473" s="169" t="str">
        <f>IF(S2473="Yes",(NETWORKDAYS(H2473,$D$12,Lists!$F$45:$F$65)-IF(ISNUMBER(J2473),J2473,0)-1),".")</f>
        <v>.</v>
      </c>
      <c r="U2473" s="24"/>
      <c r="V2473" s="296" t="str">
        <f t="shared" si="116"/>
        <v>.</v>
      </c>
      <c r="W2473" s="44"/>
      <c r="X2473" s="307"/>
      <c r="Y2473" s="44"/>
      <c r="Z2473" s="44"/>
      <c r="AA2473" s="44"/>
      <c r="AB2473" s="44"/>
      <c r="AC2473" s="44"/>
      <c r="AD2473" s="44"/>
      <c r="AE2473" s="44"/>
      <c r="AF2473" s="44"/>
      <c r="AG2473" s="44"/>
    </row>
    <row r="2474" spans="1:33" s="105" customFormat="1" ht="11.45" customHeight="1" outlineLevel="1" x14ac:dyDescent="0.2">
      <c r="A2474" s="142">
        <f t="shared" si="115"/>
        <v>2457</v>
      </c>
      <c r="B2474" s="318"/>
      <c r="C2474" s="71"/>
      <c r="D2474" s="314"/>
      <c r="E2474" s="70"/>
      <c r="F2474" s="309"/>
      <c r="G2474" s="308"/>
      <c r="H2474" s="305"/>
      <c r="I2474" s="305"/>
      <c r="J2474" s="311"/>
      <c r="K2474" s="305"/>
      <c r="L2474" s="130" t="str">
        <f>IF(I2474&lt;H2474,"Check dates",IF(AND(H2474="",I2474&gt;0),"Check dates",IF(I2474="",".",IFERROR(MAX(0,NETWORKDAYS(H2474,I2474,Lists!$F$45:$F$65)-IF(ISNUMBER(J2474),J2474,0)-1,0),"."))))</f>
        <v>.</v>
      </c>
      <c r="M2474" s="308"/>
      <c r="N2474" s="308"/>
      <c r="O2474" s="304"/>
      <c r="P2474" s="304"/>
      <c r="Q2474" s="304"/>
      <c r="R2474" s="304"/>
      <c r="S2474" s="130" t="str">
        <f t="shared" si="117"/>
        <v>.</v>
      </c>
      <c r="T2474" s="169" t="str">
        <f>IF(S2474="Yes",(NETWORKDAYS(H2474,$D$12,Lists!$F$45:$F$65)-IF(ISNUMBER(J2474),J2474,0)-1),".")</f>
        <v>.</v>
      </c>
      <c r="U2474" s="24"/>
      <c r="V2474" s="296" t="str">
        <f t="shared" si="116"/>
        <v>.</v>
      </c>
      <c r="W2474" s="44"/>
      <c r="X2474" s="307"/>
      <c r="Y2474" s="44"/>
      <c r="Z2474" s="44"/>
      <c r="AA2474" s="44"/>
      <c r="AB2474" s="44"/>
      <c r="AC2474" s="44"/>
      <c r="AD2474" s="44"/>
      <c r="AE2474" s="44"/>
      <c r="AF2474" s="44"/>
      <c r="AG2474" s="44"/>
    </row>
    <row r="2475" spans="1:33" s="105" customFormat="1" ht="11.45" customHeight="1" outlineLevel="1" x14ac:dyDescent="0.2">
      <c r="A2475" s="142">
        <f t="shared" si="115"/>
        <v>2458</v>
      </c>
      <c r="B2475" s="318"/>
      <c r="C2475" s="71"/>
      <c r="D2475" s="314"/>
      <c r="E2475" s="70"/>
      <c r="F2475" s="309"/>
      <c r="G2475" s="308"/>
      <c r="H2475" s="305"/>
      <c r="I2475" s="305"/>
      <c r="J2475" s="311"/>
      <c r="K2475" s="305"/>
      <c r="L2475" s="130" t="str">
        <f>IF(I2475&lt;H2475,"Check dates",IF(AND(H2475="",I2475&gt;0),"Check dates",IF(I2475="",".",IFERROR(MAX(0,NETWORKDAYS(H2475,I2475,Lists!$F$45:$F$65)-IF(ISNUMBER(J2475),J2475,0)-1,0),"."))))</f>
        <v>.</v>
      </c>
      <c r="M2475" s="308"/>
      <c r="N2475" s="308"/>
      <c r="O2475" s="304"/>
      <c r="P2475" s="304"/>
      <c r="Q2475" s="304"/>
      <c r="R2475" s="304"/>
      <c r="S2475" s="130" t="str">
        <f t="shared" si="117"/>
        <v>.</v>
      </c>
      <c r="T2475" s="169" t="str">
        <f>IF(S2475="Yes",(NETWORKDAYS(H2475,$D$12,Lists!$F$45:$F$65)-IF(ISNUMBER(J2475),J2475,0)-1),".")</f>
        <v>.</v>
      </c>
      <c r="U2475" s="24"/>
      <c r="V2475" s="296" t="str">
        <f t="shared" si="116"/>
        <v>.</v>
      </c>
      <c r="W2475" s="44"/>
      <c r="X2475" s="307"/>
      <c r="Y2475" s="44"/>
      <c r="Z2475" s="44"/>
      <c r="AA2475" s="44"/>
      <c r="AB2475" s="44"/>
      <c r="AC2475" s="44"/>
      <c r="AD2475" s="44"/>
      <c r="AE2475" s="44"/>
      <c r="AF2475" s="44"/>
      <c r="AG2475" s="44"/>
    </row>
    <row r="2476" spans="1:33" s="105" customFormat="1" ht="11.45" customHeight="1" outlineLevel="1" x14ac:dyDescent="0.2">
      <c r="A2476" s="142">
        <f t="shared" si="115"/>
        <v>2459</v>
      </c>
      <c r="B2476" s="318"/>
      <c r="C2476" s="71"/>
      <c r="D2476" s="314"/>
      <c r="E2476" s="70"/>
      <c r="F2476" s="309"/>
      <c r="G2476" s="308"/>
      <c r="H2476" s="305"/>
      <c r="I2476" s="305"/>
      <c r="J2476" s="311"/>
      <c r="K2476" s="305"/>
      <c r="L2476" s="130" t="str">
        <f>IF(I2476&lt;H2476,"Check dates",IF(AND(H2476="",I2476&gt;0),"Check dates",IF(I2476="",".",IFERROR(MAX(0,NETWORKDAYS(H2476,I2476,Lists!$F$45:$F$65)-IF(ISNUMBER(J2476),J2476,0)-1,0),"."))))</f>
        <v>.</v>
      </c>
      <c r="M2476" s="308"/>
      <c r="N2476" s="308"/>
      <c r="O2476" s="304"/>
      <c r="P2476" s="304"/>
      <c r="Q2476" s="304"/>
      <c r="R2476" s="304"/>
      <c r="S2476" s="130" t="str">
        <f t="shared" si="117"/>
        <v>.</v>
      </c>
      <c r="T2476" s="169" t="str">
        <f>IF(S2476="Yes",(NETWORKDAYS(H2476,$D$12,Lists!$F$45:$F$65)-IF(ISNUMBER(J2476),J2476,0)-1),".")</f>
        <v>.</v>
      </c>
      <c r="U2476" s="24"/>
      <c r="V2476" s="296" t="str">
        <f t="shared" si="116"/>
        <v>.</v>
      </c>
      <c r="W2476" s="44"/>
      <c r="X2476" s="307"/>
      <c r="Y2476" s="44"/>
      <c r="Z2476" s="44"/>
      <c r="AA2476" s="44"/>
      <c r="AB2476" s="44"/>
      <c r="AC2476" s="44"/>
      <c r="AD2476" s="44"/>
      <c r="AE2476" s="44"/>
      <c r="AF2476" s="44"/>
      <c r="AG2476" s="44"/>
    </row>
    <row r="2477" spans="1:33" s="105" customFormat="1" ht="11.45" customHeight="1" outlineLevel="1" x14ac:dyDescent="0.2">
      <c r="A2477" s="142">
        <f t="shared" si="115"/>
        <v>2460</v>
      </c>
      <c r="B2477" s="318"/>
      <c r="C2477" s="71"/>
      <c r="D2477" s="314"/>
      <c r="E2477" s="70"/>
      <c r="F2477" s="309"/>
      <c r="G2477" s="308"/>
      <c r="H2477" s="305"/>
      <c r="I2477" s="305"/>
      <c r="J2477" s="311"/>
      <c r="K2477" s="305"/>
      <c r="L2477" s="130" t="str">
        <f>IF(I2477&lt;H2477,"Check dates",IF(AND(H2477="",I2477&gt;0),"Check dates",IF(I2477="",".",IFERROR(MAX(0,NETWORKDAYS(H2477,I2477,Lists!$F$45:$F$65)-IF(ISNUMBER(J2477),J2477,0)-1,0),"."))))</f>
        <v>.</v>
      </c>
      <c r="M2477" s="308"/>
      <c r="N2477" s="308"/>
      <c r="O2477" s="304"/>
      <c r="P2477" s="304"/>
      <c r="Q2477" s="304"/>
      <c r="R2477" s="304"/>
      <c r="S2477" s="130" t="str">
        <f t="shared" si="117"/>
        <v>.</v>
      </c>
      <c r="T2477" s="169" t="str">
        <f>IF(S2477="Yes",(NETWORKDAYS(H2477,$D$12,Lists!$F$45:$F$65)-IF(ISNUMBER(J2477),J2477,0)-1),".")</f>
        <v>.</v>
      </c>
      <c r="U2477" s="24"/>
      <c r="V2477" s="296" t="str">
        <f t="shared" si="116"/>
        <v>.</v>
      </c>
      <c r="W2477" s="44"/>
      <c r="X2477" s="307"/>
      <c r="Y2477" s="44"/>
      <c r="Z2477" s="44"/>
      <c r="AA2477" s="44"/>
      <c r="AB2477" s="44"/>
      <c r="AC2477" s="44"/>
      <c r="AD2477" s="44"/>
      <c r="AE2477" s="44"/>
      <c r="AF2477" s="44"/>
      <c r="AG2477" s="44"/>
    </row>
    <row r="2478" spans="1:33" s="105" customFormat="1" ht="11.45" customHeight="1" outlineLevel="1" x14ac:dyDescent="0.2">
      <c r="A2478" s="142">
        <f t="shared" si="115"/>
        <v>2461</v>
      </c>
      <c r="B2478" s="318"/>
      <c r="C2478" s="71"/>
      <c r="D2478" s="314"/>
      <c r="E2478" s="70"/>
      <c r="F2478" s="309"/>
      <c r="G2478" s="308"/>
      <c r="H2478" s="305"/>
      <c r="I2478" s="305"/>
      <c r="J2478" s="311"/>
      <c r="K2478" s="305"/>
      <c r="L2478" s="130" t="str">
        <f>IF(I2478&lt;H2478,"Check dates",IF(AND(H2478="",I2478&gt;0),"Check dates",IF(I2478="",".",IFERROR(MAX(0,NETWORKDAYS(H2478,I2478,Lists!$F$45:$F$65)-IF(ISNUMBER(J2478),J2478,0)-1,0),"."))))</f>
        <v>.</v>
      </c>
      <c r="M2478" s="308"/>
      <c r="N2478" s="308"/>
      <c r="O2478" s="304"/>
      <c r="P2478" s="304"/>
      <c r="Q2478" s="304"/>
      <c r="R2478" s="304"/>
      <c r="S2478" s="130" t="str">
        <f t="shared" si="117"/>
        <v>.</v>
      </c>
      <c r="T2478" s="169" t="str">
        <f>IF(S2478="Yes",(NETWORKDAYS(H2478,$D$12,Lists!$F$45:$F$65)-IF(ISNUMBER(J2478),J2478,0)-1),".")</f>
        <v>.</v>
      </c>
      <c r="U2478" s="24"/>
      <c r="V2478" s="296" t="str">
        <f t="shared" si="116"/>
        <v>.</v>
      </c>
      <c r="W2478" s="44"/>
      <c r="X2478" s="307"/>
      <c r="Y2478" s="44"/>
      <c r="Z2478" s="44"/>
      <c r="AA2478" s="44"/>
      <c r="AB2478" s="44"/>
      <c r="AC2478" s="44"/>
      <c r="AD2478" s="44"/>
      <c r="AE2478" s="44"/>
      <c r="AF2478" s="44"/>
      <c r="AG2478" s="44"/>
    </row>
    <row r="2479" spans="1:33" s="105" customFormat="1" ht="11.45" customHeight="1" outlineLevel="1" x14ac:dyDescent="0.2">
      <c r="A2479" s="142">
        <f t="shared" si="115"/>
        <v>2462</v>
      </c>
      <c r="B2479" s="318"/>
      <c r="C2479" s="71"/>
      <c r="D2479" s="314"/>
      <c r="E2479" s="70"/>
      <c r="F2479" s="309"/>
      <c r="G2479" s="308"/>
      <c r="H2479" s="305"/>
      <c r="I2479" s="305"/>
      <c r="J2479" s="311"/>
      <c r="K2479" s="305"/>
      <c r="L2479" s="130" t="str">
        <f>IF(I2479&lt;H2479,"Check dates",IF(AND(H2479="",I2479&gt;0),"Check dates",IF(I2479="",".",IFERROR(MAX(0,NETWORKDAYS(H2479,I2479,Lists!$F$45:$F$65)-IF(ISNUMBER(J2479),J2479,0)-1,0),"."))))</f>
        <v>.</v>
      </c>
      <c r="M2479" s="308"/>
      <c r="N2479" s="308"/>
      <c r="O2479" s="304"/>
      <c r="P2479" s="304"/>
      <c r="Q2479" s="304"/>
      <c r="R2479" s="304"/>
      <c r="S2479" s="130" t="str">
        <f t="shared" si="117"/>
        <v>.</v>
      </c>
      <c r="T2479" s="169" t="str">
        <f>IF(S2479="Yes",(NETWORKDAYS(H2479,$D$12,Lists!$F$45:$F$65)-IF(ISNUMBER(J2479),J2479,0)-1),".")</f>
        <v>.</v>
      </c>
      <c r="U2479" s="24"/>
      <c r="V2479" s="296" t="str">
        <f t="shared" si="116"/>
        <v>.</v>
      </c>
      <c r="W2479" s="44"/>
      <c r="X2479" s="307"/>
      <c r="Y2479" s="44"/>
      <c r="Z2479" s="44"/>
      <c r="AA2479" s="44"/>
      <c r="AB2479" s="44"/>
      <c r="AC2479" s="44"/>
      <c r="AD2479" s="44"/>
      <c r="AE2479" s="44"/>
      <c r="AF2479" s="44"/>
      <c r="AG2479" s="44"/>
    </row>
    <row r="2480" spans="1:33" s="105" customFormat="1" ht="11.45" customHeight="1" outlineLevel="1" x14ac:dyDescent="0.2">
      <c r="A2480" s="142">
        <f t="shared" si="115"/>
        <v>2463</v>
      </c>
      <c r="B2480" s="318"/>
      <c r="C2480" s="71"/>
      <c r="D2480" s="314"/>
      <c r="E2480" s="70"/>
      <c r="F2480" s="309"/>
      <c r="G2480" s="308"/>
      <c r="H2480" s="305"/>
      <c r="I2480" s="305"/>
      <c r="J2480" s="311"/>
      <c r="K2480" s="305"/>
      <c r="L2480" s="130" t="str">
        <f>IF(I2480&lt;H2480,"Check dates",IF(AND(H2480="",I2480&gt;0),"Check dates",IF(I2480="",".",IFERROR(MAX(0,NETWORKDAYS(H2480,I2480,Lists!$F$45:$F$65)-IF(ISNUMBER(J2480),J2480,0)-1,0),"."))))</f>
        <v>.</v>
      </c>
      <c r="M2480" s="308"/>
      <c r="N2480" s="308"/>
      <c r="O2480" s="304"/>
      <c r="P2480" s="304"/>
      <c r="Q2480" s="304"/>
      <c r="R2480" s="304"/>
      <c r="S2480" s="130" t="str">
        <f t="shared" si="117"/>
        <v>.</v>
      </c>
      <c r="T2480" s="169" t="str">
        <f>IF(S2480="Yes",(NETWORKDAYS(H2480,$D$12,Lists!$F$45:$F$65)-IF(ISNUMBER(J2480),J2480,0)-1),".")</f>
        <v>.</v>
      </c>
      <c r="U2480" s="24"/>
      <c r="V2480" s="296" t="str">
        <f t="shared" si="116"/>
        <v>.</v>
      </c>
      <c r="W2480" s="44"/>
      <c r="X2480" s="307"/>
      <c r="Y2480" s="44"/>
      <c r="Z2480" s="44"/>
      <c r="AA2480" s="44"/>
      <c r="AB2480" s="44"/>
      <c r="AC2480" s="44"/>
      <c r="AD2480" s="44"/>
      <c r="AE2480" s="44"/>
      <c r="AF2480" s="44"/>
      <c r="AG2480" s="44"/>
    </row>
    <row r="2481" spans="1:33" s="105" customFormat="1" ht="11.45" customHeight="1" outlineLevel="1" x14ac:dyDescent="0.2">
      <c r="A2481" s="142">
        <f t="shared" si="115"/>
        <v>2464</v>
      </c>
      <c r="B2481" s="318"/>
      <c r="C2481" s="71"/>
      <c r="D2481" s="314"/>
      <c r="E2481" s="70"/>
      <c r="F2481" s="309"/>
      <c r="G2481" s="308"/>
      <c r="H2481" s="305"/>
      <c r="I2481" s="305"/>
      <c r="J2481" s="311"/>
      <c r="K2481" s="305"/>
      <c r="L2481" s="130" t="str">
        <f>IF(I2481&lt;H2481,"Check dates",IF(AND(H2481="",I2481&gt;0),"Check dates",IF(I2481="",".",IFERROR(MAX(0,NETWORKDAYS(H2481,I2481,Lists!$F$45:$F$65)-IF(ISNUMBER(J2481),J2481,0)-1,0),"."))))</f>
        <v>.</v>
      </c>
      <c r="M2481" s="308"/>
      <c r="N2481" s="308"/>
      <c r="O2481" s="304"/>
      <c r="P2481" s="304"/>
      <c r="Q2481" s="304"/>
      <c r="R2481" s="304"/>
      <c r="S2481" s="130" t="str">
        <f t="shared" si="117"/>
        <v>.</v>
      </c>
      <c r="T2481" s="169" t="str">
        <f>IF(S2481="Yes",(NETWORKDAYS(H2481,$D$12,Lists!$F$45:$F$65)-IF(ISNUMBER(J2481),J2481,0)-1),".")</f>
        <v>.</v>
      </c>
      <c r="U2481" s="24"/>
      <c r="V2481" s="296" t="str">
        <f t="shared" si="116"/>
        <v>.</v>
      </c>
      <c r="W2481" s="44"/>
      <c r="X2481" s="307"/>
      <c r="Y2481" s="44"/>
      <c r="Z2481" s="44"/>
      <c r="AA2481" s="44"/>
      <c r="AB2481" s="44"/>
      <c r="AC2481" s="44"/>
      <c r="AD2481" s="44"/>
      <c r="AE2481" s="44"/>
      <c r="AF2481" s="44"/>
      <c r="AG2481" s="44"/>
    </row>
    <row r="2482" spans="1:33" s="105" customFormat="1" ht="11.45" customHeight="1" outlineLevel="1" x14ac:dyDescent="0.2">
      <c r="A2482" s="142">
        <f t="shared" si="115"/>
        <v>2465</v>
      </c>
      <c r="B2482" s="318"/>
      <c r="C2482" s="71"/>
      <c r="D2482" s="314"/>
      <c r="E2482" s="70"/>
      <c r="F2482" s="309"/>
      <c r="G2482" s="308"/>
      <c r="H2482" s="305"/>
      <c r="I2482" s="305"/>
      <c r="J2482" s="311"/>
      <c r="K2482" s="305"/>
      <c r="L2482" s="130" t="str">
        <f>IF(I2482&lt;H2482,"Check dates",IF(AND(H2482="",I2482&gt;0),"Check dates",IF(I2482="",".",IFERROR(MAX(0,NETWORKDAYS(H2482,I2482,Lists!$F$45:$F$65)-IF(ISNUMBER(J2482),J2482,0)-1,0),"."))))</f>
        <v>.</v>
      </c>
      <c r="M2482" s="308"/>
      <c r="N2482" s="308"/>
      <c r="O2482" s="304"/>
      <c r="P2482" s="304"/>
      <c r="Q2482" s="304"/>
      <c r="R2482" s="304"/>
      <c r="S2482" s="130" t="str">
        <f t="shared" si="117"/>
        <v>.</v>
      </c>
      <c r="T2482" s="169" t="str">
        <f>IF(S2482="Yes",(NETWORKDAYS(H2482,$D$12,Lists!$F$45:$F$65)-IF(ISNUMBER(J2482),J2482,0)-1),".")</f>
        <v>.</v>
      </c>
      <c r="U2482" s="24"/>
      <c r="V2482" s="296" t="str">
        <f t="shared" si="116"/>
        <v>.</v>
      </c>
      <c r="W2482" s="44"/>
      <c r="X2482" s="307"/>
      <c r="Y2482" s="44"/>
      <c r="Z2482" s="44"/>
      <c r="AA2482" s="44"/>
      <c r="AB2482" s="44"/>
      <c r="AC2482" s="44"/>
      <c r="AD2482" s="44"/>
      <c r="AE2482" s="44"/>
      <c r="AF2482" s="44"/>
      <c r="AG2482" s="44"/>
    </row>
    <row r="2483" spans="1:33" s="105" customFormat="1" ht="11.45" customHeight="1" outlineLevel="1" x14ac:dyDescent="0.2">
      <c r="A2483" s="142">
        <f t="shared" si="115"/>
        <v>2466</v>
      </c>
      <c r="B2483" s="318"/>
      <c r="C2483" s="71"/>
      <c r="D2483" s="314"/>
      <c r="E2483" s="70"/>
      <c r="F2483" s="309"/>
      <c r="G2483" s="308"/>
      <c r="H2483" s="305"/>
      <c r="I2483" s="305"/>
      <c r="J2483" s="311"/>
      <c r="K2483" s="305"/>
      <c r="L2483" s="130" t="str">
        <f>IF(I2483&lt;H2483,"Check dates",IF(AND(H2483="",I2483&gt;0),"Check dates",IF(I2483="",".",IFERROR(MAX(0,NETWORKDAYS(H2483,I2483,Lists!$F$45:$F$65)-IF(ISNUMBER(J2483),J2483,0)-1,0),"."))))</f>
        <v>.</v>
      </c>
      <c r="M2483" s="308"/>
      <c r="N2483" s="308"/>
      <c r="O2483" s="304"/>
      <c r="P2483" s="304"/>
      <c r="Q2483" s="304"/>
      <c r="R2483" s="304"/>
      <c r="S2483" s="130" t="str">
        <f t="shared" si="117"/>
        <v>.</v>
      </c>
      <c r="T2483" s="169" t="str">
        <f>IF(S2483="Yes",(NETWORKDAYS(H2483,$D$12,Lists!$F$45:$F$65)-IF(ISNUMBER(J2483),J2483,0)-1),".")</f>
        <v>.</v>
      </c>
      <c r="U2483" s="24"/>
      <c r="V2483" s="296" t="str">
        <f t="shared" si="116"/>
        <v>.</v>
      </c>
      <c r="W2483" s="44"/>
      <c r="X2483" s="307"/>
      <c r="Y2483" s="44"/>
      <c r="Z2483" s="44"/>
      <c r="AA2483" s="44"/>
      <c r="AB2483" s="44"/>
      <c r="AC2483" s="44"/>
      <c r="AD2483" s="44"/>
      <c r="AE2483" s="44"/>
      <c r="AF2483" s="44"/>
      <c r="AG2483" s="44"/>
    </row>
    <row r="2484" spans="1:33" s="105" customFormat="1" ht="11.45" customHeight="1" outlineLevel="1" x14ac:dyDescent="0.2">
      <c r="A2484" s="142">
        <f t="shared" si="115"/>
        <v>2467</v>
      </c>
      <c r="B2484" s="318"/>
      <c r="C2484" s="71"/>
      <c r="D2484" s="314"/>
      <c r="E2484" s="70"/>
      <c r="F2484" s="309"/>
      <c r="G2484" s="308"/>
      <c r="H2484" s="305"/>
      <c r="I2484" s="305"/>
      <c r="J2484" s="311"/>
      <c r="K2484" s="305"/>
      <c r="L2484" s="130" t="str">
        <f>IF(I2484&lt;H2484,"Check dates",IF(AND(H2484="",I2484&gt;0),"Check dates",IF(I2484="",".",IFERROR(MAX(0,NETWORKDAYS(H2484,I2484,Lists!$F$45:$F$65)-IF(ISNUMBER(J2484),J2484,0)-1,0),"."))))</f>
        <v>.</v>
      </c>
      <c r="M2484" s="308"/>
      <c r="N2484" s="308"/>
      <c r="O2484" s="304"/>
      <c r="P2484" s="304"/>
      <c r="Q2484" s="304"/>
      <c r="R2484" s="304"/>
      <c r="S2484" s="130" t="str">
        <f t="shared" si="117"/>
        <v>.</v>
      </c>
      <c r="T2484" s="169" t="str">
        <f>IF(S2484="Yes",(NETWORKDAYS(H2484,$D$12,Lists!$F$45:$F$65)-IF(ISNUMBER(J2484),J2484,0)-1),".")</f>
        <v>.</v>
      </c>
      <c r="U2484" s="24"/>
      <c r="V2484" s="296" t="str">
        <f t="shared" si="116"/>
        <v>.</v>
      </c>
      <c r="W2484" s="44"/>
      <c r="X2484" s="307"/>
      <c r="Y2484" s="44"/>
      <c r="Z2484" s="44"/>
      <c r="AA2484" s="44"/>
      <c r="AB2484" s="44"/>
      <c r="AC2484" s="44"/>
      <c r="AD2484" s="44"/>
      <c r="AE2484" s="44"/>
      <c r="AF2484" s="44"/>
      <c r="AG2484" s="44"/>
    </row>
    <row r="2485" spans="1:33" s="105" customFormat="1" outlineLevel="1" x14ac:dyDescent="0.2">
      <c r="A2485" s="142">
        <f t="shared" si="115"/>
        <v>2468</v>
      </c>
      <c r="B2485" s="318"/>
      <c r="C2485" s="71"/>
      <c r="D2485" s="314"/>
      <c r="E2485" s="70"/>
      <c r="F2485" s="309"/>
      <c r="G2485" s="308"/>
      <c r="H2485" s="305"/>
      <c r="I2485" s="305"/>
      <c r="J2485" s="311"/>
      <c r="K2485" s="305"/>
      <c r="L2485" s="130" t="str">
        <f>IF(I2485&lt;H2485,"Check dates",IF(AND(H2485="",I2485&gt;0),"Check dates",IF(I2485="",".",IFERROR(MAX(0,NETWORKDAYS(H2485,I2485,Lists!$F$45:$F$65)-IF(ISNUMBER(J2485),J2485,0)-1,0),"."))))</f>
        <v>.</v>
      </c>
      <c r="M2485" s="308"/>
      <c r="N2485" s="308"/>
      <c r="O2485" s="304"/>
      <c r="P2485" s="304"/>
      <c r="Q2485" s="304"/>
      <c r="R2485" s="304"/>
      <c r="S2485" s="130" t="str">
        <f t="shared" si="117"/>
        <v>.</v>
      </c>
      <c r="T2485" s="169" t="str">
        <f>IF(S2485="Yes",(NETWORKDAYS(H2485,$D$12,Lists!$F$45:$F$65)-IF(ISNUMBER(J2485),J2485,0)-1),".")</f>
        <v>.</v>
      </c>
      <c r="U2485" s="24"/>
      <c r="V2485" s="296" t="str">
        <f t="shared" si="116"/>
        <v>.</v>
      </c>
      <c r="W2485" s="44"/>
      <c r="X2485" s="307"/>
      <c r="Y2485" s="44"/>
      <c r="Z2485" s="44"/>
      <c r="AA2485" s="44"/>
      <c r="AB2485" s="44"/>
      <c r="AC2485" s="44"/>
      <c r="AD2485" s="44"/>
      <c r="AE2485" s="44"/>
      <c r="AF2485" s="44"/>
      <c r="AG2485" s="44"/>
    </row>
    <row r="2486" spans="1:33" s="105" customFormat="1" ht="11.45" customHeight="1" outlineLevel="1" x14ac:dyDescent="0.2">
      <c r="A2486" s="142">
        <f t="shared" si="115"/>
        <v>2469</v>
      </c>
      <c r="B2486" s="318"/>
      <c r="C2486" s="71"/>
      <c r="D2486" s="314"/>
      <c r="E2486" s="70"/>
      <c r="F2486" s="309"/>
      <c r="G2486" s="308"/>
      <c r="H2486" s="305"/>
      <c r="I2486" s="305"/>
      <c r="J2486" s="311"/>
      <c r="K2486" s="305"/>
      <c r="L2486" s="130" t="str">
        <f>IF(I2486&lt;H2486,"Check dates",IF(AND(H2486="",I2486&gt;0),"Check dates",IF(I2486="",".",IFERROR(MAX(0,NETWORKDAYS(H2486,I2486,Lists!$F$45:$F$65)-IF(ISNUMBER(J2486),J2486,0)-1,0),"."))))</f>
        <v>.</v>
      </c>
      <c r="M2486" s="308"/>
      <c r="N2486" s="308"/>
      <c r="O2486" s="304"/>
      <c r="P2486" s="304"/>
      <c r="Q2486" s="304"/>
      <c r="R2486" s="304"/>
      <c r="S2486" s="130" t="str">
        <f t="shared" si="117"/>
        <v>.</v>
      </c>
      <c r="T2486" s="169" t="str">
        <f>IF(S2486="Yes",(NETWORKDAYS(H2486,$D$12,Lists!$F$45:$F$65)-IF(ISNUMBER(J2486),J2486,0)-1),".")</f>
        <v>.</v>
      </c>
      <c r="U2486" s="24"/>
      <c r="V2486" s="296" t="str">
        <f t="shared" si="116"/>
        <v>.</v>
      </c>
      <c r="W2486" s="44"/>
      <c r="X2486" s="307"/>
      <c r="Y2486" s="44"/>
      <c r="Z2486" s="44"/>
      <c r="AA2486" s="44"/>
      <c r="AB2486" s="44"/>
      <c r="AC2486" s="44"/>
      <c r="AD2486" s="44"/>
      <c r="AE2486" s="44"/>
      <c r="AF2486" s="44"/>
      <c r="AG2486" s="44"/>
    </row>
    <row r="2487" spans="1:33" s="105" customFormat="1" ht="11.45" customHeight="1" outlineLevel="1" x14ac:dyDescent="0.2">
      <c r="A2487" s="142">
        <f t="shared" si="115"/>
        <v>2470</v>
      </c>
      <c r="B2487" s="318"/>
      <c r="C2487" s="71"/>
      <c r="D2487" s="314"/>
      <c r="E2487" s="70"/>
      <c r="F2487" s="309"/>
      <c r="G2487" s="308"/>
      <c r="H2487" s="305"/>
      <c r="I2487" s="305"/>
      <c r="J2487" s="311"/>
      <c r="K2487" s="305"/>
      <c r="L2487" s="130" t="str">
        <f>IF(I2487&lt;H2487,"Check dates",IF(AND(H2487="",I2487&gt;0),"Check dates",IF(I2487="",".",IFERROR(MAX(0,NETWORKDAYS(H2487,I2487,Lists!$F$45:$F$65)-IF(ISNUMBER(J2487),J2487,0)-1,0),"."))))</f>
        <v>.</v>
      </c>
      <c r="M2487" s="308"/>
      <c r="N2487" s="308"/>
      <c r="O2487" s="304"/>
      <c r="P2487" s="304"/>
      <c r="Q2487" s="304"/>
      <c r="R2487" s="304"/>
      <c r="S2487" s="130" t="str">
        <f t="shared" si="117"/>
        <v>.</v>
      </c>
      <c r="T2487" s="169" t="str">
        <f>IF(S2487="Yes",(NETWORKDAYS(H2487,$D$12,Lists!$F$45:$F$65)-IF(ISNUMBER(J2487),J2487,0)-1),".")</f>
        <v>.</v>
      </c>
      <c r="U2487" s="24"/>
      <c r="V2487" s="296" t="str">
        <f t="shared" si="116"/>
        <v>.</v>
      </c>
      <c r="W2487" s="44"/>
      <c r="X2487" s="307"/>
      <c r="Y2487" s="44"/>
      <c r="Z2487" s="44"/>
      <c r="AA2487" s="44"/>
      <c r="AB2487" s="44"/>
      <c r="AC2487" s="44"/>
      <c r="AD2487" s="44"/>
      <c r="AE2487" s="44"/>
      <c r="AF2487" s="44"/>
      <c r="AG2487" s="44"/>
    </row>
    <row r="2488" spans="1:33" s="105" customFormat="1" ht="11.45" customHeight="1" outlineLevel="1" x14ac:dyDescent="0.2">
      <c r="A2488" s="142">
        <f t="shared" si="115"/>
        <v>2471</v>
      </c>
      <c r="B2488" s="318"/>
      <c r="C2488" s="71"/>
      <c r="D2488" s="314"/>
      <c r="E2488" s="70"/>
      <c r="F2488" s="309"/>
      <c r="G2488" s="308"/>
      <c r="H2488" s="305"/>
      <c r="I2488" s="305"/>
      <c r="J2488" s="311"/>
      <c r="K2488" s="305"/>
      <c r="L2488" s="130" t="str">
        <f>IF(I2488&lt;H2488,"Check dates",IF(AND(H2488="",I2488&gt;0),"Check dates",IF(I2488="",".",IFERROR(MAX(0,NETWORKDAYS(H2488,I2488,Lists!$F$45:$F$65)-IF(ISNUMBER(J2488),J2488,0)-1,0),"."))))</f>
        <v>.</v>
      </c>
      <c r="M2488" s="308"/>
      <c r="N2488" s="308"/>
      <c r="O2488" s="304"/>
      <c r="P2488" s="304"/>
      <c r="Q2488" s="304"/>
      <c r="R2488" s="304"/>
      <c r="S2488" s="130" t="str">
        <f t="shared" si="117"/>
        <v>.</v>
      </c>
      <c r="T2488" s="169" t="str">
        <f>IF(S2488="Yes",(NETWORKDAYS(H2488,$D$12,Lists!$F$45:$F$65)-IF(ISNUMBER(J2488),J2488,0)-1),".")</f>
        <v>.</v>
      </c>
      <c r="U2488" s="24"/>
      <c r="V2488" s="296" t="str">
        <f t="shared" si="116"/>
        <v>.</v>
      </c>
      <c r="W2488" s="44"/>
      <c r="X2488" s="307"/>
      <c r="Y2488" s="44"/>
      <c r="Z2488" s="44"/>
      <c r="AA2488" s="44"/>
      <c r="AB2488" s="44"/>
      <c r="AC2488" s="44"/>
      <c r="AD2488" s="44"/>
      <c r="AE2488" s="44"/>
      <c r="AF2488" s="44"/>
      <c r="AG2488" s="44"/>
    </row>
    <row r="2489" spans="1:33" s="105" customFormat="1" ht="11.45" customHeight="1" outlineLevel="1" x14ac:dyDescent="0.2">
      <c r="A2489" s="142">
        <f t="shared" si="115"/>
        <v>2472</v>
      </c>
      <c r="B2489" s="318"/>
      <c r="C2489" s="71"/>
      <c r="D2489" s="314"/>
      <c r="E2489" s="70"/>
      <c r="F2489" s="309"/>
      <c r="G2489" s="308"/>
      <c r="H2489" s="305"/>
      <c r="I2489" s="305"/>
      <c r="J2489" s="311"/>
      <c r="K2489" s="305"/>
      <c r="L2489" s="130" t="str">
        <f>IF(I2489&lt;H2489,"Check dates",IF(AND(H2489="",I2489&gt;0),"Check dates",IF(I2489="",".",IFERROR(MAX(0,NETWORKDAYS(H2489,I2489,Lists!$F$45:$F$65)-IF(ISNUMBER(J2489),J2489,0)-1,0),"."))))</f>
        <v>.</v>
      </c>
      <c r="M2489" s="308"/>
      <c r="N2489" s="308"/>
      <c r="O2489" s="304"/>
      <c r="P2489" s="304"/>
      <c r="Q2489" s="304"/>
      <c r="R2489" s="304"/>
      <c r="S2489" s="130" t="str">
        <f t="shared" si="117"/>
        <v>.</v>
      </c>
      <c r="T2489" s="169" t="str">
        <f>IF(S2489="Yes",(NETWORKDAYS(H2489,$D$12,Lists!$F$45:$F$65)-IF(ISNUMBER(J2489),J2489,0)-1),".")</f>
        <v>.</v>
      </c>
      <c r="U2489" s="24"/>
      <c r="V2489" s="296" t="str">
        <f t="shared" si="116"/>
        <v>.</v>
      </c>
      <c r="W2489" s="44"/>
      <c r="X2489" s="307"/>
      <c r="Y2489" s="44"/>
      <c r="Z2489" s="44"/>
      <c r="AA2489" s="44"/>
      <c r="AB2489" s="44"/>
      <c r="AC2489" s="44"/>
      <c r="AD2489" s="44"/>
      <c r="AE2489" s="44"/>
      <c r="AF2489" s="44"/>
      <c r="AG2489" s="44"/>
    </row>
    <row r="2490" spans="1:33" s="105" customFormat="1" ht="11.45" customHeight="1" outlineLevel="1" x14ac:dyDescent="0.2">
      <c r="A2490" s="142">
        <f t="shared" si="115"/>
        <v>2473</v>
      </c>
      <c r="B2490" s="318"/>
      <c r="C2490" s="71"/>
      <c r="D2490" s="314"/>
      <c r="E2490" s="70"/>
      <c r="F2490" s="309"/>
      <c r="G2490" s="308"/>
      <c r="H2490" s="305"/>
      <c r="I2490" s="305"/>
      <c r="J2490" s="311"/>
      <c r="K2490" s="305"/>
      <c r="L2490" s="130" t="str">
        <f>IF(I2490&lt;H2490,"Check dates",IF(AND(H2490="",I2490&gt;0),"Check dates",IF(I2490="",".",IFERROR(MAX(0,NETWORKDAYS(H2490,I2490,Lists!$F$45:$F$65)-IF(ISNUMBER(J2490),J2490,0)-1,0),"."))))</f>
        <v>.</v>
      </c>
      <c r="M2490" s="308"/>
      <c r="N2490" s="308"/>
      <c r="O2490" s="304"/>
      <c r="P2490" s="304"/>
      <c r="Q2490" s="304"/>
      <c r="R2490" s="304"/>
      <c r="S2490" s="130" t="str">
        <f t="shared" si="117"/>
        <v>.</v>
      </c>
      <c r="T2490" s="169" t="str">
        <f>IF(S2490="Yes",(NETWORKDAYS(H2490,$D$12,Lists!$F$45:$F$65)-IF(ISNUMBER(J2490),J2490,0)-1),".")</f>
        <v>.</v>
      </c>
      <c r="U2490" s="24"/>
      <c r="V2490" s="296" t="str">
        <f t="shared" si="116"/>
        <v>.</v>
      </c>
      <c r="W2490" s="44"/>
      <c r="X2490" s="307"/>
      <c r="Y2490" s="44"/>
      <c r="Z2490" s="44"/>
      <c r="AA2490" s="44"/>
      <c r="AB2490" s="44"/>
      <c r="AC2490" s="44"/>
      <c r="AD2490" s="44"/>
      <c r="AE2490" s="44"/>
      <c r="AF2490" s="44"/>
      <c r="AG2490" s="44"/>
    </row>
    <row r="2491" spans="1:33" s="105" customFormat="1" ht="11.45" customHeight="1" outlineLevel="1" x14ac:dyDescent="0.2">
      <c r="A2491" s="142">
        <f t="shared" si="115"/>
        <v>2474</v>
      </c>
      <c r="B2491" s="318"/>
      <c r="C2491" s="71"/>
      <c r="D2491" s="314"/>
      <c r="E2491" s="70"/>
      <c r="F2491" s="309"/>
      <c r="G2491" s="308"/>
      <c r="H2491" s="305"/>
      <c r="I2491" s="319"/>
      <c r="J2491" s="311"/>
      <c r="K2491" s="305"/>
      <c r="L2491" s="130" t="str">
        <f>IF(I2491&lt;H2491,"Check dates",IF(AND(H2491="",I2491&gt;0),"Check dates",IF(I2491="",".",IFERROR(MAX(0,NETWORKDAYS(H2491,I2491,Lists!$F$45:$F$65)-IF(ISNUMBER(J2491),J2491,0)-1,0),"."))))</f>
        <v>.</v>
      </c>
      <c r="M2491" s="308"/>
      <c r="N2491" s="308"/>
      <c r="O2491" s="304"/>
      <c r="P2491" s="304"/>
      <c r="Q2491" s="304"/>
      <c r="R2491" s="304"/>
      <c r="S2491" s="130" t="str">
        <f t="shared" si="117"/>
        <v>.</v>
      </c>
      <c r="T2491" s="169" t="str">
        <f>IF(S2491="Yes",(NETWORKDAYS(H2491,$D$12,Lists!$F$45:$F$65)-IF(ISNUMBER(J2491),J2491,0)-1),".")</f>
        <v>.</v>
      </c>
      <c r="U2491" s="24"/>
      <c r="V2491" s="296" t="str">
        <f t="shared" si="116"/>
        <v>.</v>
      </c>
      <c r="W2491" s="44"/>
      <c r="X2491" s="307"/>
      <c r="Y2491" s="44"/>
      <c r="Z2491" s="44"/>
      <c r="AA2491" s="44"/>
      <c r="AB2491" s="44"/>
      <c r="AC2491" s="44"/>
      <c r="AD2491" s="44"/>
      <c r="AE2491" s="44"/>
      <c r="AF2491" s="44"/>
      <c r="AG2491" s="44"/>
    </row>
    <row r="2492" spans="1:33" s="105" customFormat="1" ht="11.45" customHeight="1" outlineLevel="1" x14ac:dyDescent="0.2">
      <c r="A2492" s="142">
        <f t="shared" si="115"/>
        <v>2475</v>
      </c>
      <c r="B2492" s="318"/>
      <c r="C2492" s="71"/>
      <c r="D2492" s="314"/>
      <c r="E2492" s="70"/>
      <c r="F2492" s="309"/>
      <c r="G2492" s="308"/>
      <c r="H2492" s="305"/>
      <c r="I2492" s="319"/>
      <c r="J2492" s="311"/>
      <c r="K2492" s="305"/>
      <c r="L2492" s="130" t="str">
        <f>IF(I2492&lt;H2492,"Check dates",IF(AND(H2492="",I2492&gt;0),"Check dates",IF(I2492="",".",IFERROR(MAX(0,NETWORKDAYS(H2492,I2492,Lists!$F$45:$F$65)-IF(ISNUMBER(J2492),J2492,0)-1,0),"."))))</f>
        <v>.</v>
      </c>
      <c r="M2492" s="308"/>
      <c r="N2492" s="308"/>
      <c r="O2492" s="304"/>
      <c r="P2492" s="304"/>
      <c r="Q2492" s="304"/>
      <c r="R2492" s="304"/>
      <c r="S2492" s="130" t="str">
        <f t="shared" si="117"/>
        <v>.</v>
      </c>
      <c r="T2492" s="169" t="str">
        <f>IF(S2492="Yes",(NETWORKDAYS(H2492,$D$12,Lists!$F$45:$F$65)-IF(ISNUMBER(J2492),J2492,0)-1),".")</f>
        <v>.</v>
      </c>
      <c r="U2492" s="24"/>
      <c r="V2492" s="296" t="str">
        <f t="shared" si="116"/>
        <v>.</v>
      </c>
      <c r="W2492" s="44"/>
      <c r="X2492" s="307"/>
      <c r="Y2492" s="44"/>
      <c r="Z2492" s="44"/>
      <c r="AA2492" s="44"/>
      <c r="AB2492" s="44"/>
      <c r="AC2492" s="44"/>
      <c r="AD2492" s="44"/>
      <c r="AE2492" s="44"/>
      <c r="AF2492" s="44"/>
      <c r="AG2492" s="44"/>
    </row>
    <row r="2493" spans="1:33" s="105" customFormat="1" ht="11.45" customHeight="1" outlineLevel="1" x14ac:dyDescent="0.2">
      <c r="A2493" s="142">
        <f t="shared" si="115"/>
        <v>2476</v>
      </c>
      <c r="B2493" s="318"/>
      <c r="C2493" s="71"/>
      <c r="D2493" s="314"/>
      <c r="E2493" s="70"/>
      <c r="F2493" s="309"/>
      <c r="G2493" s="308"/>
      <c r="H2493" s="305"/>
      <c r="I2493" s="305"/>
      <c r="J2493" s="311"/>
      <c r="K2493" s="305"/>
      <c r="L2493" s="130" t="str">
        <f>IF(I2493&lt;H2493,"Check dates",IF(AND(H2493="",I2493&gt;0),"Check dates",IF(I2493="",".",IFERROR(MAX(0,NETWORKDAYS(H2493,I2493,Lists!$F$45:$F$65)-IF(ISNUMBER(J2493),J2493,0)-1,0),"."))))</f>
        <v>.</v>
      </c>
      <c r="M2493" s="308"/>
      <c r="N2493" s="308"/>
      <c r="O2493" s="304"/>
      <c r="P2493" s="304"/>
      <c r="Q2493" s="304"/>
      <c r="R2493" s="304"/>
      <c r="S2493" s="130" t="str">
        <f t="shared" si="117"/>
        <v>.</v>
      </c>
      <c r="T2493" s="169" t="str">
        <f>IF(S2493="Yes",(NETWORKDAYS(H2493,$D$12,Lists!$F$45:$F$65)-IF(ISNUMBER(J2493),J2493,0)-1),".")</f>
        <v>.</v>
      </c>
      <c r="U2493" s="24"/>
      <c r="V2493" s="296" t="str">
        <f t="shared" si="116"/>
        <v>.</v>
      </c>
      <c r="W2493" s="44"/>
      <c r="X2493" s="307"/>
      <c r="Y2493" s="44"/>
      <c r="Z2493" s="44"/>
      <c r="AA2493" s="44"/>
      <c r="AB2493" s="44"/>
      <c r="AC2493" s="44"/>
      <c r="AD2493" s="44"/>
      <c r="AE2493" s="44"/>
      <c r="AF2493" s="44"/>
      <c r="AG2493" s="44"/>
    </row>
    <row r="2494" spans="1:33" s="105" customFormat="1" outlineLevel="1" x14ac:dyDescent="0.2">
      <c r="A2494" s="142">
        <f t="shared" si="115"/>
        <v>2477</v>
      </c>
      <c r="B2494" s="318"/>
      <c r="C2494" s="71"/>
      <c r="D2494" s="314"/>
      <c r="E2494" s="70"/>
      <c r="F2494" s="309"/>
      <c r="G2494" s="308"/>
      <c r="H2494" s="305"/>
      <c r="I2494" s="305"/>
      <c r="J2494" s="311"/>
      <c r="K2494" s="305"/>
      <c r="L2494" s="130" t="str">
        <f>IF(I2494&lt;H2494,"Check dates",IF(AND(H2494="",I2494&gt;0),"Check dates",IF(I2494="",".",IFERROR(MAX(0,NETWORKDAYS(H2494,I2494,Lists!$F$45:$F$65)-IF(ISNUMBER(J2494),J2494,0)-1,0),"."))))</f>
        <v>.</v>
      </c>
      <c r="M2494" s="308"/>
      <c r="N2494" s="308"/>
      <c r="O2494" s="304"/>
      <c r="P2494" s="304"/>
      <c r="Q2494" s="304"/>
      <c r="R2494" s="304"/>
      <c r="S2494" s="130" t="str">
        <f t="shared" si="117"/>
        <v>.</v>
      </c>
      <c r="T2494" s="169" t="str">
        <f>IF(S2494="Yes",(NETWORKDAYS(H2494,$D$12,Lists!$F$45:$F$65)-IF(ISNUMBER(J2494),J2494,0)-1),".")</f>
        <v>.</v>
      </c>
      <c r="U2494" s="24"/>
      <c r="V2494" s="296" t="str">
        <f t="shared" si="116"/>
        <v>.</v>
      </c>
      <c r="W2494" s="44"/>
      <c r="X2494" s="307"/>
      <c r="Y2494" s="44"/>
      <c r="Z2494" s="44"/>
      <c r="AA2494" s="44"/>
      <c r="AB2494" s="44"/>
      <c r="AC2494" s="44"/>
      <c r="AD2494" s="44"/>
      <c r="AE2494" s="44"/>
      <c r="AF2494" s="44"/>
      <c r="AG2494" s="44"/>
    </row>
    <row r="2495" spans="1:33" s="105" customFormat="1" ht="11.45" customHeight="1" outlineLevel="1" x14ac:dyDescent="0.2">
      <c r="A2495" s="142">
        <f t="shared" si="115"/>
        <v>2478</v>
      </c>
      <c r="B2495" s="318"/>
      <c r="C2495" s="71"/>
      <c r="D2495" s="314"/>
      <c r="E2495" s="70"/>
      <c r="F2495" s="309"/>
      <c r="G2495" s="308"/>
      <c r="H2495" s="305"/>
      <c r="I2495" s="305"/>
      <c r="J2495" s="311"/>
      <c r="K2495" s="305"/>
      <c r="L2495" s="130" t="str">
        <f>IF(I2495&lt;H2495,"Check dates",IF(AND(H2495="",I2495&gt;0),"Check dates",IF(I2495="",".",IFERROR(MAX(0,NETWORKDAYS(H2495,I2495,Lists!$F$45:$F$65)-IF(ISNUMBER(J2495),J2495,0)-1,0),"."))))</f>
        <v>.</v>
      </c>
      <c r="M2495" s="308"/>
      <c r="N2495" s="308"/>
      <c r="O2495" s="304"/>
      <c r="P2495" s="304"/>
      <c r="Q2495" s="304"/>
      <c r="R2495" s="304"/>
      <c r="S2495" s="130" t="str">
        <f t="shared" si="117"/>
        <v>.</v>
      </c>
      <c r="T2495" s="169" t="str">
        <f>IF(S2495="Yes",(NETWORKDAYS(H2495,$D$12,Lists!$F$45:$F$65)-IF(ISNUMBER(J2495),J2495,0)-1),".")</f>
        <v>.</v>
      </c>
      <c r="U2495" s="24"/>
      <c r="V2495" s="296" t="str">
        <f t="shared" si="116"/>
        <v>.</v>
      </c>
      <c r="W2495" s="44"/>
      <c r="X2495" s="307"/>
      <c r="Y2495" s="44"/>
      <c r="Z2495" s="44"/>
      <c r="AA2495" s="44"/>
      <c r="AB2495" s="44"/>
      <c r="AC2495" s="44"/>
      <c r="AD2495" s="44"/>
      <c r="AE2495" s="44"/>
      <c r="AF2495" s="44"/>
      <c r="AG2495" s="44"/>
    </row>
    <row r="2496" spans="1:33" s="105" customFormat="1" outlineLevel="1" x14ac:dyDescent="0.2">
      <c r="A2496" s="142">
        <f t="shared" si="115"/>
        <v>2479</v>
      </c>
      <c r="B2496" s="318"/>
      <c r="C2496" s="71"/>
      <c r="D2496" s="314"/>
      <c r="E2496" s="70"/>
      <c r="F2496" s="309"/>
      <c r="G2496" s="308"/>
      <c r="H2496" s="305"/>
      <c r="I2496" s="319"/>
      <c r="J2496" s="311"/>
      <c r="K2496" s="305"/>
      <c r="L2496" s="130" t="str">
        <f>IF(I2496&lt;H2496,"Check dates",IF(AND(H2496="",I2496&gt;0),"Check dates",IF(I2496="",".",IFERROR(MAX(0,NETWORKDAYS(H2496,I2496,Lists!$F$45:$F$65)-IF(ISNUMBER(J2496),J2496,0)-1,0),"."))))</f>
        <v>.</v>
      </c>
      <c r="M2496" s="308"/>
      <c r="N2496" s="308"/>
      <c r="O2496" s="304"/>
      <c r="P2496" s="304"/>
      <c r="Q2496" s="304"/>
      <c r="R2496" s="304"/>
      <c r="S2496" s="130" t="str">
        <f t="shared" si="117"/>
        <v>.</v>
      </c>
      <c r="T2496" s="169" t="str">
        <f>IF(S2496="Yes",(NETWORKDAYS(H2496,$D$12,Lists!$F$45:$F$65)-IF(ISNUMBER(J2496),J2496,0)-1),".")</f>
        <v>.</v>
      </c>
      <c r="U2496" s="24"/>
      <c r="V2496" s="296" t="str">
        <f t="shared" si="116"/>
        <v>.</v>
      </c>
      <c r="W2496" s="44"/>
      <c r="X2496" s="307"/>
      <c r="Y2496" s="44"/>
      <c r="Z2496" s="44"/>
      <c r="AA2496" s="44"/>
      <c r="AB2496" s="44"/>
      <c r="AC2496" s="44"/>
      <c r="AD2496" s="44"/>
      <c r="AE2496" s="44"/>
      <c r="AF2496" s="44"/>
      <c r="AG2496" s="44"/>
    </row>
    <row r="2497" spans="1:33" s="105" customFormat="1" ht="11.45" customHeight="1" outlineLevel="1" x14ac:dyDescent="0.2">
      <c r="A2497" s="142">
        <f t="shared" si="115"/>
        <v>2480</v>
      </c>
      <c r="B2497" s="318"/>
      <c r="C2497" s="71"/>
      <c r="D2497" s="314"/>
      <c r="E2497" s="70"/>
      <c r="F2497" s="309"/>
      <c r="G2497" s="308"/>
      <c r="H2497" s="305"/>
      <c r="I2497" s="305"/>
      <c r="J2497" s="311"/>
      <c r="K2497" s="305"/>
      <c r="L2497" s="130" t="str">
        <f>IF(I2497&lt;H2497,"Check dates",IF(AND(H2497="",I2497&gt;0),"Check dates",IF(I2497="",".",IFERROR(MAX(0,NETWORKDAYS(H2497,I2497,Lists!$F$45:$F$65)-IF(ISNUMBER(J2497),J2497,0)-1,0),"."))))</f>
        <v>.</v>
      </c>
      <c r="M2497" s="308"/>
      <c r="N2497" s="308"/>
      <c r="O2497" s="304"/>
      <c r="P2497" s="304"/>
      <c r="Q2497" s="304"/>
      <c r="R2497" s="304"/>
      <c r="S2497" s="130" t="str">
        <f t="shared" si="117"/>
        <v>.</v>
      </c>
      <c r="T2497" s="169" t="str">
        <f>IF(S2497="Yes",(NETWORKDAYS(H2497,$D$12,Lists!$F$45:$F$65)-IF(ISNUMBER(J2497),J2497,0)-1),".")</f>
        <v>.</v>
      </c>
      <c r="U2497" s="24"/>
      <c r="V2497" s="296" t="str">
        <f t="shared" si="116"/>
        <v>.</v>
      </c>
      <c r="W2497" s="44"/>
      <c r="X2497" s="307"/>
      <c r="Y2497" s="44"/>
      <c r="Z2497" s="44"/>
      <c r="AA2497" s="44"/>
      <c r="AB2497" s="44"/>
      <c r="AC2497" s="44"/>
      <c r="AD2497" s="44"/>
      <c r="AE2497" s="44"/>
      <c r="AF2497" s="44"/>
      <c r="AG2497" s="44"/>
    </row>
    <row r="2498" spans="1:33" s="105" customFormat="1" ht="11.45" customHeight="1" outlineLevel="1" x14ac:dyDescent="0.2">
      <c r="A2498" s="142">
        <f t="shared" si="115"/>
        <v>2481</v>
      </c>
      <c r="B2498" s="318"/>
      <c r="C2498" s="71"/>
      <c r="D2498" s="314"/>
      <c r="E2498" s="70"/>
      <c r="F2498" s="309"/>
      <c r="G2498" s="308"/>
      <c r="H2498" s="305"/>
      <c r="I2498" s="319"/>
      <c r="J2498" s="311"/>
      <c r="K2498" s="305"/>
      <c r="L2498" s="130" t="str">
        <f>IF(I2498&lt;H2498,"Check dates",IF(AND(H2498="",I2498&gt;0),"Check dates",IF(I2498="",".",IFERROR(MAX(0,NETWORKDAYS(H2498,I2498,Lists!$F$45:$F$65)-IF(ISNUMBER(J2498),J2498,0)-1,0),"."))))</f>
        <v>.</v>
      </c>
      <c r="M2498" s="308"/>
      <c r="N2498" s="308"/>
      <c r="O2498" s="304"/>
      <c r="P2498" s="304"/>
      <c r="Q2498" s="304"/>
      <c r="R2498" s="304"/>
      <c r="S2498" s="130" t="str">
        <f t="shared" si="117"/>
        <v>.</v>
      </c>
      <c r="T2498" s="169" t="str">
        <f>IF(S2498="Yes",(NETWORKDAYS(H2498,$D$12,Lists!$F$45:$F$65)-IF(ISNUMBER(J2498),J2498,0)-1),".")</f>
        <v>.</v>
      </c>
      <c r="U2498" s="24"/>
      <c r="V2498" s="296" t="str">
        <f t="shared" si="116"/>
        <v>.</v>
      </c>
      <c r="W2498" s="44"/>
      <c r="X2498" s="307"/>
      <c r="Y2498" s="44"/>
      <c r="Z2498" s="44"/>
      <c r="AA2498" s="44"/>
      <c r="AB2498" s="44"/>
      <c r="AC2498" s="44"/>
      <c r="AD2498" s="44"/>
      <c r="AE2498" s="44"/>
      <c r="AF2498" s="44"/>
      <c r="AG2498" s="44"/>
    </row>
    <row r="2499" spans="1:33" s="105" customFormat="1" ht="11.45" customHeight="1" outlineLevel="1" x14ac:dyDescent="0.2">
      <c r="A2499" s="142">
        <f t="shared" si="115"/>
        <v>2482</v>
      </c>
      <c r="B2499" s="318"/>
      <c r="C2499" s="71"/>
      <c r="D2499" s="314"/>
      <c r="E2499" s="70"/>
      <c r="F2499" s="309"/>
      <c r="G2499" s="308"/>
      <c r="H2499" s="305"/>
      <c r="I2499" s="319"/>
      <c r="J2499" s="311"/>
      <c r="K2499" s="305"/>
      <c r="L2499" s="130" t="str">
        <f>IF(I2499&lt;H2499,"Check dates",IF(AND(H2499="",I2499&gt;0),"Check dates",IF(I2499="",".",IFERROR(MAX(0,NETWORKDAYS(H2499,I2499,Lists!$F$45:$F$65)-IF(ISNUMBER(J2499),J2499,0)-1,0),"."))))</f>
        <v>.</v>
      </c>
      <c r="M2499" s="308"/>
      <c r="N2499" s="308"/>
      <c r="O2499" s="304"/>
      <c r="P2499" s="304"/>
      <c r="Q2499" s="304"/>
      <c r="R2499" s="304"/>
      <c r="S2499" s="130" t="str">
        <f t="shared" si="117"/>
        <v>.</v>
      </c>
      <c r="T2499" s="169" t="str">
        <f>IF(S2499="Yes",(NETWORKDAYS(H2499,$D$12,Lists!$F$45:$F$65)-IF(ISNUMBER(J2499),J2499,0)-1),".")</f>
        <v>.</v>
      </c>
      <c r="U2499" s="24"/>
      <c r="V2499" s="296" t="str">
        <f t="shared" si="116"/>
        <v>.</v>
      </c>
      <c r="W2499" s="44"/>
      <c r="X2499" s="307"/>
      <c r="Y2499" s="44"/>
      <c r="Z2499" s="44"/>
      <c r="AA2499" s="44"/>
      <c r="AB2499" s="44"/>
      <c r="AC2499" s="44"/>
      <c r="AD2499" s="44"/>
      <c r="AE2499" s="44"/>
      <c r="AF2499" s="44"/>
      <c r="AG2499" s="44"/>
    </row>
    <row r="2500" spans="1:33" s="105" customFormat="1" outlineLevel="1" x14ac:dyDescent="0.2">
      <c r="A2500" s="142">
        <f t="shared" si="115"/>
        <v>2483</v>
      </c>
      <c r="B2500" s="318"/>
      <c r="C2500" s="71"/>
      <c r="D2500" s="314"/>
      <c r="E2500" s="70"/>
      <c r="F2500" s="309"/>
      <c r="G2500" s="308"/>
      <c r="H2500" s="305"/>
      <c r="I2500" s="319"/>
      <c r="J2500" s="311"/>
      <c r="K2500" s="305"/>
      <c r="L2500" s="130" t="str">
        <f>IF(I2500&lt;H2500,"Check dates",IF(AND(H2500="",I2500&gt;0),"Check dates",IF(I2500="",".",IFERROR(MAX(0,NETWORKDAYS(H2500,I2500,Lists!$F$45:$F$65)-IF(ISNUMBER(J2500),J2500,0)-1,0),"."))))</f>
        <v>.</v>
      </c>
      <c r="M2500" s="308"/>
      <c r="N2500" s="308"/>
      <c r="O2500" s="304"/>
      <c r="P2500" s="304"/>
      <c r="Q2500" s="304"/>
      <c r="R2500" s="304"/>
      <c r="S2500" s="130" t="str">
        <f t="shared" si="117"/>
        <v>.</v>
      </c>
      <c r="T2500" s="169" t="str">
        <f>IF(S2500="Yes",(NETWORKDAYS(H2500,$D$12,Lists!$F$45:$F$65)-IF(ISNUMBER(J2500),J2500,0)-1),".")</f>
        <v>.</v>
      </c>
      <c r="U2500" s="24"/>
      <c r="V2500" s="296" t="str">
        <f t="shared" si="116"/>
        <v>.</v>
      </c>
      <c r="W2500" s="44"/>
      <c r="X2500" s="307"/>
      <c r="Y2500" s="44"/>
      <c r="Z2500" s="44"/>
      <c r="AA2500" s="44"/>
      <c r="AB2500" s="44"/>
      <c r="AC2500" s="44"/>
      <c r="AD2500" s="44"/>
      <c r="AE2500" s="44"/>
      <c r="AF2500" s="44"/>
      <c r="AG2500" s="44"/>
    </row>
    <row r="2501" spans="1:33" s="105" customFormat="1" ht="11.45" customHeight="1" outlineLevel="1" x14ac:dyDescent="0.2">
      <c r="A2501" s="142">
        <f t="shared" si="115"/>
        <v>2484</v>
      </c>
      <c r="B2501" s="318"/>
      <c r="C2501" s="71"/>
      <c r="D2501" s="314"/>
      <c r="E2501" s="70"/>
      <c r="F2501" s="309"/>
      <c r="G2501" s="308"/>
      <c r="H2501" s="305"/>
      <c r="I2501" s="319"/>
      <c r="J2501" s="311"/>
      <c r="K2501" s="305"/>
      <c r="L2501" s="130" t="str">
        <f>IF(I2501&lt;H2501,"Check dates",IF(AND(H2501="",I2501&gt;0),"Check dates",IF(I2501="",".",IFERROR(MAX(0,NETWORKDAYS(H2501,I2501,Lists!$F$45:$F$65)-IF(ISNUMBER(J2501),J2501,0)-1,0),"."))))</f>
        <v>.</v>
      </c>
      <c r="M2501" s="308"/>
      <c r="N2501" s="308"/>
      <c r="O2501" s="304"/>
      <c r="P2501" s="304"/>
      <c r="Q2501" s="304"/>
      <c r="R2501" s="304"/>
      <c r="S2501" s="130" t="str">
        <f t="shared" si="117"/>
        <v>.</v>
      </c>
      <c r="T2501" s="169" t="str">
        <f>IF(S2501="Yes",(NETWORKDAYS(H2501,$D$12,Lists!$F$45:$F$65)-IF(ISNUMBER(J2501),J2501,0)-1),".")</f>
        <v>.</v>
      </c>
      <c r="U2501" s="24"/>
      <c r="V2501" s="296" t="str">
        <f t="shared" si="116"/>
        <v>.</v>
      </c>
      <c r="W2501" s="44"/>
      <c r="X2501" s="307"/>
      <c r="Y2501" s="44"/>
      <c r="Z2501" s="44"/>
      <c r="AA2501" s="44"/>
      <c r="AB2501" s="44"/>
      <c r="AC2501" s="44"/>
      <c r="AD2501" s="44"/>
      <c r="AE2501" s="44"/>
      <c r="AF2501" s="44"/>
      <c r="AG2501" s="44"/>
    </row>
    <row r="2502" spans="1:33" s="105" customFormat="1" ht="11.45" customHeight="1" outlineLevel="1" x14ac:dyDescent="0.2">
      <c r="A2502" s="142">
        <f t="shared" si="115"/>
        <v>2485</v>
      </c>
      <c r="B2502" s="318"/>
      <c r="C2502" s="71"/>
      <c r="D2502" s="314"/>
      <c r="E2502" s="70"/>
      <c r="F2502" s="309"/>
      <c r="G2502" s="308"/>
      <c r="H2502" s="305"/>
      <c r="I2502" s="305"/>
      <c r="J2502" s="311"/>
      <c r="K2502" s="305"/>
      <c r="L2502" s="130" t="str">
        <f>IF(I2502&lt;H2502,"Check dates",IF(AND(H2502="",I2502&gt;0),"Check dates",IF(I2502="",".",IFERROR(MAX(0,NETWORKDAYS(H2502,I2502,Lists!$F$45:$F$65)-IF(ISNUMBER(J2502),J2502,0)-1,0),"."))))</f>
        <v>.</v>
      </c>
      <c r="M2502" s="308"/>
      <c r="N2502" s="308"/>
      <c r="O2502" s="304"/>
      <c r="P2502" s="304"/>
      <c r="Q2502" s="304"/>
      <c r="R2502" s="304"/>
      <c r="S2502" s="130" t="str">
        <f t="shared" si="117"/>
        <v>.</v>
      </c>
      <c r="T2502" s="169" t="str">
        <f>IF(S2502="Yes",(NETWORKDAYS(H2502,$D$12,Lists!$F$45:$F$65)-IF(ISNUMBER(J2502),J2502,0)-1),".")</f>
        <v>.</v>
      </c>
      <c r="U2502" s="24"/>
      <c r="V2502" s="296" t="str">
        <f t="shared" si="116"/>
        <v>.</v>
      </c>
      <c r="W2502" s="44"/>
      <c r="X2502" s="307"/>
      <c r="Y2502" s="44"/>
      <c r="Z2502" s="44"/>
      <c r="AA2502" s="44"/>
      <c r="AB2502" s="44"/>
      <c r="AC2502" s="44"/>
      <c r="AD2502" s="44"/>
      <c r="AE2502" s="44"/>
      <c r="AF2502" s="44"/>
      <c r="AG2502" s="44"/>
    </row>
    <row r="2503" spans="1:33" s="105" customFormat="1" ht="11.45" customHeight="1" outlineLevel="1" x14ac:dyDescent="0.2">
      <c r="A2503" s="142">
        <f t="shared" si="115"/>
        <v>2486</v>
      </c>
      <c r="B2503" s="318"/>
      <c r="C2503" s="71"/>
      <c r="D2503" s="314"/>
      <c r="E2503" s="70"/>
      <c r="F2503" s="309"/>
      <c r="G2503" s="308"/>
      <c r="H2503" s="305"/>
      <c r="I2503" s="319"/>
      <c r="J2503" s="311"/>
      <c r="K2503" s="305"/>
      <c r="L2503" s="130" t="str">
        <f>IF(I2503&lt;H2503,"Check dates",IF(AND(H2503="",I2503&gt;0),"Check dates",IF(I2503="",".",IFERROR(MAX(0,NETWORKDAYS(H2503,I2503,Lists!$F$45:$F$65)-IF(ISNUMBER(J2503),J2503,0)-1,0),"."))))</f>
        <v>.</v>
      </c>
      <c r="M2503" s="308"/>
      <c r="N2503" s="308"/>
      <c r="O2503" s="304"/>
      <c r="P2503" s="304"/>
      <c r="Q2503" s="304"/>
      <c r="R2503" s="304"/>
      <c r="S2503" s="130" t="str">
        <f t="shared" si="117"/>
        <v>.</v>
      </c>
      <c r="T2503" s="169" t="str">
        <f>IF(S2503="Yes",(NETWORKDAYS(H2503,$D$12,Lists!$F$45:$F$65)-IF(ISNUMBER(J2503),J2503,0)-1),".")</f>
        <v>.</v>
      </c>
      <c r="U2503" s="24"/>
      <c r="V2503" s="296" t="str">
        <f t="shared" si="116"/>
        <v>.</v>
      </c>
      <c r="W2503" s="44"/>
      <c r="X2503" s="307"/>
      <c r="Y2503" s="44"/>
      <c r="Z2503" s="44"/>
      <c r="AA2503" s="44"/>
      <c r="AB2503" s="44"/>
      <c r="AC2503" s="44"/>
      <c r="AD2503" s="44"/>
      <c r="AE2503" s="44"/>
      <c r="AF2503" s="44"/>
      <c r="AG2503" s="44"/>
    </row>
    <row r="2504" spans="1:33" s="105" customFormat="1" ht="11.45" customHeight="1" outlineLevel="1" x14ac:dyDescent="0.2">
      <c r="A2504" s="142">
        <f t="shared" si="115"/>
        <v>2487</v>
      </c>
      <c r="B2504" s="318"/>
      <c r="C2504" s="71"/>
      <c r="D2504" s="314"/>
      <c r="E2504" s="70"/>
      <c r="F2504" s="309"/>
      <c r="G2504" s="308"/>
      <c r="H2504" s="305"/>
      <c r="I2504" s="305"/>
      <c r="J2504" s="311"/>
      <c r="K2504" s="305"/>
      <c r="L2504" s="130" t="str">
        <f>IF(I2504&lt;H2504,"Check dates",IF(AND(H2504="",I2504&gt;0),"Check dates",IF(I2504="",".",IFERROR(MAX(0,NETWORKDAYS(H2504,I2504,Lists!$F$45:$F$65)-IF(ISNUMBER(J2504),J2504,0)-1,0),"."))))</f>
        <v>.</v>
      </c>
      <c r="M2504" s="308"/>
      <c r="N2504" s="308"/>
      <c r="O2504" s="304"/>
      <c r="P2504" s="304"/>
      <c r="Q2504" s="304"/>
      <c r="R2504" s="304"/>
      <c r="S2504" s="130" t="str">
        <f t="shared" si="117"/>
        <v>.</v>
      </c>
      <c r="T2504" s="169" t="str">
        <f>IF(S2504="Yes",(NETWORKDAYS(H2504,$D$12,Lists!$F$45:$F$65)-IF(ISNUMBER(J2504),J2504,0)-1),".")</f>
        <v>.</v>
      </c>
      <c r="U2504" s="24"/>
      <c r="V2504" s="296" t="str">
        <f t="shared" si="116"/>
        <v>.</v>
      </c>
      <c r="W2504" s="44"/>
      <c r="X2504" s="307"/>
      <c r="Y2504" s="44"/>
      <c r="Z2504" s="44"/>
      <c r="AA2504" s="44"/>
      <c r="AB2504" s="44"/>
      <c r="AC2504" s="44"/>
      <c r="AD2504" s="44"/>
      <c r="AE2504" s="44"/>
      <c r="AF2504" s="44"/>
      <c r="AG2504" s="44"/>
    </row>
    <row r="2505" spans="1:33" s="105" customFormat="1" ht="11.45" customHeight="1" outlineLevel="1" x14ac:dyDescent="0.2">
      <c r="A2505" s="142">
        <f t="shared" si="115"/>
        <v>2488</v>
      </c>
      <c r="B2505" s="318"/>
      <c r="C2505" s="71"/>
      <c r="D2505" s="314"/>
      <c r="E2505" s="70"/>
      <c r="F2505" s="309"/>
      <c r="G2505" s="308"/>
      <c r="H2505" s="305"/>
      <c r="I2505" s="319"/>
      <c r="J2505" s="311"/>
      <c r="K2505" s="305"/>
      <c r="L2505" s="130" t="str">
        <f>IF(I2505&lt;H2505,"Check dates",IF(AND(H2505="",I2505&gt;0),"Check dates",IF(I2505="",".",IFERROR(MAX(0,NETWORKDAYS(H2505,I2505,Lists!$F$45:$F$65)-IF(ISNUMBER(J2505),J2505,0)-1,0),"."))))</f>
        <v>.</v>
      </c>
      <c r="M2505" s="308"/>
      <c r="N2505" s="308"/>
      <c r="O2505" s="304"/>
      <c r="P2505" s="304"/>
      <c r="Q2505" s="304"/>
      <c r="R2505" s="304"/>
      <c r="S2505" s="130" t="str">
        <f t="shared" si="117"/>
        <v>.</v>
      </c>
      <c r="T2505" s="169" t="str">
        <f>IF(S2505="Yes",(NETWORKDAYS(H2505,$D$12,Lists!$F$45:$F$65)-IF(ISNUMBER(J2505),J2505,0)-1),".")</f>
        <v>.</v>
      </c>
      <c r="U2505" s="24"/>
      <c r="V2505" s="296" t="str">
        <f t="shared" si="116"/>
        <v>.</v>
      </c>
      <c r="W2505" s="44"/>
      <c r="X2505" s="307"/>
      <c r="Y2505" s="44"/>
      <c r="Z2505" s="44"/>
      <c r="AA2505" s="44"/>
      <c r="AB2505" s="44"/>
      <c r="AC2505" s="44"/>
      <c r="AD2505" s="44"/>
      <c r="AE2505" s="44"/>
      <c r="AF2505" s="44"/>
      <c r="AG2505" s="44"/>
    </row>
    <row r="2506" spans="1:33" s="105" customFormat="1" outlineLevel="1" x14ac:dyDescent="0.2">
      <c r="A2506" s="142">
        <f t="shared" si="115"/>
        <v>2489</v>
      </c>
      <c r="B2506" s="318"/>
      <c r="C2506" s="71"/>
      <c r="D2506" s="314"/>
      <c r="E2506" s="70"/>
      <c r="F2506" s="309"/>
      <c r="G2506" s="308"/>
      <c r="H2506" s="305"/>
      <c r="I2506" s="305"/>
      <c r="J2506" s="311"/>
      <c r="K2506" s="305"/>
      <c r="L2506" s="130" t="str">
        <f>IF(I2506&lt;H2506,"Check dates",IF(AND(H2506="",I2506&gt;0),"Check dates",IF(I2506="",".",IFERROR(MAX(0,NETWORKDAYS(H2506,I2506,Lists!$F$45:$F$65)-IF(ISNUMBER(J2506),J2506,0)-1,0),"."))))</f>
        <v>.</v>
      </c>
      <c r="M2506" s="308"/>
      <c r="N2506" s="308"/>
      <c r="O2506" s="304"/>
      <c r="P2506" s="304"/>
      <c r="Q2506" s="304"/>
      <c r="R2506" s="304"/>
      <c r="S2506" s="130" t="str">
        <f t="shared" si="117"/>
        <v>.</v>
      </c>
      <c r="T2506" s="169" t="str">
        <f>IF(S2506="Yes",(NETWORKDAYS(H2506,$D$12,Lists!$F$45:$F$65)-IF(ISNUMBER(J2506),J2506,0)-1),".")</f>
        <v>.</v>
      </c>
      <c r="U2506" s="24"/>
      <c r="V2506" s="296" t="str">
        <f t="shared" si="116"/>
        <v>.</v>
      </c>
      <c r="W2506" s="44"/>
      <c r="X2506" s="307"/>
      <c r="Y2506" s="44"/>
      <c r="Z2506" s="44"/>
      <c r="AA2506" s="44"/>
      <c r="AB2506" s="44"/>
      <c r="AC2506" s="44"/>
      <c r="AD2506" s="44"/>
      <c r="AE2506" s="44"/>
      <c r="AF2506" s="44"/>
      <c r="AG2506" s="44"/>
    </row>
    <row r="2507" spans="1:33" s="105" customFormat="1" ht="11.45" customHeight="1" outlineLevel="1" x14ac:dyDescent="0.2">
      <c r="A2507" s="142">
        <f t="shared" si="115"/>
        <v>2490</v>
      </c>
      <c r="B2507" s="318"/>
      <c r="C2507" s="71"/>
      <c r="D2507" s="314"/>
      <c r="E2507" s="70"/>
      <c r="F2507" s="309"/>
      <c r="G2507" s="308"/>
      <c r="H2507" s="305"/>
      <c r="I2507" s="305"/>
      <c r="J2507" s="311"/>
      <c r="K2507" s="305"/>
      <c r="L2507" s="130" t="str">
        <f>IF(I2507&lt;H2507,"Check dates",IF(AND(H2507="",I2507&gt;0),"Check dates",IF(I2507="",".",IFERROR(MAX(0,NETWORKDAYS(H2507,I2507,Lists!$F$45:$F$65)-IF(ISNUMBER(J2507),J2507,0)-1,0),"."))))</f>
        <v>.</v>
      </c>
      <c r="M2507" s="308"/>
      <c r="N2507" s="308"/>
      <c r="O2507" s="304"/>
      <c r="P2507" s="304"/>
      <c r="Q2507" s="304"/>
      <c r="R2507" s="304"/>
      <c r="S2507" s="130" t="str">
        <f t="shared" si="117"/>
        <v>.</v>
      </c>
      <c r="T2507" s="169" t="str">
        <f>IF(S2507="Yes",(NETWORKDAYS(H2507,$D$12,Lists!$F$45:$F$65)-IF(ISNUMBER(J2507),J2507,0)-1),".")</f>
        <v>.</v>
      </c>
      <c r="U2507" s="24"/>
      <c r="V2507" s="296" t="str">
        <f t="shared" si="116"/>
        <v>.</v>
      </c>
      <c r="W2507" s="44"/>
      <c r="X2507" s="307"/>
      <c r="Y2507" s="44"/>
      <c r="Z2507" s="44"/>
      <c r="AA2507" s="44"/>
      <c r="AB2507" s="44"/>
      <c r="AC2507" s="44"/>
      <c r="AD2507" s="44"/>
      <c r="AE2507" s="44"/>
      <c r="AF2507" s="44"/>
      <c r="AG2507" s="44"/>
    </row>
    <row r="2508" spans="1:33" s="105" customFormat="1" ht="11.45" customHeight="1" outlineLevel="1" x14ac:dyDescent="0.2">
      <c r="A2508" s="142">
        <f t="shared" si="115"/>
        <v>2491</v>
      </c>
      <c r="B2508" s="318"/>
      <c r="C2508" s="71"/>
      <c r="D2508" s="314"/>
      <c r="E2508" s="70"/>
      <c r="F2508" s="309"/>
      <c r="G2508" s="308"/>
      <c r="H2508" s="305"/>
      <c r="I2508" s="319"/>
      <c r="J2508" s="311"/>
      <c r="K2508" s="305"/>
      <c r="L2508" s="130" t="str">
        <f>IF(I2508&lt;H2508,"Check dates",IF(AND(H2508="",I2508&gt;0),"Check dates",IF(I2508="",".",IFERROR(MAX(0,NETWORKDAYS(H2508,I2508,Lists!$F$45:$F$65)-IF(ISNUMBER(J2508),J2508,0)-1,0),"."))))</f>
        <v>.</v>
      </c>
      <c r="M2508" s="308"/>
      <c r="N2508" s="308"/>
      <c r="O2508" s="304"/>
      <c r="P2508" s="304"/>
      <c r="Q2508" s="304"/>
      <c r="R2508" s="304"/>
      <c r="S2508" s="130" t="str">
        <f t="shared" si="117"/>
        <v>.</v>
      </c>
      <c r="T2508" s="169" t="str">
        <f>IF(S2508="Yes",(NETWORKDAYS(H2508,$D$12,Lists!$F$45:$F$65)-IF(ISNUMBER(J2508),J2508,0)-1),".")</f>
        <v>.</v>
      </c>
      <c r="U2508" s="24"/>
      <c r="V2508" s="296" t="str">
        <f t="shared" si="116"/>
        <v>.</v>
      </c>
      <c r="W2508" s="44"/>
      <c r="X2508" s="307"/>
      <c r="Y2508" s="44"/>
      <c r="Z2508" s="44"/>
      <c r="AA2508" s="44"/>
      <c r="AB2508" s="44"/>
      <c r="AC2508" s="44"/>
      <c r="AD2508" s="44"/>
      <c r="AE2508" s="44"/>
      <c r="AF2508" s="44"/>
      <c r="AG2508" s="44"/>
    </row>
    <row r="2509" spans="1:33" s="105" customFormat="1" ht="11.45" customHeight="1" outlineLevel="1" x14ac:dyDescent="0.2">
      <c r="A2509" s="142">
        <f t="shared" ref="A2509:A2572" si="118">A2508+1</f>
        <v>2492</v>
      </c>
      <c r="B2509" s="318"/>
      <c r="C2509" s="71"/>
      <c r="D2509" s="314"/>
      <c r="E2509" s="70"/>
      <c r="F2509" s="309"/>
      <c r="G2509" s="308"/>
      <c r="H2509" s="305"/>
      <c r="I2509" s="305"/>
      <c r="J2509" s="311"/>
      <c r="K2509" s="305"/>
      <c r="L2509" s="130" t="str">
        <f>IF(I2509&lt;H2509,"Check dates",IF(AND(H2509="",I2509&gt;0),"Check dates",IF(I2509="",".",IFERROR(MAX(0,NETWORKDAYS(H2509,I2509,Lists!$F$45:$F$65)-IF(ISNUMBER(J2509),J2509,0)-1,0),"."))))</f>
        <v>.</v>
      </c>
      <c r="M2509" s="308"/>
      <c r="N2509" s="308"/>
      <c r="O2509" s="304"/>
      <c r="P2509" s="304"/>
      <c r="Q2509" s="304"/>
      <c r="R2509" s="304"/>
      <c r="S2509" s="130" t="str">
        <f t="shared" si="117"/>
        <v>.</v>
      </c>
      <c r="T2509" s="169" t="str">
        <f>IF(S2509="Yes",(NETWORKDAYS(H2509,$D$12,Lists!$F$45:$F$65)-IF(ISNUMBER(J2509),J2509,0)-1),".")</f>
        <v>.</v>
      </c>
      <c r="U2509" s="24"/>
      <c r="V2509" s="296" t="str">
        <f t="shared" si="116"/>
        <v>.</v>
      </c>
      <c r="W2509" s="44"/>
      <c r="X2509" s="307"/>
      <c r="Y2509" s="44"/>
      <c r="Z2509" s="44"/>
      <c r="AA2509" s="44"/>
      <c r="AB2509" s="44"/>
      <c r="AC2509" s="44"/>
      <c r="AD2509" s="44"/>
      <c r="AE2509" s="44"/>
      <c r="AF2509" s="44"/>
      <c r="AG2509" s="44"/>
    </row>
    <row r="2510" spans="1:33" s="105" customFormat="1" ht="11.45" customHeight="1" outlineLevel="1" x14ac:dyDescent="0.2">
      <c r="A2510" s="142">
        <f t="shared" si="118"/>
        <v>2493</v>
      </c>
      <c r="B2510" s="318"/>
      <c r="C2510" s="71"/>
      <c r="D2510" s="314"/>
      <c r="E2510" s="70"/>
      <c r="F2510" s="309"/>
      <c r="G2510" s="308"/>
      <c r="H2510" s="305"/>
      <c r="I2510" s="305"/>
      <c r="J2510" s="311"/>
      <c r="K2510" s="305"/>
      <c r="L2510" s="130" t="str">
        <f>IF(I2510&lt;H2510,"Check dates",IF(AND(H2510="",I2510&gt;0),"Check dates",IF(I2510="",".",IFERROR(MAX(0,NETWORKDAYS(H2510,I2510,Lists!$F$45:$F$65)-IF(ISNUMBER(J2510),J2510,0)-1,0),"."))))</f>
        <v>.</v>
      </c>
      <c r="M2510" s="308"/>
      <c r="N2510" s="308"/>
      <c r="O2510" s="304"/>
      <c r="P2510" s="304"/>
      <c r="Q2510" s="304"/>
      <c r="R2510" s="304"/>
      <c r="S2510" s="130" t="str">
        <f t="shared" si="117"/>
        <v>.</v>
      </c>
      <c r="T2510" s="169" t="str">
        <f>IF(S2510="Yes",(NETWORKDAYS(H2510,$D$12,Lists!$F$45:$F$65)-IF(ISNUMBER(J2510),J2510,0)-1),".")</f>
        <v>.</v>
      </c>
      <c r="U2510" s="24"/>
      <c r="V2510" s="296" t="str">
        <f t="shared" si="116"/>
        <v>.</v>
      </c>
      <c r="W2510" s="44"/>
      <c r="X2510" s="307"/>
      <c r="Y2510" s="44"/>
      <c r="Z2510" s="44"/>
      <c r="AA2510" s="44"/>
      <c r="AB2510" s="44"/>
      <c r="AC2510" s="44"/>
      <c r="AD2510" s="44"/>
      <c r="AE2510" s="44"/>
      <c r="AF2510" s="44"/>
      <c r="AG2510" s="44"/>
    </row>
    <row r="2511" spans="1:33" s="105" customFormat="1" ht="11.45" customHeight="1" outlineLevel="1" x14ac:dyDescent="0.2">
      <c r="A2511" s="142">
        <f t="shared" si="118"/>
        <v>2494</v>
      </c>
      <c r="B2511" s="318"/>
      <c r="C2511" s="71"/>
      <c r="D2511" s="314"/>
      <c r="E2511" s="70"/>
      <c r="F2511" s="309"/>
      <c r="G2511" s="308"/>
      <c r="H2511" s="305"/>
      <c r="I2511" s="305"/>
      <c r="J2511" s="311"/>
      <c r="K2511" s="305"/>
      <c r="L2511" s="130" t="str">
        <f>IF(I2511&lt;H2511,"Check dates",IF(AND(H2511="",I2511&gt;0),"Check dates",IF(I2511="",".",IFERROR(MAX(0,NETWORKDAYS(H2511,I2511,Lists!$F$45:$F$65)-IF(ISNUMBER(J2511),J2511,0)-1,0),"."))))</f>
        <v>.</v>
      </c>
      <c r="M2511" s="308"/>
      <c r="N2511" s="308"/>
      <c r="O2511" s="304"/>
      <c r="P2511" s="304"/>
      <c r="Q2511" s="304"/>
      <c r="R2511" s="304"/>
      <c r="S2511" s="130" t="str">
        <f t="shared" si="117"/>
        <v>.</v>
      </c>
      <c r="T2511" s="169" t="str">
        <f>IF(S2511="Yes",(NETWORKDAYS(H2511,$D$12,Lists!$F$45:$F$65)-IF(ISNUMBER(J2511),J2511,0)-1),".")</f>
        <v>.</v>
      </c>
      <c r="U2511" s="24"/>
      <c r="V2511" s="296" t="str">
        <f t="shared" ref="V2511:V2574" si="119">IF(I2511="",".",IF(VALUE(I2511)&lt;=VALUE($D$12),VALUE(I2511),"."))</f>
        <v>.</v>
      </c>
      <c r="W2511" s="44"/>
      <c r="X2511" s="307"/>
      <c r="Y2511" s="44"/>
      <c r="Z2511" s="44"/>
      <c r="AA2511" s="44"/>
      <c r="AB2511" s="44"/>
      <c r="AC2511" s="44"/>
      <c r="AD2511" s="44"/>
      <c r="AE2511" s="44"/>
      <c r="AF2511" s="44"/>
      <c r="AG2511" s="44"/>
    </row>
    <row r="2512" spans="1:33" s="105" customFormat="1" ht="11.45" customHeight="1" outlineLevel="1" x14ac:dyDescent="0.2">
      <c r="A2512" s="142">
        <f t="shared" si="118"/>
        <v>2495</v>
      </c>
      <c r="B2512" s="318"/>
      <c r="C2512" s="71"/>
      <c r="D2512" s="314"/>
      <c r="E2512" s="70"/>
      <c r="F2512" s="309"/>
      <c r="G2512" s="308"/>
      <c r="H2512" s="305"/>
      <c r="I2512" s="305"/>
      <c r="J2512" s="311"/>
      <c r="K2512" s="305"/>
      <c r="L2512" s="130" t="str">
        <f>IF(I2512&lt;H2512,"Check dates",IF(AND(H2512="",I2512&gt;0),"Check dates",IF(I2512="",".",IFERROR(MAX(0,NETWORKDAYS(H2512,I2512,Lists!$F$45:$F$65)-IF(ISNUMBER(J2512),J2512,0)-1,0),"."))))</f>
        <v>.</v>
      </c>
      <c r="M2512" s="308"/>
      <c r="N2512" s="308"/>
      <c r="O2512" s="304"/>
      <c r="P2512" s="304"/>
      <c r="Q2512" s="304"/>
      <c r="R2512" s="304"/>
      <c r="S2512" s="130" t="str">
        <f t="shared" si="117"/>
        <v>.</v>
      </c>
      <c r="T2512" s="169" t="str">
        <f>IF(S2512="Yes",(NETWORKDAYS(H2512,$D$12,Lists!$F$45:$F$65)-IF(ISNUMBER(J2512),J2512,0)-1),".")</f>
        <v>.</v>
      </c>
      <c r="U2512" s="24"/>
      <c r="V2512" s="296" t="str">
        <f t="shared" si="119"/>
        <v>.</v>
      </c>
      <c r="W2512" s="44"/>
      <c r="X2512" s="307"/>
      <c r="Y2512" s="44"/>
      <c r="Z2512" s="44"/>
      <c r="AA2512" s="44"/>
      <c r="AB2512" s="44"/>
      <c r="AC2512" s="44"/>
      <c r="AD2512" s="44"/>
      <c r="AE2512" s="44"/>
      <c r="AF2512" s="44"/>
      <c r="AG2512" s="44"/>
    </row>
    <row r="2513" spans="1:33" s="105" customFormat="1" ht="11.45" customHeight="1" outlineLevel="1" x14ac:dyDescent="0.2">
      <c r="A2513" s="142">
        <f t="shared" si="118"/>
        <v>2496</v>
      </c>
      <c r="B2513" s="318"/>
      <c r="C2513" s="71"/>
      <c r="D2513" s="314"/>
      <c r="E2513" s="70"/>
      <c r="F2513" s="309"/>
      <c r="G2513" s="308"/>
      <c r="H2513" s="305"/>
      <c r="I2513" s="319"/>
      <c r="J2513" s="311"/>
      <c r="K2513" s="305"/>
      <c r="L2513" s="130" t="str">
        <f>IF(I2513&lt;H2513,"Check dates",IF(AND(H2513="",I2513&gt;0),"Check dates",IF(I2513="",".",IFERROR(MAX(0,NETWORKDAYS(H2513,I2513,Lists!$F$45:$F$65)-IF(ISNUMBER(J2513),J2513,0)-1,0),"."))))</f>
        <v>.</v>
      </c>
      <c r="M2513" s="308"/>
      <c r="N2513" s="308"/>
      <c r="O2513" s="304"/>
      <c r="P2513" s="304"/>
      <c r="Q2513" s="304"/>
      <c r="R2513" s="304"/>
      <c r="S2513" s="130" t="str">
        <f t="shared" si="117"/>
        <v>.</v>
      </c>
      <c r="T2513" s="169" t="str">
        <f>IF(S2513="Yes",(NETWORKDAYS(H2513,$D$12,Lists!$F$45:$F$65)-IF(ISNUMBER(J2513),J2513,0)-1),".")</f>
        <v>.</v>
      </c>
      <c r="U2513" s="24"/>
      <c r="V2513" s="296" t="str">
        <f t="shared" si="119"/>
        <v>.</v>
      </c>
      <c r="W2513" s="44"/>
      <c r="X2513" s="307"/>
      <c r="Y2513" s="44"/>
      <c r="Z2513" s="44"/>
      <c r="AA2513" s="44"/>
      <c r="AB2513" s="44"/>
      <c r="AC2513" s="44"/>
      <c r="AD2513" s="44"/>
      <c r="AE2513" s="44"/>
      <c r="AF2513" s="44"/>
      <c r="AG2513" s="44"/>
    </row>
    <row r="2514" spans="1:33" s="105" customFormat="1" ht="11.45" customHeight="1" outlineLevel="1" x14ac:dyDescent="0.2">
      <c r="A2514" s="142">
        <f t="shared" si="118"/>
        <v>2497</v>
      </c>
      <c r="B2514" s="318"/>
      <c r="C2514" s="71"/>
      <c r="D2514" s="314"/>
      <c r="E2514" s="70"/>
      <c r="F2514" s="309"/>
      <c r="G2514" s="308"/>
      <c r="H2514" s="305"/>
      <c r="I2514" s="319"/>
      <c r="J2514" s="311"/>
      <c r="K2514" s="305"/>
      <c r="L2514" s="130" t="str">
        <f>IF(I2514&lt;H2514,"Check dates",IF(AND(H2514="",I2514&gt;0),"Check dates",IF(I2514="",".",IFERROR(MAX(0,NETWORKDAYS(H2514,I2514,Lists!$F$45:$F$65)-IF(ISNUMBER(J2514),J2514,0)-1,0),"."))))</f>
        <v>.</v>
      </c>
      <c r="M2514" s="308"/>
      <c r="N2514" s="308"/>
      <c r="O2514" s="304"/>
      <c r="P2514" s="304"/>
      <c r="Q2514" s="304"/>
      <c r="R2514" s="304"/>
      <c r="S2514" s="130" t="str">
        <f t="shared" ref="S2514:S2577" si="120">IF(ISBLANK(B2514),".",IF(V2514=".","Yes","No"))</f>
        <v>.</v>
      </c>
      <c r="T2514" s="169" t="str">
        <f>IF(S2514="Yes",(NETWORKDAYS(H2514,$D$12,Lists!$F$45:$F$65)-IF(ISNUMBER(J2514),J2514,0)-1),".")</f>
        <v>.</v>
      </c>
      <c r="U2514" s="24"/>
      <c r="V2514" s="296" t="str">
        <f t="shared" si="119"/>
        <v>.</v>
      </c>
      <c r="W2514" s="44"/>
      <c r="X2514" s="307"/>
      <c r="Y2514" s="44"/>
      <c r="Z2514" s="44"/>
      <c r="AA2514" s="44"/>
      <c r="AB2514" s="44"/>
      <c r="AC2514" s="44"/>
      <c r="AD2514" s="44"/>
      <c r="AE2514" s="44"/>
      <c r="AF2514" s="44"/>
      <c r="AG2514" s="44"/>
    </row>
    <row r="2515" spans="1:33" s="105" customFormat="1" ht="11.45" customHeight="1" outlineLevel="1" x14ac:dyDescent="0.2">
      <c r="A2515" s="142">
        <f t="shared" si="118"/>
        <v>2498</v>
      </c>
      <c r="B2515" s="318"/>
      <c r="C2515" s="71"/>
      <c r="D2515" s="314"/>
      <c r="E2515" s="70"/>
      <c r="F2515" s="309"/>
      <c r="G2515" s="308"/>
      <c r="H2515" s="305"/>
      <c r="I2515" s="319"/>
      <c r="J2515" s="311"/>
      <c r="K2515" s="305"/>
      <c r="L2515" s="130" t="str">
        <f>IF(I2515&lt;H2515,"Check dates",IF(AND(H2515="",I2515&gt;0),"Check dates",IF(I2515="",".",IFERROR(MAX(0,NETWORKDAYS(H2515,I2515,Lists!$F$45:$F$65)-IF(ISNUMBER(J2515),J2515,0)-1,0),"."))))</f>
        <v>.</v>
      </c>
      <c r="M2515" s="308"/>
      <c r="N2515" s="308"/>
      <c r="O2515" s="304"/>
      <c r="P2515" s="304"/>
      <c r="Q2515" s="304"/>
      <c r="R2515" s="304"/>
      <c r="S2515" s="130" t="str">
        <f t="shared" si="120"/>
        <v>.</v>
      </c>
      <c r="T2515" s="169" t="str">
        <f>IF(S2515="Yes",(NETWORKDAYS(H2515,$D$12,Lists!$F$45:$F$65)-IF(ISNUMBER(J2515),J2515,0)-1),".")</f>
        <v>.</v>
      </c>
      <c r="U2515" s="24"/>
      <c r="V2515" s="296" t="str">
        <f t="shared" si="119"/>
        <v>.</v>
      </c>
      <c r="W2515" s="44"/>
      <c r="X2515" s="307"/>
      <c r="Y2515" s="44"/>
      <c r="Z2515" s="44"/>
      <c r="AA2515" s="44"/>
      <c r="AB2515" s="44"/>
      <c r="AC2515" s="44"/>
      <c r="AD2515" s="44"/>
      <c r="AE2515" s="44"/>
      <c r="AF2515" s="44"/>
      <c r="AG2515" s="44"/>
    </row>
    <row r="2516" spans="1:33" s="105" customFormat="1" ht="11.45" customHeight="1" outlineLevel="1" x14ac:dyDescent="0.2">
      <c r="A2516" s="142">
        <f t="shared" si="118"/>
        <v>2499</v>
      </c>
      <c r="B2516" s="318"/>
      <c r="C2516" s="71"/>
      <c r="D2516" s="314"/>
      <c r="E2516" s="70"/>
      <c r="F2516" s="309"/>
      <c r="G2516" s="308"/>
      <c r="H2516" s="305"/>
      <c r="I2516" s="305"/>
      <c r="J2516" s="311"/>
      <c r="K2516" s="305"/>
      <c r="L2516" s="130" t="str">
        <f>IF(I2516&lt;H2516,"Check dates",IF(AND(H2516="",I2516&gt;0),"Check dates",IF(I2516="",".",IFERROR(MAX(0,NETWORKDAYS(H2516,I2516,Lists!$F$45:$F$65)-IF(ISNUMBER(J2516),J2516,0)-1,0),"."))))</f>
        <v>.</v>
      </c>
      <c r="M2516" s="308"/>
      <c r="N2516" s="308"/>
      <c r="O2516" s="304"/>
      <c r="P2516" s="304"/>
      <c r="Q2516" s="304"/>
      <c r="R2516" s="304"/>
      <c r="S2516" s="130" t="str">
        <f t="shared" si="120"/>
        <v>.</v>
      </c>
      <c r="T2516" s="169" t="str">
        <f>IF(S2516="Yes",(NETWORKDAYS(H2516,$D$12,Lists!$F$45:$F$65)-IF(ISNUMBER(J2516),J2516,0)-1),".")</f>
        <v>.</v>
      </c>
      <c r="U2516" s="24"/>
      <c r="V2516" s="296" t="str">
        <f t="shared" si="119"/>
        <v>.</v>
      </c>
      <c r="W2516" s="44"/>
      <c r="X2516" s="307"/>
      <c r="Y2516" s="44"/>
      <c r="Z2516" s="44"/>
      <c r="AA2516" s="44"/>
      <c r="AB2516" s="44"/>
      <c r="AC2516" s="44"/>
      <c r="AD2516" s="44"/>
      <c r="AE2516" s="44"/>
      <c r="AF2516" s="44"/>
      <c r="AG2516" s="44"/>
    </row>
    <row r="2517" spans="1:33" s="105" customFormat="1" ht="11.45" customHeight="1" outlineLevel="1" x14ac:dyDescent="0.2">
      <c r="A2517" s="142">
        <f t="shared" si="118"/>
        <v>2500</v>
      </c>
      <c r="B2517" s="318"/>
      <c r="C2517" s="71"/>
      <c r="D2517" s="314"/>
      <c r="E2517" s="70"/>
      <c r="F2517" s="309"/>
      <c r="G2517" s="308"/>
      <c r="H2517" s="305"/>
      <c r="I2517" s="305"/>
      <c r="J2517" s="311"/>
      <c r="K2517" s="305"/>
      <c r="L2517" s="130" t="str">
        <f>IF(I2517&lt;H2517,"Check dates",IF(AND(H2517="",I2517&gt;0),"Check dates",IF(I2517="",".",IFERROR(MAX(0,NETWORKDAYS(H2517,I2517,Lists!$F$45:$F$65)-IF(ISNUMBER(J2517),J2517,0)-1,0),"."))))</f>
        <v>.</v>
      </c>
      <c r="M2517" s="308"/>
      <c r="N2517" s="308"/>
      <c r="O2517" s="304"/>
      <c r="P2517" s="304"/>
      <c r="Q2517" s="304"/>
      <c r="R2517" s="304"/>
      <c r="S2517" s="130" t="str">
        <f t="shared" si="120"/>
        <v>.</v>
      </c>
      <c r="T2517" s="169" t="str">
        <f>IF(S2517="Yes",(NETWORKDAYS(H2517,$D$12,Lists!$F$45:$F$65)-IF(ISNUMBER(J2517),J2517,0)-1),".")</f>
        <v>.</v>
      </c>
      <c r="U2517" s="24"/>
      <c r="V2517" s="296" t="str">
        <f t="shared" si="119"/>
        <v>.</v>
      </c>
      <c r="W2517" s="44"/>
      <c r="X2517" s="307"/>
      <c r="Y2517" s="44"/>
      <c r="Z2517" s="44"/>
      <c r="AA2517" s="44"/>
      <c r="AB2517" s="44"/>
      <c r="AC2517" s="44"/>
      <c r="AD2517" s="44"/>
      <c r="AE2517" s="44"/>
      <c r="AF2517" s="44"/>
      <c r="AG2517" s="44"/>
    </row>
    <row r="2518" spans="1:33" s="105" customFormat="1" ht="11.45" customHeight="1" outlineLevel="1" x14ac:dyDescent="0.2">
      <c r="A2518" s="142">
        <f t="shared" si="118"/>
        <v>2501</v>
      </c>
      <c r="B2518" s="318"/>
      <c r="C2518" s="71"/>
      <c r="D2518" s="314"/>
      <c r="E2518" s="70"/>
      <c r="F2518" s="309"/>
      <c r="G2518" s="308"/>
      <c r="H2518" s="305"/>
      <c r="I2518" s="319"/>
      <c r="J2518" s="311"/>
      <c r="K2518" s="305"/>
      <c r="L2518" s="130" t="str">
        <f>IF(I2518&lt;H2518,"Check dates",IF(AND(H2518="",I2518&gt;0),"Check dates",IF(I2518="",".",IFERROR(MAX(0,NETWORKDAYS(H2518,I2518,Lists!$F$45:$F$65)-IF(ISNUMBER(J2518),J2518,0)-1,0),"."))))</f>
        <v>.</v>
      </c>
      <c r="M2518" s="308"/>
      <c r="N2518" s="308"/>
      <c r="O2518" s="304"/>
      <c r="P2518" s="304"/>
      <c r="Q2518" s="304"/>
      <c r="R2518" s="304"/>
      <c r="S2518" s="130" t="str">
        <f t="shared" si="120"/>
        <v>.</v>
      </c>
      <c r="T2518" s="169" t="str">
        <f>IF(S2518="Yes",(NETWORKDAYS(H2518,$D$12,Lists!$F$45:$F$65)-IF(ISNUMBER(J2518),J2518,0)-1),".")</f>
        <v>.</v>
      </c>
      <c r="U2518" s="24"/>
      <c r="V2518" s="296" t="str">
        <f t="shared" si="119"/>
        <v>.</v>
      </c>
      <c r="W2518" s="44"/>
      <c r="X2518" s="307"/>
      <c r="Y2518" s="44"/>
      <c r="Z2518" s="44"/>
      <c r="AA2518" s="44"/>
      <c r="AB2518" s="44"/>
      <c r="AC2518" s="44"/>
      <c r="AD2518" s="44"/>
      <c r="AE2518" s="44"/>
      <c r="AF2518" s="44"/>
      <c r="AG2518" s="44"/>
    </row>
    <row r="2519" spans="1:33" s="105" customFormat="1" ht="11.45" customHeight="1" outlineLevel="1" x14ac:dyDescent="0.2">
      <c r="A2519" s="142">
        <f t="shared" si="118"/>
        <v>2502</v>
      </c>
      <c r="B2519" s="318"/>
      <c r="C2519" s="71"/>
      <c r="D2519" s="314"/>
      <c r="E2519" s="70"/>
      <c r="F2519" s="309"/>
      <c r="G2519" s="308"/>
      <c r="H2519" s="305"/>
      <c r="I2519" s="319"/>
      <c r="J2519" s="311"/>
      <c r="K2519" s="305"/>
      <c r="L2519" s="130" t="str">
        <f>IF(I2519&lt;H2519,"Check dates",IF(AND(H2519="",I2519&gt;0),"Check dates",IF(I2519="",".",IFERROR(MAX(0,NETWORKDAYS(H2519,I2519,Lists!$F$45:$F$65)-IF(ISNUMBER(J2519),J2519,0)-1,0),"."))))</f>
        <v>.</v>
      </c>
      <c r="M2519" s="308"/>
      <c r="N2519" s="308"/>
      <c r="O2519" s="304"/>
      <c r="P2519" s="304"/>
      <c r="Q2519" s="304"/>
      <c r="R2519" s="304"/>
      <c r="S2519" s="130" t="str">
        <f t="shared" si="120"/>
        <v>.</v>
      </c>
      <c r="T2519" s="169" t="str">
        <f>IF(S2519="Yes",(NETWORKDAYS(H2519,$D$12,Lists!$F$45:$F$65)-IF(ISNUMBER(J2519),J2519,0)-1),".")</f>
        <v>.</v>
      </c>
      <c r="U2519" s="24"/>
      <c r="V2519" s="296" t="str">
        <f t="shared" si="119"/>
        <v>.</v>
      </c>
      <c r="W2519" s="44"/>
      <c r="X2519" s="307"/>
      <c r="Y2519" s="44"/>
      <c r="Z2519" s="44"/>
      <c r="AA2519" s="44"/>
      <c r="AB2519" s="44"/>
      <c r="AC2519" s="44"/>
      <c r="AD2519" s="44"/>
      <c r="AE2519" s="44"/>
      <c r="AF2519" s="44"/>
      <c r="AG2519" s="44"/>
    </row>
    <row r="2520" spans="1:33" s="105" customFormat="1" ht="11.45" customHeight="1" outlineLevel="1" x14ac:dyDescent="0.2">
      <c r="A2520" s="142">
        <f t="shared" si="118"/>
        <v>2503</v>
      </c>
      <c r="B2520" s="318"/>
      <c r="C2520" s="71"/>
      <c r="D2520" s="314"/>
      <c r="E2520" s="70"/>
      <c r="F2520" s="309"/>
      <c r="G2520" s="308"/>
      <c r="H2520" s="305"/>
      <c r="I2520" s="305"/>
      <c r="J2520" s="311"/>
      <c r="K2520" s="305"/>
      <c r="L2520" s="130" t="str">
        <f>IF(I2520&lt;H2520,"Check dates",IF(AND(H2520="",I2520&gt;0),"Check dates",IF(I2520="",".",IFERROR(MAX(0,NETWORKDAYS(H2520,I2520,Lists!$F$45:$F$65)-IF(ISNUMBER(J2520),J2520,0)-1,0),"."))))</f>
        <v>.</v>
      </c>
      <c r="M2520" s="308"/>
      <c r="N2520" s="308"/>
      <c r="O2520" s="304"/>
      <c r="P2520" s="304"/>
      <c r="Q2520" s="304"/>
      <c r="R2520" s="304"/>
      <c r="S2520" s="130" t="str">
        <f t="shared" si="120"/>
        <v>.</v>
      </c>
      <c r="T2520" s="169" t="str">
        <f>IF(S2520="Yes",(NETWORKDAYS(H2520,$D$12,Lists!$F$45:$F$65)-IF(ISNUMBER(J2520),J2520,0)-1),".")</f>
        <v>.</v>
      </c>
      <c r="U2520" s="24"/>
      <c r="V2520" s="296" t="str">
        <f t="shared" si="119"/>
        <v>.</v>
      </c>
      <c r="W2520" s="44"/>
      <c r="X2520" s="307"/>
      <c r="Y2520" s="44"/>
      <c r="Z2520" s="44"/>
      <c r="AA2520" s="44"/>
      <c r="AB2520" s="44"/>
      <c r="AC2520" s="44"/>
      <c r="AD2520" s="44"/>
      <c r="AE2520" s="44"/>
      <c r="AF2520" s="44"/>
      <c r="AG2520" s="44"/>
    </row>
    <row r="2521" spans="1:33" s="105" customFormat="1" ht="11.45" customHeight="1" outlineLevel="1" x14ac:dyDescent="0.2">
      <c r="A2521" s="142">
        <f t="shared" si="118"/>
        <v>2504</v>
      </c>
      <c r="B2521" s="318"/>
      <c r="C2521" s="71"/>
      <c r="D2521" s="314"/>
      <c r="E2521" s="70"/>
      <c r="F2521" s="309"/>
      <c r="G2521" s="308"/>
      <c r="H2521" s="305"/>
      <c r="I2521" s="319"/>
      <c r="J2521" s="311"/>
      <c r="K2521" s="305"/>
      <c r="L2521" s="130" t="str">
        <f>IF(I2521&lt;H2521,"Check dates",IF(AND(H2521="",I2521&gt;0),"Check dates",IF(I2521="",".",IFERROR(MAX(0,NETWORKDAYS(H2521,I2521,Lists!$F$45:$F$65)-IF(ISNUMBER(J2521),J2521,0)-1,0),"."))))</f>
        <v>.</v>
      </c>
      <c r="M2521" s="308"/>
      <c r="N2521" s="308"/>
      <c r="O2521" s="304"/>
      <c r="P2521" s="304"/>
      <c r="Q2521" s="304"/>
      <c r="R2521" s="304"/>
      <c r="S2521" s="130" t="str">
        <f t="shared" si="120"/>
        <v>.</v>
      </c>
      <c r="T2521" s="169" t="str">
        <f>IF(S2521="Yes",(NETWORKDAYS(H2521,$D$12,Lists!$F$45:$F$65)-IF(ISNUMBER(J2521),J2521,0)-1),".")</f>
        <v>.</v>
      </c>
      <c r="U2521" s="24"/>
      <c r="V2521" s="296" t="str">
        <f t="shared" si="119"/>
        <v>.</v>
      </c>
      <c r="W2521" s="44"/>
      <c r="X2521" s="307"/>
      <c r="Y2521" s="44"/>
      <c r="Z2521" s="44"/>
      <c r="AA2521" s="44"/>
      <c r="AB2521" s="44"/>
      <c r="AC2521" s="44"/>
      <c r="AD2521" s="44"/>
      <c r="AE2521" s="44"/>
      <c r="AF2521" s="44"/>
      <c r="AG2521" s="44"/>
    </row>
    <row r="2522" spans="1:33" s="105" customFormat="1" ht="11.45" customHeight="1" outlineLevel="1" x14ac:dyDescent="0.2">
      <c r="A2522" s="142">
        <f t="shared" si="118"/>
        <v>2505</v>
      </c>
      <c r="B2522" s="318"/>
      <c r="C2522" s="71"/>
      <c r="D2522" s="314"/>
      <c r="E2522" s="70"/>
      <c r="F2522" s="309"/>
      <c r="G2522" s="308"/>
      <c r="H2522" s="305"/>
      <c r="I2522" s="319"/>
      <c r="J2522" s="311"/>
      <c r="K2522" s="305"/>
      <c r="L2522" s="130" t="str">
        <f>IF(I2522&lt;H2522,"Check dates",IF(AND(H2522="",I2522&gt;0),"Check dates",IF(I2522="",".",IFERROR(MAX(0,NETWORKDAYS(H2522,I2522,Lists!$F$45:$F$65)-IF(ISNUMBER(J2522),J2522,0)-1,0),"."))))</f>
        <v>.</v>
      </c>
      <c r="M2522" s="308"/>
      <c r="N2522" s="308"/>
      <c r="O2522" s="304"/>
      <c r="P2522" s="304"/>
      <c r="Q2522" s="304"/>
      <c r="R2522" s="304"/>
      <c r="S2522" s="130" t="str">
        <f t="shared" si="120"/>
        <v>.</v>
      </c>
      <c r="T2522" s="169" t="str">
        <f>IF(S2522="Yes",(NETWORKDAYS(H2522,$D$12,Lists!$F$45:$F$65)-IF(ISNUMBER(J2522),J2522,0)-1),".")</f>
        <v>.</v>
      </c>
      <c r="U2522" s="24"/>
      <c r="V2522" s="296" t="str">
        <f t="shared" si="119"/>
        <v>.</v>
      </c>
      <c r="W2522" s="44"/>
      <c r="X2522" s="307"/>
      <c r="Y2522" s="44"/>
      <c r="Z2522" s="44"/>
      <c r="AA2522" s="44"/>
      <c r="AB2522" s="44"/>
      <c r="AC2522" s="44"/>
      <c r="AD2522" s="44"/>
      <c r="AE2522" s="44"/>
      <c r="AF2522" s="44"/>
      <c r="AG2522" s="44"/>
    </row>
    <row r="2523" spans="1:33" s="105" customFormat="1" ht="11.45" customHeight="1" outlineLevel="1" x14ac:dyDescent="0.2">
      <c r="A2523" s="142">
        <f t="shared" si="118"/>
        <v>2506</v>
      </c>
      <c r="B2523" s="318"/>
      <c r="C2523" s="71"/>
      <c r="D2523" s="314"/>
      <c r="E2523" s="70"/>
      <c r="F2523" s="309"/>
      <c r="G2523" s="308"/>
      <c r="H2523" s="305"/>
      <c r="I2523" s="305"/>
      <c r="J2523" s="311"/>
      <c r="K2523" s="305"/>
      <c r="L2523" s="130" t="str">
        <f>IF(I2523&lt;H2523,"Check dates",IF(AND(H2523="",I2523&gt;0),"Check dates",IF(I2523="",".",IFERROR(MAX(0,NETWORKDAYS(H2523,I2523,Lists!$F$45:$F$65)-IF(ISNUMBER(J2523),J2523,0)-1,0),"."))))</f>
        <v>.</v>
      </c>
      <c r="M2523" s="308"/>
      <c r="N2523" s="308"/>
      <c r="O2523" s="304"/>
      <c r="P2523" s="304"/>
      <c r="Q2523" s="304"/>
      <c r="R2523" s="304"/>
      <c r="S2523" s="130" t="str">
        <f t="shared" si="120"/>
        <v>.</v>
      </c>
      <c r="T2523" s="169" t="str">
        <f>IF(S2523="Yes",(NETWORKDAYS(H2523,$D$12,Lists!$F$45:$F$65)-IF(ISNUMBER(J2523),J2523,0)-1),".")</f>
        <v>.</v>
      </c>
      <c r="U2523" s="24"/>
      <c r="V2523" s="296" t="str">
        <f t="shared" si="119"/>
        <v>.</v>
      </c>
      <c r="W2523" s="44"/>
      <c r="X2523" s="307"/>
      <c r="Y2523" s="44"/>
      <c r="Z2523" s="44"/>
      <c r="AA2523" s="44"/>
      <c r="AB2523" s="44"/>
      <c r="AC2523" s="44"/>
      <c r="AD2523" s="44"/>
      <c r="AE2523" s="44"/>
      <c r="AF2523" s="44"/>
      <c r="AG2523" s="44"/>
    </row>
    <row r="2524" spans="1:33" s="105" customFormat="1" ht="11.45" customHeight="1" outlineLevel="1" x14ac:dyDescent="0.2">
      <c r="A2524" s="142">
        <f t="shared" si="118"/>
        <v>2507</v>
      </c>
      <c r="B2524" s="318"/>
      <c r="C2524" s="71"/>
      <c r="D2524" s="314"/>
      <c r="E2524" s="70"/>
      <c r="F2524" s="309"/>
      <c r="G2524" s="308"/>
      <c r="H2524" s="305"/>
      <c r="I2524" s="319"/>
      <c r="J2524" s="311"/>
      <c r="K2524" s="305"/>
      <c r="L2524" s="130" t="str">
        <f>IF(I2524&lt;H2524,"Check dates",IF(AND(H2524="",I2524&gt;0),"Check dates",IF(I2524="",".",IFERROR(MAX(0,NETWORKDAYS(H2524,I2524,Lists!$F$45:$F$65)-IF(ISNUMBER(J2524),J2524,0)-1,0),"."))))</f>
        <v>.</v>
      </c>
      <c r="M2524" s="308"/>
      <c r="N2524" s="308"/>
      <c r="O2524" s="304"/>
      <c r="P2524" s="304"/>
      <c r="Q2524" s="304"/>
      <c r="R2524" s="304"/>
      <c r="S2524" s="130" t="str">
        <f t="shared" si="120"/>
        <v>.</v>
      </c>
      <c r="T2524" s="169" t="str">
        <f>IF(S2524="Yes",(NETWORKDAYS(H2524,$D$12,Lists!$F$45:$F$65)-IF(ISNUMBER(J2524),J2524,0)-1),".")</f>
        <v>.</v>
      </c>
      <c r="U2524" s="24"/>
      <c r="V2524" s="296" t="str">
        <f t="shared" si="119"/>
        <v>.</v>
      </c>
      <c r="W2524" s="44"/>
      <c r="X2524" s="307"/>
      <c r="Y2524" s="44"/>
      <c r="Z2524" s="44"/>
      <c r="AA2524" s="44"/>
      <c r="AB2524" s="44"/>
      <c r="AC2524" s="44"/>
      <c r="AD2524" s="44"/>
      <c r="AE2524" s="44"/>
      <c r="AF2524" s="44"/>
      <c r="AG2524" s="44"/>
    </row>
    <row r="2525" spans="1:33" s="105" customFormat="1" ht="11.45" customHeight="1" outlineLevel="1" x14ac:dyDescent="0.2">
      <c r="A2525" s="142">
        <f t="shared" si="118"/>
        <v>2508</v>
      </c>
      <c r="B2525" s="318"/>
      <c r="C2525" s="71"/>
      <c r="D2525" s="314"/>
      <c r="E2525" s="70"/>
      <c r="F2525" s="309"/>
      <c r="G2525" s="308"/>
      <c r="H2525" s="305"/>
      <c r="I2525" s="319"/>
      <c r="J2525" s="311"/>
      <c r="K2525" s="305"/>
      <c r="L2525" s="130" t="str">
        <f>IF(I2525&lt;H2525,"Check dates",IF(AND(H2525="",I2525&gt;0),"Check dates",IF(I2525="",".",IFERROR(MAX(0,NETWORKDAYS(H2525,I2525,Lists!$F$45:$F$65)-IF(ISNUMBER(J2525),J2525,0)-1,0),"."))))</f>
        <v>.</v>
      </c>
      <c r="M2525" s="308"/>
      <c r="N2525" s="308"/>
      <c r="O2525" s="304"/>
      <c r="P2525" s="304"/>
      <c r="Q2525" s="304"/>
      <c r="R2525" s="304"/>
      <c r="S2525" s="130" t="str">
        <f t="shared" si="120"/>
        <v>.</v>
      </c>
      <c r="T2525" s="169" t="str">
        <f>IF(S2525="Yes",(NETWORKDAYS(H2525,$D$12,Lists!$F$45:$F$65)-IF(ISNUMBER(J2525),J2525,0)-1),".")</f>
        <v>.</v>
      </c>
      <c r="U2525" s="24"/>
      <c r="V2525" s="296" t="str">
        <f t="shared" si="119"/>
        <v>.</v>
      </c>
      <c r="W2525" s="44"/>
      <c r="X2525" s="307"/>
      <c r="Y2525" s="44"/>
      <c r="Z2525" s="44"/>
      <c r="AA2525" s="44"/>
      <c r="AB2525" s="44"/>
      <c r="AC2525" s="44"/>
      <c r="AD2525" s="44"/>
      <c r="AE2525" s="44"/>
      <c r="AF2525" s="44"/>
      <c r="AG2525" s="44"/>
    </row>
    <row r="2526" spans="1:33" s="105" customFormat="1" ht="11.45" customHeight="1" outlineLevel="1" x14ac:dyDescent="0.2">
      <c r="A2526" s="142">
        <f t="shared" si="118"/>
        <v>2509</v>
      </c>
      <c r="B2526" s="318"/>
      <c r="C2526" s="71"/>
      <c r="D2526" s="314"/>
      <c r="E2526" s="70"/>
      <c r="F2526" s="309"/>
      <c r="G2526" s="308"/>
      <c r="H2526" s="305"/>
      <c r="I2526" s="319"/>
      <c r="J2526" s="311"/>
      <c r="K2526" s="305"/>
      <c r="L2526" s="130" t="str">
        <f>IF(I2526&lt;H2526,"Check dates",IF(AND(H2526="",I2526&gt;0),"Check dates",IF(I2526="",".",IFERROR(MAX(0,NETWORKDAYS(H2526,I2526,Lists!$F$45:$F$65)-IF(ISNUMBER(J2526),J2526,0)-1,0),"."))))</f>
        <v>.</v>
      </c>
      <c r="M2526" s="308"/>
      <c r="N2526" s="308"/>
      <c r="O2526" s="304"/>
      <c r="P2526" s="304"/>
      <c r="Q2526" s="304"/>
      <c r="R2526" s="304"/>
      <c r="S2526" s="130" t="str">
        <f t="shared" si="120"/>
        <v>.</v>
      </c>
      <c r="T2526" s="169" t="str">
        <f>IF(S2526="Yes",(NETWORKDAYS(H2526,$D$12,Lists!$F$45:$F$65)-IF(ISNUMBER(J2526),J2526,0)-1),".")</f>
        <v>.</v>
      </c>
      <c r="U2526" s="24"/>
      <c r="V2526" s="296" t="str">
        <f t="shared" si="119"/>
        <v>.</v>
      </c>
      <c r="W2526" s="44"/>
      <c r="X2526" s="307"/>
      <c r="Y2526" s="44"/>
      <c r="Z2526" s="44"/>
      <c r="AA2526" s="44"/>
      <c r="AB2526" s="44"/>
      <c r="AC2526" s="44"/>
      <c r="AD2526" s="44"/>
      <c r="AE2526" s="44"/>
      <c r="AF2526" s="44"/>
      <c r="AG2526" s="44"/>
    </row>
    <row r="2527" spans="1:33" s="105" customFormat="1" ht="11.45" customHeight="1" outlineLevel="1" x14ac:dyDescent="0.2">
      <c r="A2527" s="142">
        <f t="shared" si="118"/>
        <v>2510</v>
      </c>
      <c r="B2527" s="318"/>
      <c r="C2527" s="71"/>
      <c r="D2527" s="314"/>
      <c r="E2527" s="70"/>
      <c r="F2527" s="309"/>
      <c r="G2527" s="308"/>
      <c r="H2527" s="305"/>
      <c r="I2527" s="319"/>
      <c r="J2527" s="311"/>
      <c r="K2527" s="305"/>
      <c r="L2527" s="130" t="str">
        <f>IF(I2527&lt;H2527,"Check dates",IF(AND(H2527="",I2527&gt;0),"Check dates",IF(I2527="",".",IFERROR(MAX(0,NETWORKDAYS(H2527,I2527,Lists!$F$45:$F$65)-IF(ISNUMBER(J2527),J2527,0)-1,0),"."))))</f>
        <v>.</v>
      </c>
      <c r="M2527" s="308"/>
      <c r="N2527" s="308"/>
      <c r="O2527" s="304"/>
      <c r="P2527" s="304"/>
      <c r="Q2527" s="304"/>
      <c r="R2527" s="304"/>
      <c r="S2527" s="130" t="str">
        <f t="shared" si="120"/>
        <v>.</v>
      </c>
      <c r="T2527" s="169" t="str">
        <f>IF(S2527="Yes",(NETWORKDAYS(H2527,$D$12,Lists!$F$45:$F$65)-IF(ISNUMBER(J2527),J2527,0)-1),".")</f>
        <v>.</v>
      </c>
      <c r="U2527" s="24"/>
      <c r="V2527" s="296" t="str">
        <f t="shared" si="119"/>
        <v>.</v>
      </c>
      <c r="W2527" s="44"/>
      <c r="X2527" s="307"/>
      <c r="Y2527" s="44"/>
      <c r="Z2527" s="44"/>
      <c r="AA2527" s="44"/>
      <c r="AB2527" s="44"/>
      <c r="AC2527" s="44"/>
      <c r="AD2527" s="44"/>
      <c r="AE2527" s="44"/>
      <c r="AF2527" s="44"/>
      <c r="AG2527" s="44"/>
    </row>
    <row r="2528" spans="1:33" s="105" customFormat="1" ht="11.45" customHeight="1" outlineLevel="1" x14ac:dyDescent="0.2">
      <c r="A2528" s="142">
        <f t="shared" si="118"/>
        <v>2511</v>
      </c>
      <c r="B2528" s="318"/>
      <c r="C2528" s="71"/>
      <c r="D2528" s="314"/>
      <c r="E2528" s="70"/>
      <c r="F2528" s="309"/>
      <c r="G2528" s="308"/>
      <c r="H2528" s="305"/>
      <c r="I2528" s="305"/>
      <c r="J2528" s="311"/>
      <c r="K2528" s="305"/>
      <c r="L2528" s="130" t="str">
        <f>IF(I2528&lt;H2528,"Check dates",IF(AND(H2528="",I2528&gt;0),"Check dates",IF(I2528="",".",IFERROR(MAX(0,NETWORKDAYS(H2528,I2528,Lists!$F$45:$F$65)-IF(ISNUMBER(J2528),J2528,0)-1,0),"."))))</f>
        <v>.</v>
      </c>
      <c r="M2528" s="308"/>
      <c r="N2528" s="308"/>
      <c r="O2528" s="304"/>
      <c r="P2528" s="304"/>
      <c r="Q2528" s="304"/>
      <c r="R2528" s="304"/>
      <c r="S2528" s="130" t="str">
        <f t="shared" si="120"/>
        <v>.</v>
      </c>
      <c r="T2528" s="169" t="str">
        <f>IF(S2528="Yes",(NETWORKDAYS(H2528,$D$12,Lists!$F$45:$F$65)-IF(ISNUMBER(J2528),J2528,0)-1),".")</f>
        <v>.</v>
      </c>
      <c r="U2528" s="24"/>
      <c r="V2528" s="296" t="str">
        <f t="shared" si="119"/>
        <v>.</v>
      </c>
      <c r="W2528" s="44"/>
      <c r="X2528" s="307"/>
      <c r="Y2528" s="44"/>
      <c r="Z2528" s="44"/>
      <c r="AA2528" s="44"/>
      <c r="AB2528" s="44"/>
      <c r="AC2528" s="44"/>
      <c r="AD2528" s="44"/>
      <c r="AE2528" s="44"/>
      <c r="AF2528" s="44"/>
      <c r="AG2528" s="44"/>
    </row>
    <row r="2529" spans="1:33" s="105" customFormat="1" ht="11.45" customHeight="1" outlineLevel="1" x14ac:dyDescent="0.2">
      <c r="A2529" s="142">
        <f t="shared" si="118"/>
        <v>2512</v>
      </c>
      <c r="B2529" s="318"/>
      <c r="C2529" s="71"/>
      <c r="D2529" s="314"/>
      <c r="E2529" s="70"/>
      <c r="F2529" s="70"/>
      <c r="G2529" s="265"/>
      <c r="H2529" s="305"/>
      <c r="I2529" s="305"/>
      <c r="J2529" s="311"/>
      <c r="K2529" s="305"/>
      <c r="L2529" s="130" t="str">
        <f>IF(I2529&lt;H2529,"Check dates",IF(AND(H2529="",I2529&gt;0),"Check dates",IF(I2529="",".",IFERROR(MAX(0,NETWORKDAYS(H2529,I2529,Lists!$F$45:$F$65)-IF(ISNUMBER(J2529),J2529,0)-1,0),"."))))</f>
        <v>.</v>
      </c>
      <c r="M2529" s="308"/>
      <c r="N2529" s="308"/>
      <c r="O2529" s="304"/>
      <c r="P2529" s="304"/>
      <c r="Q2529" s="304"/>
      <c r="R2529" s="304"/>
      <c r="S2529" s="130" t="str">
        <f t="shared" si="120"/>
        <v>.</v>
      </c>
      <c r="T2529" s="169" t="str">
        <f>IF(S2529="Yes",(NETWORKDAYS(H2529,$D$12,Lists!$F$45:$F$65)-IF(ISNUMBER(J2529),J2529,0)-1),".")</f>
        <v>.</v>
      </c>
      <c r="U2529" s="24"/>
      <c r="V2529" s="296" t="str">
        <f t="shared" si="119"/>
        <v>.</v>
      </c>
      <c r="W2529" s="44"/>
      <c r="X2529" s="307"/>
      <c r="Y2529" s="44"/>
      <c r="Z2529" s="44"/>
      <c r="AA2529" s="44"/>
      <c r="AB2529" s="44"/>
      <c r="AC2529" s="44"/>
      <c r="AD2529" s="44"/>
      <c r="AE2529" s="44"/>
      <c r="AF2529" s="44"/>
      <c r="AG2529" s="44"/>
    </row>
    <row r="2530" spans="1:33" s="105" customFormat="1" ht="11.45" customHeight="1" outlineLevel="1" x14ac:dyDescent="0.2">
      <c r="A2530" s="142">
        <f t="shared" si="118"/>
        <v>2513</v>
      </c>
      <c r="B2530" s="318"/>
      <c r="C2530" s="71"/>
      <c r="D2530" s="314"/>
      <c r="E2530" s="70"/>
      <c r="F2530" s="70"/>
      <c r="G2530" s="265"/>
      <c r="H2530" s="305"/>
      <c r="I2530" s="305"/>
      <c r="J2530" s="311"/>
      <c r="K2530" s="305"/>
      <c r="L2530" s="130" t="str">
        <f>IF(I2530&lt;H2530,"Check dates",IF(AND(H2530="",I2530&gt;0),"Check dates",IF(I2530="",".",IFERROR(MAX(0,NETWORKDAYS(H2530,I2530,Lists!$F$45:$F$65)-IF(ISNUMBER(J2530),J2530,0)-1,0),"."))))</f>
        <v>.</v>
      </c>
      <c r="M2530" s="308"/>
      <c r="N2530" s="308"/>
      <c r="O2530" s="304"/>
      <c r="P2530" s="304"/>
      <c r="Q2530" s="304"/>
      <c r="R2530" s="304"/>
      <c r="S2530" s="130" t="str">
        <f t="shared" si="120"/>
        <v>.</v>
      </c>
      <c r="T2530" s="169" t="str">
        <f>IF(S2530="Yes",(NETWORKDAYS(H2530,$D$12,Lists!$F$45:$F$65)-IF(ISNUMBER(J2530),J2530,0)-1),".")</f>
        <v>.</v>
      </c>
      <c r="U2530" s="24"/>
      <c r="V2530" s="296" t="str">
        <f t="shared" si="119"/>
        <v>.</v>
      </c>
      <c r="W2530" s="44"/>
      <c r="X2530" s="307"/>
      <c r="Y2530" s="44"/>
      <c r="Z2530" s="44"/>
      <c r="AA2530" s="44"/>
      <c r="AB2530" s="44"/>
      <c r="AC2530" s="44"/>
      <c r="AD2530" s="44"/>
      <c r="AE2530" s="44"/>
      <c r="AF2530" s="44"/>
      <c r="AG2530" s="44"/>
    </row>
    <row r="2531" spans="1:33" s="105" customFormat="1" ht="11.45" customHeight="1" outlineLevel="1" x14ac:dyDescent="0.2">
      <c r="A2531" s="142">
        <f t="shared" si="118"/>
        <v>2514</v>
      </c>
      <c r="B2531" s="318"/>
      <c r="C2531" s="71"/>
      <c r="D2531" s="314"/>
      <c r="E2531" s="70"/>
      <c r="F2531" s="70"/>
      <c r="G2531" s="265"/>
      <c r="H2531" s="305"/>
      <c r="I2531" s="319"/>
      <c r="J2531" s="311"/>
      <c r="K2531" s="305"/>
      <c r="L2531" s="130" t="str">
        <f>IF(I2531&lt;H2531,"Check dates",IF(AND(H2531="",I2531&gt;0),"Check dates",IF(I2531="",".",IFERROR(MAX(0,NETWORKDAYS(H2531,I2531,Lists!$F$45:$F$65)-IF(ISNUMBER(J2531),J2531,0)-1,0),"."))))</f>
        <v>.</v>
      </c>
      <c r="M2531" s="308"/>
      <c r="N2531" s="308"/>
      <c r="O2531" s="304"/>
      <c r="P2531" s="304"/>
      <c r="Q2531" s="304"/>
      <c r="R2531" s="304"/>
      <c r="S2531" s="130" t="str">
        <f t="shared" si="120"/>
        <v>.</v>
      </c>
      <c r="T2531" s="169" t="str">
        <f>IF(S2531="Yes",(NETWORKDAYS(H2531,$D$12,Lists!$F$45:$F$65)-IF(ISNUMBER(J2531),J2531,0)-1),".")</f>
        <v>.</v>
      </c>
      <c r="U2531" s="24"/>
      <c r="V2531" s="296" t="str">
        <f t="shared" si="119"/>
        <v>.</v>
      </c>
      <c r="W2531" s="44"/>
      <c r="X2531" s="307"/>
      <c r="Y2531" s="44"/>
      <c r="Z2531" s="44"/>
      <c r="AA2531" s="44"/>
      <c r="AB2531" s="44"/>
      <c r="AC2531" s="44"/>
      <c r="AD2531" s="44"/>
      <c r="AE2531" s="44"/>
      <c r="AF2531" s="44"/>
      <c r="AG2531" s="44"/>
    </row>
    <row r="2532" spans="1:33" s="105" customFormat="1" ht="11.45" customHeight="1" outlineLevel="1" x14ac:dyDescent="0.2">
      <c r="A2532" s="142">
        <f t="shared" si="118"/>
        <v>2515</v>
      </c>
      <c r="B2532" s="318"/>
      <c r="C2532" s="71"/>
      <c r="D2532" s="314"/>
      <c r="E2532" s="70"/>
      <c r="F2532" s="309"/>
      <c r="G2532" s="308"/>
      <c r="H2532" s="305"/>
      <c r="I2532" s="305"/>
      <c r="J2532" s="311"/>
      <c r="K2532" s="305"/>
      <c r="L2532" s="130" t="str">
        <f>IF(I2532&lt;H2532,"Check dates",IF(AND(H2532="",I2532&gt;0),"Check dates",IF(I2532="",".",IFERROR(MAX(0,NETWORKDAYS(H2532,I2532,Lists!$F$45:$F$65)-IF(ISNUMBER(J2532),J2532,0)-1,0),"."))))</f>
        <v>.</v>
      </c>
      <c r="M2532" s="308"/>
      <c r="N2532" s="308"/>
      <c r="O2532" s="304"/>
      <c r="P2532" s="304"/>
      <c r="Q2532" s="304"/>
      <c r="R2532" s="304"/>
      <c r="S2532" s="130" t="str">
        <f t="shared" si="120"/>
        <v>.</v>
      </c>
      <c r="T2532" s="169" t="str">
        <f>IF(S2532="Yes",(NETWORKDAYS(H2532,$D$12,Lists!$F$45:$F$65)-IF(ISNUMBER(J2532),J2532,0)-1),".")</f>
        <v>.</v>
      </c>
      <c r="U2532" s="24"/>
      <c r="V2532" s="296" t="str">
        <f t="shared" si="119"/>
        <v>.</v>
      </c>
      <c r="W2532" s="44"/>
      <c r="X2532" s="307"/>
      <c r="Y2532" s="44"/>
      <c r="Z2532" s="44"/>
      <c r="AA2532" s="44"/>
      <c r="AB2532" s="44"/>
      <c r="AC2532" s="44"/>
      <c r="AD2532" s="44"/>
      <c r="AE2532" s="44"/>
      <c r="AF2532" s="44"/>
      <c r="AG2532" s="44"/>
    </row>
    <row r="2533" spans="1:33" s="105" customFormat="1" ht="11.45" customHeight="1" outlineLevel="1" x14ac:dyDescent="0.2">
      <c r="A2533" s="142">
        <f t="shared" si="118"/>
        <v>2516</v>
      </c>
      <c r="B2533" s="318"/>
      <c r="C2533" s="71"/>
      <c r="D2533" s="314"/>
      <c r="E2533" s="70"/>
      <c r="F2533" s="309"/>
      <c r="G2533" s="308"/>
      <c r="H2533" s="305"/>
      <c r="I2533" s="305"/>
      <c r="J2533" s="311"/>
      <c r="K2533" s="305"/>
      <c r="L2533" s="130" t="str">
        <f>IF(I2533&lt;H2533,"Check dates",IF(AND(H2533="",I2533&gt;0),"Check dates",IF(I2533="",".",IFERROR(MAX(0,NETWORKDAYS(H2533,I2533,Lists!$F$45:$F$65)-IF(ISNUMBER(J2533),J2533,0)-1,0),"."))))</f>
        <v>.</v>
      </c>
      <c r="M2533" s="308"/>
      <c r="N2533" s="308"/>
      <c r="O2533" s="304"/>
      <c r="P2533" s="304"/>
      <c r="Q2533" s="304"/>
      <c r="R2533" s="304"/>
      <c r="S2533" s="130" t="str">
        <f t="shared" si="120"/>
        <v>.</v>
      </c>
      <c r="T2533" s="169" t="str">
        <f>IF(S2533="Yes",(NETWORKDAYS(H2533,$D$12,Lists!$F$45:$F$65)-IF(ISNUMBER(J2533),J2533,0)-1),".")</f>
        <v>.</v>
      </c>
      <c r="U2533" s="24"/>
      <c r="V2533" s="296" t="str">
        <f t="shared" si="119"/>
        <v>.</v>
      </c>
      <c r="W2533" s="44"/>
      <c r="X2533" s="307"/>
      <c r="Y2533" s="44"/>
      <c r="Z2533" s="44"/>
      <c r="AA2533" s="44"/>
      <c r="AB2533" s="44"/>
      <c r="AC2533" s="44"/>
      <c r="AD2533" s="44"/>
      <c r="AE2533" s="44"/>
      <c r="AF2533" s="44"/>
      <c r="AG2533" s="44"/>
    </row>
    <row r="2534" spans="1:33" s="105" customFormat="1" ht="11.45" customHeight="1" outlineLevel="1" x14ac:dyDescent="0.2">
      <c r="A2534" s="142">
        <f t="shared" si="118"/>
        <v>2517</v>
      </c>
      <c r="B2534" s="318"/>
      <c r="C2534" s="71"/>
      <c r="D2534" s="314"/>
      <c r="E2534" s="70"/>
      <c r="F2534" s="309"/>
      <c r="G2534" s="308"/>
      <c r="H2534" s="305"/>
      <c r="I2534" s="305"/>
      <c r="J2534" s="311"/>
      <c r="K2534" s="305"/>
      <c r="L2534" s="130" t="str">
        <f>IF(I2534&lt;H2534,"Check dates",IF(AND(H2534="",I2534&gt;0),"Check dates",IF(I2534="",".",IFERROR(MAX(0,NETWORKDAYS(H2534,I2534,Lists!$F$45:$F$65)-IF(ISNUMBER(J2534),J2534,0)-1,0),"."))))</f>
        <v>.</v>
      </c>
      <c r="M2534" s="308"/>
      <c r="N2534" s="308"/>
      <c r="O2534" s="304"/>
      <c r="P2534" s="304"/>
      <c r="Q2534" s="304"/>
      <c r="R2534" s="304"/>
      <c r="S2534" s="130" t="str">
        <f t="shared" si="120"/>
        <v>.</v>
      </c>
      <c r="T2534" s="169" t="str">
        <f>IF(S2534="Yes",(NETWORKDAYS(H2534,$D$12,Lists!$F$45:$F$65)-IF(ISNUMBER(J2534),J2534,0)-1),".")</f>
        <v>.</v>
      </c>
      <c r="U2534" s="24"/>
      <c r="V2534" s="296" t="str">
        <f t="shared" si="119"/>
        <v>.</v>
      </c>
      <c r="W2534" s="44"/>
      <c r="X2534" s="307"/>
      <c r="Y2534" s="44"/>
      <c r="Z2534" s="44"/>
      <c r="AA2534" s="44"/>
      <c r="AB2534" s="44"/>
      <c r="AC2534" s="44"/>
      <c r="AD2534" s="44"/>
      <c r="AE2534" s="44"/>
      <c r="AF2534" s="44"/>
      <c r="AG2534" s="44"/>
    </row>
    <row r="2535" spans="1:33" s="105" customFormat="1" ht="11.45" customHeight="1" outlineLevel="1" x14ac:dyDescent="0.2">
      <c r="A2535" s="142">
        <f t="shared" si="118"/>
        <v>2518</v>
      </c>
      <c r="B2535" s="318"/>
      <c r="C2535" s="71"/>
      <c r="D2535" s="314"/>
      <c r="E2535" s="70"/>
      <c r="F2535" s="309"/>
      <c r="G2535" s="308"/>
      <c r="H2535" s="305"/>
      <c r="I2535" s="305"/>
      <c r="J2535" s="311"/>
      <c r="K2535" s="305"/>
      <c r="L2535" s="130" t="str">
        <f>IF(I2535&lt;H2535,"Check dates",IF(AND(H2535="",I2535&gt;0),"Check dates",IF(I2535="",".",IFERROR(MAX(0,NETWORKDAYS(H2535,I2535,Lists!$F$45:$F$65)-IF(ISNUMBER(J2535),J2535,0)-1,0),"."))))</f>
        <v>.</v>
      </c>
      <c r="M2535" s="308"/>
      <c r="N2535" s="308"/>
      <c r="O2535" s="304"/>
      <c r="P2535" s="304"/>
      <c r="Q2535" s="304"/>
      <c r="R2535" s="304"/>
      <c r="S2535" s="130" t="str">
        <f t="shared" si="120"/>
        <v>.</v>
      </c>
      <c r="T2535" s="169" t="str">
        <f>IF(S2535="Yes",(NETWORKDAYS(H2535,$D$12,Lists!$F$45:$F$65)-IF(ISNUMBER(J2535),J2535,0)-1),".")</f>
        <v>.</v>
      </c>
      <c r="U2535" s="24"/>
      <c r="V2535" s="296" t="str">
        <f t="shared" si="119"/>
        <v>.</v>
      </c>
      <c r="W2535" s="44"/>
      <c r="X2535" s="307"/>
      <c r="Y2535" s="44"/>
      <c r="Z2535" s="44"/>
      <c r="AA2535" s="44"/>
      <c r="AB2535" s="44"/>
      <c r="AC2535" s="44"/>
      <c r="AD2535" s="44"/>
      <c r="AE2535" s="44"/>
      <c r="AF2535" s="44"/>
      <c r="AG2535" s="44"/>
    </row>
    <row r="2536" spans="1:33" s="105" customFormat="1" ht="11.45" customHeight="1" outlineLevel="1" x14ac:dyDescent="0.2">
      <c r="A2536" s="142">
        <f t="shared" si="118"/>
        <v>2519</v>
      </c>
      <c r="B2536" s="318"/>
      <c r="C2536" s="71"/>
      <c r="D2536" s="314"/>
      <c r="E2536" s="70"/>
      <c r="F2536" s="309"/>
      <c r="G2536" s="308"/>
      <c r="H2536" s="305"/>
      <c r="I2536" s="319"/>
      <c r="J2536" s="311"/>
      <c r="K2536" s="305"/>
      <c r="L2536" s="130" t="str">
        <f>IF(I2536&lt;H2536,"Check dates",IF(AND(H2536="",I2536&gt;0),"Check dates",IF(I2536="",".",IFERROR(MAX(0,NETWORKDAYS(H2536,I2536,Lists!$F$45:$F$65)-IF(ISNUMBER(J2536),J2536,0)-1,0),"."))))</f>
        <v>.</v>
      </c>
      <c r="M2536" s="308"/>
      <c r="N2536" s="308"/>
      <c r="O2536" s="304"/>
      <c r="P2536" s="304"/>
      <c r="Q2536" s="304"/>
      <c r="R2536" s="304"/>
      <c r="S2536" s="130" t="str">
        <f t="shared" si="120"/>
        <v>.</v>
      </c>
      <c r="T2536" s="169" t="str">
        <f>IF(S2536="Yes",(NETWORKDAYS(H2536,$D$12,Lists!$F$45:$F$65)-IF(ISNUMBER(J2536),J2536,0)-1),".")</f>
        <v>.</v>
      </c>
      <c r="U2536" s="24"/>
      <c r="V2536" s="296" t="str">
        <f t="shared" si="119"/>
        <v>.</v>
      </c>
      <c r="W2536" s="44"/>
      <c r="X2536" s="307"/>
      <c r="Y2536" s="44"/>
      <c r="Z2536" s="44"/>
      <c r="AA2536" s="44"/>
      <c r="AB2536" s="44"/>
      <c r="AC2536" s="44"/>
      <c r="AD2536" s="44"/>
      <c r="AE2536" s="44"/>
      <c r="AF2536" s="44"/>
      <c r="AG2536" s="44"/>
    </row>
    <row r="2537" spans="1:33" s="105" customFormat="1" ht="11.45" customHeight="1" outlineLevel="1" x14ac:dyDescent="0.2">
      <c r="A2537" s="142">
        <f t="shared" si="118"/>
        <v>2520</v>
      </c>
      <c r="B2537" s="318"/>
      <c r="C2537" s="71"/>
      <c r="D2537" s="314"/>
      <c r="E2537" s="70"/>
      <c r="F2537" s="309"/>
      <c r="G2537" s="308"/>
      <c r="H2537" s="305"/>
      <c r="I2537" s="305"/>
      <c r="J2537" s="311"/>
      <c r="K2537" s="305"/>
      <c r="L2537" s="130" t="str">
        <f>IF(I2537&lt;H2537,"Check dates",IF(AND(H2537="",I2537&gt;0),"Check dates",IF(I2537="",".",IFERROR(MAX(0,NETWORKDAYS(H2537,I2537,Lists!$F$45:$F$65)-IF(ISNUMBER(J2537),J2537,0)-1,0),"."))))</f>
        <v>.</v>
      </c>
      <c r="M2537" s="308"/>
      <c r="N2537" s="308"/>
      <c r="O2537" s="304"/>
      <c r="P2537" s="304"/>
      <c r="Q2537" s="304"/>
      <c r="R2537" s="304"/>
      <c r="S2537" s="130" t="str">
        <f t="shared" si="120"/>
        <v>.</v>
      </c>
      <c r="T2537" s="169" t="str">
        <f>IF(S2537="Yes",(NETWORKDAYS(H2537,$D$12,Lists!$F$45:$F$65)-IF(ISNUMBER(J2537),J2537,0)-1),".")</f>
        <v>.</v>
      </c>
      <c r="U2537" s="24"/>
      <c r="V2537" s="296" t="str">
        <f t="shared" si="119"/>
        <v>.</v>
      </c>
      <c r="W2537" s="44"/>
      <c r="X2537" s="307"/>
      <c r="Y2537" s="44"/>
      <c r="Z2537" s="44"/>
      <c r="AA2537" s="44"/>
      <c r="AB2537" s="44"/>
      <c r="AC2537" s="44"/>
      <c r="AD2537" s="44"/>
      <c r="AE2537" s="44"/>
      <c r="AF2537" s="44"/>
      <c r="AG2537" s="44"/>
    </row>
    <row r="2538" spans="1:33" s="105" customFormat="1" ht="11.45" customHeight="1" outlineLevel="1" x14ac:dyDescent="0.2">
      <c r="A2538" s="142">
        <f t="shared" si="118"/>
        <v>2521</v>
      </c>
      <c r="B2538" s="318"/>
      <c r="C2538" s="71"/>
      <c r="D2538" s="314"/>
      <c r="E2538" s="70"/>
      <c r="F2538" s="309"/>
      <c r="G2538" s="308"/>
      <c r="H2538" s="305"/>
      <c r="I2538" s="305"/>
      <c r="J2538" s="311"/>
      <c r="K2538" s="305"/>
      <c r="L2538" s="130" t="str">
        <f>IF(I2538&lt;H2538,"Check dates",IF(AND(H2538="",I2538&gt;0),"Check dates",IF(I2538="",".",IFERROR(MAX(0,NETWORKDAYS(H2538,I2538,Lists!$F$45:$F$65)-IF(ISNUMBER(J2538),J2538,0)-1,0),"."))))</f>
        <v>.</v>
      </c>
      <c r="M2538" s="308"/>
      <c r="N2538" s="308"/>
      <c r="O2538" s="304"/>
      <c r="P2538" s="304"/>
      <c r="Q2538" s="304"/>
      <c r="R2538" s="304"/>
      <c r="S2538" s="130" t="str">
        <f t="shared" si="120"/>
        <v>.</v>
      </c>
      <c r="T2538" s="169" t="str">
        <f>IF(S2538="Yes",(NETWORKDAYS(H2538,$D$12,Lists!$F$45:$F$65)-IF(ISNUMBER(J2538),J2538,0)-1),".")</f>
        <v>.</v>
      </c>
      <c r="U2538" s="24"/>
      <c r="V2538" s="296" t="str">
        <f t="shared" si="119"/>
        <v>.</v>
      </c>
      <c r="W2538" s="44"/>
      <c r="X2538" s="307"/>
      <c r="Y2538" s="44"/>
      <c r="Z2538" s="44"/>
      <c r="AA2538" s="44"/>
      <c r="AB2538" s="44"/>
      <c r="AC2538" s="44"/>
      <c r="AD2538" s="44"/>
      <c r="AE2538" s="44"/>
      <c r="AF2538" s="44"/>
      <c r="AG2538" s="44"/>
    </row>
    <row r="2539" spans="1:33" s="105" customFormat="1" ht="11.45" customHeight="1" outlineLevel="1" x14ac:dyDescent="0.2">
      <c r="A2539" s="142">
        <f t="shared" si="118"/>
        <v>2522</v>
      </c>
      <c r="B2539" s="318"/>
      <c r="C2539" s="71"/>
      <c r="D2539" s="314"/>
      <c r="E2539" s="70"/>
      <c r="F2539" s="309"/>
      <c r="G2539" s="308"/>
      <c r="H2539" s="305"/>
      <c r="I2539" s="305"/>
      <c r="J2539" s="311"/>
      <c r="K2539" s="305"/>
      <c r="L2539" s="130" t="str">
        <f>IF(I2539&lt;H2539,"Check dates",IF(AND(H2539="",I2539&gt;0),"Check dates",IF(I2539="",".",IFERROR(MAX(0,NETWORKDAYS(H2539,I2539,Lists!$F$45:$F$65)-IF(ISNUMBER(J2539),J2539,0)-1,0),"."))))</f>
        <v>.</v>
      </c>
      <c r="M2539" s="308"/>
      <c r="N2539" s="308"/>
      <c r="O2539" s="304"/>
      <c r="P2539" s="304"/>
      <c r="Q2539" s="304"/>
      <c r="R2539" s="304"/>
      <c r="S2539" s="130" t="str">
        <f t="shared" si="120"/>
        <v>.</v>
      </c>
      <c r="T2539" s="169" t="str">
        <f>IF(S2539="Yes",(NETWORKDAYS(H2539,$D$12,Lists!$F$45:$F$65)-IF(ISNUMBER(J2539),J2539,0)-1),".")</f>
        <v>.</v>
      </c>
      <c r="U2539" s="24"/>
      <c r="V2539" s="296" t="str">
        <f t="shared" si="119"/>
        <v>.</v>
      </c>
      <c r="W2539" s="44"/>
      <c r="X2539" s="307"/>
      <c r="Y2539" s="44"/>
      <c r="Z2539" s="44"/>
      <c r="AA2539" s="44"/>
      <c r="AB2539" s="44"/>
      <c r="AC2539" s="44"/>
      <c r="AD2539" s="44"/>
      <c r="AE2539" s="44"/>
      <c r="AF2539" s="44"/>
      <c r="AG2539" s="44"/>
    </row>
    <row r="2540" spans="1:33" s="105" customFormat="1" ht="11.45" customHeight="1" outlineLevel="1" x14ac:dyDescent="0.2">
      <c r="A2540" s="142">
        <f t="shared" si="118"/>
        <v>2523</v>
      </c>
      <c r="B2540" s="318"/>
      <c r="C2540" s="71"/>
      <c r="D2540" s="314"/>
      <c r="E2540" s="70"/>
      <c r="F2540" s="309"/>
      <c r="G2540" s="308"/>
      <c r="H2540" s="305"/>
      <c r="I2540" s="305"/>
      <c r="J2540" s="311"/>
      <c r="K2540" s="305"/>
      <c r="L2540" s="130" t="str">
        <f>IF(I2540&lt;H2540,"Check dates",IF(AND(H2540="",I2540&gt;0),"Check dates",IF(I2540="",".",IFERROR(MAX(0,NETWORKDAYS(H2540,I2540,Lists!$F$45:$F$65)-IF(ISNUMBER(J2540),J2540,0)-1,0),"."))))</f>
        <v>.</v>
      </c>
      <c r="M2540" s="308"/>
      <c r="N2540" s="308"/>
      <c r="O2540" s="304"/>
      <c r="P2540" s="304"/>
      <c r="Q2540" s="304"/>
      <c r="R2540" s="304"/>
      <c r="S2540" s="130" t="str">
        <f t="shared" si="120"/>
        <v>.</v>
      </c>
      <c r="T2540" s="169" t="str">
        <f>IF(S2540="Yes",(NETWORKDAYS(H2540,$D$12,Lists!$F$45:$F$65)-IF(ISNUMBER(J2540),J2540,0)-1),".")</f>
        <v>.</v>
      </c>
      <c r="U2540" s="24"/>
      <c r="V2540" s="296" t="str">
        <f t="shared" si="119"/>
        <v>.</v>
      </c>
      <c r="W2540" s="44"/>
      <c r="X2540" s="307"/>
      <c r="Y2540" s="44"/>
      <c r="Z2540" s="44"/>
      <c r="AA2540" s="44"/>
      <c r="AB2540" s="44"/>
      <c r="AC2540" s="44"/>
      <c r="AD2540" s="44"/>
      <c r="AE2540" s="44"/>
      <c r="AF2540" s="44"/>
      <c r="AG2540" s="44"/>
    </row>
    <row r="2541" spans="1:33" s="105" customFormat="1" ht="11.45" customHeight="1" outlineLevel="1" x14ac:dyDescent="0.2">
      <c r="A2541" s="142">
        <f t="shared" si="118"/>
        <v>2524</v>
      </c>
      <c r="B2541" s="318"/>
      <c r="C2541" s="71"/>
      <c r="D2541" s="314"/>
      <c r="E2541" s="70"/>
      <c r="F2541" s="309"/>
      <c r="G2541" s="308"/>
      <c r="H2541" s="305"/>
      <c r="I2541" s="305"/>
      <c r="J2541" s="311"/>
      <c r="K2541" s="305"/>
      <c r="L2541" s="130" t="str">
        <f>IF(I2541&lt;H2541,"Check dates",IF(AND(H2541="",I2541&gt;0),"Check dates",IF(I2541="",".",IFERROR(MAX(0,NETWORKDAYS(H2541,I2541,Lists!$F$45:$F$65)-IF(ISNUMBER(J2541),J2541,0)-1,0),"."))))</f>
        <v>.</v>
      </c>
      <c r="M2541" s="308"/>
      <c r="N2541" s="308"/>
      <c r="O2541" s="304"/>
      <c r="P2541" s="304"/>
      <c r="Q2541" s="304"/>
      <c r="R2541" s="304"/>
      <c r="S2541" s="130" t="str">
        <f t="shared" si="120"/>
        <v>.</v>
      </c>
      <c r="T2541" s="169" t="str">
        <f>IF(S2541="Yes",(NETWORKDAYS(H2541,$D$12,Lists!$F$45:$F$65)-IF(ISNUMBER(J2541),J2541,0)-1),".")</f>
        <v>.</v>
      </c>
      <c r="U2541" s="24"/>
      <c r="V2541" s="296" t="str">
        <f t="shared" si="119"/>
        <v>.</v>
      </c>
      <c r="W2541" s="44"/>
      <c r="X2541" s="307"/>
      <c r="Y2541" s="44"/>
      <c r="Z2541" s="44"/>
      <c r="AA2541" s="44"/>
      <c r="AB2541" s="44"/>
      <c r="AC2541" s="44"/>
      <c r="AD2541" s="44"/>
      <c r="AE2541" s="44"/>
      <c r="AF2541" s="44"/>
      <c r="AG2541" s="44"/>
    </row>
    <row r="2542" spans="1:33" s="105" customFormat="1" ht="11.45" customHeight="1" outlineLevel="1" x14ac:dyDescent="0.2">
      <c r="A2542" s="142">
        <f t="shared" si="118"/>
        <v>2525</v>
      </c>
      <c r="B2542" s="318"/>
      <c r="C2542" s="71"/>
      <c r="D2542" s="314"/>
      <c r="E2542" s="70"/>
      <c r="F2542" s="309"/>
      <c r="G2542" s="308"/>
      <c r="H2542" s="305"/>
      <c r="I2542" s="305"/>
      <c r="J2542" s="311"/>
      <c r="K2542" s="305"/>
      <c r="L2542" s="130" t="str">
        <f>IF(I2542&lt;H2542,"Check dates",IF(AND(H2542="",I2542&gt;0),"Check dates",IF(I2542="",".",IFERROR(MAX(0,NETWORKDAYS(H2542,I2542,Lists!$F$45:$F$65)-IF(ISNUMBER(J2542),J2542,0)-1,0),"."))))</f>
        <v>.</v>
      </c>
      <c r="M2542" s="308"/>
      <c r="N2542" s="308"/>
      <c r="O2542" s="304"/>
      <c r="P2542" s="304"/>
      <c r="Q2542" s="304"/>
      <c r="R2542" s="304"/>
      <c r="S2542" s="130" t="str">
        <f t="shared" si="120"/>
        <v>.</v>
      </c>
      <c r="T2542" s="169" t="str">
        <f>IF(S2542="Yes",(NETWORKDAYS(H2542,$D$12,Lists!$F$45:$F$65)-IF(ISNUMBER(J2542),J2542,0)-1),".")</f>
        <v>.</v>
      </c>
      <c r="U2542" s="24"/>
      <c r="V2542" s="296" t="str">
        <f t="shared" si="119"/>
        <v>.</v>
      </c>
      <c r="W2542" s="44"/>
      <c r="X2542" s="307"/>
      <c r="Y2542" s="44"/>
      <c r="Z2542" s="44"/>
      <c r="AA2542" s="44"/>
      <c r="AB2542" s="44"/>
      <c r="AC2542" s="44"/>
      <c r="AD2542" s="44"/>
      <c r="AE2542" s="44"/>
      <c r="AF2542" s="44"/>
      <c r="AG2542" s="44"/>
    </row>
    <row r="2543" spans="1:33" s="105" customFormat="1" ht="11.45" customHeight="1" outlineLevel="1" x14ac:dyDescent="0.2">
      <c r="A2543" s="142">
        <f t="shared" si="118"/>
        <v>2526</v>
      </c>
      <c r="B2543" s="318"/>
      <c r="C2543" s="71"/>
      <c r="D2543" s="314"/>
      <c r="E2543" s="70"/>
      <c r="F2543" s="309"/>
      <c r="G2543" s="308"/>
      <c r="H2543" s="305"/>
      <c r="I2543" s="305"/>
      <c r="J2543" s="311"/>
      <c r="K2543" s="305"/>
      <c r="L2543" s="130" t="str">
        <f>IF(I2543&lt;H2543,"Check dates",IF(AND(H2543="",I2543&gt;0),"Check dates",IF(I2543="",".",IFERROR(MAX(0,NETWORKDAYS(H2543,I2543,Lists!$F$45:$F$65)-IF(ISNUMBER(J2543),J2543,0)-1,0),"."))))</f>
        <v>.</v>
      </c>
      <c r="M2543" s="308"/>
      <c r="N2543" s="308"/>
      <c r="O2543" s="304"/>
      <c r="P2543" s="304"/>
      <c r="Q2543" s="304"/>
      <c r="R2543" s="304"/>
      <c r="S2543" s="130" t="str">
        <f t="shared" si="120"/>
        <v>.</v>
      </c>
      <c r="T2543" s="169" t="str">
        <f>IF(S2543="Yes",(NETWORKDAYS(H2543,$D$12,Lists!$F$45:$F$65)-IF(ISNUMBER(J2543),J2543,0)-1),".")</f>
        <v>.</v>
      </c>
      <c r="U2543" s="24"/>
      <c r="V2543" s="296" t="str">
        <f t="shared" si="119"/>
        <v>.</v>
      </c>
      <c r="W2543" s="44"/>
      <c r="X2543" s="307"/>
      <c r="Y2543" s="44"/>
      <c r="Z2543" s="44"/>
      <c r="AA2543" s="44"/>
      <c r="AB2543" s="44"/>
      <c r="AC2543" s="44"/>
      <c r="AD2543" s="44"/>
      <c r="AE2543" s="44"/>
      <c r="AF2543" s="44"/>
      <c r="AG2543" s="44"/>
    </row>
    <row r="2544" spans="1:33" s="105" customFormat="1" ht="11.45" customHeight="1" outlineLevel="1" x14ac:dyDescent="0.2">
      <c r="A2544" s="142">
        <f t="shared" si="118"/>
        <v>2527</v>
      </c>
      <c r="B2544" s="318"/>
      <c r="C2544" s="71"/>
      <c r="D2544" s="314"/>
      <c r="E2544" s="70"/>
      <c r="F2544" s="309"/>
      <c r="G2544" s="308"/>
      <c r="H2544" s="305"/>
      <c r="I2544" s="305"/>
      <c r="J2544" s="311"/>
      <c r="K2544" s="305"/>
      <c r="L2544" s="130" t="str">
        <f>IF(I2544&lt;H2544,"Check dates",IF(AND(H2544="",I2544&gt;0),"Check dates",IF(I2544="",".",IFERROR(MAX(0,NETWORKDAYS(H2544,I2544,Lists!$F$45:$F$65)-IF(ISNUMBER(J2544),J2544,0)-1,0),"."))))</f>
        <v>.</v>
      </c>
      <c r="M2544" s="308"/>
      <c r="N2544" s="308"/>
      <c r="O2544" s="304"/>
      <c r="P2544" s="304"/>
      <c r="Q2544" s="304"/>
      <c r="R2544" s="304"/>
      <c r="S2544" s="130" t="str">
        <f t="shared" si="120"/>
        <v>.</v>
      </c>
      <c r="T2544" s="169" t="str">
        <f>IF(S2544="Yes",(NETWORKDAYS(H2544,$D$12,Lists!$F$45:$F$65)-IF(ISNUMBER(J2544),J2544,0)-1),".")</f>
        <v>.</v>
      </c>
      <c r="U2544" s="24"/>
      <c r="V2544" s="296" t="str">
        <f t="shared" si="119"/>
        <v>.</v>
      </c>
      <c r="W2544" s="44"/>
      <c r="X2544" s="307"/>
      <c r="Y2544" s="44"/>
      <c r="Z2544" s="44"/>
      <c r="AA2544" s="44"/>
      <c r="AB2544" s="44"/>
      <c r="AC2544" s="44"/>
      <c r="AD2544" s="44"/>
      <c r="AE2544" s="44"/>
      <c r="AF2544" s="44"/>
      <c r="AG2544" s="44"/>
    </row>
    <row r="2545" spans="1:33" s="105" customFormat="1" ht="11.45" customHeight="1" outlineLevel="1" x14ac:dyDescent="0.2">
      <c r="A2545" s="142">
        <f t="shared" si="118"/>
        <v>2528</v>
      </c>
      <c r="B2545" s="318"/>
      <c r="C2545" s="71"/>
      <c r="D2545" s="314"/>
      <c r="E2545" s="70"/>
      <c r="F2545" s="309"/>
      <c r="G2545" s="308"/>
      <c r="H2545" s="305"/>
      <c r="I2545" s="305"/>
      <c r="J2545" s="311"/>
      <c r="K2545" s="305"/>
      <c r="L2545" s="130" t="str">
        <f>IF(I2545&lt;H2545,"Check dates",IF(AND(H2545="",I2545&gt;0),"Check dates",IF(I2545="",".",IFERROR(MAX(0,NETWORKDAYS(H2545,I2545,Lists!$F$45:$F$65)-IF(ISNUMBER(J2545),J2545,0)-1,0),"."))))</f>
        <v>.</v>
      </c>
      <c r="M2545" s="308"/>
      <c r="N2545" s="308"/>
      <c r="O2545" s="304"/>
      <c r="P2545" s="304"/>
      <c r="Q2545" s="304"/>
      <c r="R2545" s="304"/>
      <c r="S2545" s="130" t="str">
        <f t="shared" si="120"/>
        <v>.</v>
      </c>
      <c r="T2545" s="169" t="str">
        <f>IF(S2545="Yes",(NETWORKDAYS(H2545,$D$12,Lists!$F$45:$F$65)-IF(ISNUMBER(J2545),J2545,0)-1),".")</f>
        <v>.</v>
      </c>
      <c r="U2545" s="24"/>
      <c r="V2545" s="296" t="str">
        <f t="shared" si="119"/>
        <v>.</v>
      </c>
      <c r="W2545" s="44"/>
      <c r="X2545" s="307"/>
      <c r="Y2545" s="44"/>
      <c r="Z2545" s="44"/>
      <c r="AA2545" s="44"/>
      <c r="AB2545" s="44"/>
      <c r="AC2545" s="44"/>
      <c r="AD2545" s="44"/>
      <c r="AE2545" s="44"/>
      <c r="AF2545" s="44"/>
      <c r="AG2545" s="44"/>
    </row>
    <row r="2546" spans="1:33" s="105" customFormat="1" ht="11.45" customHeight="1" outlineLevel="1" x14ac:dyDescent="0.2">
      <c r="A2546" s="142">
        <f t="shared" si="118"/>
        <v>2529</v>
      </c>
      <c r="B2546" s="318"/>
      <c r="C2546" s="71"/>
      <c r="D2546" s="314"/>
      <c r="E2546" s="70"/>
      <c r="F2546" s="309"/>
      <c r="G2546" s="308"/>
      <c r="H2546" s="305"/>
      <c r="I2546" s="305"/>
      <c r="J2546" s="311"/>
      <c r="K2546" s="305"/>
      <c r="L2546" s="130" t="str">
        <f>IF(I2546&lt;H2546,"Check dates",IF(AND(H2546="",I2546&gt;0),"Check dates",IF(I2546="",".",IFERROR(MAX(0,NETWORKDAYS(H2546,I2546,Lists!$F$45:$F$65)-IF(ISNUMBER(J2546),J2546,0)-1,0),"."))))</f>
        <v>.</v>
      </c>
      <c r="M2546" s="308"/>
      <c r="N2546" s="308"/>
      <c r="O2546" s="304"/>
      <c r="P2546" s="304"/>
      <c r="Q2546" s="304"/>
      <c r="R2546" s="304"/>
      <c r="S2546" s="130" t="str">
        <f t="shared" si="120"/>
        <v>.</v>
      </c>
      <c r="T2546" s="169" t="str">
        <f>IF(S2546="Yes",(NETWORKDAYS(H2546,$D$12,Lists!$F$45:$F$65)-IF(ISNUMBER(J2546),J2546,0)-1),".")</f>
        <v>.</v>
      </c>
      <c r="U2546" s="24"/>
      <c r="V2546" s="296" t="str">
        <f t="shared" si="119"/>
        <v>.</v>
      </c>
      <c r="W2546" s="44"/>
      <c r="X2546" s="307"/>
      <c r="Y2546" s="44"/>
      <c r="Z2546" s="44"/>
      <c r="AA2546" s="44"/>
      <c r="AB2546" s="44"/>
      <c r="AC2546" s="44"/>
      <c r="AD2546" s="44"/>
      <c r="AE2546" s="44"/>
      <c r="AF2546" s="44"/>
      <c r="AG2546" s="44"/>
    </row>
    <row r="2547" spans="1:33" s="105" customFormat="1" ht="11.45" customHeight="1" outlineLevel="1" x14ac:dyDescent="0.2">
      <c r="A2547" s="142">
        <f t="shared" si="118"/>
        <v>2530</v>
      </c>
      <c r="B2547" s="318"/>
      <c r="C2547" s="71"/>
      <c r="D2547" s="314"/>
      <c r="E2547" s="70"/>
      <c r="F2547" s="309"/>
      <c r="G2547" s="308"/>
      <c r="H2547" s="305"/>
      <c r="I2547" s="305"/>
      <c r="J2547" s="311"/>
      <c r="K2547" s="305"/>
      <c r="L2547" s="130" t="str">
        <f>IF(I2547&lt;H2547,"Check dates",IF(AND(H2547="",I2547&gt;0),"Check dates",IF(I2547="",".",IFERROR(MAX(0,NETWORKDAYS(H2547,I2547,Lists!$F$45:$F$65)-IF(ISNUMBER(J2547),J2547,0)-1,0),"."))))</f>
        <v>.</v>
      </c>
      <c r="M2547" s="308"/>
      <c r="N2547" s="308"/>
      <c r="O2547" s="304"/>
      <c r="P2547" s="304"/>
      <c r="Q2547" s="304"/>
      <c r="R2547" s="304"/>
      <c r="S2547" s="130" t="str">
        <f t="shared" si="120"/>
        <v>.</v>
      </c>
      <c r="T2547" s="169" t="str">
        <f>IF(S2547="Yes",(NETWORKDAYS(H2547,$D$12,Lists!$F$45:$F$65)-IF(ISNUMBER(J2547),J2547,0)-1),".")</f>
        <v>.</v>
      </c>
      <c r="U2547" s="24"/>
      <c r="V2547" s="296" t="str">
        <f t="shared" si="119"/>
        <v>.</v>
      </c>
      <c r="W2547" s="44"/>
      <c r="X2547" s="307"/>
      <c r="Y2547" s="44"/>
      <c r="Z2547" s="44"/>
      <c r="AA2547" s="44"/>
      <c r="AB2547" s="44"/>
      <c r="AC2547" s="44"/>
      <c r="AD2547" s="44"/>
      <c r="AE2547" s="44"/>
      <c r="AF2547" s="44"/>
      <c r="AG2547" s="44"/>
    </row>
    <row r="2548" spans="1:33" s="105" customFormat="1" ht="11.45" customHeight="1" outlineLevel="1" x14ac:dyDescent="0.2">
      <c r="A2548" s="142">
        <f t="shared" si="118"/>
        <v>2531</v>
      </c>
      <c r="B2548" s="318"/>
      <c r="C2548" s="71"/>
      <c r="D2548" s="314"/>
      <c r="E2548" s="70"/>
      <c r="F2548" s="309"/>
      <c r="G2548" s="308"/>
      <c r="H2548" s="305"/>
      <c r="I2548" s="305"/>
      <c r="J2548" s="311"/>
      <c r="K2548" s="305"/>
      <c r="L2548" s="130" t="str">
        <f>IF(I2548&lt;H2548,"Check dates",IF(AND(H2548="",I2548&gt;0),"Check dates",IF(I2548="",".",IFERROR(MAX(0,NETWORKDAYS(H2548,I2548,Lists!$F$45:$F$65)-IF(ISNUMBER(J2548),J2548,0)-1,0),"."))))</f>
        <v>.</v>
      </c>
      <c r="M2548" s="308"/>
      <c r="N2548" s="308"/>
      <c r="O2548" s="304"/>
      <c r="P2548" s="304"/>
      <c r="Q2548" s="304"/>
      <c r="R2548" s="304"/>
      <c r="S2548" s="130" t="str">
        <f t="shared" si="120"/>
        <v>.</v>
      </c>
      <c r="T2548" s="169" t="str">
        <f>IF(S2548="Yes",(NETWORKDAYS(H2548,$D$12,Lists!$F$45:$F$65)-IF(ISNUMBER(J2548),J2548,0)-1),".")</f>
        <v>.</v>
      </c>
      <c r="U2548" s="24"/>
      <c r="V2548" s="296" t="str">
        <f t="shared" si="119"/>
        <v>.</v>
      </c>
      <c r="W2548" s="44"/>
      <c r="X2548" s="307"/>
      <c r="Y2548" s="44"/>
      <c r="Z2548" s="44"/>
      <c r="AA2548" s="44"/>
      <c r="AB2548" s="44"/>
      <c r="AC2548" s="44"/>
      <c r="AD2548" s="44"/>
      <c r="AE2548" s="44"/>
      <c r="AF2548" s="44"/>
      <c r="AG2548" s="44"/>
    </row>
    <row r="2549" spans="1:33" s="105" customFormat="1" ht="11.45" customHeight="1" outlineLevel="1" x14ac:dyDescent="0.2">
      <c r="A2549" s="142">
        <f t="shared" si="118"/>
        <v>2532</v>
      </c>
      <c r="B2549" s="318"/>
      <c r="C2549" s="71"/>
      <c r="D2549" s="314"/>
      <c r="E2549" s="70"/>
      <c r="F2549" s="309"/>
      <c r="G2549" s="308"/>
      <c r="H2549" s="305"/>
      <c r="I2549" s="305"/>
      <c r="J2549" s="311"/>
      <c r="K2549" s="305"/>
      <c r="L2549" s="130" t="str">
        <f>IF(I2549&lt;H2549,"Check dates",IF(AND(H2549="",I2549&gt;0),"Check dates",IF(I2549="",".",IFERROR(MAX(0,NETWORKDAYS(H2549,I2549,Lists!$F$45:$F$65)-IF(ISNUMBER(J2549),J2549,0)-1,0),"."))))</f>
        <v>.</v>
      </c>
      <c r="M2549" s="308"/>
      <c r="N2549" s="308"/>
      <c r="O2549" s="304"/>
      <c r="P2549" s="304"/>
      <c r="Q2549" s="304"/>
      <c r="R2549" s="304"/>
      <c r="S2549" s="130" t="str">
        <f t="shared" si="120"/>
        <v>.</v>
      </c>
      <c r="T2549" s="169" t="str">
        <f>IF(S2549="Yes",(NETWORKDAYS(H2549,$D$12,Lists!$F$45:$F$65)-IF(ISNUMBER(J2549),J2549,0)-1),".")</f>
        <v>.</v>
      </c>
      <c r="U2549" s="24"/>
      <c r="V2549" s="296" t="str">
        <f t="shared" si="119"/>
        <v>.</v>
      </c>
      <c r="W2549" s="44"/>
      <c r="X2549" s="307"/>
      <c r="Y2549" s="44"/>
      <c r="Z2549" s="44"/>
      <c r="AA2549" s="44"/>
      <c r="AB2549" s="44"/>
      <c r="AC2549" s="44"/>
      <c r="AD2549" s="44"/>
      <c r="AE2549" s="44"/>
      <c r="AF2549" s="44"/>
      <c r="AG2549" s="44"/>
    </row>
    <row r="2550" spans="1:33" s="105" customFormat="1" ht="11.45" customHeight="1" outlineLevel="1" x14ac:dyDescent="0.2">
      <c r="A2550" s="142">
        <f t="shared" si="118"/>
        <v>2533</v>
      </c>
      <c r="B2550" s="318"/>
      <c r="C2550" s="71"/>
      <c r="D2550" s="314"/>
      <c r="E2550" s="70"/>
      <c r="F2550" s="309"/>
      <c r="G2550" s="308"/>
      <c r="H2550" s="305"/>
      <c r="I2550" s="319"/>
      <c r="J2550" s="311"/>
      <c r="K2550" s="305"/>
      <c r="L2550" s="130" t="str">
        <f>IF(I2550&lt;H2550,"Check dates",IF(AND(H2550="",I2550&gt;0),"Check dates",IF(I2550="",".",IFERROR(MAX(0,NETWORKDAYS(H2550,I2550,Lists!$F$45:$F$65)-IF(ISNUMBER(J2550),J2550,0)-1,0),"."))))</f>
        <v>.</v>
      </c>
      <c r="M2550" s="308"/>
      <c r="N2550" s="308"/>
      <c r="O2550" s="304"/>
      <c r="P2550" s="304"/>
      <c r="Q2550" s="304"/>
      <c r="R2550" s="304"/>
      <c r="S2550" s="130" t="str">
        <f t="shared" si="120"/>
        <v>.</v>
      </c>
      <c r="T2550" s="169" t="str">
        <f>IF(S2550="Yes",(NETWORKDAYS(H2550,$D$12,Lists!$F$45:$F$65)-IF(ISNUMBER(J2550),J2550,0)-1),".")</f>
        <v>.</v>
      </c>
      <c r="U2550" s="24"/>
      <c r="V2550" s="296" t="str">
        <f t="shared" si="119"/>
        <v>.</v>
      </c>
      <c r="W2550" s="44"/>
      <c r="X2550" s="307"/>
      <c r="Y2550" s="44"/>
      <c r="Z2550" s="44"/>
      <c r="AA2550" s="44"/>
      <c r="AB2550" s="44"/>
      <c r="AC2550" s="44"/>
      <c r="AD2550" s="44"/>
      <c r="AE2550" s="44"/>
      <c r="AF2550" s="44"/>
      <c r="AG2550" s="44"/>
    </row>
    <row r="2551" spans="1:33" s="105" customFormat="1" ht="11.45" customHeight="1" outlineLevel="1" x14ac:dyDescent="0.2">
      <c r="A2551" s="142">
        <f t="shared" si="118"/>
        <v>2534</v>
      </c>
      <c r="B2551" s="318"/>
      <c r="C2551" s="71"/>
      <c r="D2551" s="314"/>
      <c r="E2551" s="70"/>
      <c r="F2551" s="309"/>
      <c r="G2551" s="308"/>
      <c r="H2551" s="305"/>
      <c r="I2551" s="305"/>
      <c r="J2551" s="311"/>
      <c r="K2551" s="305"/>
      <c r="L2551" s="130" t="str">
        <f>IF(I2551&lt;H2551,"Check dates",IF(AND(H2551="",I2551&gt;0),"Check dates",IF(I2551="",".",IFERROR(MAX(0,NETWORKDAYS(H2551,I2551,Lists!$F$45:$F$65)-IF(ISNUMBER(J2551),J2551,0)-1,0),"."))))</f>
        <v>.</v>
      </c>
      <c r="M2551" s="308"/>
      <c r="N2551" s="308"/>
      <c r="O2551" s="304"/>
      <c r="P2551" s="304"/>
      <c r="Q2551" s="304"/>
      <c r="R2551" s="304"/>
      <c r="S2551" s="130" t="str">
        <f t="shared" si="120"/>
        <v>.</v>
      </c>
      <c r="T2551" s="169" t="str">
        <f>IF(S2551="Yes",(NETWORKDAYS(H2551,$D$12,Lists!$F$45:$F$65)-IF(ISNUMBER(J2551),J2551,0)-1),".")</f>
        <v>.</v>
      </c>
      <c r="U2551" s="24"/>
      <c r="V2551" s="296" t="str">
        <f t="shared" si="119"/>
        <v>.</v>
      </c>
      <c r="W2551" s="44"/>
      <c r="X2551" s="307"/>
      <c r="Y2551" s="44"/>
      <c r="Z2551" s="44"/>
      <c r="AA2551" s="44"/>
      <c r="AB2551" s="44"/>
      <c r="AC2551" s="44"/>
      <c r="AD2551" s="44"/>
      <c r="AE2551" s="44"/>
      <c r="AF2551" s="44"/>
      <c r="AG2551" s="44"/>
    </row>
    <row r="2552" spans="1:33" s="105" customFormat="1" ht="11.45" customHeight="1" outlineLevel="1" x14ac:dyDescent="0.2">
      <c r="A2552" s="142">
        <f t="shared" si="118"/>
        <v>2535</v>
      </c>
      <c r="B2552" s="318"/>
      <c r="C2552" s="71"/>
      <c r="D2552" s="314"/>
      <c r="E2552" s="70"/>
      <c r="F2552" s="309"/>
      <c r="G2552" s="308"/>
      <c r="H2552" s="305"/>
      <c r="I2552" s="305"/>
      <c r="J2552" s="311"/>
      <c r="K2552" s="305"/>
      <c r="L2552" s="130" t="str">
        <f>IF(I2552&lt;H2552,"Check dates",IF(AND(H2552="",I2552&gt;0),"Check dates",IF(I2552="",".",IFERROR(MAX(0,NETWORKDAYS(H2552,I2552,Lists!$F$45:$F$65)-IF(ISNUMBER(J2552),J2552,0)-1,0),"."))))</f>
        <v>.</v>
      </c>
      <c r="M2552" s="308"/>
      <c r="N2552" s="308"/>
      <c r="O2552" s="304"/>
      <c r="P2552" s="304"/>
      <c r="Q2552" s="304"/>
      <c r="R2552" s="304"/>
      <c r="S2552" s="130" t="str">
        <f t="shared" si="120"/>
        <v>.</v>
      </c>
      <c r="T2552" s="169" t="str">
        <f>IF(S2552="Yes",(NETWORKDAYS(H2552,$D$12,Lists!$F$45:$F$65)-IF(ISNUMBER(J2552),J2552,0)-1),".")</f>
        <v>.</v>
      </c>
      <c r="U2552" s="24"/>
      <c r="V2552" s="296" t="str">
        <f t="shared" si="119"/>
        <v>.</v>
      </c>
      <c r="W2552" s="44"/>
      <c r="X2552" s="307"/>
      <c r="Y2552" s="44"/>
      <c r="Z2552" s="44"/>
      <c r="AA2552" s="44"/>
      <c r="AB2552" s="44"/>
      <c r="AC2552" s="44"/>
      <c r="AD2552" s="44"/>
      <c r="AE2552" s="44"/>
      <c r="AF2552" s="44"/>
      <c r="AG2552" s="44"/>
    </row>
    <row r="2553" spans="1:33" s="105" customFormat="1" ht="11.45" customHeight="1" outlineLevel="1" x14ac:dyDescent="0.2">
      <c r="A2553" s="142">
        <f t="shared" si="118"/>
        <v>2536</v>
      </c>
      <c r="B2553" s="318"/>
      <c r="C2553" s="71"/>
      <c r="D2553" s="314"/>
      <c r="E2553" s="70"/>
      <c r="F2553" s="309"/>
      <c r="G2553" s="308"/>
      <c r="H2553" s="305"/>
      <c r="I2553" s="305"/>
      <c r="J2553" s="311"/>
      <c r="K2553" s="305"/>
      <c r="L2553" s="130" t="str">
        <f>IF(I2553&lt;H2553,"Check dates",IF(AND(H2553="",I2553&gt;0),"Check dates",IF(I2553="",".",IFERROR(MAX(0,NETWORKDAYS(H2553,I2553,Lists!$F$45:$F$65)-IF(ISNUMBER(J2553),J2553,0)-1,0),"."))))</f>
        <v>.</v>
      </c>
      <c r="M2553" s="308"/>
      <c r="N2553" s="308"/>
      <c r="O2553" s="304"/>
      <c r="P2553" s="304"/>
      <c r="Q2553" s="304"/>
      <c r="R2553" s="304"/>
      <c r="S2553" s="130" t="str">
        <f t="shared" si="120"/>
        <v>.</v>
      </c>
      <c r="T2553" s="169" t="str">
        <f>IF(S2553="Yes",(NETWORKDAYS(H2553,$D$12,Lists!$F$45:$F$65)-IF(ISNUMBER(J2553),J2553,0)-1),".")</f>
        <v>.</v>
      </c>
      <c r="U2553" s="24"/>
      <c r="V2553" s="296" t="str">
        <f t="shared" si="119"/>
        <v>.</v>
      </c>
      <c r="W2553" s="44"/>
      <c r="X2553" s="307"/>
      <c r="Y2553" s="44"/>
      <c r="Z2553" s="44"/>
      <c r="AA2553" s="44"/>
      <c r="AB2553" s="44"/>
      <c r="AC2553" s="44"/>
      <c r="AD2553" s="44"/>
      <c r="AE2553" s="44"/>
      <c r="AF2553" s="44"/>
      <c r="AG2553" s="44"/>
    </row>
    <row r="2554" spans="1:33" s="105" customFormat="1" ht="11.45" customHeight="1" outlineLevel="1" x14ac:dyDescent="0.2">
      <c r="A2554" s="142">
        <f t="shared" si="118"/>
        <v>2537</v>
      </c>
      <c r="B2554" s="318"/>
      <c r="C2554" s="71"/>
      <c r="D2554" s="314"/>
      <c r="E2554" s="70"/>
      <c r="F2554" s="309"/>
      <c r="G2554" s="308"/>
      <c r="H2554" s="305"/>
      <c r="I2554" s="305"/>
      <c r="J2554" s="311"/>
      <c r="K2554" s="305"/>
      <c r="L2554" s="130" t="str">
        <f>IF(I2554&lt;H2554,"Check dates",IF(AND(H2554="",I2554&gt;0),"Check dates",IF(I2554="",".",IFERROR(MAX(0,NETWORKDAYS(H2554,I2554,Lists!$F$45:$F$65)-IF(ISNUMBER(J2554),J2554,0)-1,0),"."))))</f>
        <v>.</v>
      </c>
      <c r="M2554" s="308"/>
      <c r="N2554" s="308"/>
      <c r="O2554" s="304"/>
      <c r="P2554" s="304"/>
      <c r="Q2554" s="304"/>
      <c r="R2554" s="304"/>
      <c r="S2554" s="130" t="str">
        <f t="shared" si="120"/>
        <v>.</v>
      </c>
      <c r="T2554" s="169" t="str">
        <f>IF(S2554="Yes",(NETWORKDAYS(H2554,$D$12,Lists!$F$45:$F$65)-IF(ISNUMBER(J2554),J2554,0)-1),".")</f>
        <v>.</v>
      </c>
      <c r="U2554" s="24"/>
      <c r="V2554" s="296" t="str">
        <f t="shared" si="119"/>
        <v>.</v>
      </c>
      <c r="W2554" s="44"/>
      <c r="X2554" s="307"/>
      <c r="Y2554" s="44"/>
      <c r="Z2554" s="44"/>
      <c r="AA2554" s="44"/>
      <c r="AB2554" s="44"/>
      <c r="AC2554" s="44"/>
      <c r="AD2554" s="44"/>
      <c r="AE2554" s="44"/>
      <c r="AF2554" s="44"/>
      <c r="AG2554" s="44"/>
    </row>
    <row r="2555" spans="1:33" s="105" customFormat="1" ht="11.45" customHeight="1" outlineLevel="1" x14ac:dyDescent="0.2">
      <c r="A2555" s="142">
        <f t="shared" si="118"/>
        <v>2538</v>
      </c>
      <c r="B2555" s="318"/>
      <c r="C2555" s="71"/>
      <c r="D2555" s="314"/>
      <c r="E2555" s="70"/>
      <c r="F2555" s="309"/>
      <c r="G2555" s="308"/>
      <c r="H2555" s="305"/>
      <c r="I2555" s="305"/>
      <c r="J2555" s="311"/>
      <c r="K2555" s="305"/>
      <c r="L2555" s="130" t="str">
        <f>IF(I2555&lt;H2555,"Check dates",IF(AND(H2555="",I2555&gt;0),"Check dates",IF(I2555="",".",IFERROR(MAX(0,NETWORKDAYS(H2555,I2555,Lists!$F$45:$F$65)-IF(ISNUMBER(J2555),J2555,0)-1,0),"."))))</f>
        <v>.</v>
      </c>
      <c r="M2555" s="308"/>
      <c r="N2555" s="308"/>
      <c r="O2555" s="304"/>
      <c r="P2555" s="304"/>
      <c r="Q2555" s="304"/>
      <c r="R2555" s="304"/>
      <c r="S2555" s="130" t="str">
        <f t="shared" si="120"/>
        <v>.</v>
      </c>
      <c r="T2555" s="169" t="str">
        <f>IF(S2555="Yes",(NETWORKDAYS(H2555,$D$12,Lists!$F$45:$F$65)-IF(ISNUMBER(J2555),J2555,0)-1),".")</f>
        <v>.</v>
      </c>
      <c r="U2555" s="24"/>
      <c r="V2555" s="296" t="str">
        <f t="shared" si="119"/>
        <v>.</v>
      </c>
      <c r="W2555" s="44"/>
      <c r="X2555" s="307"/>
      <c r="Y2555" s="44"/>
      <c r="Z2555" s="44"/>
      <c r="AA2555" s="44"/>
      <c r="AB2555" s="44"/>
      <c r="AC2555" s="44"/>
      <c r="AD2555" s="44"/>
      <c r="AE2555" s="44"/>
      <c r="AF2555" s="44"/>
      <c r="AG2555" s="44"/>
    </row>
    <row r="2556" spans="1:33" s="105" customFormat="1" ht="11.45" customHeight="1" outlineLevel="1" x14ac:dyDescent="0.2">
      <c r="A2556" s="142">
        <f t="shared" si="118"/>
        <v>2539</v>
      </c>
      <c r="B2556" s="318"/>
      <c r="C2556" s="71"/>
      <c r="D2556" s="314"/>
      <c r="E2556" s="70"/>
      <c r="F2556" s="309"/>
      <c r="G2556" s="308"/>
      <c r="H2556" s="305"/>
      <c r="I2556" s="319"/>
      <c r="J2556" s="311"/>
      <c r="K2556" s="305"/>
      <c r="L2556" s="130" t="str">
        <f>IF(I2556&lt;H2556,"Check dates",IF(AND(H2556="",I2556&gt;0),"Check dates",IF(I2556="",".",IFERROR(MAX(0,NETWORKDAYS(H2556,I2556,Lists!$F$45:$F$65)-IF(ISNUMBER(J2556),J2556,0)-1,0),"."))))</f>
        <v>.</v>
      </c>
      <c r="M2556" s="308"/>
      <c r="N2556" s="308"/>
      <c r="O2556" s="304"/>
      <c r="P2556" s="304"/>
      <c r="Q2556" s="304"/>
      <c r="R2556" s="304"/>
      <c r="S2556" s="130" t="str">
        <f t="shared" si="120"/>
        <v>.</v>
      </c>
      <c r="T2556" s="169" t="str">
        <f>IF(S2556="Yes",(NETWORKDAYS(H2556,$D$12,Lists!$F$45:$F$65)-IF(ISNUMBER(J2556),J2556,0)-1),".")</f>
        <v>.</v>
      </c>
      <c r="U2556" s="24"/>
      <c r="V2556" s="296" t="str">
        <f t="shared" si="119"/>
        <v>.</v>
      </c>
      <c r="W2556" s="44"/>
      <c r="X2556" s="307"/>
      <c r="Y2556" s="44"/>
      <c r="Z2556" s="44"/>
      <c r="AA2556" s="44"/>
      <c r="AB2556" s="44"/>
      <c r="AC2556" s="44"/>
      <c r="AD2556" s="44"/>
      <c r="AE2556" s="44"/>
      <c r="AF2556" s="44"/>
      <c r="AG2556" s="44"/>
    </row>
    <row r="2557" spans="1:33" s="105" customFormat="1" ht="11.45" customHeight="1" outlineLevel="1" x14ac:dyDescent="0.2">
      <c r="A2557" s="142">
        <f t="shared" si="118"/>
        <v>2540</v>
      </c>
      <c r="B2557" s="318"/>
      <c r="C2557" s="71"/>
      <c r="D2557" s="314"/>
      <c r="E2557" s="70"/>
      <c r="F2557" s="309"/>
      <c r="G2557" s="308"/>
      <c r="H2557" s="305"/>
      <c r="I2557" s="305"/>
      <c r="J2557" s="311"/>
      <c r="K2557" s="305"/>
      <c r="L2557" s="130" t="str">
        <f>IF(I2557&lt;H2557,"Check dates",IF(AND(H2557="",I2557&gt;0),"Check dates",IF(I2557="",".",IFERROR(MAX(0,NETWORKDAYS(H2557,I2557,Lists!$F$45:$F$65)-IF(ISNUMBER(J2557),J2557,0)-1,0),"."))))</f>
        <v>.</v>
      </c>
      <c r="M2557" s="308"/>
      <c r="N2557" s="308"/>
      <c r="O2557" s="304"/>
      <c r="P2557" s="304"/>
      <c r="Q2557" s="304"/>
      <c r="R2557" s="304"/>
      <c r="S2557" s="130" t="str">
        <f t="shared" si="120"/>
        <v>.</v>
      </c>
      <c r="T2557" s="169" t="str">
        <f>IF(S2557="Yes",(NETWORKDAYS(H2557,$D$12,Lists!$F$45:$F$65)-IF(ISNUMBER(J2557),J2557,0)-1),".")</f>
        <v>.</v>
      </c>
      <c r="U2557" s="24"/>
      <c r="V2557" s="296" t="str">
        <f t="shared" si="119"/>
        <v>.</v>
      </c>
      <c r="W2557" s="44"/>
      <c r="X2557" s="307"/>
      <c r="Y2557" s="44"/>
      <c r="Z2557" s="44"/>
      <c r="AA2557" s="44"/>
      <c r="AB2557" s="44"/>
      <c r="AC2557" s="44"/>
      <c r="AD2557" s="44"/>
      <c r="AE2557" s="44"/>
      <c r="AF2557" s="44"/>
      <c r="AG2557" s="44"/>
    </row>
    <row r="2558" spans="1:33" s="105" customFormat="1" ht="11.45" customHeight="1" outlineLevel="1" x14ac:dyDescent="0.2">
      <c r="A2558" s="142">
        <f t="shared" si="118"/>
        <v>2541</v>
      </c>
      <c r="B2558" s="318"/>
      <c r="C2558" s="71"/>
      <c r="D2558" s="314"/>
      <c r="E2558" s="70"/>
      <c r="F2558" s="309"/>
      <c r="G2558" s="308"/>
      <c r="H2558" s="305"/>
      <c r="I2558" s="305"/>
      <c r="J2558" s="311"/>
      <c r="K2558" s="305"/>
      <c r="L2558" s="130" t="str">
        <f>IF(I2558&lt;H2558,"Check dates",IF(AND(H2558="",I2558&gt;0),"Check dates",IF(I2558="",".",IFERROR(MAX(0,NETWORKDAYS(H2558,I2558,Lists!$F$45:$F$65)-IF(ISNUMBER(J2558),J2558,0)-1,0),"."))))</f>
        <v>.</v>
      </c>
      <c r="M2558" s="308"/>
      <c r="N2558" s="308"/>
      <c r="O2558" s="304"/>
      <c r="P2558" s="304"/>
      <c r="Q2558" s="304"/>
      <c r="R2558" s="304"/>
      <c r="S2558" s="130" t="str">
        <f t="shared" si="120"/>
        <v>.</v>
      </c>
      <c r="T2558" s="169" t="str">
        <f>IF(S2558="Yes",(NETWORKDAYS(H2558,$D$12,Lists!$F$45:$F$65)-IF(ISNUMBER(J2558),J2558,0)-1),".")</f>
        <v>.</v>
      </c>
      <c r="U2558" s="24"/>
      <c r="V2558" s="296" t="str">
        <f t="shared" si="119"/>
        <v>.</v>
      </c>
      <c r="W2558" s="44"/>
      <c r="X2558" s="307"/>
      <c r="Y2558" s="44"/>
      <c r="Z2558" s="44"/>
      <c r="AA2558" s="44"/>
      <c r="AB2558" s="44"/>
      <c r="AC2558" s="44"/>
      <c r="AD2558" s="44"/>
      <c r="AE2558" s="44"/>
      <c r="AF2558" s="44"/>
      <c r="AG2558" s="44"/>
    </row>
    <row r="2559" spans="1:33" s="105" customFormat="1" ht="11.45" customHeight="1" outlineLevel="1" x14ac:dyDescent="0.2">
      <c r="A2559" s="142">
        <f t="shared" si="118"/>
        <v>2542</v>
      </c>
      <c r="B2559" s="318"/>
      <c r="C2559" s="71"/>
      <c r="D2559" s="314"/>
      <c r="E2559" s="70"/>
      <c r="F2559" s="309"/>
      <c r="G2559" s="308"/>
      <c r="H2559" s="305"/>
      <c r="I2559" s="305"/>
      <c r="J2559" s="311"/>
      <c r="K2559" s="305"/>
      <c r="L2559" s="130" t="str">
        <f>IF(I2559&lt;H2559,"Check dates",IF(AND(H2559="",I2559&gt;0),"Check dates",IF(I2559="",".",IFERROR(MAX(0,NETWORKDAYS(H2559,I2559,Lists!$F$45:$F$65)-IF(ISNUMBER(J2559),J2559,0)-1,0),"."))))</f>
        <v>.</v>
      </c>
      <c r="M2559" s="308"/>
      <c r="N2559" s="308"/>
      <c r="O2559" s="304"/>
      <c r="P2559" s="304"/>
      <c r="Q2559" s="304"/>
      <c r="R2559" s="304"/>
      <c r="S2559" s="130" t="str">
        <f t="shared" si="120"/>
        <v>.</v>
      </c>
      <c r="T2559" s="169" t="str">
        <f>IF(S2559="Yes",(NETWORKDAYS(H2559,$D$12,Lists!$F$45:$F$65)-IF(ISNUMBER(J2559),J2559,0)-1),".")</f>
        <v>.</v>
      </c>
      <c r="U2559" s="24"/>
      <c r="V2559" s="296" t="str">
        <f t="shared" si="119"/>
        <v>.</v>
      </c>
      <c r="W2559" s="44"/>
      <c r="X2559" s="307"/>
      <c r="Y2559" s="44"/>
      <c r="Z2559" s="44"/>
      <c r="AA2559" s="44"/>
      <c r="AB2559" s="44"/>
      <c r="AC2559" s="44"/>
      <c r="AD2559" s="44"/>
      <c r="AE2559" s="44"/>
      <c r="AF2559" s="44"/>
      <c r="AG2559" s="44"/>
    </row>
    <row r="2560" spans="1:33" s="105" customFormat="1" ht="11.45" customHeight="1" outlineLevel="1" x14ac:dyDescent="0.2">
      <c r="A2560" s="142">
        <f t="shared" si="118"/>
        <v>2543</v>
      </c>
      <c r="B2560" s="318"/>
      <c r="C2560" s="71"/>
      <c r="D2560" s="314"/>
      <c r="E2560" s="70"/>
      <c r="F2560" s="309"/>
      <c r="G2560" s="308"/>
      <c r="H2560" s="305"/>
      <c r="I2560" s="305"/>
      <c r="J2560" s="311"/>
      <c r="K2560" s="305"/>
      <c r="L2560" s="130" t="str">
        <f>IF(I2560&lt;H2560,"Check dates",IF(AND(H2560="",I2560&gt;0),"Check dates",IF(I2560="",".",IFERROR(MAX(0,NETWORKDAYS(H2560,I2560,Lists!$F$45:$F$65)-IF(ISNUMBER(J2560),J2560,0)-1,0),"."))))</f>
        <v>.</v>
      </c>
      <c r="M2560" s="308"/>
      <c r="N2560" s="308"/>
      <c r="O2560" s="304"/>
      <c r="P2560" s="304"/>
      <c r="Q2560" s="304"/>
      <c r="R2560" s="304"/>
      <c r="S2560" s="130" t="str">
        <f t="shared" si="120"/>
        <v>.</v>
      </c>
      <c r="T2560" s="169" t="str">
        <f>IF(S2560="Yes",(NETWORKDAYS(H2560,$D$12,Lists!$F$45:$F$65)-IF(ISNUMBER(J2560),J2560,0)-1),".")</f>
        <v>.</v>
      </c>
      <c r="U2560" s="24"/>
      <c r="V2560" s="296" t="str">
        <f t="shared" si="119"/>
        <v>.</v>
      </c>
      <c r="W2560" s="44"/>
      <c r="X2560" s="307"/>
      <c r="Y2560" s="44"/>
      <c r="Z2560" s="44"/>
      <c r="AA2560" s="44"/>
      <c r="AB2560" s="44"/>
      <c r="AC2560" s="44"/>
      <c r="AD2560" s="44"/>
      <c r="AE2560" s="44"/>
      <c r="AF2560" s="44"/>
      <c r="AG2560" s="44"/>
    </row>
    <row r="2561" spans="1:33" s="105" customFormat="1" ht="11.45" customHeight="1" outlineLevel="1" x14ac:dyDescent="0.2">
      <c r="A2561" s="142">
        <f t="shared" si="118"/>
        <v>2544</v>
      </c>
      <c r="B2561" s="318"/>
      <c r="C2561" s="71"/>
      <c r="D2561" s="314"/>
      <c r="E2561" s="70"/>
      <c r="F2561" s="309"/>
      <c r="G2561" s="308"/>
      <c r="H2561" s="305"/>
      <c r="I2561" s="305"/>
      <c r="J2561" s="311"/>
      <c r="K2561" s="305"/>
      <c r="L2561" s="130" t="str">
        <f>IF(I2561&lt;H2561,"Check dates",IF(AND(H2561="",I2561&gt;0),"Check dates",IF(I2561="",".",IFERROR(MAX(0,NETWORKDAYS(H2561,I2561,Lists!$F$45:$F$65)-IF(ISNUMBER(J2561),J2561,0)-1,0),"."))))</f>
        <v>.</v>
      </c>
      <c r="M2561" s="308"/>
      <c r="N2561" s="308"/>
      <c r="O2561" s="304"/>
      <c r="P2561" s="304"/>
      <c r="Q2561" s="304"/>
      <c r="R2561" s="304"/>
      <c r="S2561" s="130" t="str">
        <f t="shared" si="120"/>
        <v>.</v>
      </c>
      <c r="T2561" s="169" t="str">
        <f>IF(S2561="Yes",(NETWORKDAYS(H2561,$D$12,Lists!$F$45:$F$65)-IF(ISNUMBER(J2561),J2561,0)-1),".")</f>
        <v>.</v>
      </c>
      <c r="U2561" s="24"/>
      <c r="V2561" s="296" t="str">
        <f t="shared" si="119"/>
        <v>.</v>
      </c>
      <c r="W2561" s="44"/>
      <c r="X2561" s="307"/>
      <c r="Y2561" s="44"/>
      <c r="Z2561" s="44"/>
      <c r="AA2561" s="44"/>
      <c r="AB2561" s="44"/>
      <c r="AC2561" s="44"/>
      <c r="AD2561" s="44"/>
      <c r="AE2561" s="44"/>
      <c r="AF2561" s="44"/>
      <c r="AG2561" s="44"/>
    </row>
    <row r="2562" spans="1:33" s="105" customFormat="1" ht="11.45" customHeight="1" outlineLevel="1" x14ac:dyDescent="0.2">
      <c r="A2562" s="142">
        <f t="shared" si="118"/>
        <v>2545</v>
      </c>
      <c r="B2562" s="318"/>
      <c r="C2562" s="71"/>
      <c r="D2562" s="314"/>
      <c r="E2562" s="70"/>
      <c r="F2562" s="309"/>
      <c r="G2562" s="308"/>
      <c r="H2562" s="305"/>
      <c r="I2562" s="319"/>
      <c r="J2562" s="311"/>
      <c r="K2562" s="305"/>
      <c r="L2562" s="130" t="str">
        <f>IF(I2562&lt;H2562,"Check dates",IF(AND(H2562="",I2562&gt;0),"Check dates",IF(I2562="",".",IFERROR(MAX(0,NETWORKDAYS(H2562,I2562,Lists!$F$45:$F$65)-IF(ISNUMBER(J2562),J2562,0)-1,0),"."))))</f>
        <v>.</v>
      </c>
      <c r="M2562" s="308"/>
      <c r="N2562" s="308"/>
      <c r="O2562" s="304"/>
      <c r="P2562" s="304"/>
      <c r="Q2562" s="304"/>
      <c r="R2562" s="304"/>
      <c r="S2562" s="130" t="str">
        <f t="shared" si="120"/>
        <v>.</v>
      </c>
      <c r="T2562" s="169" t="str">
        <f>IF(S2562="Yes",(NETWORKDAYS(H2562,$D$12,Lists!$F$45:$F$65)-IF(ISNUMBER(J2562),J2562,0)-1),".")</f>
        <v>.</v>
      </c>
      <c r="U2562" s="24"/>
      <c r="V2562" s="296" t="str">
        <f t="shared" si="119"/>
        <v>.</v>
      </c>
      <c r="W2562" s="44"/>
      <c r="X2562" s="307"/>
      <c r="Y2562" s="44"/>
      <c r="Z2562" s="44"/>
      <c r="AA2562" s="44"/>
      <c r="AB2562" s="44"/>
      <c r="AC2562" s="44"/>
      <c r="AD2562" s="44"/>
      <c r="AE2562" s="44"/>
      <c r="AF2562" s="44"/>
      <c r="AG2562" s="44"/>
    </row>
    <row r="2563" spans="1:33" s="105" customFormat="1" ht="11.45" customHeight="1" outlineLevel="1" x14ac:dyDescent="0.2">
      <c r="A2563" s="142">
        <f t="shared" si="118"/>
        <v>2546</v>
      </c>
      <c r="B2563" s="318"/>
      <c r="C2563" s="71"/>
      <c r="D2563" s="314"/>
      <c r="E2563" s="70"/>
      <c r="F2563" s="309"/>
      <c r="G2563" s="308"/>
      <c r="H2563" s="305"/>
      <c r="I2563" s="319"/>
      <c r="J2563" s="311"/>
      <c r="K2563" s="305"/>
      <c r="L2563" s="130" t="str">
        <f>IF(I2563&lt;H2563,"Check dates",IF(AND(H2563="",I2563&gt;0),"Check dates",IF(I2563="",".",IFERROR(MAX(0,NETWORKDAYS(H2563,I2563,Lists!$F$45:$F$65)-IF(ISNUMBER(J2563),J2563,0)-1,0),"."))))</f>
        <v>.</v>
      </c>
      <c r="M2563" s="308"/>
      <c r="N2563" s="308"/>
      <c r="O2563" s="304"/>
      <c r="P2563" s="304"/>
      <c r="Q2563" s="304"/>
      <c r="R2563" s="304"/>
      <c r="S2563" s="130" t="str">
        <f t="shared" si="120"/>
        <v>.</v>
      </c>
      <c r="T2563" s="169" t="str">
        <f>IF(S2563="Yes",(NETWORKDAYS(H2563,$D$12,Lists!$F$45:$F$65)-IF(ISNUMBER(J2563),J2563,0)-1),".")</f>
        <v>.</v>
      </c>
      <c r="U2563" s="24"/>
      <c r="V2563" s="296" t="str">
        <f t="shared" si="119"/>
        <v>.</v>
      </c>
      <c r="W2563" s="44"/>
      <c r="X2563" s="307"/>
      <c r="Y2563" s="44"/>
      <c r="Z2563" s="44"/>
      <c r="AA2563" s="44"/>
      <c r="AB2563" s="44"/>
      <c r="AC2563" s="44"/>
      <c r="AD2563" s="44"/>
      <c r="AE2563" s="44"/>
      <c r="AF2563" s="44"/>
      <c r="AG2563" s="44"/>
    </row>
    <row r="2564" spans="1:33" s="105" customFormat="1" ht="11.45" customHeight="1" outlineLevel="1" x14ac:dyDescent="0.2">
      <c r="A2564" s="142">
        <f t="shared" si="118"/>
        <v>2547</v>
      </c>
      <c r="B2564" s="318"/>
      <c r="C2564" s="71"/>
      <c r="D2564" s="314"/>
      <c r="E2564" s="70"/>
      <c r="F2564" s="309"/>
      <c r="G2564" s="308"/>
      <c r="H2564" s="305"/>
      <c r="I2564" s="319"/>
      <c r="J2564" s="311"/>
      <c r="K2564" s="305"/>
      <c r="L2564" s="130" t="str">
        <f>IF(I2564&lt;H2564,"Check dates",IF(AND(H2564="",I2564&gt;0),"Check dates",IF(I2564="",".",IFERROR(MAX(0,NETWORKDAYS(H2564,I2564,Lists!$F$45:$F$65)-IF(ISNUMBER(J2564),J2564,0)-1,0),"."))))</f>
        <v>.</v>
      </c>
      <c r="M2564" s="308"/>
      <c r="N2564" s="308"/>
      <c r="O2564" s="304"/>
      <c r="P2564" s="304"/>
      <c r="Q2564" s="304"/>
      <c r="R2564" s="304"/>
      <c r="S2564" s="130" t="str">
        <f t="shared" si="120"/>
        <v>.</v>
      </c>
      <c r="T2564" s="169" t="str">
        <f>IF(S2564="Yes",(NETWORKDAYS(H2564,$D$12,Lists!$F$45:$F$65)-IF(ISNUMBER(J2564),J2564,0)-1),".")</f>
        <v>.</v>
      </c>
      <c r="U2564" s="24"/>
      <c r="V2564" s="296" t="str">
        <f t="shared" si="119"/>
        <v>.</v>
      </c>
      <c r="W2564" s="44"/>
      <c r="X2564" s="307"/>
      <c r="Y2564" s="44"/>
      <c r="Z2564" s="44"/>
      <c r="AA2564" s="44"/>
      <c r="AB2564" s="44"/>
      <c r="AC2564" s="44"/>
      <c r="AD2564" s="44"/>
      <c r="AE2564" s="44"/>
      <c r="AF2564" s="44"/>
      <c r="AG2564" s="44"/>
    </row>
    <row r="2565" spans="1:33" s="105" customFormat="1" ht="11.45" customHeight="1" outlineLevel="1" x14ac:dyDescent="0.2">
      <c r="A2565" s="142">
        <f t="shared" si="118"/>
        <v>2548</v>
      </c>
      <c r="B2565" s="318"/>
      <c r="C2565" s="71"/>
      <c r="D2565" s="314"/>
      <c r="E2565" s="70"/>
      <c r="F2565" s="309"/>
      <c r="G2565" s="308"/>
      <c r="H2565" s="305"/>
      <c r="I2565" s="319"/>
      <c r="J2565" s="311"/>
      <c r="K2565" s="305"/>
      <c r="L2565" s="130" t="str">
        <f>IF(I2565&lt;H2565,"Check dates",IF(AND(H2565="",I2565&gt;0),"Check dates",IF(I2565="",".",IFERROR(MAX(0,NETWORKDAYS(H2565,I2565,Lists!$F$45:$F$65)-IF(ISNUMBER(J2565),J2565,0)-1,0),"."))))</f>
        <v>.</v>
      </c>
      <c r="M2565" s="308"/>
      <c r="N2565" s="308"/>
      <c r="O2565" s="304"/>
      <c r="P2565" s="304"/>
      <c r="Q2565" s="304"/>
      <c r="R2565" s="304"/>
      <c r="S2565" s="130" t="str">
        <f t="shared" si="120"/>
        <v>.</v>
      </c>
      <c r="T2565" s="169" t="str">
        <f>IF(S2565="Yes",(NETWORKDAYS(H2565,$D$12,Lists!$F$45:$F$65)-IF(ISNUMBER(J2565),J2565,0)-1),".")</f>
        <v>.</v>
      </c>
      <c r="U2565" s="24"/>
      <c r="V2565" s="296" t="str">
        <f t="shared" si="119"/>
        <v>.</v>
      </c>
      <c r="W2565" s="44"/>
      <c r="X2565" s="307"/>
      <c r="Y2565" s="44"/>
      <c r="Z2565" s="44"/>
      <c r="AA2565" s="44"/>
      <c r="AB2565" s="44"/>
      <c r="AC2565" s="44"/>
      <c r="AD2565" s="44"/>
      <c r="AE2565" s="44"/>
      <c r="AF2565" s="44"/>
      <c r="AG2565" s="44"/>
    </row>
    <row r="2566" spans="1:33" s="105" customFormat="1" ht="11.45" customHeight="1" outlineLevel="1" x14ac:dyDescent="0.2">
      <c r="A2566" s="142">
        <f t="shared" si="118"/>
        <v>2549</v>
      </c>
      <c r="B2566" s="318"/>
      <c r="C2566" s="71"/>
      <c r="D2566" s="314"/>
      <c r="E2566" s="70"/>
      <c r="F2566" s="309"/>
      <c r="G2566" s="308"/>
      <c r="H2566" s="305"/>
      <c r="I2566" s="319"/>
      <c r="J2566" s="311"/>
      <c r="K2566" s="305"/>
      <c r="L2566" s="130" t="str">
        <f>IF(I2566&lt;H2566,"Check dates",IF(AND(H2566="",I2566&gt;0),"Check dates",IF(I2566="",".",IFERROR(MAX(0,NETWORKDAYS(H2566,I2566,Lists!$F$45:$F$65)-IF(ISNUMBER(J2566),J2566,0)-1,0),"."))))</f>
        <v>.</v>
      </c>
      <c r="M2566" s="308"/>
      <c r="N2566" s="308"/>
      <c r="O2566" s="304"/>
      <c r="P2566" s="304"/>
      <c r="Q2566" s="304"/>
      <c r="R2566" s="304"/>
      <c r="S2566" s="130" t="str">
        <f t="shared" si="120"/>
        <v>.</v>
      </c>
      <c r="T2566" s="169" t="str">
        <f>IF(S2566="Yes",(NETWORKDAYS(H2566,$D$12,Lists!$F$45:$F$65)-IF(ISNUMBER(J2566),J2566,0)-1),".")</f>
        <v>.</v>
      </c>
      <c r="U2566" s="24"/>
      <c r="V2566" s="296" t="str">
        <f t="shared" si="119"/>
        <v>.</v>
      </c>
      <c r="W2566" s="44"/>
      <c r="X2566" s="307"/>
      <c r="Y2566" s="44"/>
      <c r="Z2566" s="44"/>
      <c r="AA2566" s="44"/>
      <c r="AB2566" s="44"/>
      <c r="AC2566" s="44"/>
      <c r="AD2566" s="44"/>
      <c r="AE2566" s="44"/>
      <c r="AF2566" s="44"/>
      <c r="AG2566" s="44"/>
    </row>
    <row r="2567" spans="1:33" s="105" customFormat="1" ht="11.45" customHeight="1" outlineLevel="1" x14ac:dyDescent="0.2">
      <c r="A2567" s="142">
        <f t="shared" si="118"/>
        <v>2550</v>
      </c>
      <c r="B2567" s="318"/>
      <c r="C2567" s="71"/>
      <c r="D2567" s="314"/>
      <c r="E2567" s="70"/>
      <c r="F2567" s="309"/>
      <c r="G2567" s="308"/>
      <c r="H2567" s="305"/>
      <c r="I2567" s="319"/>
      <c r="J2567" s="311"/>
      <c r="K2567" s="305"/>
      <c r="L2567" s="130" t="str">
        <f>IF(I2567&lt;H2567,"Check dates",IF(AND(H2567="",I2567&gt;0),"Check dates",IF(I2567="",".",IFERROR(MAX(0,NETWORKDAYS(H2567,I2567,Lists!$F$45:$F$65)-IF(ISNUMBER(J2567),J2567,0)-1,0),"."))))</f>
        <v>.</v>
      </c>
      <c r="M2567" s="308"/>
      <c r="N2567" s="308"/>
      <c r="O2567" s="304"/>
      <c r="P2567" s="304"/>
      <c r="Q2567" s="304"/>
      <c r="R2567" s="304"/>
      <c r="S2567" s="130" t="str">
        <f t="shared" si="120"/>
        <v>.</v>
      </c>
      <c r="T2567" s="169" t="str">
        <f>IF(S2567="Yes",(NETWORKDAYS(H2567,$D$12,Lists!$F$45:$F$65)-IF(ISNUMBER(J2567),J2567,0)-1),".")</f>
        <v>.</v>
      </c>
      <c r="U2567" s="24"/>
      <c r="V2567" s="296" t="str">
        <f t="shared" si="119"/>
        <v>.</v>
      </c>
      <c r="W2567" s="44"/>
      <c r="X2567" s="307"/>
      <c r="Y2567" s="44"/>
      <c r="Z2567" s="44"/>
      <c r="AA2567" s="44"/>
      <c r="AB2567" s="44"/>
      <c r="AC2567" s="44"/>
      <c r="AD2567" s="44"/>
      <c r="AE2567" s="44"/>
      <c r="AF2567" s="44"/>
      <c r="AG2567" s="44"/>
    </row>
    <row r="2568" spans="1:33" s="105" customFormat="1" ht="11.45" customHeight="1" outlineLevel="1" x14ac:dyDescent="0.2">
      <c r="A2568" s="142">
        <f t="shared" si="118"/>
        <v>2551</v>
      </c>
      <c r="B2568" s="318"/>
      <c r="C2568" s="71"/>
      <c r="D2568" s="314"/>
      <c r="E2568" s="70"/>
      <c r="F2568" s="309"/>
      <c r="G2568" s="308"/>
      <c r="H2568" s="305"/>
      <c r="I2568" s="305"/>
      <c r="J2568" s="311"/>
      <c r="K2568" s="305"/>
      <c r="L2568" s="130" t="str">
        <f>IF(I2568&lt;H2568,"Check dates",IF(AND(H2568="",I2568&gt;0),"Check dates",IF(I2568="",".",IFERROR(MAX(0,NETWORKDAYS(H2568,I2568,Lists!$F$45:$F$65)-IF(ISNUMBER(J2568),J2568,0)-1,0),"."))))</f>
        <v>.</v>
      </c>
      <c r="M2568" s="308"/>
      <c r="N2568" s="308"/>
      <c r="O2568" s="304"/>
      <c r="P2568" s="304"/>
      <c r="Q2568" s="304"/>
      <c r="R2568" s="304"/>
      <c r="S2568" s="130" t="str">
        <f t="shared" si="120"/>
        <v>.</v>
      </c>
      <c r="T2568" s="169" t="str">
        <f>IF(S2568="Yes",(NETWORKDAYS(H2568,$D$12,Lists!$F$45:$F$65)-IF(ISNUMBER(J2568),J2568,0)-1),".")</f>
        <v>.</v>
      </c>
      <c r="U2568" s="24"/>
      <c r="V2568" s="296" t="str">
        <f t="shared" si="119"/>
        <v>.</v>
      </c>
      <c r="W2568" s="44"/>
      <c r="X2568" s="307"/>
      <c r="Y2568" s="44"/>
      <c r="Z2568" s="44"/>
      <c r="AA2568" s="44"/>
      <c r="AB2568" s="44"/>
      <c r="AC2568" s="44"/>
      <c r="AD2568" s="44"/>
      <c r="AE2568" s="44"/>
      <c r="AF2568" s="44"/>
      <c r="AG2568" s="44"/>
    </row>
    <row r="2569" spans="1:33" s="105" customFormat="1" ht="11.45" customHeight="1" outlineLevel="1" x14ac:dyDescent="0.2">
      <c r="A2569" s="142">
        <f t="shared" si="118"/>
        <v>2552</v>
      </c>
      <c r="B2569" s="318"/>
      <c r="C2569" s="71"/>
      <c r="D2569" s="314"/>
      <c r="E2569" s="70"/>
      <c r="F2569" s="309"/>
      <c r="G2569" s="308"/>
      <c r="H2569" s="305"/>
      <c r="I2569" s="319"/>
      <c r="J2569" s="311"/>
      <c r="K2569" s="305"/>
      <c r="L2569" s="130" t="str">
        <f>IF(I2569&lt;H2569,"Check dates",IF(AND(H2569="",I2569&gt;0),"Check dates",IF(I2569="",".",IFERROR(MAX(0,NETWORKDAYS(H2569,I2569,Lists!$F$45:$F$65)-IF(ISNUMBER(J2569),J2569,0)-1,0),"."))))</f>
        <v>.</v>
      </c>
      <c r="M2569" s="308"/>
      <c r="N2569" s="308"/>
      <c r="O2569" s="304"/>
      <c r="P2569" s="304"/>
      <c r="Q2569" s="304"/>
      <c r="R2569" s="304"/>
      <c r="S2569" s="130" t="str">
        <f t="shared" si="120"/>
        <v>.</v>
      </c>
      <c r="T2569" s="169" t="str">
        <f>IF(S2569="Yes",(NETWORKDAYS(H2569,$D$12,Lists!$F$45:$F$65)-IF(ISNUMBER(J2569),J2569,0)-1),".")</f>
        <v>.</v>
      </c>
      <c r="U2569" s="24"/>
      <c r="V2569" s="296" t="str">
        <f t="shared" si="119"/>
        <v>.</v>
      </c>
      <c r="W2569" s="44"/>
      <c r="X2569" s="307"/>
      <c r="Y2569" s="44"/>
      <c r="Z2569" s="44"/>
      <c r="AA2569" s="44"/>
      <c r="AB2569" s="44"/>
      <c r="AC2569" s="44"/>
      <c r="AD2569" s="44"/>
      <c r="AE2569" s="44"/>
      <c r="AF2569" s="44"/>
      <c r="AG2569" s="44"/>
    </row>
    <row r="2570" spans="1:33" s="105" customFormat="1" ht="11.45" customHeight="1" outlineLevel="1" x14ac:dyDescent="0.2">
      <c r="A2570" s="142">
        <f t="shared" si="118"/>
        <v>2553</v>
      </c>
      <c r="B2570" s="318"/>
      <c r="C2570" s="71"/>
      <c r="D2570" s="314"/>
      <c r="E2570" s="70"/>
      <c r="F2570" s="309"/>
      <c r="G2570" s="308"/>
      <c r="H2570" s="305"/>
      <c r="I2570" s="305"/>
      <c r="J2570" s="311"/>
      <c r="K2570" s="305"/>
      <c r="L2570" s="130" t="str">
        <f>IF(I2570&lt;H2570,"Check dates",IF(AND(H2570="",I2570&gt;0),"Check dates",IF(I2570="",".",IFERROR(MAX(0,NETWORKDAYS(H2570,I2570,Lists!$F$45:$F$65)-IF(ISNUMBER(J2570),J2570,0)-1,0),"."))))</f>
        <v>.</v>
      </c>
      <c r="M2570" s="308"/>
      <c r="N2570" s="308"/>
      <c r="O2570" s="304"/>
      <c r="P2570" s="304"/>
      <c r="Q2570" s="304"/>
      <c r="R2570" s="304"/>
      <c r="S2570" s="130" t="str">
        <f t="shared" si="120"/>
        <v>.</v>
      </c>
      <c r="T2570" s="169" t="str">
        <f>IF(S2570="Yes",(NETWORKDAYS(H2570,$D$12,Lists!$F$45:$F$65)-IF(ISNUMBER(J2570),J2570,0)-1),".")</f>
        <v>.</v>
      </c>
      <c r="U2570" s="24"/>
      <c r="V2570" s="296" t="str">
        <f t="shared" si="119"/>
        <v>.</v>
      </c>
      <c r="W2570" s="44"/>
      <c r="X2570" s="307"/>
      <c r="Y2570" s="44"/>
      <c r="Z2570" s="44"/>
      <c r="AA2570" s="44"/>
      <c r="AB2570" s="44"/>
      <c r="AC2570" s="44"/>
      <c r="AD2570" s="44"/>
      <c r="AE2570" s="44"/>
      <c r="AF2570" s="44"/>
      <c r="AG2570" s="44"/>
    </row>
    <row r="2571" spans="1:33" s="105" customFormat="1" ht="11.45" customHeight="1" outlineLevel="1" x14ac:dyDescent="0.2">
      <c r="A2571" s="142">
        <f t="shared" si="118"/>
        <v>2554</v>
      </c>
      <c r="B2571" s="318"/>
      <c r="C2571" s="71"/>
      <c r="D2571" s="314"/>
      <c r="E2571" s="70"/>
      <c r="F2571" s="309"/>
      <c r="G2571" s="308"/>
      <c r="H2571" s="305"/>
      <c r="I2571" s="305"/>
      <c r="J2571" s="311"/>
      <c r="K2571" s="305"/>
      <c r="L2571" s="130" t="str">
        <f>IF(I2571&lt;H2571,"Check dates",IF(AND(H2571="",I2571&gt;0),"Check dates",IF(I2571="",".",IFERROR(MAX(0,NETWORKDAYS(H2571,I2571,Lists!$F$45:$F$65)-IF(ISNUMBER(J2571),J2571,0)-1,0),"."))))</f>
        <v>.</v>
      </c>
      <c r="M2571" s="308"/>
      <c r="N2571" s="308"/>
      <c r="O2571" s="304"/>
      <c r="P2571" s="304"/>
      <c r="Q2571" s="304"/>
      <c r="R2571" s="304"/>
      <c r="S2571" s="130" t="str">
        <f t="shared" si="120"/>
        <v>.</v>
      </c>
      <c r="T2571" s="169" t="str">
        <f>IF(S2571="Yes",(NETWORKDAYS(H2571,$D$12,Lists!$F$45:$F$65)-IF(ISNUMBER(J2571),J2571,0)-1),".")</f>
        <v>.</v>
      </c>
      <c r="U2571" s="24"/>
      <c r="V2571" s="296" t="str">
        <f t="shared" si="119"/>
        <v>.</v>
      </c>
      <c r="W2571" s="44"/>
      <c r="X2571" s="307"/>
      <c r="Y2571" s="44"/>
      <c r="Z2571" s="44"/>
      <c r="AA2571" s="44"/>
      <c r="AB2571" s="44"/>
      <c r="AC2571" s="44"/>
      <c r="AD2571" s="44"/>
      <c r="AE2571" s="44"/>
      <c r="AF2571" s="44"/>
      <c r="AG2571" s="44"/>
    </row>
    <row r="2572" spans="1:33" s="105" customFormat="1" ht="11.45" customHeight="1" outlineLevel="1" x14ac:dyDescent="0.2">
      <c r="A2572" s="142">
        <f t="shared" si="118"/>
        <v>2555</v>
      </c>
      <c r="B2572" s="318"/>
      <c r="C2572" s="71"/>
      <c r="D2572" s="314"/>
      <c r="E2572" s="70"/>
      <c r="F2572" s="309"/>
      <c r="G2572" s="308"/>
      <c r="H2572" s="305"/>
      <c r="I2572" s="305"/>
      <c r="J2572" s="311"/>
      <c r="K2572" s="305"/>
      <c r="L2572" s="130" t="str">
        <f>IF(I2572&lt;H2572,"Check dates",IF(AND(H2572="",I2572&gt;0),"Check dates",IF(I2572="",".",IFERROR(MAX(0,NETWORKDAYS(H2572,I2572,Lists!$F$45:$F$65)-IF(ISNUMBER(J2572),J2572,0)-1,0),"."))))</f>
        <v>.</v>
      </c>
      <c r="M2572" s="308"/>
      <c r="N2572" s="308"/>
      <c r="O2572" s="304"/>
      <c r="P2572" s="304"/>
      <c r="Q2572" s="304"/>
      <c r="R2572" s="304"/>
      <c r="S2572" s="130" t="str">
        <f t="shared" si="120"/>
        <v>.</v>
      </c>
      <c r="T2572" s="169" t="str">
        <f>IF(S2572="Yes",(NETWORKDAYS(H2572,$D$12,Lists!$F$45:$F$65)-IF(ISNUMBER(J2572),J2572,0)-1),".")</f>
        <v>.</v>
      </c>
      <c r="U2572" s="24"/>
      <c r="V2572" s="296" t="str">
        <f t="shared" si="119"/>
        <v>.</v>
      </c>
      <c r="W2572" s="44"/>
      <c r="X2572" s="307"/>
      <c r="Y2572" s="44"/>
      <c r="Z2572" s="44"/>
      <c r="AA2572" s="44"/>
      <c r="AB2572" s="44"/>
      <c r="AC2572" s="44"/>
      <c r="AD2572" s="44"/>
      <c r="AE2572" s="44"/>
      <c r="AF2572" s="44"/>
      <c r="AG2572" s="44"/>
    </row>
    <row r="2573" spans="1:33" s="105" customFormat="1" ht="11.45" customHeight="1" outlineLevel="1" x14ac:dyDescent="0.2">
      <c r="A2573" s="142">
        <f t="shared" ref="A2573:A2636" si="121">A2572+1</f>
        <v>2556</v>
      </c>
      <c r="B2573" s="318"/>
      <c r="C2573" s="71"/>
      <c r="D2573" s="314"/>
      <c r="E2573" s="70"/>
      <c r="F2573" s="309"/>
      <c r="G2573" s="308"/>
      <c r="H2573" s="305"/>
      <c r="I2573" s="305"/>
      <c r="J2573" s="311"/>
      <c r="K2573" s="305"/>
      <c r="L2573" s="130" t="str">
        <f>IF(I2573&lt;H2573,"Check dates",IF(AND(H2573="",I2573&gt;0),"Check dates",IF(I2573="",".",IFERROR(MAX(0,NETWORKDAYS(H2573,I2573,Lists!$F$45:$F$65)-IF(ISNUMBER(J2573),J2573,0)-1,0),"."))))</f>
        <v>.</v>
      </c>
      <c r="M2573" s="308"/>
      <c r="N2573" s="308"/>
      <c r="O2573" s="304"/>
      <c r="P2573" s="304"/>
      <c r="Q2573" s="304"/>
      <c r="R2573" s="304"/>
      <c r="S2573" s="130" t="str">
        <f t="shared" si="120"/>
        <v>.</v>
      </c>
      <c r="T2573" s="169" t="str">
        <f>IF(S2573="Yes",(NETWORKDAYS(H2573,$D$12,Lists!$F$45:$F$65)-IF(ISNUMBER(J2573),J2573,0)-1),".")</f>
        <v>.</v>
      </c>
      <c r="U2573" s="24"/>
      <c r="V2573" s="296" t="str">
        <f t="shared" si="119"/>
        <v>.</v>
      </c>
      <c r="W2573" s="44"/>
      <c r="X2573" s="307"/>
      <c r="Y2573" s="44"/>
      <c r="Z2573" s="44"/>
      <c r="AA2573" s="44"/>
      <c r="AB2573" s="44"/>
      <c r="AC2573" s="44"/>
      <c r="AD2573" s="44"/>
      <c r="AE2573" s="44"/>
      <c r="AF2573" s="44"/>
      <c r="AG2573" s="44"/>
    </row>
    <row r="2574" spans="1:33" s="105" customFormat="1" ht="11.45" customHeight="1" outlineLevel="1" x14ac:dyDescent="0.2">
      <c r="A2574" s="142">
        <f t="shared" si="121"/>
        <v>2557</v>
      </c>
      <c r="B2574" s="318"/>
      <c r="C2574" s="71"/>
      <c r="D2574" s="314"/>
      <c r="E2574" s="70"/>
      <c r="F2574" s="309"/>
      <c r="G2574" s="308"/>
      <c r="H2574" s="305"/>
      <c r="I2574" s="305"/>
      <c r="J2574" s="311"/>
      <c r="K2574" s="305"/>
      <c r="L2574" s="130" t="str">
        <f>IF(I2574&lt;H2574,"Check dates",IF(AND(H2574="",I2574&gt;0),"Check dates",IF(I2574="",".",IFERROR(MAX(0,NETWORKDAYS(H2574,I2574,Lists!$F$45:$F$65)-IF(ISNUMBER(J2574),J2574,0)-1,0),"."))))</f>
        <v>.</v>
      </c>
      <c r="M2574" s="308"/>
      <c r="N2574" s="308"/>
      <c r="O2574" s="304"/>
      <c r="P2574" s="304"/>
      <c r="Q2574" s="304"/>
      <c r="R2574" s="304"/>
      <c r="S2574" s="130" t="str">
        <f t="shared" si="120"/>
        <v>.</v>
      </c>
      <c r="T2574" s="169" t="str">
        <f>IF(S2574="Yes",(NETWORKDAYS(H2574,$D$12,Lists!$F$45:$F$65)-IF(ISNUMBER(J2574),J2574,0)-1),".")</f>
        <v>.</v>
      </c>
      <c r="U2574" s="24"/>
      <c r="V2574" s="296" t="str">
        <f t="shared" si="119"/>
        <v>.</v>
      </c>
      <c r="W2574" s="44"/>
      <c r="X2574" s="307"/>
      <c r="Y2574" s="44"/>
      <c r="Z2574" s="44"/>
      <c r="AA2574" s="44"/>
      <c r="AB2574" s="44"/>
      <c r="AC2574" s="44"/>
      <c r="AD2574" s="44"/>
      <c r="AE2574" s="44"/>
      <c r="AF2574" s="44"/>
      <c r="AG2574" s="44"/>
    </row>
    <row r="2575" spans="1:33" s="105" customFormat="1" ht="11.45" customHeight="1" outlineLevel="1" x14ac:dyDescent="0.2">
      <c r="A2575" s="142">
        <f t="shared" si="121"/>
        <v>2558</v>
      </c>
      <c r="B2575" s="318"/>
      <c r="C2575" s="71"/>
      <c r="D2575" s="314"/>
      <c r="E2575" s="70"/>
      <c r="F2575" s="309"/>
      <c r="G2575" s="308"/>
      <c r="H2575" s="305"/>
      <c r="I2575" s="305"/>
      <c r="J2575" s="311"/>
      <c r="K2575" s="305"/>
      <c r="L2575" s="130" t="str">
        <f>IF(I2575&lt;H2575,"Check dates",IF(AND(H2575="",I2575&gt;0),"Check dates",IF(I2575="",".",IFERROR(MAX(0,NETWORKDAYS(H2575,I2575,Lists!$F$45:$F$65)-IF(ISNUMBER(J2575),J2575,0)-1,0),"."))))</f>
        <v>.</v>
      </c>
      <c r="M2575" s="308"/>
      <c r="N2575" s="308"/>
      <c r="O2575" s="304"/>
      <c r="P2575" s="304"/>
      <c r="Q2575" s="304"/>
      <c r="R2575" s="304"/>
      <c r="S2575" s="130" t="str">
        <f t="shared" si="120"/>
        <v>.</v>
      </c>
      <c r="T2575" s="169" t="str">
        <f>IF(S2575="Yes",(NETWORKDAYS(H2575,$D$12,Lists!$F$45:$F$65)-IF(ISNUMBER(J2575),J2575,0)-1),".")</f>
        <v>.</v>
      </c>
      <c r="U2575" s="24"/>
      <c r="V2575" s="296" t="str">
        <f t="shared" ref="V2575:V2638" si="122">IF(I2575="",".",IF(VALUE(I2575)&lt;=VALUE($D$12),VALUE(I2575),"."))</f>
        <v>.</v>
      </c>
      <c r="W2575" s="44"/>
      <c r="X2575" s="307"/>
      <c r="Y2575" s="44"/>
      <c r="Z2575" s="44"/>
      <c r="AA2575" s="44"/>
      <c r="AB2575" s="44"/>
      <c r="AC2575" s="44"/>
      <c r="AD2575" s="44"/>
      <c r="AE2575" s="44"/>
      <c r="AF2575" s="44"/>
      <c r="AG2575" s="44"/>
    </row>
    <row r="2576" spans="1:33" s="105" customFormat="1" ht="11.45" customHeight="1" outlineLevel="1" x14ac:dyDescent="0.2">
      <c r="A2576" s="142">
        <f t="shared" si="121"/>
        <v>2559</v>
      </c>
      <c r="B2576" s="318"/>
      <c r="C2576" s="71"/>
      <c r="D2576" s="314"/>
      <c r="E2576" s="70"/>
      <c r="F2576" s="70"/>
      <c r="G2576" s="265"/>
      <c r="H2576" s="305"/>
      <c r="I2576" s="305"/>
      <c r="J2576" s="311"/>
      <c r="K2576" s="305"/>
      <c r="L2576" s="130" t="str">
        <f>IF(I2576&lt;H2576,"Check dates",IF(AND(H2576="",I2576&gt;0),"Check dates",IF(I2576="",".",IFERROR(MAX(0,NETWORKDAYS(H2576,I2576,Lists!$F$45:$F$65)-IF(ISNUMBER(J2576),J2576,0)-1,0),"."))))</f>
        <v>.</v>
      </c>
      <c r="M2576" s="308"/>
      <c r="N2576" s="308"/>
      <c r="O2576" s="304"/>
      <c r="P2576" s="304"/>
      <c r="Q2576" s="304"/>
      <c r="R2576" s="304"/>
      <c r="S2576" s="130" t="str">
        <f t="shared" si="120"/>
        <v>.</v>
      </c>
      <c r="T2576" s="169" t="str">
        <f>IF(S2576="Yes",(NETWORKDAYS(H2576,$D$12,Lists!$F$45:$F$65)-IF(ISNUMBER(J2576),J2576,0)-1),".")</f>
        <v>.</v>
      </c>
      <c r="U2576" s="24"/>
      <c r="V2576" s="296" t="str">
        <f t="shared" si="122"/>
        <v>.</v>
      </c>
      <c r="W2576" s="44"/>
      <c r="X2576" s="307"/>
      <c r="Y2576" s="44"/>
      <c r="Z2576" s="44"/>
      <c r="AA2576" s="44"/>
      <c r="AB2576" s="44"/>
      <c r="AC2576" s="44"/>
      <c r="AD2576" s="44"/>
      <c r="AE2576" s="44"/>
      <c r="AF2576" s="44"/>
      <c r="AG2576" s="44"/>
    </row>
    <row r="2577" spans="1:33" s="105" customFormat="1" ht="11.45" customHeight="1" outlineLevel="1" x14ac:dyDescent="0.2">
      <c r="A2577" s="142">
        <f t="shared" si="121"/>
        <v>2560</v>
      </c>
      <c r="B2577" s="318"/>
      <c r="C2577" s="71"/>
      <c r="D2577" s="314"/>
      <c r="E2577" s="70"/>
      <c r="F2577" s="70"/>
      <c r="G2577" s="265"/>
      <c r="H2577" s="305"/>
      <c r="I2577" s="305"/>
      <c r="J2577" s="311"/>
      <c r="K2577" s="305"/>
      <c r="L2577" s="130" t="str">
        <f>IF(I2577&lt;H2577,"Check dates",IF(AND(H2577="",I2577&gt;0),"Check dates",IF(I2577="",".",IFERROR(MAX(0,NETWORKDAYS(H2577,I2577,Lists!$F$45:$F$65)-IF(ISNUMBER(J2577),J2577,0)-1,0),"."))))</f>
        <v>.</v>
      </c>
      <c r="M2577" s="308"/>
      <c r="N2577" s="308"/>
      <c r="O2577" s="304"/>
      <c r="P2577" s="304"/>
      <c r="Q2577" s="304"/>
      <c r="R2577" s="304"/>
      <c r="S2577" s="130" t="str">
        <f t="shared" si="120"/>
        <v>.</v>
      </c>
      <c r="T2577" s="169" t="str">
        <f>IF(S2577="Yes",(NETWORKDAYS(H2577,$D$12,Lists!$F$45:$F$65)-IF(ISNUMBER(J2577),J2577,0)-1),".")</f>
        <v>.</v>
      </c>
      <c r="U2577" s="24"/>
      <c r="V2577" s="296" t="str">
        <f t="shared" si="122"/>
        <v>.</v>
      </c>
      <c r="W2577" s="44"/>
      <c r="X2577" s="307"/>
      <c r="Y2577" s="44"/>
      <c r="Z2577" s="44"/>
      <c r="AA2577" s="44"/>
      <c r="AB2577" s="44"/>
      <c r="AC2577" s="44"/>
      <c r="AD2577" s="44"/>
      <c r="AE2577" s="44"/>
      <c r="AF2577" s="44"/>
      <c r="AG2577" s="44"/>
    </row>
    <row r="2578" spans="1:33" s="105" customFormat="1" ht="11.45" customHeight="1" outlineLevel="1" x14ac:dyDescent="0.2">
      <c r="A2578" s="142">
        <f t="shared" si="121"/>
        <v>2561</v>
      </c>
      <c r="B2578" s="318"/>
      <c r="C2578" s="71"/>
      <c r="D2578" s="314"/>
      <c r="E2578" s="70"/>
      <c r="F2578" s="70"/>
      <c r="G2578" s="265"/>
      <c r="H2578" s="305"/>
      <c r="I2578" s="319"/>
      <c r="J2578" s="311"/>
      <c r="K2578" s="305"/>
      <c r="L2578" s="130" t="str">
        <f>IF(I2578&lt;H2578,"Check dates",IF(AND(H2578="",I2578&gt;0),"Check dates",IF(I2578="",".",IFERROR(MAX(0,NETWORKDAYS(H2578,I2578,Lists!$F$45:$F$65)-IF(ISNUMBER(J2578),J2578,0)-1,0),"."))))</f>
        <v>.</v>
      </c>
      <c r="M2578" s="308"/>
      <c r="N2578" s="308"/>
      <c r="O2578" s="304"/>
      <c r="P2578" s="304"/>
      <c r="Q2578" s="304"/>
      <c r="R2578" s="304"/>
      <c r="S2578" s="130" t="str">
        <f t="shared" ref="S2578:S2641" si="123">IF(ISBLANK(B2578),".",IF(V2578=".","Yes","No"))</f>
        <v>.</v>
      </c>
      <c r="T2578" s="169" t="str">
        <f>IF(S2578="Yes",(NETWORKDAYS(H2578,$D$12,Lists!$F$45:$F$65)-IF(ISNUMBER(J2578),J2578,0)-1),".")</f>
        <v>.</v>
      </c>
      <c r="U2578" s="24"/>
      <c r="V2578" s="296" t="str">
        <f t="shared" si="122"/>
        <v>.</v>
      </c>
      <c r="W2578" s="44"/>
      <c r="X2578" s="307"/>
      <c r="Y2578" s="44"/>
      <c r="Z2578" s="44"/>
      <c r="AA2578" s="44"/>
      <c r="AB2578" s="44"/>
      <c r="AC2578" s="44"/>
      <c r="AD2578" s="44"/>
      <c r="AE2578" s="44"/>
      <c r="AF2578" s="44"/>
      <c r="AG2578" s="44"/>
    </row>
    <row r="2579" spans="1:33" s="105" customFormat="1" ht="11.45" customHeight="1" outlineLevel="1" x14ac:dyDescent="0.2">
      <c r="A2579" s="142">
        <f t="shared" si="121"/>
        <v>2562</v>
      </c>
      <c r="B2579" s="318"/>
      <c r="C2579" s="71"/>
      <c r="D2579" s="314"/>
      <c r="E2579" s="70"/>
      <c r="F2579" s="70"/>
      <c r="G2579" s="265"/>
      <c r="H2579" s="305"/>
      <c r="I2579" s="305"/>
      <c r="J2579" s="311"/>
      <c r="K2579" s="305"/>
      <c r="L2579" s="130" t="str">
        <f>IF(I2579&lt;H2579,"Check dates",IF(AND(H2579="",I2579&gt;0),"Check dates",IF(I2579="",".",IFERROR(MAX(0,NETWORKDAYS(H2579,I2579,Lists!$F$45:$F$65)-IF(ISNUMBER(J2579),J2579,0)-1,0),"."))))</f>
        <v>.</v>
      </c>
      <c r="M2579" s="308"/>
      <c r="N2579" s="308"/>
      <c r="O2579" s="304"/>
      <c r="P2579" s="304"/>
      <c r="Q2579" s="304"/>
      <c r="R2579" s="304"/>
      <c r="S2579" s="130" t="str">
        <f t="shared" si="123"/>
        <v>.</v>
      </c>
      <c r="T2579" s="169" t="str">
        <f>IF(S2579="Yes",(NETWORKDAYS(H2579,$D$12,Lists!$F$45:$F$65)-IF(ISNUMBER(J2579),J2579,0)-1),".")</f>
        <v>.</v>
      </c>
      <c r="U2579" s="24"/>
      <c r="V2579" s="296" t="str">
        <f t="shared" si="122"/>
        <v>.</v>
      </c>
      <c r="W2579" s="44"/>
      <c r="X2579" s="307"/>
      <c r="Y2579" s="44"/>
      <c r="Z2579" s="44"/>
      <c r="AA2579" s="44"/>
      <c r="AB2579" s="44"/>
      <c r="AC2579" s="44"/>
      <c r="AD2579" s="44"/>
      <c r="AE2579" s="44"/>
      <c r="AF2579" s="44"/>
      <c r="AG2579" s="44"/>
    </row>
    <row r="2580" spans="1:33" s="105" customFormat="1" ht="11.45" customHeight="1" outlineLevel="1" x14ac:dyDescent="0.2">
      <c r="A2580" s="142">
        <f t="shared" si="121"/>
        <v>2563</v>
      </c>
      <c r="B2580" s="318"/>
      <c r="C2580" s="71"/>
      <c r="D2580" s="314"/>
      <c r="E2580" s="70"/>
      <c r="F2580" s="70"/>
      <c r="G2580" s="265"/>
      <c r="H2580" s="305"/>
      <c r="I2580" s="305"/>
      <c r="J2580" s="311"/>
      <c r="K2580" s="305"/>
      <c r="L2580" s="130" t="str">
        <f>IF(I2580&lt;H2580,"Check dates",IF(AND(H2580="",I2580&gt;0),"Check dates",IF(I2580="",".",IFERROR(MAX(0,NETWORKDAYS(H2580,I2580,Lists!$F$45:$F$65)-IF(ISNUMBER(J2580),J2580,0)-1,0),"."))))</f>
        <v>.</v>
      </c>
      <c r="M2580" s="308"/>
      <c r="N2580" s="308"/>
      <c r="O2580" s="304"/>
      <c r="P2580" s="304"/>
      <c r="Q2580" s="304"/>
      <c r="R2580" s="304"/>
      <c r="S2580" s="130" t="str">
        <f t="shared" si="123"/>
        <v>.</v>
      </c>
      <c r="T2580" s="169" t="str">
        <f>IF(S2580="Yes",(NETWORKDAYS(H2580,$D$12,Lists!$F$45:$F$65)-IF(ISNUMBER(J2580),J2580,0)-1),".")</f>
        <v>.</v>
      </c>
      <c r="U2580" s="24"/>
      <c r="V2580" s="296" t="str">
        <f t="shared" si="122"/>
        <v>.</v>
      </c>
      <c r="W2580" s="44"/>
      <c r="X2580" s="307"/>
      <c r="Y2580" s="44"/>
      <c r="Z2580" s="44"/>
      <c r="AA2580" s="44"/>
      <c r="AB2580" s="44"/>
      <c r="AC2580" s="44"/>
      <c r="AD2580" s="44"/>
      <c r="AE2580" s="44"/>
      <c r="AF2580" s="44"/>
      <c r="AG2580" s="44"/>
    </row>
    <row r="2581" spans="1:33" s="105" customFormat="1" ht="11.45" customHeight="1" outlineLevel="1" x14ac:dyDescent="0.2">
      <c r="A2581" s="142">
        <f t="shared" si="121"/>
        <v>2564</v>
      </c>
      <c r="B2581" s="318"/>
      <c r="C2581" s="71"/>
      <c r="D2581" s="314"/>
      <c r="E2581" s="70"/>
      <c r="F2581" s="309"/>
      <c r="G2581" s="308"/>
      <c r="H2581" s="306"/>
      <c r="I2581" s="306"/>
      <c r="J2581" s="311"/>
      <c r="K2581" s="305"/>
      <c r="L2581" s="130" t="str">
        <f>IF(I2581&lt;H2581,"Check dates",IF(AND(H2581="",I2581&gt;0),"Check dates",IF(I2581="",".",IFERROR(MAX(0,NETWORKDAYS(H2581,I2581,Lists!$F$45:$F$65)-IF(ISNUMBER(J2581),J2581,0)-1,0),"."))))</f>
        <v>.</v>
      </c>
      <c r="M2581" s="308"/>
      <c r="N2581" s="308"/>
      <c r="O2581" s="313"/>
      <c r="P2581" s="304"/>
      <c r="Q2581" s="304"/>
      <c r="R2581" s="304"/>
      <c r="S2581" s="130" t="str">
        <f t="shared" si="123"/>
        <v>.</v>
      </c>
      <c r="T2581" s="169" t="str">
        <f>IF(S2581="Yes",(NETWORKDAYS(H2581,$D$12,Lists!$F$45:$F$65)-IF(ISNUMBER(J2581),J2581,0)-1),".")</f>
        <v>.</v>
      </c>
      <c r="U2581" s="24"/>
      <c r="V2581" s="296" t="str">
        <f t="shared" si="122"/>
        <v>.</v>
      </c>
      <c r="W2581" s="44"/>
      <c r="X2581" s="307"/>
      <c r="Y2581" s="44"/>
      <c r="Z2581" s="44"/>
      <c r="AA2581" s="44"/>
      <c r="AB2581" s="44"/>
      <c r="AC2581" s="44"/>
      <c r="AD2581" s="44"/>
      <c r="AE2581" s="44"/>
      <c r="AF2581" s="44"/>
      <c r="AG2581" s="44"/>
    </row>
    <row r="2582" spans="1:33" s="105" customFormat="1" ht="11.45" customHeight="1" outlineLevel="1" x14ac:dyDescent="0.2">
      <c r="A2582" s="142">
        <f t="shared" si="121"/>
        <v>2565</v>
      </c>
      <c r="B2582" s="318"/>
      <c r="C2582" s="71"/>
      <c r="D2582" s="314"/>
      <c r="E2582" s="70"/>
      <c r="F2582" s="309"/>
      <c r="G2582" s="308"/>
      <c r="H2582" s="305"/>
      <c r="I2582" s="305"/>
      <c r="J2582" s="311"/>
      <c r="K2582" s="305"/>
      <c r="L2582" s="130" t="str">
        <f>IF(I2582&lt;H2582,"Check dates",IF(AND(H2582="",I2582&gt;0),"Check dates",IF(I2582="",".",IFERROR(MAX(0,NETWORKDAYS(H2582,I2582,Lists!$F$45:$F$65)-IF(ISNUMBER(J2582),J2582,0)-1,0),"."))))</f>
        <v>.</v>
      </c>
      <c r="M2582" s="308"/>
      <c r="N2582" s="308"/>
      <c r="O2582" s="313"/>
      <c r="P2582" s="304"/>
      <c r="Q2582" s="304"/>
      <c r="R2582" s="304"/>
      <c r="S2582" s="130" t="str">
        <f t="shared" si="123"/>
        <v>.</v>
      </c>
      <c r="T2582" s="169" t="str">
        <f>IF(S2582="Yes",(NETWORKDAYS(H2582,$D$12,Lists!$F$45:$F$65)-IF(ISNUMBER(J2582),J2582,0)-1),".")</f>
        <v>.</v>
      </c>
      <c r="U2582" s="24"/>
      <c r="V2582" s="296" t="str">
        <f t="shared" si="122"/>
        <v>.</v>
      </c>
      <c r="W2582" s="44"/>
      <c r="X2582" s="307"/>
      <c r="Y2582" s="44"/>
      <c r="Z2582" s="44"/>
      <c r="AA2582" s="44"/>
      <c r="AB2582" s="44"/>
      <c r="AC2582" s="44"/>
      <c r="AD2582" s="44"/>
      <c r="AE2582" s="44"/>
      <c r="AF2582" s="44"/>
      <c r="AG2582" s="44"/>
    </row>
    <row r="2583" spans="1:33" s="105" customFormat="1" ht="11.45" customHeight="1" outlineLevel="1" x14ac:dyDescent="0.2">
      <c r="A2583" s="142">
        <f t="shared" si="121"/>
        <v>2566</v>
      </c>
      <c r="B2583" s="318"/>
      <c r="C2583" s="71"/>
      <c r="D2583" s="314"/>
      <c r="E2583" s="70"/>
      <c r="F2583" s="309"/>
      <c r="G2583" s="308"/>
      <c r="H2583" s="305"/>
      <c r="I2583" s="305"/>
      <c r="J2583" s="311"/>
      <c r="K2583" s="305"/>
      <c r="L2583" s="130" t="str">
        <f>IF(I2583&lt;H2583,"Check dates",IF(AND(H2583="",I2583&gt;0),"Check dates",IF(I2583="",".",IFERROR(MAX(0,NETWORKDAYS(H2583,I2583,Lists!$F$45:$F$65)-IF(ISNUMBER(J2583),J2583,0)-1,0),"."))))</f>
        <v>.</v>
      </c>
      <c r="M2583" s="308"/>
      <c r="N2583" s="308"/>
      <c r="O2583" s="304"/>
      <c r="P2583" s="304"/>
      <c r="Q2583" s="304"/>
      <c r="R2583" s="304"/>
      <c r="S2583" s="130" t="str">
        <f t="shared" si="123"/>
        <v>.</v>
      </c>
      <c r="T2583" s="169" t="str">
        <f>IF(S2583="Yes",(NETWORKDAYS(H2583,$D$12,Lists!$F$45:$F$65)-IF(ISNUMBER(J2583),J2583,0)-1),".")</f>
        <v>.</v>
      </c>
      <c r="U2583" s="24"/>
      <c r="V2583" s="296" t="str">
        <f t="shared" si="122"/>
        <v>.</v>
      </c>
      <c r="W2583" s="44"/>
      <c r="X2583" s="307"/>
      <c r="Y2583" s="44"/>
      <c r="Z2583" s="44"/>
      <c r="AA2583" s="44"/>
      <c r="AB2583" s="44"/>
      <c r="AC2583" s="44"/>
      <c r="AD2583" s="44"/>
      <c r="AE2583" s="44"/>
      <c r="AF2583" s="44"/>
      <c r="AG2583" s="44"/>
    </row>
    <row r="2584" spans="1:33" s="105" customFormat="1" ht="11.45" customHeight="1" outlineLevel="1" x14ac:dyDescent="0.2">
      <c r="A2584" s="142">
        <f t="shared" si="121"/>
        <v>2567</v>
      </c>
      <c r="B2584" s="318"/>
      <c r="C2584" s="71"/>
      <c r="D2584" s="314"/>
      <c r="E2584" s="70"/>
      <c r="F2584" s="309"/>
      <c r="G2584" s="308"/>
      <c r="H2584" s="305"/>
      <c r="I2584" s="319"/>
      <c r="J2584" s="311"/>
      <c r="K2584" s="305"/>
      <c r="L2584" s="130" t="str">
        <f>IF(I2584&lt;H2584,"Check dates",IF(AND(H2584="",I2584&gt;0),"Check dates",IF(I2584="",".",IFERROR(MAX(0,NETWORKDAYS(H2584,I2584,Lists!$F$45:$F$65)-IF(ISNUMBER(J2584),J2584,0)-1,0),"."))))</f>
        <v>.</v>
      </c>
      <c r="M2584" s="308"/>
      <c r="N2584" s="308"/>
      <c r="O2584" s="304"/>
      <c r="P2584" s="304"/>
      <c r="Q2584" s="304"/>
      <c r="R2584" s="304"/>
      <c r="S2584" s="130" t="str">
        <f t="shared" si="123"/>
        <v>.</v>
      </c>
      <c r="T2584" s="169" t="str">
        <f>IF(S2584="Yes",(NETWORKDAYS(H2584,$D$12,Lists!$F$45:$F$65)-IF(ISNUMBER(J2584),J2584,0)-1),".")</f>
        <v>.</v>
      </c>
      <c r="U2584" s="24"/>
      <c r="V2584" s="296" t="str">
        <f t="shared" si="122"/>
        <v>.</v>
      </c>
      <c r="W2584" s="44"/>
      <c r="X2584" s="307"/>
      <c r="Y2584" s="44"/>
      <c r="Z2584" s="44"/>
      <c r="AA2584" s="44"/>
      <c r="AB2584" s="44"/>
      <c r="AC2584" s="44"/>
      <c r="AD2584" s="44"/>
      <c r="AE2584" s="44"/>
      <c r="AF2584" s="44"/>
      <c r="AG2584" s="44"/>
    </row>
    <row r="2585" spans="1:33" s="105" customFormat="1" ht="11.45" customHeight="1" outlineLevel="1" x14ac:dyDescent="0.2">
      <c r="A2585" s="142">
        <f t="shared" si="121"/>
        <v>2568</v>
      </c>
      <c r="B2585" s="318"/>
      <c r="C2585" s="71"/>
      <c r="D2585" s="314"/>
      <c r="E2585" s="70"/>
      <c r="F2585" s="309"/>
      <c r="G2585" s="308"/>
      <c r="H2585" s="305"/>
      <c r="I2585" s="305"/>
      <c r="J2585" s="311"/>
      <c r="K2585" s="305"/>
      <c r="L2585" s="130" t="str">
        <f>IF(I2585&lt;H2585,"Check dates",IF(AND(H2585="",I2585&gt;0),"Check dates",IF(I2585="",".",IFERROR(MAX(0,NETWORKDAYS(H2585,I2585,Lists!$F$45:$F$65)-IF(ISNUMBER(J2585),J2585,0)-1,0),"."))))</f>
        <v>.</v>
      </c>
      <c r="M2585" s="308"/>
      <c r="N2585" s="308"/>
      <c r="O2585" s="304"/>
      <c r="P2585" s="304"/>
      <c r="Q2585" s="304"/>
      <c r="R2585" s="304"/>
      <c r="S2585" s="130" t="str">
        <f t="shared" si="123"/>
        <v>.</v>
      </c>
      <c r="T2585" s="169" t="str">
        <f>IF(S2585="Yes",(NETWORKDAYS(H2585,$D$12,Lists!$F$45:$F$65)-IF(ISNUMBER(J2585),J2585,0)-1),".")</f>
        <v>.</v>
      </c>
      <c r="U2585" s="24"/>
      <c r="V2585" s="296" t="str">
        <f t="shared" si="122"/>
        <v>.</v>
      </c>
      <c r="W2585" s="44"/>
      <c r="X2585" s="307"/>
      <c r="Y2585" s="44"/>
      <c r="Z2585" s="44"/>
      <c r="AA2585" s="44"/>
      <c r="AB2585" s="44"/>
      <c r="AC2585" s="44"/>
      <c r="AD2585" s="44"/>
      <c r="AE2585" s="44"/>
      <c r="AF2585" s="44"/>
      <c r="AG2585" s="44"/>
    </row>
    <row r="2586" spans="1:33" s="105" customFormat="1" ht="11.45" customHeight="1" outlineLevel="1" x14ac:dyDescent="0.2">
      <c r="A2586" s="142">
        <f t="shared" si="121"/>
        <v>2569</v>
      </c>
      <c r="B2586" s="318"/>
      <c r="C2586" s="71"/>
      <c r="D2586" s="314"/>
      <c r="E2586" s="70"/>
      <c r="F2586" s="309"/>
      <c r="G2586" s="308"/>
      <c r="H2586" s="305"/>
      <c r="I2586" s="305"/>
      <c r="J2586" s="311"/>
      <c r="K2586" s="305"/>
      <c r="L2586" s="130" t="str">
        <f>IF(I2586&lt;H2586,"Check dates",IF(AND(H2586="",I2586&gt;0),"Check dates",IF(I2586="",".",IFERROR(MAX(0,NETWORKDAYS(H2586,I2586,Lists!$F$45:$F$65)-IF(ISNUMBER(J2586),J2586,0)-1,0),"."))))</f>
        <v>.</v>
      </c>
      <c r="M2586" s="308"/>
      <c r="N2586" s="308"/>
      <c r="O2586" s="304"/>
      <c r="P2586" s="304"/>
      <c r="Q2586" s="304"/>
      <c r="R2586" s="304"/>
      <c r="S2586" s="130" t="str">
        <f t="shared" si="123"/>
        <v>.</v>
      </c>
      <c r="T2586" s="169" t="str">
        <f>IF(S2586="Yes",(NETWORKDAYS(H2586,$D$12,Lists!$F$45:$F$65)-IF(ISNUMBER(J2586),J2586,0)-1),".")</f>
        <v>.</v>
      </c>
      <c r="U2586" s="24"/>
      <c r="V2586" s="296" t="str">
        <f t="shared" si="122"/>
        <v>.</v>
      </c>
      <c r="W2586" s="44"/>
      <c r="X2586" s="307"/>
      <c r="Y2586" s="44"/>
      <c r="Z2586" s="44"/>
      <c r="AA2586" s="44"/>
      <c r="AB2586" s="44"/>
      <c r="AC2586" s="44"/>
      <c r="AD2586" s="44"/>
      <c r="AE2586" s="44"/>
      <c r="AF2586" s="44"/>
      <c r="AG2586" s="44"/>
    </row>
    <row r="2587" spans="1:33" s="105" customFormat="1" ht="11.45" customHeight="1" outlineLevel="1" x14ac:dyDescent="0.2">
      <c r="A2587" s="142">
        <f t="shared" si="121"/>
        <v>2570</v>
      </c>
      <c r="B2587" s="318"/>
      <c r="C2587" s="71"/>
      <c r="D2587" s="314"/>
      <c r="E2587" s="70"/>
      <c r="F2587" s="309"/>
      <c r="G2587" s="308"/>
      <c r="H2587" s="305"/>
      <c r="I2587" s="305"/>
      <c r="J2587" s="311"/>
      <c r="K2587" s="305"/>
      <c r="L2587" s="130" t="str">
        <f>IF(I2587&lt;H2587,"Check dates",IF(AND(H2587="",I2587&gt;0),"Check dates",IF(I2587="",".",IFERROR(MAX(0,NETWORKDAYS(H2587,I2587,Lists!$F$45:$F$65)-IF(ISNUMBER(J2587),J2587,0)-1,0),"."))))</f>
        <v>.</v>
      </c>
      <c r="M2587" s="308"/>
      <c r="N2587" s="308"/>
      <c r="O2587" s="304"/>
      <c r="P2587" s="304"/>
      <c r="Q2587" s="304"/>
      <c r="R2587" s="304"/>
      <c r="S2587" s="130" t="str">
        <f t="shared" si="123"/>
        <v>.</v>
      </c>
      <c r="T2587" s="169" t="str">
        <f>IF(S2587="Yes",(NETWORKDAYS(H2587,$D$12,Lists!$F$45:$F$65)-IF(ISNUMBER(J2587),J2587,0)-1),".")</f>
        <v>.</v>
      </c>
      <c r="U2587" s="24"/>
      <c r="V2587" s="296" t="str">
        <f t="shared" si="122"/>
        <v>.</v>
      </c>
      <c r="W2587" s="44"/>
      <c r="X2587" s="307"/>
      <c r="Y2587" s="44"/>
      <c r="Z2587" s="44"/>
      <c r="AA2587" s="44"/>
      <c r="AB2587" s="44"/>
      <c r="AC2587" s="44"/>
      <c r="AD2587" s="44"/>
      <c r="AE2587" s="44"/>
      <c r="AF2587" s="44"/>
      <c r="AG2587" s="44"/>
    </row>
    <row r="2588" spans="1:33" s="105" customFormat="1" ht="11.45" customHeight="1" outlineLevel="1" x14ac:dyDescent="0.2">
      <c r="A2588" s="142">
        <f t="shared" si="121"/>
        <v>2571</v>
      </c>
      <c r="B2588" s="318"/>
      <c r="C2588" s="71"/>
      <c r="D2588" s="314"/>
      <c r="E2588" s="70"/>
      <c r="F2588" s="309"/>
      <c r="G2588" s="308"/>
      <c r="H2588" s="305"/>
      <c r="I2588" s="305"/>
      <c r="J2588" s="311"/>
      <c r="K2588" s="305"/>
      <c r="L2588" s="130" t="str">
        <f>IF(I2588&lt;H2588,"Check dates",IF(AND(H2588="",I2588&gt;0),"Check dates",IF(I2588="",".",IFERROR(MAX(0,NETWORKDAYS(H2588,I2588,Lists!$F$45:$F$65)-IF(ISNUMBER(J2588),J2588,0)-1,0),"."))))</f>
        <v>.</v>
      </c>
      <c r="M2588" s="308"/>
      <c r="N2588" s="308"/>
      <c r="O2588" s="304"/>
      <c r="P2588" s="304"/>
      <c r="Q2588" s="304"/>
      <c r="R2588" s="304"/>
      <c r="S2588" s="130" t="str">
        <f t="shared" si="123"/>
        <v>.</v>
      </c>
      <c r="T2588" s="169" t="str">
        <f>IF(S2588="Yes",(NETWORKDAYS(H2588,$D$12,Lists!$F$45:$F$65)-IF(ISNUMBER(J2588),J2588,0)-1),".")</f>
        <v>.</v>
      </c>
      <c r="U2588" s="24"/>
      <c r="V2588" s="296" t="str">
        <f t="shared" si="122"/>
        <v>.</v>
      </c>
      <c r="W2588" s="44"/>
      <c r="X2588" s="307"/>
      <c r="Y2588" s="44"/>
      <c r="Z2588" s="44"/>
      <c r="AA2588" s="44"/>
      <c r="AB2588" s="44"/>
      <c r="AC2588" s="44"/>
      <c r="AD2588" s="44"/>
      <c r="AE2588" s="44"/>
      <c r="AF2588" s="44"/>
      <c r="AG2588" s="44"/>
    </row>
    <row r="2589" spans="1:33" s="105" customFormat="1" ht="11.45" customHeight="1" outlineLevel="1" x14ac:dyDescent="0.2">
      <c r="A2589" s="142">
        <f t="shared" si="121"/>
        <v>2572</v>
      </c>
      <c r="B2589" s="318"/>
      <c r="C2589" s="71"/>
      <c r="D2589" s="314"/>
      <c r="E2589" s="70"/>
      <c r="F2589" s="309"/>
      <c r="G2589" s="308"/>
      <c r="H2589" s="305"/>
      <c r="I2589" s="305"/>
      <c r="J2589" s="311"/>
      <c r="K2589" s="305"/>
      <c r="L2589" s="130" t="str">
        <f>IF(I2589&lt;H2589,"Check dates",IF(AND(H2589="",I2589&gt;0),"Check dates",IF(I2589="",".",IFERROR(MAX(0,NETWORKDAYS(H2589,I2589,Lists!$F$45:$F$65)-IF(ISNUMBER(J2589),J2589,0)-1,0),"."))))</f>
        <v>.</v>
      </c>
      <c r="M2589" s="308"/>
      <c r="N2589" s="308"/>
      <c r="O2589" s="304"/>
      <c r="P2589" s="304"/>
      <c r="Q2589" s="304"/>
      <c r="R2589" s="304"/>
      <c r="S2589" s="130" t="str">
        <f t="shared" si="123"/>
        <v>.</v>
      </c>
      <c r="T2589" s="169" t="str">
        <f>IF(S2589="Yes",(NETWORKDAYS(H2589,$D$12,Lists!$F$45:$F$65)-IF(ISNUMBER(J2589),J2589,0)-1),".")</f>
        <v>.</v>
      </c>
      <c r="U2589" s="24"/>
      <c r="V2589" s="296" t="str">
        <f t="shared" si="122"/>
        <v>.</v>
      </c>
      <c r="W2589" s="44"/>
      <c r="X2589" s="307"/>
      <c r="Y2589" s="44"/>
      <c r="Z2589" s="44"/>
      <c r="AA2589" s="44"/>
      <c r="AB2589" s="44"/>
      <c r="AC2589" s="44"/>
      <c r="AD2589" s="44"/>
      <c r="AE2589" s="44"/>
      <c r="AF2589" s="44"/>
      <c r="AG2589" s="44"/>
    </row>
    <row r="2590" spans="1:33" s="105" customFormat="1" ht="11.45" customHeight="1" outlineLevel="1" x14ac:dyDescent="0.2">
      <c r="A2590" s="142">
        <f t="shared" si="121"/>
        <v>2573</v>
      </c>
      <c r="B2590" s="318"/>
      <c r="C2590" s="71"/>
      <c r="D2590" s="314"/>
      <c r="E2590" s="70"/>
      <c r="F2590" s="309"/>
      <c r="G2590" s="308"/>
      <c r="H2590" s="305"/>
      <c r="I2590" s="305"/>
      <c r="J2590" s="311"/>
      <c r="K2590" s="305"/>
      <c r="L2590" s="130" t="str">
        <f>IF(I2590&lt;H2590,"Check dates",IF(AND(H2590="",I2590&gt;0),"Check dates",IF(I2590="",".",IFERROR(MAX(0,NETWORKDAYS(H2590,I2590,Lists!$F$45:$F$65)-IF(ISNUMBER(J2590),J2590,0)-1,0),"."))))</f>
        <v>.</v>
      </c>
      <c r="M2590" s="308"/>
      <c r="N2590" s="308"/>
      <c r="O2590" s="304"/>
      <c r="P2590" s="304"/>
      <c r="Q2590" s="304"/>
      <c r="R2590" s="304"/>
      <c r="S2590" s="130" t="str">
        <f t="shared" si="123"/>
        <v>.</v>
      </c>
      <c r="T2590" s="169" t="str">
        <f>IF(S2590="Yes",(NETWORKDAYS(H2590,$D$12,Lists!$F$45:$F$65)-IF(ISNUMBER(J2590),J2590,0)-1),".")</f>
        <v>.</v>
      </c>
      <c r="U2590" s="24"/>
      <c r="V2590" s="296" t="str">
        <f t="shared" si="122"/>
        <v>.</v>
      </c>
      <c r="W2590" s="44"/>
      <c r="X2590" s="307"/>
      <c r="Y2590" s="44"/>
      <c r="Z2590" s="44"/>
      <c r="AA2590" s="44"/>
      <c r="AB2590" s="44"/>
      <c r="AC2590" s="44"/>
      <c r="AD2590" s="44"/>
      <c r="AE2590" s="44"/>
      <c r="AF2590" s="44"/>
      <c r="AG2590" s="44"/>
    </row>
    <row r="2591" spans="1:33" s="105" customFormat="1" ht="11.45" customHeight="1" outlineLevel="1" x14ac:dyDescent="0.2">
      <c r="A2591" s="142">
        <f t="shared" si="121"/>
        <v>2574</v>
      </c>
      <c r="B2591" s="318"/>
      <c r="C2591" s="71"/>
      <c r="D2591" s="314"/>
      <c r="E2591" s="70"/>
      <c r="F2591" s="309"/>
      <c r="G2591" s="308"/>
      <c r="H2591" s="305"/>
      <c r="I2591" s="305"/>
      <c r="J2591" s="311"/>
      <c r="K2591" s="305"/>
      <c r="L2591" s="130" t="str">
        <f>IF(I2591&lt;H2591,"Check dates",IF(AND(H2591="",I2591&gt;0),"Check dates",IF(I2591="",".",IFERROR(MAX(0,NETWORKDAYS(H2591,I2591,Lists!$F$45:$F$65)-IF(ISNUMBER(J2591),J2591,0)-1,0),"."))))</f>
        <v>.</v>
      </c>
      <c r="M2591" s="308"/>
      <c r="N2591" s="308"/>
      <c r="O2591" s="304"/>
      <c r="P2591" s="304"/>
      <c r="Q2591" s="304"/>
      <c r="R2591" s="304"/>
      <c r="S2591" s="130" t="str">
        <f t="shared" si="123"/>
        <v>.</v>
      </c>
      <c r="T2591" s="169" t="str">
        <f>IF(S2591="Yes",(NETWORKDAYS(H2591,$D$12,Lists!$F$45:$F$65)-IF(ISNUMBER(J2591),J2591,0)-1),".")</f>
        <v>.</v>
      </c>
      <c r="U2591" s="24"/>
      <c r="V2591" s="296" t="str">
        <f t="shared" si="122"/>
        <v>.</v>
      </c>
      <c r="W2591" s="44"/>
      <c r="X2591" s="307"/>
      <c r="Y2591" s="44"/>
      <c r="Z2591" s="44"/>
      <c r="AA2591" s="44"/>
      <c r="AB2591" s="44"/>
      <c r="AC2591" s="44"/>
      <c r="AD2591" s="44"/>
      <c r="AE2591" s="44"/>
      <c r="AF2591" s="44"/>
      <c r="AG2591" s="44"/>
    </row>
    <row r="2592" spans="1:33" s="105" customFormat="1" ht="11.45" customHeight="1" outlineLevel="1" x14ac:dyDescent="0.2">
      <c r="A2592" s="142">
        <f t="shared" si="121"/>
        <v>2575</v>
      </c>
      <c r="B2592" s="318"/>
      <c r="C2592" s="71"/>
      <c r="D2592" s="314"/>
      <c r="E2592" s="70"/>
      <c r="F2592" s="309"/>
      <c r="G2592" s="308"/>
      <c r="H2592" s="305"/>
      <c r="I2592" s="305"/>
      <c r="J2592" s="311"/>
      <c r="K2592" s="305"/>
      <c r="L2592" s="130" t="str">
        <f>IF(I2592&lt;H2592,"Check dates",IF(AND(H2592="",I2592&gt;0),"Check dates",IF(I2592="",".",IFERROR(MAX(0,NETWORKDAYS(H2592,I2592,Lists!$F$45:$F$65)-IF(ISNUMBER(J2592),J2592,0)-1,0),"."))))</f>
        <v>.</v>
      </c>
      <c r="M2592" s="308"/>
      <c r="N2592" s="308"/>
      <c r="O2592" s="304"/>
      <c r="P2592" s="304"/>
      <c r="Q2592" s="304"/>
      <c r="R2592" s="304"/>
      <c r="S2592" s="130" t="str">
        <f t="shared" si="123"/>
        <v>.</v>
      </c>
      <c r="T2592" s="169" t="str">
        <f>IF(S2592="Yes",(NETWORKDAYS(H2592,$D$12,Lists!$F$45:$F$65)-IF(ISNUMBER(J2592),J2592,0)-1),".")</f>
        <v>.</v>
      </c>
      <c r="U2592" s="24"/>
      <c r="V2592" s="296" t="str">
        <f t="shared" si="122"/>
        <v>.</v>
      </c>
      <c r="W2592" s="44"/>
      <c r="X2592" s="307"/>
      <c r="Y2592" s="44"/>
      <c r="Z2592" s="44"/>
      <c r="AA2592" s="44"/>
      <c r="AB2592" s="44"/>
      <c r="AC2592" s="44"/>
      <c r="AD2592" s="44"/>
      <c r="AE2592" s="44"/>
      <c r="AF2592" s="44"/>
      <c r="AG2592" s="44"/>
    </row>
    <row r="2593" spans="1:33" s="105" customFormat="1" ht="11.45" customHeight="1" outlineLevel="1" x14ac:dyDescent="0.2">
      <c r="A2593" s="142">
        <f t="shared" si="121"/>
        <v>2576</v>
      </c>
      <c r="B2593" s="318"/>
      <c r="C2593" s="71"/>
      <c r="D2593" s="314"/>
      <c r="E2593" s="70"/>
      <c r="F2593" s="309"/>
      <c r="G2593" s="308"/>
      <c r="H2593" s="305"/>
      <c r="I2593" s="305"/>
      <c r="J2593" s="311"/>
      <c r="K2593" s="305"/>
      <c r="L2593" s="130" t="str">
        <f>IF(I2593&lt;H2593,"Check dates",IF(AND(H2593="",I2593&gt;0),"Check dates",IF(I2593="",".",IFERROR(MAX(0,NETWORKDAYS(H2593,I2593,Lists!$F$45:$F$65)-IF(ISNUMBER(J2593),J2593,0)-1,0),"."))))</f>
        <v>.</v>
      </c>
      <c r="M2593" s="308"/>
      <c r="N2593" s="308"/>
      <c r="O2593" s="304"/>
      <c r="P2593" s="304"/>
      <c r="Q2593" s="304"/>
      <c r="R2593" s="304"/>
      <c r="S2593" s="130" t="str">
        <f t="shared" si="123"/>
        <v>.</v>
      </c>
      <c r="T2593" s="169" t="str">
        <f>IF(S2593="Yes",(NETWORKDAYS(H2593,$D$12,Lists!$F$45:$F$65)-IF(ISNUMBER(J2593),J2593,0)-1),".")</f>
        <v>.</v>
      </c>
      <c r="U2593" s="24"/>
      <c r="V2593" s="296" t="str">
        <f t="shared" si="122"/>
        <v>.</v>
      </c>
      <c r="W2593" s="44"/>
      <c r="X2593" s="307"/>
      <c r="Y2593" s="44"/>
      <c r="Z2593" s="44"/>
      <c r="AA2593" s="44"/>
      <c r="AB2593" s="44"/>
      <c r="AC2593" s="44"/>
      <c r="AD2593" s="44"/>
      <c r="AE2593" s="44"/>
      <c r="AF2593" s="44"/>
      <c r="AG2593" s="44"/>
    </row>
    <row r="2594" spans="1:33" s="105" customFormat="1" ht="11.45" customHeight="1" outlineLevel="1" x14ac:dyDescent="0.2">
      <c r="A2594" s="142">
        <f t="shared" si="121"/>
        <v>2577</v>
      </c>
      <c r="B2594" s="318"/>
      <c r="C2594" s="71"/>
      <c r="D2594" s="314"/>
      <c r="E2594" s="70"/>
      <c r="F2594" s="309"/>
      <c r="G2594" s="308"/>
      <c r="H2594" s="305"/>
      <c r="I2594" s="305"/>
      <c r="J2594" s="311"/>
      <c r="K2594" s="305"/>
      <c r="L2594" s="130" t="str">
        <f>IF(I2594&lt;H2594,"Check dates",IF(AND(H2594="",I2594&gt;0),"Check dates",IF(I2594="",".",IFERROR(MAX(0,NETWORKDAYS(H2594,I2594,Lists!$F$45:$F$65)-IF(ISNUMBER(J2594),J2594,0)-1,0),"."))))</f>
        <v>.</v>
      </c>
      <c r="M2594" s="308"/>
      <c r="N2594" s="308"/>
      <c r="O2594" s="304"/>
      <c r="P2594" s="304"/>
      <c r="Q2594" s="304"/>
      <c r="R2594" s="304"/>
      <c r="S2594" s="130" t="str">
        <f t="shared" si="123"/>
        <v>.</v>
      </c>
      <c r="T2594" s="169" t="str">
        <f>IF(S2594="Yes",(NETWORKDAYS(H2594,$D$12,Lists!$F$45:$F$65)-IF(ISNUMBER(J2594),J2594,0)-1),".")</f>
        <v>.</v>
      </c>
      <c r="U2594" s="24"/>
      <c r="V2594" s="296" t="str">
        <f t="shared" si="122"/>
        <v>.</v>
      </c>
      <c r="W2594" s="44"/>
      <c r="X2594" s="307"/>
      <c r="Y2594" s="44"/>
      <c r="Z2594" s="44"/>
      <c r="AA2594" s="44"/>
      <c r="AB2594" s="44"/>
      <c r="AC2594" s="44"/>
      <c r="AD2594" s="44"/>
      <c r="AE2594" s="44"/>
      <c r="AF2594" s="44"/>
      <c r="AG2594" s="44"/>
    </row>
    <row r="2595" spans="1:33" s="105" customFormat="1" ht="11.45" customHeight="1" outlineLevel="1" x14ac:dyDescent="0.2">
      <c r="A2595" s="142">
        <f t="shared" si="121"/>
        <v>2578</v>
      </c>
      <c r="B2595" s="318"/>
      <c r="C2595" s="71"/>
      <c r="D2595" s="314"/>
      <c r="E2595" s="70"/>
      <c r="F2595" s="309"/>
      <c r="G2595" s="308"/>
      <c r="H2595" s="305"/>
      <c r="I2595" s="305"/>
      <c r="J2595" s="311"/>
      <c r="K2595" s="305"/>
      <c r="L2595" s="130" t="str">
        <f>IF(I2595&lt;H2595,"Check dates",IF(AND(H2595="",I2595&gt;0),"Check dates",IF(I2595="",".",IFERROR(MAX(0,NETWORKDAYS(H2595,I2595,Lists!$F$45:$F$65)-IF(ISNUMBER(J2595),J2595,0)-1,0),"."))))</f>
        <v>.</v>
      </c>
      <c r="M2595" s="308"/>
      <c r="N2595" s="308"/>
      <c r="O2595" s="304"/>
      <c r="P2595" s="304"/>
      <c r="Q2595" s="304"/>
      <c r="R2595" s="304"/>
      <c r="S2595" s="130" t="str">
        <f t="shared" si="123"/>
        <v>.</v>
      </c>
      <c r="T2595" s="169" t="str">
        <f>IF(S2595="Yes",(NETWORKDAYS(H2595,$D$12,Lists!$F$45:$F$65)-IF(ISNUMBER(J2595),J2595,0)-1),".")</f>
        <v>.</v>
      </c>
      <c r="U2595" s="24"/>
      <c r="V2595" s="296" t="str">
        <f t="shared" si="122"/>
        <v>.</v>
      </c>
      <c r="W2595" s="44"/>
      <c r="X2595" s="307"/>
      <c r="Y2595" s="44"/>
      <c r="Z2595" s="44"/>
      <c r="AA2595" s="44"/>
      <c r="AB2595" s="44"/>
      <c r="AC2595" s="44"/>
      <c r="AD2595" s="44"/>
      <c r="AE2595" s="44"/>
      <c r="AF2595" s="44"/>
      <c r="AG2595" s="44"/>
    </row>
    <row r="2596" spans="1:33" s="105" customFormat="1" ht="11.45" customHeight="1" outlineLevel="1" x14ac:dyDescent="0.2">
      <c r="A2596" s="142">
        <f t="shared" si="121"/>
        <v>2579</v>
      </c>
      <c r="B2596" s="318"/>
      <c r="C2596" s="71"/>
      <c r="D2596" s="314"/>
      <c r="E2596" s="70"/>
      <c r="F2596" s="309"/>
      <c r="G2596" s="308"/>
      <c r="H2596" s="305"/>
      <c r="I2596" s="319"/>
      <c r="J2596" s="311"/>
      <c r="K2596" s="305"/>
      <c r="L2596" s="130" t="str">
        <f>IF(I2596&lt;H2596,"Check dates",IF(AND(H2596="",I2596&gt;0),"Check dates",IF(I2596="",".",IFERROR(MAX(0,NETWORKDAYS(H2596,I2596,Lists!$F$45:$F$65)-IF(ISNUMBER(J2596),J2596,0)-1,0),"."))))</f>
        <v>.</v>
      </c>
      <c r="M2596" s="308"/>
      <c r="N2596" s="308"/>
      <c r="O2596" s="304"/>
      <c r="P2596" s="304"/>
      <c r="Q2596" s="304"/>
      <c r="R2596" s="304"/>
      <c r="S2596" s="130" t="str">
        <f t="shared" si="123"/>
        <v>.</v>
      </c>
      <c r="T2596" s="169" t="str">
        <f>IF(S2596="Yes",(NETWORKDAYS(H2596,$D$12,Lists!$F$45:$F$65)-IF(ISNUMBER(J2596),J2596,0)-1),".")</f>
        <v>.</v>
      </c>
      <c r="U2596" s="24"/>
      <c r="V2596" s="296" t="str">
        <f t="shared" si="122"/>
        <v>.</v>
      </c>
      <c r="W2596" s="44"/>
      <c r="X2596" s="307"/>
      <c r="Y2596" s="44"/>
      <c r="Z2596" s="44"/>
      <c r="AA2596" s="44"/>
      <c r="AB2596" s="44"/>
      <c r="AC2596" s="44"/>
      <c r="AD2596" s="44"/>
      <c r="AE2596" s="44"/>
      <c r="AF2596" s="44"/>
      <c r="AG2596" s="44"/>
    </row>
    <row r="2597" spans="1:33" s="105" customFormat="1" ht="11.45" customHeight="1" outlineLevel="1" x14ac:dyDescent="0.2">
      <c r="A2597" s="142">
        <f t="shared" si="121"/>
        <v>2580</v>
      </c>
      <c r="B2597" s="318"/>
      <c r="C2597" s="71"/>
      <c r="D2597" s="314"/>
      <c r="E2597" s="70"/>
      <c r="F2597" s="309"/>
      <c r="G2597" s="308"/>
      <c r="H2597" s="305"/>
      <c r="I2597" s="305"/>
      <c r="J2597" s="311"/>
      <c r="K2597" s="305"/>
      <c r="L2597" s="130" t="str">
        <f>IF(I2597&lt;H2597,"Check dates",IF(AND(H2597="",I2597&gt;0),"Check dates",IF(I2597="",".",IFERROR(MAX(0,NETWORKDAYS(H2597,I2597,Lists!$F$45:$F$65)-IF(ISNUMBER(J2597),J2597,0)-1,0),"."))))</f>
        <v>.</v>
      </c>
      <c r="M2597" s="308"/>
      <c r="N2597" s="308"/>
      <c r="O2597" s="304"/>
      <c r="P2597" s="304"/>
      <c r="Q2597" s="304"/>
      <c r="R2597" s="304"/>
      <c r="S2597" s="130" t="str">
        <f t="shared" si="123"/>
        <v>.</v>
      </c>
      <c r="T2597" s="169" t="str">
        <f>IF(S2597="Yes",(NETWORKDAYS(H2597,$D$12,Lists!$F$45:$F$65)-IF(ISNUMBER(J2597),J2597,0)-1),".")</f>
        <v>.</v>
      </c>
      <c r="U2597" s="24"/>
      <c r="V2597" s="296" t="str">
        <f t="shared" si="122"/>
        <v>.</v>
      </c>
      <c r="W2597" s="44"/>
      <c r="X2597" s="307"/>
      <c r="Y2597" s="44"/>
      <c r="Z2597" s="44"/>
      <c r="AA2597" s="44"/>
      <c r="AB2597" s="44"/>
      <c r="AC2597" s="44"/>
      <c r="AD2597" s="44"/>
      <c r="AE2597" s="44"/>
      <c r="AF2597" s="44"/>
      <c r="AG2597" s="44"/>
    </row>
    <row r="2598" spans="1:33" s="105" customFormat="1" ht="11.45" customHeight="1" outlineLevel="1" x14ac:dyDescent="0.2">
      <c r="A2598" s="142">
        <f t="shared" si="121"/>
        <v>2581</v>
      </c>
      <c r="B2598" s="318"/>
      <c r="C2598" s="71"/>
      <c r="D2598" s="314"/>
      <c r="E2598" s="70"/>
      <c r="F2598" s="309"/>
      <c r="G2598" s="308"/>
      <c r="H2598" s="305"/>
      <c r="I2598" s="319"/>
      <c r="J2598" s="311"/>
      <c r="K2598" s="305"/>
      <c r="L2598" s="130" t="str">
        <f>IF(I2598&lt;H2598,"Check dates",IF(AND(H2598="",I2598&gt;0),"Check dates",IF(I2598="",".",IFERROR(MAX(0,NETWORKDAYS(H2598,I2598,Lists!$F$45:$F$65)-IF(ISNUMBER(J2598),J2598,0)-1,0),"."))))</f>
        <v>.</v>
      </c>
      <c r="M2598" s="308"/>
      <c r="N2598" s="308"/>
      <c r="O2598" s="304"/>
      <c r="P2598" s="304"/>
      <c r="Q2598" s="304"/>
      <c r="R2598" s="304"/>
      <c r="S2598" s="130" t="str">
        <f t="shared" si="123"/>
        <v>.</v>
      </c>
      <c r="T2598" s="169" t="str">
        <f>IF(S2598="Yes",(NETWORKDAYS(H2598,$D$12,Lists!$F$45:$F$65)-IF(ISNUMBER(J2598),J2598,0)-1),".")</f>
        <v>.</v>
      </c>
      <c r="U2598" s="24"/>
      <c r="V2598" s="296" t="str">
        <f t="shared" si="122"/>
        <v>.</v>
      </c>
      <c r="W2598" s="44"/>
      <c r="X2598" s="307"/>
      <c r="Y2598" s="44"/>
      <c r="Z2598" s="44"/>
      <c r="AA2598" s="44"/>
      <c r="AB2598" s="44"/>
      <c r="AC2598" s="44"/>
      <c r="AD2598" s="44"/>
      <c r="AE2598" s="44"/>
      <c r="AF2598" s="44"/>
      <c r="AG2598" s="44"/>
    </row>
    <row r="2599" spans="1:33" s="105" customFormat="1" ht="11.45" customHeight="1" outlineLevel="1" x14ac:dyDescent="0.2">
      <c r="A2599" s="142">
        <f t="shared" si="121"/>
        <v>2582</v>
      </c>
      <c r="B2599" s="318"/>
      <c r="C2599" s="71"/>
      <c r="D2599" s="314"/>
      <c r="E2599" s="70"/>
      <c r="F2599" s="309"/>
      <c r="G2599" s="308"/>
      <c r="H2599" s="305"/>
      <c r="I2599" s="319"/>
      <c r="J2599" s="311"/>
      <c r="K2599" s="305"/>
      <c r="L2599" s="130" t="str">
        <f>IF(I2599&lt;H2599,"Check dates",IF(AND(H2599="",I2599&gt;0),"Check dates",IF(I2599="",".",IFERROR(MAX(0,NETWORKDAYS(H2599,I2599,Lists!$F$45:$F$65)-IF(ISNUMBER(J2599),J2599,0)-1,0),"."))))</f>
        <v>.</v>
      </c>
      <c r="M2599" s="308"/>
      <c r="N2599" s="308"/>
      <c r="O2599" s="304"/>
      <c r="P2599" s="304"/>
      <c r="Q2599" s="304"/>
      <c r="R2599" s="304"/>
      <c r="S2599" s="130" t="str">
        <f t="shared" si="123"/>
        <v>.</v>
      </c>
      <c r="T2599" s="169" t="str">
        <f>IF(S2599="Yes",(NETWORKDAYS(H2599,$D$12,Lists!$F$45:$F$65)-IF(ISNUMBER(J2599),J2599,0)-1),".")</f>
        <v>.</v>
      </c>
      <c r="U2599" s="24"/>
      <c r="V2599" s="296" t="str">
        <f t="shared" si="122"/>
        <v>.</v>
      </c>
      <c r="W2599" s="44"/>
      <c r="X2599" s="307"/>
      <c r="Y2599" s="44"/>
      <c r="Z2599" s="44"/>
      <c r="AA2599" s="44"/>
      <c r="AB2599" s="44"/>
      <c r="AC2599" s="44"/>
      <c r="AD2599" s="44"/>
      <c r="AE2599" s="44"/>
      <c r="AF2599" s="44"/>
      <c r="AG2599" s="44"/>
    </row>
    <row r="2600" spans="1:33" s="105" customFormat="1" ht="11.45" customHeight="1" outlineLevel="1" x14ac:dyDescent="0.2">
      <c r="A2600" s="142">
        <f t="shared" si="121"/>
        <v>2583</v>
      </c>
      <c r="B2600" s="318"/>
      <c r="C2600" s="71"/>
      <c r="D2600" s="314"/>
      <c r="E2600" s="70"/>
      <c r="F2600" s="309"/>
      <c r="G2600" s="308"/>
      <c r="H2600" s="305"/>
      <c r="I2600" s="305"/>
      <c r="J2600" s="311"/>
      <c r="K2600" s="305"/>
      <c r="L2600" s="130" t="str">
        <f>IF(I2600&lt;H2600,"Check dates",IF(AND(H2600="",I2600&gt;0),"Check dates",IF(I2600="",".",IFERROR(MAX(0,NETWORKDAYS(H2600,I2600,Lists!$F$45:$F$65)-IF(ISNUMBER(J2600),J2600,0)-1,0),"."))))</f>
        <v>.</v>
      </c>
      <c r="M2600" s="308"/>
      <c r="N2600" s="308"/>
      <c r="O2600" s="304"/>
      <c r="P2600" s="304"/>
      <c r="Q2600" s="304"/>
      <c r="R2600" s="304"/>
      <c r="S2600" s="130" t="str">
        <f t="shared" si="123"/>
        <v>.</v>
      </c>
      <c r="T2600" s="169" t="str">
        <f>IF(S2600="Yes",(NETWORKDAYS(H2600,$D$12,Lists!$F$45:$F$65)-IF(ISNUMBER(J2600),J2600,0)-1),".")</f>
        <v>.</v>
      </c>
      <c r="U2600" s="24"/>
      <c r="V2600" s="296" t="str">
        <f t="shared" si="122"/>
        <v>.</v>
      </c>
      <c r="W2600" s="44"/>
      <c r="X2600" s="307"/>
      <c r="Y2600" s="44"/>
      <c r="Z2600" s="44"/>
      <c r="AA2600" s="44"/>
      <c r="AB2600" s="44"/>
      <c r="AC2600" s="44"/>
      <c r="AD2600" s="44"/>
      <c r="AE2600" s="44"/>
      <c r="AF2600" s="44"/>
      <c r="AG2600" s="44"/>
    </row>
    <row r="2601" spans="1:33" s="105" customFormat="1" ht="11.45" customHeight="1" outlineLevel="1" x14ac:dyDescent="0.2">
      <c r="A2601" s="142">
        <f t="shared" si="121"/>
        <v>2584</v>
      </c>
      <c r="B2601" s="318"/>
      <c r="C2601" s="71"/>
      <c r="D2601" s="314"/>
      <c r="E2601" s="70"/>
      <c r="F2601" s="309"/>
      <c r="G2601" s="308"/>
      <c r="H2601" s="305"/>
      <c r="I2601" s="305"/>
      <c r="J2601" s="311"/>
      <c r="K2601" s="305"/>
      <c r="L2601" s="130" t="str">
        <f>IF(I2601&lt;H2601,"Check dates",IF(AND(H2601="",I2601&gt;0),"Check dates",IF(I2601="",".",IFERROR(MAX(0,NETWORKDAYS(H2601,I2601,Lists!$F$45:$F$65)-IF(ISNUMBER(J2601),J2601,0)-1,0),"."))))</f>
        <v>.</v>
      </c>
      <c r="M2601" s="308"/>
      <c r="N2601" s="308"/>
      <c r="O2601" s="304"/>
      <c r="P2601" s="304"/>
      <c r="Q2601" s="304"/>
      <c r="R2601" s="304"/>
      <c r="S2601" s="130" t="str">
        <f t="shared" si="123"/>
        <v>.</v>
      </c>
      <c r="T2601" s="169" t="str">
        <f>IF(S2601="Yes",(NETWORKDAYS(H2601,$D$12,Lists!$F$45:$F$65)-IF(ISNUMBER(J2601),J2601,0)-1),".")</f>
        <v>.</v>
      </c>
      <c r="U2601" s="24"/>
      <c r="V2601" s="296" t="str">
        <f t="shared" si="122"/>
        <v>.</v>
      </c>
      <c r="W2601" s="44"/>
      <c r="X2601" s="307"/>
      <c r="Y2601" s="44"/>
      <c r="Z2601" s="44"/>
      <c r="AA2601" s="44"/>
      <c r="AB2601" s="44"/>
      <c r="AC2601" s="44"/>
      <c r="AD2601" s="44"/>
      <c r="AE2601" s="44"/>
      <c r="AF2601" s="44"/>
      <c r="AG2601" s="44"/>
    </row>
    <row r="2602" spans="1:33" s="105" customFormat="1" ht="11.45" customHeight="1" outlineLevel="1" x14ac:dyDescent="0.2">
      <c r="A2602" s="142">
        <f t="shared" si="121"/>
        <v>2585</v>
      </c>
      <c r="B2602" s="318"/>
      <c r="C2602" s="71"/>
      <c r="D2602" s="314"/>
      <c r="E2602" s="70"/>
      <c r="F2602" s="309"/>
      <c r="G2602" s="308"/>
      <c r="H2602" s="305"/>
      <c r="I2602" s="319"/>
      <c r="J2602" s="311"/>
      <c r="K2602" s="305"/>
      <c r="L2602" s="130" t="str">
        <f>IF(I2602&lt;H2602,"Check dates",IF(AND(H2602="",I2602&gt;0),"Check dates",IF(I2602="",".",IFERROR(MAX(0,NETWORKDAYS(H2602,I2602,Lists!$F$45:$F$65)-IF(ISNUMBER(J2602),J2602,0)-1,0),"."))))</f>
        <v>.</v>
      </c>
      <c r="M2602" s="308"/>
      <c r="N2602" s="308"/>
      <c r="O2602" s="304"/>
      <c r="P2602" s="304"/>
      <c r="Q2602" s="304"/>
      <c r="R2602" s="304"/>
      <c r="S2602" s="130" t="str">
        <f t="shared" si="123"/>
        <v>.</v>
      </c>
      <c r="T2602" s="169" t="str">
        <f>IF(S2602="Yes",(NETWORKDAYS(H2602,$D$12,Lists!$F$45:$F$65)-IF(ISNUMBER(J2602),J2602,0)-1),".")</f>
        <v>.</v>
      </c>
      <c r="U2602" s="24"/>
      <c r="V2602" s="296" t="str">
        <f t="shared" si="122"/>
        <v>.</v>
      </c>
      <c r="W2602" s="44"/>
      <c r="X2602" s="307"/>
      <c r="Y2602" s="44"/>
      <c r="Z2602" s="44"/>
      <c r="AA2602" s="44"/>
      <c r="AB2602" s="44"/>
      <c r="AC2602" s="44"/>
      <c r="AD2602" s="44"/>
      <c r="AE2602" s="44"/>
      <c r="AF2602" s="44"/>
      <c r="AG2602" s="44"/>
    </row>
    <row r="2603" spans="1:33" s="105" customFormat="1" ht="11.45" customHeight="1" outlineLevel="1" x14ac:dyDescent="0.2">
      <c r="A2603" s="142">
        <f t="shared" si="121"/>
        <v>2586</v>
      </c>
      <c r="B2603" s="318"/>
      <c r="C2603" s="71"/>
      <c r="D2603" s="314"/>
      <c r="E2603" s="70"/>
      <c r="F2603" s="309"/>
      <c r="G2603" s="308"/>
      <c r="H2603" s="305"/>
      <c r="I2603" s="305"/>
      <c r="J2603" s="311"/>
      <c r="K2603" s="305"/>
      <c r="L2603" s="130" t="str">
        <f>IF(I2603&lt;H2603,"Check dates",IF(AND(H2603="",I2603&gt;0),"Check dates",IF(I2603="",".",IFERROR(MAX(0,NETWORKDAYS(H2603,I2603,Lists!$F$45:$F$65)-IF(ISNUMBER(J2603),J2603,0)-1,0),"."))))</f>
        <v>.</v>
      </c>
      <c r="M2603" s="308"/>
      <c r="N2603" s="308"/>
      <c r="O2603" s="304"/>
      <c r="P2603" s="304"/>
      <c r="Q2603" s="304"/>
      <c r="R2603" s="304"/>
      <c r="S2603" s="130" t="str">
        <f t="shared" si="123"/>
        <v>.</v>
      </c>
      <c r="T2603" s="169" t="str">
        <f>IF(S2603="Yes",(NETWORKDAYS(H2603,$D$12,Lists!$F$45:$F$65)-IF(ISNUMBER(J2603),J2603,0)-1),".")</f>
        <v>.</v>
      </c>
      <c r="U2603" s="24"/>
      <c r="V2603" s="296" t="str">
        <f t="shared" si="122"/>
        <v>.</v>
      </c>
      <c r="W2603" s="44"/>
      <c r="X2603" s="307"/>
      <c r="Y2603" s="44"/>
      <c r="Z2603" s="44"/>
      <c r="AA2603" s="44"/>
      <c r="AB2603" s="44"/>
      <c r="AC2603" s="44"/>
      <c r="AD2603" s="44"/>
      <c r="AE2603" s="44"/>
      <c r="AF2603" s="44"/>
      <c r="AG2603" s="44"/>
    </row>
    <row r="2604" spans="1:33" s="105" customFormat="1" ht="11.45" customHeight="1" outlineLevel="1" x14ac:dyDescent="0.2">
      <c r="A2604" s="142">
        <f t="shared" si="121"/>
        <v>2587</v>
      </c>
      <c r="B2604" s="318"/>
      <c r="C2604" s="71"/>
      <c r="D2604" s="314"/>
      <c r="E2604" s="70"/>
      <c r="F2604" s="309"/>
      <c r="G2604" s="308"/>
      <c r="H2604" s="305"/>
      <c r="I2604" s="305"/>
      <c r="J2604" s="311"/>
      <c r="K2604" s="305"/>
      <c r="L2604" s="130" t="str">
        <f>IF(I2604&lt;H2604,"Check dates",IF(AND(H2604="",I2604&gt;0),"Check dates",IF(I2604="",".",IFERROR(MAX(0,NETWORKDAYS(H2604,I2604,Lists!$F$45:$F$65)-IF(ISNUMBER(J2604),J2604,0)-1,0),"."))))</f>
        <v>.</v>
      </c>
      <c r="M2604" s="308"/>
      <c r="N2604" s="308"/>
      <c r="O2604" s="304"/>
      <c r="P2604" s="304"/>
      <c r="Q2604" s="304"/>
      <c r="R2604" s="304"/>
      <c r="S2604" s="130" t="str">
        <f t="shared" si="123"/>
        <v>.</v>
      </c>
      <c r="T2604" s="169" t="str">
        <f>IF(S2604="Yes",(NETWORKDAYS(H2604,$D$12,Lists!$F$45:$F$65)-IF(ISNUMBER(J2604),J2604,0)-1),".")</f>
        <v>.</v>
      </c>
      <c r="U2604" s="24"/>
      <c r="V2604" s="296" t="str">
        <f t="shared" si="122"/>
        <v>.</v>
      </c>
      <c r="W2604" s="44"/>
      <c r="X2604" s="307"/>
      <c r="Y2604" s="44"/>
      <c r="Z2604" s="44"/>
      <c r="AA2604" s="44"/>
      <c r="AB2604" s="44"/>
      <c r="AC2604" s="44"/>
      <c r="AD2604" s="44"/>
      <c r="AE2604" s="44"/>
      <c r="AF2604" s="44"/>
      <c r="AG2604" s="44"/>
    </row>
    <row r="2605" spans="1:33" s="105" customFormat="1" ht="11.45" customHeight="1" outlineLevel="1" x14ac:dyDescent="0.2">
      <c r="A2605" s="142">
        <f t="shared" si="121"/>
        <v>2588</v>
      </c>
      <c r="B2605" s="318"/>
      <c r="C2605" s="71"/>
      <c r="D2605" s="314"/>
      <c r="E2605" s="70"/>
      <c r="F2605" s="309"/>
      <c r="G2605" s="308"/>
      <c r="H2605" s="305"/>
      <c r="I2605" s="305"/>
      <c r="J2605" s="311"/>
      <c r="K2605" s="305"/>
      <c r="L2605" s="130" t="str">
        <f>IF(I2605&lt;H2605,"Check dates",IF(AND(H2605="",I2605&gt;0),"Check dates",IF(I2605="",".",IFERROR(MAX(0,NETWORKDAYS(H2605,I2605,Lists!$F$45:$F$65)-IF(ISNUMBER(J2605),J2605,0)-1,0),"."))))</f>
        <v>.</v>
      </c>
      <c r="M2605" s="308"/>
      <c r="N2605" s="308"/>
      <c r="O2605" s="304"/>
      <c r="P2605" s="304"/>
      <c r="Q2605" s="304"/>
      <c r="R2605" s="304"/>
      <c r="S2605" s="130" t="str">
        <f t="shared" si="123"/>
        <v>.</v>
      </c>
      <c r="T2605" s="169" t="str">
        <f>IF(S2605="Yes",(NETWORKDAYS(H2605,$D$12,Lists!$F$45:$F$65)-IF(ISNUMBER(J2605),J2605,0)-1),".")</f>
        <v>.</v>
      </c>
      <c r="U2605" s="24"/>
      <c r="V2605" s="296" t="str">
        <f t="shared" si="122"/>
        <v>.</v>
      </c>
      <c r="W2605" s="44"/>
      <c r="X2605" s="307"/>
      <c r="Y2605" s="44"/>
      <c r="Z2605" s="44"/>
      <c r="AA2605" s="44"/>
      <c r="AB2605" s="44"/>
      <c r="AC2605" s="44"/>
      <c r="AD2605" s="44"/>
      <c r="AE2605" s="44"/>
      <c r="AF2605" s="44"/>
      <c r="AG2605" s="44"/>
    </row>
    <row r="2606" spans="1:33" s="105" customFormat="1" ht="11.45" customHeight="1" outlineLevel="1" x14ac:dyDescent="0.2">
      <c r="A2606" s="142">
        <f t="shared" si="121"/>
        <v>2589</v>
      </c>
      <c r="B2606" s="318"/>
      <c r="C2606" s="71"/>
      <c r="D2606" s="314"/>
      <c r="E2606" s="70"/>
      <c r="F2606" s="309"/>
      <c r="G2606" s="308"/>
      <c r="H2606" s="305"/>
      <c r="I2606" s="305"/>
      <c r="J2606" s="311"/>
      <c r="K2606" s="305"/>
      <c r="L2606" s="130" t="str">
        <f>IF(I2606&lt;H2606,"Check dates",IF(AND(H2606="",I2606&gt;0),"Check dates",IF(I2606="",".",IFERROR(MAX(0,NETWORKDAYS(H2606,I2606,Lists!$F$45:$F$65)-IF(ISNUMBER(J2606),J2606,0)-1,0),"."))))</f>
        <v>.</v>
      </c>
      <c r="M2606" s="308"/>
      <c r="N2606" s="308"/>
      <c r="O2606" s="304"/>
      <c r="P2606" s="304"/>
      <c r="Q2606" s="304"/>
      <c r="R2606" s="304"/>
      <c r="S2606" s="130" t="str">
        <f t="shared" si="123"/>
        <v>.</v>
      </c>
      <c r="T2606" s="169" t="str">
        <f>IF(S2606="Yes",(NETWORKDAYS(H2606,$D$12,Lists!$F$45:$F$65)-IF(ISNUMBER(J2606),J2606,0)-1),".")</f>
        <v>.</v>
      </c>
      <c r="U2606" s="24"/>
      <c r="V2606" s="296" t="str">
        <f t="shared" si="122"/>
        <v>.</v>
      </c>
      <c r="W2606" s="44"/>
      <c r="X2606" s="307"/>
      <c r="Y2606" s="44"/>
      <c r="Z2606" s="44"/>
      <c r="AA2606" s="44"/>
      <c r="AB2606" s="44"/>
      <c r="AC2606" s="44"/>
      <c r="AD2606" s="44"/>
      <c r="AE2606" s="44"/>
      <c r="AF2606" s="44"/>
      <c r="AG2606" s="44"/>
    </row>
    <row r="2607" spans="1:33" s="105" customFormat="1" outlineLevel="1" x14ac:dyDescent="0.2">
      <c r="A2607" s="142">
        <f t="shared" si="121"/>
        <v>2590</v>
      </c>
      <c r="B2607" s="318"/>
      <c r="C2607" s="71"/>
      <c r="D2607" s="314"/>
      <c r="E2607" s="70"/>
      <c r="F2607" s="309"/>
      <c r="G2607" s="308"/>
      <c r="H2607" s="305"/>
      <c r="I2607" s="305"/>
      <c r="J2607" s="311"/>
      <c r="K2607" s="305"/>
      <c r="L2607" s="130" t="str">
        <f>IF(I2607&lt;H2607,"Check dates",IF(AND(H2607="",I2607&gt;0),"Check dates",IF(I2607="",".",IFERROR(MAX(0,NETWORKDAYS(H2607,I2607,Lists!$F$45:$F$65)-IF(ISNUMBER(J2607),J2607,0)-1,0),"."))))</f>
        <v>.</v>
      </c>
      <c r="M2607" s="308"/>
      <c r="N2607" s="308"/>
      <c r="O2607" s="304"/>
      <c r="P2607" s="304"/>
      <c r="Q2607" s="304"/>
      <c r="R2607" s="304"/>
      <c r="S2607" s="130" t="str">
        <f t="shared" si="123"/>
        <v>.</v>
      </c>
      <c r="T2607" s="169" t="str">
        <f>IF(S2607="Yes",(NETWORKDAYS(H2607,$D$12,Lists!$F$45:$F$65)-IF(ISNUMBER(J2607),J2607,0)-1),".")</f>
        <v>.</v>
      </c>
      <c r="U2607" s="24"/>
      <c r="V2607" s="296" t="str">
        <f t="shared" si="122"/>
        <v>.</v>
      </c>
      <c r="W2607" s="44"/>
      <c r="X2607" s="307"/>
      <c r="Y2607" s="44"/>
      <c r="Z2607" s="44"/>
      <c r="AA2607" s="44"/>
      <c r="AB2607" s="44"/>
      <c r="AC2607" s="44"/>
      <c r="AD2607" s="44"/>
      <c r="AE2607" s="44"/>
      <c r="AF2607" s="44"/>
      <c r="AG2607" s="44"/>
    </row>
    <row r="2608" spans="1:33" s="105" customFormat="1" ht="11.45" customHeight="1" outlineLevel="1" x14ac:dyDescent="0.2">
      <c r="A2608" s="142">
        <f t="shared" si="121"/>
        <v>2591</v>
      </c>
      <c r="B2608" s="318"/>
      <c r="C2608" s="71"/>
      <c r="D2608" s="314"/>
      <c r="E2608" s="70"/>
      <c r="F2608" s="309"/>
      <c r="G2608" s="308"/>
      <c r="H2608" s="305"/>
      <c r="I2608" s="305"/>
      <c r="J2608" s="311"/>
      <c r="K2608" s="305"/>
      <c r="L2608" s="130" t="str">
        <f>IF(I2608&lt;H2608,"Check dates",IF(AND(H2608="",I2608&gt;0),"Check dates",IF(I2608="",".",IFERROR(MAX(0,NETWORKDAYS(H2608,I2608,Lists!$F$45:$F$65)-IF(ISNUMBER(J2608),J2608,0)-1,0),"."))))</f>
        <v>.</v>
      </c>
      <c r="M2608" s="308"/>
      <c r="N2608" s="308"/>
      <c r="O2608" s="304"/>
      <c r="P2608" s="304"/>
      <c r="Q2608" s="304"/>
      <c r="R2608" s="304"/>
      <c r="S2608" s="130" t="str">
        <f t="shared" si="123"/>
        <v>.</v>
      </c>
      <c r="T2608" s="169" t="str">
        <f>IF(S2608="Yes",(NETWORKDAYS(H2608,$D$12,Lists!$F$45:$F$65)-IF(ISNUMBER(J2608),J2608,0)-1),".")</f>
        <v>.</v>
      </c>
      <c r="U2608" s="24"/>
      <c r="V2608" s="296" t="str">
        <f t="shared" si="122"/>
        <v>.</v>
      </c>
      <c r="W2608" s="44"/>
      <c r="X2608" s="307"/>
      <c r="Y2608" s="44"/>
      <c r="Z2608" s="44"/>
      <c r="AA2608" s="44"/>
      <c r="AB2608" s="44"/>
      <c r="AC2608" s="44"/>
      <c r="AD2608" s="44"/>
      <c r="AE2608" s="44"/>
      <c r="AF2608" s="44"/>
      <c r="AG2608" s="44"/>
    </row>
    <row r="2609" spans="1:33" s="105" customFormat="1" ht="11.45" customHeight="1" outlineLevel="1" x14ac:dyDescent="0.2">
      <c r="A2609" s="142">
        <f t="shared" si="121"/>
        <v>2592</v>
      </c>
      <c r="B2609" s="318"/>
      <c r="C2609" s="71"/>
      <c r="D2609" s="314"/>
      <c r="E2609" s="70"/>
      <c r="F2609" s="309"/>
      <c r="G2609" s="308"/>
      <c r="H2609" s="305"/>
      <c r="I2609" s="305"/>
      <c r="J2609" s="311"/>
      <c r="K2609" s="305"/>
      <c r="L2609" s="130" t="str">
        <f>IF(I2609&lt;H2609,"Check dates",IF(AND(H2609="",I2609&gt;0),"Check dates",IF(I2609="",".",IFERROR(MAX(0,NETWORKDAYS(H2609,I2609,Lists!$F$45:$F$65)-IF(ISNUMBER(J2609),J2609,0)-1,0),"."))))</f>
        <v>.</v>
      </c>
      <c r="M2609" s="308"/>
      <c r="N2609" s="308"/>
      <c r="O2609" s="304"/>
      <c r="P2609" s="304"/>
      <c r="Q2609" s="304"/>
      <c r="R2609" s="304"/>
      <c r="S2609" s="130" t="str">
        <f t="shared" si="123"/>
        <v>.</v>
      </c>
      <c r="T2609" s="169" t="str">
        <f>IF(S2609="Yes",(NETWORKDAYS(H2609,$D$12,Lists!$F$45:$F$65)-IF(ISNUMBER(J2609),J2609,0)-1),".")</f>
        <v>.</v>
      </c>
      <c r="U2609" s="24"/>
      <c r="V2609" s="296" t="str">
        <f t="shared" si="122"/>
        <v>.</v>
      </c>
      <c r="W2609" s="44"/>
      <c r="X2609" s="307"/>
      <c r="Y2609" s="44"/>
      <c r="Z2609" s="44"/>
      <c r="AA2609" s="44"/>
      <c r="AB2609" s="44"/>
      <c r="AC2609" s="44"/>
      <c r="AD2609" s="44"/>
      <c r="AE2609" s="44"/>
      <c r="AF2609" s="44"/>
      <c r="AG2609" s="44"/>
    </row>
    <row r="2610" spans="1:33" s="105" customFormat="1" ht="11.45" customHeight="1" outlineLevel="1" x14ac:dyDescent="0.2">
      <c r="A2610" s="142">
        <f t="shared" si="121"/>
        <v>2593</v>
      </c>
      <c r="B2610" s="318"/>
      <c r="C2610" s="71"/>
      <c r="D2610" s="314"/>
      <c r="E2610" s="70"/>
      <c r="F2610" s="309"/>
      <c r="G2610" s="308"/>
      <c r="H2610" s="305"/>
      <c r="I2610" s="305"/>
      <c r="J2610" s="311"/>
      <c r="K2610" s="305"/>
      <c r="L2610" s="130" t="str">
        <f>IF(I2610&lt;H2610,"Check dates",IF(AND(H2610="",I2610&gt;0),"Check dates",IF(I2610="",".",IFERROR(MAX(0,NETWORKDAYS(H2610,I2610,Lists!$F$45:$F$65)-IF(ISNUMBER(J2610),J2610,0)-1,0),"."))))</f>
        <v>.</v>
      </c>
      <c r="M2610" s="308"/>
      <c r="N2610" s="308"/>
      <c r="O2610" s="304"/>
      <c r="P2610" s="304"/>
      <c r="Q2610" s="304"/>
      <c r="R2610" s="304"/>
      <c r="S2610" s="130" t="str">
        <f t="shared" si="123"/>
        <v>.</v>
      </c>
      <c r="T2610" s="169" t="str">
        <f>IF(S2610="Yes",(NETWORKDAYS(H2610,$D$12,Lists!$F$45:$F$65)-IF(ISNUMBER(J2610),J2610,0)-1),".")</f>
        <v>.</v>
      </c>
      <c r="U2610" s="24"/>
      <c r="V2610" s="296" t="str">
        <f t="shared" si="122"/>
        <v>.</v>
      </c>
      <c r="W2610" s="44"/>
      <c r="X2610" s="307"/>
      <c r="Y2610" s="44"/>
      <c r="Z2610" s="44"/>
      <c r="AA2610" s="44"/>
      <c r="AB2610" s="44"/>
      <c r="AC2610" s="44"/>
      <c r="AD2610" s="44"/>
      <c r="AE2610" s="44"/>
      <c r="AF2610" s="44"/>
      <c r="AG2610" s="44"/>
    </row>
    <row r="2611" spans="1:33" s="105" customFormat="1" ht="11.45" customHeight="1" outlineLevel="1" x14ac:dyDescent="0.2">
      <c r="A2611" s="142">
        <f t="shared" si="121"/>
        <v>2594</v>
      </c>
      <c r="B2611" s="318"/>
      <c r="C2611" s="71"/>
      <c r="D2611" s="314"/>
      <c r="E2611" s="70"/>
      <c r="F2611" s="309"/>
      <c r="G2611" s="308"/>
      <c r="H2611" s="305"/>
      <c r="I2611" s="319"/>
      <c r="J2611" s="311"/>
      <c r="K2611" s="305"/>
      <c r="L2611" s="130" t="str">
        <f>IF(I2611&lt;H2611,"Check dates",IF(AND(H2611="",I2611&gt;0),"Check dates",IF(I2611="",".",IFERROR(MAX(0,NETWORKDAYS(H2611,I2611,Lists!$F$45:$F$65)-IF(ISNUMBER(J2611),J2611,0)-1,0),"."))))</f>
        <v>.</v>
      </c>
      <c r="M2611" s="308"/>
      <c r="N2611" s="308"/>
      <c r="O2611" s="304"/>
      <c r="P2611" s="304"/>
      <c r="Q2611" s="304"/>
      <c r="R2611" s="304"/>
      <c r="S2611" s="130" t="str">
        <f t="shared" si="123"/>
        <v>.</v>
      </c>
      <c r="T2611" s="169" t="str">
        <f>IF(S2611="Yes",(NETWORKDAYS(H2611,$D$12,Lists!$F$45:$F$65)-IF(ISNUMBER(J2611),J2611,0)-1),".")</f>
        <v>.</v>
      </c>
      <c r="U2611" s="24"/>
      <c r="V2611" s="296" t="str">
        <f t="shared" si="122"/>
        <v>.</v>
      </c>
      <c r="W2611" s="44"/>
      <c r="X2611" s="307"/>
      <c r="Y2611" s="44"/>
      <c r="Z2611" s="44"/>
      <c r="AA2611" s="44"/>
      <c r="AB2611" s="44"/>
      <c r="AC2611" s="44"/>
      <c r="AD2611" s="44"/>
      <c r="AE2611" s="44"/>
      <c r="AF2611" s="44"/>
      <c r="AG2611" s="44"/>
    </row>
    <row r="2612" spans="1:33" s="105" customFormat="1" ht="11.45" customHeight="1" outlineLevel="1" x14ac:dyDescent="0.2">
      <c r="A2612" s="142">
        <f t="shared" si="121"/>
        <v>2595</v>
      </c>
      <c r="B2612" s="318"/>
      <c r="C2612" s="71"/>
      <c r="D2612" s="314"/>
      <c r="E2612" s="70"/>
      <c r="F2612" s="309"/>
      <c r="G2612" s="308"/>
      <c r="H2612" s="305"/>
      <c r="I2612" s="305"/>
      <c r="J2612" s="311"/>
      <c r="K2612" s="305"/>
      <c r="L2612" s="130" t="str">
        <f>IF(I2612&lt;H2612,"Check dates",IF(AND(H2612="",I2612&gt;0),"Check dates",IF(I2612="",".",IFERROR(MAX(0,NETWORKDAYS(H2612,I2612,Lists!$F$45:$F$65)-IF(ISNUMBER(J2612),J2612,0)-1,0),"."))))</f>
        <v>.</v>
      </c>
      <c r="M2612" s="308"/>
      <c r="N2612" s="308"/>
      <c r="O2612" s="304"/>
      <c r="P2612" s="304"/>
      <c r="Q2612" s="304"/>
      <c r="R2612" s="304"/>
      <c r="S2612" s="130" t="str">
        <f t="shared" si="123"/>
        <v>.</v>
      </c>
      <c r="T2612" s="169" t="str">
        <f>IF(S2612="Yes",(NETWORKDAYS(H2612,$D$12,Lists!$F$45:$F$65)-IF(ISNUMBER(J2612),J2612,0)-1),".")</f>
        <v>.</v>
      </c>
      <c r="U2612" s="24"/>
      <c r="V2612" s="296" t="str">
        <f t="shared" si="122"/>
        <v>.</v>
      </c>
      <c r="W2612" s="44"/>
      <c r="X2612" s="307"/>
      <c r="Y2612" s="44"/>
      <c r="Z2612" s="44"/>
      <c r="AA2612" s="44"/>
      <c r="AB2612" s="44"/>
      <c r="AC2612" s="44"/>
      <c r="AD2612" s="44"/>
      <c r="AE2612" s="44"/>
      <c r="AF2612" s="44"/>
      <c r="AG2612" s="44"/>
    </row>
    <row r="2613" spans="1:33" s="105" customFormat="1" ht="11.45" customHeight="1" outlineLevel="1" x14ac:dyDescent="0.2">
      <c r="A2613" s="142">
        <f t="shared" si="121"/>
        <v>2596</v>
      </c>
      <c r="B2613" s="318"/>
      <c r="C2613" s="71"/>
      <c r="D2613" s="314"/>
      <c r="E2613" s="70"/>
      <c r="F2613" s="309"/>
      <c r="G2613" s="308"/>
      <c r="H2613" s="305"/>
      <c r="I2613" s="305"/>
      <c r="J2613" s="311"/>
      <c r="K2613" s="305"/>
      <c r="L2613" s="130" t="str">
        <f>IF(I2613&lt;H2613,"Check dates",IF(AND(H2613="",I2613&gt;0),"Check dates",IF(I2613="",".",IFERROR(MAX(0,NETWORKDAYS(H2613,I2613,Lists!$F$45:$F$65)-IF(ISNUMBER(J2613),J2613,0)-1,0),"."))))</f>
        <v>.</v>
      </c>
      <c r="M2613" s="308"/>
      <c r="N2613" s="308"/>
      <c r="O2613" s="304"/>
      <c r="P2613" s="304"/>
      <c r="Q2613" s="304"/>
      <c r="R2613" s="304"/>
      <c r="S2613" s="130" t="str">
        <f t="shared" si="123"/>
        <v>.</v>
      </c>
      <c r="T2613" s="169" t="str">
        <f>IF(S2613="Yes",(NETWORKDAYS(H2613,$D$12,Lists!$F$45:$F$65)-IF(ISNUMBER(J2613),J2613,0)-1),".")</f>
        <v>.</v>
      </c>
      <c r="U2613" s="24"/>
      <c r="V2613" s="296" t="str">
        <f t="shared" si="122"/>
        <v>.</v>
      </c>
      <c r="W2613" s="44"/>
      <c r="X2613" s="307"/>
      <c r="Y2613" s="44"/>
      <c r="Z2613" s="44"/>
      <c r="AA2613" s="44"/>
      <c r="AB2613" s="44"/>
      <c r="AC2613" s="44"/>
      <c r="AD2613" s="44"/>
      <c r="AE2613" s="44"/>
      <c r="AF2613" s="44"/>
      <c r="AG2613" s="44"/>
    </row>
    <row r="2614" spans="1:33" s="105" customFormat="1" ht="11.45" customHeight="1" outlineLevel="1" x14ac:dyDescent="0.2">
      <c r="A2614" s="142">
        <f t="shared" si="121"/>
        <v>2597</v>
      </c>
      <c r="B2614" s="318"/>
      <c r="C2614" s="71"/>
      <c r="D2614" s="314"/>
      <c r="E2614" s="70"/>
      <c r="F2614" s="309"/>
      <c r="G2614" s="308"/>
      <c r="H2614" s="305"/>
      <c r="I2614" s="305"/>
      <c r="J2614" s="311"/>
      <c r="K2614" s="305"/>
      <c r="L2614" s="130" t="str">
        <f>IF(I2614&lt;H2614,"Check dates",IF(AND(H2614="",I2614&gt;0),"Check dates",IF(I2614="",".",IFERROR(MAX(0,NETWORKDAYS(H2614,I2614,Lists!$F$45:$F$65)-IF(ISNUMBER(J2614),J2614,0)-1,0),"."))))</f>
        <v>.</v>
      </c>
      <c r="M2614" s="308"/>
      <c r="N2614" s="308"/>
      <c r="O2614" s="304"/>
      <c r="P2614" s="304"/>
      <c r="Q2614" s="304"/>
      <c r="R2614" s="304"/>
      <c r="S2614" s="130" t="str">
        <f t="shared" si="123"/>
        <v>.</v>
      </c>
      <c r="T2614" s="169" t="str">
        <f>IF(S2614="Yes",(NETWORKDAYS(H2614,$D$12,Lists!$F$45:$F$65)-IF(ISNUMBER(J2614),J2614,0)-1),".")</f>
        <v>.</v>
      </c>
      <c r="U2614" s="24"/>
      <c r="V2614" s="296" t="str">
        <f t="shared" si="122"/>
        <v>.</v>
      </c>
      <c r="W2614" s="44"/>
      <c r="X2614" s="307"/>
      <c r="Y2614" s="44"/>
      <c r="Z2614" s="44"/>
      <c r="AA2614" s="44"/>
      <c r="AB2614" s="44"/>
      <c r="AC2614" s="44"/>
      <c r="AD2614" s="44"/>
      <c r="AE2614" s="44"/>
      <c r="AF2614" s="44"/>
      <c r="AG2614" s="44"/>
    </row>
    <row r="2615" spans="1:33" s="105" customFormat="1" ht="11.45" customHeight="1" outlineLevel="1" x14ac:dyDescent="0.2">
      <c r="A2615" s="142">
        <f t="shared" si="121"/>
        <v>2598</v>
      </c>
      <c r="B2615" s="318"/>
      <c r="C2615" s="71"/>
      <c r="D2615" s="314"/>
      <c r="E2615" s="70"/>
      <c r="F2615" s="309"/>
      <c r="G2615" s="308"/>
      <c r="H2615" s="305"/>
      <c r="I2615" s="305"/>
      <c r="J2615" s="311"/>
      <c r="K2615" s="305"/>
      <c r="L2615" s="130" t="str">
        <f>IF(I2615&lt;H2615,"Check dates",IF(AND(H2615="",I2615&gt;0),"Check dates",IF(I2615="",".",IFERROR(MAX(0,NETWORKDAYS(H2615,I2615,Lists!$F$45:$F$65)-IF(ISNUMBER(J2615),J2615,0)-1,0),"."))))</f>
        <v>.</v>
      </c>
      <c r="M2615" s="308"/>
      <c r="N2615" s="308"/>
      <c r="O2615" s="304"/>
      <c r="P2615" s="304"/>
      <c r="Q2615" s="304"/>
      <c r="R2615" s="304"/>
      <c r="S2615" s="130" t="str">
        <f t="shared" si="123"/>
        <v>.</v>
      </c>
      <c r="T2615" s="169" t="str">
        <f>IF(S2615="Yes",(NETWORKDAYS(H2615,$D$12,Lists!$F$45:$F$65)-IF(ISNUMBER(J2615),J2615,0)-1),".")</f>
        <v>.</v>
      </c>
      <c r="U2615" s="24"/>
      <c r="V2615" s="296" t="str">
        <f t="shared" si="122"/>
        <v>.</v>
      </c>
      <c r="W2615" s="44"/>
      <c r="X2615" s="307"/>
      <c r="Y2615" s="44"/>
      <c r="Z2615" s="44"/>
      <c r="AA2615" s="44"/>
      <c r="AB2615" s="44"/>
      <c r="AC2615" s="44"/>
      <c r="AD2615" s="44"/>
      <c r="AE2615" s="44"/>
      <c r="AF2615" s="44"/>
      <c r="AG2615" s="44"/>
    </row>
    <row r="2616" spans="1:33" s="105" customFormat="1" ht="11.45" customHeight="1" outlineLevel="1" x14ac:dyDescent="0.2">
      <c r="A2616" s="142">
        <f t="shared" si="121"/>
        <v>2599</v>
      </c>
      <c r="B2616" s="318"/>
      <c r="C2616" s="71"/>
      <c r="D2616" s="314"/>
      <c r="E2616" s="70"/>
      <c r="F2616" s="309"/>
      <c r="G2616" s="308"/>
      <c r="H2616" s="305"/>
      <c r="I2616" s="305"/>
      <c r="J2616" s="311"/>
      <c r="K2616" s="305"/>
      <c r="L2616" s="130" t="str">
        <f>IF(I2616&lt;H2616,"Check dates",IF(AND(H2616="",I2616&gt;0),"Check dates",IF(I2616="",".",IFERROR(MAX(0,NETWORKDAYS(H2616,I2616,Lists!$F$45:$F$65)-IF(ISNUMBER(J2616),J2616,0)-1,0),"."))))</f>
        <v>.</v>
      </c>
      <c r="M2616" s="308"/>
      <c r="N2616" s="308"/>
      <c r="O2616" s="304"/>
      <c r="P2616" s="304"/>
      <c r="Q2616" s="304"/>
      <c r="R2616" s="304"/>
      <c r="S2616" s="130" t="str">
        <f t="shared" si="123"/>
        <v>.</v>
      </c>
      <c r="T2616" s="169" t="str">
        <f>IF(S2616="Yes",(NETWORKDAYS(H2616,$D$12,Lists!$F$45:$F$65)-IF(ISNUMBER(J2616),J2616,0)-1),".")</f>
        <v>.</v>
      </c>
      <c r="U2616" s="24"/>
      <c r="V2616" s="296" t="str">
        <f t="shared" si="122"/>
        <v>.</v>
      </c>
      <c r="W2616" s="44"/>
      <c r="X2616" s="307"/>
      <c r="Y2616" s="44"/>
      <c r="Z2616" s="44"/>
      <c r="AA2616" s="44"/>
      <c r="AB2616" s="44"/>
      <c r="AC2616" s="44"/>
      <c r="AD2616" s="44"/>
      <c r="AE2616" s="44"/>
      <c r="AF2616" s="44"/>
      <c r="AG2616" s="44"/>
    </row>
    <row r="2617" spans="1:33" s="105" customFormat="1" ht="11.45" customHeight="1" outlineLevel="1" x14ac:dyDescent="0.2">
      <c r="A2617" s="142">
        <f t="shared" si="121"/>
        <v>2600</v>
      </c>
      <c r="B2617" s="318"/>
      <c r="C2617" s="71"/>
      <c r="D2617" s="314"/>
      <c r="E2617" s="70"/>
      <c r="F2617" s="309"/>
      <c r="G2617" s="308"/>
      <c r="H2617" s="305"/>
      <c r="I2617" s="305"/>
      <c r="J2617" s="311"/>
      <c r="K2617" s="305"/>
      <c r="L2617" s="130" t="str">
        <f>IF(I2617&lt;H2617,"Check dates",IF(AND(H2617="",I2617&gt;0),"Check dates",IF(I2617="",".",IFERROR(MAX(0,NETWORKDAYS(H2617,I2617,Lists!$F$45:$F$65)-IF(ISNUMBER(J2617),J2617,0)-1,0),"."))))</f>
        <v>.</v>
      </c>
      <c r="M2617" s="308"/>
      <c r="N2617" s="308"/>
      <c r="O2617" s="304"/>
      <c r="P2617" s="304"/>
      <c r="Q2617" s="304"/>
      <c r="R2617" s="304"/>
      <c r="S2617" s="130" t="str">
        <f t="shared" si="123"/>
        <v>.</v>
      </c>
      <c r="T2617" s="169" t="str">
        <f>IF(S2617="Yes",(NETWORKDAYS(H2617,$D$12,Lists!$F$45:$F$65)-IF(ISNUMBER(J2617),J2617,0)-1),".")</f>
        <v>.</v>
      </c>
      <c r="U2617" s="24"/>
      <c r="V2617" s="296" t="str">
        <f t="shared" si="122"/>
        <v>.</v>
      </c>
      <c r="W2617" s="44"/>
      <c r="X2617" s="307"/>
      <c r="Y2617" s="44"/>
      <c r="Z2617" s="44"/>
      <c r="AA2617" s="44"/>
      <c r="AB2617" s="44"/>
      <c r="AC2617" s="44"/>
      <c r="AD2617" s="44"/>
      <c r="AE2617" s="44"/>
      <c r="AF2617" s="44"/>
      <c r="AG2617" s="44"/>
    </row>
    <row r="2618" spans="1:33" s="105" customFormat="1" ht="11.45" customHeight="1" outlineLevel="1" x14ac:dyDescent="0.2">
      <c r="A2618" s="142">
        <f t="shared" si="121"/>
        <v>2601</v>
      </c>
      <c r="B2618" s="318"/>
      <c r="C2618" s="71"/>
      <c r="D2618" s="314"/>
      <c r="E2618" s="70"/>
      <c r="F2618" s="309"/>
      <c r="G2618" s="308"/>
      <c r="H2618" s="305"/>
      <c r="I2618" s="305"/>
      <c r="J2618" s="311"/>
      <c r="K2618" s="305"/>
      <c r="L2618" s="130" t="str">
        <f>IF(I2618&lt;H2618,"Check dates",IF(AND(H2618="",I2618&gt;0),"Check dates",IF(I2618="",".",IFERROR(MAX(0,NETWORKDAYS(H2618,I2618,Lists!$F$45:$F$65)-IF(ISNUMBER(J2618),J2618,0)-1,0),"."))))</f>
        <v>.</v>
      </c>
      <c r="M2618" s="308"/>
      <c r="N2618" s="308"/>
      <c r="O2618" s="304"/>
      <c r="P2618" s="304"/>
      <c r="Q2618" s="304"/>
      <c r="R2618" s="304"/>
      <c r="S2618" s="130" t="str">
        <f t="shared" si="123"/>
        <v>.</v>
      </c>
      <c r="T2618" s="169" t="str">
        <f>IF(S2618="Yes",(NETWORKDAYS(H2618,$D$12,Lists!$F$45:$F$65)-IF(ISNUMBER(J2618),J2618,0)-1),".")</f>
        <v>.</v>
      </c>
      <c r="U2618" s="24"/>
      <c r="V2618" s="296" t="str">
        <f t="shared" si="122"/>
        <v>.</v>
      </c>
      <c r="W2618" s="44"/>
      <c r="X2618" s="307"/>
      <c r="Y2618" s="44"/>
      <c r="Z2618" s="44"/>
      <c r="AA2618" s="44"/>
      <c r="AB2618" s="44"/>
      <c r="AC2618" s="44"/>
      <c r="AD2618" s="44"/>
      <c r="AE2618" s="44"/>
      <c r="AF2618" s="44"/>
      <c r="AG2618" s="44"/>
    </row>
    <row r="2619" spans="1:33" s="105" customFormat="1" ht="11.45" customHeight="1" outlineLevel="1" x14ac:dyDescent="0.2">
      <c r="A2619" s="142">
        <f t="shared" si="121"/>
        <v>2602</v>
      </c>
      <c r="B2619" s="318"/>
      <c r="C2619" s="71"/>
      <c r="D2619" s="314"/>
      <c r="E2619" s="70"/>
      <c r="F2619" s="309"/>
      <c r="G2619" s="308"/>
      <c r="H2619" s="305"/>
      <c r="I2619" s="305"/>
      <c r="J2619" s="311"/>
      <c r="K2619" s="305"/>
      <c r="L2619" s="130" t="str">
        <f>IF(I2619&lt;H2619,"Check dates",IF(AND(H2619="",I2619&gt;0),"Check dates",IF(I2619="",".",IFERROR(MAX(0,NETWORKDAYS(H2619,I2619,Lists!$F$45:$F$65)-IF(ISNUMBER(J2619),J2619,0)-1,0),"."))))</f>
        <v>.</v>
      </c>
      <c r="M2619" s="308"/>
      <c r="N2619" s="308"/>
      <c r="O2619" s="304"/>
      <c r="P2619" s="304"/>
      <c r="Q2619" s="304"/>
      <c r="R2619" s="304"/>
      <c r="S2619" s="130" t="str">
        <f t="shared" si="123"/>
        <v>.</v>
      </c>
      <c r="T2619" s="169" t="str">
        <f>IF(S2619="Yes",(NETWORKDAYS(H2619,$D$12,Lists!$F$45:$F$65)-IF(ISNUMBER(J2619),J2619,0)-1),".")</f>
        <v>.</v>
      </c>
      <c r="U2619" s="24"/>
      <c r="V2619" s="296" t="str">
        <f t="shared" si="122"/>
        <v>.</v>
      </c>
      <c r="W2619" s="44"/>
      <c r="X2619" s="307"/>
      <c r="Y2619" s="44"/>
      <c r="Z2619" s="44"/>
      <c r="AA2619" s="44"/>
      <c r="AB2619" s="44"/>
      <c r="AC2619" s="44"/>
      <c r="AD2619" s="44"/>
      <c r="AE2619" s="44"/>
      <c r="AF2619" s="44"/>
      <c r="AG2619" s="44"/>
    </row>
    <row r="2620" spans="1:33" s="105" customFormat="1" ht="11.45" customHeight="1" outlineLevel="1" x14ac:dyDescent="0.2">
      <c r="A2620" s="142">
        <f t="shared" si="121"/>
        <v>2603</v>
      </c>
      <c r="B2620" s="318"/>
      <c r="C2620" s="71"/>
      <c r="D2620" s="314"/>
      <c r="E2620" s="70"/>
      <c r="F2620" s="309"/>
      <c r="G2620" s="308"/>
      <c r="H2620" s="305"/>
      <c r="I2620" s="305"/>
      <c r="J2620" s="311"/>
      <c r="K2620" s="305"/>
      <c r="L2620" s="130" t="str">
        <f>IF(I2620&lt;H2620,"Check dates",IF(AND(H2620="",I2620&gt;0),"Check dates",IF(I2620="",".",IFERROR(MAX(0,NETWORKDAYS(H2620,I2620,Lists!$F$45:$F$65)-IF(ISNUMBER(J2620),J2620,0)-1,0),"."))))</f>
        <v>.</v>
      </c>
      <c r="M2620" s="308"/>
      <c r="N2620" s="308"/>
      <c r="O2620" s="304"/>
      <c r="P2620" s="304"/>
      <c r="Q2620" s="304"/>
      <c r="R2620" s="304"/>
      <c r="S2620" s="130" t="str">
        <f t="shared" si="123"/>
        <v>.</v>
      </c>
      <c r="T2620" s="169" t="str">
        <f>IF(S2620="Yes",(NETWORKDAYS(H2620,$D$12,Lists!$F$45:$F$65)-IF(ISNUMBER(J2620),J2620,0)-1),".")</f>
        <v>.</v>
      </c>
      <c r="U2620" s="24"/>
      <c r="V2620" s="296" t="str">
        <f t="shared" si="122"/>
        <v>.</v>
      </c>
      <c r="W2620" s="44"/>
      <c r="X2620" s="307"/>
      <c r="Y2620" s="44"/>
      <c r="Z2620" s="44"/>
      <c r="AA2620" s="44"/>
      <c r="AB2620" s="44"/>
      <c r="AC2620" s="44"/>
      <c r="AD2620" s="44"/>
      <c r="AE2620" s="44"/>
      <c r="AF2620" s="44"/>
      <c r="AG2620" s="44"/>
    </row>
    <row r="2621" spans="1:33" s="105" customFormat="1" ht="11.45" customHeight="1" outlineLevel="1" x14ac:dyDescent="0.2">
      <c r="A2621" s="142">
        <f t="shared" si="121"/>
        <v>2604</v>
      </c>
      <c r="B2621" s="318"/>
      <c r="C2621" s="71"/>
      <c r="D2621" s="314"/>
      <c r="E2621" s="70"/>
      <c r="F2621" s="309"/>
      <c r="G2621" s="308"/>
      <c r="H2621" s="305"/>
      <c r="I2621" s="305"/>
      <c r="J2621" s="311"/>
      <c r="K2621" s="305"/>
      <c r="L2621" s="130" t="str">
        <f>IF(I2621&lt;H2621,"Check dates",IF(AND(H2621="",I2621&gt;0),"Check dates",IF(I2621="",".",IFERROR(MAX(0,NETWORKDAYS(H2621,I2621,Lists!$F$45:$F$65)-IF(ISNUMBER(J2621),J2621,0)-1,0),"."))))</f>
        <v>.</v>
      </c>
      <c r="M2621" s="308"/>
      <c r="N2621" s="308"/>
      <c r="O2621" s="304"/>
      <c r="P2621" s="304"/>
      <c r="Q2621" s="304"/>
      <c r="R2621" s="304"/>
      <c r="S2621" s="130" t="str">
        <f t="shared" si="123"/>
        <v>.</v>
      </c>
      <c r="T2621" s="169" t="str">
        <f>IF(S2621="Yes",(NETWORKDAYS(H2621,$D$12,Lists!$F$45:$F$65)-IF(ISNUMBER(J2621),J2621,0)-1),".")</f>
        <v>.</v>
      </c>
      <c r="U2621" s="24"/>
      <c r="V2621" s="296" t="str">
        <f t="shared" si="122"/>
        <v>.</v>
      </c>
      <c r="W2621" s="44"/>
      <c r="X2621" s="307"/>
      <c r="Y2621" s="44"/>
      <c r="Z2621" s="44"/>
      <c r="AA2621" s="44"/>
      <c r="AB2621" s="44"/>
      <c r="AC2621" s="44"/>
      <c r="AD2621" s="44"/>
      <c r="AE2621" s="44"/>
      <c r="AF2621" s="44"/>
      <c r="AG2621" s="44"/>
    </row>
    <row r="2622" spans="1:33" s="105" customFormat="1" ht="11.45" customHeight="1" outlineLevel="1" x14ac:dyDescent="0.2">
      <c r="A2622" s="142">
        <f t="shared" si="121"/>
        <v>2605</v>
      </c>
      <c r="B2622" s="318"/>
      <c r="C2622" s="71"/>
      <c r="D2622" s="314"/>
      <c r="E2622" s="70"/>
      <c r="F2622" s="309"/>
      <c r="G2622" s="308"/>
      <c r="H2622" s="305"/>
      <c r="I2622" s="305"/>
      <c r="J2622" s="311"/>
      <c r="K2622" s="305"/>
      <c r="L2622" s="130" t="str">
        <f>IF(I2622&lt;H2622,"Check dates",IF(AND(H2622="",I2622&gt;0),"Check dates",IF(I2622="",".",IFERROR(MAX(0,NETWORKDAYS(H2622,I2622,Lists!$F$45:$F$65)-IF(ISNUMBER(J2622),J2622,0)-1,0),"."))))</f>
        <v>.</v>
      </c>
      <c r="M2622" s="308"/>
      <c r="N2622" s="308"/>
      <c r="O2622" s="304"/>
      <c r="P2622" s="304"/>
      <c r="Q2622" s="304"/>
      <c r="R2622" s="304"/>
      <c r="S2622" s="130" t="str">
        <f t="shared" si="123"/>
        <v>.</v>
      </c>
      <c r="T2622" s="169" t="str">
        <f>IF(S2622="Yes",(NETWORKDAYS(H2622,$D$12,Lists!$F$45:$F$65)-IF(ISNUMBER(J2622),J2622,0)-1),".")</f>
        <v>.</v>
      </c>
      <c r="U2622" s="24"/>
      <c r="V2622" s="296" t="str">
        <f t="shared" si="122"/>
        <v>.</v>
      </c>
      <c r="W2622" s="44"/>
      <c r="X2622" s="307"/>
      <c r="Y2622" s="44"/>
      <c r="Z2622" s="44"/>
      <c r="AA2622" s="44"/>
      <c r="AB2622" s="44"/>
      <c r="AC2622" s="44"/>
      <c r="AD2622" s="44"/>
      <c r="AE2622" s="44"/>
      <c r="AF2622" s="44"/>
      <c r="AG2622" s="44"/>
    </row>
    <row r="2623" spans="1:33" s="105" customFormat="1" ht="11.45" customHeight="1" outlineLevel="1" x14ac:dyDescent="0.2">
      <c r="A2623" s="142">
        <f t="shared" si="121"/>
        <v>2606</v>
      </c>
      <c r="B2623" s="318"/>
      <c r="C2623" s="71"/>
      <c r="D2623" s="314"/>
      <c r="E2623" s="70"/>
      <c r="F2623" s="309"/>
      <c r="G2623" s="308"/>
      <c r="H2623" s="305"/>
      <c r="I2623" s="305"/>
      <c r="J2623" s="311"/>
      <c r="K2623" s="305"/>
      <c r="L2623" s="130" t="str">
        <f>IF(I2623&lt;H2623,"Check dates",IF(AND(H2623="",I2623&gt;0),"Check dates",IF(I2623="",".",IFERROR(MAX(0,NETWORKDAYS(H2623,I2623,Lists!$F$45:$F$65)-IF(ISNUMBER(J2623),J2623,0)-1,0),"."))))</f>
        <v>.</v>
      </c>
      <c r="M2623" s="308"/>
      <c r="N2623" s="308"/>
      <c r="O2623" s="304"/>
      <c r="P2623" s="304"/>
      <c r="Q2623" s="304"/>
      <c r="R2623" s="304"/>
      <c r="S2623" s="130" t="str">
        <f t="shared" si="123"/>
        <v>.</v>
      </c>
      <c r="T2623" s="169" t="str">
        <f>IF(S2623="Yes",(NETWORKDAYS(H2623,$D$12,Lists!$F$45:$F$65)-IF(ISNUMBER(J2623),J2623,0)-1),".")</f>
        <v>.</v>
      </c>
      <c r="U2623" s="24"/>
      <c r="V2623" s="296" t="str">
        <f t="shared" si="122"/>
        <v>.</v>
      </c>
      <c r="W2623" s="44"/>
      <c r="X2623" s="307"/>
      <c r="Y2623" s="44"/>
      <c r="Z2623" s="44"/>
      <c r="AA2623" s="44"/>
      <c r="AB2623" s="44"/>
      <c r="AC2623" s="44"/>
      <c r="AD2623" s="44"/>
      <c r="AE2623" s="44"/>
      <c r="AF2623" s="44"/>
      <c r="AG2623" s="44"/>
    </row>
    <row r="2624" spans="1:33" s="105" customFormat="1" ht="11.45" customHeight="1" outlineLevel="1" x14ac:dyDescent="0.2">
      <c r="A2624" s="142">
        <f t="shared" si="121"/>
        <v>2607</v>
      </c>
      <c r="B2624" s="318"/>
      <c r="C2624" s="71"/>
      <c r="D2624" s="314"/>
      <c r="E2624" s="70"/>
      <c r="F2624" s="309"/>
      <c r="G2624" s="308"/>
      <c r="H2624" s="305"/>
      <c r="I2624" s="305"/>
      <c r="J2624" s="311"/>
      <c r="K2624" s="305"/>
      <c r="L2624" s="130" t="str">
        <f>IF(I2624&lt;H2624,"Check dates",IF(AND(H2624="",I2624&gt;0),"Check dates",IF(I2624="",".",IFERROR(MAX(0,NETWORKDAYS(H2624,I2624,Lists!$F$45:$F$65)-IF(ISNUMBER(J2624),J2624,0)-1,0),"."))))</f>
        <v>.</v>
      </c>
      <c r="M2624" s="308"/>
      <c r="N2624" s="308"/>
      <c r="O2624" s="304"/>
      <c r="P2624" s="304"/>
      <c r="Q2624" s="304"/>
      <c r="R2624" s="304"/>
      <c r="S2624" s="130" t="str">
        <f t="shared" si="123"/>
        <v>.</v>
      </c>
      <c r="T2624" s="169" t="str">
        <f>IF(S2624="Yes",(NETWORKDAYS(H2624,$D$12,Lists!$F$45:$F$65)-IF(ISNUMBER(J2624),J2624,0)-1),".")</f>
        <v>.</v>
      </c>
      <c r="U2624" s="24"/>
      <c r="V2624" s="296" t="str">
        <f t="shared" si="122"/>
        <v>.</v>
      </c>
      <c r="W2624" s="44"/>
      <c r="X2624" s="307"/>
      <c r="Y2624" s="44"/>
      <c r="Z2624" s="44"/>
      <c r="AA2624" s="44"/>
      <c r="AB2624" s="44"/>
      <c r="AC2624" s="44"/>
      <c r="AD2624" s="44"/>
      <c r="AE2624" s="44"/>
      <c r="AF2624" s="44"/>
      <c r="AG2624" s="44"/>
    </row>
    <row r="2625" spans="1:33" s="105" customFormat="1" ht="11.45" customHeight="1" outlineLevel="1" x14ac:dyDescent="0.2">
      <c r="A2625" s="142">
        <f t="shared" si="121"/>
        <v>2608</v>
      </c>
      <c r="B2625" s="318"/>
      <c r="C2625" s="71"/>
      <c r="D2625" s="314"/>
      <c r="E2625" s="70"/>
      <c r="F2625" s="309"/>
      <c r="G2625" s="308"/>
      <c r="H2625" s="305"/>
      <c r="I2625" s="305"/>
      <c r="J2625" s="311"/>
      <c r="K2625" s="305"/>
      <c r="L2625" s="130" t="str">
        <f>IF(I2625&lt;H2625,"Check dates",IF(AND(H2625="",I2625&gt;0),"Check dates",IF(I2625="",".",IFERROR(MAX(0,NETWORKDAYS(H2625,I2625,Lists!$F$45:$F$65)-IF(ISNUMBER(J2625),J2625,0)-1,0),"."))))</f>
        <v>.</v>
      </c>
      <c r="M2625" s="308"/>
      <c r="N2625" s="308"/>
      <c r="O2625" s="304"/>
      <c r="P2625" s="304"/>
      <c r="Q2625" s="304"/>
      <c r="R2625" s="304"/>
      <c r="S2625" s="130" t="str">
        <f t="shared" si="123"/>
        <v>.</v>
      </c>
      <c r="T2625" s="169" t="str">
        <f>IF(S2625="Yes",(NETWORKDAYS(H2625,$D$12,Lists!$F$45:$F$65)-IF(ISNUMBER(J2625),J2625,0)-1),".")</f>
        <v>.</v>
      </c>
      <c r="U2625" s="24"/>
      <c r="V2625" s="296" t="str">
        <f t="shared" si="122"/>
        <v>.</v>
      </c>
      <c r="W2625" s="44"/>
      <c r="X2625" s="307"/>
      <c r="Y2625" s="44"/>
      <c r="Z2625" s="44"/>
      <c r="AA2625" s="44"/>
      <c r="AB2625" s="44"/>
      <c r="AC2625" s="44"/>
      <c r="AD2625" s="44"/>
      <c r="AE2625" s="44"/>
      <c r="AF2625" s="44"/>
      <c r="AG2625" s="44"/>
    </row>
    <row r="2626" spans="1:33" s="105" customFormat="1" ht="11.45" customHeight="1" outlineLevel="1" x14ac:dyDescent="0.2">
      <c r="A2626" s="142">
        <f t="shared" si="121"/>
        <v>2609</v>
      </c>
      <c r="B2626" s="318"/>
      <c r="C2626" s="71"/>
      <c r="D2626" s="314"/>
      <c r="E2626" s="70"/>
      <c r="F2626" s="309"/>
      <c r="G2626" s="308"/>
      <c r="H2626" s="305"/>
      <c r="I2626" s="319"/>
      <c r="J2626" s="311"/>
      <c r="K2626" s="305"/>
      <c r="L2626" s="130" t="str">
        <f>IF(I2626&lt;H2626,"Check dates",IF(AND(H2626="",I2626&gt;0),"Check dates",IF(I2626="",".",IFERROR(MAX(0,NETWORKDAYS(H2626,I2626,Lists!$F$45:$F$65)-IF(ISNUMBER(J2626),J2626,0)-1,0),"."))))</f>
        <v>.</v>
      </c>
      <c r="M2626" s="308"/>
      <c r="N2626" s="308"/>
      <c r="O2626" s="304"/>
      <c r="P2626" s="304"/>
      <c r="Q2626" s="304"/>
      <c r="R2626" s="304"/>
      <c r="S2626" s="130" t="str">
        <f t="shared" si="123"/>
        <v>.</v>
      </c>
      <c r="T2626" s="169" t="str">
        <f>IF(S2626="Yes",(NETWORKDAYS(H2626,$D$12,Lists!$F$45:$F$65)-IF(ISNUMBER(J2626),J2626,0)-1),".")</f>
        <v>.</v>
      </c>
      <c r="U2626" s="24"/>
      <c r="V2626" s="296" t="str">
        <f t="shared" si="122"/>
        <v>.</v>
      </c>
      <c r="W2626" s="44"/>
      <c r="X2626" s="307"/>
      <c r="Y2626" s="44"/>
      <c r="Z2626" s="44"/>
      <c r="AA2626" s="44"/>
      <c r="AB2626" s="44"/>
      <c r="AC2626" s="44"/>
      <c r="AD2626" s="44"/>
      <c r="AE2626" s="44"/>
      <c r="AF2626" s="44"/>
      <c r="AG2626" s="44"/>
    </row>
    <row r="2627" spans="1:33" s="105" customFormat="1" ht="11.45" customHeight="1" outlineLevel="1" x14ac:dyDescent="0.2">
      <c r="A2627" s="142">
        <f t="shared" si="121"/>
        <v>2610</v>
      </c>
      <c r="B2627" s="318"/>
      <c r="C2627" s="71"/>
      <c r="D2627" s="314"/>
      <c r="E2627" s="70"/>
      <c r="F2627" s="309"/>
      <c r="G2627" s="308"/>
      <c r="H2627" s="305"/>
      <c r="I2627" s="319"/>
      <c r="J2627" s="311"/>
      <c r="K2627" s="305"/>
      <c r="L2627" s="130" t="str">
        <f>IF(I2627&lt;H2627,"Check dates",IF(AND(H2627="",I2627&gt;0),"Check dates",IF(I2627="",".",IFERROR(MAX(0,NETWORKDAYS(H2627,I2627,Lists!$F$45:$F$65)-IF(ISNUMBER(J2627),J2627,0)-1,0),"."))))</f>
        <v>.</v>
      </c>
      <c r="M2627" s="308"/>
      <c r="N2627" s="308"/>
      <c r="O2627" s="304"/>
      <c r="P2627" s="304"/>
      <c r="Q2627" s="304"/>
      <c r="R2627" s="304"/>
      <c r="S2627" s="130" t="str">
        <f t="shared" si="123"/>
        <v>.</v>
      </c>
      <c r="T2627" s="169" t="str">
        <f>IF(S2627="Yes",(NETWORKDAYS(H2627,$D$12,Lists!$F$45:$F$65)-IF(ISNUMBER(J2627),J2627,0)-1),".")</f>
        <v>.</v>
      </c>
      <c r="U2627" s="24"/>
      <c r="V2627" s="296" t="str">
        <f t="shared" si="122"/>
        <v>.</v>
      </c>
      <c r="W2627" s="44"/>
      <c r="X2627" s="307"/>
      <c r="Y2627" s="44"/>
      <c r="Z2627" s="44"/>
      <c r="AA2627" s="44"/>
      <c r="AB2627" s="44"/>
      <c r="AC2627" s="44"/>
      <c r="AD2627" s="44"/>
      <c r="AE2627" s="44"/>
      <c r="AF2627" s="44"/>
      <c r="AG2627" s="44"/>
    </row>
    <row r="2628" spans="1:33" s="105" customFormat="1" ht="11.45" customHeight="1" outlineLevel="1" x14ac:dyDescent="0.2">
      <c r="A2628" s="142">
        <f t="shared" si="121"/>
        <v>2611</v>
      </c>
      <c r="B2628" s="318"/>
      <c r="C2628" s="71"/>
      <c r="D2628" s="314"/>
      <c r="E2628" s="70"/>
      <c r="F2628" s="309"/>
      <c r="G2628" s="308"/>
      <c r="H2628" s="305"/>
      <c r="I2628" s="305"/>
      <c r="J2628" s="311"/>
      <c r="K2628" s="305"/>
      <c r="L2628" s="130" t="str">
        <f>IF(I2628&lt;H2628,"Check dates",IF(AND(H2628="",I2628&gt;0),"Check dates",IF(I2628="",".",IFERROR(MAX(0,NETWORKDAYS(H2628,I2628,Lists!$F$45:$F$65)-IF(ISNUMBER(J2628),J2628,0)-1,0),"."))))</f>
        <v>.</v>
      </c>
      <c r="M2628" s="308"/>
      <c r="N2628" s="308"/>
      <c r="O2628" s="304"/>
      <c r="P2628" s="304"/>
      <c r="Q2628" s="304"/>
      <c r="R2628" s="304"/>
      <c r="S2628" s="130" t="str">
        <f t="shared" si="123"/>
        <v>.</v>
      </c>
      <c r="T2628" s="169" t="str">
        <f>IF(S2628="Yes",(NETWORKDAYS(H2628,$D$12,Lists!$F$45:$F$65)-IF(ISNUMBER(J2628),J2628,0)-1),".")</f>
        <v>.</v>
      </c>
      <c r="U2628" s="24"/>
      <c r="V2628" s="296" t="str">
        <f t="shared" si="122"/>
        <v>.</v>
      </c>
      <c r="W2628" s="44"/>
      <c r="X2628" s="307"/>
      <c r="Y2628" s="44"/>
      <c r="Z2628" s="44"/>
      <c r="AA2628" s="44"/>
      <c r="AB2628" s="44"/>
      <c r="AC2628" s="44"/>
      <c r="AD2628" s="44"/>
      <c r="AE2628" s="44"/>
      <c r="AF2628" s="44"/>
      <c r="AG2628" s="44"/>
    </row>
    <row r="2629" spans="1:33" s="105" customFormat="1" ht="11.45" customHeight="1" outlineLevel="1" x14ac:dyDescent="0.2">
      <c r="A2629" s="142">
        <f t="shared" si="121"/>
        <v>2612</v>
      </c>
      <c r="B2629" s="318"/>
      <c r="C2629" s="71"/>
      <c r="D2629" s="314"/>
      <c r="E2629" s="70"/>
      <c r="F2629" s="309"/>
      <c r="G2629" s="308"/>
      <c r="H2629" s="305"/>
      <c r="I2629" s="305"/>
      <c r="J2629" s="311"/>
      <c r="K2629" s="305"/>
      <c r="L2629" s="130" t="str">
        <f>IF(I2629&lt;H2629,"Check dates",IF(AND(H2629="",I2629&gt;0),"Check dates",IF(I2629="",".",IFERROR(MAX(0,NETWORKDAYS(H2629,I2629,Lists!$F$45:$F$65)-IF(ISNUMBER(J2629),J2629,0)-1,0),"."))))</f>
        <v>.</v>
      </c>
      <c r="M2629" s="308"/>
      <c r="N2629" s="308"/>
      <c r="O2629" s="304"/>
      <c r="P2629" s="304"/>
      <c r="Q2629" s="304"/>
      <c r="R2629" s="304"/>
      <c r="S2629" s="130" t="str">
        <f t="shared" si="123"/>
        <v>.</v>
      </c>
      <c r="T2629" s="169" t="str">
        <f>IF(S2629="Yes",(NETWORKDAYS(H2629,$D$12,Lists!$F$45:$F$65)-IF(ISNUMBER(J2629),J2629,0)-1),".")</f>
        <v>.</v>
      </c>
      <c r="U2629" s="24"/>
      <c r="V2629" s="296" t="str">
        <f t="shared" si="122"/>
        <v>.</v>
      </c>
      <c r="W2629" s="44"/>
      <c r="X2629" s="307"/>
      <c r="Y2629" s="44"/>
      <c r="Z2629" s="44"/>
      <c r="AA2629" s="44"/>
      <c r="AB2629" s="44"/>
      <c r="AC2629" s="44"/>
      <c r="AD2629" s="44"/>
      <c r="AE2629" s="44"/>
      <c r="AF2629" s="44"/>
      <c r="AG2629" s="44"/>
    </row>
    <row r="2630" spans="1:33" s="105" customFormat="1" ht="11.45" customHeight="1" outlineLevel="1" x14ac:dyDescent="0.2">
      <c r="A2630" s="142">
        <f t="shared" si="121"/>
        <v>2613</v>
      </c>
      <c r="B2630" s="318"/>
      <c r="C2630" s="71"/>
      <c r="D2630" s="314"/>
      <c r="E2630" s="70"/>
      <c r="F2630" s="309"/>
      <c r="G2630" s="308"/>
      <c r="H2630" s="305"/>
      <c r="I2630" s="305"/>
      <c r="J2630" s="311"/>
      <c r="K2630" s="305"/>
      <c r="L2630" s="130" t="str">
        <f>IF(I2630&lt;H2630,"Check dates",IF(AND(H2630="",I2630&gt;0),"Check dates",IF(I2630="",".",IFERROR(MAX(0,NETWORKDAYS(H2630,I2630,Lists!$F$45:$F$65)-IF(ISNUMBER(J2630),J2630,0)-1,0),"."))))</f>
        <v>.</v>
      </c>
      <c r="M2630" s="308"/>
      <c r="N2630" s="308"/>
      <c r="O2630" s="304"/>
      <c r="P2630" s="304"/>
      <c r="Q2630" s="304"/>
      <c r="R2630" s="304"/>
      <c r="S2630" s="130" t="str">
        <f t="shared" si="123"/>
        <v>.</v>
      </c>
      <c r="T2630" s="169" t="str">
        <f>IF(S2630="Yes",(NETWORKDAYS(H2630,$D$12,Lists!$F$45:$F$65)-IF(ISNUMBER(J2630),J2630,0)-1),".")</f>
        <v>.</v>
      </c>
      <c r="U2630" s="24"/>
      <c r="V2630" s="296" t="str">
        <f t="shared" si="122"/>
        <v>.</v>
      </c>
      <c r="W2630" s="44"/>
      <c r="X2630" s="307"/>
      <c r="Y2630" s="44"/>
      <c r="Z2630" s="44"/>
      <c r="AA2630" s="44"/>
      <c r="AB2630" s="44"/>
      <c r="AC2630" s="44"/>
      <c r="AD2630" s="44"/>
      <c r="AE2630" s="44"/>
      <c r="AF2630" s="44"/>
      <c r="AG2630" s="44"/>
    </row>
    <row r="2631" spans="1:33" s="105" customFormat="1" ht="11.45" customHeight="1" outlineLevel="1" x14ac:dyDescent="0.2">
      <c r="A2631" s="142">
        <f t="shared" si="121"/>
        <v>2614</v>
      </c>
      <c r="B2631" s="318"/>
      <c r="C2631" s="71"/>
      <c r="D2631" s="314"/>
      <c r="E2631" s="70"/>
      <c r="F2631" s="309"/>
      <c r="G2631" s="308"/>
      <c r="H2631" s="305"/>
      <c r="I2631" s="305"/>
      <c r="J2631" s="311"/>
      <c r="K2631" s="305"/>
      <c r="L2631" s="130" t="str">
        <f>IF(I2631&lt;H2631,"Check dates",IF(AND(H2631="",I2631&gt;0),"Check dates",IF(I2631="",".",IFERROR(MAX(0,NETWORKDAYS(H2631,I2631,Lists!$F$45:$F$65)-IF(ISNUMBER(J2631),J2631,0)-1,0),"."))))</f>
        <v>.</v>
      </c>
      <c r="M2631" s="308"/>
      <c r="N2631" s="308"/>
      <c r="O2631" s="304"/>
      <c r="P2631" s="304"/>
      <c r="Q2631" s="304"/>
      <c r="R2631" s="304"/>
      <c r="S2631" s="130" t="str">
        <f t="shared" si="123"/>
        <v>.</v>
      </c>
      <c r="T2631" s="169" t="str">
        <f>IF(S2631="Yes",(NETWORKDAYS(H2631,$D$12,Lists!$F$45:$F$65)-IF(ISNUMBER(J2631),J2631,0)-1),".")</f>
        <v>.</v>
      </c>
      <c r="U2631" s="24"/>
      <c r="V2631" s="296" t="str">
        <f t="shared" si="122"/>
        <v>.</v>
      </c>
      <c r="W2631" s="44"/>
      <c r="X2631" s="307"/>
      <c r="Y2631" s="44"/>
      <c r="Z2631" s="44"/>
      <c r="AA2631" s="44"/>
      <c r="AB2631" s="44"/>
      <c r="AC2631" s="44"/>
      <c r="AD2631" s="44"/>
      <c r="AE2631" s="44"/>
      <c r="AF2631" s="44"/>
      <c r="AG2631" s="44"/>
    </row>
    <row r="2632" spans="1:33" s="105" customFormat="1" ht="11.45" customHeight="1" outlineLevel="1" x14ac:dyDescent="0.2">
      <c r="A2632" s="142">
        <f t="shared" si="121"/>
        <v>2615</v>
      </c>
      <c r="B2632" s="318"/>
      <c r="C2632" s="71"/>
      <c r="D2632" s="314"/>
      <c r="E2632" s="70"/>
      <c r="F2632" s="309"/>
      <c r="G2632" s="308"/>
      <c r="H2632" s="305"/>
      <c r="I2632" s="305"/>
      <c r="J2632" s="311"/>
      <c r="K2632" s="305"/>
      <c r="L2632" s="130" t="str">
        <f>IF(I2632&lt;H2632,"Check dates",IF(AND(H2632="",I2632&gt;0),"Check dates",IF(I2632="",".",IFERROR(MAX(0,NETWORKDAYS(H2632,I2632,Lists!$F$45:$F$65)-IF(ISNUMBER(J2632),J2632,0)-1,0),"."))))</f>
        <v>.</v>
      </c>
      <c r="M2632" s="308"/>
      <c r="N2632" s="308"/>
      <c r="O2632" s="304"/>
      <c r="P2632" s="304"/>
      <c r="Q2632" s="304"/>
      <c r="R2632" s="304"/>
      <c r="S2632" s="130" t="str">
        <f t="shared" si="123"/>
        <v>.</v>
      </c>
      <c r="T2632" s="169" t="str">
        <f>IF(S2632="Yes",(NETWORKDAYS(H2632,$D$12,Lists!$F$45:$F$65)-IF(ISNUMBER(J2632),J2632,0)-1),".")</f>
        <v>.</v>
      </c>
      <c r="U2632" s="24"/>
      <c r="V2632" s="296" t="str">
        <f t="shared" si="122"/>
        <v>.</v>
      </c>
      <c r="W2632" s="44"/>
      <c r="X2632" s="307"/>
      <c r="Y2632" s="44"/>
      <c r="Z2632" s="44"/>
      <c r="AA2632" s="44"/>
      <c r="AB2632" s="44"/>
      <c r="AC2632" s="44"/>
      <c r="AD2632" s="44"/>
      <c r="AE2632" s="44"/>
      <c r="AF2632" s="44"/>
      <c r="AG2632" s="44"/>
    </row>
    <row r="2633" spans="1:33" s="105" customFormat="1" ht="11.45" customHeight="1" outlineLevel="1" x14ac:dyDescent="0.2">
      <c r="A2633" s="142">
        <f t="shared" si="121"/>
        <v>2616</v>
      </c>
      <c r="B2633" s="318"/>
      <c r="C2633" s="71"/>
      <c r="D2633" s="314"/>
      <c r="E2633" s="70"/>
      <c r="F2633" s="309"/>
      <c r="G2633" s="308"/>
      <c r="H2633" s="305"/>
      <c r="I2633" s="305"/>
      <c r="J2633" s="312"/>
      <c r="K2633" s="305"/>
      <c r="L2633" s="130" t="str">
        <f>IF(I2633&lt;H2633,"Check dates",IF(AND(H2633="",I2633&gt;0),"Check dates",IF(I2633="",".",IFERROR(MAX(0,NETWORKDAYS(H2633,I2633,Lists!$F$45:$F$65)-IF(ISNUMBER(J2633),J2633,0)-1,0),"."))))</f>
        <v>.</v>
      </c>
      <c r="M2633" s="308"/>
      <c r="N2633" s="308"/>
      <c r="O2633" s="313"/>
      <c r="P2633" s="304"/>
      <c r="Q2633" s="304"/>
      <c r="R2633" s="304"/>
      <c r="S2633" s="130" t="str">
        <f t="shared" si="123"/>
        <v>.</v>
      </c>
      <c r="T2633" s="169" t="str">
        <f>IF(S2633="Yes",(NETWORKDAYS(H2633,$D$12,Lists!$F$45:$F$65)-IF(ISNUMBER(J2633),J2633,0)-1),".")</f>
        <v>.</v>
      </c>
      <c r="U2633" s="24"/>
      <c r="V2633" s="296" t="str">
        <f t="shared" si="122"/>
        <v>.</v>
      </c>
      <c r="W2633" s="44"/>
      <c r="X2633" s="307"/>
      <c r="Y2633" s="44"/>
      <c r="Z2633" s="44"/>
      <c r="AA2633" s="44"/>
      <c r="AB2633" s="44"/>
      <c r="AC2633" s="44"/>
      <c r="AD2633" s="44"/>
      <c r="AE2633" s="44"/>
      <c r="AF2633" s="44"/>
      <c r="AG2633" s="44"/>
    </row>
    <row r="2634" spans="1:33" s="105" customFormat="1" ht="11.45" customHeight="1" outlineLevel="1" x14ac:dyDescent="0.2">
      <c r="A2634" s="142">
        <f t="shared" si="121"/>
        <v>2617</v>
      </c>
      <c r="B2634" s="318"/>
      <c r="C2634" s="71"/>
      <c r="D2634" s="314"/>
      <c r="E2634" s="70"/>
      <c r="F2634" s="309"/>
      <c r="G2634" s="308"/>
      <c r="H2634" s="305"/>
      <c r="I2634" s="305"/>
      <c r="J2634" s="311"/>
      <c r="K2634" s="305"/>
      <c r="L2634" s="130" t="str">
        <f>IF(I2634&lt;H2634,"Check dates",IF(AND(H2634="",I2634&gt;0),"Check dates",IF(I2634="",".",IFERROR(MAX(0,NETWORKDAYS(H2634,I2634,Lists!$F$45:$F$65)-IF(ISNUMBER(J2634),J2634,0)-1,0),"."))))</f>
        <v>.</v>
      </c>
      <c r="M2634" s="308"/>
      <c r="N2634" s="308"/>
      <c r="O2634" s="304"/>
      <c r="P2634" s="304"/>
      <c r="Q2634" s="304"/>
      <c r="R2634" s="304"/>
      <c r="S2634" s="130" t="str">
        <f t="shared" si="123"/>
        <v>.</v>
      </c>
      <c r="T2634" s="169" t="str">
        <f>IF(S2634="Yes",(NETWORKDAYS(H2634,$D$12,Lists!$F$45:$F$65)-IF(ISNUMBER(J2634),J2634,0)-1),".")</f>
        <v>.</v>
      </c>
      <c r="U2634" s="24"/>
      <c r="V2634" s="296" t="str">
        <f t="shared" si="122"/>
        <v>.</v>
      </c>
      <c r="W2634" s="44"/>
      <c r="X2634" s="307"/>
      <c r="Y2634" s="44"/>
      <c r="Z2634" s="44"/>
      <c r="AA2634" s="44"/>
      <c r="AB2634" s="44"/>
      <c r="AC2634" s="44"/>
      <c r="AD2634" s="44"/>
      <c r="AE2634" s="44"/>
      <c r="AF2634" s="44"/>
      <c r="AG2634" s="44"/>
    </row>
    <row r="2635" spans="1:33" s="105" customFormat="1" ht="11.45" customHeight="1" outlineLevel="1" x14ac:dyDescent="0.2">
      <c r="A2635" s="142">
        <f t="shared" si="121"/>
        <v>2618</v>
      </c>
      <c r="B2635" s="318"/>
      <c r="C2635" s="71"/>
      <c r="D2635" s="314"/>
      <c r="E2635" s="70"/>
      <c r="F2635" s="309"/>
      <c r="G2635" s="308"/>
      <c r="H2635" s="305"/>
      <c r="I2635" s="305"/>
      <c r="J2635" s="311"/>
      <c r="K2635" s="305"/>
      <c r="L2635" s="130" t="str">
        <f>IF(I2635&lt;H2635,"Check dates",IF(AND(H2635="",I2635&gt;0),"Check dates",IF(I2635="",".",IFERROR(MAX(0,NETWORKDAYS(H2635,I2635,Lists!$F$45:$F$65)-IF(ISNUMBER(J2635),J2635,0)-1,0),"."))))</f>
        <v>.</v>
      </c>
      <c r="M2635" s="308"/>
      <c r="N2635" s="308"/>
      <c r="O2635" s="304"/>
      <c r="P2635" s="304"/>
      <c r="Q2635" s="304"/>
      <c r="R2635" s="304"/>
      <c r="S2635" s="130" t="str">
        <f t="shared" si="123"/>
        <v>.</v>
      </c>
      <c r="T2635" s="169" t="str">
        <f>IF(S2635="Yes",(NETWORKDAYS(H2635,$D$12,Lists!$F$45:$F$65)-IF(ISNUMBER(J2635),J2635,0)-1),".")</f>
        <v>.</v>
      </c>
      <c r="U2635" s="24"/>
      <c r="V2635" s="296" t="str">
        <f t="shared" si="122"/>
        <v>.</v>
      </c>
      <c r="W2635" s="44"/>
      <c r="X2635" s="307"/>
      <c r="Y2635" s="44"/>
      <c r="Z2635" s="44"/>
      <c r="AA2635" s="44"/>
      <c r="AB2635" s="44"/>
      <c r="AC2635" s="44"/>
      <c r="AD2635" s="44"/>
      <c r="AE2635" s="44"/>
      <c r="AF2635" s="44"/>
      <c r="AG2635" s="44"/>
    </row>
    <row r="2636" spans="1:33" s="105" customFormat="1" ht="11.45" customHeight="1" outlineLevel="1" x14ac:dyDescent="0.2">
      <c r="A2636" s="142">
        <f t="shared" si="121"/>
        <v>2619</v>
      </c>
      <c r="B2636" s="318"/>
      <c r="C2636" s="71"/>
      <c r="D2636" s="314"/>
      <c r="E2636" s="70"/>
      <c r="F2636" s="309"/>
      <c r="G2636" s="308"/>
      <c r="H2636" s="305"/>
      <c r="I2636" s="305"/>
      <c r="J2636" s="311"/>
      <c r="K2636" s="305"/>
      <c r="L2636" s="130" t="str">
        <f>IF(I2636&lt;H2636,"Check dates",IF(AND(H2636="",I2636&gt;0),"Check dates",IF(I2636="",".",IFERROR(MAX(0,NETWORKDAYS(H2636,I2636,Lists!$F$45:$F$65)-IF(ISNUMBER(J2636),J2636,0)-1,0),"."))))</f>
        <v>.</v>
      </c>
      <c r="M2636" s="308"/>
      <c r="N2636" s="308"/>
      <c r="O2636" s="304"/>
      <c r="P2636" s="304"/>
      <c r="Q2636" s="304"/>
      <c r="R2636" s="304"/>
      <c r="S2636" s="130" t="str">
        <f t="shared" si="123"/>
        <v>.</v>
      </c>
      <c r="T2636" s="169" t="str">
        <f>IF(S2636="Yes",(NETWORKDAYS(H2636,$D$12,Lists!$F$45:$F$65)-IF(ISNUMBER(J2636),J2636,0)-1),".")</f>
        <v>.</v>
      </c>
      <c r="U2636" s="24"/>
      <c r="V2636" s="296" t="str">
        <f t="shared" si="122"/>
        <v>.</v>
      </c>
      <c r="W2636" s="44"/>
      <c r="X2636" s="307"/>
      <c r="Y2636" s="44"/>
      <c r="Z2636" s="44"/>
      <c r="AA2636" s="44"/>
      <c r="AB2636" s="44"/>
      <c r="AC2636" s="44"/>
      <c r="AD2636" s="44"/>
      <c r="AE2636" s="44"/>
      <c r="AF2636" s="44"/>
      <c r="AG2636" s="44"/>
    </row>
    <row r="2637" spans="1:33" s="105" customFormat="1" ht="11.45" customHeight="1" outlineLevel="1" x14ac:dyDescent="0.2">
      <c r="A2637" s="142">
        <f t="shared" ref="A2637:A2700" si="124">A2636+1</f>
        <v>2620</v>
      </c>
      <c r="B2637" s="318"/>
      <c r="C2637" s="71"/>
      <c r="D2637" s="314"/>
      <c r="E2637" s="70"/>
      <c r="F2637" s="309"/>
      <c r="G2637" s="308"/>
      <c r="H2637" s="305"/>
      <c r="I2637" s="305"/>
      <c r="J2637" s="311"/>
      <c r="K2637" s="305"/>
      <c r="L2637" s="130" t="str">
        <f>IF(I2637&lt;H2637,"Check dates",IF(AND(H2637="",I2637&gt;0),"Check dates",IF(I2637="",".",IFERROR(MAX(0,NETWORKDAYS(H2637,I2637,Lists!$F$45:$F$65)-IF(ISNUMBER(J2637),J2637,0)-1,0),"."))))</f>
        <v>.</v>
      </c>
      <c r="M2637" s="308"/>
      <c r="N2637" s="308"/>
      <c r="O2637" s="304"/>
      <c r="P2637" s="304"/>
      <c r="Q2637" s="304"/>
      <c r="R2637" s="304"/>
      <c r="S2637" s="130" t="str">
        <f t="shared" si="123"/>
        <v>.</v>
      </c>
      <c r="T2637" s="169" t="str">
        <f>IF(S2637="Yes",(NETWORKDAYS(H2637,$D$12,Lists!$F$45:$F$65)-IF(ISNUMBER(J2637),J2637,0)-1),".")</f>
        <v>.</v>
      </c>
      <c r="U2637" s="24"/>
      <c r="V2637" s="296" t="str">
        <f t="shared" si="122"/>
        <v>.</v>
      </c>
      <c r="W2637" s="44"/>
      <c r="X2637" s="307"/>
      <c r="Y2637" s="44"/>
      <c r="Z2637" s="44"/>
      <c r="AA2637" s="44"/>
      <c r="AB2637" s="44"/>
      <c r="AC2637" s="44"/>
      <c r="AD2637" s="44"/>
      <c r="AE2637" s="44"/>
      <c r="AF2637" s="44"/>
      <c r="AG2637" s="44"/>
    </row>
    <row r="2638" spans="1:33" s="105" customFormat="1" ht="11.45" customHeight="1" outlineLevel="1" x14ac:dyDescent="0.2">
      <c r="A2638" s="142">
        <f t="shared" si="124"/>
        <v>2621</v>
      </c>
      <c r="B2638" s="318"/>
      <c r="C2638" s="71"/>
      <c r="D2638" s="314"/>
      <c r="E2638" s="70"/>
      <c r="F2638" s="309"/>
      <c r="G2638" s="308"/>
      <c r="H2638" s="305"/>
      <c r="I2638" s="319"/>
      <c r="J2638" s="311"/>
      <c r="K2638" s="305"/>
      <c r="L2638" s="130" t="str">
        <f>IF(I2638&lt;H2638,"Check dates",IF(AND(H2638="",I2638&gt;0),"Check dates",IF(I2638="",".",IFERROR(MAX(0,NETWORKDAYS(H2638,I2638,Lists!$F$45:$F$65)-IF(ISNUMBER(J2638),J2638,0)-1,0),"."))))</f>
        <v>.</v>
      </c>
      <c r="M2638" s="308"/>
      <c r="N2638" s="308"/>
      <c r="O2638" s="304"/>
      <c r="P2638" s="304"/>
      <c r="Q2638" s="304"/>
      <c r="R2638" s="304"/>
      <c r="S2638" s="130" t="str">
        <f t="shared" si="123"/>
        <v>.</v>
      </c>
      <c r="T2638" s="169" t="str">
        <f>IF(S2638="Yes",(NETWORKDAYS(H2638,$D$12,Lists!$F$45:$F$65)-IF(ISNUMBER(J2638),J2638,0)-1),".")</f>
        <v>.</v>
      </c>
      <c r="U2638" s="24"/>
      <c r="V2638" s="296" t="str">
        <f t="shared" si="122"/>
        <v>.</v>
      </c>
      <c r="W2638" s="44"/>
      <c r="X2638" s="307"/>
      <c r="Y2638" s="44"/>
      <c r="Z2638" s="44"/>
      <c r="AA2638" s="44"/>
      <c r="AB2638" s="44"/>
      <c r="AC2638" s="44"/>
      <c r="AD2638" s="44"/>
      <c r="AE2638" s="44"/>
      <c r="AF2638" s="44"/>
      <c r="AG2638" s="44"/>
    </row>
    <row r="2639" spans="1:33" s="105" customFormat="1" ht="11.45" customHeight="1" outlineLevel="1" x14ac:dyDescent="0.2">
      <c r="A2639" s="142">
        <f t="shared" si="124"/>
        <v>2622</v>
      </c>
      <c r="B2639" s="318"/>
      <c r="C2639" s="71"/>
      <c r="D2639" s="314"/>
      <c r="E2639" s="70"/>
      <c r="F2639" s="309"/>
      <c r="G2639" s="308"/>
      <c r="H2639" s="305"/>
      <c r="I2639" s="319"/>
      <c r="J2639" s="311"/>
      <c r="K2639" s="305"/>
      <c r="L2639" s="130" t="str">
        <f>IF(I2639&lt;H2639,"Check dates",IF(AND(H2639="",I2639&gt;0),"Check dates",IF(I2639="",".",IFERROR(MAX(0,NETWORKDAYS(H2639,I2639,Lists!$F$45:$F$65)-IF(ISNUMBER(J2639),J2639,0)-1,0),"."))))</f>
        <v>.</v>
      </c>
      <c r="M2639" s="308"/>
      <c r="N2639" s="308"/>
      <c r="O2639" s="304"/>
      <c r="P2639" s="304"/>
      <c r="Q2639" s="304"/>
      <c r="R2639" s="304"/>
      <c r="S2639" s="130" t="str">
        <f t="shared" si="123"/>
        <v>.</v>
      </c>
      <c r="T2639" s="169" t="str">
        <f>IF(S2639="Yes",(NETWORKDAYS(H2639,$D$12,Lists!$F$45:$F$65)-IF(ISNUMBER(J2639),J2639,0)-1),".")</f>
        <v>.</v>
      </c>
      <c r="U2639" s="24"/>
      <c r="V2639" s="296" t="str">
        <f t="shared" ref="V2639:V2702" si="125">IF(I2639="",".",IF(VALUE(I2639)&lt;=VALUE($D$12),VALUE(I2639),"."))</f>
        <v>.</v>
      </c>
      <c r="W2639" s="44"/>
      <c r="X2639" s="307"/>
      <c r="Y2639" s="44"/>
      <c r="Z2639" s="44"/>
      <c r="AA2639" s="44"/>
      <c r="AB2639" s="44"/>
      <c r="AC2639" s="44"/>
      <c r="AD2639" s="44"/>
      <c r="AE2639" s="44"/>
      <c r="AF2639" s="44"/>
      <c r="AG2639" s="44"/>
    </row>
    <row r="2640" spans="1:33" s="105" customFormat="1" ht="11.45" customHeight="1" outlineLevel="1" x14ac:dyDescent="0.2">
      <c r="A2640" s="142">
        <f t="shared" si="124"/>
        <v>2623</v>
      </c>
      <c r="B2640" s="318"/>
      <c r="C2640" s="71"/>
      <c r="D2640" s="314"/>
      <c r="E2640" s="70"/>
      <c r="F2640" s="309"/>
      <c r="G2640" s="308"/>
      <c r="H2640" s="305"/>
      <c r="I2640" s="305"/>
      <c r="J2640" s="311"/>
      <c r="K2640" s="305"/>
      <c r="L2640" s="130" t="str">
        <f>IF(I2640&lt;H2640,"Check dates",IF(AND(H2640="",I2640&gt;0),"Check dates",IF(I2640="",".",IFERROR(MAX(0,NETWORKDAYS(H2640,I2640,Lists!$F$45:$F$65)-IF(ISNUMBER(J2640),J2640,0)-1,0),"."))))</f>
        <v>.</v>
      </c>
      <c r="M2640" s="308"/>
      <c r="N2640" s="308"/>
      <c r="O2640" s="304"/>
      <c r="P2640" s="304"/>
      <c r="Q2640" s="304"/>
      <c r="R2640" s="304"/>
      <c r="S2640" s="130" t="str">
        <f t="shared" si="123"/>
        <v>.</v>
      </c>
      <c r="T2640" s="169" t="str">
        <f>IF(S2640="Yes",(NETWORKDAYS(H2640,$D$12,Lists!$F$45:$F$65)-IF(ISNUMBER(J2640),J2640,0)-1),".")</f>
        <v>.</v>
      </c>
      <c r="U2640" s="24"/>
      <c r="V2640" s="296" t="str">
        <f t="shared" si="125"/>
        <v>.</v>
      </c>
      <c r="W2640" s="44"/>
      <c r="X2640" s="307"/>
      <c r="Y2640" s="44"/>
      <c r="Z2640" s="44"/>
      <c r="AA2640" s="44"/>
      <c r="AB2640" s="44"/>
      <c r="AC2640" s="44"/>
      <c r="AD2640" s="44"/>
      <c r="AE2640" s="44"/>
      <c r="AF2640" s="44"/>
      <c r="AG2640" s="44"/>
    </row>
    <row r="2641" spans="1:33" s="105" customFormat="1" ht="11.45" customHeight="1" outlineLevel="1" x14ac:dyDescent="0.2">
      <c r="A2641" s="142">
        <f t="shared" si="124"/>
        <v>2624</v>
      </c>
      <c r="B2641" s="318"/>
      <c r="C2641" s="71"/>
      <c r="D2641" s="314"/>
      <c r="E2641" s="70"/>
      <c r="F2641" s="309"/>
      <c r="G2641" s="308"/>
      <c r="H2641" s="305"/>
      <c r="I2641" s="305"/>
      <c r="J2641" s="311"/>
      <c r="K2641" s="305"/>
      <c r="L2641" s="130" t="str">
        <f>IF(I2641&lt;H2641,"Check dates",IF(AND(H2641="",I2641&gt;0),"Check dates",IF(I2641="",".",IFERROR(MAX(0,NETWORKDAYS(H2641,I2641,Lists!$F$45:$F$65)-IF(ISNUMBER(J2641),J2641,0)-1,0),"."))))</f>
        <v>.</v>
      </c>
      <c r="M2641" s="308"/>
      <c r="N2641" s="308"/>
      <c r="O2641" s="304"/>
      <c r="P2641" s="304"/>
      <c r="Q2641" s="304"/>
      <c r="R2641" s="304"/>
      <c r="S2641" s="130" t="str">
        <f t="shared" si="123"/>
        <v>.</v>
      </c>
      <c r="T2641" s="169" t="str">
        <f>IF(S2641="Yes",(NETWORKDAYS(H2641,$D$12,Lists!$F$45:$F$65)-IF(ISNUMBER(J2641),J2641,0)-1),".")</f>
        <v>.</v>
      </c>
      <c r="U2641" s="24"/>
      <c r="V2641" s="296" t="str">
        <f t="shared" si="125"/>
        <v>.</v>
      </c>
      <c r="W2641" s="44"/>
      <c r="X2641" s="307"/>
      <c r="Y2641" s="44"/>
      <c r="Z2641" s="44"/>
      <c r="AA2641" s="44"/>
      <c r="AB2641" s="44"/>
      <c r="AC2641" s="44"/>
      <c r="AD2641" s="44"/>
      <c r="AE2641" s="44"/>
      <c r="AF2641" s="44"/>
      <c r="AG2641" s="44"/>
    </row>
    <row r="2642" spans="1:33" s="105" customFormat="1" ht="11.45" customHeight="1" outlineLevel="1" x14ac:dyDescent="0.2">
      <c r="A2642" s="142">
        <f t="shared" si="124"/>
        <v>2625</v>
      </c>
      <c r="B2642" s="318"/>
      <c r="C2642" s="71"/>
      <c r="D2642" s="314"/>
      <c r="E2642" s="70"/>
      <c r="F2642" s="309"/>
      <c r="G2642" s="308"/>
      <c r="H2642" s="305"/>
      <c r="I2642" s="305"/>
      <c r="J2642" s="311"/>
      <c r="K2642" s="305"/>
      <c r="L2642" s="130" t="str">
        <f>IF(I2642&lt;H2642,"Check dates",IF(AND(H2642="",I2642&gt;0),"Check dates",IF(I2642="",".",IFERROR(MAX(0,NETWORKDAYS(H2642,I2642,Lists!$F$45:$F$65)-IF(ISNUMBER(J2642),J2642,0)-1,0),"."))))</f>
        <v>.</v>
      </c>
      <c r="M2642" s="308"/>
      <c r="N2642" s="308"/>
      <c r="O2642" s="304"/>
      <c r="P2642" s="304"/>
      <c r="Q2642" s="304"/>
      <c r="R2642" s="304"/>
      <c r="S2642" s="130" t="str">
        <f t="shared" ref="S2642:S2705" si="126">IF(ISBLANK(B2642),".",IF(V2642=".","Yes","No"))</f>
        <v>.</v>
      </c>
      <c r="T2642" s="169" t="str">
        <f>IF(S2642="Yes",(NETWORKDAYS(H2642,$D$12,Lists!$F$45:$F$65)-IF(ISNUMBER(J2642),J2642,0)-1),".")</f>
        <v>.</v>
      </c>
      <c r="U2642" s="24"/>
      <c r="V2642" s="296" t="str">
        <f t="shared" si="125"/>
        <v>.</v>
      </c>
      <c r="W2642" s="44"/>
      <c r="X2642" s="307"/>
      <c r="Y2642" s="44"/>
      <c r="Z2642" s="44"/>
      <c r="AA2642" s="44"/>
      <c r="AB2642" s="44"/>
      <c r="AC2642" s="44"/>
      <c r="AD2642" s="44"/>
      <c r="AE2642" s="44"/>
      <c r="AF2642" s="44"/>
      <c r="AG2642" s="44"/>
    </row>
    <row r="2643" spans="1:33" s="105" customFormat="1" ht="11.45" customHeight="1" outlineLevel="1" x14ac:dyDescent="0.2">
      <c r="A2643" s="142">
        <f t="shared" si="124"/>
        <v>2626</v>
      </c>
      <c r="B2643" s="318"/>
      <c r="C2643" s="71"/>
      <c r="D2643" s="314"/>
      <c r="E2643" s="70"/>
      <c r="F2643" s="309"/>
      <c r="G2643" s="308"/>
      <c r="H2643" s="305"/>
      <c r="I2643" s="305"/>
      <c r="J2643" s="311"/>
      <c r="K2643" s="305"/>
      <c r="L2643" s="130" t="str">
        <f>IF(I2643&lt;H2643,"Check dates",IF(AND(H2643="",I2643&gt;0),"Check dates",IF(I2643="",".",IFERROR(MAX(0,NETWORKDAYS(H2643,I2643,Lists!$F$45:$F$65)-IF(ISNUMBER(J2643),J2643,0)-1,0),"."))))</f>
        <v>.</v>
      </c>
      <c r="M2643" s="308"/>
      <c r="N2643" s="308"/>
      <c r="O2643" s="304"/>
      <c r="P2643" s="304"/>
      <c r="Q2643" s="304"/>
      <c r="R2643" s="304"/>
      <c r="S2643" s="130" t="str">
        <f t="shared" si="126"/>
        <v>.</v>
      </c>
      <c r="T2643" s="169" t="str">
        <f>IF(S2643="Yes",(NETWORKDAYS(H2643,$D$12,Lists!$F$45:$F$65)-IF(ISNUMBER(J2643),J2643,0)-1),".")</f>
        <v>.</v>
      </c>
      <c r="U2643" s="24"/>
      <c r="V2643" s="296" t="str">
        <f t="shared" si="125"/>
        <v>.</v>
      </c>
      <c r="W2643" s="44"/>
      <c r="X2643" s="307"/>
      <c r="Y2643" s="44"/>
      <c r="Z2643" s="44"/>
      <c r="AA2643" s="44"/>
      <c r="AB2643" s="44"/>
      <c r="AC2643" s="44"/>
      <c r="AD2643" s="44"/>
      <c r="AE2643" s="44"/>
      <c r="AF2643" s="44"/>
      <c r="AG2643" s="44"/>
    </row>
    <row r="2644" spans="1:33" s="105" customFormat="1" ht="11.45" customHeight="1" outlineLevel="1" x14ac:dyDescent="0.2">
      <c r="A2644" s="142">
        <f t="shared" si="124"/>
        <v>2627</v>
      </c>
      <c r="B2644" s="318"/>
      <c r="C2644" s="71"/>
      <c r="D2644" s="314"/>
      <c r="E2644" s="70"/>
      <c r="F2644" s="309"/>
      <c r="G2644" s="308"/>
      <c r="H2644" s="305"/>
      <c r="I2644" s="319"/>
      <c r="J2644" s="311"/>
      <c r="K2644" s="305"/>
      <c r="L2644" s="130" t="str">
        <f>IF(I2644&lt;H2644,"Check dates",IF(AND(H2644="",I2644&gt;0),"Check dates",IF(I2644="",".",IFERROR(MAX(0,NETWORKDAYS(H2644,I2644,Lists!$F$45:$F$65)-IF(ISNUMBER(J2644),J2644,0)-1,0),"."))))</f>
        <v>.</v>
      </c>
      <c r="M2644" s="308"/>
      <c r="N2644" s="308"/>
      <c r="O2644" s="304"/>
      <c r="P2644" s="304"/>
      <c r="Q2644" s="304"/>
      <c r="R2644" s="304"/>
      <c r="S2644" s="130" t="str">
        <f t="shared" si="126"/>
        <v>.</v>
      </c>
      <c r="T2644" s="169" t="str">
        <f>IF(S2644="Yes",(NETWORKDAYS(H2644,$D$12,Lists!$F$45:$F$65)-IF(ISNUMBER(J2644),J2644,0)-1),".")</f>
        <v>.</v>
      </c>
      <c r="U2644" s="24"/>
      <c r="V2644" s="296" t="str">
        <f t="shared" si="125"/>
        <v>.</v>
      </c>
      <c r="W2644" s="44"/>
      <c r="X2644" s="307"/>
      <c r="Y2644" s="44"/>
      <c r="Z2644" s="44"/>
      <c r="AA2644" s="44"/>
      <c r="AB2644" s="44"/>
      <c r="AC2644" s="44"/>
      <c r="AD2644" s="44"/>
      <c r="AE2644" s="44"/>
      <c r="AF2644" s="44"/>
      <c r="AG2644" s="44"/>
    </row>
    <row r="2645" spans="1:33" s="105" customFormat="1" ht="11.45" customHeight="1" outlineLevel="1" x14ac:dyDescent="0.2">
      <c r="A2645" s="142">
        <f t="shared" si="124"/>
        <v>2628</v>
      </c>
      <c r="B2645" s="318"/>
      <c r="C2645" s="71"/>
      <c r="D2645" s="314"/>
      <c r="E2645" s="70"/>
      <c r="F2645" s="309"/>
      <c r="G2645" s="308"/>
      <c r="H2645" s="305"/>
      <c r="I2645" s="305"/>
      <c r="J2645" s="311"/>
      <c r="K2645" s="305"/>
      <c r="L2645" s="130" t="str">
        <f>IF(I2645&lt;H2645,"Check dates",IF(AND(H2645="",I2645&gt;0),"Check dates",IF(I2645="",".",IFERROR(MAX(0,NETWORKDAYS(H2645,I2645,Lists!$F$45:$F$65)-IF(ISNUMBER(J2645),J2645,0)-1,0),"."))))</f>
        <v>.</v>
      </c>
      <c r="M2645" s="308"/>
      <c r="N2645" s="308"/>
      <c r="O2645" s="304"/>
      <c r="P2645" s="304"/>
      <c r="Q2645" s="304"/>
      <c r="R2645" s="304"/>
      <c r="S2645" s="130" t="str">
        <f t="shared" si="126"/>
        <v>.</v>
      </c>
      <c r="T2645" s="169" t="str">
        <f>IF(S2645="Yes",(NETWORKDAYS(H2645,$D$12,Lists!$F$45:$F$65)-IF(ISNUMBER(J2645),J2645,0)-1),".")</f>
        <v>.</v>
      </c>
      <c r="U2645" s="24"/>
      <c r="V2645" s="296" t="str">
        <f t="shared" si="125"/>
        <v>.</v>
      </c>
      <c r="W2645" s="44"/>
      <c r="X2645" s="307"/>
      <c r="Y2645" s="44"/>
      <c r="Z2645" s="44"/>
      <c r="AA2645" s="44"/>
      <c r="AB2645" s="44"/>
      <c r="AC2645" s="44"/>
      <c r="AD2645" s="44"/>
      <c r="AE2645" s="44"/>
      <c r="AF2645" s="44"/>
      <c r="AG2645" s="44"/>
    </row>
    <row r="2646" spans="1:33" s="105" customFormat="1" ht="11.45" customHeight="1" outlineLevel="1" x14ac:dyDescent="0.2">
      <c r="A2646" s="142">
        <f t="shared" si="124"/>
        <v>2629</v>
      </c>
      <c r="B2646" s="318"/>
      <c r="C2646" s="71"/>
      <c r="D2646" s="314"/>
      <c r="E2646" s="70"/>
      <c r="F2646" s="309"/>
      <c r="G2646" s="308"/>
      <c r="H2646" s="305"/>
      <c r="I2646" s="305"/>
      <c r="J2646" s="311"/>
      <c r="K2646" s="305"/>
      <c r="L2646" s="130" t="str">
        <f>IF(I2646&lt;H2646,"Check dates",IF(AND(H2646="",I2646&gt;0),"Check dates",IF(I2646="",".",IFERROR(MAX(0,NETWORKDAYS(H2646,I2646,Lists!$F$45:$F$65)-IF(ISNUMBER(J2646),J2646,0)-1,0),"."))))</f>
        <v>.</v>
      </c>
      <c r="M2646" s="308"/>
      <c r="N2646" s="308"/>
      <c r="O2646" s="304"/>
      <c r="P2646" s="304"/>
      <c r="Q2646" s="304"/>
      <c r="R2646" s="304"/>
      <c r="S2646" s="130" t="str">
        <f t="shared" si="126"/>
        <v>.</v>
      </c>
      <c r="T2646" s="169" t="str">
        <f>IF(S2646="Yes",(NETWORKDAYS(H2646,$D$12,Lists!$F$45:$F$65)-IF(ISNUMBER(J2646),J2646,0)-1),".")</f>
        <v>.</v>
      </c>
      <c r="U2646" s="24"/>
      <c r="V2646" s="296" t="str">
        <f t="shared" si="125"/>
        <v>.</v>
      </c>
      <c r="W2646" s="44"/>
      <c r="X2646" s="307"/>
      <c r="Y2646" s="44"/>
      <c r="Z2646" s="44"/>
      <c r="AA2646" s="44"/>
      <c r="AB2646" s="44"/>
      <c r="AC2646" s="44"/>
      <c r="AD2646" s="44"/>
      <c r="AE2646" s="44"/>
      <c r="AF2646" s="44"/>
      <c r="AG2646" s="44"/>
    </row>
    <row r="2647" spans="1:33" s="105" customFormat="1" ht="11.45" customHeight="1" outlineLevel="1" x14ac:dyDescent="0.2">
      <c r="A2647" s="142">
        <f t="shared" si="124"/>
        <v>2630</v>
      </c>
      <c r="B2647" s="318"/>
      <c r="C2647" s="71"/>
      <c r="D2647" s="314"/>
      <c r="E2647" s="70"/>
      <c r="F2647" s="309"/>
      <c r="G2647" s="308"/>
      <c r="H2647" s="305"/>
      <c r="I2647" s="305"/>
      <c r="J2647" s="311"/>
      <c r="K2647" s="305"/>
      <c r="L2647" s="130" t="str">
        <f>IF(I2647&lt;H2647,"Check dates",IF(AND(H2647="",I2647&gt;0),"Check dates",IF(I2647="",".",IFERROR(MAX(0,NETWORKDAYS(H2647,I2647,Lists!$F$45:$F$65)-IF(ISNUMBER(J2647),J2647,0)-1,0),"."))))</f>
        <v>.</v>
      </c>
      <c r="M2647" s="308"/>
      <c r="N2647" s="308"/>
      <c r="O2647" s="304"/>
      <c r="P2647" s="304"/>
      <c r="Q2647" s="304"/>
      <c r="R2647" s="304"/>
      <c r="S2647" s="130" t="str">
        <f t="shared" si="126"/>
        <v>.</v>
      </c>
      <c r="T2647" s="169" t="str">
        <f>IF(S2647="Yes",(NETWORKDAYS(H2647,$D$12,Lists!$F$45:$F$65)-IF(ISNUMBER(J2647),J2647,0)-1),".")</f>
        <v>.</v>
      </c>
      <c r="U2647" s="24"/>
      <c r="V2647" s="296" t="str">
        <f t="shared" si="125"/>
        <v>.</v>
      </c>
      <c r="W2647" s="44"/>
      <c r="X2647" s="307"/>
      <c r="Y2647" s="44"/>
      <c r="Z2647" s="44"/>
      <c r="AA2647" s="44"/>
      <c r="AB2647" s="44"/>
      <c r="AC2647" s="44"/>
      <c r="AD2647" s="44"/>
      <c r="AE2647" s="44"/>
      <c r="AF2647" s="44"/>
      <c r="AG2647" s="44"/>
    </row>
    <row r="2648" spans="1:33" s="105" customFormat="1" ht="11.45" customHeight="1" outlineLevel="1" x14ac:dyDescent="0.2">
      <c r="A2648" s="142">
        <f t="shared" si="124"/>
        <v>2631</v>
      </c>
      <c r="B2648" s="318"/>
      <c r="C2648" s="71"/>
      <c r="D2648" s="314"/>
      <c r="E2648" s="70"/>
      <c r="F2648" s="309"/>
      <c r="G2648" s="308"/>
      <c r="H2648" s="305"/>
      <c r="I2648" s="305"/>
      <c r="J2648" s="311"/>
      <c r="K2648" s="305"/>
      <c r="L2648" s="130" t="str">
        <f>IF(I2648&lt;H2648,"Check dates",IF(AND(H2648="",I2648&gt;0),"Check dates",IF(I2648="",".",IFERROR(MAX(0,NETWORKDAYS(H2648,I2648,Lists!$F$45:$F$65)-IF(ISNUMBER(J2648),J2648,0)-1,0),"."))))</f>
        <v>.</v>
      </c>
      <c r="M2648" s="308"/>
      <c r="N2648" s="308"/>
      <c r="O2648" s="304"/>
      <c r="P2648" s="304"/>
      <c r="Q2648" s="304"/>
      <c r="R2648" s="304"/>
      <c r="S2648" s="130" t="str">
        <f t="shared" si="126"/>
        <v>.</v>
      </c>
      <c r="T2648" s="169" t="str">
        <f>IF(S2648="Yes",(NETWORKDAYS(H2648,$D$12,Lists!$F$45:$F$65)-IF(ISNUMBER(J2648),J2648,0)-1),".")</f>
        <v>.</v>
      </c>
      <c r="U2648" s="24"/>
      <c r="V2648" s="296" t="str">
        <f t="shared" si="125"/>
        <v>.</v>
      </c>
      <c r="W2648" s="44"/>
      <c r="X2648" s="307"/>
      <c r="Y2648" s="44"/>
      <c r="Z2648" s="44"/>
      <c r="AA2648" s="44"/>
      <c r="AB2648" s="44"/>
      <c r="AC2648" s="44"/>
      <c r="AD2648" s="44"/>
      <c r="AE2648" s="44"/>
      <c r="AF2648" s="44"/>
      <c r="AG2648" s="44"/>
    </row>
    <row r="2649" spans="1:33" s="105" customFormat="1" ht="11.45" customHeight="1" outlineLevel="1" x14ac:dyDescent="0.2">
      <c r="A2649" s="142">
        <f t="shared" si="124"/>
        <v>2632</v>
      </c>
      <c r="B2649" s="318"/>
      <c r="C2649" s="71"/>
      <c r="D2649" s="314"/>
      <c r="E2649" s="70"/>
      <c r="F2649" s="70"/>
      <c r="G2649" s="265"/>
      <c r="H2649" s="305"/>
      <c r="I2649" s="305"/>
      <c r="J2649" s="311"/>
      <c r="K2649" s="305"/>
      <c r="L2649" s="130" t="str">
        <f>IF(I2649&lt;H2649,"Check dates",IF(AND(H2649="",I2649&gt;0),"Check dates",IF(I2649="",".",IFERROR(MAX(0,NETWORKDAYS(H2649,I2649,Lists!$F$45:$F$65)-IF(ISNUMBER(J2649),J2649,0)-1,0),"."))))</f>
        <v>.</v>
      </c>
      <c r="M2649" s="308"/>
      <c r="N2649" s="308"/>
      <c r="O2649" s="304"/>
      <c r="P2649" s="304"/>
      <c r="Q2649" s="304"/>
      <c r="R2649" s="304"/>
      <c r="S2649" s="130" t="str">
        <f t="shared" si="126"/>
        <v>.</v>
      </c>
      <c r="T2649" s="169" t="str">
        <f>IF(S2649="Yes",(NETWORKDAYS(H2649,$D$12,Lists!$F$45:$F$65)-IF(ISNUMBER(J2649),J2649,0)-1),".")</f>
        <v>.</v>
      </c>
      <c r="U2649" s="24"/>
      <c r="V2649" s="296" t="str">
        <f t="shared" si="125"/>
        <v>.</v>
      </c>
      <c r="W2649" s="44"/>
      <c r="X2649" s="307"/>
      <c r="Y2649" s="44"/>
      <c r="Z2649" s="44"/>
      <c r="AA2649" s="44"/>
      <c r="AB2649" s="44"/>
      <c r="AC2649" s="44"/>
      <c r="AD2649" s="44"/>
      <c r="AE2649" s="44"/>
      <c r="AF2649" s="44"/>
      <c r="AG2649" s="44"/>
    </row>
    <row r="2650" spans="1:33" s="105" customFormat="1" ht="11.45" customHeight="1" outlineLevel="1" x14ac:dyDescent="0.2">
      <c r="A2650" s="142">
        <f t="shared" si="124"/>
        <v>2633</v>
      </c>
      <c r="B2650" s="318"/>
      <c r="C2650" s="71"/>
      <c r="D2650" s="314"/>
      <c r="E2650" s="70"/>
      <c r="F2650" s="70"/>
      <c r="G2650" s="265"/>
      <c r="H2650" s="305"/>
      <c r="I2650" s="305"/>
      <c r="J2650" s="311"/>
      <c r="K2650" s="305"/>
      <c r="L2650" s="130" t="str">
        <f>IF(I2650&lt;H2650,"Check dates",IF(AND(H2650="",I2650&gt;0),"Check dates",IF(I2650="",".",IFERROR(MAX(0,NETWORKDAYS(H2650,I2650,Lists!$F$45:$F$65)-IF(ISNUMBER(J2650),J2650,0)-1,0),"."))))</f>
        <v>.</v>
      </c>
      <c r="M2650" s="308"/>
      <c r="N2650" s="308"/>
      <c r="O2650" s="304"/>
      <c r="P2650" s="304"/>
      <c r="Q2650" s="304"/>
      <c r="R2650" s="304"/>
      <c r="S2650" s="130" t="str">
        <f t="shared" si="126"/>
        <v>.</v>
      </c>
      <c r="T2650" s="169" t="str">
        <f>IF(S2650="Yes",(NETWORKDAYS(H2650,$D$12,Lists!$F$45:$F$65)-IF(ISNUMBER(J2650),J2650,0)-1),".")</f>
        <v>.</v>
      </c>
      <c r="U2650" s="24"/>
      <c r="V2650" s="296" t="str">
        <f t="shared" si="125"/>
        <v>.</v>
      </c>
      <c r="W2650" s="44"/>
      <c r="X2650" s="307"/>
      <c r="Y2650" s="44"/>
      <c r="Z2650" s="44"/>
      <c r="AA2650" s="44"/>
      <c r="AB2650" s="44"/>
      <c r="AC2650" s="44"/>
      <c r="AD2650" s="44"/>
      <c r="AE2650" s="44"/>
      <c r="AF2650" s="44"/>
      <c r="AG2650" s="44"/>
    </row>
    <row r="2651" spans="1:33" s="105" customFormat="1" ht="11.45" customHeight="1" outlineLevel="1" x14ac:dyDescent="0.2">
      <c r="A2651" s="142">
        <f t="shared" si="124"/>
        <v>2634</v>
      </c>
      <c r="B2651" s="318"/>
      <c r="C2651" s="71"/>
      <c r="D2651" s="314"/>
      <c r="E2651" s="70"/>
      <c r="F2651" s="70"/>
      <c r="G2651" s="265"/>
      <c r="H2651" s="305"/>
      <c r="I2651" s="305"/>
      <c r="J2651" s="311"/>
      <c r="K2651" s="305"/>
      <c r="L2651" s="130" t="str">
        <f>IF(I2651&lt;H2651,"Check dates",IF(AND(H2651="",I2651&gt;0),"Check dates",IF(I2651="",".",IFERROR(MAX(0,NETWORKDAYS(H2651,I2651,Lists!$F$45:$F$65)-IF(ISNUMBER(J2651),J2651,0)-1,0),"."))))</f>
        <v>.</v>
      </c>
      <c r="M2651" s="308"/>
      <c r="N2651" s="308"/>
      <c r="O2651" s="304"/>
      <c r="P2651" s="304"/>
      <c r="Q2651" s="304"/>
      <c r="R2651" s="304"/>
      <c r="S2651" s="130" t="str">
        <f t="shared" si="126"/>
        <v>.</v>
      </c>
      <c r="T2651" s="169" t="str">
        <f>IF(S2651="Yes",(NETWORKDAYS(H2651,$D$12,Lists!$F$45:$F$65)-IF(ISNUMBER(J2651),J2651,0)-1),".")</f>
        <v>.</v>
      </c>
      <c r="U2651" s="24"/>
      <c r="V2651" s="296" t="str">
        <f t="shared" si="125"/>
        <v>.</v>
      </c>
      <c r="W2651" s="44"/>
      <c r="X2651" s="307"/>
      <c r="Y2651" s="44"/>
      <c r="Z2651" s="44"/>
      <c r="AA2651" s="44"/>
      <c r="AB2651" s="44"/>
      <c r="AC2651" s="44"/>
      <c r="AD2651" s="44"/>
      <c r="AE2651" s="44"/>
      <c r="AF2651" s="44"/>
      <c r="AG2651" s="44"/>
    </row>
    <row r="2652" spans="1:33" s="105" customFormat="1" ht="11.45" customHeight="1" outlineLevel="1" x14ac:dyDescent="0.2">
      <c r="A2652" s="142">
        <f t="shared" si="124"/>
        <v>2635</v>
      </c>
      <c r="B2652" s="318"/>
      <c r="C2652" s="71"/>
      <c r="D2652" s="314"/>
      <c r="E2652" s="70"/>
      <c r="F2652" s="70"/>
      <c r="G2652" s="265"/>
      <c r="H2652" s="305"/>
      <c r="I2652" s="305"/>
      <c r="J2652" s="311"/>
      <c r="K2652" s="305"/>
      <c r="L2652" s="130" t="str">
        <f>IF(I2652&lt;H2652,"Check dates",IF(AND(H2652="",I2652&gt;0),"Check dates",IF(I2652="",".",IFERROR(MAX(0,NETWORKDAYS(H2652,I2652,Lists!$F$45:$F$65)-IF(ISNUMBER(J2652),J2652,0)-1,0),"."))))</f>
        <v>.</v>
      </c>
      <c r="M2652" s="308"/>
      <c r="N2652" s="308"/>
      <c r="O2652" s="304"/>
      <c r="P2652" s="304"/>
      <c r="Q2652" s="304"/>
      <c r="R2652" s="304"/>
      <c r="S2652" s="130" t="str">
        <f t="shared" si="126"/>
        <v>.</v>
      </c>
      <c r="T2652" s="169" t="str">
        <f>IF(S2652="Yes",(NETWORKDAYS(H2652,$D$12,Lists!$F$45:$F$65)-IF(ISNUMBER(J2652),J2652,0)-1),".")</f>
        <v>.</v>
      </c>
      <c r="U2652" s="24"/>
      <c r="V2652" s="296" t="str">
        <f t="shared" si="125"/>
        <v>.</v>
      </c>
      <c r="W2652" s="44"/>
      <c r="X2652" s="307"/>
      <c r="Y2652" s="44"/>
      <c r="Z2652" s="44"/>
      <c r="AA2652" s="44"/>
      <c r="AB2652" s="44"/>
      <c r="AC2652" s="44"/>
      <c r="AD2652" s="44"/>
      <c r="AE2652" s="44"/>
      <c r="AF2652" s="44"/>
      <c r="AG2652" s="44"/>
    </row>
    <row r="2653" spans="1:33" s="105" customFormat="1" ht="11.45" customHeight="1" outlineLevel="1" x14ac:dyDescent="0.2">
      <c r="A2653" s="142">
        <f t="shared" si="124"/>
        <v>2636</v>
      </c>
      <c r="B2653" s="318"/>
      <c r="C2653" s="71"/>
      <c r="D2653" s="314"/>
      <c r="E2653" s="70"/>
      <c r="F2653" s="70"/>
      <c r="G2653" s="265"/>
      <c r="H2653" s="305"/>
      <c r="I2653" s="305"/>
      <c r="J2653" s="311"/>
      <c r="K2653" s="305"/>
      <c r="L2653" s="130" t="str">
        <f>IF(I2653&lt;H2653,"Check dates",IF(AND(H2653="",I2653&gt;0),"Check dates",IF(I2653="",".",IFERROR(MAX(0,NETWORKDAYS(H2653,I2653,Lists!$F$45:$F$65)-IF(ISNUMBER(J2653),J2653,0)-1,0),"."))))</f>
        <v>.</v>
      </c>
      <c r="M2653" s="308"/>
      <c r="N2653" s="308"/>
      <c r="O2653" s="304"/>
      <c r="P2653" s="304"/>
      <c r="Q2653" s="304"/>
      <c r="R2653" s="304"/>
      <c r="S2653" s="130" t="str">
        <f t="shared" si="126"/>
        <v>.</v>
      </c>
      <c r="T2653" s="169" t="str">
        <f>IF(S2653="Yes",(NETWORKDAYS(H2653,$D$12,Lists!$F$45:$F$65)-IF(ISNUMBER(J2653),J2653,0)-1),".")</f>
        <v>.</v>
      </c>
      <c r="U2653" s="24"/>
      <c r="V2653" s="296" t="str">
        <f t="shared" si="125"/>
        <v>.</v>
      </c>
      <c r="W2653" s="44"/>
      <c r="X2653" s="307"/>
      <c r="Y2653" s="44"/>
      <c r="Z2653" s="44"/>
      <c r="AA2653" s="44"/>
      <c r="AB2653" s="44"/>
      <c r="AC2653" s="44"/>
      <c r="AD2653" s="44"/>
      <c r="AE2653" s="44"/>
      <c r="AF2653" s="44"/>
      <c r="AG2653" s="44"/>
    </row>
    <row r="2654" spans="1:33" s="105" customFormat="1" ht="11.45" customHeight="1" outlineLevel="1" x14ac:dyDescent="0.2">
      <c r="A2654" s="142">
        <f t="shared" si="124"/>
        <v>2637</v>
      </c>
      <c r="B2654" s="318"/>
      <c r="C2654" s="71"/>
      <c r="D2654" s="314"/>
      <c r="E2654" s="70"/>
      <c r="F2654" s="70"/>
      <c r="G2654" s="265"/>
      <c r="H2654" s="305"/>
      <c r="I2654" s="319"/>
      <c r="J2654" s="311"/>
      <c r="K2654" s="305"/>
      <c r="L2654" s="130" t="str">
        <f>IF(I2654&lt;H2654,"Check dates",IF(AND(H2654="",I2654&gt;0),"Check dates",IF(I2654="",".",IFERROR(MAX(0,NETWORKDAYS(H2654,I2654,Lists!$F$45:$F$65)-IF(ISNUMBER(J2654),J2654,0)-1,0),"."))))</f>
        <v>.</v>
      </c>
      <c r="M2654" s="308"/>
      <c r="N2654" s="308"/>
      <c r="O2654" s="304"/>
      <c r="P2654" s="304"/>
      <c r="Q2654" s="304"/>
      <c r="R2654" s="304"/>
      <c r="S2654" s="130" t="str">
        <f t="shared" si="126"/>
        <v>.</v>
      </c>
      <c r="T2654" s="169" t="str">
        <f>IF(S2654="Yes",(NETWORKDAYS(H2654,$D$12,Lists!$F$45:$F$65)-IF(ISNUMBER(J2654),J2654,0)-1),".")</f>
        <v>.</v>
      </c>
      <c r="U2654" s="24"/>
      <c r="V2654" s="296" t="str">
        <f t="shared" si="125"/>
        <v>.</v>
      </c>
      <c r="W2654" s="44"/>
      <c r="X2654" s="307"/>
      <c r="Y2654" s="44"/>
      <c r="Z2654" s="44"/>
      <c r="AA2654" s="44"/>
      <c r="AB2654" s="44"/>
      <c r="AC2654" s="44"/>
      <c r="AD2654" s="44"/>
      <c r="AE2654" s="44"/>
      <c r="AF2654" s="44"/>
      <c r="AG2654" s="44"/>
    </row>
    <row r="2655" spans="1:33" s="105" customFormat="1" ht="11.45" customHeight="1" outlineLevel="1" x14ac:dyDescent="0.2">
      <c r="A2655" s="142">
        <f t="shared" si="124"/>
        <v>2638</v>
      </c>
      <c r="B2655" s="318"/>
      <c r="C2655" s="71"/>
      <c r="D2655" s="314"/>
      <c r="E2655" s="70"/>
      <c r="F2655" s="70"/>
      <c r="G2655" s="265"/>
      <c r="H2655" s="305"/>
      <c r="I2655" s="305"/>
      <c r="J2655" s="311"/>
      <c r="K2655" s="305"/>
      <c r="L2655" s="130" t="str">
        <f>IF(I2655&lt;H2655,"Check dates",IF(AND(H2655="",I2655&gt;0),"Check dates",IF(I2655="",".",IFERROR(MAX(0,NETWORKDAYS(H2655,I2655,Lists!$F$45:$F$65)-IF(ISNUMBER(J2655),J2655,0)-1,0),"."))))</f>
        <v>.</v>
      </c>
      <c r="M2655" s="308"/>
      <c r="N2655" s="308"/>
      <c r="O2655" s="304"/>
      <c r="P2655" s="304"/>
      <c r="Q2655" s="304"/>
      <c r="R2655" s="304"/>
      <c r="S2655" s="130" t="str">
        <f t="shared" si="126"/>
        <v>.</v>
      </c>
      <c r="T2655" s="169" t="str">
        <f>IF(S2655="Yes",(NETWORKDAYS(H2655,$D$12,Lists!$F$45:$F$65)-IF(ISNUMBER(J2655),J2655,0)-1),".")</f>
        <v>.</v>
      </c>
      <c r="U2655" s="24"/>
      <c r="V2655" s="296" t="str">
        <f t="shared" si="125"/>
        <v>.</v>
      </c>
      <c r="W2655" s="44"/>
      <c r="X2655" s="307"/>
      <c r="Y2655" s="44"/>
      <c r="Z2655" s="44"/>
      <c r="AA2655" s="44"/>
      <c r="AB2655" s="44"/>
      <c r="AC2655" s="44"/>
      <c r="AD2655" s="44"/>
      <c r="AE2655" s="44"/>
      <c r="AF2655" s="44"/>
      <c r="AG2655" s="44"/>
    </row>
    <row r="2656" spans="1:33" s="105" customFormat="1" ht="11.45" customHeight="1" outlineLevel="1" x14ac:dyDescent="0.2">
      <c r="A2656" s="142">
        <f t="shared" si="124"/>
        <v>2639</v>
      </c>
      <c r="B2656" s="318"/>
      <c r="C2656" s="71"/>
      <c r="D2656" s="314"/>
      <c r="E2656" s="70"/>
      <c r="F2656" s="70"/>
      <c r="G2656" s="265"/>
      <c r="H2656" s="305"/>
      <c r="I2656" s="305"/>
      <c r="J2656" s="311"/>
      <c r="K2656" s="305"/>
      <c r="L2656" s="130" t="str">
        <f>IF(I2656&lt;H2656,"Check dates",IF(AND(H2656="",I2656&gt;0),"Check dates",IF(I2656="",".",IFERROR(MAX(0,NETWORKDAYS(H2656,I2656,Lists!$F$45:$F$65)-IF(ISNUMBER(J2656),J2656,0)-1,0),"."))))</f>
        <v>.</v>
      </c>
      <c r="M2656" s="308"/>
      <c r="N2656" s="308"/>
      <c r="O2656" s="304"/>
      <c r="P2656" s="304"/>
      <c r="Q2656" s="304"/>
      <c r="R2656" s="304"/>
      <c r="S2656" s="130" t="str">
        <f t="shared" si="126"/>
        <v>.</v>
      </c>
      <c r="T2656" s="169" t="str">
        <f>IF(S2656="Yes",(NETWORKDAYS(H2656,$D$12,Lists!$F$45:$F$65)-IF(ISNUMBER(J2656),J2656,0)-1),".")</f>
        <v>.</v>
      </c>
      <c r="U2656" s="24"/>
      <c r="V2656" s="296" t="str">
        <f t="shared" si="125"/>
        <v>.</v>
      </c>
      <c r="W2656" s="44"/>
      <c r="X2656" s="307"/>
      <c r="Y2656" s="44"/>
      <c r="Z2656" s="44"/>
      <c r="AA2656" s="44"/>
      <c r="AB2656" s="44"/>
      <c r="AC2656" s="44"/>
      <c r="AD2656" s="44"/>
      <c r="AE2656" s="44"/>
      <c r="AF2656" s="44"/>
      <c r="AG2656" s="44"/>
    </row>
    <row r="2657" spans="1:33" s="105" customFormat="1" ht="11.45" customHeight="1" outlineLevel="1" x14ac:dyDescent="0.2">
      <c r="A2657" s="142">
        <f t="shared" si="124"/>
        <v>2640</v>
      </c>
      <c r="B2657" s="318"/>
      <c r="C2657" s="71"/>
      <c r="D2657" s="314"/>
      <c r="E2657" s="70"/>
      <c r="F2657" s="70"/>
      <c r="G2657" s="265"/>
      <c r="H2657" s="305"/>
      <c r="I2657" s="305"/>
      <c r="J2657" s="311"/>
      <c r="K2657" s="305"/>
      <c r="L2657" s="130" t="str">
        <f>IF(I2657&lt;H2657,"Check dates",IF(AND(H2657="",I2657&gt;0),"Check dates",IF(I2657="",".",IFERROR(MAX(0,NETWORKDAYS(H2657,I2657,Lists!$F$45:$F$65)-IF(ISNUMBER(J2657),J2657,0)-1,0),"."))))</f>
        <v>.</v>
      </c>
      <c r="M2657" s="308"/>
      <c r="N2657" s="308"/>
      <c r="O2657" s="304"/>
      <c r="P2657" s="304"/>
      <c r="Q2657" s="304"/>
      <c r="R2657" s="304"/>
      <c r="S2657" s="130" t="str">
        <f t="shared" si="126"/>
        <v>.</v>
      </c>
      <c r="T2657" s="169" t="str">
        <f>IF(S2657="Yes",(NETWORKDAYS(H2657,$D$12,Lists!$F$45:$F$65)-IF(ISNUMBER(J2657),J2657,0)-1),".")</f>
        <v>.</v>
      </c>
      <c r="U2657" s="24"/>
      <c r="V2657" s="296" t="str">
        <f t="shared" si="125"/>
        <v>.</v>
      </c>
      <c r="W2657" s="44"/>
      <c r="X2657" s="307"/>
      <c r="Y2657" s="44"/>
      <c r="Z2657" s="44"/>
      <c r="AA2657" s="44"/>
      <c r="AB2657" s="44"/>
      <c r="AC2657" s="44"/>
      <c r="AD2657" s="44"/>
      <c r="AE2657" s="44"/>
      <c r="AF2657" s="44"/>
      <c r="AG2657" s="44"/>
    </row>
    <row r="2658" spans="1:33" s="105" customFormat="1" ht="11.45" customHeight="1" outlineLevel="1" x14ac:dyDescent="0.2">
      <c r="A2658" s="142">
        <f t="shared" si="124"/>
        <v>2641</v>
      </c>
      <c r="B2658" s="318"/>
      <c r="C2658" s="71"/>
      <c r="D2658" s="314"/>
      <c r="E2658" s="70"/>
      <c r="F2658" s="70"/>
      <c r="G2658" s="265"/>
      <c r="H2658" s="305"/>
      <c r="I2658" s="305"/>
      <c r="J2658" s="311"/>
      <c r="K2658" s="305"/>
      <c r="L2658" s="130" t="str">
        <f>IF(I2658&lt;H2658,"Check dates",IF(AND(H2658="",I2658&gt;0),"Check dates",IF(I2658="",".",IFERROR(MAX(0,NETWORKDAYS(H2658,I2658,Lists!$F$45:$F$65)-IF(ISNUMBER(J2658),J2658,0)-1,0),"."))))</f>
        <v>.</v>
      </c>
      <c r="M2658" s="308"/>
      <c r="N2658" s="308"/>
      <c r="O2658" s="304"/>
      <c r="P2658" s="304"/>
      <c r="Q2658" s="304"/>
      <c r="R2658" s="304"/>
      <c r="S2658" s="130" t="str">
        <f t="shared" si="126"/>
        <v>.</v>
      </c>
      <c r="T2658" s="169" t="str">
        <f>IF(S2658="Yes",(NETWORKDAYS(H2658,$D$12,Lists!$F$45:$F$65)-IF(ISNUMBER(J2658),J2658,0)-1),".")</f>
        <v>.</v>
      </c>
      <c r="U2658" s="24"/>
      <c r="V2658" s="296" t="str">
        <f t="shared" si="125"/>
        <v>.</v>
      </c>
      <c r="W2658" s="44"/>
      <c r="X2658" s="307"/>
      <c r="Y2658" s="44"/>
      <c r="Z2658" s="44"/>
      <c r="AA2658" s="44"/>
      <c r="AB2658" s="44"/>
      <c r="AC2658" s="44"/>
      <c r="AD2658" s="44"/>
      <c r="AE2658" s="44"/>
      <c r="AF2658" s="44"/>
      <c r="AG2658" s="44"/>
    </row>
    <row r="2659" spans="1:33" s="105" customFormat="1" ht="11.45" customHeight="1" outlineLevel="1" x14ac:dyDescent="0.2">
      <c r="A2659" s="142">
        <f t="shared" si="124"/>
        <v>2642</v>
      </c>
      <c r="B2659" s="318"/>
      <c r="C2659" s="71"/>
      <c r="D2659" s="314"/>
      <c r="E2659" s="70"/>
      <c r="F2659" s="70"/>
      <c r="G2659" s="265"/>
      <c r="H2659" s="305"/>
      <c r="I2659" s="305"/>
      <c r="J2659" s="311"/>
      <c r="K2659" s="305"/>
      <c r="L2659" s="130" t="str">
        <f>IF(I2659&lt;H2659,"Check dates",IF(AND(H2659="",I2659&gt;0),"Check dates",IF(I2659="",".",IFERROR(MAX(0,NETWORKDAYS(H2659,I2659,Lists!$F$45:$F$65)-IF(ISNUMBER(J2659),J2659,0)-1,0),"."))))</f>
        <v>.</v>
      </c>
      <c r="M2659" s="308"/>
      <c r="N2659" s="308"/>
      <c r="O2659" s="304"/>
      <c r="P2659" s="304"/>
      <c r="Q2659" s="304"/>
      <c r="R2659" s="304"/>
      <c r="S2659" s="130" t="str">
        <f t="shared" si="126"/>
        <v>.</v>
      </c>
      <c r="T2659" s="169" t="str">
        <f>IF(S2659="Yes",(NETWORKDAYS(H2659,$D$12,Lists!$F$45:$F$65)-IF(ISNUMBER(J2659),J2659,0)-1),".")</f>
        <v>.</v>
      </c>
      <c r="U2659" s="24"/>
      <c r="V2659" s="296" t="str">
        <f t="shared" si="125"/>
        <v>.</v>
      </c>
      <c r="W2659" s="44"/>
      <c r="X2659" s="307"/>
      <c r="Y2659" s="44"/>
      <c r="Z2659" s="44"/>
      <c r="AA2659" s="44"/>
      <c r="AB2659" s="44"/>
      <c r="AC2659" s="44"/>
      <c r="AD2659" s="44"/>
      <c r="AE2659" s="44"/>
      <c r="AF2659" s="44"/>
      <c r="AG2659" s="44"/>
    </row>
    <row r="2660" spans="1:33" s="105" customFormat="1" ht="11.45" customHeight="1" outlineLevel="1" x14ac:dyDescent="0.2">
      <c r="A2660" s="142">
        <f t="shared" si="124"/>
        <v>2643</v>
      </c>
      <c r="B2660" s="318"/>
      <c r="C2660" s="71"/>
      <c r="D2660" s="314"/>
      <c r="E2660" s="70"/>
      <c r="F2660" s="70"/>
      <c r="G2660" s="265"/>
      <c r="H2660" s="305"/>
      <c r="I2660" s="305"/>
      <c r="J2660" s="311"/>
      <c r="K2660" s="305"/>
      <c r="L2660" s="130" t="str">
        <f>IF(I2660&lt;H2660,"Check dates",IF(AND(H2660="",I2660&gt;0),"Check dates",IF(I2660="",".",IFERROR(MAX(0,NETWORKDAYS(H2660,I2660,Lists!$F$45:$F$65)-IF(ISNUMBER(J2660),J2660,0)-1,0),"."))))</f>
        <v>.</v>
      </c>
      <c r="M2660" s="308"/>
      <c r="N2660" s="308"/>
      <c r="O2660" s="304"/>
      <c r="P2660" s="304"/>
      <c r="Q2660" s="304"/>
      <c r="R2660" s="304"/>
      <c r="S2660" s="130" t="str">
        <f t="shared" si="126"/>
        <v>.</v>
      </c>
      <c r="T2660" s="169" t="str">
        <f>IF(S2660="Yes",(NETWORKDAYS(H2660,$D$12,Lists!$F$45:$F$65)-IF(ISNUMBER(J2660),J2660,0)-1),".")</f>
        <v>.</v>
      </c>
      <c r="U2660" s="24"/>
      <c r="V2660" s="296" t="str">
        <f t="shared" si="125"/>
        <v>.</v>
      </c>
      <c r="W2660" s="44"/>
      <c r="X2660" s="307"/>
      <c r="Y2660" s="44"/>
      <c r="Z2660" s="44"/>
      <c r="AA2660" s="44"/>
      <c r="AB2660" s="44"/>
      <c r="AC2660" s="44"/>
      <c r="AD2660" s="44"/>
      <c r="AE2660" s="44"/>
      <c r="AF2660" s="44"/>
      <c r="AG2660" s="44"/>
    </row>
    <row r="2661" spans="1:33" s="105" customFormat="1" ht="11.45" customHeight="1" outlineLevel="1" x14ac:dyDescent="0.2">
      <c r="A2661" s="142">
        <f t="shared" si="124"/>
        <v>2644</v>
      </c>
      <c r="B2661" s="318"/>
      <c r="C2661" s="71"/>
      <c r="D2661" s="314"/>
      <c r="E2661" s="70"/>
      <c r="F2661" s="70"/>
      <c r="G2661" s="265"/>
      <c r="H2661" s="305"/>
      <c r="I2661" s="305"/>
      <c r="J2661" s="311"/>
      <c r="K2661" s="305"/>
      <c r="L2661" s="130" t="str">
        <f>IF(I2661&lt;H2661,"Check dates",IF(AND(H2661="",I2661&gt;0),"Check dates",IF(I2661="",".",IFERROR(MAX(0,NETWORKDAYS(H2661,I2661,Lists!$F$45:$F$65)-IF(ISNUMBER(J2661),J2661,0)-1,0),"."))))</f>
        <v>.</v>
      </c>
      <c r="M2661" s="308"/>
      <c r="N2661" s="308"/>
      <c r="O2661" s="304"/>
      <c r="P2661" s="304"/>
      <c r="Q2661" s="304"/>
      <c r="R2661" s="304"/>
      <c r="S2661" s="130" t="str">
        <f t="shared" si="126"/>
        <v>.</v>
      </c>
      <c r="T2661" s="169" t="str">
        <f>IF(S2661="Yes",(NETWORKDAYS(H2661,$D$12,Lists!$F$45:$F$65)-IF(ISNUMBER(J2661),J2661,0)-1),".")</f>
        <v>.</v>
      </c>
      <c r="U2661" s="24"/>
      <c r="V2661" s="296" t="str">
        <f t="shared" si="125"/>
        <v>.</v>
      </c>
      <c r="W2661" s="44"/>
      <c r="X2661" s="307"/>
      <c r="Y2661" s="44"/>
      <c r="Z2661" s="44"/>
      <c r="AA2661" s="44"/>
      <c r="AB2661" s="44"/>
      <c r="AC2661" s="44"/>
      <c r="AD2661" s="44"/>
      <c r="AE2661" s="44"/>
      <c r="AF2661" s="44"/>
      <c r="AG2661" s="44"/>
    </row>
    <row r="2662" spans="1:33" s="105" customFormat="1" ht="11.45" customHeight="1" outlineLevel="1" x14ac:dyDescent="0.2">
      <c r="A2662" s="142">
        <f t="shared" si="124"/>
        <v>2645</v>
      </c>
      <c r="B2662" s="318"/>
      <c r="C2662" s="71"/>
      <c r="D2662" s="314"/>
      <c r="E2662" s="70"/>
      <c r="F2662" s="70"/>
      <c r="G2662" s="265"/>
      <c r="H2662" s="305"/>
      <c r="I2662" s="305"/>
      <c r="J2662" s="311"/>
      <c r="K2662" s="305"/>
      <c r="L2662" s="130" t="str">
        <f>IF(I2662&lt;H2662,"Check dates",IF(AND(H2662="",I2662&gt;0),"Check dates",IF(I2662="",".",IFERROR(MAX(0,NETWORKDAYS(H2662,I2662,Lists!$F$45:$F$65)-IF(ISNUMBER(J2662),J2662,0)-1,0),"."))))</f>
        <v>.</v>
      </c>
      <c r="M2662" s="308"/>
      <c r="N2662" s="308"/>
      <c r="O2662" s="304"/>
      <c r="P2662" s="304"/>
      <c r="Q2662" s="304"/>
      <c r="R2662" s="304"/>
      <c r="S2662" s="130" t="str">
        <f t="shared" si="126"/>
        <v>.</v>
      </c>
      <c r="T2662" s="169" t="str">
        <f>IF(S2662="Yes",(NETWORKDAYS(H2662,$D$12,Lists!$F$45:$F$65)-IF(ISNUMBER(J2662),J2662,0)-1),".")</f>
        <v>.</v>
      </c>
      <c r="U2662" s="24"/>
      <c r="V2662" s="296" t="str">
        <f t="shared" si="125"/>
        <v>.</v>
      </c>
      <c r="W2662" s="44"/>
      <c r="X2662" s="307"/>
      <c r="Y2662" s="44"/>
      <c r="Z2662" s="44"/>
      <c r="AA2662" s="44"/>
      <c r="AB2662" s="44"/>
      <c r="AC2662" s="44"/>
      <c r="AD2662" s="44"/>
      <c r="AE2662" s="44"/>
      <c r="AF2662" s="44"/>
      <c r="AG2662" s="44"/>
    </row>
    <row r="2663" spans="1:33" s="105" customFormat="1" ht="11.45" customHeight="1" outlineLevel="1" x14ac:dyDescent="0.2">
      <c r="A2663" s="142">
        <f t="shared" si="124"/>
        <v>2646</v>
      </c>
      <c r="B2663" s="318"/>
      <c r="C2663" s="71"/>
      <c r="D2663" s="314"/>
      <c r="E2663" s="70"/>
      <c r="F2663" s="70"/>
      <c r="G2663" s="265"/>
      <c r="H2663" s="305"/>
      <c r="I2663" s="305"/>
      <c r="J2663" s="311"/>
      <c r="K2663" s="305"/>
      <c r="L2663" s="130" t="str">
        <f>IF(I2663&lt;H2663,"Check dates",IF(AND(H2663="",I2663&gt;0),"Check dates",IF(I2663="",".",IFERROR(MAX(0,NETWORKDAYS(H2663,I2663,Lists!$F$45:$F$65)-IF(ISNUMBER(J2663),J2663,0)-1,0),"."))))</f>
        <v>.</v>
      </c>
      <c r="M2663" s="308"/>
      <c r="N2663" s="308"/>
      <c r="O2663" s="304"/>
      <c r="P2663" s="304"/>
      <c r="Q2663" s="304"/>
      <c r="R2663" s="304"/>
      <c r="S2663" s="130" t="str">
        <f t="shared" si="126"/>
        <v>.</v>
      </c>
      <c r="T2663" s="169" t="str">
        <f>IF(S2663="Yes",(NETWORKDAYS(H2663,$D$12,Lists!$F$45:$F$65)-IF(ISNUMBER(J2663),J2663,0)-1),".")</f>
        <v>.</v>
      </c>
      <c r="U2663" s="24"/>
      <c r="V2663" s="296" t="str">
        <f t="shared" si="125"/>
        <v>.</v>
      </c>
      <c r="W2663" s="44"/>
      <c r="X2663" s="307"/>
      <c r="Y2663" s="44"/>
      <c r="Z2663" s="44"/>
      <c r="AA2663" s="44"/>
      <c r="AB2663" s="44"/>
      <c r="AC2663" s="44"/>
      <c r="AD2663" s="44"/>
      <c r="AE2663" s="44"/>
      <c r="AF2663" s="44"/>
      <c r="AG2663" s="44"/>
    </row>
    <row r="2664" spans="1:33" s="105" customFormat="1" ht="11.45" customHeight="1" outlineLevel="1" x14ac:dyDescent="0.2">
      <c r="A2664" s="142">
        <f t="shared" si="124"/>
        <v>2647</v>
      </c>
      <c r="B2664" s="318"/>
      <c r="C2664" s="71"/>
      <c r="D2664" s="314"/>
      <c r="E2664" s="70"/>
      <c r="F2664" s="70"/>
      <c r="G2664" s="265"/>
      <c r="H2664" s="305"/>
      <c r="I2664" s="319"/>
      <c r="J2664" s="311"/>
      <c r="K2664" s="305"/>
      <c r="L2664" s="130" t="str">
        <f>IF(I2664&lt;H2664,"Check dates",IF(AND(H2664="",I2664&gt;0),"Check dates",IF(I2664="",".",IFERROR(MAX(0,NETWORKDAYS(H2664,I2664,Lists!$F$45:$F$65)-IF(ISNUMBER(J2664),J2664,0)-1,0),"."))))</f>
        <v>.</v>
      </c>
      <c r="M2664" s="308"/>
      <c r="N2664" s="308"/>
      <c r="O2664" s="304"/>
      <c r="P2664" s="304"/>
      <c r="Q2664" s="304"/>
      <c r="R2664" s="304"/>
      <c r="S2664" s="130" t="str">
        <f t="shared" si="126"/>
        <v>.</v>
      </c>
      <c r="T2664" s="169" t="str">
        <f>IF(S2664="Yes",(NETWORKDAYS(H2664,$D$12,Lists!$F$45:$F$65)-IF(ISNUMBER(J2664),J2664,0)-1),".")</f>
        <v>.</v>
      </c>
      <c r="U2664" s="24"/>
      <c r="V2664" s="296" t="str">
        <f t="shared" si="125"/>
        <v>.</v>
      </c>
      <c r="W2664" s="44"/>
      <c r="X2664" s="307"/>
      <c r="Y2664" s="44"/>
      <c r="Z2664" s="44"/>
      <c r="AA2664" s="44"/>
      <c r="AB2664" s="44"/>
      <c r="AC2664" s="44"/>
      <c r="AD2664" s="44"/>
      <c r="AE2664" s="44"/>
      <c r="AF2664" s="44"/>
      <c r="AG2664" s="44"/>
    </row>
    <row r="2665" spans="1:33" s="105" customFormat="1" ht="11.45" customHeight="1" outlineLevel="1" x14ac:dyDescent="0.2">
      <c r="A2665" s="142">
        <f t="shared" si="124"/>
        <v>2648</v>
      </c>
      <c r="B2665" s="318"/>
      <c r="C2665" s="71"/>
      <c r="D2665" s="314"/>
      <c r="E2665" s="70"/>
      <c r="F2665" s="70"/>
      <c r="G2665" s="265"/>
      <c r="H2665" s="305"/>
      <c r="I2665" s="305"/>
      <c r="J2665" s="311"/>
      <c r="K2665" s="305"/>
      <c r="L2665" s="130" t="str">
        <f>IF(I2665&lt;H2665,"Check dates",IF(AND(H2665="",I2665&gt;0),"Check dates",IF(I2665="",".",IFERROR(MAX(0,NETWORKDAYS(H2665,I2665,Lists!$F$45:$F$65)-IF(ISNUMBER(J2665),J2665,0)-1,0),"."))))</f>
        <v>.</v>
      </c>
      <c r="M2665" s="308"/>
      <c r="N2665" s="308"/>
      <c r="O2665" s="304"/>
      <c r="P2665" s="304"/>
      <c r="Q2665" s="304"/>
      <c r="R2665" s="304"/>
      <c r="S2665" s="130" t="str">
        <f t="shared" si="126"/>
        <v>.</v>
      </c>
      <c r="T2665" s="169" t="str">
        <f>IF(S2665="Yes",(NETWORKDAYS(H2665,$D$12,Lists!$F$45:$F$65)-IF(ISNUMBER(J2665),J2665,0)-1),".")</f>
        <v>.</v>
      </c>
      <c r="U2665" s="24"/>
      <c r="V2665" s="296" t="str">
        <f t="shared" si="125"/>
        <v>.</v>
      </c>
      <c r="W2665" s="44"/>
      <c r="X2665" s="307"/>
      <c r="Y2665" s="44"/>
      <c r="Z2665" s="44"/>
      <c r="AA2665" s="44"/>
      <c r="AB2665" s="44"/>
      <c r="AC2665" s="44"/>
      <c r="AD2665" s="44"/>
      <c r="AE2665" s="44"/>
      <c r="AF2665" s="44"/>
      <c r="AG2665" s="44"/>
    </row>
    <row r="2666" spans="1:33" s="105" customFormat="1" ht="11.45" customHeight="1" outlineLevel="1" x14ac:dyDescent="0.2">
      <c r="A2666" s="142">
        <f t="shared" si="124"/>
        <v>2649</v>
      </c>
      <c r="B2666" s="318"/>
      <c r="C2666" s="71"/>
      <c r="D2666" s="314"/>
      <c r="E2666" s="70"/>
      <c r="F2666" s="309"/>
      <c r="G2666" s="308"/>
      <c r="H2666" s="305"/>
      <c r="I2666" s="305"/>
      <c r="J2666" s="311"/>
      <c r="K2666" s="305"/>
      <c r="L2666" s="130" t="str">
        <f>IF(I2666&lt;H2666,"Check dates",IF(AND(H2666="",I2666&gt;0),"Check dates",IF(I2666="",".",IFERROR(MAX(0,NETWORKDAYS(H2666,I2666,Lists!$F$45:$F$65)-IF(ISNUMBER(J2666),J2666,0)-1,0),"."))))</f>
        <v>.</v>
      </c>
      <c r="M2666" s="308"/>
      <c r="N2666" s="308"/>
      <c r="O2666" s="304"/>
      <c r="P2666" s="304"/>
      <c r="Q2666" s="304"/>
      <c r="R2666" s="304"/>
      <c r="S2666" s="130" t="str">
        <f t="shared" si="126"/>
        <v>.</v>
      </c>
      <c r="T2666" s="169" t="str">
        <f>IF(S2666="Yes",(NETWORKDAYS(H2666,$D$12,Lists!$F$45:$F$65)-IF(ISNUMBER(J2666),J2666,0)-1),".")</f>
        <v>.</v>
      </c>
      <c r="U2666" s="24"/>
      <c r="V2666" s="296" t="str">
        <f t="shared" si="125"/>
        <v>.</v>
      </c>
      <c r="W2666" s="44"/>
      <c r="X2666" s="307"/>
      <c r="Y2666" s="44"/>
      <c r="Z2666" s="44"/>
      <c r="AA2666" s="44"/>
      <c r="AB2666" s="44"/>
      <c r="AC2666" s="44"/>
      <c r="AD2666" s="44"/>
      <c r="AE2666" s="44"/>
      <c r="AF2666" s="44"/>
      <c r="AG2666" s="44"/>
    </row>
    <row r="2667" spans="1:33" s="105" customFormat="1" ht="11.45" customHeight="1" outlineLevel="1" x14ac:dyDescent="0.2">
      <c r="A2667" s="142">
        <f t="shared" si="124"/>
        <v>2650</v>
      </c>
      <c r="B2667" s="318"/>
      <c r="C2667" s="71"/>
      <c r="D2667" s="314"/>
      <c r="E2667" s="70"/>
      <c r="F2667" s="309"/>
      <c r="G2667" s="308"/>
      <c r="H2667" s="305"/>
      <c r="I2667" s="319"/>
      <c r="J2667" s="311"/>
      <c r="K2667" s="305"/>
      <c r="L2667" s="130" t="str">
        <f>IF(I2667&lt;H2667,"Check dates",IF(AND(H2667="",I2667&gt;0),"Check dates",IF(I2667="",".",IFERROR(MAX(0,NETWORKDAYS(H2667,I2667,Lists!$F$45:$F$65)-IF(ISNUMBER(J2667),J2667,0)-1,0),"."))))</f>
        <v>.</v>
      </c>
      <c r="M2667" s="308"/>
      <c r="N2667" s="308"/>
      <c r="O2667" s="304"/>
      <c r="P2667" s="304"/>
      <c r="Q2667" s="304"/>
      <c r="R2667" s="304"/>
      <c r="S2667" s="130" t="str">
        <f t="shared" si="126"/>
        <v>.</v>
      </c>
      <c r="T2667" s="169" t="str">
        <f>IF(S2667="Yes",(NETWORKDAYS(H2667,$D$12,Lists!$F$45:$F$65)-IF(ISNUMBER(J2667),J2667,0)-1),".")</f>
        <v>.</v>
      </c>
      <c r="U2667" s="24"/>
      <c r="V2667" s="296" t="str">
        <f t="shared" si="125"/>
        <v>.</v>
      </c>
      <c r="W2667" s="44"/>
      <c r="X2667" s="307"/>
      <c r="Y2667" s="44"/>
      <c r="Z2667" s="44"/>
      <c r="AA2667" s="44"/>
      <c r="AB2667" s="44"/>
      <c r="AC2667" s="44"/>
      <c r="AD2667" s="44"/>
      <c r="AE2667" s="44"/>
      <c r="AF2667" s="44"/>
      <c r="AG2667" s="44"/>
    </row>
    <row r="2668" spans="1:33" s="105" customFormat="1" ht="11.45" customHeight="1" outlineLevel="1" x14ac:dyDescent="0.2">
      <c r="A2668" s="142">
        <f t="shared" si="124"/>
        <v>2651</v>
      </c>
      <c r="B2668" s="318"/>
      <c r="C2668" s="71"/>
      <c r="D2668" s="314"/>
      <c r="E2668" s="70"/>
      <c r="F2668" s="309"/>
      <c r="G2668" s="308"/>
      <c r="H2668" s="305"/>
      <c r="I2668" s="319"/>
      <c r="J2668" s="311"/>
      <c r="K2668" s="305"/>
      <c r="L2668" s="130" t="str">
        <f>IF(I2668&lt;H2668,"Check dates",IF(AND(H2668="",I2668&gt;0),"Check dates",IF(I2668="",".",IFERROR(MAX(0,NETWORKDAYS(H2668,I2668,Lists!$F$45:$F$65)-IF(ISNUMBER(J2668),J2668,0)-1,0),"."))))</f>
        <v>.</v>
      </c>
      <c r="M2668" s="308"/>
      <c r="N2668" s="308"/>
      <c r="O2668" s="304"/>
      <c r="P2668" s="304"/>
      <c r="Q2668" s="304"/>
      <c r="R2668" s="304"/>
      <c r="S2668" s="130" t="str">
        <f t="shared" si="126"/>
        <v>.</v>
      </c>
      <c r="T2668" s="169" t="str">
        <f>IF(S2668="Yes",(NETWORKDAYS(H2668,$D$12,Lists!$F$45:$F$65)-IF(ISNUMBER(J2668),J2668,0)-1),".")</f>
        <v>.</v>
      </c>
      <c r="U2668" s="24"/>
      <c r="V2668" s="296" t="str">
        <f t="shared" si="125"/>
        <v>.</v>
      </c>
      <c r="W2668" s="44"/>
      <c r="X2668" s="307"/>
      <c r="Y2668" s="44"/>
      <c r="Z2668" s="44"/>
      <c r="AA2668" s="44"/>
      <c r="AB2668" s="44"/>
      <c r="AC2668" s="44"/>
      <c r="AD2668" s="44"/>
      <c r="AE2668" s="44"/>
      <c r="AF2668" s="44"/>
      <c r="AG2668" s="44"/>
    </row>
    <row r="2669" spans="1:33" s="105" customFormat="1" ht="11.45" customHeight="1" outlineLevel="1" x14ac:dyDescent="0.2">
      <c r="A2669" s="142">
        <f t="shared" si="124"/>
        <v>2652</v>
      </c>
      <c r="B2669" s="318"/>
      <c r="C2669" s="71"/>
      <c r="D2669" s="314"/>
      <c r="E2669" s="70"/>
      <c r="F2669" s="309"/>
      <c r="G2669" s="308"/>
      <c r="H2669" s="305"/>
      <c r="I2669" s="305"/>
      <c r="J2669" s="311"/>
      <c r="K2669" s="305"/>
      <c r="L2669" s="130" t="str">
        <f>IF(I2669&lt;H2669,"Check dates",IF(AND(H2669="",I2669&gt;0),"Check dates",IF(I2669="",".",IFERROR(MAX(0,NETWORKDAYS(H2669,I2669,Lists!$F$45:$F$65)-IF(ISNUMBER(J2669),J2669,0)-1,0),"."))))</f>
        <v>.</v>
      </c>
      <c r="M2669" s="308"/>
      <c r="N2669" s="308"/>
      <c r="O2669" s="304"/>
      <c r="P2669" s="304"/>
      <c r="Q2669" s="304"/>
      <c r="R2669" s="304"/>
      <c r="S2669" s="130" t="str">
        <f t="shared" si="126"/>
        <v>.</v>
      </c>
      <c r="T2669" s="169" t="str">
        <f>IF(S2669="Yes",(NETWORKDAYS(H2669,$D$12,Lists!$F$45:$F$65)-IF(ISNUMBER(J2669),J2669,0)-1),".")</f>
        <v>.</v>
      </c>
      <c r="U2669" s="24"/>
      <c r="V2669" s="296" t="str">
        <f t="shared" si="125"/>
        <v>.</v>
      </c>
      <c r="W2669" s="44"/>
      <c r="X2669" s="307"/>
      <c r="Y2669" s="44"/>
      <c r="Z2669" s="44"/>
      <c r="AA2669" s="44"/>
      <c r="AB2669" s="44"/>
      <c r="AC2669" s="44"/>
      <c r="AD2669" s="44"/>
      <c r="AE2669" s="44"/>
      <c r="AF2669" s="44"/>
      <c r="AG2669" s="44"/>
    </row>
    <row r="2670" spans="1:33" s="105" customFormat="1" ht="11.45" customHeight="1" outlineLevel="1" x14ac:dyDescent="0.2">
      <c r="A2670" s="142">
        <f t="shared" si="124"/>
        <v>2653</v>
      </c>
      <c r="B2670" s="318"/>
      <c r="C2670" s="71"/>
      <c r="D2670" s="314"/>
      <c r="E2670" s="70"/>
      <c r="F2670" s="309"/>
      <c r="G2670" s="308"/>
      <c r="H2670" s="305"/>
      <c r="I2670" s="305"/>
      <c r="J2670" s="311"/>
      <c r="K2670" s="305"/>
      <c r="L2670" s="130" t="str">
        <f>IF(I2670&lt;H2670,"Check dates",IF(AND(H2670="",I2670&gt;0),"Check dates",IF(I2670="",".",IFERROR(MAX(0,NETWORKDAYS(H2670,I2670,Lists!$F$45:$F$65)-IF(ISNUMBER(J2670),J2670,0)-1,0),"."))))</f>
        <v>.</v>
      </c>
      <c r="M2670" s="308"/>
      <c r="N2670" s="308"/>
      <c r="O2670" s="304"/>
      <c r="P2670" s="304"/>
      <c r="Q2670" s="304"/>
      <c r="R2670" s="304"/>
      <c r="S2670" s="130" t="str">
        <f t="shared" si="126"/>
        <v>.</v>
      </c>
      <c r="T2670" s="169" t="str">
        <f>IF(S2670="Yes",(NETWORKDAYS(H2670,$D$12,Lists!$F$45:$F$65)-IF(ISNUMBER(J2670),J2670,0)-1),".")</f>
        <v>.</v>
      </c>
      <c r="U2670" s="24"/>
      <c r="V2670" s="296" t="str">
        <f t="shared" si="125"/>
        <v>.</v>
      </c>
      <c r="W2670" s="44"/>
      <c r="X2670" s="307"/>
      <c r="Y2670" s="44"/>
      <c r="Z2670" s="44"/>
      <c r="AA2670" s="44"/>
      <c r="AB2670" s="44"/>
      <c r="AC2670" s="44"/>
      <c r="AD2670" s="44"/>
      <c r="AE2670" s="44"/>
      <c r="AF2670" s="44"/>
      <c r="AG2670" s="44"/>
    </row>
    <row r="2671" spans="1:33" s="105" customFormat="1" ht="11.45" customHeight="1" outlineLevel="1" x14ac:dyDescent="0.2">
      <c r="A2671" s="142">
        <f t="shared" si="124"/>
        <v>2654</v>
      </c>
      <c r="B2671" s="318"/>
      <c r="C2671" s="71"/>
      <c r="D2671" s="314"/>
      <c r="E2671" s="70"/>
      <c r="F2671" s="309"/>
      <c r="G2671" s="308"/>
      <c r="H2671" s="305"/>
      <c r="I2671" s="305"/>
      <c r="J2671" s="311"/>
      <c r="K2671" s="305"/>
      <c r="L2671" s="130" t="str">
        <f>IF(I2671&lt;H2671,"Check dates",IF(AND(H2671="",I2671&gt;0),"Check dates",IF(I2671="",".",IFERROR(MAX(0,NETWORKDAYS(H2671,I2671,Lists!$F$45:$F$65)-IF(ISNUMBER(J2671),J2671,0)-1,0),"."))))</f>
        <v>.</v>
      </c>
      <c r="M2671" s="308"/>
      <c r="N2671" s="308"/>
      <c r="O2671" s="304"/>
      <c r="P2671" s="304"/>
      <c r="Q2671" s="304"/>
      <c r="R2671" s="304"/>
      <c r="S2671" s="130" t="str">
        <f t="shared" si="126"/>
        <v>.</v>
      </c>
      <c r="T2671" s="169" t="str">
        <f>IF(S2671="Yes",(NETWORKDAYS(H2671,$D$12,Lists!$F$45:$F$65)-IF(ISNUMBER(J2671),J2671,0)-1),".")</f>
        <v>.</v>
      </c>
      <c r="U2671" s="24"/>
      <c r="V2671" s="296" t="str">
        <f t="shared" si="125"/>
        <v>.</v>
      </c>
      <c r="W2671" s="44"/>
      <c r="X2671" s="307"/>
      <c r="Y2671" s="44"/>
      <c r="Z2671" s="44"/>
      <c r="AA2671" s="44"/>
      <c r="AB2671" s="44"/>
      <c r="AC2671" s="44"/>
      <c r="AD2671" s="44"/>
      <c r="AE2671" s="44"/>
      <c r="AF2671" s="44"/>
      <c r="AG2671" s="44"/>
    </row>
    <row r="2672" spans="1:33" s="105" customFormat="1" ht="11.45" customHeight="1" outlineLevel="1" x14ac:dyDescent="0.2">
      <c r="A2672" s="142">
        <f t="shared" si="124"/>
        <v>2655</v>
      </c>
      <c r="B2672" s="318"/>
      <c r="C2672" s="71"/>
      <c r="D2672" s="314"/>
      <c r="E2672" s="70"/>
      <c r="F2672" s="309"/>
      <c r="G2672" s="308"/>
      <c r="H2672" s="305"/>
      <c r="I2672" s="305"/>
      <c r="J2672" s="311"/>
      <c r="K2672" s="305"/>
      <c r="L2672" s="130" t="str">
        <f>IF(I2672&lt;H2672,"Check dates",IF(AND(H2672="",I2672&gt;0),"Check dates",IF(I2672="",".",IFERROR(MAX(0,NETWORKDAYS(H2672,I2672,Lists!$F$45:$F$65)-IF(ISNUMBER(J2672),J2672,0)-1,0),"."))))</f>
        <v>.</v>
      </c>
      <c r="M2672" s="308"/>
      <c r="N2672" s="308"/>
      <c r="O2672" s="304"/>
      <c r="P2672" s="304"/>
      <c r="Q2672" s="304"/>
      <c r="R2672" s="304"/>
      <c r="S2672" s="130" t="str">
        <f t="shared" si="126"/>
        <v>.</v>
      </c>
      <c r="T2672" s="169" t="str">
        <f>IF(S2672="Yes",(NETWORKDAYS(H2672,$D$12,Lists!$F$45:$F$65)-IF(ISNUMBER(J2672),J2672,0)-1),".")</f>
        <v>.</v>
      </c>
      <c r="U2672" s="24"/>
      <c r="V2672" s="296" t="str">
        <f t="shared" si="125"/>
        <v>.</v>
      </c>
      <c r="W2672" s="44"/>
      <c r="X2672" s="307"/>
      <c r="Y2672" s="44"/>
      <c r="Z2672" s="44"/>
      <c r="AA2672" s="44"/>
      <c r="AB2672" s="44"/>
      <c r="AC2672" s="44"/>
      <c r="AD2672" s="44"/>
      <c r="AE2672" s="44"/>
      <c r="AF2672" s="44"/>
      <c r="AG2672" s="44"/>
    </row>
    <row r="2673" spans="1:33" s="105" customFormat="1" ht="11.45" customHeight="1" outlineLevel="1" x14ac:dyDescent="0.2">
      <c r="A2673" s="142">
        <f t="shared" si="124"/>
        <v>2656</v>
      </c>
      <c r="B2673" s="318"/>
      <c r="C2673" s="71"/>
      <c r="D2673" s="314"/>
      <c r="E2673" s="70"/>
      <c r="F2673" s="309"/>
      <c r="G2673" s="308"/>
      <c r="H2673" s="305"/>
      <c r="I2673" s="305"/>
      <c r="J2673" s="311"/>
      <c r="K2673" s="305"/>
      <c r="L2673" s="130" t="str">
        <f>IF(I2673&lt;H2673,"Check dates",IF(AND(H2673="",I2673&gt;0),"Check dates",IF(I2673="",".",IFERROR(MAX(0,NETWORKDAYS(H2673,I2673,Lists!$F$45:$F$65)-IF(ISNUMBER(J2673),J2673,0)-1,0),"."))))</f>
        <v>.</v>
      </c>
      <c r="M2673" s="308"/>
      <c r="N2673" s="308"/>
      <c r="O2673" s="304"/>
      <c r="P2673" s="304"/>
      <c r="Q2673" s="304"/>
      <c r="R2673" s="304"/>
      <c r="S2673" s="130" t="str">
        <f t="shared" si="126"/>
        <v>.</v>
      </c>
      <c r="T2673" s="169" t="str">
        <f>IF(S2673="Yes",(NETWORKDAYS(H2673,$D$12,Lists!$F$45:$F$65)-IF(ISNUMBER(J2673),J2673,0)-1),".")</f>
        <v>.</v>
      </c>
      <c r="U2673" s="24"/>
      <c r="V2673" s="296" t="str">
        <f t="shared" si="125"/>
        <v>.</v>
      </c>
      <c r="W2673" s="44"/>
      <c r="X2673" s="307"/>
      <c r="Y2673" s="44"/>
      <c r="Z2673" s="44"/>
      <c r="AA2673" s="44"/>
      <c r="AB2673" s="44"/>
      <c r="AC2673" s="44"/>
      <c r="AD2673" s="44"/>
      <c r="AE2673" s="44"/>
      <c r="AF2673" s="44"/>
      <c r="AG2673" s="44"/>
    </row>
    <row r="2674" spans="1:33" s="105" customFormat="1" ht="11.45" customHeight="1" outlineLevel="1" x14ac:dyDescent="0.2">
      <c r="A2674" s="142">
        <f t="shared" si="124"/>
        <v>2657</v>
      </c>
      <c r="B2674" s="318"/>
      <c r="C2674" s="71"/>
      <c r="D2674" s="314"/>
      <c r="E2674" s="70"/>
      <c r="F2674" s="309"/>
      <c r="G2674" s="308"/>
      <c r="H2674" s="305"/>
      <c r="I2674" s="319"/>
      <c r="J2674" s="311"/>
      <c r="K2674" s="305"/>
      <c r="L2674" s="130" t="str">
        <f>IF(I2674&lt;H2674,"Check dates",IF(AND(H2674="",I2674&gt;0),"Check dates",IF(I2674="",".",IFERROR(MAX(0,NETWORKDAYS(H2674,I2674,Lists!$F$45:$F$65)-IF(ISNUMBER(J2674),J2674,0)-1,0),"."))))</f>
        <v>.</v>
      </c>
      <c r="M2674" s="308"/>
      <c r="N2674" s="308"/>
      <c r="O2674" s="304"/>
      <c r="P2674" s="304"/>
      <c r="Q2674" s="304"/>
      <c r="R2674" s="304"/>
      <c r="S2674" s="130" t="str">
        <f t="shared" si="126"/>
        <v>.</v>
      </c>
      <c r="T2674" s="169" t="str">
        <f>IF(S2674="Yes",(NETWORKDAYS(H2674,$D$12,Lists!$F$45:$F$65)-IF(ISNUMBER(J2674),J2674,0)-1),".")</f>
        <v>.</v>
      </c>
      <c r="U2674" s="24"/>
      <c r="V2674" s="296" t="str">
        <f t="shared" si="125"/>
        <v>.</v>
      </c>
      <c r="W2674" s="44"/>
      <c r="X2674" s="307"/>
      <c r="Y2674" s="44"/>
      <c r="Z2674" s="44"/>
      <c r="AA2674" s="44"/>
      <c r="AB2674" s="44"/>
      <c r="AC2674" s="44"/>
      <c r="AD2674" s="44"/>
      <c r="AE2674" s="44"/>
      <c r="AF2674" s="44"/>
      <c r="AG2674" s="44"/>
    </row>
    <row r="2675" spans="1:33" s="105" customFormat="1" ht="11.45" customHeight="1" outlineLevel="1" x14ac:dyDescent="0.2">
      <c r="A2675" s="142">
        <f t="shared" si="124"/>
        <v>2658</v>
      </c>
      <c r="B2675" s="318"/>
      <c r="C2675" s="71"/>
      <c r="D2675" s="314"/>
      <c r="E2675" s="70"/>
      <c r="F2675" s="309"/>
      <c r="G2675" s="308"/>
      <c r="H2675" s="305"/>
      <c r="I2675" s="319"/>
      <c r="J2675" s="311"/>
      <c r="K2675" s="305"/>
      <c r="L2675" s="130" t="str">
        <f>IF(I2675&lt;H2675,"Check dates",IF(AND(H2675="",I2675&gt;0),"Check dates",IF(I2675="",".",IFERROR(MAX(0,NETWORKDAYS(H2675,I2675,Lists!$F$45:$F$65)-IF(ISNUMBER(J2675),J2675,0)-1,0),"."))))</f>
        <v>.</v>
      </c>
      <c r="M2675" s="308"/>
      <c r="N2675" s="308"/>
      <c r="O2675" s="304"/>
      <c r="P2675" s="304"/>
      <c r="Q2675" s="304"/>
      <c r="R2675" s="304"/>
      <c r="S2675" s="130" t="str">
        <f t="shared" si="126"/>
        <v>.</v>
      </c>
      <c r="T2675" s="169" t="str">
        <f>IF(S2675="Yes",(NETWORKDAYS(H2675,$D$12,Lists!$F$45:$F$65)-IF(ISNUMBER(J2675),J2675,0)-1),".")</f>
        <v>.</v>
      </c>
      <c r="U2675" s="24"/>
      <c r="V2675" s="296" t="str">
        <f t="shared" si="125"/>
        <v>.</v>
      </c>
      <c r="W2675" s="44"/>
      <c r="X2675" s="307"/>
      <c r="Y2675" s="44"/>
      <c r="Z2675" s="44"/>
      <c r="AA2675" s="44"/>
      <c r="AB2675" s="44"/>
      <c r="AC2675" s="44"/>
      <c r="AD2675" s="44"/>
      <c r="AE2675" s="44"/>
      <c r="AF2675" s="44"/>
      <c r="AG2675" s="44"/>
    </row>
    <row r="2676" spans="1:33" s="105" customFormat="1" ht="11.45" customHeight="1" outlineLevel="1" x14ac:dyDescent="0.2">
      <c r="A2676" s="142">
        <f t="shared" si="124"/>
        <v>2659</v>
      </c>
      <c r="B2676" s="318"/>
      <c r="C2676" s="71"/>
      <c r="D2676" s="314"/>
      <c r="E2676" s="70"/>
      <c r="F2676" s="309"/>
      <c r="G2676" s="308"/>
      <c r="H2676" s="305"/>
      <c r="I2676" s="319"/>
      <c r="J2676" s="311"/>
      <c r="K2676" s="305"/>
      <c r="L2676" s="130" t="str">
        <f>IF(I2676&lt;H2676,"Check dates",IF(AND(H2676="",I2676&gt;0),"Check dates",IF(I2676="",".",IFERROR(MAX(0,NETWORKDAYS(H2676,I2676,Lists!$F$45:$F$65)-IF(ISNUMBER(J2676),J2676,0)-1,0),"."))))</f>
        <v>.</v>
      </c>
      <c r="M2676" s="308"/>
      <c r="N2676" s="308"/>
      <c r="O2676" s="304"/>
      <c r="P2676" s="304"/>
      <c r="Q2676" s="304"/>
      <c r="R2676" s="304"/>
      <c r="S2676" s="130" t="str">
        <f t="shared" si="126"/>
        <v>.</v>
      </c>
      <c r="T2676" s="169" t="str">
        <f>IF(S2676="Yes",(NETWORKDAYS(H2676,$D$12,Lists!$F$45:$F$65)-IF(ISNUMBER(J2676),J2676,0)-1),".")</f>
        <v>.</v>
      </c>
      <c r="U2676" s="24"/>
      <c r="V2676" s="296" t="str">
        <f t="shared" si="125"/>
        <v>.</v>
      </c>
      <c r="W2676" s="44"/>
      <c r="X2676" s="307"/>
      <c r="Y2676" s="44"/>
      <c r="Z2676" s="44"/>
      <c r="AA2676" s="44"/>
      <c r="AB2676" s="44"/>
      <c r="AC2676" s="44"/>
      <c r="AD2676" s="44"/>
      <c r="AE2676" s="44"/>
      <c r="AF2676" s="44"/>
      <c r="AG2676" s="44"/>
    </row>
    <row r="2677" spans="1:33" s="105" customFormat="1" ht="11.45" customHeight="1" outlineLevel="1" x14ac:dyDescent="0.2">
      <c r="A2677" s="142">
        <f t="shared" si="124"/>
        <v>2660</v>
      </c>
      <c r="B2677" s="318"/>
      <c r="C2677" s="71"/>
      <c r="D2677" s="314"/>
      <c r="E2677" s="70"/>
      <c r="F2677" s="309"/>
      <c r="G2677" s="308"/>
      <c r="H2677" s="305"/>
      <c r="I2677" s="319"/>
      <c r="J2677" s="311"/>
      <c r="K2677" s="305"/>
      <c r="L2677" s="130" t="str">
        <f>IF(I2677&lt;H2677,"Check dates",IF(AND(H2677="",I2677&gt;0),"Check dates",IF(I2677="",".",IFERROR(MAX(0,NETWORKDAYS(H2677,I2677,Lists!$F$45:$F$65)-IF(ISNUMBER(J2677),J2677,0)-1,0),"."))))</f>
        <v>.</v>
      </c>
      <c r="M2677" s="308"/>
      <c r="N2677" s="308"/>
      <c r="O2677" s="304"/>
      <c r="P2677" s="304"/>
      <c r="Q2677" s="304"/>
      <c r="R2677" s="304"/>
      <c r="S2677" s="130" t="str">
        <f t="shared" si="126"/>
        <v>.</v>
      </c>
      <c r="T2677" s="169" t="str">
        <f>IF(S2677="Yes",(NETWORKDAYS(H2677,$D$12,Lists!$F$45:$F$65)-IF(ISNUMBER(J2677),J2677,0)-1),".")</f>
        <v>.</v>
      </c>
      <c r="U2677" s="24"/>
      <c r="V2677" s="296" t="str">
        <f t="shared" si="125"/>
        <v>.</v>
      </c>
      <c r="W2677" s="44"/>
      <c r="X2677" s="307"/>
      <c r="Y2677" s="44"/>
      <c r="Z2677" s="44"/>
      <c r="AA2677" s="44"/>
      <c r="AB2677" s="44"/>
      <c r="AC2677" s="44"/>
      <c r="AD2677" s="44"/>
      <c r="AE2677" s="44"/>
      <c r="AF2677" s="44"/>
      <c r="AG2677" s="44"/>
    </row>
    <row r="2678" spans="1:33" s="105" customFormat="1" ht="11.45" customHeight="1" outlineLevel="1" x14ac:dyDescent="0.2">
      <c r="A2678" s="142">
        <f t="shared" si="124"/>
        <v>2661</v>
      </c>
      <c r="B2678" s="318"/>
      <c r="C2678" s="71"/>
      <c r="D2678" s="314"/>
      <c r="E2678" s="70"/>
      <c r="F2678" s="309"/>
      <c r="G2678" s="308"/>
      <c r="H2678" s="305"/>
      <c r="I2678" s="305"/>
      <c r="J2678" s="311"/>
      <c r="K2678" s="305"/>
      <c r="L2678" s="130" t="str">
        <f>IF(I2678&lt;H2678,"Check dates",IF(AND(H2678="",I2678&gt;0),"Check dates",IF(I2678="",".",IFERROR(MAX(0,NETWORKDAYS(H2678,I2678,Lists!$F$45:$F$65)-IF(ISNUMBER(J2678),J2678,0)-1,0),"."))))</f>
        <v>.</v>
      </c>
      <c r="M2678" s="308"/>
      <c r="N2678" s="308"/>
      <c r="O2678" s="304"/>
      <c r="P2678" s="304"/>
      <c r="Q2678" s="304"/>
      <c r="R2678" s="304"/>
      <c r="S2678" s="130" t="str">
        <f t="shared" si="126"/>
        <v>.</v>
      </c>
      <c r="T2678" s="169" t="str">
        <f>IF(S2678="Yes",(NETWORKDAYS(H2678,$D$12,Lists!$F$45:$F$65)-IF(ISNUMBER(J2678),J2678,0)-1),".")</f>
        <v>.</v>
      </c>
      <c r="U2678" s="24"/>
      <c r="V2678" s="296" t="str">
        <f t="shared" si="125"/>
        <v>.</v>
      </c>
      <c r="W2678" s="44"/>
      <c r="X2678" s="307"/>
      <c r="Y2678" s="44"/>
      <c r="Z2678" s="44"/>
      <c r="AA2678" s="44"/>
      <c r="AB2678" s="44"/>
      <c r="AC2678" s="44"/>
      <c r="AD2678" s="44"/>
      <c r="AE2678" s="44"/>
      <c r="AF2678" s="44"/>
      <c r="AG2678" s="44"/>
    </row>
    <row r="2679" spans="1:33" s="105" customFormat="1" ht="11.45" customHeight="1" outlineLevel="1" x14ac:dyDescent="0.2">
      <c r="A2679" s="142">
        <f t="shared" si="124"/>
        <v>2662</v>
      </c>
      <c r="B2679" s="318"/>
      <c r="C2679" s="71"/>
      <c r="D2679" s="314"/>
      <c r="E2679" s="70"/>
      <c r="F2679" s="309"/>
      <c r="G2679" s="308"/>
      <c r="H2679" s="305"/>
      <c r="I2679" s="319"/>
      <c r="J2679" s="311"/>
      <c r="K2679" s="305"/>
      <c r="L2679" s="130" t="str">
        <f>IF(I2679&lt;H2679,"Check dates",IF(AND(H2679="",I2679&gt;0),"Check dates",IF(I2679="",".",IFERROR(MAX(0,NETWORKDAYS(H2679,I2679,Lists!$F$45:$F$65)-IF(ISNUMBER(J2679),J2679,0)-1,0),"."))))</f>
        <v>.</v>
      </c>
      <c r="M2679" s="308"/>
      <c r="N2679" s="308"/>
      <c r="O2679" s="304"/>
      <c r="P2679" s="304"/>
      <c r="Q2679" s="304"/>
      <c r="R2679" s="304"/>
      <c r="S2679" s="130" t="str">
        <f t="shared" si="126"/>
        <v>.</v>
      </c>
      <c r="T2679" s="169" t="str">
        <f>IF(S2679="Yes",(NETWORKDAYS(H2679,$D$12,Lists!$F$45:$F$65)-IF(ISNUMBER(J2679),J2679,0)-1),".")</f>
        <v>.</v>
      </c>
      <c r="U2679" s="24"/>
      <c r="V2679" s="296" t="str">
        <f t="shared" si="125"/>
        <v>.</v>
      </c>
      <c r="W2679" s="44"/>
      <c r="X2679" s="307"/>
      <c r="Y2679" s="44"/>
      <c r="Z2679" s="44"/>
      <c r="AA2679" s="44"/>
      <c r="AB2679" s="44"/>
      <c r="AC2679" s="44"/>
      <c r="AD2679" s="44"/>
      <c r="AE2679" s="44"/>
      <c r="AF2679" s="44"/>
      <c r="AG2679" s="44"/>
    </row>
    <row r="2680" spans="1:33" s="105" customFormat="1" ht="11.45" customHeight="1" outlineLevel="1" x14ac:dyDescent="0.2">
      <c r="A2680" s="142">
        <f t="shared" si="124"/>
        <v>2663</v>
      </c>
      <c r="B2680" s="318"/>
      <c r="C2680" s="71"/>
      <c r="D2680" s="314"/>
      <c r="E2680" s="70"/>
      <c r="F2680" s="309"/>
      <c r="G2680" s="308"/>
      <c r="H2680" s="305"/>
      <c r="I2680" s="319"/>
      <c r="J2680" s="311"/>
      <c r="K2680" s="305"/>
      <c r="L2680" s="130" t="str">
        <f>IF(I2680&lt;H2680,"Check dates",IF(AND(H2680="",I2680&gt;0),"Check dates",IF(I2680="",".",IFERROR(MAX(0,NETWORKDAYS(H2680,I2680,Lists!$F$45:$F$65)-IF(ISNUMBER(J2680),J2680,0)-1,0),"."))))</f>
        <v>.</v>
      </c>
      <c r="M2680" s="308"/>
      <c r="N2680" s="308"/>
      <c r="O2680" s="304"/>
      <c r="P2680" s="304"/>
      <c r="Q2680" s="304"/>
      <c r="R2680" s="304"/>
      <c r="S2680" s="130" t="str">
        <f t="shared" si="126"/>
        <v>.</v>
      </c>
      <c r="T2680" s="169" t="str">
        <f>IF(S2680="Yes",(NETWORKDAYS(H2680,$D$12,Lists!$F$45:$F$65)-IF(ISNUMBER(J2680),J2680,0)-1),".")</f>
        <v>.</v>
      </c>
      <c r="U2680" s="24"/>
      <c r="V2680" s="296" t="str">
        <f t="shared" si="125"/>
        <v>.</v>
      </c>
      <c r="W2680" s="44"/>
      <c r="X2680" s="307"/>
      <c r="Y2680" s="44"/>
      <c r="Z2680" s="44"/>
      <c r="AA2680" s="44"/>
      <c r="AB2680" s="44"/>
      <c r="AC2680" s="44"/>
      <c r="AD2680" s="44"/>
      <c r="AE2680" s="44"/>
      <c r="AF2680" s="44"/>
      <c r="AG2680" s="44"/>
    </row>
    <row r="2681" spans="1:33" s="105" customFormat="1" ht="11.45" customHeight="1" outlineLevel="1" x14ac:dyDescent="0.2">
      <c r="A2681" s="142">
        <f t="shared" si="124"/>
        <v>2664</v>
      </c>
      <c r="B2681" s="318"/>
      <c r="C2681" s="71"/>
      <c r="D2681" s="314"/>
      <c r="E2681" s="70"/>
      <c r="F2681" s="309"/>
      <c r="G2681" s="308"/>
      <c r="H2681" s="305"/>
      <c r="I2681" s="319"/>
      <c r="J2681" s="311"/>
      <c r="K2681" s="305"/>
      <c r="L2681" s="130" t="str">
        <f>IF(I2681&lt;H2681,"Check dates",IF(AND(H2681="",I2681&gt;0),"Check dates",IF(I2681="",".",IFERROR(MAX(0,NETWORKDAYS(H2681,I2681,Lists!$F$45:$F$65)-IF(ISNUMBER(J2681),J2681,0)-1,0),"."))))</f>
        <v>.</v>
      </c>
      <c r="M2681" s="308"/>
      <c r="N2681" s="308"/>
      <c r="O2681" s="304"/>
      <c r="P2681" s="304"/>
      <c r="Q2681" s="304"/>
      <c r="R2681" s="304"/>
      <c r="S2681" s="130" t="str">
        <f t="shared" si="126"/>
        <v>.</v>
      </c>
      <c r="T2681" s="169" t="str">
        <f>IF(S2681="Yes",(NETWORKDAYS(H2681,$D$12,Lists!$F$45:$F$65)-IF(ISNUMBER(J2681),J2681,0)-1),".")</f>
        <v>.</v>
      </c>
      <c r="U2681" s="24"/>
      <c r="V2681" s="296" t="str">
        <f t="shared" si="125"/>
        <v>.</v>
      </c>
      <c r="W2681" s="44"/>
      <c r="X2681" s="307"/>
      <c r="Y2681" s="44"/>
      <c r="Z2681" s="44"/>
      <c r="AA2681" s="44"/>
      <c r="AB2681" s="44"/>
      <c r="AC2681" s="44"/>
      <c r="AD2681" s="44"/>
      <c r="AE2681" s="44"/>
      <c r="AF2681" s="44"/>
      <c r="AG2681" s="44"/>
    </row>
    <row r="2682" spans="1:33" s="105" customFormat="1" ht="11.45" customHeight="1" outlineLevel="1" x14ac:dyDescent="0.2">
      <c r="A2682" s="142">
        <f t="shared" si="124"/>
        <v>2665</v>
      </c>
      <c r="B2682" s="318"/>
      <c r="C2682" s="71"/>
      <c r="D2682" s="314"/>
      <c r="E2682" s="70"/>
      <c r="F2682" s="309"/>
      <c r="G2682" s="308"/>
      <c r="H2682" s="305"/>
      <c r="I2682" s="319"/>
      <c r="J2682" s="311"/>
      <c r="K2682" s="305"/>
      <c r="L2682" s="130" t="str">
        <f>IF(I2682&lt;H2682,"Check dates",IF(AND(H2682="",I2682&gt;0),"Check dates",IF(I2682="",".",IFERROR(MAX(0,NETWORKDAYS(H2682,I2682,Lists!$F$45:$F$65)-IF(ISNUMBER(J2682),J2682,0)-1,0),"."))))</f>
        <v>.</v>
      </c>
      <c r="M2682" s="308"/>
      <c r="N2682" s="308"/>
      <c r="O2682" s="304"/>
      <c r="P2682" s="304"/>
      <c r="Q2682" s="304"/>
      <c r="R2682" s="304"/>
      <c r="S2682" s="130" t="str">
        <f t="shared" si="126"/>
        <v>.</v>
      </c>
      <c r="T2682" s="169" t="str">
        <f>IF(S2682="Yes",(NETWORKDAYS(H2682,$D$12,Lists!$F$45:$F$65)-IF(ISNUMBER(J2682),J2682,0)-1),".")</f>
        <v>.</v>
      </c>
      <c r="U2682" s="24"/>
      <c r="V2682" s="296" t="str">
        <f t="shared" si="125"/>
        <v>.</v>
      </c>
      <c r="W2682" s="44"/>
      <c r="X2682" s="307"/>
      <c r="Y2682" s="44"/>
      <c r="Z2682" s="44"/>
      <c r="AA2682" s="44"/>
      <c r="AB2682" s="44"/>
      <c r="AC2682" s="44"/>
      <c r="AD2682" s="44"/>
      <c r="AE2682" s="44"/>
      <c r="AF2682" s="44"/>
      <c r="AG2682" s="44"/>
    </row>
    <row r="2683" spans="1:33" s="105" customFormat="1" ht="11.45" customHeight="1" outlineLevel="1" x14ac:dyDescent="0.2">
      <c r="A2683" s="142">
        <f t="shared" si="124"/>
        <v>2666</v>
      </c>
      <c r="B2683" s="318"/>
      <c r="C2683" s="71"/>
      <c r="D2683" s="314"/>
      <c r="E2683" s="70"/>
      <c r="F2683" s="70"/>
      <c r="G2683" s="265"/>
      <c r="H2683" s="305"/>
      <c r="I2683" s="319"/>
      <c r="J2683" s="311"/>
      <c r="K2683" s="305"/>
      <c r="L2683" s="130" t="str">
        <f>IF(I2683&lt;H2683,"Check dates",IF(AND(H2683="",I2683&gt;0),"Check dates",IF(I2683="",".",IFERROR(MAX(0,NETWORKDAYS(H2683,I2683,Lists!$F$45:$F$65)-IF(ISNUMBER(J2683),J2683,0)-1,0),"."))))</f>
        <v>.</v>
      </c>
      <c r="M2683" s="308"/>
      <c r="N2683" s="308"/>
      <c r="O2683" s="304"/>
      <c r="P2683" s="304"/>
      <c r="Q2683" s="304"/>
      <c r="R2683" s="304"/>
      <c r="S2683" s="130" t="str">
        <f t="shared" si="126"/>
        <v>.</v>
      </c>
      <c r="T2683" s="169" t="str">
        <f>IF(S2683="Yes",(NETWORKDAYS(H2683,$D$12,Lists!$F$45:$F$65)-IF(ISNUMBER(J2683),J2683,0)-1),".")</f>
        <v>.</v>
      </c>
      <c r="U2683" s="24"/>
      <c r="V2683" s="296" t="str">
        <f t="shared" si="125"/>
        <v>.</v>
      </c>
      <c r="W2683" s="44"/>
      <c r="X2683" s="307"/>
      <c r="Y2683" s="44"/>
      <c r="Z2683" s="44"/>
      <c r="AA2683" s="44"/>
      <c r="AB2683" s="44"/>
      <c r="AC2683" s="44"/>
      <c r="AD2683" s="44"/>
      <c r="AE2683" s="44"/>
      <c r="AF2683" s="44"/>
      <c r="AG2683" s="44"/>
    </row>
    <row r="2684" spans="1:33" s="105" customFormat="1" ht="11.45" customHeight="1" outlineLevel="1" x14ac:dyDescent="0.2">
      <c r="A2684" s="142">
        <f t="shared" si="124"/>
        <v>2667</v>
      </c>
      <c r="B2684" s="318"/>
      <c r="C2684" s="71"/>
      <c r="D2684" s="314"/>
      <c r="E2684" s="70"/>
      <c r="F2684" s="70"/>
      <c r="G2684" s="265"/>
      <c r="H2684" s="305"/>
      <c r="I2684" s="319"/>
      <c r="J2684" s="311"/>
      <c r="K2684" s="305"/>
      <c r="L2684" s="130" t="str">
        <f>IF(I2684&lt;H2684,"Check dates",IF(AND(H2684="",I2684&gt;0),"Check dates",IF(I2684="",".",IFERROR(MAX(0,NETWORKDAYS(H2684,I2684,Lists!$F$45:$F$65)-IF(ISNUMBER(J2684),J2684,0)-1,0),"."))))</f>
        <v>.</v>
      </c>
      <c r="M2684" s="308"/>
      <c r="N2684" s="308"/>
      <c r="O2684" s="304"/>
      <c r="P2684" s="304"/>
      <c r="Q2684" s="304"/>
      <c r="R2684" s="304"/>
      <c r="S2684" s="130" t="str">
        <f t="shared" si="126"/>
        <v>.</v>
      </c>
      <c r="T2684" s="169" t="str">
        <f>IF(S2684="Yes",(NETWORKDAYS(H2684,$D$12,Lists!$F$45:$F$65)-IF(ISNUMBER(J2684),J2684,0)-1),".")</f>
        <v>.</v>
      </c>
      <c r="U2684" s="24"/>
      <c r="V2684" s="296" t="str">
        <f t="shared" si="125"/>
        <v>.</v>
      </c>
      <c r="W2684" s="44"/>
      <c r="X2684" s="307"/>
      <c r="Y2684" s="44"/>
      <c r="Z2684" s="44"/>
      <c r="AA2684" s="44"/>
      <c r="AB2684" s="44"/>
      <c r="AC2684" s="44"/>
      <c r="AD2684" s="44"/>
      <c r="AE2684" s="44"/>
      <c r="AF2684" s="44"/>
      <c r="AG2684" s="44"/>
    </row>
    <row r="2685" spans="1:33" s="105" customFormat="1" ht="11.45" customHeight="1" outlineLevel="1" x14ac:dyDescent="0.2">
      <c r="A2685" s="142">
        <f t="shared" si="124"/>
        <v>2668</v>
      </c>
      <c r="B2685" s="318"/>
      <c r="C2685" s="71"/>
      <c r="D2685" s="314"/>
      <c r="E2685" s="70"/>
      <c r="F2685" s="70"/>
      <c r="G2685" s="265"/>
      <c r="H2685" s="305"/>
      <c r="I2685" s="319"/>
      <c r="J2685" s="311"/>
      <c r="K2685" s="305"/>
      <c r="L2685" s="130" t="str">
        <f>IF(I2685&lt;H2685,"Check dates",IF(AND(H2685="",I2685&gt;0),"Check dates",IF(I2685="",".",IFERROR(MAX(0,NETWORKDAYS(H2685,I2685,Lists!$F$45:$F$65)-IF(ISNUMBER(J2685),J2685,0)-1,0),"."))))</f>
        <v>.</v>
      </c>
      <c r="M2685" s="308"/>
      <c r="N2685" s="308"/>
      <c r="O2685" s="304"/>
      <c r="P2685" s="304"/>
      <c r="Q2685" s="304"/>
      <c r="R2685" s="304"/>
      <c r="S2685" s="130" t="str">
        <f t="shared" si="126"/>
        <v>.</v>
      </c>
      <c r="T2685" s="169" t="str">
        <f>IF(S2685="Yes",(NETWORKDAYS(H2685,$D$12,Lists!$F$45:$F$65)-IF(ISNUMBER(J2685),J2685,0)-1),".")</f>
        <v>.</v>
      </c>
      <c r="U2685" s="24"/>
      <c r="V2685" s="296" t="str">
        <f t="shared" si="125"/>
        <v>.</v>
      </c>
      <c r="W2685" s="44"/>
      <c r="X2685" s="307"/>
      <c r="Y2685" s="44"/>
      <c r="Z2685" s="44"/>
      <c r="AA2685" s="44"/>
      <c r="AB2685" s="44"/>
      <c r="AC2685" s="44"/>
      <c r="AD2685" s="44"/>
      <c r="AE2685" s="44"/>
      <c r="AF2685" s="44"/>
      <c r="AG2685" s="44"/>
    </row>
    <row r="2686" spans="1:33" s="105" customFormat="1" ht="11.45" customHeight="1" outlineLevel="1" x14ac:dyDescent="0.2">
      <c r="A2686" s="142">
        <f t="shared" si="124"/>
        <v>2669</v>
      </c>
      <c r="B2686" s="318"/>
      <c r="C2686" s="71"/>
      <c r="D2686" s="314"/>
      <c r="E2686" s="70"/>
      <c r="F2686" s="70"/>
      <c r="G2686" s="265"/>
      <c r="H2686" s="305"/>
      <c r="I2686" s="319"/>
      <c r="J2686" s="311"/>
      <c r="K2686" s="305"/>
      <c r="L2686" s="130" t="str">
        <f>IF(I2686&lt;H2686,"Check dates",IF(AND(H2686="",I2686&gt;0),"Check dates",IF(I2686="",".",IFERROR(MAX(0,NETWORKDAYS(H2686,I2686,Lists!$F$45:$F$65)-IF(ISNUMBER(J2686),J2686,0)-1,0),"."))))</f>
        <v>.</v>
      </c>
      <c r="M2686" s="308"/>
      <c r="N2686" s="308"/>
      <c r="O2686" s="304"/>
      <c r="P2686" s="304"/>
      <c r="Q2686" s="304"/>
      <c r="R2686" s="304"/>
      <c r="S2686" s="130" t="str">
        <f t="shared" si="126"/>
        <v>.</v>
      </c>
      <c r="T2686" s="169" t="str">
        <f>IF(S2686="Yes",(NETWORKDAYS(H2686,$D$12,Lists!$F$45:$F$65)-IF(ISNUMBER(J2686),J2686,0)-1),".")</f>
        <v>.</v>
      </c>
      <c r="U2686" s="24"/>
      <c r="V2686" s="296" t="str">
        <f t="shared" si="125"/>
        <v>.</v>
      </c>
      <c r="W2686" s="44"/>
      <c r="X2686" s="307"/>
      <c r="Y2686" s="44"/>
      <c r="Z2686" s="44"/>
      <c r="AA2686" s="44"/>
      <c r="AB2686" s="44"/>
      <c r="AC2686" s="44"/>
      <c r="AD2686" s="44"/>
      <c r="AE2686" s="44"/>
      <c r="AF2686" s="44"/>
      <c r="AG2686" s="44"/>
    </row>
    <row r="2687" spans="1:33" s="105" customFormat="1" ht="11.45" customHeight="1" outlineLevel="1" x14ac:dyDescent="0.2">
      <c r="A2687" s="142">
        <f t="shared" si="124"/>
        <v>2670</v>
      </c>
      <c r="B2687" s="318"/>
      <c r="C2687" s="71"/>
      <c r="D2687" s="314"/>
      <c r="E2687" s="70"/>
      <c r="F2687" s="70"/>
      <c r="G2687" s="265"/>
      <c r="H2687" s="305"/>
      <c r="I2687" s="305"/>
      <c r="J2687" s="311"/>
      <c r="K2687" s="305"/>
      <c r="L2687" s="130" t="str">
        <f>IF(I2687&lt;H2687,"Check dates",IF(AND(H2687="",I2687&gt;0),"Check dates",IF(I2687="",".",IFERROR(MAX(0,NETWORKDAYS(H2687,I2687,Lists!$F$45:$F$65)-IF(ISNUMBER(J2687),J2687,0)-1,0),"."))))</f>
        <v>.</v>
      </c>
      <c r="M2687" s="308"/>
      <c r="N2687" s="308"/>
      <c r="O2687" s="304"/>
      <c r="P2687" s="304"/>
      <c r="Q2687" s="304"/>
      <c r="R2687" s="304"/>
      <c r="S2687" s="130" t="str">
        <f t="shared" si="126"/>
        <v>.</v>
      </c>
      <c r="T2687" s="169" t="str">
        <f>IF(S2687="Yes",(NETWORKDAYS(H2687,$D$12,Lists!$F$45:$F$65)-IF(ISNUMBER(J2687),J2687,0)-1),".")</f>
        <v>.</v>
      </c>
      <c r="U2687" s="24"/>
      <c r="V2687" s="296" t="str">
        <f t="shared" si="125"/>
        <v>.</v>
      </c>
      <c r="W2687" s="44"/>
      <c r="X2687" s="307"/>
      <c r="Y2687" s="44"/>
      <c r="Z2687" s="44"/>
      <c r="AA2687" s="44"/>
      <c r="AB2687" s="44"/>
      <c r="AC2687" s="44"/>
      <c r="AD2687" s="44"/>
      <c r="AE2687" s="44"/>
      <c r="AF2687" s="44"/>
      <c r="AG2687" s="44"/>
    </row>
    <row r="2688" spans="1:33" s="105" customFormat="1" ht="11.45" customHeight="1" outlineLevel="1" x14ac:dyDescent="0.2">
      <c r="A2688" s="142">
        <f t="shared" si="124"/>
        <v>2671</v>
      </c>
      <c r="B2688" s="318"/>
      <c r="C2688" s="71"/>
      <c r="D2688" s="314"/>
      <c r="E2688" s="70"/>
      <c r="F2688" s="309"/>
      <c r="G2688" s="308"/>
      <c r="H2688" s="305"/>
      <c r="I2688" s="305"/>
      <c r="J2688" s="311"/>
      <c r="K2688" s="305"/>
      <c r="L2688" s="130" t="str">
        <f>IF(I2688&lt;H2688,"Check dates",IF(AND(H2688="",I2688&gt;0),"Check dates",IF(I2688="",".",IFERROR(MAX(0,NETWORKDAYS(H2688,I2688,Lists!$F$45:$F$65)-IF(ISNUMBER(J2688),J2688,0)-1,0),"."))))</f>
        <v>.</v>
      </c>
      <c r="M2688" s="308"/>
      <c r="N2688" s="308"/>
      <c r="O2688" s="304"/>
      <c r="P2688" s="304"/>
      <c r="Q2688" s="304"/>
      <c r="R2688" s="304"/>
      <c r="S2688" s="130" t="str">
        <f t="shared" si="126"/>
        <v>.</v>
      </c>
      <c r="T2688" s="169" t="str">
        <f>IF(S2688="Yes",(NETWORKDAYS(H2688,$D$12,Lists!$F$45:$F$65)-IF(ISNUMBER(J2688),J2688,0)-1),".")</f>
        <v>.</v>
      </c>
      <c r="U2688" s="24"/>
      <c r="V2688" s="296" t="str">
        <f t="shared" si="125"/>
        <v>.</v>
      </c>
      <c r="W2688" s="44"/>
      <c r="X2688" s="307"/>
      <c r="Y2688" s="44"/>
      <c r="Z2688" s="44"/>
      <c r="AA2688" s="44"/>
      <c r="AB2688" s="44"/>
      <c r="AC2688" s="44"/>
      <c r="AD2688" s="44"/>
      <c r="AE2688" s="44"/>
      <c r="AF2688" s="44"/>
      <c r="AG2688" s="44"/>
    </row>
    <row r="2689" spans="1:33" s="105" customFormat="1" ht="11.45" customHeight="1" outlineLevel="1" x14ac:dyDescent="0.2">
      <c r="A2689" s="142">
        <f t="shared" si="124"/>
        <v>2672</v>
      </c>
      <c r="B2689" s="318"/>
      <c r="C2689" s="71"/>
      <c r="D2689" s="314"/>
      <c r="E2689" s="70"/>
      <c r="F2689" s="309"/>
      <c r="G2689" s="308"/>
      <c r="H2689" s="305"/>
      <c r="I2689" s="305"/>
      <c r="J2689" s="311"/>
      <c r="K2689" s="305"/>
      <c r="L2689" s="130" t="str">
        <f>IF(I2689&lt;H2689,"Check dates",IF(AND(H2689="",I2689&gt;0),"Check dates",IF(I2689="",".",IFERROR(MAX(0,NETWORKDAYS(H2689,I2689,Lists!$F$45:$F$65)-IF(ISNUMBER(J2689),J2689,0)-1,0),"."))))</f>
        <v>.</v>
      </c>
      <c r="M2689" s="308"/>
      <c r="N2689" s="308"/>
      <c r="O2689" s="304"/>
      <c r="P2689" s="304"/>
      <c r="Q2689" s="304"/>
      <c r="R2689" s="304"/>
      <c r="S2689" s="130" t="str">
        <f t="shared" si="126"/>
        <v>.</v>
      </c>
      <c r="T2689" s="169" t="str">
        <f>IF(S2689="Yes",(NETWORKDAYS(H2689,$D$12,Lists!$F$45:$F$65)-IF(ISNUMBER(J2689),J2689,0)-1),".")</f>
        <v>.</v>
      </c>
      <c r="U2689" s="24"/>
      <c r="V2689" s="296" t="str">
        <f t="shared" si="125"/>
        <v>.</v>
      </c>
      <c r="W2689" s="44"/>
      <c r="X2689" s="307"/>
      <c r="Y2689" s="44"/>
      <c r="Z2689" s="44"/>
      <c r="AA2689" s="44"/>
      <c r="AB2689" s="44"/>
      <c r="AC2689" s="44"/>
      <c r="AD2689" s="44"/>
      <c r="AE2689" s="44"/>
      <c r="AF2689" s="44"/>
      <c r="AG2689" s="44"/>
    </row>
    <row r="2690" spans="1:33" s="105" customFormat="1" ht="11.45" customHeight="1" outlineLevel="1" x14ac:dyDescent="0.2">
      <c r="A2690" s="142">
        <f t="shared" si="124"/>
        <v>2673</v>
      </c>
      <c r="B2690" s="318"/>
      <c r="C2690" s="71"/>
      <c r="D2690" s="314"/>
      <c r="E2690" s="70"/>
      <c r="F2690" s="309"/>
      <c r="G2690" s="308"/>
      <c r="H2690" s="305"/>
      <c r="I2690" s="305"/>
      <c r="J2690" s="311"/>
      <c r="K2690" s="305"/>
      <c r="L2690" s="130" t="str">
        <f>IF(I2690&lt;H2690,"Check dates",IF(AND(H2690="",I2690&gt;0),"Check dates",IF(I2690="",".",IFERROR(MAX(0,NETWORKDAYS(H2690,I2690,Lists!$F$45:$F$65)-IF(ISNUMBER(J2690),J2690,0)-1,0),"."))))</f>
        <v>.</v>
      </c>
      <c r="M2690" s="308"/>
      <c r="N2690" s="308"/>
      <c r="O2690" s="304"/>
      <c r="P2690" s="304"/>
      <c r="Q2690" s="304"/>
      <c r="R2690" s="304"/>
      <c r="S2690" s="130" t="str">
        <f t="shared" si="126"/>
        <v>.</v>
      </c>
      <c r="T2690" s="169" t="str">
        <f>IF(S2690="Yes",(NETWORKDAYS(H2690,$D$12,Lists!$F$45:$F$65)-IF(ISNUMBER(J2690),J2690,0)-1),".")</f>
        <v>.</v>
      </c>
      <c r="U2690" s="24"/>
      <c r="V2690" s="296" t="str">
        <f t="shared" si="125"/>
        <v>.</v>
      </c>
      <c r="W2690" s="44"/>
      <c r="X2690" s="307"/>
      <c r="Y2690" s="44"/>
      <c r="Z2690" s="44"/>
      <c r="AA2690" s="44"/>
      <c r="AB2690" s="44"/>
      <c r="AC2690" s="44"/>
      <c r="AD2690" s="44"/>
      <c r="AE2690" s="44"/>
      <c r="AF2690" s="44"/>
      <c r="AG2690" s="44"/>
    </row>
    <row r="2691" spans="1:33" s="105" customFormat="1" ht="11.45" customHeight="1" outlineLevel="1" x14ac:dyDescent="0.2">
      <c r="A2691" s="142">
        <f t="shared" si="124"/>
        <v>2674</v>
      </c>
      <c r="B2691" s="318"/>
      <c r="C2691" s="71"/>
      <c r="D2691" s="314"/>
      <c r="E2691" s="70"/>
      <c r="F2691" s="309"/>
      <c r="G2691" s="308"/>
      <c r="H2691" s="305"/>
      <c r="I2691" s="305"/>
      <c r="J2691" s="311"/>
      <c r="K2691" s="305"/>
      <c r="L2691" s="130" t="str">
        <f>IF(I2691&lt;H2691,"Check dates",IF(AND(H2691="",I2691&gt;0),"Check dates",IF(I2691="",".",IFERROR(MAX(0,NETWORKDAYS(H2691,I2691,Lists!$F$45:$F$65)-IF(ISNUMBER(J2691),J2691,0)-1,0),"."))))</f>
        <v>.</v>
      </c>
      <c r="M2691" s="308"/>
      <c r="N2691" s="308"/>
      <c r="O2691" s="304"/>
      <c r="P2691" s="304"/>
      <c r="Q2691" s="304"/>
      <c r="R2691" s="304"/>
      <c r="S2691" s="130" t="str">
        <f t="shared" si="126"/>
        <v>.</v>
      </c>
      <c r="T2691" s="169" t="str">
        <f>IF(S2691="Yes",(NETWORKDAYS(H2691,$D$12,Lists!$F$45:$F$65)-IF(ISNUMBER(J2691),J2691,0)-1),".")</f>
        <v>.</v>
      </c>
      <c r="U2691" s="24"/>
      <c r="V2691" s="296" t="str">
        <f t="shared" si="125"/>
        <v>.</v>
      </c>
      <c r="W2691" s="44"/>
      <c r="X2691" s="307"/>
      <c r="Y2691" s="44"/>
      <c r="Z2691" s="44"/>
      <c r="AA2691" s="44"/>
      <c r="AB2691" s="44"/>
      <c r="AC2691" s="44"/>
      <c r="AD2691" s="44"/>
      <c r="AE2691" s="44"/>
      <c r="AF2691" s="44"/>
      <c r="AG2691" s="44"/>
    </row>
    <row r="2692" spans="1:33" s="105" customFormat="1" ht="11.45" customHeight="1" outlineLevel="1" x14ac:dyDescent="0.2">
      <c r="A2692" s="142">
        <f t="shared" si="124"/>
        <v>2675</v>
      </c>
      <c r="B2692" s="318"/>
      <c r="C2692" s="71"/>
      <c r="D2692" s="314"/>
      <c r="E2692" s="70"/>
      <c r="F2692" s="70"/>
      <c r="G2692" s="265"/>
      <c r="H2692" s="305"/>
      <c r="I2692" s="305"/>
      <c r="J2692" s="311"/>
      <c r="K2692" s="305"/>
      <c r="L2692" s="130" t="str">
        <f>IF(I2692&lt;H2692,"Check dates",IF(AND(H2692="",I2692&gt;0),"Check dates",IF(I2692="",".",IFERROR(MAX(0,NETWORKDAYS(H2692,I2692,Lists!$F$45:$F$65)-IF(ISNUMBER(J2692),J2692,0)-1,0),"."))))</f>
        <v>.</v>
      </c>
      <c r="M2692" s="308"/>
      <c r="N2692" s="308"/>
      <c r="O2692" s="304"/>
      <c r="P2692" s="304"/>
      <c r="Q2692" s="304"/>
      <c r="R2692" s="304"/>
      <c r="S2692" s="130" t="str">
        <f t="shared" si="126"/>
        <v>.</v>
      </c>
      <c r="T2692" s="169" t="str">
        <f>IF(S2692="Yes",(NETWORKDAYS(H2692,$D$12,Lists!$F$45:$F$65)-IF(ISNUMBER(J2692),J2692,0)-1),".")</f>
        <v>.</v>
      </c>
      <c r="U2692" s="24"/>
      <c r="V2692" s="296" t="str">
        <f t="shared" si="125"/>
        <v>.</v>
      </c>
      <c r="W2692" s="44"/>
      <c r="X2692" s="307"/>
      <c r="Y2692" s="44"/>
      <c r="Z2692" s="44"/>
      <c r="AA2692" s="44"/>
      <c r="AB2692" s="44"/>
      <c r="AC2692" s="44"/>
      <c r="AD2692" s="44"/>
      <c r="AE2692" s="44"/>
      <c r="AF2692" s="44"/>
      <c r="AG2692" s="44"/>
    </row>
    <row r="2693" spans="1:33" s="105" customFormat="1" ht="11.45" customHeight="1" outlineLevel="1" x14ac:dyDescent="0.2">
      <c r="A2693" s="142">
        <f t="shared" si="124"/>
        <v>2676</v>
      </c>
      <c r="B2693" s="318"/>
      <c r="C2693" s="71"/>
      <c r="D2693" s="314"/>
      <c r="E2693" s="70"/>
      <c r="F2693" s="70"/>
      <c r="G2693" s="265"/>
      <c r="H2693" s="305"/>
      <c r="I2693" s="305"/>
      <c r="J2693" s="311"/>
      <c r="K2693" s="305"/>
      <c r="L2693" s="130" t="str">
        <f>IF(I2693&lt;H2693,"Check dates",IF(AND(H2693="",I2693&gt;0),"Check dates",IF(I2693="",".",IFERROR(MAX(0,NETWORKDAYS(H2693,I2693,Lists!$F$45:$F$65)-IF(ISNUMBER(J2693),J2693,0)-1,0),"."))))</f>
        <v>.</v>
      </c>
      <c r="M2693" s="308"/>
      <c r="N2693" s="308"/>
      <c r="O2693" s="304"/>
      <c r="P2693" s="304"/>
      <c r="Q2693" s="304"/>
      <c r="R2693" s="304"/>
      <c r="S2693" s="130" t="str">
        <f t="shared" si="126"/>
        <v>.</v>
      </c>
      <c r="T2693" s="169" t="str">
        <f>IF(S2693="Yes",(NETWORKDAYS(H2693,$D$12,Lists!$F$45:$F$65)-IF(ISNUMBER(J2693),J2693,0)-1),".")</f>
        <v>.</v>
      </c>
      <c r="U2693" s="24"/>
      <c r="V2693" s="296" t="str">
        <f t="shared" si="125"/>
        <v>.</v>
      </c>
      <c r="W2693" s="44"/>
      <c r="X2693" s="307"/>
      <c r="Y2693" s="44"/>
      <c r="Z2693" s="44"/>
      <c r="AA2693" s="44"/>
      <c r="AB2693" s="44"/>
      <c r="AC2693" s="44"/>
      <c r="AD2693" s="44"/>
      <c r="AE2693" s="44"/>
      <c r="AF2693" s="44"/>
      <c r="AG2693" s="44"/>
    </row>
    <row r="2694" spans="1:33" s="105" customFormat="1" ht="11.45" customHeight="1" outlineLevel="1" x14ac:dyDescent="0.2">
      <c r="A2694" s="142">
        <f t="shared" si="124"/>
        <v>2677</v>
      </c>
      <c r="B2694" s="318"/>
      <c r="C2694" s="71"/>
      <c r="D2694" s="314"/>
      <c r="E2694" s="70"/>
      <c r="F2694" s="309"/>
      <c r="G2694" s="308"/>
      <c r="H2694" s="305"/>
      <c r="I2694" s="305"/>
      <c r="J2694" s="311"/>
      <c r="K2694" s="305"/>
      <c r="L2694" s="130" t="str">
        <f>IF(I2694&lt;H2694,"Check dates",IF(AND(H2694="",I2694&gt;0),"Check dates",IF(I2694="",".",IFERROR(MAX(0,NETWORKDAYS(H2694,I2694,Lists!$F$45:$F$65)-IF(ISNUMBER(J2694),J2694,0)-1,0),"."))))</f>
        <v>.</v>
      </c>
      <c r="M2694" s="308"/>
      <c r="N2694" s="308"/>
      <c r="O2694" s="304"/>
      <c r="P2694" s="304"/>
      <c r="Q2694" s="304"/>
      <c r="R2694" s="304"/>
      <c r="S2694" s="130" t="str">
        <f t="shared" si="126"/>
        <v>.</v>
      </c>
      <c r="T2694" s="169" t="str">
        <f>IF(S2694="Yes",(NETWORKDAYS(H2694,$D$12,Lists!$F$45:$F$65)-IF(ISNUMBER(J2694),J2694,0)-1),".")</f>
        <v>.</v>
      </c>
      <c r="U2694" s="24"/>
      <c r="V2694" s="296" t="str">
        <f t="shared" si="125"/>
        <v>.</v>
      </c>
      <c r="W2694" s="44"/>
      <c r="X2694" s="307"/>
      <c r="Y2694" s="44"/>
      <c r="Z2694" s="44"/>
      <c r="AA2694" s="44"/>
      <c r="AB2694" s="44"/>
      <c r="AC2694" s="44"/>
      <c r="AD2694" s="44"/>
      <c r="AE2694" s="44"/>
      <c r="AF2694" s="44"/>
      <c r="AG2694" s="44"/>
    </row>
    <row r="2695" spans="1:33" s="105" customFormat="1" ht="11.45" customHeight="1" outlineLevel="1" x14ac:dyDescent="0.2">
      <c r="A2695" s="142">
        <f t="shared" si="124"/>
        <v>2678</v>
      </c>
      <c r="B2695" s="318"/>
      <c r="C2695" s="71"/>
      <c r="D2695" s="314"/>
      <c r="E2695" s="70"/>
      <c r="F2695" s="309"/>
      <c r="G2695" s="308"/>
      <c r="H2695" s="305"/>
      <c r="I2695" s="305"/>
      <c r="J2695" s="311"/>
      <c r="K2695" s="305"/>
      <c r="L2695" s="130" t="str">
        <f>IF(I2695&lt;H2695,"Check dates",IF(AND(H2695="",I2695&gt;0),"Check dates",IF(I2695="",".",IFERROR(MAX(0,NETWORKDAYS(H2695,I2695,Lists!$F$45:$F$65)-IF(ISNUMBER(J2695),J2695,0)-1,0),"."))))</f>
        <v>.</v>
      </c>
      <c r="M2695" s="308"/>
      <c r="N2695" s="308"/>
      <c r="O2695" s="304"/>
      <c r="P2695" s="304"/>
      <c r="Q2695" s="304"/>
      <c r="R2695" s="304"/>
      <c r="S2695" s="130" t="str">
        <f t="shared" si="126"/>
        <v>.</v>
      </c>
      <c r="T2695" s="169" t="str">
        <f>IF(S2695="Yes",(NETWORKDAYS(H2695,$D$12,Lists!$F$45:$F$65)-IF(ISNUMBER(J2695),J2695,0)-1),".")</f>
        <v>.</v>
      </c>
      <c r="U2695" s="24"/>
      <c r="V2695" s="296" t="str">
        <f t="shared" si="125"/>
        <v>.</v>
      </c>
      <c r="W2695" s="44"/>
      <c r="X2695" s="307"/>
      <c r="Y2695" s="44"/>
      <c r="Z2695" s="44"/>
      <c r="AA2695" s="44"/>
      <c r="AB2695" s="44"/>
      <c r="AC2695" s="44"/>
      <c r="AD2695" s="44"/>
      <c r="AE2695" s="44"/>
      <c r="AF2695" s="44"/>
      <c r="AG2695" s="44"/>
    </row>
    <row r="2696" spans="1:33" s="105" customFormat="1" ht="11.45" customHeight="1" outlineLevel="1" x14ac:dyDescent="0.2">
      <c r="A2696" s="142">
        <f t="shared" si="124"/>
        <v>2679</v>
      </c>
      <c r="B2696" s="318"/>
      <c r="C2696" s="71"/>
      <c r="D2696" s="314"/>
      <c r="E2696" s="70"/>
      <c r="F2696" s="70"/>
      <c r="G2696" s="265"/>
      <c r="H2696" s="305"/>
      <c r="I2696" s="305"/>
      <c r="J2696" s="311"/>
      <c r="K2696" s="305"/>
      <c r="L2696" s="130" t="str">
        <f>IF(I2696&lt;H2696,"Check dates",IF(AND(H2696="",I2696&gt;0),"Check dates",IF(I2696="",".",IFERROR(MAX(0,NETWORKDAYS(H2696,I2696,Lists!$F$45:$F$65)-IF(ISNUMBER(J2696),J2696,0)-1,0),"."))))</f>
        <v>.</v>
      </c>
      <c r="M2696" s="308"/>
      <c r="N2696" s="308"/>
      <c r="O2696" s="304"/>
      <c r="P2696" s="304"/>
      <c r="Q2696" s="304"/>
      <c r="R2696" s="304"/>
      <c r="S2696" s="130" t="str">
        <f t="shared" si="126"/>
        <v>.</v>
      </c>
      <c r="T2696" s="169" t="str">
        <f>IF(S2696="Yes",(NETWORKDAYS(H2696,$D$12,Lists!$F$45:$F$65)-IF(ISNUMBER(J2696),J2696,0)-1),".")</f>
        <v>.</v>
      </c>
      <c r="U2696" s="24"/>
      <c r="V2696" s="296" t="str">
        <f t="shared" si="125"/>
        <v>.</v>
      </c>
      <c r="W2696" s="44"/>
      <c r="X2696" s="307"/>
      <c r="Y2696" s="44"/>
      <c r="Z2696" s="44"/>
      <c r="AA2696" s="44"/>
      <c r="AB2696" s="44"/>
      <c r="AC2696" s="44"/>
      <c r="AD2696" s="44"/>
      <c r="AE2696" s="44"/>
      <c r="AF2696" s="44"/>
      <c r="AG2696" s="44"/>
    </row>
    <row r="2697" spans="1:33" s="105" customFormat="1" ht="11.45" customHeight="1" outlineLevel="1" x14ac:dyDescent="0.2">
      <c r="A2697" s="142">
        <f t="shared" si="124"/>
        <v>2680</v>
      </c>
      <c r="B2697" s="318"/>
      <c r="C2697" s="71"/>
      <c r="D2697" s="314"/>
      <c r="E2697" s="70"/>
      <c r="F2697" s="70"/>
      <c r="G2697" s="265"/>
      <c r="H2697" s="305"/>
      <c r="I2697" s="305"/>
      <c r="J2697" s="311"/>
      <c r="K2697" s="305"/>
      <c r="L2697" s="130" t="str">
        <f>IF(I2697&lt;H2697,"Check dates",IF(AND(H2697="",I2697&gt;0),"Check dates",IF(I2697="",".",IFERROR(MAX(0,NETWORKDAYS(H2697,I2697,Lists!$F$45:$F$65)-IF(ISNUMBER(J2697),J2697,0)-1,0),"."))))</f>
        <v>.</v>
      </c>
      <c r="M2697" s="308"/>
      <c r="N2697" s="308"/>
      <c r="O2697" s="304"/>
      <c r="P2697" s="304"/>
      <c r="Q2697" s="304"/>
      <c r="R2697" s="304"/>
      <c r="S2697" s="130" t="str">
        <f t="shared" si="126"/>
        <v>.</v>
      </c>
      <c r="T2697" s="169" t="str">
        <f>IF(S2697="Yes",(NETWORKDAYS(H2697,$D$12,Lists!$F$45:$F$65)-IF(ISNUMBER(J2697),J2697,0)-1),".")</f>
        <v>.</v>
      </c>
      <c r="U2697" s="24"/>
      <c r="V2697" s="296" t="str">
        <f t="shared" si="125"/>
        <v>.</v>
      </c>
      <c r="W2697" s="44"/>
      <c r="X2697" s="307"/>
      <c r="Y2697" s="44"/>
      <c r="Z2697" s="44"/>
      <c r="AA2697" s="44"/>
      <c r="AB2697" s="44"/>
      <c r="AC2697" s="44"/>
      <c r="AD2697" s="44"/>
      <c r="AE2697" s="44"/>
      <c r="AF2697" s="44"/>
      <c r="AG2697" s="44"/>
    </row>
    <row r="2698" spans="1:33" s="105" customFormat="1" ht="11.45" customHeight="1" outlineLevel="1" x14ac:dyDescent="0.2">
      <c r="A2698" s="142">
        <f t="shared" si="124"/>
        <v>2681</v>
      </c>
      <c r="B2698" s="318"/>
      <c r="C2698" s="71"/>
      <c r="D2698" s="314"/>
      <c r="E2698" s="70"/>
      <c r="F2698" s="70"/>
      <c r="G2698" s="265"/>
      <c r="H2698" s="305"/>
      <c r="I2698" s="305"/>
      <c r="J2698" s="311"/>
      <c r="K2698" s="305"/>
      <c r="L2698" s="130" t="str">
        <f>IF(I2698&lt;H2698,"Check dates",IF(AND(H2698="",I2698&gt;0),"Check dates",IF(I2698="",".",IFERROR(MAX(0,NETWORKDAYS(H2698,I2698,Lists!$F$45:$F$65)-IF(ISNUMBER(J2698),J2698,0)-1,0),"."))))</f>
        <v>.</v>
      </c>
      <c r="M2698" s="308"/>
      <c r="N2698" s="308"/>
      <c r="O2698" s="304"/>
      <c r="P2698" s="304"/>
      <c r="Q2698" s="304"/>
      <c r="R2698" s="304"/>
      <c r="S2698" s="130" t="str">
        <f t="shared" si="126"/>
        <v>.</v>
      </c>
      <c r="T2698" s="169" t="str">
        <f>IF(S2698="Yes",(NETWORKDAYS(H2698,$D$12,Lists!$F$45:$F$65)-IF(ISNUMBER(J2698),J2698,0)-1),".")</f>
        <v>.</v>
      </c>
      <c r="U2698" s="24"/>
      <c r="V2698" s="296" t="str">
        <f t="shared" si="125"/>
        <v>.</v>
      </c>
      <c r="W2698" s="44"/>
      <c r="X2698" s="307"/>
      <c r="Y2698" s="44"/>
      <c r="Z2698" s="44"/>
      <c r="AA2698" s="44"/>
      <c r="AB2698" s="44"/>
      <c r="AC2698" s="44"/>
      <c r="AD2698" s="44"/>
      <c r="AE2698" s="44"/>
      <c r="AF2698" s="44"/>
      <c r="AG2698" s="44"/>
    </row>
    <row r="2699" spans="1:33" s="105" customFormat="1" ht="11.45" customHeight="1" outlineLevel="1" x14ac:dyDescent="0.2">
      <c r="A2699" s="142">
        <f t="shared" si="124"/>
        <v>2682</v>
      </c>
      <c r="B2699" s="318"/>
      <c r="C2699" s="71"/>
      <c r="D2699" s="314"/>
      <c r="E2699" s="70"/>
      <c r="F2699" s="309"/>
      <c r="G2699" s="308"/>
      <c r="H2699" s="305"/>
      <c r="I2699" s="305"/>
      <c r="J2699" s="311"/>
      <c r="K2699" s="305"/>
      <c r="L2699" s="130" t="str">
        <f>IF(I2699&lt;H2699,"Check dates",IF(AND(H2699="",I2699&gt;0),"Check dates",IF(I2699="",".",IFERROR(MAX(0,NETWORKDAYS(H2699,I2699,Lists!$F$45:$F$65)-IF(ISNUMBER(J2699),J2699,0)-1,0),"."))))</f>
        <v>.</v>
      </c>
      <c r="M2699" s="308"/>
      <c r="N2699" s="308"/>
      <c r="O2699" s="304"/>
      <c r="P2699" s="304"/>
      <c r="Q2699" s="304"/>
      <c r="R2699" s="304"/>
      <c r="S2699" s="130" t="str">
        <f t="shared" si="126"/>
        <v>.</v>
      </c>
      <c r="T2699" s="169" t="str">
        <f>IF(S2699="Yes",(NETWORKDAYS(H2699,$D$12,Lists!$F$45:$F$65)-IF(ISNUMBER(J2699),J2699,0)-1),".")</f>
        <v>.</v>
      </c>
      <c r="U2699" s="24"/>
      <c r="V2699" s="296" t="str">
        <f t="shared" si="125"/>
        <v>.</v>
      </c>
      <c r="W2699" s="44"/>
      <c r="X2699" s="307"/>
      <c r="Y2699" s="44"/>
      <c r="Z2699" s="44"/>
      <c r="AA2699" s="44"/>
      <c r="AB2699" s="44"/>
      <c r="AC2699" s="44"/>
      <c r="AD2699" s="44"/>
      <c r="AE2699" s="44"/>
      <c r="AF2699" s="44"/>
      <c r="AG2699" s="44"/>
    </row>
    <row r="2700" spans="1:33" s="105" customFormat="1" ht="11.45" customHeight="1" outlineLevel="1" x14ac:dyDescent="0.2">
      <c r="A2700" s="142">
        <f t="shared" si="124"/>
        <v>2683</v>
      </c>
      <c r="B2700" s="318"/>
      <c r="C2700" s="71"/>
      <c r="D2700" s="314"/>
      <c r="E2700" s="70"/>
      <c r="F2700" s="309"/>
      <c r="G2700" s="308"/>
      <c r="H2700" s="305"/>
      <c r="I2700" s="305"/>
      <c r="J2700" s="311"/>
      <c r="K2700" s="305"/>
      <c r="L2700" s="130" t="str">
        <f>IF(I2700&lt;H2700,"Check dates",IF(AND(H2700="",I2700&gt;0),"Check dates",IF(I2700="",".",IFERROR(MAX(0,NETWORKDAYS(H2700,I2700,Lists!$F$45:$F$65)-IF(ISNUMBER(J2700),J2700,0)-1,0),"."))))</f>
        <v>.</v>
      </c>
      <c r="M2700" s="308"/>
      <c r="N2700" s="308"/>
      <c r="O2700" s="304"/>
      <c r="P2700" s="304"/>
      <c r="Q2700" s="304"/>
      <c r="R2700" s="304"/>
      <c r="S2700" s="130" t="str">
        <f t="shared" si="126"/>
        <v>.</v>
      </c>
      <c r="T2700" s="169" t="str">
        <f>IF(S2700="Yes",(NETWORKDAYS(H2700,$D$12,Lists!$F$45:$F$65)-IF(ISNUMBER(J2700),J2700,0)-1),".")</f>
        <v>.</v>
      </c>
      <c r="U2700" s="24"/>
      <c r="V2700" s="296" t="str">
        <f t="shared" si="125"/>
        <v>.</v>
      </c>
      <c r="W2700" s="44"/>
      <c r="X2700" s="307"/>
      <c r="Y2700" s="44"/>
      <c r="Z2700" s="44"/>
      <c r="AA2700" s="44"/>
      <c r="AB2700" s="44"/>
      <c r="AC2700" s="44"/>
      <c r="AD2700" s="44"/>
      <c r="AE2700" s="44"/>
      <c r="AF2700" s="44"/>
      <c r="AG2700" s="44"/>
    </row>
    <row r="2701" spans="1:33" s="105" customFormat="1" ht="11.45" customHeight="1" outlineLevel="1" x14ac:dyDescent="0.2">
      <c r="A2701" s="142">
        <f t="shared" ref="A2701:A2729" si="127">A2700+1</f>
        <v>2684</v>
      </c>
      <c r="B2701" s="318"/>
      <c r="C2701" s="71"/>
      <c r="D2701" s="314"/>
      <c r="E2701" s="70"/>
      <c r="F2701" s="309"/>
      <c r="G2701" s="308"/>
      <c r="H2701" s="305"/>
      <c r="I2701" s="305"/>
      <c r="J2701" s="311"/>
      <c r="K2701" s="305"/>
      <c r="L2701" s="130" t="str">
        <f>IF(I2701&lt;H2701,"Check dates",IF(AND(H2701="",I2701&gt;0),"Check dates",IF(I2701="",".",IFERROR(MAX(0,NETWORKDAYS(H2701,I2701,Lists!$F$45:$F$65)-IF(ISNUMBER(J2701),J2701,0)-1,0),"."))))</f>
        <v>.</v>
      </c>
      <c r="M2701" s="308"/>
      <c r="N2701" s="308"/>
      <c r="O2701" s="304"/>
      <c r="P2701" s="304"/>
      <c r="Q2701" s="304"/>
      <c r="R2701" s="304"/>
      <c r="S2701" s="130" t="str">
        <f t="shared" si="126"/>
        <v>.</v>
      </c>
      <c r="T2701" s="169" t="str">
        <f>IF(S2701="Yes",(NETWORKDAYS(H2701,$D$12,Lists!$F$45:$F$65)-IF(ISNUMBER(J2701),J2701,0)-1),".")</f>
        <v>.</v>
      </c>
      <c r="U2701" s="24"/>
      <c r="V2701" s="296" t="str">
        <f t="shared" si="125"/>
        <v>.</v>
      </c>
      <c r="W2701" s="44"/>
      <c r="X2701" s="307"/>
      <c r="Y2701" s="44"/>
      <c r="Z2701" s="44"/>
      <c r="AA2701" s="44"/>
      <c r="AB2701" s="44"/>
      <c r="AC2701" s="44"/>
      <c r="AD2701" s="44"/>
      <c r="AE2701" s="44"/>
      <c r="AF2701" s="44"/>
      <c r="AG2701" s="44"/>
    </row>
    <row r="2702" spans="1:33" s="105" customFormat="1" ht="11.45" customHeight="1" outlineLevel="1" x14ac:dyDescent="0.2">
      <c r="A2702" s="142">
        <f t="shared" si="127"/>
        <v>2685</v>
      </c>
      <c r="B2702" s="318"/>
      <c r="C2702" s="71"/>
      <c r="D2702" s="314"/>
      <c r="E2702" s="70"/>
      <c r="F2702" s="309"/>
      <c r="G2702" s="308"/>
      <c r="H2702" s="305"/>
      <c r="I2702" s="305"/>
      <c r="J2702" s="311"/>
      <c r="K2702" s="305"/>
      <c r="L2702" s="130" t="str">
        <f>IF(I2702&lt;H2702,"Check dates",IF(AND(H2702="",I2702&gt;0),"Check dates",IF(I2702="",".",IFERROR(MAX(0,NETWORKDAYS(H2702,I2702,Lists!$F$45:$F$65)-IF(ISNUMBER(J2702),J2702,0)-1,0),"."))))</f>
        <v>.</v>
      </c>
      <c r="M2702" s="308"/>
      <c r="N2702" s="308"/>
      <c r="O2702" s="304"/>
      <c r="P2702" s="304"/>
      <c r="Q2702" s="304"/>
      <c r="R2702" s="304"/>
      <c r="S2702" s="130" t="str">
        <f t="shared" si="126"/>
        <v>.</v>
      </c>
      <c r="T2702" s="169" t="str">
        <f>IF(S2702="Yes",(NETWORKDAYS(H2702,$D$12,Lists!$F$45:$F$65)-IF(ISNUMBER(J2702),J2702,0)-1),".")</f>
        <v>.</v>
      </c>
      <c r="U2702" s="24"/>
      <c r="V2702" s="296" t="str">
        <f t="shared" si="125"/>
        <v>.</v>
      </c>
      <c r="W2702" s="44"/>
      <c r="X2702" s="307"/>
      <c r="Y2702" s="44"/>
      <c r="Z2702" s="44"/>
      <c r="AA2702" s="44"/>
      <c r="AB2702" s="44"/>
      <c r="AC2702" s="44"/>
      <c r="AD2702" s="44"/>
      <c r="AE2702" s="44"/>
      <c r="AF2702" s="44"/>
      <c r="AG2702" s="44"/>
    </row>
    <row r="2703" spans="1:33" s="105" customFormat="1" ht="11.45" customHeight="1" outlineLevel="1" x14ac:dyDescent="0.2">
      <c r="A2703" s="142">
        <f t="shared" si="127"/>
        <v>2686</v>
      </c>
      <c r="B2703" s="318"/>
      <c r="C2703" s="71"/>
      <c r="D2703" s="314"/>
      <c r="E2703" s="70"/>
      <c r="F2703" s="309"/>
      <c r="G2703" s="308"/>
      <c r="H2703" s="305"/>
      <c r="I2703" s="305"/>
      <c r="J2703" s="311"/>
      <c r="K2703" s="305"/>
      <c r="L2703" s="130" t="str">
        <f>IF(I2703&lt;H2703,"Check dates",IF(AND(H2703="",I2703&gt;0),"Check dates",IF(I2703="",".",IFERROR(MAX(0,NETWORKDAYS(H2703,I2703,Lists!$F$45:$F$65)-IF(ISNUMBER(J2703),J2703,0)-1,0),"."))))</f>
        <v>.</v>
      </c>
      <c r="M2703" s="308"/>
      <c r="N2703" s="308"/>
      <c r="O2703" s="304"/>
      <c r="P2703" s="304"/>
      <c r="Q2703" s="304"/>
      <c r="R2703" s="304"/>
      <c r="S2703" s="130" t="str">
        <f t="shared" si="126"/>
        <v>.</v>
      </c>
      <c r="T2703" s="169" t="str">
        <f>IF(S2703="Yes",(NETWORKDAYS(H2703,$D$12,Lists!$F$45:$F$65)-IF(ISNUMBER(J2703),J2703,0)-1),".")</f>
        <v>.</v>
      </c>
      <c r="U2703" s="24"/>
      <c r="V2703" s="296" t="str">
        <f t="shared" ref="V2703:V2728" si="128">IF(I2703="",".",IF(VALUE(I2703)&lt;=VALUE($D$12),VALUE(I2703),"."))</f>
        <v>.</v>
      </c>
      <c r="W2703" s="44"/>
      <c r="X2703" s="307"/>
      <c r="Y2703" s="44"/>
      <c r="Z2703" s="44"/>
      <c r="AA2703" s="44"/>
      <c r="AB2703" s="44"/>
      <c r="AC2703" s="44"/>
      <c r="AD2703" s="44"/>
      <c r="AE2703" s="44"/>
      <c r="AF2703" s="44"/>
      <c r="AG2703" s="44"/>
    </row>
    <row r="2704" spans="1:33" s="105" customFormat="1" ht="11.45" customHeight="1" outlineLevel="1" x14ac:dyDescent="0.2">
      <c r="A2704" s="142">
        <f t="shared" si="127"/>
        <v>2687</v>
      </c>
      <c r="B2704" s="318"/>
      <c r="C2704" s="71"/>
      <c r="D2704" s="314"/>
      <c r="E2704" s="70"/>
      <c r="F2704" s="309"/>
      <c r="G2704" s="308"/>
      <c r="H2704" s="305"/>
      <c r="I2704" s="305"/>
      <c r="J2704" s="311"/>
      <c r="K2704" s="305"/>
      <c r="L2704" s="130" t="str">
        <f>IF(I2704&lt;H2704,"Check dates",IF(AND(H2704="",I2704&gt;0),"Check dates",IF(I2704="",".",IFERROR(MAX(0,NETWORKDAYS(H2704,I2704,Lists!$F$45:$F$65)-IF(ISNUMBER(J2704),J2704,0)-1,0),"."))))</f>
        <v>.</v>
      </c>
      <c r="M2704" s="308"/>
      <c r="N2704" s="308"/>
      <c r="O2704" s="304"/>
      <c r="P2704" s="304"/>
      <c r="Q2704" s="304"/>
      <c r="R2704" s="304"/>
      <c r="S2704" s="130" t="str">
        <f t="shared" si="126"/>
        <v>.</v>
      </c>
      <c r="T2704" s="169" t="str">
        <f>IF(S2704="Yes",(NETWORKDAYS(H2704,$D$12,Lists!$F$45:$F$65)-IF(ISNUMBER(J2704),J2704,0)-1),".")</f>
        <v>.</v>
      </c>
      <c r="U2704" s="24"/>
      <c r="V2704" s="296" t="str">
        <f t="shared" si="128"/>
        <v>.</v>
      </c>
      <c r="W2704" s="44"/>
      <c r="X2704" s="307"/>
      <c r="Y2704" s="44"/>
      <c r="Z2704" s="44"/>
      <c r="AA2704" s="44"/>
      <c r="AB2704" s="44"/>
      <c r="AC2704" s="44"/>
      <c r="AD2704" s="44"/>
      <c r="AE2704" s="44"/>
      <c r="AF2704" s="44"/>
      <c r="AG2704" s="44"/>
    </row>
    <row r="2705" spans="1:33" s="105" customFormat="1" ht="11.45" customHeight="1" outlineLevel="1" x14ac:dyDescent="0.2">
      <c r="A2705" s="142">
        <f t="shared" si="127"/>
        <v>2688</v>
      </c>
      <c r="B2705" s="318"/>
      <c r="C2705" s="71"/>
      <c r="D2705" s="314"/>
      <c r="E2705" s="70"/>
      <c r="F2705" s="309"/>
      <c r="G2705" s="308"/>
      <c r="H2705" s="305"/>
      <c r="I2705" s="305"/>
      <c r="J2705" s="311"/>
      <c r="K2705" s="305"/>
      <c r="L2705" s="130" t="str">
        <f>IF(I2705&lt;H2705,"Check dates",IF(AND(H2705="",I2705&gt;0),"Check dates",IF(I2705="",".",IFERROR(MAX(0,NETWORKDAYS(H2705,I2705,Lists!$F$45:$F$65)-IF(ISNUMBER(J2705),J2705,0)-1,0),"."))))</f>
        <v>.</v>
      </c>
      <c r="M2705" s="308"/>
      <c r="N2705" s="308"/>
      <c r="O2705" s="304"/>
      <c r="P2705" s="304"/>
      <c r="Q2705" s="304"/>
      <c r="R2705" s="304"/>
      <c r="S2705" s="130" t="str">
        <f t="shared" si="126"/>
        <v>.</v>
      </c>
      <c r="T2705" s="169" t="str">
        <f>IF(S2705="Yes",(NETWORKDAYS(H2705,$D$12,Lists!$F$45:$F$65)-IF(ISNUMBER(J2705),J2705,0)-1),".")</f>
        <v>.</v>
      </c>
      <c r="U2705" s="24"/>
      <c r="V2705" s="296" t="str">
        <f t="shared" si="128"/>
        <v>.</v>
      </c>
      <c r="W2705" s="44"/>
      <c r="X2705" s="307"/>
      <c r="Y2705" s="44"/>
      <c r="Z2705" s="44"/>
      <c r="AA2705" s="44"/>
      <c r="AB2705" s="44"/>
      <c r="AC2705" s="44"/>
      <c r="AD2705" s="44"/>
      <c r="AE2705" s="44"/>
      <c r="AF2705" s="44"/>
      <c r="AG2705" s="44"/>
    </row>
    <row r="2706" spans="1:33" s="105" customFormat="1" ht="11.45" customHeight="1" outlineLevel="1" x14ac:dyDescent="0.2">
      <c r="A2706" s="142">
        <f t="shared" si="127"/>
        <v>2689</v>
      </c>
      <c r="B2706" s="318"/>
      <c r="C2706" s="71"/>
      <c r="D2706" s="314"/>
      <c r="E2706" s="70"/>
      <c r="F2706" s="309"/>
      <c r="G2706" s="308"/>
      <c r="H2706" s="305"/>
      <c r="I2706" s="305"/>
      <c r="J2706" s="311"/>
      <c r="K2706" s="305"/>
      <c r="L2706" s="130" t="str">
        <f>IF(I2706&lt;H2706,"Check dates",IF(AND(H2706="",I2706&gt;0),"Check dates",IF(I2706="",".",IFERROR(MAX(0,NETWORKDAYS(H2706,I2706,Lists!$F$45:$F$65)-IF(ISNUMBER(J2706),J2706,0)-1,0),"."))))</f>
        <v>.</v>
      </c>
      <c r="M2706" s="308"/>
      <c r="N2706" s="308"/>
      <c r="O2706" s="304"/>
      <c r="P2706" s="304"/>
      <c r="Q2706" s="304"/>
      <c r="R2706" s="304"/>
      <c r="S2706" s="130" t="str">
        <f t="shared" ref="S2706:S2728" si="129">IF(ISBLANK(B2706),".",IF(V2706=".","Yes","No"))</f>
        <v>.</v>
      </c>
      <c r="T2706" s="169" t="str">
        <f>IF(S2706="Yes",(NETWORKDAYS(H2706,$D$12,Lists!$F$45:$F$65)-IF(ISNUMBER(J2706),J2706,0)-1),".")</f>
        <v>.</v>
      </c>
      <c r="U2706" s="24"/>
      <c r="V2706" s="296" t="str">
        <f t="shared" si="128"/>
        <v>.</v>
      </c>
      <c r="W2706" s="44"/>
      <c r="X2706" s="307"/>
      <c r="Y2706" s="44"/>
      <c r="Z2706" s="44"/>
      <c r="AA2706" s="44"/>
      <c r="AB2706" s="44"/>
      <c r="AC2706" s="44"/>
      <c r="AD2706" s="44"/>
      <c r="AE2706" s="44"/>
      <c r="AF2706" s="44"/>
      <c r="AG2706" s="44"/>
    </row>
    <row r="2707" spans="1:33" s="105" customFormat="1" ht="11.45" customHeight="1" outlineLevel="1" x14ac:dyDescent="0.2">
      <c r="A2707" s="142">
        <f t="shared" si="127"/>
        <v>2690</v>
      </c>
      <c r="B2707" s="318"/>
      <c r="C2707" s="71"/>
      <c r="D2707" s="314"/>
      <c r="E2707" s="70"/>
      <c r="F2707" s="309"/>
      <c r="G2707" s="308"/>
      <c r="H2707" s="305"/>
      <c r="I2707" s="305"/>
      <c r="J2707" s="311"/>
      <c r="K2707" s="305"/>
      <c r="L2707" s="130" t="str">
        <f>IF(I2707&lt;H2707,"Check dates",IF(AND(H2707="",I2707&gt;0),"Check dates",IF(I2707="",".",IFERROR(MAX(0,NETWORKDAYS(H2707,I2707,Lists!$F$45:$F$65)-IF(ISNUMBER(J2707),J2707,0)-1,0),"."))))</f>
        <v>.</v>
      </c>
      <c r="M2707" s="308"/>
      <c r="N2707" s="308"/>
      <c r="O2707" s="304"/>
      <c r="P2707" s="304"/>
      <c r="Q2707" s="304"/>
      <c r="R2707" s="304"/>
      <c r="S2707" s="130" t="str">
        <f t="shared" si="129"/>
        <v>.</v>
      </c>
      <c r="T2707" s="169" t="str">
        <f>IF(S2707="Yes",(NETWORKDAYS(H2707,$D$12,Lists!$F$45:$F$65)-IF(ISNUMBER(J2707),J2707,0)-1),".")</f>
        <v>.</v>
      </c>
      <c r="U2707" s="24"/>
      <c r="V2707" s="296" t="str">
        <f t="shared" si="128"/>
        <v>.</v>
      </c>
      <c r="W2707" s="44"/>
      <c r="X2707" s="307"/>
      <c r="Y2707" s="44"/>
      <c r="Z2707" s="44"/>
      <c r="AA2707" s="44"/>
      <c r="AB2707" s="44"/>
      <c r="AC2707" s="44"/>
      <c r="AD2707" s="44"/>
      <c r="AE2707" s="44"/>
      <c r="AF2707" s="44"/>
      <c r="AG2707" s="44"/>
    </row>
    <row r="2708" spans="1:33" s="105" customFormat="1" ht="11.45" customHeight="1" outlineLevel="1" x14ac:dyDescent="0.2">
      <c r="A2708" s="142">
        <f t="shared" si="127"/>
        <v>2691</v>
      </c>
      <c r="B2708" s="318"/>
      <c r="C2708" s="71"/>
      <c r="D2708" s="314"/>
      <c r="E2708" s="70"/>
      <c r="F2708" s="309"/>
      <c r="G2708" s="308"/>
      <c r="H2708" s="305"/>
      <c r="I2708" s="305"/>
      <c r="J2708" s="311"/>
      <c r="K2708" s="305"/>
      <c r="L2708" s="130" t="str">
        <f>IF(I2708&lt;H2708,"Check dates",IF(AND(H2708="",I2708&gt;0),"Check dates",IF(I2708="",".",IFERROR(MAX(0,NETWORKDAYS(H2708,I2708,Lists!$F$45:$F$65)-IF(ISNUMBER(J2708),J2708,0)-1,0),"."))))</f>
        <v>.</v>
      </c>
      <c r="M2708" s="308"/>
      <c r="N2708" s="308"/>
      <c r="O2708" s="304"/>
      <c r="P2708" s="304"/>
      <c r="Q2708" s="304"/>
      <c r="R2708" s="304"/>
      <c r="S2708" s="130" t="str">
        <f t="shared" si="129"/>
        <v>.</v>
      </c>
      <c r="T2708" s="169" t="str">
        <f>IF(S2708="Yes",(NETWORKDAYS(H2708,$D$12,Lists!$F$45:$F$65)-IF(ISNUMBER(J2708),J2708,0)-1),".")</f>
        <v>.</v>
      </c>
      <c r="U2708" s="24"/>
      <c r="V2708" s="296" t="str">
        <f t="shared" si="128"/>
        <v>.</v>
      </c>
      <c r="W2708" s="44"/>
      <c r="X2708" s="307"/>
      <c r="Y2708" s="44"/>
      <c r="Z2708" s="44"/>
      <c r="AA2708" s="44"/>
      <c r="AB2708" s="44"/>
      <c r="AC2708" s="44"/>
      <c r="AD2708" s="44"/>
      <c r="AE2708" s="44"/>
      <c r="AF2708" s="44"/>
      <c r="AG2708" s="44"/>
    </row>
    <row r="2709" spans="1:33" s="105" customFormat="1" ht="11.45" customHeight="1" outlineLevel="1" x14ac:dyDescent="0.2">
      <c r="A2709" s="142">
        <f t="shared" si="127"/>
        <v>2692</v>
      </c>
      <c r="B2709" s="318"/>
      <c r="C2709" s="71"/>
      <c r="D2709" s="314"/>
      <c r="E2709" s="70"/>
      <c r="F2709" s="309"/>
      <c r="G2709" s="308"/>
      <c r="H2709" s="305"/>
      <c r="I2709" s="319"/>
      <c r="J2709" s="311"/>
      <c r="K2709" s="305"/>
      <c r="L2709" s="130" t="str">
        <f>IF(I2709&lt;H2709,"Check dates",IF(AND(H2709="",I2709&gt;0),"Check dates",IF(I2709="",".",IFERROR(MAX(0,NETWORKDAYS(H2709,I2709,Lists!$F$45:$F$65)-IF(ISNUMBER(J2709),J2709,0)-1,0),"."))))</f>
        <v>.</v>
      </c>
      <c r="M2709" s="308"/>
      <c r="N2709" s="308"/>
      <c r="O2709" s="304"/>
      <c r="P2709" s="304"/>
      <c r="Q2709" s="304"/>
      <c r="R2709" s="304"/>
      <c r="S2709" s="130" t="str">
        <f t="shared" si="129"/>
        <v>.</v>
      </c>
      <c r="T2709" s="169" t="str">
        <f>IF(S2709="Yes",(NETWORKDAYS(H2709,$D$12,Lists!$F$45:$F$65)-IF(ISNUMBER(J2709),J2709,0)-1),".")</f>
        <v>.</v>
      </c>
      <c r="U2709" s="24"/>
      <c r="V2709" s="296" t="str">
        <f t="shared" si="128"/>
        <v>.</v>
      </c>
      <c r="W2709" s="44"/>
      <c r="X2709" s="307"/>
      <c r="Y2709" s="44"/>
      <c r="Z2709" s="44"/>
      <c r="AA2709" s="44"/>
      <c r="AB2709" s="44"/>
      <c r="AC2709" s="44"/>
      <c r="AD2709" s="44"/>
      <c r="AE2709" s="44"/>
      <c r="AF2709" s="44"/>
      <c r="AG2709" s="44"/>
    </row>
    <row r="2710" spans="1:33" s="105" customFormat="1" ht="11.45" customHeight="1" outlineLevel="1" x14ac:dyDescent="0.2">
      <c r="A2710" s="142">
        <f t="shared" si="127"/>
        <v>2693</v>
      </c>
      <c r="B2710" s="318"/>
      <c r="C2710" s="71"/>
      <c r="D2710" s="314"/>
      <c r="E2710" s="70"/>
      <c r="F2710" s="309"/>
      <c r="G2710" s="308"/>
      <c r="H2710" s="305"/>
      <c r="I2710" s="319"/>
      <c r="J2710" s="311"/>
      <c r="K2710" s="305"/>
      <c r="L2710" s="130" t="str">
        <f>IF(I2710&lt;H2710,"Check dates",IF(AND(H2710="",I2710&gt;0),"Check dates",IF(I2710="",".",IFERROR(MAX(0,NETWORKDAYS(H2710,I2710,Lists!$F$45:$F$65)-IF(ISNUMBER(J2710),J2710,0)-1,0),"."))))</f>
        <v>.</v>
      </c>
      <c r="M2710" s="308"/>
      <c r="N2710" s="308"/>
      <c r="O2710" s="304"/>
      <c r="P2710" s="304"/>
      <c r="Q2710" s="304"/>
      <c r="R2710" s="304"/>
      <c r="S2710" s="130" t="str">
        <f t="shared" si="129"/>
        <v>.</v>
      </c>
      <c r="T2710" s="169" t="str">
        <f>IF(S2710="Yes",(NETWORKDAYS(H2710,$D$12,Lists!$F$45:$F$65)-IF(ISNUMBER(J2710),J2710,0)-1),".")</f>
        <v>.</v>
      </c>
      <c r="U2710" s="24"/>
      <c r="V2710" s="296" t="str">
        <f t="shared" si="128"/>
        <v>.</v>
      </c>
      <c r="W2710" s="44"/>
      <c r="X2710" s="307"/>
      <c r="Y2710" s="44"/>
      <c r="Z2710" s="44"/>
      <c r="AA2710" s="44"/>
      <c r="AB2710" s="44"/>
      <c r="AC2710" s="44"/>
      <c r="AD2710" s="44"/>
      <c r="AE2710" s="44"/>
      <c r="AF2710" s="44"/>
      <c r="AG2710" s="44"/>
    </row>
    <row r="2711" spans="1:33" s="105" customFormat="1" ht="11.45" customHeight="1" outlineLevel="1" x14ac:dyDescent="0.2">
      <c r="A2711" s="142">
        <f t="shared" si="127"/>
        <v>2694</v>
      </c>
      <c r="B2711" s="318"/>
      <c r="C2711" s="71"/>
      <c r="D2711" s="314"/>
      <c r="E2711" s="70"/>
      <c r="F2711" s="309"/>
      <c r="G2711" s="308"/>
      <c r="H2711" s="305"/>
      <c r="I2711" s="305"/>
      <c r="J2711" s="311"/>
      <c r="K2711" s="305"/>
      <c r="L2711" s="130" t="str">
        <f>IF(I2711&lt;H2711,"Check dates",IF(AND(H2711="",I2711&gt;0),"Check dates",IF(I2711="",".",IFERROR(MAX(0,NETWORKDAYS(H2711,I2711,Lists!$F$45:$F$65)-IF(ISNUMBER(J2711),J2711,0)-1,0),"."))))</f>
        <v>.</v>
      </c>
      <c r="M2711" s="308"/>
      <c r="N2711" s="308"/>
      <c r="O2711" s="304"/>
      <c r="P2711" s="304"/>
      <c r="Q2711" s="304"/>
      <c r="R2711" s="304"/>
      <c r="S2711" s="130" t="str">
        <f t="shared" si="129"/>
        <v>.</v>
      </c>
      <c r="T2711" s="169" t="str">
        <f>IF(S2711="Yes",(NETWORKDAYS(H2711,$D$12,Lists!$F$45:$F$65)-IF(ISNUMBER(J2711),J2711,0)-1),".")</f>
        <v>.</v>
      </c>
      <c r="U2711" s="24"/>
      <c r="V2711" s="296" t="str">
        <f t="shared" si="128"/>
        <v>.</v>
      </c>
      <c r="W2711" s="44"/>
      <c r="X2711" s="307"/>
      <c r="Y2711" s="44"/>
      <c r="Z2711" s="44"/>
      <c r="AA2711" s="44"/>
      <c r="AB2711" s="44"/>
      <c r="AC2711" s="44"/>
      <c r="AD2711" s="44"/>
      <c r="AE2711" s="44"/>
      <c r="AF2711" s="44"/>
      <c r="AG2711" s="44"/>
    </row>
    <row r="2712" spans="1:33" s="105" customFormat="1" ht="11.45" customHeight="1" outlineLevel="1" x14ac:dyDescent="0.2">
      <c r="A2712" s="142">
        <f t="shared" si="127"/>
        <v>2695</v>
      </c>
      <c r="B2712" s="318"/>
      <c r="C2712" s="71"/>
      <c r="D2712" s="314"/>
      <c r="E2712" s="70"/>
      <c r="F2712" s="309"/>
      <c r="G2712" s="308"/>
      <c r="H2712" s="305"/>
      <c r="I2712" s="305"/>
      <c r="J2712" s="311"/>
      <c r="K2712" s="305"/>
      <c r="L2712" s="130" t="str">
        <f>IF(I2712&lt;H2712,"Check dates",IF(AND(H2712="",I2712&gt;0),"Check dates",IF(I2712="",".",IFERROR(MAX(0,NETWORKDAYS(H2712,I2712,Lists!$F$45:$F$65)-IF(ISNUMBER(J2712),J2712,0)-1,0),"."))))</f>
        <v>.</v>
      </c>
      <c r="M2712" s="308"/>
      <c r="N2712" s="308"/>
      <c r="O2712" s="304"/>
      <c r="P2712" s="304"/>
      <c r="Q2712" s="304"/>
      <c r="R2712" s="304"/>
      <c r="S2712" s="130" t="str">
        <f t="shared" si="129"/>
        <v>.</v>
      </c>
      <c r="T2712" s="169" t="str">
        <f>IF(S2712="Yes",(NETWORKDAYS(H2712,$D$12,Lists!$F$45:$F$65)-IF(ISNUMBER(J2712),J2712,0)-1),".")</f>
        <v>.</v>
      </c>
      <c r="U2712" s="24"/>
      <c r="V2712" s="296" t="str">
        <f t="shared" si="128"/>
        <v>.</v>
      </c>
      <c r="W2712" s="44"/>
      <c r="X2712" s="307"/>
      <c r="Y2712" s="44"/>
      <c r="Z2712" s="44"/>
      <c r="AA2712" s="44"/>
      <c r="AB2712" s="44"/>
      <c r="AC2712" s="44"/>
      <c r="AD2712" s="44"/>
      <c r="AE2712" s="44"/>
      <c r="AF2712" s="44"/>
      <c r="AG2712" s="44"/>
    </row>
    <row r="2713" spans="1:33" s="105" customFormat="1" ht="11.45" customHeight="1" outlineLevel="1" x14ac:dyDescent="0.2">
      <c r="A2713" s="142">
        <f t="shared" si="127"/>
        <v>2696</v>
      </c>
      <c r="B2713" s="318"/>
      <c r="C2713" s="71"/>
      <c r="D2713" s="314"/>
      <c r="E2713" s="70"/>
      <c r="F2713" s="309"/>
      <c r="G2713" s="308"/>
      <c r="H2713" s="305"/>
      <c r="I2713" s="305"/>
      <c r="J2713" s="311"/>
      <c r="K2713" s="305"/>
      <c r="L2713" s="130" t="str">
        <f>IF(I2713&lt;H2713,"Check dates",IF(AND(H2713="",I2713&gt;0),"Check dates",IF(I2713="",".",IFERROR(MAX(0,NETWORKDAYS(H2713,I2713,Lists!$F$45:$F$65)-IF(ISNUMBER(J2713),J2713,0)-1,0),"."))))</f>
        <v>.</v>
      </c>
      <c r="M2713" s="308"/>
      <c r="N2713" s="308"/>
      <c r="O2713" s="304"/>
      <c r="P2713" s="304"/>
      <c r="Q2713" s="304"/>
      <c r="R2713" s="304"/>
      <c r="S2713" s="130" t="str">
        <f t="shared" si="129"/>
        <v>.</v>
      </c>
      <c r="T2713" s="169" t="str">
        <f>IF(S2713="Yes",(NETWORKDAYS(H2713,$D$12,Lists!$F$45:$F$65)-IF(ISNUMBER(J2713),J2713,0)-1),".")</f>
        <v>.</v>
      </c>
      <c r="U2713" s="24"/>
      <c r="V2713" s="296" t="str">
        <f t="shared" si="128"/>
        <v>.</v>
      </c>
      <c r="W2713" s="44"/>
      <c r="X2713" s="307"/>
      <c r="Y2713" s="44"/>
      <c r="Z2713" s="44"/>
      <c r="AA2713" s="44"/>
      <c r="AB2713" s="44"/>
      <c r="AC2713" s="44"/>
      <c r="AD2713" s="44"/>
      <c r="AE2713" s="44"/>
      <c r="AF2713" s="44"/>
      <c r="AG2713" s="44"/>
    </row>
    <row r="2714" spans="1:33" s="105" customFormat="1" ht="11.45" customHeight="1" outlineLevel="1" x14ac:dyDescent="0.2">
      <c r="A2714" s="142">
        <f t="shared" si="127"/>
        <v>2697</v>
      </c>
      <c r="B2714" s="318"/>
      <c r="C2714" s="71"/>
      <c r="D2714" s="314"/>
      <c r="E2714" s="70"/>
      <c r="F2714" s="70"/>
      <c r="G2714" s="265"/>
      <c r="H2714" s="305"/>
      <c r="I2714" s="305"/>
      <c r="J2714" s="311"/>
      <c r="K2714" s="305"/>
      <c r="L2714" s="130" t="str">
        <f>IF(I2714&lt;H2714,"Check dates",IF(AND(H2714="",I2714&gt;0),"Check dates",IF(I2714="",".",IFERROR(MAX(0,NETWORKDAYS(H2714,I2714,Lists!$F$45:$F$65)-IF(ISNUMBER(J2714),J2714,0)-1,0),"."))))</f>
        <v>.</v>
      </c>
      <c r="M2714" s="308"/>
      <c r="N2714" s="308"/>
      <c r="O2714" s="304"/>
      <c r="P2714" s="304"/>
      <c r="Q2714" s="304"/>
      <c r="R2714" s="304"/>
      <c r="S2714" s="130" t="str">
        <f t="shared" si="129"/>
        <v>.</v>
      </c>
      <c r="T2714" s="169" t="str">
        <f>IF(S2714="Yes",(NETWORKDAYS(H2714,$D$12,Lists!$F$45:$F$65)-IF(ISNUMBER(J2714),J2714,0)-1),".")</f>
        <v>.</v>
      </c>
      <c r="U2714" s="24"/>
      <c r="V2714" s="296" t="str">
        <f t="shared" si="128"/>
        <v>.</v>
      </c>
      <c r="W2714" s="44"/>
      <c r="X2714" s="307"/>
      <c r="Y2714" s="44"/>
      <c r="Z2714" s="44"/>
      <c r="AA2714" s="44"/>
      <c r="AB2714" s="44"/>
      <c r="AC2714" s="44"/>
      <c r="AD2714" s="44"/>
      <c r="AE2714" s="44"/>
      <c r="AF2714" s="44"/>
      <c r="AG2714" s="44"/>
    </row>
    <row r="2715" spans="1:33" s="105" customFormat="1" ht="11.45" customHeight="1" outlineLevel="1" x14ac:dyDescent="0.2">
      <c r="A2715" s="142">
        <f t="shared" si="127"/>
        <v>2698</v>
      </c>
      <c r="B2715" s="318"/>
      <c r="C2715" s="71"/>
      <c r="D2715" s="314"/>
      <c r="E2715" s="70"/>
      <c r="F2715" s="309"/>
      <c r="G2715" s="308"/>
      <c r="H2715" s="305"/>
      <c r="I2715" s="305"/>
      <c r="J2715" s="311"/>
      <c r="K2715" s="305"/>
      <c r="L2715" s="130" t="str">
        <f>IF(I2715&lt;H2715,"Check dates",IF(AND(H2715="",I2715&gt;0),"Check dates",IF(I2715="",".",IFERROR(MAX(0,NETWORKDAYS(H2715,I2715,Lists!$F$45:$F$65)-IF(ISNUMBER(J2715),J2715,0)-1,0),"."))))</f>
        <v>.</v>
      </c>
      <c r="M2715" s="308"/>
      <c r="N2715" s="308"/>
      <c r="O2715" s="304"/>
      <c r="P2715" s="304"/>
      <c r="Q2715" s="304"/>
      <c r="R2715" s="304"/>
      <c r="S2715" s="130" t="str">
        <f t="shared" si="129"/>
        <v>.</v>
      </c>
      <c r="T2715" s="169" t="str">
        <f>IF(S2715="Yes",(NETWORKDAYS(H2715,$D$12,Lists!$F$45:$F$65)-IF(ISNUMBER(J2715),J2715,0)-1),".")</f>
        <v>.</v>
      </c>
      <c r="U2715" s="24"/>
      <c r="V2715" s="296" t="str">
        <f t="shared" si="128"/>
        <v>.</v>
      </c>
      <c r="W2715" s="44"/>
      <c r="X2715" s="307"/>
      <c r="Y2715" s="44"/>
      <c r="Z2715" s="44"/>
      <c r="AA2715" s="44"/>
      <c r="AB2715" s="44"/>
      <c r="AC2715" s="44"/>
      <c r="AD2715" s="44"/>
      <c r="AE2715" s="44"/>
      <c r="AF2715" s="44"/>
      <c r="AG2715" s="44"/>
    </row>
    <row r="2716" spans="1:33" s="105" customFormat="1" ht="11.45" customHeight="1" outlineLevel="1" x14ac:dyDescent="0.2">
      <c r="A2716" s="142">
        <f t="shared" si="127"/>
        <v>2699</v>
      </c>
      <c r="B2716" s="318"/>
      <c r="C2716" s="71"/>
      <c r="D2716" s="314"/>
      <c r="E2716" s="70"/>
      <c r="F2716" s="309"/>
      <c r="G2716" s="308"/>
      <c r="H2716" s="305"/>
      <c r="I2716" s="305"/>
      <c r="J2716" s="311"/>
      <c r="K2716" s="305"/>
      <c r="L2716" s="130" t="str">
        <f>IF(I2716&lt;H2716,"Check dates",IF(AND(H2716="",I2716&gt;0),"Check dates",IF(I2716="",".",IFERROR(MAX(0,NETWORKDAYS(H2716,I2716,Lists!$F$45:$F$65)-IF(ISNUMBER(J2716),J2716,0)-1,0),"."))))</f>
        <v>.</v>
      </c>
      <c r="M2716" s="308"/>
      <c r="N2716" s="308"/>
      <c r="O2716" s="304"/>
      <c r="P2716" s="304"/>
      <c r="Q2716" s="304"/>
      <c r="R2716" s="304"/>
      <c r="S2716" s="130" t="str">
        <f t="shared" si="129"/>
        <v>.</v>
      </c>
      <c r="T2716" s="169" t="str">
        <f>IF(S2716="Yes",(NETWORKDAYS(H2716,$D$12,Lists!$F$45:$F$65)-IF(ISNUMBER(J2716),J2716,0)-1),".")</f>
        <v>.</v>
      </c>
      <c r="U2716" s="24"/>
      <c r="V2716" s="296" t="str">
        <f t="shared" si="128"/>
        <v>.</v>
      </c>
      <c r="W2716" s="44"/>
      <c r="X2716" s="307"/>
      <c r="Y2716" s="44"/>
      <c r="Z2716" s="44"/>
      <c r="AA2716" s="44"/>
      <c r="AB2716" s="44"/>
      <c r="AC2716" s="44"/>
      <c r="AD2716" s="44"/>
      <c r="AE2716" s="44"/>
      <c r="AF2716" s="44"/>
      <c r="AG2716" s="44"/>
    </row>
    <row r="2717" spans="1:33" s="105" customFormat="1" ht="11.45" customHeight="1" outlineLevel="1" x14ac:dyDescent="0.2">
      <c r="A2717" s="142">
        <f t="shared" si="127"/>
        <v>2700</v>
      </c>
      <c r="B2717" s="318"/>
      <c r="C2717" s="71"/>
      <c r="D2717" s="314"/>
      <c r="E2717" s="70"/>
      <c r="F2717" s="70"/>
      <c r="G2717" s="265"/>
      <c r="H2717" s="305"/>
      <c r="I2717" s="305"/>
      <c r="J2717" s="311"/>
      <c r="K2717" s="305"/>
      <c r="L2717" s="130" t="str">
        <f>IF(I2717&lt;H2717,"Check dates",IF(AND(H2717="",I2717&gt;0),"Check dates",IF(I2717="",".",IFERROR(MAX(0,NETWORKDAYS(H2717,I2717,Lists!$F$45:$F$65)-IF(ISNUMBER(J2717),J2717,0)-1,0),"."))))</f>
        <v>.</v>
      </c>
      <c r="M2717" s="308"/>
      <c r="N2717" s="308"/>
      <c r="O2717" s="304"/>
      <c r="P2717" s="304"/>
      <c r="Q2717" s="304"/>
      <c r="R2717" s="304"/>
      <c r="S2717" s="130" t="str">
        <f t="shared" si="129"/>
        <v>.</v>
      </c>
      <c r="T2717" s="169" t="str">
        <f>IF(S2717="Yes",(NETWORKDAYS(H2717,$D$12,Lists!$F$45:$F$65)-IF(ISNUMBER(J2717),J2717,0)-1),".")</f>
        <v>.</v>
      </c>
      <c r="U2717" s="24"/>
      <c r="V2717" s="296" t="str">
        <f t="shared" si="128"/>
        <v>.</v>
      </c>
      <c r="W2717" s="44"/>
      <c r="X2717" s="307"/>
      <c r="Y2717" s="44"/>
      <c r="Z2717" s="44"/>
      <c r="AA2717" s="44"/>
      <c r="AB2717" s="44"/>
      <c r="AC2717" s="44"/>
      <c r="AD2717" s="44"/>
      <c r="AE2717" s="44"/>
      <c r="AF2717" s="44"/>
      <c r="AG2717" s="44"/>
    </row>
    <row r="2718" spans="1:33" s="105" customFormat="1" ht="11.45" customHeight="1" outlineLevel="1" x14ac:dyDescent="0.2">
      <c r="A2718" s="142">
        <f t="shared" si="127"/>
        <v>2701</v>
      </c>
      <c r="B2718" s="318"/>
      <c r="C2718" s="71"/>
      <c r="D2718" s="314"/>
      <c r="E2718" s="70"/>
      <c r="F2718" s="70"/>
      <c r="G2718" s="265"/>
      <c r="H2718" s="305"/>
      <c r="I2718" s="305"/>
      <c r="J2718" s="311"/>
      <c r="K2718" s="305"/>
      <c r="L2718" s="130" t="str">
        <f>IF(I2718&lt;H2718,"Check dates",IF(AND(H2718="",I2718&gt;0),"Check dates",IF(I2718="",".",IFERROR(MAX(0,NETWORKDAYS(H2718,I2718,Lists!$F$45:$F$65)-IF(ISNUMBER(J2718),J2718,0)-1,0),"."))))</f>
        <v>.</v>
      </c>
      <c r="M2718" s="308"/>
      <c r="N2718" s="308"/>
      <c r="O2718" s="304"/>
      <c r="P2718" s="304"/>
      <c r="Q2718" s="304"/>
      <c r="R2718" s="304"/>
      <c r="S2718" s="130" t="str">
        <f t="shared" si="129"/>
        <v>.</v>
      </c>
      <c r="T2718" s="169" t="str">
        <f>IF(S2718="Yes",(NETWORKDAYS(H2718,$D$12,Lists!$F$45:$F$65)-IF(ISNUMBER(J2718),J2718,0)-1),".")</f>
        <v>.</v>
      </c>
      <c r="U2718" s="24"/>
      <c r="V2718" s="296" t="str">
        <f t="shared" si="128"/>
        <v>.</v>
      </c>
      <c r="W2718" s="44"/>
      <c r="X2718" s="307"/>
      <c r="Y2718" s="44"/>
      <c r="Z2718" s="44"/>
      <c r="AA2718" s="44"/>
      <c r="AB2718" s="44"/>
      <c r="AC2718" s="44"/>
      <c r="AD2718" s="44"/>
      <c r="AE2718" s="44"/>
      <c r="AF2718" s="44"/>
      <c r="AG2718" s="44"/>
    </row>
    <row r="2719" spans="1:33" s="105" customFormat="1" ht="11.45" customHeight="1" outlineLevel="1" x14ac:dyDescent="0.2">
      <c r="A2719" s="142">
        <f t="shared" si="127"/>
        <v>2702</v>
      </c>
      <c r="B2719" s="318"/>
      <c r="C2719" s="71"/>
      <c r="D2719" s="314"/>
      <c r="E2719" s="70"/>
      <c r="F2719" s="70"/>
      <c r="G2719" s="265"/>
      <c r="H2719" s="305"/>
      <c r="I2719" s="305"/>
      <c r="J2719" s="311"/>
      <c r="K2719" s="305"/>
      <c r="L2719" s="130" t="str">
        <f>IF(I2719&lt;H2719,"Check dates",IF(AND(H2719="",I2719&gt;0),"Check dates",IF(I2719="",".",IFERROR(MAX(0,NETWORKDAYS(H2719,I2719,Lists!$F$45:$F$65)-IF(ISNUMBER(J2719),J2719,0)-1,0),"."))))</f>
        <v>.</v>
      </c>
      <c r="M2719" s="308"/>
      <c r="N2719" s="308"/>
      <c r="O2719" s="304"/>
      <c r="P2719" s="304"/>
      <c r="Q2719" s="304"/>
      <c r="R2719" s="304"/>
      <c r="S2719" s="130" t="str">
        <f t="shared" si="129"/>
        <v>.</v>
      </c>
      <c r="T2719" s="169" t="str">
        <f>IF(S2719="Yes",(NETWORKDAYS(H2719,$D$12,Lists!$F$45:$F$65)-IF(ISNUMBER(J2719),J2719,0)-1),".")</f>
        <v>.</v>
      </c>
      <c r="U2719" s="24"/>
      <c r="V2719" s="296" t="str">
        <f t="shared" si="128"/>
        <v>.</v>
      </c>
      <c r="W2719" s="44"/>
      <c r="X2719" s="307"/>
      <c r="Y2719" s="44"/>
      <c r="Z2719" s="44"/>
      <c r="AA2719" s="44"/>
      <c r="AB2719" s="44"/>
      <c r="AC2719" s="44"/>
      <c r="AD2719" s="44"/>
      <c r="AE2719" s="44"/>
      <c r="AF2719" s="44"/>
      <c r="AG2719" s="44"/>
    </row>
    <row r="2720" spans="1:33" s="105" customFormat="1" ht="11.45" customHeight="1" outlineLevel="1" x14ac:dyDescent="0.2">
      <c r="A2720" s="142">
        <f t="shared" si="127"/>
        <v>2703</v>
      </c>
      <c r="B2720" s="318"/>
      <c r="C2720" s="71"/>
      <c r="D2720" s="314"/>
      <c r="E2720" s="70"/>
      <c r="F2720" s="70"/>
      <c r="G2720" s="265"/>
      <c r="H2720" s="305"/>
      <c r="I2720" s="305"/>
      <c r="J2720" s="311"/>
      <c r="K2720" s="305"/>
      <c r="L2720" s="130" t="str">
        <f>IF(I2720&lt;H2720,"Check dates",IF(AND(H2720="",I2720&gt;0),"Check dates",IF(I2720="",".",IFERROR(MAX(0,NETWORKDAYS(H2720,I2720,Lists!$F$45:$F$65)-IF(ISNUMBER(J2720),J2720,0)-1,0),"."))))</f>
        <v>.</v>
      </c>
      <c r="M2720" s="308"/>
      <c r="N2720" s="308"/>
      <c r="O2720" s="304"/>
      <c r="P2720" s="304"/>
      <c r="Q2720" s="304"/>
      <c r="R2720" s="304"/>
      <c r="S2720" s="130" t="str">
        <f t="shared" si="129"/>
        <v>.</v>
      </c>
      <c r="T2720" s="169" t="str">
        <f>IF(S2720="Yes",(NETWORKDAYS(H2720,$D$12,Lists!$F$45:$F$65)-IF(ISNUMBER(J2720),J2720,0)-1),".")</f>
        <v>.</v>
      </c>
      <c r="U2720" s="24"/>
      <c r="V2720" s="296" t="str">
        <f t="shared" si="128"/>
        <v>.</v>
      </c>
      <c r="W2720" s="44"/>
      <c r="X2720" s="307"/>
      <c r="Y2720" s="44"/>
      <c r="Z2720" s="44"/>
      <c r="AA2720" s="44"/>
      <c r="AB2720" s="44"/>
      <c r="AC2720" s="44"/>
      <c r="AD2720" s="44"/>
      <c r="AE2720" s="44"/>
      <c r="AF2720" s="44"/>
      <c r="AG2720" s="44"/>
    </row>
    <row r="2721" spans="1:33" s="105" customFormat="1" ht="11.45" customHeight="1" outlineLevel="1" x14ac:dyDescent="0.2">
      <c r="A2721" s="142">
        <f t="shared" si="127"/>
        <v>2704</v>
      </c>
      <c r="B2721" s="318"/>
      <c r="C2721" s="71"/>
      <c r="D2721" s="314"/>
      <c r="E2721" s="70"/>
      <c r="F2721" s="70"/>
      <c r="G2721" s="265"/>
      <c r="H2721" s="305"/>
      <c r="I2721" s="305"/>
      <c r="J2721" s="311"/>
      <c r="K2721" s="305"/>
      <c r="L2721" s="130" t="str">
        <f>IF(I2721&lt;H2721,"Check dates",IF(AND(H2721="",I2721&gt;0),"Check dates",IF(I2721="",".",IFERROR(MAX(0,NETWORKDAYS(H2721,I2721,Lists!$F$45:$F$65)-IF(ISNUMBER(J2721),J2721,0)-1,0),"."))))</f>
        <v>.</v>
      </c>
      <c r="M2721" s="308"/>
      <c r="N2721" s="308"/>
      <c r="O2721" s="304"/>
      <c r="P2721" s="304"/>
      <c r="Q2721" s="304"/>
      <c r="R2721" s="304"/>
      <c r="S2721" s="130" t="str">
        <f t="shared" si="129"/>
        <v>.</v>
      </c>
      <c r="T2721" s="169" t="str">
        <f>IF(S2721="Yes",(NETWORKDAYS(H2721,$D$12,Lists!$F$45:$F$65)-IF(ISNUMBER(J2721),J2721,0)-1),".")</f>
        <v>.</v>
      </c>
      <c r="U2721" s="24"/>
      <c r="V2721" s="296" t="str">
        <f t="shared" si="128"/>
        <v>.</v>
      </c>
      <c r="W2721" s="44"/>
      <c r="X2721" s="307"/>
      <c r="Y2721" s="44"/>
      <c r="Z2721" s="44"/>
      <c r="AA2721" s="44"/>
      <c r="AB2721" s="44"/>
      <c r="AC2721" s="44"/>
      <c r="AD2721" s="44"/>
      <c r="AE2721" s="44"/>
      <c r="AF2721" s="44"/>
      <c r="AG2721" s="44"/>
    </row>
    <row r="2722" spans="1:33" s="105" customFormat="1" ht="11.45" customHeight="1" outlineLevel="1" x14ac:dyDescent="0.2">
      <c r="A2722" s="142">
        <f t="shared" si="127"/>
        <v>2705</v>
      </c>
      <c r="B2722" s="318"/>
      <c r="C2722" s="71"/>
      <c r="D2722" s="314"/>
      <c r="E2722" s="70"/>
      <c r="F2722" s="70"/>
      <c r="G2722" s="265"/>
      <c r="H2722" s="305"/>
      <c r="I2722" s="305"/>
      <c r="J2722" s="311"/>
      <c r="K2722" s="305"/>
      <c r="L2722" s="130" t="str">
        <f>IF(I2722&lt;H2722,"Check dates",IF(AND(H2722="",I2722&gt;0),"Check dates",IF(I2722="",".",IFERROR(MAX(0,NETWORKDAYS(H2722,I2722,Lists!$F$45:$F$65)-IF(ISNUMBER(J2722),J2722,0)-1,0),"."))))</f>
        <v>.</v>
      </c>
      <c r="M2722" s="308"/>
      <c r="N2722" s="308"/>
      <c r="O2722" s="304"/>
      <c r="P2722" s="304"/>
      <c r="Q2722" s="304"/>
      <c r="R2722" s="304"/>
      <c r="S2722" s="130" t="str">
        <f t="shared" si="129"/>
        <v>.</v>
      </c>
      <c r="T2722" s="169" t="str">
        <f>IF(S2722="Yes",(NETWORKDAYS(H2722,$D$12,Lists!$F$45:$F$65)-IF(ISNUMBER(J2722),J2722,0)-1),".")</f>
        <v>.</v>
      </c>
      <c r="U2722" s="24"/>
      <c r="V2722" s="296" t="str">
        <f t="shared" si="128"/>
        <v>.</v>
      </c>
      <c r="W2722" s="44"/>
      <c r="X2722" s="307"/>
      <c r="Y2722" s="44"/>
      <c r="Z2722" s="44"/>
      <c r="AA2722" s="44"/>
      <c r="AB2722" s="44"/>
      <c r="AC2722" s="44"/>
      <c r="AD2722" s="44"/>
      <c r="AE2722" s="44"/>
      <c r="AF2722" s="44"/>
      <c r="AG2722" s="44"/>
    </row>
    <row r="2723" spans="1:33" s="105" customFormat="1" ht="11.45" customHeight="1" outlineLevel="1" x14ac:dyDescent="0.2">
      <c r="A2723" s="142">
        <f t="shared" si="127"/>
        <v>2706</v>
      </c>
      <c r="B2723" s="318"/>
      <c r="C2723" s="71"/>
      <c r="D2723" s="314"/>
      <c r="E2723" s="70"/>
      <c r="F2723" s="70"/>
      <c r="G2723" s="265"/>
      <c r="H2723" s="305"/>
      <c r="I2723" s="319"/>
      <c r="J2723" s="311"/>
      <c r="K2723" s="305"/>
      <c r="L2723" s="130" t="str">
        <f>IF(I2723&lt;H2723,"Check dates",IF(AND(H2723="",I2723&gt;0),"Check dates",IF(I2723="",".",IFERROR(MAX(0,NETWORKDAYS(H2723,I2723,Lists!$F$45:$F$65)-IF(ISNUMBER(J2723),J2723,0)-1,0),"."))))</f>
        <v>.</v>
      </c>
      <c r="M2723" s="308"/>
      <c r="N2723" s="308"/>
      <c r="O2723" s="304"/>
      <c r="P2723" s="304"/>
      <c r="Q2723" s="304"/>
      <c r="R2723" s="304"/>
      <c r="S2723" s="130" t="str">
        <f t="shared" si="129"/>
        <v>.</v>
      </c>
      <c r="T2723" s="169" t="str">
        <f>IF(S2723="Yes",(NETWORKDAYS(H2723,$D$12,Lists!$F$45:$F$65)-IF(ISNUMBER(J2723),J2723,0)-1),".")</f>
        <v>.</v>
      </c>
      <c r="U2723" s="24"/>
      <c r="V2723" s="296" t="str">
        <f t="shared" si="128"/>
        <v>.</v>
      </c>
      <c r="W2723" s="44"/>
      <c r="X2723" s="307"/>
      <c r="Y2723" s="44"/>
      <c r="Z2723" s="44"/>
      <c r="AA2723" s="44"/>
      <c r="AB2723" s="44"/>
      <c r="AC2723" s="44"/>
      <c r="AD2723" s="44"/>
      <c r="AE2723" s="44"/>
      <c r="AF2723" s="44"/>
      <c r="AG2723" s="44"/>
    </row>
    <row r="2724" spans="1:33" s="105" customFormat="1" ht="11.45" customHeight="1" outlineLevel="1" x14ac:dyDescent="0.2">
      <c r="A2724" s="142">
        <f t="shared" si="127"/>
        <v>2707</v>
      </c>
      <c r="B2724" s="318"/>
      <c r="C2724" s="71"/>
      <c r="D2724" s="314"/>
      <c r="E2724" s="70"/>
      <c r="F2724" s="70"/>
      <c r="G2724" s="265"/>
      <c r="H2724" s="305"/>
      <c r="I2724" s="305"/>
      <c r="J2724" s="311"/>
      <c r="K2724" s="305"/>
      <c r="L2724" s="130" t="str">
        <f>IF(I2724&lt;H2724,"Check dates",IF(AND(H2724="",I2724&gt;0),"Check dates",IF(I2724="",".",IFERROR(MAX(0,NETWORKDAYS(H2724,I2724,Lists!$F$45:$F$65)-IF(ISNUMBER(J2724),J2724,0)-1,0),"."))))</f>
        <v>.</v>
      </c>
      <c r="M2724" s="308"/>
      <c r="N2724" s="308"/>
      <c r="O2724" s="304"/>
      <c r="P2724" s="304"/>
      <c r="Q2724" s="304"/>
      <c r="R2724" s="304"/>
      <c r="S2724" s="130" t="str">
        <f t="shared" si="129"/>
        <v>.</v>
      </c>
      <c r="T2724" s="169" t="str">
        <f>IF(S2724="Yes",(NETWORKDAYS(H2724,$D$12,Lists!$F$45:$F$65)-IF(ISNUMBER(J2724),J2724,0)-1),".")</f>
        <v>.</v>
      </c>
      <c r="U2724" s="24"/>
      <c r="V2724" s="296" t="str">
        <f t="shared" si="128"/>
        <v>.</v>
      </c>
      <c r="W2724" s="44"/>
      <c r="X2724" s="307"/>
      <c r="Y2724" s="44"/>
      <c r="Z2724" s="44"/>
      <c r="AA2724" s="44"/>
      <c r="AB2724" s="44"/>
      <c r="AC2724" s="44"/>
      <c r="AD2724" s="44"/>
      <c r="AE2724" s="44"/>
      <c r="AF2724" s="44"/>
      <c r="AG2724" s="44"/>
    </row>
    <row r="2725" spans="1:33" s="105" customFormat="1" ht="11.45" customHeight="1" outlineLevel="1" x14ac:dyDescent="0.2">
      <c r="A2725" s="142">
        <f t="shared" si="127"/>
        <v>2708</v>
      </c>
      <c r="B2725" s="318"/>
      <c r="C2725" s="71"/>
      <c r="D2725" s="314"/>
      <c r="E2725" s="70"/>
      <c r="F2725" s="70"/>
      <c r="G2725" s="265"/>
      <c r="H2725" s="305"/>
      <c r="I2725" s="305"/>
      <c r="J2725" s="311"/>
      <c r="K2725" s="305"/>
      <c r="L2725" s="130" t="str">
        <f>IF(I2725&lt;H2725,"Check dates",IF(AND(H2725="",I2725&gt;0),"Check dates",IF(I2725="",".",IFERROR(MAX(0,NETWORKDAYS(H2725,I2725,Lists!$F$45:$F$65)-IF(ISNUMBER(J2725),J2725,0)-1,0),"."))))</f>
        <v>.</v>
      </c>
      <c r="M2725" s="308"/>
      <c r="N2725" s="308"/>
      <c r="O2725" s="304"/>
      <c r="P2725" s="304"/>
      <c r="Q2725" s="304"/>
      <c r="R2725" s="304"/>
      <c r="S2725" s="130" t="str">
        <f t="shared" si="129"/>
        <v>.</v>
      </c>
      <c r="T2725" s="169" t="str">
        <f>IF(S2725="Yes",(NETWORKDAYS(H2725,$D$12,Lists!$F$45:$F$65)-IF(ISNUMBER(J2725),J2725,0)-1),".")</f>
        <v>.</v>
      </c>
      <c r="U2725" s="24"/>
      <c r="V2725" s="296" t="str">
        <f t="shared" si="128"/>
        <v>.</v>
      </c>
      <c r="W2725" s="44"/>
      <c r="X2725" s="307"/>
      <c r="Y2725" s="44"/>
      <c r="Z2725" s="44"/>
      <c r="AA2725" s="44"/>
      <c r="AB2725" s="44"/>
      <c r="AC2725" s="44"/>
      <c r="AD2725" s="44"/>
      <c r="AE2725" s="44"/>
      <c r="AF2725" s="44"/>
      <c r="AG2725" s="44"/>
    </row>
    <row r="2726" spans="1:33" s="105" customFormat="1" ht="11.45" customHeight="1" outlineLevel="1" x14ac:dyDescent="0.2">
      <c r="A2726" s="142">
        <f t="shared" si="127"/>
        <v>2709</v>
      </c>
      <c r="B2726" s="318"/>
      <c r="C2726" s="71"/>
      <c r="D2726" s="314"/>
      <c r="E2726" s="70"/>
      <c r="F2726" s="70"/>
      <c r="G2726" s="265"/>
      <c r="H2726" s="305"/>
      <c r="I2726" s="305"/>
      <c r="J2726" s="311"/>
      <c r="K2726" s="305"/>
      <c r="L2726" s="130" t="str">
        <f>IF(I2726&lt;H2726,"Check dates",IF(AND(H2726="",I2726&gt;0),"Check dates",IF(I2726="",".",IFERROR(MAX(0,NETWORKDAYS(H2726,I2726,Lists!$F$45:$F$65)-IF(ISNUMBER(J2726),J2726,0)-1,0),"."))))</f>
        <v>.</v>
      </c>
      <c r="M2726" s="308"/>
      <c r="N2726" s="308"/>
      <c r="O2726" s="304"/>
      <c r="P2726" s="304"/>
      <c r="Q2726" s="304"/>
      <c r="R2726" s="304"/>
      <c r="S2726" s="130" t="str">
        <f t="shared" si="129"/>
        <v>.</v>
      </c>
      <c r="T2726" s="169" t="str">
        <f>IF(S2726="Yes",(NETWORKDAYS(H2726,$D$12,Lists!$F$45:$F$65)-IF(ISNUMBER(J2726),J2726,0)-1),".")</f>
        <v>.</v>
      </c>
      <c r="U2726" s="24"/>
      <c r="V2726" s="296" t="str">
        <f t="shared" si="128"/>
        <v>.</v>
      </c>
      <c r="W2726" s="44"/>
      <c r="X2726" s="307"/>
      <c r="Y2726" s="44"/>
      <c r="Z2726" s="44"/>
      <c r="AA2726" s="44"/>
      <c r="AB2726" s="44"/>
      <c r="AC2726" s="44"/>
      <c r="AD2726" s="44"/>
      <c r="AE2726" s="44"/>
      <c r="AF2726" s="44"/>
      <c r="AG2726" s="44"/>
    </row>
    <row r="2727" spans="1:33" s="105" customFormat="1" ht="11.45" customHeight="1" outlineLevel="1" x14ac:dyDescent="0.2">
      <c r="A2727" s="142">
        <f t="shared" si="127"/>
        <v>2710</v>
      </c>
      <c r="B2727" s="318"/>
      <c r="C2727" s="71"/>
      <c r="D2727" s="314"/>
      <c r="E2727" s="70"/>
      <c r="F2727" s="70"/>
      <c r="G2727" s="265"/>
      <c r="H2727" s="305"/>
      <c r="I2727" s="305"/>
      <c r="J2727" s="311"/>
      <c r="K2727" s="305"/>
      <c r="L2727" s="130" t="str">
        <f>IF(I2727&lt;H2727,"Check dates",IF(AND(H2727="",I2727&gt;0),"Check dates",IF(I2727="",".",IFERROR(MAX(0,NETWORKDAYS(H2727,I2727,Lists!$F$45:$F$65)-IF(ISNUMBER(J2727),J2727,0)-1,0),"."))))</f>
        <v>.</v>
      </c>
      <c r="M2727" s="308"/>
      <c r="N2727" s="308"/>
      <c r="O2727" s="304"/>
      <c r="P2727" s="304"/>
      <c r="Q2727" s="304"/>
      <c r="R2727" s="304"/>
      <c r="S2727" s="130" t="str">
        <f t="shared" si="129"/>
        <v>.</v>
      </c>
      <c r="T2727" s="169" t="str">
        <f>IF(S2727="Yes",(NETWORKDAYS(H2727,$D$12,Lists!$F$45:$F$65)-IF(ISNUMBER(J2727),J2727,0)-1),".")</f>
        <v>.</v>
      </c>
      <c r="U2727" s="24"/>
      <c r="V2727" s="296" t="str">
        <f t="shared" si="128"/>
        <v>.</v>
      </c>
      <c r="W2727" s="44"/>
      <c r="X2727" s="307"/>
      <c r="Y2727" s="44"/>
      <c r="Z2727" s="44"/>
      <c r="AA2727" s="44"/>
      <c r="AB2727" s="44"/>
      <c r="AC2727" s="44"/>
      <c r="AD2727" s="44"/>
      <c r="AE2727" s="44"/>
      <c r="AF2727" s="44"/>
      <c r="AG2727" s="44"/>
    </row>
    <row r="2728" spans="1:33" s="105" customFormat="1" ht="11.45" customHeight="1" outlineLevel="1" thickBot="1" x14ac:dyDescent="0.25">
      <c r="A2728" s="142">
        <f t="shared" si="127"/>
        <v>2711</v>
      </c>
      <c r="B2728" s="318"/>
      <c r="C2728" s="71"/>
      <c r="D2728" s="314"/>
      <c r="E2728" s="70"/>
      <c r="F2728" s="70"/>
      <c r="G2728" s="265"/>
      <c r="H2728" s="305"/>
      <c r="I2728" s="305"/>
      <c r="J2728" s="311"/>
      <c r="K2728" s="305"/>
      <c r="L2728" s="130" t="str">
        <f>IF(I2728&lt;H2728,"Check dates",IF(AND(H2728="",I2728&gt;0),"Check dates",IF(I2728="",".",IFERROR(MAX(0,NETWORKDAYS(H2728,I2728,Lists!$F$45:$F$65)-IF(ISNUMBER(J2728),J2728,0)-1,0),"."))))</f>
        <v>.</v>
      </c>
      <c r="M2728" s="308"/>
      <c r="N2728" s="308"/>
      <c r="O2728" s="304"/>
      <c r="P2728" s="304"/>
      <c r="Q2728" s="304"/>
      <c r="R2728" s="304"/>
      <c r="S2728" s="130" t="str">
        <f t="shared" si="129"/>
        <v>.</v>
      </c>
      <c r="T2728" s="169" t="str">
        <f>IF(S2728="Yes",(NETWORKDAYS(H2728,$D$12,Lists!$F$45:$F$65)-IF(ISNUMBER(J2728),J2728,0)-1),".")</f>
        <v>.</v>
      </c>
      <c r="U2728" s="24"/>
      <c r="V2728" s="296" t="str">
        <f t="shared" si="128"/>
        <v>.</v>
      </c>
      <c r="W2728" s="44"/>
      <c r="X2728" s="307"/>
      <c r="Y2728" s="44"/>
      <c r="Z2728" s="44"/>
      <c r="AA2728" s="44"/>
      <c r="AB2728" s="44"/>
      <c r="AC2728" s="44"/>
      <c r="AD2728" s="44"/>
      <c r="AE2728" s="44"/>
      <c r="AF2728" s="44"/>
      <c r="AG2728" s="44"/>
    </row>
    <row r="2729" spans="1:33" x14ac:dyDescent="0.2">
      <c r="A2729" s="142">
        <f t="shared" si="127"/>
        <v>2712</v>
      </c>
      <c r="B2729" s="73"/>
      <c r="C2729" s="73"/>
      <c r="D2729" s="73"/>
      <c r="E2729" s="73"/>
      <c r="F2729" s="74"/>
      <c r="G2729" s="74"/>
      <c r="H2729" s="73"/>
      <c r="I2729" s="73"/>
      <c r="J2729" s="73"/>
      <c r="K2729" s="73"/>
      <c r="L2729" s="73"/>
      <c r="M2729" s="73"/>
      <c r="N2729" s="73"/>
      <c r="O2729" s="73"/>
      <c r="P2729" s="73"/>
      <c r="Q2729" s="73"/>
      <c r="R2729" s="73"/>
      <c r="S2729" s="73"/>
      <c r="T2729" s="75"/>
      <c r="U2729" s="11"/>
      <c r="V2729" s="297"/>
      <c r="W2729" s="140"/>
      <c r="X2729" s="136"/>
      <c r="Y2729" s="140"/>
      <c r="Z2729" s="140"/>
      <c r="AA2729" s="140"/>
      <c r="AB2729" s="140"/>
      <c r="AC2729" s="103"/>
      <c r="AD2729" s="103"/>
      <c r="AE2729" s="103"/>
      <c r="AF2729" s="103"/>
      <c r="AG2729" s="103"/>
    </row>
    <row r="2730" spans="1:33" x14ac:dyDescent="0.2">
      <c r="A2730" s="142"/>
      <c r="B2730" s="10"/>
      <c r="C2730" s="10"/>
      <c r="D2730" s="10"/>
      <c r="E2730" s="10"/>
      <c r="F2730" s="46"/>
      <c r="G2730" s="46"/>
      <c r="H2730" s="10"/>
      <c r="I2730" s="10"/>
      <c r="J2730" s="10"/>
      <c r="K2730" s="10"/>
      <c r="L2730" s="10"/>
      <c r="M2730" s="10"/>
      <c r="N2730" s="10"/>
      <c r="O2730" s="10"/>
      <c r="P2730" s="10"/>
      <c r="Q2730" s="10"/>
      <c r="R2730" s="10"/>
      <c r="S2730" s="10"/>
      <c r="T2730" s="11"/>
      <c r="U2730" s="11"/>
      <c r="V2730" s="8"/>
      <c r="W2730" s="140"/>
      <c r="X2730" s="136"/>
      <c r="Y2730" s="140"/>
      <c r="Z2730" s="140"/>
      <c r="AA2730" s="140"/>
      <c r="AB2730" s="140"/>
      <c r="AC2730" s="103"/>
      <c r="AD2730" s="103"/>
      <c r="AE2730" s="103"/>
      <c r="AF2730" s="103"/>
      <c r="AG2730" s="103"/>
    </row>
    <row r="2731" spans="1:33" x14ac:dyDescent="0.2">
      <c r="A2731" s="142"/>
      <c r="B2731" s="10"/>
      <c r="C2731" s="10"/>
      <c r="D2731" s="10"/>
      <c r="E2731" s="10"/>
      <c r="F2731" s="46"/>
      <c r="G2731" s="46"/>
      <c r="H2731" s="10"/>
      <c r="I2731" s="10"/>
      <c r="J2731" s="10"/>
      <c r="K2731" s="10"/>
      <c r="L2731" s="11"/>
      <c r="M2731" s="10"/>
      <c r="N2731" s="10"/>
      <c r="O2731" s="10"/>
      <c r="P2731" s="10"/>
      <c r="Q2731" s="10"/>
      <c r="R2731" s="10"/>
      <c r="S2731" s="10"/>
      <c r="T2731" s="11"/>
      <c r="U2731" s="11"/>
      <c r="V2731" s="8"/>
      <c r="W2731" s="140"/>
      <c r="X2731" s="136"/>
      <c r="Y2731" s="140"/>
      <c r="Z2731" s="140"/>
      <c r="AA2731" s="140"/>
      <c r="AB2731" s="140"/>
      <c r="AC2731" s="103"/>
      <c r="AD2731" s="103"/>
      <c r="AE2731" s="103"/>
      <c r="AF2731" s="103"/>
      <c r="AG2731" s="103"/>
    </row>
    <row r="2732" spans="1:33" x14ac:dyDescent="0.2">
      <c r="A2732" s="142"/>
      <c r="B2732" s="10"/>
      <c r="C2732" s="10"/>
      <c r="D2732" s="10"/>
      <c r="E2732" s="10"/>
      <c r="F2732" s="46"/>
      <c r="G2732" s="46"/>
      <c r="H2732" s="10"/>
      <c r="I2732" s="10"/>
      <c r="J2732" s="10"/>
      <c r="K2732" s="10"/>
      <c r="L2732" s="11"/>
      <c r="M2732" s="10"/>
      <c r="N2732" s="10"/>
      <c r="O2732" s="10"/>
      <c r="P2732" s="10"/>
      <c r="Q2732" s="10"/>
      <c r="R2732" s="10"/>
      <c r="S2732" s="10"/>
      <c r="T2732" s="11"/>
      <c r="U2732" s="11"/>
      <c r="V2732" s="8"/>
      <c r="W2732" s="140"/>
      <c r="X2732" s="136"/>
      <c r="Y2732" s="140"/>
      <c r="Z2732" s="140"/>
      <c r="AA2732" s="140"/>
      <c r="AB2732" s="140"/>
      <c r="AC2732" s="103"/>
      <c r="AD2732" s="103"/>
      <c r="AE2732" s="103"/>
      <c r="AF2732" s="103"/>
      <c r="AG2732" s="103"/>
    </row>
    <row r="2733" spans="1:33" x14ac:dyDescent="0.2">
      <c r="A2733" s="142"/>
      <c r="B2733" s="10"/>
      <c r="C2733" s="10"/>
      <c r="D2733" s="10"/>
      <c r="E2733" s="10"/>
      <c r="F2733" s="46"/>
      <c r="G2733" s="46"/>
      <c r="H2733" s="10"/>
      <c r="I2733" s="10"/>
      <c r="J2733" s="10"/>
      <c r="K2733" s="10"/>
      <c r="L2733" s="11"/>
      <c r="M2733" s="10"/>
      <c r="N2733" s="10"/>
      <c r="O2733" s="10"/>
      <c r="P2733" s="10"/>
      <c r="Q2733" s="10"/>
      <c r="R2733" s="10"/>
      <c r="S2733" s="10"/>
      <c r="T2733" s="11"/>
      <c r="U2733" s="11"/>
      <c r="V2733" s="8"/>
      <c r="W2733" s="140"/>
      <c r="X2733" s="120"/>
      <c r="Y2733" s="140"/>
      <c r="Z2733" s="140"/>
      <c r="AA2733" s="140"/>
      <c r="AB2733" s="140"/>
      <c r="AC2733" s="103"/>
      <c r="AD2733" s="103"/>
      <c r="AE2733" s="103"/>
      <c r="AF2733" s="103"/>
      <c r="AG2733" s="103"/>
    </row>
    <row r="2734" spans="1:33" x14ac:dyDescent="0.2">
      <c r="A2734" s="142"/>
      <c r="B2734" s="6"/>
      <c r="C2734" s="6"/>
      <c r="D2734" s="6"/>
      <c r="E2734" s="6"/>
      <c r="F2734" s="47"/>
      <c r="G2734" s="47"/>
      <c r="H2734" s="6"/>
      <c r="I2734" s="6"/>
      <c r="J2734" s="6"/>
      <c r="K2734" s="6"/>
      <c r="L2734" s="8"/>
      <c r="M2734" s="6"/>
      <c r="N2734" s="6"/>
      <c r="O2734" s="6"/>
      <c r="P2734" s="6"/>
      <c r="Q2734" s="6"/>
      <c r="R2734" s="6"/>
      <c r="S2734" s="6"/>
      <c r="T2734" s="8"/>
      <c r="U2734" s="8"/>
      <c r="V2734" s="8"/>
      <c r="W2734" s="140"/>
      <c r="X2734" s="140"/>
      <c r="Y2734" s="140"/>
      <c r="Z2734" s="140"/>
      <c r="AA2734" s="140"/>
      <c r="AB2734" s="140"/>
      <c r="AC2734" s="103"/>
      <c r="AD2734" s="103"/>
      <c r="AE2734" s="103"/>
      <c r="AF2734" s="103"/>
      <c r="AG2734" s="103"/>
    </row>
    <row r="2735" spans="1:33" x14ac:dyDescent="0.2">
      <c r="A2735" s="142"/>
      <c r="B2735" s="6"/>
      <c r="C2735" s="6"/>
      <c r="D2735" s="6"/>
      <c r="E2735" s="6"/>
      <c r="F2735" s="47"/>
      <c r="G2735" s="47"/>
      <c r="H2735" s="6"/>
      <c r="I2735" s="6"/>
      <c r="J2735" s="6"/>
      <c r="K2735" s="6"/>
      <c r="L2735" s="8"/>
      <c r="M2735" s="6"/>
      <c r="N2735" s="6"/>
      <c r="O2735" s="6"/>
      <c r="P2735" s="6"/>
      <c r="Q2735" s="6"/>
      <c r="R2735" s="6"/>
      <c r="S2735" s="6"/>
      <c r="T2735" s="8"/>
      <c r="U2735" s="8"/>
      <c r="V2735" s="8"/>
      <c r="W2735" s="140"/>
      <c r="X2735" s="140"/>
      <c r="Y2735" s="140"/>
      <c r="Z2735" s="140"/>
      <c r="AA2735" s="140"/>
      <c r="AB2735" s="140"/>
      <c r="AC2735" s="103"/>
      <c r="AD2735" s="103"/>
      <c r="AE2735" s="103"/>
      <c r="AF2735" s="103"/>
      <c r="AG2735" s="103"/>
    </row>
    <row r="2736" spans="1:33" x14ac:dyDescent="0.2">
      <c r="A2736" s="142"/>
      <c r="B2736" s="6"/>
      <c r="C2736" s="6"/>
      <c r="D2736" s="6"/>
      <c r="E2736" s="6"/>
      <c r="F2736" s="47"/>
      <c r="G2736" s="47"/>
      <c r="H2736" s="6"/>
      <c r="I2736" s="6"/>
      <c r="J2736" s="6"/>
      <c r="K2736" s="6"/>
      <c r="L2736" s="8"/>
      <c r="M2736" s="6"/>
      <c r="N2736" s="6"/>
      <c r="O2736" s="6"/>
      <c r="P2736" s="6"/>
      <c r="Q2736" s="6"/>
      <c r="R2736" s="6"/>
      <c r="S2736" s="6"/>
      <c r="T2736" s="8"/>
      <c r="U2736" s="8"/>
      <c r="V2736" s="8"/>
      <c r="W2736" s="140"/>
      <c r="X2736" s="140"/>
      <c r="Y2736" s="140"/>
      <c r="Z2736" s="140"/>
      <c r="AA2736" s="140"/>
      <c r="AB2736" s="140"/>
      <c r="AC2736" s="103"/>
      <c r="AD2736" s="103"/>
      <c r="AE2736" s="103"/>
      <c r="AF2736" s="103"/>
      <c r="AG2736" s="103"/>
    </row>
    <row r="2737" spans="1:33" x14ac:dyDescent="0.2">
      <c r="A2737" s="142"/>
      <c r="B2737" s="6"/>
      <c r="C2737" s="6"/>
      <c r="D2737" s="6"/>
      <c r="E2737" s="6"/>
      <c r="F2737" s="47"/>
      <c r="G2737" s="47"/>
      <c r="H2737" s="6"/>
      <c r="I2737" s="6"/>
      <c r="J2737" s="6"/>
      <c r="K2737" s="6"/>
      <c r="L2737" s="8"/>
      <c r="M2737" s="6"/>
      <c r="N2737" s="6"/>
      <c r="O2737" s="6"/>
      <c r="P2737" s="6"/>
      <c r="Q2737" s="6"/>
      <c r="R2737" s="6"/>
      <c r="S2737" s="6"/>
      <c r="T2737" s="8"/>
      <c r="U2737" s="8"/>
      <c r="V2737" s="8"/>
      <c r="W2737" s="140"/>
      <c r="X2737" s="140"/>
      <c r="Y2737" s="140"/>
      <c r="Z2737" s="140"/>
      <c r="AA2737" s="140"/>
      <c r="AB2737" s="140"/>
      <c r="AC2737" s="103"/>
      <c r="AD2737" s="103"/>
      <c r="AE2737" s="103"/>
      <c r="AF2737" s="103"/>
      <c r="AG2737" s="103"/>
    </row>
    <row r="2738" spans="1:33" x14ac:dyDescent="0.2">
      <c r="A2738" s="142"/>
      <c r="B2738" s="6"/>
      <c r="C2738" s="6"/>
      <c r="D2738" s="6"/>
      <c r="E2738" s="6"/>
      <c r="F2738" s="47"/>
      <c r="G2738" s="47"/>
      <c r="H2738" s="6"/>
      <c r="I2738" s="6"/>
      <c r="J2738" s="6"/>
      <c r="K2738" s="6"/>
      <c r="L2738" s="8"/>
      <c r="M2738" s="6"/>
      <c r="N2738" s="6"/>
      <c r="O2738" s="6"/>
      <c r="P2738" s="6"/>
      <c r="Q2738" s="6"/>
      <c r="R2738" s="6"/>
      <c r="S2738" s="6"/>
      <c r="T2738" s="8"/>
      <c r="U2738" s="8"/>
      <c r="V2738" s="8"/>
      <c r="W2738" s="140"/>
      <c r="X2738" s="140"/>
      <c r="Y2738" s="140"/>
      <c r="Z2738" s="140"/>
      <c r="AA2738" s="140"/>
      <c r="AB2738" s="140"/>
      <c r="AC2738" s="103"/>
      <c r="AD2738" s="103"/>
      <c r="AE2738" s="103"/>
      <c r="AF2738" s="103"/>
      <c r="AG2738" s="103"/>
    </row>
    <row r="2739" spans="1:33" x14ac:dyDescent="0.2">
      <c r="A2739" s="142"/>
      <c r="B2739" s="6"/>
      <c r="C2739" s="6"/>
      <c r="D2739" s="6"/>
      <c r="E2739" s="6"/>
      <c r="F2739" s="47"/>
      <c r="G2739" s="47"/>
      <c r="H2739" s="6"/>
      <c r="I2739" s="6"/>
      <c r="J2739" s="6"/>
      <c r="K2739" s="6"/>
      <c r="L2739" s="8"/>
      <c r="M2739" s="6"/>
      <c r="N2739" s="6"/>
      <c r="O2739" s="6"/>
      <c r="P2739" s="6"/>
      <c r="Q2739" s="6"/>
      <c r="R2739" s="6"/>
      <c r="S2739" s="6"/>
      <c r="T2739" s="8"/>
      <c r="U2739" s="8"/>
      <c r="V2739" s="8"/>
      <c r="W2739" s="140"/>
      <c r="X2739" s="140"/>
      <c r="Y2739" s="140"/>
      <c r="Z2739" s="140"/>
      <c r="AA2739" s="140"/>
      <c r="AB2739" s="140"/>
      <c r="AC2739" s="103"/>
      <c r="AD2739" s="103"/>
      <c r="AE2739" s="103"/>
      <c r="AF2739" s="103"/>
      <c r="AG2739" s="103"/>
    </row>
    <row r="2740" spans="1:33" x14ac:dyDescent="0.2">
      <c r="A2740" s="142"/>
      <c r="B2740" s="6"/>
      <c r="C2740" s="6"/>
      <c r="D2740" s="6"/>
      <c r="E2740" s="6"/>
      <c r="F2740" s="47"/>
      <c r="G2740" s="47"/>
      <c r="H2740" s="6"/>
      <c r="I2740" s="6"/>
      <c r="J2740" s="6"/>
      <c r="K2740" s="6"/>
      <c r="L2740" s="8"/>
      <c r="M2740" s="6"/>
      <c r="N2740" s="6"/>
      <c r="O2740" s="6"/>
      <c r="P2740" s="6"/>
      <c r="Q2740" s="6"/>
      <c r="R2740" s="6"/>
      <c r="S2740" s="6"/>
      <c r="T2740" s="8"/>
      <c r="U2740" s="8"/>
      <c r="V2740" s="8"/>
      <c r="W2740" s="140"/>
      <c r="X2740" s="140"/>
      <c r="Y2740" s="140"/>
      <c r="Z2740" s="140"/>
      <c r="AA2740" s="140"/>
      <c r="AB2740" s="140"/>
      <c r="AC2740" s="103"/>
      <c r="AD2740" s="103"/>
      <c r="AE2740" s="103"/>
      <c r="AF2740" s="103"/>
      <c r="AG2740" s="103"/>
    </row>
    <row r="2741" spans="1:33" x14ac:dyDescent="0.2">
      <c r="A2741" s="142"/>
      <c r="B2741" s="6"/>
      <c r="C2741" s="6"/>
      <c r="D2741" s="6"/>
      <c r="E2741" s="6"/>
      <c r="F2741" s="47"/>
      <c r="G2741" s="47"/>
      <c r="H2741" s="6"/>
      <c r="I2741" s="6"/>
      <c r="J2741" s="6"/>
      <c r="K2741" s="6"/>
      <c r="L2741" s="8"/>
      <c r="M2741" s="6"/>
      <c r="N2741" s="6"/>
      <c r="O2741" s="6"/>
      <c r="P2741" s="6"/>
      <c r="Q2741" s="6"/>
      <c r="R2741" s="6"/>
      <c r="S2741" s="6"/>
      <c r="T2741" s="8"/>
      <c r="U2741" s="8"/>
      <c r="V2741" s="8"/>
      <c r="W2741" s="140"/>
      <c r="X2741" s="140"/>
      <c r="Y2741" s="140"/>
      <c r="Z2741" s="140"/>
      <c r="AA2741" s="140"/>
      <c r="AB2741" s="140"/>
      <c r="AC2741" s="103"/>
      <c r="AD2741" s="103"/>
      <c r="AE2741" s="103"/>
      <c r="AF2741" s="103"/>
      <c r="AG2741" s="103"/>
    </row>
    <row r="2742" spans="1:33" x14ac:dyDescent="0.2">
      <c r="A2742" s="142"/>
      <c r="B2742" s="6"/>
      <c r="C2742" s="6"/>
      <c r="D2742" s="6"/>
      <c r="E2742" s="6"/>
      <c r="F2742" s="47"/>
      <c r="G2742" s="47"/>
      <c r="H2742" s="6"/>
      <c r="I2742" s="6"/>
      <c r="J2742" s="6"/>
      <c r="K2742" s="6"/>
      <c r="L2742" s="8"/>
      <c r="M2742" s="6"/>
      <c r="N2742" s="6"/>
      <c r="O2742" s="6"/>
      <c r="P2742" s="6"/>
      <c r="Q2742" s="6"/>
      <c r="R2742" s="6"/>
      <c r="S2742" s="6"/>
      <c r="T2742" s="8"/>
      <c r="U2742" s="8"/>
      <c r="V2742" s="8"/>
      <c r="W2742" s="140"/>
      <c r="X2742" s="140"/>
      <c r="Y2742" s="140"/>
      <c r="Z2742" s="140"/>
      <c r="AA2742" s="140"/>
      <c r="AB2742" s="140"/>
      <c r="AC2742" s="103"/>
      <c r="AD2742" s="103"/>
      <c r="AE2742" s="103"/>
      <c r="AF2742" s="103"/>
      <c r="AG2742" s="103"/>
    </row>
    <row r="2743" spans="1:33" x14ac:dyDescent="0.2">
      <c r="A2743" s="142"/>
      <c r="B2743" s="6"/>
      <c r="C2743" s="6"/>
      <c r="D2743" s="6"/>
      <c r="E2743" s="6"/>
      <c r="F2743" s="47"/>
      <c r="G2743" s="47"/>
      <c r="H2743" s="6"/>
      <c r="I2743" s="6"/>
      <c r="J2743" s="6"/>
      <c r="K2743" s="6"/>
      <c r="L2743" s="8"/>
      <c r="M2743" s="6"/>
      <c r="N2743" s="6"/>
      <c r="O2743" s="6"/>
      <c r="P2743" s="6"/>
      <c r="Q2743" s="6"/>
      <c r="R2743" s="6"/>
      <c r="S2743" s="6"/>
      <c r="T2743" s="8"/>
      <c r="U2743" s="8"/>
      <c r="V2743" s="8"/>
      <c r="W2743" s="140"/>
      <c r="X2743" s="140"/>
      <c r="Y2743" s="140"/>
      <c r="Z2743" s="140"/>
      <c r="AA2743" s="140"/>
      <c r="AB2743" s="140"/>
      <c r="AC2743" s="103"/>
      <c r="AD2743" s="103"/>
      <c r="AE2743" s="103"/>
      <c r="AF2743" s="103"/>
      <c r="AG2743" s="103"/>
    </row>
    <row r="2744" spans="1:33" x14ac:dyDescent="0.2">
      <c r="A2744" s="142"/>
      <c r="B2744" s="6"/>
      <c r="C2744" s="6"/>
      <c r="D2744" s="6"/>
      <c r="E2744" s="6"/>
      <c r="F2744" s="47"/>
      <c r="G2744" s="47"/>
      <c r="H2744" s="6"/>
      <c r="I2744" s="6"/>
      <c r="J2744" s="6"/>
      <c r="K2744" s="6"/>
      <c r="L2744" s="8"/>
      <c r="M2744" s="6"/>
      <c r="N2744" s="6"/>
      <c r="O2744" s="6"/>
      <c r="P2744" s="6"/>
      <c r="Q2744" s="6"/>
      <c r="R2744" s="6"/>
      <c r="S2744" s="6"/>
      <c r="T2744" s="8"/>
      <c r="U2744" s="8"/>
      <c r="V2744" s="8"/>
      <c r="W2744" s="140"/>
      <c r="X2744" s="140"/>
      <c r="Y2744" s="140"/>
      <c r="Z2744" s="140"/>
      <c r="AA2744" s="140"/>
      <c r="AB2744" s="140"/>
      <c r="AC2744" s="103"/>
      <c r="AD2744" s="103"/>
      <c r="AE2744" s="103"/>
      <c r="AF2744" s="103"/>
      <c r="AG2744" s="103"/>
    </row>
    <row r="2745" spans="1:33" x14ac:dyDescent="0.2">
      <c r="A2745" s="142"/>
      <c r="B2745" s="6"/>
      <c r="C2745" s="6"/>
      <c r="D2745" s="6"/>
      <c r="E2745" s="6"/>
      <c r="F2745" s="47"/>
      <c r="G2745" s="47"/>
      <c r="H2745" s="6"/>
      <c r="I2745" s="6"/>
      <c r="J2745" s="6"/>
      <c r="K2745" s="6"/>
      <c r="L2745" s="8"/>
      <c r="M2745" s="6"/>
      <c r="N2745" s="6"/>
      <c r="O2745" s="6"/>
      <c r="P2745" s="6"/>
      <c r="Q2745" s="6"/>
      <c r="R2745" s="6"/>
      <c r="S2745" s="6"/>
      <c r="T2745" s="8"/>
      <c r="U2745" s="8"/>
      <c r="V2745" s="8"/>
      <c r="W2745" s="140"/>
      <c r="X2745" s="140"/>
      <c r="Y2745" s="140"/>
      <c r="Z2745" s="140"/>
      <c r="AA2745" s="140"/>
      <c r="AB2745" s="140"/>
      <c r="AC2745" s="103"/>
      <c r="AD2745" s="103"/>
      <c r="AE2745" s="103"/>
      <c r="AF2745" s="103"/>
      <c r="AG2745" s="103"/>
    </row>
    <row r="2746" spans="1:33" x14ac:dyDescent="0.2">
      <c r="A2746" s="142"/>
      <c r="B2746" s="6"/>
      <c r="C2746" s="6"/>
      <c r="D2746" s="6"/>
      <c r="E2746" s="6"/>
      <c r="F2746" s="47"/>
      <c r="G2746" s="47"/>
      <c r="H2746" s="6"/>
      <c r="I2746" s="6"/>
      <c r="J2746" s="6"/>
      <c r="K2746" s="6"/>
      <c r="L2746" s="8"/>
      <c r="M2746" s="6"/>
      <c r="N2746" s="6"/>
      <c r="O2746" s="6"/>
      <c r="P2746" s="6"/>
      <c r="Q2746" s="6"/>
      <c r="R2746" s="6"/>
      <c r="S2746" s="6"/>
      <c r="T2746" s="8"/>
      <c r="U2746" s="8"/>
      <c r="V2746" s="8"/>
      <c r="W2746" s="140"/>
      <c r="X2746" s="140"/>
      <c r="Y2746" s="140"/>
      <c r="Z2746" s="140"/>
      <c r="AA2746" s="140"/>
      <c r="AB2746" s="140"/>
      <c r="AC2746" s="103"/>
      <c r="AD2746" s="103"/>
      <c r="AE2746" s="103"/>
      <c r="AF2746" s="103"/>
      <c r="AG2746" s="103"/>
    </row>
    <row r="2747" spans="1:33" x14ac:dyDescent="0.2">
      <c r="A2747" s="142"/>
      <c r="B2747" s="6"/>
      <c r="C2747" s="6"/>
      <c r="D2747" s="6"/>
      <c r="E2747" s="6"/>
      <c r="F2747" s="47"/>
      <c r="G2747" s="47"/>
      <c r="H2747" s="6"/>
      <c r="I2747" s="6"/>
      <c r="J2747" s="6"/>
      <c r="K2747" s="6"/>
      <c r="L2747" s="8"/>
      <c r="M2747" s="6"/>
      <c r="N2747" s="6"/>
      <c r="O2747" s="6"/>
      <c r="P2747" s="6"/>
      <c r="Q2747" s="6"/>
      <c r="R2747" s="6"/>
      <c r="S2747" s="6"/>
      <c r="T2747" s="8"/>
      <c r="U2747" s="8"/>
      <c r="V2747" s="8"/>
      <c r="W2747" s="140"/>
      <c r="X2747" s="140"/>
      <c r="Y2747" s="140"/>
      <c r="Z2747" s="140"/>
      <c r="AA2747" s="140"/>
      <c r="AB2747" s="140"/>
      <c r="AC2747" s="103"/>
      <c r="AD2747" s="103"/>
      <c r="AE2747" s="103"/>
      <c r="AF2747" s="103"/>
      <c r="AG2747" s="103"/>
    </row>
    <row r="2748" spans="1:33" x14ac:dyDescent="0.2">
      <c r="A2748" s="142"/>
      <c r="B2748" s="6"/>
      <c r="C2748" s="6"/>
      <c r="D2748" s="6"/>
      <c r="E2748" s="6"/>
      <c r="F2748" s="47"/>
      <c r="G2748" s="47"/>
      <c r="H2748" s="6"/>
      <c r="I2748" s="6"/>
      <c r="J2748" s="6"/>
      <c r="K2748" s="6"/>
      <c r="L2748" s="8"/>
      <c r="M2748" s="6"/>
      <c r="N2748" s="6"/>
      <c r="O2748" s="6"/>
      <c r="P2748" s="6"/>
      <c r="Q2748" s="6"/>
      <c r="R2748" s="6"/>
      <c r="S2748" s="6"/>
      <c r="T2748" s="8"/>
      <c r="U2748" s="8"/>
      <c r="V2748" s="8"/>
      <c r="W2748" s="140"/>
      <c r="X2748" s="140"/>
      <c r="Y2748" s="140"/>
      <c r="Z2748" s="140"/>
      <c r="AA2748" s="140"/>
      <c r="AB2748" s="140"/>
      <c r="AC2748" s="103"/>
      <c r="AD2748" s="103"/>
      <c r="AE2748" s="103"/>
      <c r="AF2748" s="103"/>
      <c r="AG2748" s="103"/>
    </row>
    <row r="2749" spans="1:33" x14ac:dyDescent="0.2">
      <c r="A2749" s="142"/>
      <c r="B2749" s="6"/>
      <c r="C2749" s="6"/>
      <c r="D2749" s="6"/>
      <c r="E2749" s="6"/>
      <c r="F2749" s="47"/>
      <c r="G2749" s="47"/>
      <c r="H2749" s="6"/>
      <c r="I2749" s="6"/>
      <c r="J2749" s="6"/>
      <c r="K2749" s="6"/>
      <c r="L2749" s="8"/>
      <c r="M2749" s="6"/>
      <c r="N2749" s="6"/>
      <c r="O2749" s="6"/>
      <c r="P2749" s="6"/>
      <c r="Q2749" s="6"/>
      <c r="R2749" s="6"/>
      <c r="S2749" s="6"/>
      <c r="T2749" s="8"/>
      <c r="U2749" s="8"/>
      <c r="V2749" s="8"/>
      <c r="W2749" s="140"/>
      <c r="X2749" s="140"/>
      <c r="Y2749" s="140"/>
      <c r="Z2749" s="140"/>
      <c r="AA2749" s="140"/>
      <c r="AB2749" s="140"/>
      <c r="AC2749" s="103"/>
      <c r="AD2749" s="103"/>
      <c r="AE2749" s="103"/>
      <c r="AF2749" s="103"/>
      <c r="AG2749" s="103"/>
    </row>
    <row r="2750" spans="1:33" x14ac:dyDescent="0.2">
      <c r="A2750" s="142"/>
      <c r="B2750" s="6"/>
      <c r="C2750" s="6"/>
      <c r="D2750" s="6"/>
      <c r="E2750" s="6"/>
      <c r="F2750" s="47"/>
      <c r="G2750" s="47"/>
      <c r="H2750" s="6"/>
      <c r="I2750" s="6"/>
      <c r="J2750" s="6"/>
      <c r="K2750" s="6"/>
      <c r="L2750" s="8"/>
      <c r="M2750" s="6"/>
      <c r="N2750" s="6"/>
      <c r="O2750" s="6"/>
      <c r="P2750" s="6"/>
      <c r="Q2750" s="6"/>
      <c r="R2750" s="6"/>
      <c r="S2750" s="6"/>
      <c r="T2750" s="8"/>
      <c r="U2750" s="8"/>
      <c r="V2750" s="8"/>
      <c r="W2750" s="140"/>
      <c r="X2750" s="140"/>
      <c r="Y2750" s="140"/>
      <c r="Z2750" s="140"/>
      <c r="AA2750" s="140"/>
      <c r="AB2750" s="140"/>
      <c r="AC2750" s="103"/>
      <c r="AD2750" s="103"/>
      <c r="AE2750" s="103"/>
      <c r="AF2750" s="103"/>
      <c r="AG2750" s="103"/>
    </row>
    <row r="2751" spans="1:33" x14ac:dyDescent="0.2">
      <c r="A2751" s="142"/>
      <c r="B2751" s="6"/>
      <c r="C2751" s="6"/>
      <c r="D2751" s="6"/>
      <c r="E2751" s="6"/>
      <c r="F2751" s="47"/>
      <c r="G2751" s="47"/>
      <c r="H2751" s="6"/>
      <c r="I2751" s="6"/>
      <c r="J2751" s="6"/>
      <c r="K2751" s="6"/>
      <c r="L2751" s="8"/>
      <c r="M2751" s="6"/>
      <c r="N2751" s="6"/>
      <c r="O2751" s="6"/>
      <c r="P2751" s="6"/>
      <c r="Q2751" s="6"/>
      <c r="R2751" s="6"/>
      <c r="S2751" s="6"/>
      <c r="T2751" s="8"/>
      <c r="U2751" s="8"/>
      <c r="V2751" s="8"/>
      <c r="W2751" s="140"/>
      <c r="X2751" s="140"/>
      <c r="Y2751" s="140"/>
      <c r="Z2751" s="140"/>
      <c r="AA2751" s="140"/>
      <c r="AB2751" s="140"/>
      <c r="AC2751" s="103"/>
      <c r="AD2751" s="103"/>
      <c r="AE2751" s="103"/>
      <c r="AF2751" s="103"/>
      <c r="AG2751" s="103"/>
    </row>
    <row r="2752" spans="1:33" x14ac:dyDescent="0.2">
      <c r="A2752" s="142"/>
      <c r="B2752" s="6"/>
      <c r="C2752" s="6"/>
      <c r="D2752" s="6"/>
      <c r="E2752" s="6"/>
      <c r="F2752" s="47"/>
      <c r="G2752" s="47"/>
      <c r="H2752" s="6"/>
      <c r="I2752" s="6"/>
      <c r="J2752" s="6"/>
      <c r="K2752" s="6"/>
      <c r="L2752" s="8"/>
      <c r="M2752" s="6"/>
      <c r="N2752" s="6"/>
      <c r="O2752" s="6"/>
      <c r="P2752" s="6"/>
      <c r="Q2752" s="6"/>
      <c r="R2752" s="6"/>
      <c r="S2752" s="6"/>
      <c r="T2752" s="8"/>
      <c r="U2752" s="8"/>
      <c r="V2752" s="8"/>
      <c r="W2752" s="140"/>
      <c r="X2752" s="140"/>
      <c r="Y2752" s="140"/>
      <c r="Z2752" s="140"/>
      <c r="AA2752" s="140"/>
      <c r="AB2752" s="140"/>
      <c r="AC2752" s="103"/>
      <c r="AD2752" s="103"/>
      <c r="AE2752" s="103"/>
      <c r="AF2752" s="103"/>
      <c r="AG2752" s="103"/>
    </row>
    <row r="2753" spans="1:33" x14ac:dyDescent="0.2">
      <c r="A2753" s="142"/>
      <c r="B2753" s="6"/>
      <c r="C2753" s="6"/>
      <c r="D2753" s="6"/>
      <c r="E2753" s="6"/>
      <c r="F2753" s="47"/>
      <c r="G2753" s="47"/>
      <c r="H2753" s="6"/>
      <c r="I2753" s="6"/>
      <c r="J2753" s="6"/>
      <c r="K2753" s="6"/>
      <c r="L2753" s="8"/>
      <c r="M2753" s="6"/>
      <c r="N2753" s="6"/>
      <c r="O2753" s="6"/>
      <c r="P2753" s="6"/>
      <c r="Q2753" s="6"/>
      <c r="R2753" s="6"/>
      <c r="S2753" s="6"/>
      <c r="T2753" s="8"/>
      <c r="U2753" s="8"/>
      <c r="V2753" s="8"/>
      <c r="W2753" s="140"/>
      <c r="X2753" s="140"/>
      <c r="Y2753" s="140"/>
      <c r="Z2753" s="140"/>
      <c r="AA2753" s="140"/>
      <c r="AB2753" s="140"/>
      <c r="AC2753" s="103"/>
      <c r="AD2753" s="103"/>
      <c r="AE2753" s="103"/>
      <c r="AF2753" s="103"/>
      <c r="AG2753" s="103"/>
    </row>
    <row r="2754" spans="1:33" x14ac:dyDescent="0.2">
      <c r="A2754" s="142"/>
      <c r="B2754" s="6"/>
      <c r="C2754" s="6"/>
      <c r="D2754" s="6"/>
      <c r="E2754" s="6"/>
      <c r="F2754" s="47"/>
      <c r="G2754" s="47"/>
      <c r="H2754" s="6"/>
      <c r="I2754" s="6"/>
      <c r="J2754" s="6"/>
      <c r="K2754" s="6"/>
      <c r="L2754" s="8"/>
      <c r="M2754" s="6"/>
      <c r="N2754" s="6"/>
      <c r="O2754" s="6"/>
      <c r="P2754" s="6"/>
      <c r="Q2754" s="6"/>
      <c r="R2754" s="6"/>
      <c r="S2754" s="6"/>
      <c r="T2754" s="8"/>
      <c r="U2754" s="8"/>
      <c r="V2754" s="8"/>
      <c r="W2754" s="140"/>
      <c r="X2754" s="140"/>
      <c r="Y2754" s="140"/>
      <c r="Z2754" s="140"/>
      <c r="AA2754" s="140"/>
      <c r="AB2754" s="140"/>
      <c r="AC2754" s="103"/>
      <c r="AD2754" s="103"/>
      <c r="AE2754" s="103"/>
      <c r="AF2754" s="103"/>
      <c r="AG2754" s="103"/>
    </row>
    <row r="2755" spans="1:33" x14ac:dyDescent="0.2">
      <c r="A2755" s="142"/>
      <c r="B2755" s="6"/>
      <c r="C2755" s="6"/>
      <c r="D2755" s="6"/>
      <c r="E2755" s="6"/>
      <c r="F2755" s="47"/>
      <c r="G2755" s="47"/>
      <c r="H2755" s="6"/>
      <c r="I2755" s="6"/>
      <c r="J2755" s="6"/>
      <c r="K2755" s="6"/>
      <c r="L2755" s="8"/>
      <c r="M2755" s="6"/>
      <c r="N2755" s="6"/>
      <c r="O2755" s="6"/>
      <c r="P2755" s="6"/>
      <c r="Q2755" s="6"/>
      <c r="R2755" s="6"/>
      <c r="S2755" s="6"/>
      <c r="T2755" s="8"/>
      <c r="U2755" s="8"/>
      <c r="V2755" s="8"/>
      <c r="W2755" s="140"/>
      <c r="X2755" s="140"/>
      <c r="Y2755" s="140"/>
      <c r="Z2755" s="140"/>
      <c r="AA2755" s="140"/>
      <c r="AB2755" s="140"/>
      <c r="AC2755" s="103"/>
      <c r="AD2755" s="103"/>
      <c r="AE2755" s="103"/>
      <c r="AF2755" s="103"/>
      <c r="AG2755" s="103"/>
    </row>
    <row r="2756" spans="1:33" x14ac:dyDescent="0.2">
      <c r="A2756" s="142"/>
      <c r="B2756" s="6"/>
      <c r="C2756" s="6"/>
      <c r="D2756" s="6"/>
      <c r="E2756" s="6"/>
      <c r="F2756" s="47"/>
      <c r="G2756" s="47"/>
      <c r="H2756" s="6"/>
      <c r="I2756" s="6"/>
      <c r="J2756" s="6"/>
      <c r="K2756" s="6"/>
      <c r="L2756" s="8"/>
      <c r="M2756" s="6"/>
      <c r="N2756" s="6"/>
      <c r="O2756" s="6"/>
      <c r="P2756" s="6"/>
      <c r="Q2756" s="6"/>
      <c r="R2756" s="6"/>
      <c r="S2756" s="6"/>
      <c r="T2756" s="8"/>
      <c r="U2756" s="8"/>
      <c r="V2756" s="8"/>
      <c r="W2756" s="140"/>
      <c r="X2756" s="140"/>
      <c r="Y2756" s="140"/>
      <c r="Z2756" s="140"/>
      <c r="AA2756" s="140"/>
      <c r="AB2756" s="140"/>
      <c r="AC2756" s="103"/>
      <c r="AD2756" s="103"/>
      <c r="AE2756" s="103"/>
      <c r="AF2756" s="103"/>
      <c r="AG2756" s="103"/>
    </row>
    <row r="2757" spans="1:33" x14ac:dyDescent="0.2">
      <c r="A2757" s="142"/>
      <c r="B2757" s="6"/>
      <c r="C2757" s="6"/>
      <c r="D2757" s="6"/>
      <c r="E2757" s="6"/>
      <c r="F2757" s="47"/>
      <c r="G2757" s="47"/>
      <c r="H2757" s="6"/>
      <c r="I2757" s="6"/>
      <c r="J2757" s="6"/>
      <c r="K2757" s="6"/>
      <c r="L2757" s="8"/>
      <c r="M2757" s="6"/>
      <c r="N2757" s="6"/>
      <c r="O2757" s="6"/>
      <c r="P2757" s="6"/>
      <c r="Q2757" s="6"/>
      <c r="R2757" s="6"/>
      <c r="S2757" s="6"/>
      <c r="T2757" s="8"/>
      <c r="U2757" s="8"/>
      <c r="V2757" s="8"/>
      <c r="W2757" s="140"/>
      <c r="X2757" s="140"/>
      <c r="Y2757" s="140"/>
      <c r="Z2757" s="140"/>
      <c r="AA2757" s="140"/>
      <c r="AB2757" s="140"/>
      <c r="AC2757" s="103"/>
      <c r="AD2757" s="103"/>
      <c r="AE2757" s="103"/>
      <c r="AF2757" s="103"/>
      <c r="AG2757" s="103"/>
    </row>
    <row r="2758" spans="1:33" x14ac:dyDescent="0.2">
      <c r="A2758" s="142"/>
      <c r="B2758" s="6"/>
      <c r="C2758" s="6"/>
      <c r="D2758" s="6"/>
      <c r="E2758" s="6"/>
      <c r="F2758" s="47"/>
      <c r="G2758" s="47"/>
      <c r="H2758" s="6"/>
      <c r="I2758" s="6"/>
      <c r="J2758" s="6"/>
      <c r="K2758" s="6"/>
      <c r="L2758" s="8"/>
      <c r="M2758" s="6"/>
      <c r="N2758" s="6"/>
      <c r="O2758" s="6"/>
      <c r="P2758" s="6"/>
      <c r="Q2758" s="6"/>
      <c r="R2758" s="6"/>
      <c r="S2758" s="6"/>
      <c r="T2758" s="8"/>
      <c r="U2758" s="8"/>
      <c r="V2758" s="8"/>
      <c r="W2758" s="140"/>
      <c r="X2758" s="140"/>
      <c r="Y2758" s="140"/>
      <c r="Z2758" s="140"/>
      <c r="AA2758" s="140"/>
      <c r="AB2758" s="140"/>
      <c r="AC2758" s="103"/>
      <c r="AD2758" s="103"/>
      <c r="AE2758" s="103"/>
      <c r="AF2758" s="103"/>
      <c r="AG2758" s="103"/>
    </row>
    <row r="2759" spans="1:33" x14ac:dyDescent="0.2">
      <c r="A2759" s="142"/>
      <c r="B2759" s="6"/>
      <c r="C2759" s="6"/>
      <c r="D2759" s="6"/>
      <c r="E2759" s="6"/>
      <c r="F2759" s="47"/>
      <c r="G2759" s="47"/>
      <c r="H2759" s="6"/>
      <c r="I2759" s="6"/>
      <c r="J2759" s="6"/>
      <c r="K2759" s="6"/>
      <c r="L2759" s="8"/>
      <c r="M2759" s="6"/>
      <c r="N2759" s="6"/>
      <c r="O2759" s="6"/>
      <c r="P2759" s="6"/>
      <c r="Q2759" s="6"/>
      <c r="R2759" s="6"/>
      <c r="S2759" s="6"/>
      <c r="T2759" s="8"/>
      <c r="U2759" s="8"/>
      <c r="V2759" s="8"/>
      <c r="W2759" s="140"/>
      <c r="X2759" s="140"/>
      <c r="Y2759" s="140"/>
      <c r="Z2759" s="140"/>
      <c r="AA2759" s="140"/>
      <c r="AB2759" s="140"/>
      <c r="AC2759" s="103"/>
      <c r="AD2759" s="103"/>
      <c r="AE2759" s="103"/>
      <c r="AF2759" s="103"/>
      <c r="AG2759" s="103"/>
    </row>
    <row r="2760" spans="1:33" x14ac:dyDescent="0.2">
      <c r="A2760" s="142"/>
      <c r="B2760" s="6"/>
      <c r="C2760" s="6"/>
      <c r="D2760" s="6"/>
      <c r="E2760" s="6"/>
      <c r="F2760" s="47"/>
      <c r="G2760" s="47"/>
      <c r="H2760" s="6"/>
      <c r="I2760" s="6"/>
      <c r="J2760" s="6"/>
      <c r="K2760" s="6"/>
      <c r="L2760" s="8"/>
      <c r="M2760" s="6"/>
      <c r="N2760" s="6"/>
      <c r="O2760" s="6"/>
      <c r="P2760" s="6"/>
      <c r="Q2760" s="6"/>
      <c r="R2760" s="6"/>
      <c r="S2760" s="6"/>
      <c r="T2760" s="8"/>
      <c r="U2760" s="8"/>
      <c r="V2760" s="8"/>
      <c r="W2760" s="140"/>
      <c r="X2760" s="140"/>
      <c r="Y2760" s="140"/>
      <c r="Z2760" s="140"/>
      <c r="AA2760" s="140"/>
      <c r="AB2760" s="140"/>
      <c r="AC2760" s="103"/>
      <c r="AD2760" s="103"/>
      <c r="AE2760" s="103"/>
      <c r="AF2760" s="103"/>
      <c r="AG2760" s="103"/>
    </row>
    <row r="2761" spans="1:33" x14ac:dyDescent="0.2">
      <c r="A2761" s="142"/>
      <c r="B2761" s="6"/>
      <c r="C2761" s="6"/>
      <c r="D2761" s="6"/>
      <c r="E2761" s="6"/>
      <c r="F2761" s="47"/>
      <c r="G2761" s="47"/>
      <c r="H2761" s="6"/>
      <c r="I2761" s="6"/>
      <c r="J2761" s="6"/>
      <c r="K2761" s="6"/>
      <c r="L2761" s="8"/>
      <c r="M2761" s="6"/>
      <c r="N2761" s="6"/>
      <c r="O2761" s="6"/>
      <c r="P2761" s="6"/>
      <c r="Q2761" s="6"/>
      <c r="R2761" s="6"/>
      <c r="S2761" s="6"/>
      <c r="T2761" s="8"/>
      <c r="U2761" s="8"/>
      <c r="V2761" s="8"/>
      <c r="W2761" s="140"/>
      <c r="X2761" s="140"/>
      <c r="Y2761" s="140"/>
      <c r="Z2761" s="140"/>
      <c r="AA2761" s="140"/>
      <c r="AB2761" s="140"/>
      <c r="AC2761" s="103"/>
      <c r="AD2761" s="103"/>
      <c r="AE2761" s="103"/>
      <c r="AF2761" s="103"/>
      <c r="AG2761" s="103"/>
    </row>
    <row r="2762" spans="1:33" x14ac:dyDescent="0.2">
      <c r="A2762" s="142"/>
      <c r="B2762" s="6"/>
      <c r="C2762" s="6"/>
      <c r="D2762" s="6"/>
      <c r="E2762" s="6"/>
      <c r="F2762" s="47"/>
      <c r="G2762" s="47"/>
      <c r="H2762" s="6"/>
      <c r="I2762" s="6"/>
      <c r="J2762" s="6"/>
      <c r="K2762" s="6"/>
      <c r="L2762" s="8"/>
      <c r="M2762" s="6"/>
      <c r="N2762" s="6"/>
      <c r="O2762" s="6"/>
      <c r="P2762" s="6"/>
      <c r="Q2762" s="6"/>
      <c r="R2762" s="6"/>
      <c r="S2762" s="6"/>
      <c r="T2762" s="8"/>
      <c r="U2762" s="8"/>
      <c r="V2762" s="8"/>
      <c r="W2762" s="140"/>
      <c r="X2762" s="140"/>
      <c r="Y2762" s="140"/>
      <c r="Z2762" s="140"/>
      <c r="AA2762" s="140"/>
      <c r="AB2762" s="140"/>
      <c r="AC2762" s="103"/>
      <c r="AD2762" s="103"/>
      <c r="AE2762" s="103"/>
      <c r="AF2762" s="103"/>
      <c r="AG2762" s="103"/>
    </row>
    <row r="2763" spans="1:33" x14ac:dyDescent="0.2">
      <c r="A2763" s="142"/>
      <c r="B2763" s="6"/>
      <c r="C2763" s="6"/>
      <c r="D2763" s="6"/>
      <c r="E2763" s="6"/>
      <c r="F2763" s="47"/>
      <c r="G2763" s="47"/>
      <c r="H2763" s="6"/>
      <c r="I2763" s="6"/>
      <c r="J2763" s="6"/>
      <c r="K2763" s="6"/>
      <c r="L2763" s="8"/>
      <c r="M2763" s="6"/>
      <c r="N2763" s="6"/>
      <c r="O2763" s="6"/>
      <c r="P2763" s="6"/>
      <c r="Q2763" s="6"/>
      <c r="R2763" s="6"/>
      <c r="S2763" s="6"/>
      <c r="T2763" s="8"/>
      <c r="U2763" s="8"/>
      <c r="V2763" s="8"/>
      <c r="W2763" s="140"/>
      <c r="X2763" s="140"/>
      <c r="Y2763" s="140"/>
      <c r="Z2763" s="140"/>
      <c r="AA2763" s="140"/>
      <c r="AB2763" s="140"/>
      <c r="AC2763" s="103"/>
      <c r="AD2763" s="103"/>
      <c r="AE2763" s="103"/>
      <c r="AF2763" s="103"/>
      <c r="AG2763" s="103"/>
    </row>
    <row r="2764" spans="1:33" x14ac:dyDescent="0.2">
      <c r="A2764" s="142"/>
      <c r="B2764" s="6"/>
      <c r="C2764" s="6"/>
      <c r="D2764" s="6"/>
      <c r="E2764" s="6"/>
      <c r="F2764" s="47"/>
      <c r="G2764" s="47"/>
      <c r="H2764" s="6"/>
      <c r="I2764" s="6"/>
      <c r="J2764" s="6"/>
      <c r="K2764" s="6"/>
      <c r="L2764" s="8"/>
      <c r="M2764" s="6"/>
      <c r="N2764" s="6"/>
      <c r="O2764" s="6"/>
      <c r="P2764" s="6"/>
      <c r="Q2764" s="6"/>
      <c r="R2764" s="6"/>
      <c r="S2764" s="6"/>
      <c r="T2764" s="8"/>
      <c r="U2764" s="8"/>
      <c r="V2764" s="8"/>
      <c r="W2764" s="140"/>
      <c r="X2764" s="140"/>
      <c r="Y2764" s="140"/>
      <c r="Z2764" s="140"/>
      <c r="AA2764" s="140"/>
      <c r="AB2764" s="140"/>
      <c r="AC2764" s="103"/>
      <c r="AD2764" s="103"/>
      <c r="AE2764" s="103"/>
      <c r="AF2764" s="103"/>
      <c r="AG2764" s="103"/>
    </row>
    <row r="2765" spans="1:33" x14ac:dyDescent="0.2">
      <c r="A2765" s="142"/>
      <c r="B2765" s="6"/>
      <c r="C2765" s="6"/>
      <c r="D2765" s="6"/>
      <c r="E2765" s="6"/>
      <c r="F2765" s="47"/>
      <c r="G2765" s="47"/>
      <c r="H2765" s="6"/>
      <c r="I2765" s="6"/>
      <c r="J2765" s="6"/>
      <c r="K2765" s="6"/>
      <c r="L2765" s="8"/>
      <c r="M2765" s="6"/>
      <c r="N2765" s="6"/>
      <c r="O2765" s="6"/>
      <c r="P2765" s="6"/>
      <c r="Q2765" s="6"/>
      <c r="R2765" s="6"/>
      <c r="S2765" s="6"/>
      <c r="T2765" s="8"/>
      <c r="U2765" s="8"/>
      <c r="V2765" s="8"/>
      <c r="W2765" s="140"/>
      <c r="X2765" s="140"/>
      <c r="Y2765" s="140"/>
      <c r="Z2765" s="140"/>
      <c r="AA2765" s="140"/>
      <c r="AB2765" s="140"/>
      <c r="AC2765" s="103"/>
      <c r="AD2765" s="103"/>
      <c r="AE2765" s="103"/>
      <c r="AF2765" s="103"/>
      <c r="AG2765" s="103"/>
    </row>
    <row r="2766" spans="1:33" x14ac:dyDescent="0.2">
      <c r="A2766" s="142"/>
      <c r="B2766" s="6"/>
      <c r="C2766" s="6"/>
      <c r="D2766" s="6"/>
      <c r="E2766" s="6"/>
      <c r="F2766" s="47"/>
      <c r="G2766" s="47"/>
      <c r="H2766" s="6"/>
      <c r="I2766" s="6"/>
      <c r="J2766" s="6"/>
      <c r="K2766" s="6"/>
      <c r="L2766" s="8"/>
      <c r="M2766" s="6"/>
      <c r="N2766" s="6"/>
      <c r="O2766" s="6"/>
      <c r="P2766" s="6"/>
      <c r="Q2766" s="6"/>
      <c r="R2766" s="6"/>
      <c r="S2766" s="6"/>
      <c r="T2766" s="8"/>
      <c r="U2766" s="8"/>
      <c r="V2766" s="8"/>
      <c r="W2766" s="140"/>
      <c r="X2766" s="140"/>
      <c r="Y2766" s="140"/>
      <c r="Z2766" s="140"/>
      <c r="AA2766" s="140"/>
      <c r="AB2766" s="140"/>
      <c r="AC2766" s="103"/>
      <c r="AD2766" s="103"/>
      <c r="AE2766" s="103"/>
      <c r="AF2766" s="103"/>
      <c r="AG2766" s="103"/>
    </row>
    <row r="2767" spans="1:33" x14ac:dyDescent="0.2">
      <c r="A2767" s="142"/>
      <c r="B2767" s="6"/>
      <c r="C2767" s="6"/>
      <c r="D2767" s="6"/>
      <c r="E2767" s="6"/>
      <c r="F2767" s="47"/>
      <c r="G2767" s="47"/>
      <c r="H2767" s="6"/>
      <c r="I2767" s="6"/>
      <c r="J2767" s="6"/>
      <c r="K2767" s="6"/>
      <c r="L2767" s="8"/>
      <c r="M2767" s="6"/>
      <c r="N2767" s="6"/>
      <c r="O2767" s="6"/>
      <c r="P2767" s="6"/>
      <c r="Q2767" s="6"/>
      <c r="R2767" s="6"/>
      <c r="S2767" s="6"/>
      <c r="T2767" s="8"/>
      <c r="U2767" s="8"/>
      <c r="V2767" s="8"/>
      <c r="W2767" s="140"/>
      <c r="X2767" s="140"/>
      <c r="Y2767" s="140"/>
      <c r="Z2767" s="140"/>
      <c r="AA2767" s="140"/>
      <c r="AB2767" s="140"/>
      <c r="AC2767" s="103"/>
      <c r="AD2767" s="103"/>
      <c r="AE2767" s="103"/>
      <c r="AF2767" s="103"/>
      <c r="AG2767" s="103"/>
    </row>
    <row r="2768" spans="1:33" x14ac:dyDescent="0.2">
      <c r="A2768" s="142"/>
      <c r="B2768" s="6"/>
      <c r="C2768" s="6"/>
      <c r="D2768" s="6"/>
      <c r="E2768" s="6"/>
      <c r="F2768" s="47"/>
      <c r="G2768" s="47"/>
      <c r="H2768" s="6"/>
      <c r="I2768" s="6"/>
      <c r="J2768" s="6"/>
      <c r="K2768" s="6"/>
      <c r="L2768" s="8"/>
      <c r="M2768" s="6"/>
      <c r="N2768" s="6"/>
      <c r="O2768" s="6"/>
      <c r="P2768" s="6"/>
      <c r="Q2768" s="6"/>
      <c r="R2768" s="6"/>
      <c r="S2768" s="6"/>
      <c r="T2768" s="8"/>
      <c r="U2768" s="8"/>
      <c r="V2768" s="8"/>
      <c r="W2768" s="140"/>
      <c r="X2768" s="140"/>
      <c r="Y2768" s="140"/>
      <c r="Z2768" s="140"/>
      <c r="AA2768" s="140"/>
      <c r="AB2768" s="140"/>
      <c r="AC2768" s="103"/>
      <c r="AD2768" s="103"/>
      <c r="AE2768" s="103"/>
      <c r="AF2768" s="103"/>
      <c r="AG2768" s="103"/>
    </row>
    <row r="2769" spans="1:33" x14ac:dyDescent="0.2">
      <c r="A2769" s="142"/>
      <c r="B2769" s="6"/>
      <c r="C2769" s="6"/>
      <c r="D2769" s="6"/>
      <c r="E2769" s="6"/>
      <c r="F2769" s="47"/>
      <c r="G2769" s="47"/>
      <c r="H2769" s="6"/>
      <c r="I2769" s="6"/>
      <c r="J2769" s="6"/>
      <c r="K2769" s="6"/>
      <c r="L2769" s="8"/>
      <c r="M2769" s="6"/>
      <c r="N2769" s="6"/>
      <c r="O2769" s="6"/>
      <c r="P2769" s="6"/>
      <c r="Q2769" s="6"/>
      <c r="R2769" s="6"/>
      <c r="S2769" s="6"/>
      <c r="T2769" s="8"/>
      <c r="U2769" s="8"/>
      <c r="V2769" s="8"/>
      <c r="W2769" s="140"/>
      <c r="X2769" s="140"/>
      <c r="Y2769" s="140"/>
      <c r="Z2769" s="140"/>
      <c r="AA2769" s="140"/>
      <c r="AB2769" s="140"/>
      <c r="AC2769" s="103"/>
      <c r="AD2769" s="103"/>
      <c r="AE2769" s="103"/>
      <c r="AF2769" s="103"/>
      <c r="AG2769" s="103"/>
    </row>
    <row r="2770" spans="1:33" x14ac:dyDescent="0.2">
      <c r="A2770" s="142"/>
      <c r="B2770" s="6"/>
      <c r="C2770" s="6"/>
      <c r="D2770" s="6"/>
      <c r="E2770" s="6"/>
      <c r="F2770" s="47"/>
      <c r="G2770" s="47"/>
      <c r="H2770" s="6"/>
      <c r="I2770" s="6"/>
      <c r="J2770" s="6"/>
      <c r="K2770" s="6"/>
      <c r="L2770" s="8"/>
      <c r="M2770" s="6"/>
      <c r="N2770" s="6"/>
      <c r="O2770" s="6"/>
      <c r="P2770" s="6"/>
      <c r="Q2770" s="6"/>
      <c r="R2770" s="6"/>
      <c r="S2770" s="6"/>
      <c r="T2770" s="8"/>
      <c r="U2770" s="8"/>
      <c r="V2770" s="8"/>
      <c r="W2770" s="140"/>
      <c r="X2770" s="140"/>
      <c r="Y2770" s="140"/>
      <c r="Z2770" s="140"/>
      <c r="AA2770" s="140"/>
      <c r="AB2770" s="140"/>
      <c r="AC2770" s="103"/>
      <c r="AD2770" s="103"/>
      <c r="AE2770" s="103"/>
      <c r="AF2770" s="103"/>
      <c r="AG2770" s="103"/>
    </row>
    <row r="2771" spans="1:33" x14ac:dyDescent="0.2">
      <c r="A2771" s="142"/>
      <c r="B2771" s="6"/>
      <c r="C2771" s="6"/>
      <c r="D2771" s="6"/>
      <c r="E2771" s="6"/>
      <c r="F2771" s="47"/>
      <c r="G2771" s="47"/>
      <c r="H2771" s="6"/>
      <c r="I2771" s="6"/>
      <c r="J2771" s="6"/>
      <c r="K2771" s="6"/>
      <c r="L2771" s="8"/>
      <c r="M2771" s="6"/>
      <c r="N2771" s="6"/>
      <c r="O2771" s="6"/>
      <c r="P2771" s="6"/>
      <c r="Q2771" s="6"/>
      <c r="R2771" s="6"/>
      <c r="S2771" s="6"/>
      <c r="T2771" s="8"/>
      <c r="U2771" s="8"/>
      <c r="V2771" s="8"/>
      <c r="W2771" s="140"/>
      <c r="X2771" s="140"/>
      <c r="Y2771" s="140"/>
      <c r="Z2771" s="140"/>
      <c r="AA2771" s="140"/>
      <c r="AB2771" s="140"/>
      <c r="AC2771" s="103"/>
      <c r="AD2771" s="103"/>
      <c r="AE2771" s="103"/>
      <c r="AF2771" s="103"/>
      <c r="AG2771" s="103"/>
    </row>
    <row r="2772" spans="1:33" x14ac:dyDescent="0.2">
      <c r="A2772" s="142"/>
      <c r="B2772" s="6"/>
      <c r="C2772" s="6"/>
      <c r="D2772" s="6"/>
      <c r="E2772" s="6"/>
      <c r="F2772" s="47"/>
      <c r="G2772" s="47"/>
      <c r="H2772" s="6"/>
      <c r="I2772" s="6"/>
      <c r="J2772" s="6"/>
      <c r="K2772" s="6"/>
      <c r="L2772" s="8"/>
      <c r="M2772" s="6"/>
      <c r="N2772" s="6"/>
      <c r="O2772" s="6"/>
      <c r="P2772" s="6"/>
      <c r="Q2772" s="6"/>
      <c r="R2772" s="6"/>
      <c r="S2772" s="6"/>
      <c r="T2772" s="8"/>
      <c r="U2772" s="8"/>
      <c r="V2772" s="8"/>
      <c r="W2772" s="140"/>
      <c r="X2772" s="140"/>
      <c r="Y2772" s="140"/>
      <c r="Z2772" s="140"/>
      <c r="AA2772" s="140"/>
      <c r="AB2772" s="140"/>
      <c r="AC2772" s="103"/>
      <c r="AD2772" s="103"/>
      <c r="AE2772" s="103"/>
      <c r="AF2772" s="103"/>
      <c r="AG2772" s="103"/>
    </row>
    <row r="2773" spans="1:33" x14ac:dyDescent="0.2">
      <c r="A2773" s="142"/>
      <c r="B2773" s="6"/>
      <c r="C2773" s="6"/>
      <c r="D2773" s="6"/>
      <c r="E2773" s="6"/>
      <c r="F2773" s="47"/>
      <c r="G2773" s="47"/>
      <c r="H2773" s="6"/>
      <c r="I2773" s="6"/>
      <c r="J2773" s="6"/>
      <c r="K2773" s="6"/>
      <c r="L2773" s="8"/>
      <c r="M2773" s="6"/>
      <c r="N2773" s="6"/>
      <c r="O2773" s="6"/>
      <c r="P2773" s="6"/>
      <c r="Q2773" s="6"/>
      <c r="R2773" s="6"/>
      <c r="S2773" s="6"/>
      <c r="T2773" s="8"/>
      <c r="U2773" s="8"/>
      <c r="V2773" s="8"/>
      <c r="W2773" s="140"/>
      <c r="X2773" s="140"/>
      <c r="Y2773" s="140"/>
      <c r="Z2773" s="140"/>
      <c r="AA2773" s="140"/>
      <c r="AB2773" s="140"/>
      <c r="AC2773" s="103"/>
      <c r="AD2773" s="103"/>
      <c r="AE2773" s="103"/>
      <c r="AF2773" s="103"/>
      <c r="AG2773" s="103"/>
    </row>
    <row r="2774" spans="1:33" x14ac:dyDescent="0.2">
      <c r="A2774" s="140"/>
      <c r="B2774" s="6"/>
      <c r="C2774" s="6"/>
      <c r="D2774" s="6"/>
      <c r="E2774" s="6"/>
      <c r="F2774" s="47"/>
      <c r="G2774" s="47"/>
      <c r="H2774" s="6"/>
      <c r="I2774" s="6"/>
      <c r="J2774" s="6"/>
      <c r="K2774" s="6"/>
      <c r="L2774" s="8"/>
      <c r="M2774" s="6"/>
      <c r="N2774" s="6"/>
      <c r="O2774" s="6"/>
      <c r="P2774" s="6"/>
      <c r="Q2774" s="6"/>
      <c r="R2774" s="6"/>
      <c r="S2774" s="6"/>
      <c r="T2774" s="8"/>
      <c r="U2774" s="8"/>
      <c r="V2774" s="8"/>
      <c r="W2774" s="140"/>
      <c r="X2774" s="140"/>
      <c r="Y2774" s="140"/>
      <c r="Z2774" s="140"/>
      <c r="AA2774" s="140"/>
      <c r="AB2774" s="140"/>
      <c r="AC2774" s="103"/>
      <c r="AD2774" s="103"/>
      <c r="AE2774" s="103"/>
      <c r="AF2774" s="103"/>
      <c r="AG2774" s="103"/>
    </row>
    <row r="2775" spans="1:33" x14ac:dyDescent="0.2">
      <c r="A2775" s="140"/>
      <c r="B2775" s="6"/>
      <c r="C2775" s="6"/>
      <c r="D2775" s="6"/>
      <c r="E2775" s="6"/>
      <c r="F2775" s="47"/>
      <c r="G2775" s="47"/>
      <c r="H2775" s="6"/>
      <c r="I2775" s="6"/>
      <c r="J2775" s="6"/>
      <c r="K2775" s="6"/>
      <c r="L2775" s="8"/>
      <c r="M2775" s="6"/>
      <c r="N2775" s="6"/>
      <c r="O2775" s="6"/>
      <c r="P2775" s="6"/>
      <c r="Q2775" s="6"/>
      <c r="R2775" s="6"/>
      <c r="S2775" s="6"/>
      <c r="T2775" s="8"/>
      <c r="U2775" s="8"/>
      <c r="V2775" s="8"/>
      <c r="W2775" s="140"/>
      <c r="X2775" s="140"/>
      <c r="Y2775" s="140"/>
      <c r="Z2775" s="140"/>
      <c r="AA2775" s="140"/>
      <c r="AB2775" s="140"/>
      <c r="AC2775" s="103"/>
      <c r="AD2775" s="103"/>
      <c r="AE2775" s="103"/>
      <c r="AF2775" s="103"/>
      <c r="AG2775" s="103"/>
    </row>
    <row r="2776" spans="1:33" x14ac:dyDescent="0.2">
      <c r="A2776" s="140"/>
      <c r="B2776" s="6"/>
      <c r="C2776" s="6"/>
      <c r="D2776" s="6"/>
      <c r="E2776" s="6"/>
      <c r="F2776" s="47"/>
      <c r="G2776" s="47"/>
      <c r="H2776" s="6"/>
      <c r="I2776" s="6"/>
      <c r="J2776" s="6"/>
      <c r="K2776" s="6"/>
      <c r="L2776" s="8"/>
      <c r="M2776" s="6"/>
      <c r="N2776" s="6"/>
      <c r="O2776" s="6"/>
      <c r="P2776" s="6"/>
      <c r="Q2776" s="6"/>
      <c r="R2776" s="6"/>
      <c r="S2776" s="6"/>
      <c r="T2776" s="8"/>
      <c r="U2776" s="8"/>
      <c r="V2776" s="8"/>
      <c r="W2776" s="140"/>
      <c r="X2776" s="140"/>
      <c r="Y2776" s="140"/>
      <c r="Z2776" s="140"/>
      <c r="AA2776" s="140"/>
      <c r="AB2776" s="140"/>
      <c r="AC2776" s="103"/>
      <c r="AD2776" s="103"/>
      <c r="AE2776" s="103"/>
      <c r="AF2776" s="103"/>
      <c r="AG2776" s="103"/>
    </row>
    <row r="2777" spans="1:33" x14ac:dyDescent="0.2">
      <c r="A2777" s="103"/>
      <c r="B2777" s="7"/>
      <c r="C2777" s="7"/>
      <c r="D2777" s="7"/>
      <c r="E2777" s="7"/>
      <c r="F2777" s="48"/>
      <c r="G2777" s="48"/>
      <c r="H2777" s="7"/>
      <c r="I2777" s="7"/>
      <c r="J2777" s="7"/>
      <c r="K2777" s="7"/>
      <c r="L2777" s="9"/>
      <c r="M2777" s="7"/>
      <c r="N2777" s="7"/>
      <c r="O2777" s="7"/>
      <c r="P2777" s="7"/>
      <c r="Q2777" s="7"/>
      <c r="R2777" s="7"/>
      <c r="S2777" s="7"/>
      <c r="T2777" s="9"/>
      <c r="U2777" s="9"/>
      <c r="V2777" s="9"/>
      <c r="W2777" s="140"/>
      <c r="X2777" s="140"/>
      <c r="Y2777" s="140"/>
      <c r="Z2777" s="140"/>
      <c r="AA2777" s="140"/>
      <c r="AB2777" s="140"/>
      <c r="AC2777" s="103"/>
      <c r="AD2777" s="103"/>
      <c r="AE2777" s="103"/>
      <c r="AF2777" s="103"/>
      <c r="AG2777" s="103"/>
    </row>
  </sheetData>
  <autoFilter ref="A17:T2729" xr:uid="{00000000-0001-0000-0200-000000000000}"/>
  <mergeCells count="2">
    <mergeCell ref="G6:I8"/>
    <mergeCell ref="G9:I12"/>
  </mergeCells>
  <conditionalFormatting sqref="T18:U2728">
    <cfRule type="cellIs" dxfId="22" priority="9" operator="lessThan">
      <formula>0</formula>
    </cfRule>
  </conditionalFormatting>
  <conditionalFormatting sqref="H18 H29:I29 H20:I20 H22:H28 H30:H2728">
    <cfRule type="expression" dxfId="21" priority="7">
      <formula>AND(H18="",I18&gt;0)</formula>
    </cfRule>
  </conditionalFormatting>
  <conditionalFormatting sqref="L18:L2728">
    <cfRule type="cellIs" dxfId="20" priority="5" operator="equal">
      <formula>"Check dates"</formula>
    </cfRule>
  </conditionalFormatting>
  <conditionalFormatting sqref="H19">
    <cfRule type="expression" dxfId="19" priority="4">
      <formula>AND(H19="",I19&gt;0)</formula>
    </cfRule>
  </conditionalFormatting>
  <conditionalFormatting sqref="H21:I21 I22">
    <cfRule type="expression" dxfId="18" priority="3">
      <formula>AND(H21="",I21&gt;0)</formula>
    </cfRule>
  </conditionalFormatting>
  <conditionalFormatting sqref="I23">
    <cfRule type="expression" dxfId="17" priority="1">
      <formula>AND(I23="",J23&gt;0)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Lists!$B$19:$B$21</xm:f>
          </x14:formula1>
          <xm:sqref>D6</xm:sqref>
        </x14:dataValidation>
        <x14:dataValidation type="list" allowBlank="1" showInputMessage="1" showErrorMessage="1" xr:uid="{00000000-0002-0000-0200-000001000000}">
          <x14:formula1>
            <xm:f>Lists!$C$32:$G$32</xm:f>
          </x14:formula1>
          <xm:sqref>D10</xm:sqref>
        </x14:dataValidation>
        <x14:dataValidation type="list" allowBlank="1" showInputMessage="1" showErrorMessage="1" xr:uid="{00000000-0002-0000-0200-000002000000}">
          <x14:formula1>
            <xm:f>Lists!$C$26:$C$27</xm:f>
          </x14:formula1>
          <xm:sqref>D8</xm:sqref>
        </x14:dataValidation>
        <x14:dataValidation type="list" allowBlank="1" showInputMessage="1" showErrorMessage="1" xr:uid="{00000000-0002-0000-0200-000003000000}">
          <x14:formula1>
            <xm:f>Lists!$D$10:$D$15</xm:f>
          </x14:formula1>
          <xm:sqref>K18:K2728</xm:sqref>
        </x14:dataValidation>
        <x14:dataValidation type="list" allowBlank="1" showInputMessage="1" showErrorMessage="1" xr:uid="{00000000-0002-0000-0200-000004000000}">
          <x14:formula1>
            <xm:f>Lists!$E$10:$E$12</xm:f>
          </x14:formula1>
          <xm:sqref>M18:M2728</xm:sqref>
        </x14:dataValidation>
        <x14:dataValidation type="list" allowBlank="1" showInputMessage="1" showErrorMessage="1" xr:uid="{00000000-0002-0000-0200-000006000000}">
          <x14:formula1>
            <xm:f>Lists!$F$10:$F$12</xm:f>
          </x14:formula1>
          <xm:sqref>N18:N2728</xm:sqref>
        </x14:dataValidation>
        <x14:dataValidation type="list" allowBlank="1" showInputMessage="1" showErrorMessage="1" xr:uid="{00000000-0002-0000-0200-000007000000}">
          <x14:formula1>
            <xm:f>Lists!$G$10:$G$13</xm:f>
          </x14:formula1>
          <xm:sqref>O18:O2728</xm:sqref>
        </x14:dataValidation>
        <x14:dataValidation type="list" showInputMessage="1" showErrorMessage="1" xr:uid="{00000000-0002-0000-0200-000008000000}">
          <x14:formula1>
            <xm:f>Lists!$B$10:$B$13</xm:f>
          </x14:formula1>
          <xm:sqref>E18:E2728</xm:sqref>
        </x14:dataValidation>
        <x14:dataValidation type="list" allowBlank="1" showInputMessage="1" showErrorMessage="1" xr:uid="{00000000-0002-0000-0200-00000A000000}">
          <x14:formula1>
            <xm:f>Lists!$C$10:$C$14</xm:f>
          </x14:formula1>
          <xm:sqref>F18:F2728</xm:sqref>
        </x14:dataValidation>
        <x14:dataValidation type="list" allowBlank="1" showInputMessage="1" showErrorMessage="1" xr:uid="{00000000-0002-0000-0200-000009000000}">
          <x14:formula1>
            <xm:f>'Customers &amp; Averages'!$B$19:$B$156</xm:f>
          </x14:formula1>
          <xm:sqref>B18:B2728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DF9FB"/>
  </sheetPr>
  <dimension ref="A1:AN442"/>
  <sheetViews>
    <sheetView topLeftCell="A151" workbookViewId="0">
      <selection activeCell="B104" sqref="B19:B104"/>
    </sheetView>
  </sheetViews>
  <sheetFormatPr defaultRowHeight="12" outlineLevelRow="1" x14ac:dyDescent="0.2"/>
  <cols>
    <col min="1" max="1" width="3.140625" customWidth="1"/>
    <col min="2" max="2" width="38.5703125" customWidth="1"/>
    <col min="3" max="3" width="2.28515625" customWidth="1"/>
    <col min="4" max="4" width="20.7109375" customWidth="1"/>
    <col min="5" max="5" width="20.7109375" style="103" customWidth="1"/>
    <col min="6" max="7" width="20.7109375" customWidth="1"/>
    <col min="8" max="8" width="2.140625" customWidth="1"/>
    <col min="9" max="9" width="15.7109375" customWidth="1"/>
    <col min="10" max="10" width="15.7109375" style="103" customWidth="1"/>
    <col min="11" max="14" width="15.7109375" customWidth="1"/>
    <col min="16" max="16" width="8.28515625" customWidth="1"/>
    <col min="18" max="18" width="12.85546875" customWidth="1"/>
    <col min="19" max="19" width="13.7109375" customWidth="1"/>
    <col min="20" max="20" width="16.42578125" customWidth="1"/>
    <col min="21" max="21" width="14.140625" customWidth="1"/>
    <col min="25" max="26" width="9.85546875" bestFit="1" customWidth="1"/>
  </cols>
  <sheetData>
    <row r="1" spans="1:40"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row>
    <row r="2" spans="1:40" x14ac:dyDescent="0.2">
      <c r="A2" s="140"/>
      <c r="B2" s="7" t="str">
        <f>Guidelines!B2</f>
        <v>IPART Public Lighting Code Report Template</v>
      </c>
      <c r="C2" s="140"/>
      <c r="D2" s="140"/>
      <c r="E2" s="140"/>
      <c r="F2" s="140"/>
      <c r="G2" s="140"/>
      <c r="H2" s="140"/>
      <c r="I2" s="15"/>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row>
    <row r="3" spans="1:40" x14ac:dyDescent="0.2">
      <c r="A3" s="140"/>
      <c r="B3" s="140"/>
      <c r="C3" s="136"/>
      <c r="D3" s="136"/>
      <c r="E3" s="136"/>
      <c r="F3" s="136"/>
      <c r="G3" s="136"/>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row>
    <row r="4" spans="1:40" ht="15.75" x14ac:dyDescent="0.25">
      <c r="A4" s="140"/>
      <c r="B4" s="13" t="s">
        <v>135</v>
      </c>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row>
    <row r="5" spans="1:40" s="103" customFormat="1" x14ac:dyDescent="0.2">
      <c r="A5" s="140"/>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row>
    <row r="6" spans="1:40" s="103" customFormat="1" ht="12.75" thickBot="1" x14ac:dyDescent="0.25">
      <c r="A6" s="140"/>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row>
    <row r="7" spans="1:40" ht="17.649999999999999" customHeight="1" x14ac:dyDescent="0.2">
      <c r="A7" s="140"/>
      <c r="B7" s="191" t="str">
        <f>'Faults data'!B6</f>
        <v xml:space="preserve">NAME OF SERVICE PROVIDER: </v>
      </c>
      <c r="C7" s="192"/>
      <c r="D7" s="192"/>
      <c r="E7" s="192"/>
      <c r="F7" s="192" t="str">
        <f>'Faults data'!D6</f>
        <v>Essential Energy</v>
      </c>
      <c r="G7" s="235"/>
      <c r="H7" s="140"/>
      <c r="I7" s="140"/>
      <c r="J7" s="140"/>
      <c r="K7" s="140"/>
      <c r="L7" s="140"/>
      <c r="M7" s="140"/>
      <c r="N7" s="140"/>
      <c r="O7" s="140"/>
      <c r="P7" s="140"/>
      <c r="Q7" s="140"/>
      <c r="R7" s="140"/>
      <c r="S7" s="141"/>
      <c r="T7" s="140"/>
      <c r="U7" s="140"/>
      <c r="V7" s="140"/>
      <c r="W7" s="140"/>
      <c r="X7" s="140"/>
      <c r="Y7" s="140"/>
      <c r="Z7" s="140"/>
      <c r="AA7" s="140"/>
      <c r="AB7" s="140"/>
      <c r="AC7" s="140"/>
      <c r="AD7" s="140"/>
      <c r="AE7" s="140"/>
      <c r="AF7" s="140"/>
      <c r="AG7" s="140"/>
      <c r="AH7" s="140"/>
      <c r="AI7" s="140"/>
      <c r="AJ7" s="140"/>
      <c r="AK7" s="103"/>
      <c r="AL7" s="103"/>
      <c r="AM7" s="103"/>
      <c r="AN7" s="103"/>
    </row>
    <row r="8" spans="1:40" ht="17.649999999999999" customHeight="1" x14ac:dyDescent="0.2">
      <c r="A8" s="140"/>
      <c r="B8" s="76" t="str">
        <f>'Faults data'!B8</f>
        <v>REPORTING YEAR:</v>
      </c>
      <c r="C8" s="21"/>
      <c r="D8" s="21"/>
      <c r="E8" s="21"/>
      <c r="F8" s="21" t="str">
        <f>'Faults data'!D8</f>
        <v>2020-21</v>
      </c>
      <c r="G8" s="236"/>
      <c r="H8" s="7"/>
      <c r="I8" s="36"/>
      <c r="J8" s="36"/>
      <c r="K8" s="140"/>
      <c r="L8" s="140"/>
      <c r="M8" s="140"/>
      <c r="N8" s="140"/>
      <c r="O8" s="140"/>
      <c r="P8" s="140"/>
      <c r="Q8" s="140"/>
      <c r="R8" s="140"/>
      <c r="S8" s="141"/>
      <c r="T8" s="140"/>
      <c r="U8" s="140"/>
      <c r="V8" s="140"/>
      <c r="W8" s="140"/>
      <c r="X8" s="175"/>
      <c r="Y8" s="140"/>
      <c r="Z8" s="140"/>
      <c r="AA8" s="140"/>
      <c r="AB8" s="140"/>
      <c r="AC8" s="140"/>
      <c r="AD8" s="140"/>
      <c r="AE8" s="140"/>
      <c r="AF8" s="140"/>
      <c r="AG8" s="140"/>
      <c r="AH8" s="140"/>
      <c r="AI8" s="140"/>
      <c r="AJ8" s="140"/>
      <c r="AK8" s="103"/>
      <c r="AL8" s="103"/>
      <c r="AM8" s="103"/>
      <c r="AN8" s="103"/>
    </row>
    <row r="9" spans="1:40" ht="17.649999999999999" customHeight="1" thickBot="1" x14ac:dyDescent="0.25">
      <c r="A9" s="140"/>
      <c r="B9" s="77" t="str">
        <f>'Faults data'!B10</f>
        <v>REPORTING PERIOD:</v>
      </c>
      <c r="C9" s="78"/>
      <c r="D9" s="78"/>
      <c r="E9" s="78"/>
      <c r="F9" s="78" t="str">
        <f>'Faults data'!D10</f>
        <v>Q4 - April to June</v>
      </c>
      <c r="G9" s="237"/>
      <c r="H9" s="140"/>
      <c r="I9" s="140"/>
      <c r="J9" s="140"/>
      <c r="K9" s="140"/>
      <c r="L9" s="140"/>
      <c r="M9" s="140"/>
      <c r="N9" s="140"/>
      <c r="O9" s="140"/>
      <c r="P9" s="140"/>
      <c r="Q9" s="140"/>
      <c r="R9" s="140"/>
      <c r="S9" s="141"/>
      <c r="T9" s="140"/>
      <c r="U9" s="140"/>
      <c r="V9" s="140"/>
      <c r="W9" s="140"/>
      <c r="X9" s="140"/>
      <c r="Y9" s="140"/>
      <c r="Z9" s="140"/>
      <c r="AA9" s="140"/>
      <c r="AB9" s="140"/>
      <c r="AC9" s="140"/>
      <c r="AD9" s="140"/>
      <c r="AE9" s="140"/>
      <c r="AF9" s="140"/>
      <c r="AG9" s="140"/>
      <c r="AH9" s="140"/>
      <c r="AI9" s="140"/>
      <c r="AJ9" s="140"/>
      <c r="AK9" s="103"/>
      <c r="AL9" s="103"/>
      <c r="AM9" s="103"/>
      <c r="AN9" s="103"/>
    </row>
    <row r="10" spans="1:40" s="140" customFormat="1" x14ac:dyDescent="0.2"/>
    <row r="11" spans="1:40" s="140" customFormat="1" x14ac:dyDescent="0.2">
      <c r="I11" s="271" t="s">
        <v>136</v>
      </c>
    </row>
    <row r="12" spans="1:40" s="140" customFormat="1" ht="12.75" thickBot="1" x14ac:dyDescent="0.25">
      <c r="I12" s="264" t="str">
        <f>Lists!$E$11</f>
        <v>General</v>
      </c>
      <c r="J12" s="264" t="str">
        <f>Lists!$F$11</f>
        <v>Yes</v>
      </c>
      <c r="K12" s="264" t="str">
        <f>Lists!$E$12</f>
        <v>Specific</v>
      </c>
      <c r="L12" s="264" t="str">
        <f>J12</f>
        <v>Yes</v>
      </c>
    </row>
    <row r="13" spans="1:40" x14ac:dyDescent="0.2">
      <c r="A13" s="140"/>
      <c r="B13" s="364" t="s">
        <v>137</v>
      </c>
      <c r="C13" s="140"/>
      <c r="D13" s="191" t="s">
        <v>138</v>
      </c>
      <c r="E13" s="192"/>
      <c r="F13" s="195"/>
      <c r="G13" s="196"/>
      <c r="H13" s="6"/>
      <c r="I13" s="191" t="s">
        <v>139</v>
      </c>
      <c r="J13" s="192"/>
      <c r="K13" s="195"/>
      <c r="L13" s="195"/>
      <c r="M13" s="192"/>
      <c r="N13" s="196"/>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row>
    <row r="14" spans="1:40" s="103" customFormat="1" ht="11.65" customHeight="1" x14ac:dyDescent="0.2">
      <c r="A14" s="140"/>
      <c r="B14" s="365"/>
      <c r="C14" s="140"/>
      <c r="D14" s="367" t="s">
        <v>140</v>
      </c>
      <c r="E14" s="368"/>
      <c r="F14" s="368"/>
      <c r="G14" s="369"/>
      <c r="H14" s="6"/>
      <c r="I14" s="76"/>
      <c r="J14" s="21"/>
      <c r="K14" s="10"/>
      <c r="L14" s="197"/>
      <c r="M14" s="10"/>
      <c r="N14" s="198"/>
      <c r="O14" s="12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row>
    <row r="15" spans="1:40" ht="25.15" customHeight="1" thickBot="1" x14ac:dyDescent="0.25">
      <c r="A15" s="140"/>
      <c r="B15" s="366"/>
      <c r="C15" s="140"/>
      <c r="D15" s="361" t="s">
        <v>141</v>
      </c>
      <c r="E15" s="362"/>
      <c r="F15" s="362"/>
      <c r="G15" s="363"/>
      <c r="H15" s="6"/>
      <c r="I15" s="360" t="s">
        <v>142</v>
      </c>
      <c r="J15" s="358"/>
      <c r="K15" s="358"/>
      <c r="L15" s="358"/>
      <c r="M15" s="358" t="s">
        <v>143</v>
      </c>
      <c r="N15" s="359"/>
      <c r="O15" s="140"/>
      <c r="P15" s="140"/>
      <c r="Q15" s="207"/>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row>
    <row r="16" spans="1:40" s="151" customFormat="1" ht="84" x14ac:dyDescent="0.2">
      <c r="A16" s="19"/>
      <c r="B16" s="165"/>
      <c r="C16" s="166"/>
      <c r="D16" s="164" t="s">
        <v>144</v>
      </c>
      <c r="E16" s="167" t="s">
        <v>145</v>
      </c>
      <c r="F16" s="167" t="s">
        <v>146</v>
      </c>
      <c r="G16" s="199" t="s">
        <v>147</v>
      </c>
      <c r="H16" s="200"/>
      <c r="I16" s="356" t="s">
        <v>148</v>
      </c>
      <c r="J16" s="357"/>
      <c r="K16" s="357"/>
      <c r="L16" s="357"/>
      <c r="M16" s="167" t="s">
        <v>149</v>
      </c>
      <c r="N16" s="199" t="s">
        <v>150</v>
      </c>
      <c r="O16" s="140"/>
      <c r="P16" s="179" t="s">
        <v>151</v>
      </c>
      <c r="Q16" s="180"/>
      <c r="R16" s="180"/>
      <c r="S16" s="180"/>
      <c r="T16" s="180"/>
      <c r="U16" s="180"/>
      <c r="V16" s="180"/>
      <c r="W16" s="19"/>
      <c r="X16" s="19"/>
      <c r="Y16" s="19"/>
      <c r="Z16" s="19"/>
      <c r="AA16" s="19"/>
      <c r="AB16" s="19"/>
      <c r="AC16" s="19"/>
      <c r="AD16" s="19"/>
      <c r="AE16" s="19"/>
      <c r="AF16" s="19"/>
      <c r="AG16" s="19"/>
      <c r="AH16" s="19"/>
      <c r="AI16" s="19"/>
      <c r="AJ16" s="19"/>
      <c r="AK16" s="19"/>
      <c r="AL16" s="19"/>
      <c r="AM16" s="19"/>
      <c r="AN16" s="19"/>
    </row>
    <row r="17" spans="1:40" ht="58.9" customHeight="1" x14ac:dyDescent="0.2">
      <c r="A17" s="140"/>
      <c r="B17" s="84"/>
      <c r="C17" s="22"/>
      <c r="D17" s="121" t="str">
        <f>Calcs!L16</f>
        <v>General</v>
      </c>
      <c r="E17" s="65" t="str">
        <f>Calcs!M16</f>
        <v>General Priority</v>
      </c>
      <c r="F17" s="65" t="str">
        <f>Calcs!N16</f>
        <v>Specific</v>
      </c>
      <c r="G17" s="170" t="str">
        <f>Calcs!O16</f>
        <v>Specific Priority</v>
      </c>
      <c r="H17" s="22"/>
      <c r="I17" s="121" t="str">
        <f>D17</f>
        <v>General</v>
      </c>
      <c r="J17" s="65" t="str">
        <f>E17</f>
        <v>General Priority</v>
      </c>
      <c r="K17" s="65" t="str">
        <f>F17</f>
        <v>Specific</v>
      </c>
      <c r="L17" s="65" t="str">
        <f>G17</f>
        <v>Specific Priority</v>
      </c>
      <c r="M17" s="154" t="s">
        <v>152</v>
      </c>
      <c r="N17" s="155" t="s">
        <v>153</v>
      </c>
      <c r="O17" s="140"/>
      <c r="P17" s="181" t="str">
        <f>I17</f>
        <v>General</v>
      </c>
      <c r="Q17" s="182" t="str">
        <f>K17</f>
        <v>Specific</v>
      </c>
      <c r="R17" s="182" t="str">
        <f>J17</f>
        <v>General Priority</v>
      </c>
      <c r="S17" s="182" t="str">
        <f>L17</f>
        <v>Specific Priority</v>
      </c>
      <c r="T17" s="182" t="str">
        <f>M17</f>
        <v xml:space="preserve">Number of faults not repaired within 10 business day target -
General </v>
      </c>
      <c r="U17" s="182" t="str">
        <f>N17</f>
        <v>Number of faults not repaired within 20 business day target -
Specific</v>
      </c>
      <c r="V17" s="183"/>
      <c r="W17" s="140"/>
      <c r="X17" s="15"/>
      <c r="Y17" s="43"/>
      <c r="Z17" s="15"/>
      <c r="AA17" s="15"/>
      <c r="AB17" s="140"/>
      <c r="AC17" s="140"/>
      <c r="AD17" s="140"/>
      <c r="AE17" s="140"/>
      <c r="AF17" s="140"/>
      <c r="AG17" s="140"/>
      <c r="AH17" s="140"/>
      <c r="AI17" s="140"/>
      <c r="AJ17" s="140"/>
      <c r="AK17" s="140"/>
      <c r="AL17" s="140"/>
      <c r="AM17" s="140"/>
      <c r="AN17" s="140"/>
    </row>
    <row r="18" spans="1:40" ht="11.45" customHeight="1" x14ac:dyDescent="0.2">
      <c r="A18" s="104" t="s">
        <v>107</v>
      </c>
      <c r="B18" s="85" t="s">
        <v>154</v>
      </c>
      <c r="C18" s="140"/>
      <c r="D18" s="208" t="str">
        <f>IFERROR(AVERAGE(Calcs!L$19:L$2729),".")</f>
        <v>.</v>
      </c>
      <c r="E18" s="190" t="str">
        <f>IFERROR(AVERAGE(Calcs!M$18:M$2728),".")</f>
        <v>.</v>
      </c>
      <c r="F18" s="190" t="str">
        <f>IFERROR(AVERAGE(Calcs!N$18:N$2728),".")</f>
        <v>.</v>
      </c>
      <c r="G18" s="205" t="str">
        <f>IFERROR(AVERAGE(Calcs!O$18:O$2728),".")</f>
        <v>.</v>
      </c>
      <c r="H18" s="140"/>
      <c r="I18" s="267">
        <f>COUNTIFS(Calcs!$E$18:$E$2728,1,Calcs!$F$18:$F$2728,I$17,Calcs!$C$18:$C$2728,0)</f>
        <v>0</v>
      </c>
      <c r="J18" s="268">
        <f>COUNTIFS(Calcs!$E$18:$E$2728,1,Calcs!$F$18:$F$2728,I$12,Calcs!$G$18:$G$2728,J$12,Calcs!$C$18:$C$2728,0)</f>
        <v>0</v>
      </c>
      <c r="K18" s="268">
        <f>COUNTIFS(Calcs!$E$18:$E$2728,1,Calcs!$F$18:$F$2728,K$12,Calcs!$C$18:$C$2728,0)</f>
        <v>0</v>
      </c>
      <c r="L18" s="268">
        <f>COUNTIFS(Calcs!$E$18:$E$2728,1,Calcs!$F$18:$F$2728,K$12,Calcs!$G$18:$G$2728,L$12,Calcs!$C$18:$C$2728,0)</f>
        <v>0</v>
      </c>
      <c r="M18" s="269">
        <f>SUM(M19:M156)</f>
        <v>0</v>
      </c>
      <c r="N18" s="270">
        <f>SUM(N19:N156)</f>
        <v>0</v>
      </c>
      <c r="O18" s="140"/>
      <c r="P18" s="176">
        <f>I18-SUM(I19:I156)</f>
        <v>0</v>
      </c>
      <c r="Q18" s="177">
        <f>J18-SUM(J19:J156)</f>
        <v>0</v>
      </c>
      <c r="R18" s="177">
        <f>K18-SUM(K19:K156)</f>
        <v>0</v>
      </c>
      <c r="S18" s="177">
        <f>L18-SUM(L19:L156)</f>
        <v>0</v>
      </c>
      <c r="T18" s="177">
        <f>COUNTIF(Calcs!P$18:P$2728,"&gt;0")-M18</f>
        <v>0</v>
      </c>
      <c r="U18" s="177">
        <f>COUNTIF(Calcs!Q$18:Q$2728,"&gt;0")-N18</f>
        <v>0</v>
      </c>
      <c r="V18" s="178"/>
      <c r="W18" s="140"/>
      <c r="X18" s="15"/>
      <c r="Y18" s="43"/>
      <c r="Z18" s="15"/>
      <c r="AA18" s="15"/>
      <c r="AB18" s="140"/>
      <c r="AC18" s="140"/>
      <c r="AD18" s="140"/>
      <c r="AE18" s="140"/>
      <c r="AF18" s="140"/>
      <c r="AG18" s="140"/>
      <c r="AH18" s="140"/>
      <c r="AI18" s="140"/>
      <c r="AJ18" s="140"/>
      <c r="AK18" s="140"/>
      <c r="AL18" s="140"/>
      <c r="AM18" s="140"/>
      <c r="AN18" s="140"/>
    </row>
    <row r="19" spans="1:40" x14ac:dyDescent="0.2">
      <c r="A19" s="30">
        <v>1</v>
      </c>
      <c r="B19" s="315"/>
      <c r="C19" s="12"/>
      <c r="D19" s="201" t="str">
        <f>IFERROR(AVERAGEIF(Calcs!$B$18:$B$2728,$B19,Calcs!L$18:L$2728),".")</f>
        <v>.</v>
      </c>
      <c r="E19" s="204" t="str">
        <f>IFERROR(AVERAGEIF(Calcs!$B$18:$B$2728,$B19,Calcs!M$18:M$2728),".")</f>
        <v>.</v>
      </c>
      <c r="F19" s="41" t="str">
        <f>IFERROR(AVERAGEIF(Calcs!$B$18:$B$2728,$B19,Calcs!N$18:N$2728),".")</f>
        <v>.</v>
      </c>
      <c r="G19" s="171" t="str">
        <f>IFERROR(AVERAGEIF(Calcs!$B$18:$B$2728,$B19,Calcs!O$18:O$2728),".")</f>
        <v>.</v>
      </c>
      <c r="H19" s="12"/>
      <c r="I19" s="81" t="str">
        <f>IF(COUNTIFS(Calcs!$E$18:$E$2728,1,Calcs!$F$18:$F$2728,I$12,Calcs!$C$18:$C$2728,0,Calcs!$B$18:$B$2728,$B19)=0,".",(COUNTIFS(Calcs!$E$18:$E$2728,1,Calcs!$F$18:$F$2728,I$12,Calcs!$C$18:$C$2728,0,Calcs!$B$18:$B$2728,$B19)))</f>
        <v>.</v>
      </c>
      <c r="J19" s="42" t="str">
        <f>IF(COUNTIFS(Calcs!$E$18:$E$2728,1,Calcs!$F$18:$F$2728,I$12,Calcs!$G$18:$G$2728,J$12,Calcs!$C$18:$C$2728,0,Calcs!$B$18:$B$2728,$B19)=0,".",COUNTIFS(Calcs!$E$18:$E$2728,1,Calcs!$F$18:$F$2728,I$12,Calcs!$G$18:$G$2728,J$12,Calcs!$C$18:$C$2728,0,Calcs!$B$18:$B$2728,$B19))</f>
        <v>.</v>
      </c>
      <c r="K19" s="42" t="str">
        <f>IF(COUNTIFS(Calcs!$E$18:$E$2728,1,Calcs!$F$18:$F$2728,K$12,Calcs!$C$18:$C$2728,0,Calcs!$B$18:$B$2728,$B19)=0,".",COUNTIFS(Calcs!$E$18:$E$2728,1,Calcs!$F$18:$F$2728,K$12,Calcs!$C$18:$C$2728,0,Calcs!$B$18:$B$2728,$B19))</f>
        <v>.</v>
      </c>
      <c r="L19" s="42" t="str">
        <f>IF(COUNTIFS(Calcs!$E$18:$E$2728,1,Calcs!$F$18:$F$2728,K$12,Calcs!$G$18:$G$2728,L$12,Calcs!$C$18:$C$2728,0,Calcs!$B$18:$B$2728,$B19)=0,".",COUNTIFS(Calcs!$E$18:$E$2728,1,Calcs!$F$18:$F$2728,K$12,Calcs!$G$18:$G$2728,L$12,Calcs!$C$18:$C$2728,0,Calcs!$B$18:$B$2728,$B19))</f>
        <v>.</v>
      </c>
      <c r="M19" s="42" t="str">
        <f>IF(COUNTIFS(Calcs!$B$18:$B$2728,$B19,Calcs!P$18:P$2728,"&gt;0")=0,".",COUNTIFS(Calcs!$B$18:$B$2728,$B19,Calcs!P$18:P$2728,"&gt;0"))</f>
        <v>.</v>
      </c>
      <c r="N19" s="82" t="str">
        <f>IF(COUNTIFS(Calcs!$B$18:$B$2728,$B19,Calcs!Q$18:Q$2728,"&gt;0")=0,".",COUNTIFS(Calcs!$B$18:$B$2728,$B19,Calcs!Q$18:Q$2728,"&gt;0"))</f>
        <v>.</v>
      </c>
      <c r="O19" s="140"/>
      <c r="P19" s="33">
        <f>I18-D164</f>
        <v>0</v>
      </c>
      <c r="Q19" s="33">
        <f>J18-E164</f>
        <v>0</v>
      </c>
      <c r="R19" s="33">
        <f>K18-F164</f>
        <v>0</v>
      </c>
      <c r="S19" s="33">
        <f>L18-G164</f>
        <v>0</v>
      </c>
      <c r="T19" s="140"/>
      <c r="U19" s="140"/>
      <c r="V19" s="140"/>
      <c r="W19" s="140"/>
      <c r="X19" s="15"/>
      <c r="Y19" s="43"/>
      <c r="Z19" s="15"/>
      <c r="AA19" s="15"/>
      <c r="AB19" s="140"/>
      <c r="AC19" s="140"/>
      <c r="AD19" s="140"/>
      <c r="AE19" s="140"/>
      <c r="AF19" s="140"/>
      <c r="AG19" s="140"/>
      <c r="AH19" s="140"/>
      <c r="AI19" s="140"/>
      <c r="AJ19" s="140"/>
      <c r="AK19" s="140"/>
      <c r="AL19" s="140"/>
      <c r="AM19" s="140"/>
      <c r="AN19" s="140"/>
    </row>
    <row r="20" spans="1:40" x14ac:dyDescent="0.2">
      <c r="A20" s="142">
        <v>2</v>
      </c>
      <c r="B20" s="316"/>
      <c r="C20" s="32"/>
      <c r="D20" s="201" t="str">
        <f>IFERROR(AVERAGEIF(Calcs!$B$18:$B$2728,$B20,Calcs!L$18:L$2728),".")</f>
        <v>.</v>
      </c>
      <c r="E20" s="204" t="str">
        <f>IFERROR(AVERAGEIF(Calcs!$B$18:$B$2728,$B20,Calcs!M$18:M$2728),".")</f>
        <v>.</v>
      </c>
      <c r="F20" s="41" t="str">
        <f>IFERROR(AVERAGEIF(Calcs!$B$18:$B$2728,$B20,Calcs!N$18:N$2728),".")</f>
        <v>.</v>
      </c>
      <c r="G20" s="171" t="str">
        <f>IFERROR(AVERAGEIF(Calcs!$B$18:$B$2728,$B20,Calcs!O$18:O$2728),".")</f>
        <v>.</v>
      </c>
      <c r="H20" s="32"/>
      <c r="I20" s="81" t="str">
        <f>IF(COUNTIFS(Calcs!$E$18:$E$2728,1,Calcs!$F$18:$F$2728,I$12,Calcs!$C$18:$C$2728,0,Calcs!$B$18:$B$2728,$B20)=0,".",(COUNTIFS(Calcs!$E$18:$E$2728,1,Calcs!$F$18:$F$2728,I$12,Calcs!$C$18:$C$2728,0,Calcs!$B$18:$B$2728,$B20)))</f>
        <v>.</v>
      </c>
      <c r="J20" s="42" t="str">
        <f>IF(COUNTIFS(Calcs!$E$18:$E$2728,1,Calcs!$F$18:$F$2728,I$12,Calcs!$G$18:$G$2728,J$12,Calcs!$C$18:$C$2728,0,Calcs!$B$18:$B$2728,$B20)=0,".",COUNTIFS(Calcs!$E$18:$E$2728,1,Calcs!$F$18:$F$2728,I$12,Calcs!$G$18:$G$2728,J$12,Calcs!$C$18:$C$2728,0,Calcs!$B$18:$B$2728,$B20))</f>
        <v>.</v>
      </c>
      <c r="K20" s="42" t="str">
        <f>IF(COUNTIFS(Calcs!$E$18:$E$2728,1,Calcs!$F$18:$F$2728,K$12,Calcs!$C$18:$C$2728,0,Calcs!$B$18:$B$2728,$B20)=0,".",COUNTIFS(Calcs!$E$18:$E$2728,1,Calcs!$F$18:$F$2728,K$12,Calcs!$C$18:$C$2728,0,Calcs!$B$18:$B$2728,$B20))</f>
        <v>.</v>
      </c>
      <c r="L20" s="42" t="str">
        <f>IF(COUNTIFS(Calcs!$E$18:$E$2728,1,Calcs!$F$18:$F$2728,K$12,Calcs!$G$18:$G$2728,L$12,Calcs!$C$18:$C$2728,0,Calcs!$B$18:$B$2728,$B20)=0,".",COUNTIFS(Calcs!$E$18:$E$2728,1,Calcs!$F$18:$F$2728,K$12,Calcs!$G$18:$G$2728,L$12,Calcs!$C$18:$C$2728,0,Calcs!$B$18:$B$2728,$B20))</f>
        <v>.</v>
      </c>
      <c r="M20" s="42" t="str">
        <f>IF(COUNTIFS(Calcs!$B$18:$B$2728,$B20,Calcs!P$18:P$2728,"&gt;0")=0,".",COUNTIFS(Calcs!$B$18:$B$2728,$B20,Calcs!P$18:P$2728,"&gt;0"))</f>
        <v>.</v>
      </c>
      <c r="N20" s="82" t="str">
        <f>IF(COUNTIFS(Calcs!$B$18:$B$2728,$B20,Calcs!Q$18:Q$2728,"&gt;0")=0,".",COUNTIFS(Calcs!$B$18:$B$2728,$B20,Calcs!Q$18:Q$2728,"&gt;0"))</f>
        <v>.</v>
      </c>
      <c r="O20" s="140"/>
      <c r="P20" s="33"/>
      <c r="Q20" s="140"/>
      <c r="R20" s="120"/>
      <c r="S20" s="140"/>
      <c r="T20" s="140"/>
      <c r="U20" s="140"/>
      <c r="V20" s="140"/>
      <c r="W20" s="140"/>
      <c r="X20" s="15"/>
      <c r="Y20" s="43"/>
      <c r="Z20" s="15"/>
      <c r="AA20" s="15"/>
      <c r="AB20" s="140"/>
      <c r="AC20" s="140"/>
      <c r="AD20" s="140"/>
      <c r="AE20" s="140"/>
      <c r="AF20" s="140"/>
      <c r="AG20" s="140"/>
      <c r="AH20" s="140"/>
      <c r="AI20" s="140"/>
      <c r="AJ20" s="140"/>
      <c r="AK20" s="140"/>
      <c r="AL20" s="140"/>
      <c r="AM20" s="140"/>
      <c r="AN20" s="140"/>
    </row>
    <row r="21" spans="1:40" x14ac:dyDescent="0.2">
      <c r="A21" s="142">
        <v>3</v>
      </c>
      <c r="B21" s="316"/>
      <c r="C21" s="32"/>
      <c r="D21" s="201" t="str">
        <f>IFERROR(AVERAGEIF(Calcs!$B$18:$B$2728,$B21,Calcs!L$18:L$2728),".")</f>
        <v>.</v>
      </c>
      <c r="E21" s="204" t="str">
        <f>IFERROR(AVERAGEIF(Calcs!$B$18:$B$2728,$B21,Calcs!M$18:M$2728),".")</f>
        <v>.</v>
      </c>
      <c r="F21" s="41" t="str">
        <f>IFERROR(AVERAGEIF(Calcs!$B$18:$B$2728,$B21,Calcs!N$18:N$2728),".")</f>
        <v>.</v>
      </c>
      <c r="G21" s="171" t="str">
        <f>IFERROR(AVERAGEIF(Calcs!$B$18:$B$2728,$B21,Calcs!O$18:O$2728),".")</f>
        <v>.</v>
      </c>
      <c r="H21" s="32"/>
      <c r="I21" s="81" t="str">
        <f>IF(COUNTIFS(Calcs!$E$18:$E$2728,1,Calcs!$F$18:$F$2728,I$12,Calcs!$C$18:$C$2728,0,Calcs!$B$18:$B$2728,$B21)=0,".",(COUNTIFS(Calcs!$E$18:$E$2728,1,Calcs!$F$18:$F$2728,I$12,Calcs!$C$18:$C$2728,0,Calcs!$B$18:$B$2728,$B21)))</f>
        <v>.</v>
      </c>
      <c r="J21" s="42" t="str">
        <f>IF(COUNTIFS(Calcs!$E$18:$E$2728,1,Calcs!$F$18:$F$2728,I$12,Calcs!$G$18:$G$2728,J$12,Calcs!$C$18:$C$2728,0,Calcs!$B$18:$B$2728,$B21)=0,".",COUNTIFS(Calcs!$E$18:$E$2728,1,Calcs!$F$18:$F$2728,I$12,Calcs!$G$18:$G$2728,J$12,Calcs!$C$18:$C$2728,0,Calcs!$B$18:$B$2728,$B21))</f>
        <v>.</v>
      </c>
      <c r="K21" s="42" t="str">
        <f>IF(COUNTIFS(Calcs!$E$18:$E$2728,1,Calcs!$F$18:$F$2728,K$12,Calcs!$C$18:$C$2728,0,Calcs!$B$18:$B$2728,$B21)=0,".",COUNTIFS(Calcs!$E$18:$E$2728,1,Calcs!$F$18:$F$2728,K$12,Calcs!$C$18:$C$2728,0,Calcs!$B$18:$B$2728,$B21))</f>
        <v>.</v>
      </c>
      <c r="L21" s="42" t="str">
        <f>IF(COUNTIFS(Calcs!$E$18:$E$2728,1,Calcs!$F$18:$F$2728,K$12,Calcs!$G$18:$G$2728,L$12,Calcs!$C$18:$C$2728,0,Calcs!$B$18:$B$2728,$B21)=0,".",COUNTIFS(Calcs!$E$18:$E$2728,1,Calcs!$F$18:$F$2728,K$12,Calcs!$G$18:$G$2728,L$12,Calcs!$C$18:$C$2728,0,Calcs!$B$18:$B$2728,$B21))</f>
        <v>.</v>
      </c>
      <c r="M21" s="42" t="str">
        <f>IF(COUNTIFS(Calcs!$B$18:$B$2728,$B21,Calcs!P$18:P$2728,"&gt;0")=0,".",COUNTIFS(Calcs!$B$18:$B$2728,$B21,Calcs!P$18:P$2728,"&gt;0"))</f>
        <v>.</v>
      </c>
      <c r="N21" s="82" t="str">
        <f>IF(COUNTIFS(Calcs!$B$18:$B$2728,$B21,Calcs!Q$18:Q$2728,"&gt;0")=0,".",COUNTIFS(Calcs!$B$18:$B$2728,$B21,Calcs!Q$18:Q$2728,"&gt;0"))</f>
        <v>.</v>
      </c>
      <c r="O21" s="140"/>
      <c r="P21" s="33"/>
      <c r="Q21" s="140"/>
      <c r="R21" s="120"/>
      <c r="S21" s="140"/>
      <c r="T21" s="140"/>
      <c r="U21" s="140"/>
      <c r="V21" s="140"/>
      <c r="W21" s="140"/>
      <c r="X21" s="15"/>
      <c r="Y21" s="43"/>
      <c r="Z21" s="15"/>
      <c r="AA21" s="15"/>
      <c r="AB21" s="140"/>
      <c r="AC21" s="140"/>
      <c r="AD21" s="140"/>
      <c r="AE21" s="140"/>
      <c r="AF21" s="140"/>
      <c r="AG21" s="140"/>
      <c r="AH21" s="140"/>
      <c r="AI21" s="140"/>
      <c r="AJ21" s="140"/>
      <c r="AK21" s="140"/>
      <c r="AL21" s="140"/>
      <c r="AM21" s="140"/>
      <c r="AN21" s="140"/>
    </row>
    <row r="22" spans="1:40" x14ac:dyDescent="0.2">
      <c r="A22" s="142">
        <v>4</v>
      </c>
      <c r="B22" s="316"/>
      <c r="C22" s="32"/>
      <c r="D22" s="201" t="str">
        <f>IFERROR(AVERAGEIF(Calcs!$B$18:$B$2728,$B22,Calcs!L$18:L$2728),".")</f>
        <v>.</v>
      </c>
      <c r="E22" s="204" t="str">
        <f>IFERROR(AVERAGEIF(Calcs!$B$18:$B$2728,$B22,Calcs!M$18:M$2728),".")</f>
        <v>.</v>
      </c>
      <c r="F22" s="41" t="str">
        <f>IFERROR(AVERAGEIF(Calcs!$B$18:$B$2728,$B22,Calcs!N$18:N$2728),".")</f>
        <v>.</v>
      </c>
      <c r="G22" s="171" t="str">
        <f>IFERROR(AVERAGEIF(Calcs!$B$18:$B$2728,$B22,Calcs!O$18:O$2728),".")</f>
        <v>.</v>
      </c>
      <c r="H22" s="32"/>
      <c r="I22" s="81" t="str">
        <f>IF(COUNTIFS(Calcs!$E$18:$E$2728,1,Calcs!$F$18:$F$2728,I$12,Calcs!$C$18:$C$2728,0,Calcs!$B$18:$B$2728,$B22)=0,".",(COUNTIFS(Calcs!$E$18:$E$2728,1,Calcs!$F$18:$F$2728,I$12,Calcs!$C$18:$C$2728,0,Calcs!$B$18:$B$2728,$B22)))</f>
        <v>.</v>
      </c>
      <c r="J22" s="42" t="str">
        <f>IF(COUNTIFS(Calcs!$E$18:$E$2728,1,Calcs!$F$18:$F$2728,I$12,Calcs!$G$18:$G$2728,J$12,Calcs!$C$18:$C$2728,0,Calcs!$B$18:$B$2728,$B22)=0,".",COUNTIFS(Calcs!$E$18:$E$2728,1,Calcs!$F$18:$F$2728,I$12,Calcs!$G$18:$G$2728,J$12,Calcs!$C$18:$C$2728,0,Calcs!$B$18:$B$2728,$B22))</f>
        <v>.</v>
      </c>
      <c r="K22" s="42" t="str">
        <f>IF(COUNTIFS(Calcs!$E$18:$E$2728,1,Calcs!$F$18:$F$2728,K$12,Calcs!$C$18:$C$2728,0,Calcs!$B$18:$B$2728,$B22)=0,".",COUNTIFS(Calcs!$E$18:$E$2728,1,Calcs!$F$18:$F$2728,K$12,Calcs!$C$18:$C$2728,0,Calcs!$B$18:$B$2728,$B22))</f>
        <v>.</v>
      </c>
      <c r="L22" s="42" t="str">
        <f>IF(COUNTIFS(Calcs!$E$18:$E$2728,1,Calcs!$F$18:$F$2728,K$12,Calcs!$G$18:$G$2728,L$12,Calcs!$C$18:$C$2728,0,Calcs!$B$18:$B$2728,$B22)=0,".",COUNTIFS(Calcs!$E$18:$E$2728,1,Calcs!$F$18:$F$2728,K$12,Calcs!$G$18:$G$2728,L$12,Calcs!$C$18:$C$2728,0,Calcs!$B$18:$B$2728,$B22))</f>
        <v>.</v>
      </c>
      <c r="M22" s="42" t="str">
        <f>IF(COUNTIFS(Calcs!$B$18:$B$2728,$B22,Calcs!P$18:P$2728,"&gt;0")=0,".",COUNTIFS(Calcs!$B$18:$B$2728,$B22,Calcs!P$18:P$2728,"&gt;0"))</f>
        <v>.</v>
      </c>
      <c r="N22" s="82" t="str">
        <f>IF(COUNTIFS(Calcs!$B$18:$B$2728,$B22,Calcs!Q$18:Q$2728,"&gt;0")=0,".",COUNTIFS(Calcs!$B$18:$B$2728,$B22,Calcs!Q$18:Q$2728,"&gt;0"))</f>
        <v>.</v>
      </c>
      <c r="O22" s="140"/>
      <c r="P22" s="103"/>
      <c r="Q22" s="140"/>
      <c r="R22" s="120"/>
      <c r="S22" s="140"/>
      <c r="T22" s="140"/>
      <c r="U22" s="140"/>
      <c r="V22" s="140"/>
      <c r="W22" s="140"/>
      <c r="X22" s="15"/>
      <c r="Y22" s="43"/>
      <c r="Z22" s="15"/>
      <c r="AA22" s="15"/>
      <c r="AB22" s="140"/>
      <c r="AC22" s="140"/>
      <c r="AD22" s="140"/>
      <c r="AE22" s="140"/>
      <c r="AF22" s="140"/>
      <c r="AG22" s="140"/>
      <c r="AH22" s="140"/>
      <c r="AI22" s="140"/>
      <c r="AJ22" s="140"/>
      <c r="AK22" s="140"/>
      <c r="AL22" s="140"/>
      <c r="AM22" s="140"/>
      <c r="AN22" s="140"/>
    </row>
    <row r="23" spans="1:40" x14ac:dyDescent="0.2">
      <c r="A23" s="142">
        <v>5</v>
      </c>
      <c r="B23" s="316"/>
      <c r="C23" s="32"/>
      <c r="D23" s="201" t="str">
        <f>IFERROR(AVERAGEIF(Calcs!$B$18:$B$2728,$B23,Calcs!L$18:L$2728),".")</f>
        <v>.</v>
      </c>
      <c r="E23" s="204" t="str">
        <f>IFERROR(AVERAGEIF(Calcs!$B$18:$B$2728,$B23,Calcs!M$18:M$2728),".")</f>
        <v>.</v>
      </c>
      <c r="F23" s="34" t="str">
        <f>IFERROR(AVERAGEIF(Calcs!$B$18:$B$2728,$B23,Calcs!N$18:N$2728),".")</f>
        <v>.</v>
      </c>
      <c r="G23" s="171" t="str">
        <f>IFERROR(AVERAGEIF(Calcs!$B$18:$B$2728,$B23,Calcs!O$18:O$2728),".")</f>
        <v>.</v>
      </c>
      <c r="H23" s="32"/>
      <c r="I23" s="81" t="str">
        <f>IF(COUNTIFS(Calcs!$E$18:$E$2728,1,Calcs!$F$18:$F$2728,I$12,Calcs!$C$18:$C$2728,0,Calcs!$B$18:$B$2728,$B23)=0,".",(COUNTIFS(Calcs!$E$18:$E$2728,1,Calcs!$F$18:$F$2728,I$12,Calcs!$C$18:$C$2728,0,Calcs!$B$18:$B$2728,$B23)))</f>
        <v>.</v>
      </c>
      <c r="J23" s="42" t="str">
        <f>IF(COUNTIFS(Calcs!$E$18:$E$2728,1,Calcs!$F$18:$F$2728,I$12,Calcs!$G$18:$G$2728,J$12,Calcs!$C$18:$C$2728,0,Calcs!$B$18:$B$2728,$B23)=0,".",COUNTIFS(Calcs!$E$18:$E$2728,1,Calcs!$F$18:$F$2728,I$12,Calcs!$G$18:$G$2728,J$12,Calcs!$C$18:$C$2728,0,Calcs!$B$18:$B$2728,$B23))</f>
        <v>.</v>
      </c>
      <c r="K23" s="42" t="str">
        <f>IF(COUNTIFS(Calcs!$E$18:$E$2728,1,Calcs!$F$18:$F$2728,K$12,Calcs!$C$18:$C$2728,0,Calcs!$B$18:$B$2728,$B23)=0,".",COUNTIFS(Calcs!$E$18:$E$2728,1,Calcs!$F$18:$F$2728,K$12,Calcs!$C$18:$C$2728,0,Calcs!$B$18:$B$2728,$B23))</f>
        <v>.</v>
      </c>
      <c r="L23" s="42" t="str">
        <f>IF(COUNTIFS(Calcs!$E$18:$E$2728,1,Calcs!$F$18:$F$2728,K$12,Calcs!$G$18:$G$2728,L$12,Calcs!$C$18:$C$2728,0,Calcs!$B$18:$B$2728,$B23)=0,".",COUNTIFS(Calcs!$E$18:$E$2728,1,Calcs!$F$18:$F$2728,K$12,Calcs!$G$18:$G$2728,L$12,Calcs!$C$18:$C$2728,0,Calcs!$B$18:$B$2728,$B23))</f>
        <v>.</v>
      </c>
      <c r="M23" s="35" t="str">
        <f>IF(COUNTIFS(Calcs!$B$18:$B$2728,$B23,Calcs!P$18:P$2728,"&gt;0")=0,".",COUNTIFS(Calcs!$B$18:$B$2728,$B23,Calcs!P$18:P$2728,"&gt;0"))</f>
        <v>.</v>
      </c>
      <c r="N23" s="83" t="str">
        <f>IF(COUNTIFS(Calcs!$B$18:$B$2728,$B23,Calcs!Q$18:Q$2728,"&gt;0")=0,".",COUNTIFS(Calcs!$B$18:$B$2728,$B23,Calcs!Q$18:Q$2728,"&gt;0"))</f>
        <v>.</v>
      </c>
      <c r="O23" s="33"/>
      <c r="P23" s="140"/>
      <c r="Q23" s="140"/>
      <c r="R23" s="120"/>
      <c r="S23" s="140"/>
      <c r="T23" s="140"/>
      <c r="U23" s="140"/>
      <c r="V23" s="140"/>
      <c r="W23" s="140"/>
      <c r="X23" s="15"/>
      <c r="Y23" s="43"/>
      <c r="Z23" s="15"/>
      <c r="AA23" s="15"/>
      <c r="AB23" s="140"/>
      <c r="AC23" s="140"/>
      <c r="AD23" s="140"/>
      <c r="AE23" s="140"/>
      <c r="AF23" s="140"/>
      <c r="AG23" s="140"/>
      <c r="AH23" s="140"/>
      <c r="AI23" s="140"/>
      <c r="AJ23" s="140"/>
      <c r="AK23" s="140"/>
      <c r="AL23" s="140"/>
      <c r="AM23" s="140"/>
      <c r="AN23" s="140"/>
    </row>
    <row r="24" spans="1:40" x14ac:dyDescent="0.2">
      <c r="A24" s="142">
        <v>6</v>
      </c>
      <c r="B24" s="316"/>
      <c r="C24" s="32"/>
      <c r="D24" s="201" t="str">
        <f>IFERROR(AVERAGEIF(Calcs!$B$18:$B$2728,$B24,Calcs!L$18:L$2728),".")</f>
        <v>.</v>
      </c>
      <c r="E24" s="204" t="str">
        <f>IFERROR(AVERAGEIF(Calcs!$B$18:$B$2728,$B24,Calcs!M$18:M$2728),".")</f>
        <v>.</v>
      </c>
      <c r="F24" s="34" t="str">
        <f>IFERROR(AVERAGEIF(Calcs!$B$18:$B$2728,$B24,Calcs!N$18:N$2728),".")</f>
        <v>.</v>
      </c>
      <c r="G24" s="171" t="str">
        <f>IFERROR(AVERAGEIF(Calcs!$B$18:$B$2728,$B24,Calcs!O$18:O$2728),".")</f>
        <v>.</v>
      </c>
      <c r="H24" s="32"/>
      <c r="I24" s="81" t="str">
        <f>IF(COUNTIFS(Calcs!$E$18:$E$2728,1,Calcs!$F$18:$F$2728,I$12,Calcs!$C$18:$C$2728,0,Calcs!$B$18:$B$2728,$B24)=0,".",(COUNTIFS(Calcs!$E$18:$E$2728,1,Calcs!$F$18:$F$2728,I$12,Calcs!$C$18:$C$2728,0,Calcs!$B$18:$B$2728,$B24)))</f>
        <v>.</v>
      </c>
      <c r="J24" s="42" t="str">
        <f>IF(COUNTIFS(Calcs!$E$18:$E$2728,1,Calcs!$F$18:$F$2728,I$12,Calcs!$G$18:$G$2728,J$12,Calcs!$C$18:$C$2728,0,Calcs!$B$18:$B$2728,$B24)=0,".",COUNTIFS(Calcs!$E$18:$E$2728,1,Calcs!$F$18:$F$2728,I$12,Calcs!$G$18:$G$2728,J$12,Calcs!$C$18:$C$2728,0,Calcs!$B$18:$B$2728,$B24))</f>
        <v>.</v>
      </c>
      <c r="K24" s="42" t="str">
        <f>IF(COUNTIFS(Calcs!$E$18:$E$2728,1,Calcs!$F$18:$F$2728,K$12,Calcs!$C$18:$C$2728,0,Calcs!$B$18:$B$2728,$B24)=0,".",COUNTIFS(Calcs!$E$18:$E$2728,1,Calcs!$F$18:$F$2728,K$12,Calcs!$C$18:$C$2728,0,Calcs!$B$18:$B$2728,$B24))</f>
        <v>.</v>
      </c>
      <c r="L24" s="42" t="str">
        <f>IF(COUNTIFS(Calcs!$E$18:$E$2728,1,Calcs!$F$18:$F$2728,K$12,Calcs!$G$18:$G$2728,L$12,Calcs!$C$18:$C$2728,0,Calcs!$B$18:$B$2728,$B24)=0,".",COUNTIFS(Calcs!$E$18:$E$2728,1,Calcs!$F$18:$F$2728,K$12,Calcs!$G$18:$G$2728,L$12,Calcs!$C$18:$C$2728,0,Calcs!$B$18:$B$2728,$B24))</f>
        <v>.</v>
      </c>
      <c r="M24" s="35" t="str">
        <f>IF(COUNTIFS(Calcs!$B$18:$B$2728,$B24,Calcs!P$18:P$2728,"&gt;0")=0,".",COUNTIFS(Calcs!$B$18:$B$2728,$B24,Calcs!P$18:P$2728,"&gt;0"))</f>
        <v>.</v>
      </c>
      <c r="N24" s="83" t="str">
        <f>IF(COUNTIFS(Calcs!$B$18:$B$2728,$B24,Calcs!Q$18:Q$2728,"&gt;0")=0,".",COUNTIFS(Calcs!$B$18:$B$2728,$B24,Calcs!Q$18:Q$2728,"&gt;0"))</f>
        <v>.</v>
      </c>
      <c r="O24" s="33"/>
      <c r="P24" s="33"/>
      <c r="Q24" s="140"/>
      <c r="R24" s="120"/>
      <c r="S24" s="140"/>
      <c r="T24" s="140"/>
      <c r="U24" s="140"/>
      <c r="V24" s="140"/>
      <c r="W24" s="140"/>
      <c r="X24" s="15"/>
      <c r="Y24" s="43"/>
      <c r="Z24" s="15"/>
      <c r="AA24" s="15"/>
      <c r="AB24" s="140"/>
      <c r="AC24" s="140"/>
      <c r="AD24" s="140"/>
      <c r="AE24" s="140"/>
      <c r="AF24" s="140"/>
      <c r="AG24" s="140"/>
      <c r="AH24" s="140"/>
      <c r="AI24" s="140"/>
      <c r="AJ24" s="140"/>
      <c r="AK24" s="140"/>
      <c r="AL24" s="140"/>
      <c r="AM24" s="140"/>
      <c r="AN24" s="140"/>
    </row>
    <row r="25" spans="1:40" x14ac:dyDescent="0.2">
      <c r="A25" s="142">
        <v>7</v>
      </c>
      <c r="B25" s="316"/>
      <c r="C25" s="32"/>
      <c r="D25" s="201" t="str">
        <f>IFERROR(AVERAGEIF(Calcs!$B$18:$B$2728,$B25,Calcs!L$18:L$2728),".")</f>
        <v>.</v>
      </c>
      <c r="E25" s="204" t="str">
        <f>IFERROR(AVERAGEIF(Calcs!$B$18:$B$2728,$B25,Calcs!M$18:M$2728),".")</f>
        <v>.</v>
      </c>
      <c r="F25" s="34" t="str">
        <f>IFERROR(AVERAGEIF(Calcs!$B$18:$B$2728,$B25,Calcs!N$18:N$2728),".")</f>
        <v>.</v>
      </c>
      <c r="G25" s="171" t="str">
        <f>IFERROR(AVERAGEIF(Calcs!$B$18:$B$2728,$B25,Calcs!O$18:O$2728),".")</f>
        <v>.</v>
      </c>
      <c r="H25" s="32"/>
      <c r="I25" s="81" t="str">
        <f>IF(COUNTIFS(Calcs!$E$18:$E$2728,1,Calcs!$F$18:$F$2728,I$12,Calcs!$C$18:$C$2728,0,Calcs!$B$18:$B$2728,$B25)=0,".",(COUNTIFS(Calcs!$E$18:$E$2728,1,Calcs!$F$18:$F$2728,I$12,Calcs!$C$18:$C$2728,0,Calcs!$B$18:$B$2728,$B25)))</f>
        <v>.</v>
      </c>
      <c r="J25" s="42" t="str">
        <f>IF(COUNTIFS(Calcs!$E$18:$E$2728,1,Calcs!$F$18:$F$2728,I$12,Calcs!$G$18:$G$2728,J$12,Calcs!$C$18:$C$2728,0,Calcs!$B$18:$B$2728,$B25)=0,".",COUNTIFS(Calcs!$E$18:$E$2728,1,Calcs!$F$18:$F$2728,I$12,Calcs!$G$18:$G$2728,J$12,Calcs!$C$18:$C$2728,0,Calcs!$B$18:$B$2728,$B25))</f>
        <v>.</v>
      </c>
      <c r="K25" s="42" t="str">
        <f>IF(COUNTIFS(Calcs!$E$18:$E$2728,1,Calcs!$F$18:$F$2728,K$12,Calcs!$C$18:$C$2728,0,Calcs!$B$18:$B$2728,$B25)=0,".",COUNTIFS(Calcs!$E$18:$E$2728,1,Calcs!$F$18:$F$2728,K$12,Calcs!$C$18:$C$2728,0,Calcs!$B$18:$B$2728,$B25))</f>
        <v>.</v>
      </c>
      <c r="L25" s="42" t="str">
        <f>IF(COUNTIFS(Calcs!$E$18:$E$2728,1,Calcs!$F$18:$F$2728,K$12,Calcs!$G$18:$G$2728,L$12,Calcs!$C$18:$C$2728,0,Calcs!$B$18:$B$2728,$B25)=0,".",COUNTIFS(Calcs!$E$18:$E$2728,1,Calcs!$F$18:$F$2728,K$12,Calcs!$G$18:$G$2728,L$12,Calcs!$C$18:$C$2728,0,Calcs!$B$18:$B$2728,$B25))</f>
        <v>.</v>
      </c>
      <c r="M25" s="35" t="str">
        <f>IF(COUNTIFS(Calcs!$B$18:$B$2728,$B25,Calcs!P$18:P$2728,"&gt;0")=0,".",COUNTIFS(Calcs!$B$18:$B$2728,$B25,Calcs!P$18:P$2728,"&gt;0"))</f>
        <v>.</v>
      </c>
      <c r="N25" s="83" t="str">
        <f>IF(COUNTIFS(Calcs!$B$18:$B$2728,$B25,Calcs!Q$18:Q$2728,"&gt;0")=0,".",COUNTIFS(Calcs!$B$18:$B$2728,$B25,Calcs!Q$18:Q$2728,"&gt;0"))</f>
        <v>.</v>
      </c>
      <c r="O25" s="33"/>
      <c r="P25" s="33"/>
      <c r="Q25" s="140"/>
      <c r="R25" s="120"/>
      <c r="S25" s="140"/>
      <c r="T25" s="140"/>
      <c r="U25" s="140"/>
      <c r="V25" s="140"/>
      <c r="W25" s="140"/>
      <c r="X25" s="15"/>
      <c r="Y25" s="43"/>
      <c r="Z25" s="15"/>
      <c r="AA25" s="140"/>
      <c r="AB25" s="140"/>
      <c r="AC25" s="140"/>
      <c r="AD25" s="140"/>
      <c r="AE25" s="140"/>
      <c r="AF25" s="140"/>
      <c r="AG25" s="140"/>
      <c r="AH25" s="140"/>
      <c r="AI25" s="140"/>
      <c r="AJ25" s="140"/>
      <c r="AK25" s="140"/>
      <c r="AL25" s="140"/>
      <c r="AM25" s="140"/>
      <c r="AN25" s="140"/>
    </row>
    <row r="26" spans="1:40" x14ac:dyDescent="0.2">
      <c r="A26" s="142">
        <v>8</v>
      </c>
      <c r="B26" s="316"/>
      <c r="C26" s="32"/>
      <c r="D26" s="201" t="str">
        <f>IFERROR(AVERAGEIF(Calcs!$B$18:$B$2728,$B26,Calcs!L$18:L$2728),".")</f>
        <v>.</v>
      </c>
      <c r="E26" s="204" t="str">
        <f>IFERROR(AVERAGEIF(Calcs!$B$18:$B$2728,$B26,Calcs!M$18:M$2728),".")</f>
        <v>.</v>
      </c>
      <c r="F26" s="34" t="str">
        <f>IFERROR(AVERAGEIF(Calcs!$B$18:$B$2728,$B26,Calcs!N$18:N$2728),".")</f>
        <v>.</v>
      </c>
      <c r="G26" s="171" t="str">
        <f>IFERROR(AVERAGEIF(Calcs!$B$18:$B$2728,$B26,Calcs!O$18:O$2728),".")</f>
        <v>.</v>
      </c>
      <c r="H26" s="32"/>
      <c r="I26" s="81" t="str">
        <f>IF(COUNTIFS(Calcs!$E$18:$E$2728,1,Calcs!$F$18:$F$2728,I$12,Calcs!$C$18:$C$2728,0,Calcs!$B$18:$B$2728,$B26)=0,".",(COUNTIFS(Calcs!$E$18:$E$2728,1,Calcs!$F$18:$F$2728,I$12,Calcs!$C$18:$C$2728,0,Calcs!$B$18:$B$2728,$B26)))</f>
        <v>.</v>
      </c>
      <c r="J26" s="42" t="str">
        <f>IF(COUNTIFS(Calcs!$E$18:$E$2728,1,Calcs!$F$18:$F$2728,I$12,Calcs!$G$18:$G$2728,J$12,Calcs!$C$18:$C$2728,0,Calcs!$B$18:$B$2728,$B26)=0,".",COUNTIFS(Calcs!$E$18:$E$2728,1,Calcs!$F$18:$F$2728,I$12,Calcs!$G$18:$G$2728,J$12,Calcs!$C$18:$C$2728,0,Calcs!$B$18:$B$2728,$B26))</f>
        <v>.</v>
      </c>
      <c r="K26" s="42" t="str">
        <f>IF(COUNTIFS(Calcs!$E$18:$E$2728,1,Calcs!$F$18:$F$2728,K$12,Calcs!$C$18:$C$2728,0,Calcs!$B$18:$B$2728,$B26)=0,".",COUNTIFS(Calcs!$E$18:$E$2728,1,Calcs!$F$18:$F$2728,K$12,Calcs!$C$18:$C$2728,0,Calcs!$B$18:$B$2728,$B26))</f>
        <v>.</v>
      </c>
      <c r="L26" s="42" t="str">
        <f>IF(COUNTIFS(Calcs!$E$18:$E$2728,1,Calcs!$F$18:$F$2728,K$12,Calcs!$G$18:$G$2728,L$12,Calcs!$C$18:$C$2728,0,Calcs!$B$18:$B$2728,$B26)=0,".",COUNTIFS(Calcs!$E$18:$E$2728,1,Calcs!$F$18:$F$2728,K$12,Calcs!$G$18:$G$2728,L$12,Calcs!$C$18:$C$2728,0,Calcs!$B$18:$B$2728,$B26))</f>
        <v>.</v>
      </c>
      <c r="M26" s="35" t="str">
        <f>IF(COUNTIFS(Calcs!$B$18:$B$2728,$B26,Calcs!P$18:P$2728,"&gt;0")=0,".",COUNTIFS(Calcs!$B$18:$B$2728,$B26,Calcs!P$18:P$2728,"&gt;0"))</f>
        <v>.</v>
      </c>
      <c r="N26" s="83" t="str">
        <f>IF(COUNTIFS(Calcs!$B$18:$B$2728,$B26,Calcs!Q$18:Q$2728,"&gt;0")=0,".",COUNTIFS(Calcs!$B$18:$B$2728,$B26,Calcs!Q$18:Q$2728,"&gt;0"))</f>
        <v>.</v>
      </c>
      <c r="O26" s="33"/>
      <c r="P26" s="33"/>
      <c r="Q26" s="140"/>
      <c r="R26" s="120"/>
      <c r="S26" s="140"/>
      <c r="T26" s="140"/>
      <c r="U26" s="140"/>
      <c r="V26" s="140"/>
      <c r="W26" s="140"/>
      <c r="X26" s="15"/>
      <c r="Y26" s="43"/>
      <c r="Z26" s="15"/>
      <c r="AA26" s="140"/>
      <c r="AB26" s="140"/>
      <c r="AC26" s="140"/>
      <c r="AD26" s="140"/>
      <c r="AE26" s="140"/>
      <c r="AF26" s="140"/>
      <c r="AG26" s="140"/>
      <c r="AH26" s="140"/>
      <c r="AI26" s="140"/>
      <c r="AJ26" s="140"/>
      <c r="AK26" s="140"/>
      <c r="AL26" s="140"/>
      <c r="AM26" s="140"/>
      <c r="AN26" s="140"/>
    </row>
    <row r="27" spans="1:40" x14ac:dyDescent="0.2">
      <c r="A27" s="142">
        <v>9</v>
      </c>
      <c r="B27" s="316"/>
      <c r="C27" s="32"/>
      <c r="D27" s="201" t="str">
        <f>IFERROR(AVERAGEIF(Calcs!$B$18:$B$2728,$B27,Calcs!L$18:L$2728),".")</f>
        <v>.</v>
      </c>
      <c r="E27" s="204" t="str">
        <f>IFERROR(AVERAGEIF(Calcs!$B$18:$B$2728,$B27,Calcs!M$18:M$2728),".")</f>
        <v>.</v>
      </c>
      <c r="F27" s="34" t="str">
        <f>IFERROR(AVERAGEIF(Calcs!$B$18:$B$2728,$B27,Calcs!N$18:N$2728),".")</f>
        <v>.</v>
      </c>
      <c r="G27" s="171" t="str">
        <f>IFERROR(AVERAGEIF(Calcs!$B$18:$B$2728,$B27,Calcs!O$18:O$2728),".")</f>
        <v>.</v>
      </c>
      <c r="H27" s="32"/>
      <c r="I27" s="81" t="str">
        <f>IF(COUNTIFS(Calcs!$E$18:$E$2728,1,Calcs!$F$18:$F$2728,I$12,Calcs!$C$18:$C$2728,0,Calcs!$B$18:$B$2728,$B27)=0,".",(COUNTIFS(Calcs!$E$18:$E$2728,1,Calcs!$F$18:$F$2728,I$12,Calcs!$C$18:$C$2728,0,Calcs!$B$18:$B$2728,$B27)))</f>
        <v>.</v>
      </c>
      <c r="J27" s="42" t="str">
        <f>IF(COUNTIFS(Calcs!$E$18:$E$2728,1,Calcs!$F$18:$F$2728,I$12,Calcs!$G$18:$G$2728,J$12,Calcs!$C$18:$C$2728,0,Calcs!$B$18:$B$2728,$B27)=0,".",COUNTIFS(Calcs!$E$18:$E$2728,1,Calcs!$F$18:$F$2728,I$12,Calcs!$G$18:$G$2728,J$12,Calcs!$C$18:$C$2728,0,Calcs!$B$18:$B$2728,$B27))</f>
        <v>.</v>
      </c>
      <c r="K27" s="42" t="str">
        <f>IF(COUNTIFS(Calcs!$E$18:$E$2728,1,Calcs!$F$18:$F$2728,K$12,Calcs!$C$18:$C$2728,0,Calcs!$B$18:$B$2728,$B27)=0,".",COUNTIFS(Calcs!$E$18:$E$2728,1,Calcs!$F$18:$F$2728,K$12,Calcs!$C$18:$C$2728,0,Calcs!$B$18:$B$2728,$B27))</f>
        <v>.</v>
      </c>
      <c r="L27" s="42" t="str">
        <f>IF(COUNTIFS(Calcs!$E$18:$E$2728,1,Calcs!$F$18:$F$2728,K$12,Calcs!$G$18:$G$2728,L$12,Calcs!$C$18:$C$2728,0,Calcs!$B$18:$B$2728,$B27)=0,".",COUNTIFS(Calcs!$E$18:$E$2728,1,Calcs!$F$18:$F$2728,K$12,Calcs!$G$18:$G$2728,L$12,Calcs!$C$18:$C$2728,0,Calcs!$B$18:$B$2728,$B27))</f>
        <v>.</v>
      </c>
      <c r="M27" s="35" t="str">
        <f>IF(COUNTIFS(Calcs!$B$18:$B$2728,$B27,Calcs!P$18:P$2728,"&gt;0")=0,".",COUNTIFS(Calcs!$B$18:$B$2728,$B27,Calcs!P$18:P$2728,"&gt;0"))</f>
        <v>.</v>
      </c>
      <c r="N27" s="203" t="str">
        <f>IF(COUNTIFS(Calcs!$B$18:$B$2728,$B27,Calcs!Q$18:Q$2728,"&gt;0")=0,".",COUNTIFS(Calcs!$B$18:$B$2728,$B27,Calcs!Q$18:Q$2728,"&gt;0"))</f>
        <v>.</v>
      </c>
      <c r="O27" s="33"/>
      <c r="P27" s="33"/>
      <c r="Q27" s="140"/>
      <c r="R27" s="120"/>
      <c r="S27" s="140"/>
      <c r="T27" s="140"/>
      <c r="U27" s="140"/>
      <c r="V27" s="140"/>
      <c r="W27" s="140"/>
      <c r="X27" s="15"/>
      <c r="Y27" s="43"/>
      <c r="Z27" s="15"/>
      <c r="AA27" s="140"/>
      <c r="AB27" s="140"/>
      <c r="AC27" s="140"/>
      <c r="AD27" s="140"/>
      <c r="AE27" s="140"/>
      <c r="AF27" s="140"/>
      <c r="AG27" s="140"/>
      <c r="AH27" s="140"/>
      <c r="AI27" s="140"/>
      <c r="AJ27" s="140"/>
      <c r="AK27" s="140"/>
      <c r="AL27" s="140"/>
      <c r="AM27" s="140"/>
      <c r="AN27" s="140"/>
    </row>
    <row r="28" spans="1:40" x14ac:dyDescent="0.2">
      <c r="A28" s="142">
        <v>10</v>
      </c>
      <c r="B28" s="316"/>
      <c r="C28" s="32"/>
      <c r="D28" s="201" t="str">
        <f>IFERROR(AVERAGEIF(Calcs!$B$18:$B$2728,$B28,Calcs!L$18:L$2728),".")</f>
        <v>.</v>
      </c>
      <c r="E28" s="204" t="str">
        <f>IFERROR(AVERAGEIF(Calcs!$B$18:$B$2728,$B28,Calcs!M$18:M$2728),".")</f>
        <v>.</v>
      </c>
      <c r="F28" s="34" t="str">
        <f>IFERROR(AVERAGEIF(Calcs!$B$18:$B$2728,$B28,Calcs!N$18:N$2728),".")</f>
        <v>.</v>
      </c>
      <c r="G28" s="171" t="str">
        <f>IFERROR(AVERAGEIF(Calcs!$B$18:$B$2728,$B28,Calcs!O$18:O$2728),".")</f>
        <v>.</v>
      </c>
      <c r="H28" s="32"/>
      <c r="I28" s="81" t="str">
        <f>IF(COUNTIFS(Calcs!$E$18:$E$2728,1,Calcs!$F$18:$F$2728,I$12,Calcs!$C$18:$C$2728,0,Calcs!$B$18:$B$2728,$B28)=0,".",(COUNTIFS(Calcs!$E$18:$E$2728,1,Calcs!$F$18:$F$2728,I$12,Calcs!$C$18:$C$2728,0,Calcs!$B$18:$B$2728,$B28)))</f>
        <v>.</v>
      </c>
      <c r="J28" s="42" t="str">
        <f>IF(COUNTIFS(Calcs!$E$18:$E$2728,1,Calcs!$F$18:$F$2728,I$12,Calcs!$G$18:$G$2728,J$12,Calcs!$C$18:$C$2728,0,Calcs!$B$18:$B$2728,$B28)=0,".",COUNTIFS(Calcs!$E$18:$E$2728,1,Calcs!$F$18:$F$2728,I$12,Calcs!$G$18:$G$2728,J$12,Calcs!$C$18:$C$2728,0,Calcs!$B$18:$B$2728,$B28))</f>
        <v>.</v>
      </c>
      <c r="K28" s="42" t="str">
        <f>IF(COUNTIFS(Calcs!$E$18:$E$2728,1,Calcs!$F$18:$F$2728,K$12,Calcs!$C$18:$C$2728,0,Calcs!$B$18:$B$2728,$B28)=0,".",COUNTIFS(Calcs!$E$18:$E$2728,1,Calcs!$F$18:$F$2728,K$12,Calcs!$C$18:$C$2728,0,Calcs!$B$18:$B$2728,$B28))</f>
        <v>.</v>
      </c>
      <c r="L28" s="42" t="str">
        <f>IF(COUNTIFS(Calcs!$E$18:$E$2728,1,Calcs!$F$18:$F$2728,K$12,Calcs!$G$18:$G$2728,L$12,Calcs!$C$18:$C$2728,0,Calcs!$B$18:$B$2728,$B28)=0,".",COUNTIFS(Calcs!$E$18:$E$2728,1,Calcs!$F$18:$F$2728,K$12,Calcs!$G$18:$G$2728,L$12,Calcs!$C$18:$C$2728,0,Calcs!$B$18:$B$2728,$B28))</f>
        <v>.</v>
      </c>
      <c r="M28" s="35" t="str">
        <f>IF(COUNTIFS(Calcs!$B$18:$B$2728,$B28,Calcs!P$18:P$2728,"&gt;0")=0,".",COUNTIFS(Calcs!$B$18:$B$2728,$B28,Calcs!P$18:P$2728,"&gt;0"))</f>
        <v>.</v>
      </c>
      <c r="N28" s="83" t="str">
        <f>IF(COUNTIFS(Calcs!$B$18:$B$2728,$B28,Calcs!Q$18:Q$2728,"&gt;0")=0,".",COUNTIFS(Calcs!$B$18:$B$2728,$B28,Calcs!Q$18:Q$2728,"&gt;0"))</f>
        <v>.</v>
      </c>
      <c r="O28" s="33"/>
      <c r="P28" s="33"/>
      <c r="Q28" s="140"/>
      <c r="R28" s="140"/>
      <c r="S28" s="140"/>
      <c r="T28" s="140"/>
      <c r="U28" s="140"/>
      <c r="V28" s="140"/>
      <c r="W28" s="140"/>
      <c r="X28" s="15"/>
      <c r="Y28" s="43"/>
      <c r="Z28" s="15"/>
      <c r="AA28" s="140"/>
      <c r="AB28" s="140"/>
      <c r="AC28" s="140"/>
      <c r="AD28" s="140"/>
      <c r="AE28" s="140"/>
      <c r="AF28" s="140"/>
      <c r="AG28" s="140"/>
      <c r="AH28" s="140"/>
      <c r="AI28" s="140"/>
      <c r="AJ28" s="140"/>
      <c r="AK28" s="140"/>
      <c r="AL28" s="140"/>
      <c r="AM28" s="140"/>
      <c r="AN28" s="140"/>
    </row>
    <row r="29" spans="1:40" x14ac:dyDescent="0.2">
      <c r="A29" s="142">
        <v>11</v>
      </c>
      <c r="B29" s="316"/>
      <c r="C29" s="32"/>
      <c r="D29" s="201" t="str">
        <f>IFERROR(AVERAGEIF(Calcs!$B$18:$B$2728,$B29,Calcs!L$18:L$2728),".")</f>
        <v>.</v>
      </c>
      <c r="E29" s="204" t="str">
        <f>IFERROR(AVERAGEIF(Calcs!$B$18:$B$2728,$B29,Calcs!M$18:M$2728),".")</f>
        <v>.</v>
      </c>
      <c r="F29" s="34" t="str">
        <f>IFERROR(AVERAGEIF(Calcs!$B$18:$B$2728,$B29,Calcs!N$18:N$2728),".")</f>
        <v>.</v>
      </c>
      <c r="G29" s="171" t="str">
        <f>IFERROR(AVERAGEIF(Calcs!$B$18:$B$2728,$B29,Calcs!O$18:O$2728),".")</f>
        <v>.</v>
      </c>
      <c r="H29" s="32"/>
      <c r="I29" s="81" t="str">
        <f>IF(COUNTIFS(Calcs!$E$18:$E$2728,1,Calcs!$F$18:$F$2728,I$12,Calcs!$C$18:$C$2728,0,Calcs!$B$18:$B$2728,$B29)=0,".",(COUNTIFS(Calcs!$E$18:$E$2728,1,Calcs!$F$18:$F$2728,I$12,Calcs!$C$18:$C$2728,0,Calcs!$B$18:$B$2728,$B29)))</f>
        <v>.</v>
      </c>
      <c r="J29" s="42" t="str">
        <f>IF(COUNTIFS(Calcs!$E$18:$E$2728,1,Calcs!$F$18:$F$2728,I$12,Calcs!$G$18:$G$2728,J$12,Calcs!$C$18:$C$2728,0,Calcs!$B$18:$B$2728,$B29)=0,".",COUNTIFS(Calcs!$E$18:$E$2728,1,Calcs!$F$18:$F$2728,I$12,Calcs!$G$18:$G$2728,J$12,Calcs!$C$18:$C$2728,0,Calcs!$B$18:$B$2728,$B29))</f>
        <v>.</v>
      </c>
      <c r="K29" s="42" t="str">
        <f>IF(COUNTIFS(Calcs!$E$18:$E$2728,1,Calcs!$F$18:$F$2728,K$12,Calcs!$C$18:$C$2728,0,Calcs!$B$18:$B$2728,$B29)=0,".",COUNTIFS(Calcs!$E$18:$E$2728,1,Calcs!$F$18:$F$2728,K$12,Calcs!$C$18:$C$2728,0,Calcs!$B$18:$B$2728,$B29))</f>
        <v>.</v>
      </c>
      <c r="L29" s="42" t="str">
        <f>IF(COUNTIFS(Calcs!$E$18:$E$2728,1,Calcs!$F$18:$F$2728,K$12,Calcs!$G$18:$G$2728,L$12,Calcs!$C$18:$C$2728,0,Calcs!$B$18:$B$2728,$B29)=0,".",COUNTIFS(Calcs!$E$18:$E$2728,1,Calcs!$F$18:$F$2728,K$12,Calcs!$G$18:$G$2728,L$12,Calcs!$C$18:$C$2728,0,Calcs!$B$18:$B$2728,$B29))</f>
        <v>.</v>
      </c>
      <c r="M29" s="35" t="str">
        <f>IF(COUNTIFS(Calcs!$B$18:$B$2728,$B29,Calcs!P$18:P$2728,"&gt;0")=0,".",COUNTIFS(Calcs!$B$18:$B$2728,$B29,Calcs!P$18:P$2728,"&gt;0"))</f>
        <v>.</v>
      </c>
      <c r="N29" s="83" t="str">
        <f>IF(COUNTIFS(Calcs!$B$18:$B$2728,$B29,Calcs!Q$18:Q$2728,"&gt;0")=0,".",COUNTIFS(Calcs!$B$18:$B$2728,$B29,Calcs!Q$18:Q$2728,"&gt;0"))</f>
        <v>.</v>
      </c>
      <c r="O29" s="33"/>
      <c r="P29" s="33"/>
      <c r="Q29" s="140"/>
      <c r="R29" s="140"/>
      <c r="S29" s="140"/>
      <c r="T29" s="140"/>
      <c r="U29" s="140"/>
      <c r="V29" s="140"/>
      <c r="W29" s="140"/>
      <c r="X29" s="15"/>
      <c r="Y29" s="43"/>
      <c r="Z29" s="15"/>
      <c r="AA29" s="140"/>
      <c r="AB29" s="140"/>
      <c r="AC29" s="140"/>
      <c r="AD29" s="140"/>
      <c r="AE29" s="140"/>
      <c r="AF29" s="140"/>
      <c r="AG29" s="140"/>
      <c r="AH29" s="140"/>
      <c r="AI29" s="140"/>
      <c r="AJ29" s="140"/>
      <c r="AK29" s="140"/>
      <c r="AL29" s="140"/>
      <c r="AM29" s="140"/>
      <c r="AN29" s="140"/>
    </row>
    <row r="30" spans="1:40" x14ac:dyDescent="0.2">
      <c r="A30" s="142">
        <v>12</v>
      </c>
      <c r="B30" s="316"/>
      <c r="C30" s="32"/>
      <c r="D30" s="201" t="str">
        <f>IFERROR(AVERAGEIF(Calcs!$B$18:$B$2728,$B30,Calcs!L$18:L$2728),".")</f>
        <v>.</v>
      </c>
      <c r="E30" s="204" t="str">
        <f>IFERROR(AVERAGEIF(Calcs!$B$18:$B$2728,$B30,Calcs!M$18:M$2728),".")</f>
        <v>.</v>
      </c>
      <c r="F30" s="34" t="str">
        <f>IFERROR(AVERAGEIF(Calcs!$B$18:$B$2728,$B30,Calcs!N$18:N$2728),".")</f>
        <v>.</v>
      </c>
      <c r="G30" s="171" t="str">
        <f>IFERROR(AVERAGEIF(Calcs!$B$18:$B$2728,$B30,Calcs!O$18:O$2728),".")</f>
        <v>.</v>
      </c>
      <c r="H30" s="32"/>
      <c r="I30" s="81" t="str">
        <f>IF(COUNTIFS(Calcs!$E$18:$E$2728,1,Calcs!$F$18:$F$2728,I$12,Calcs!$C$18:$C$2728,0,Calcs!$B$18:$B$2728,$B30)=0,".",(COUNTIFS(Calcs!$E$18:$E$2728,1,Calcs!$F$18:$F$2728,I$12,Calcs!$C$18:$C$2728,0,Calcs!$B$18:$B$2728,$B30)))</f>
        <v>.</v>
      </c>
      <c r="J30" s="42" t="str">
        <f>IF(COUNTIFS(Calcs!$E$18:$E$2728,1,Calcs!$F$18:$F$2728,I$12,Calcs!$G$18:$G$2728,J$12,Calcs!$C$18:$C$2728,0,Calcs!$B$18:$B$2728,$B30)=0,".",COUNTIFS(Calcs!$E$18:$E$2728,1,Calcs!$F$18:$F$2728,I$12,Calcs!$G$18:$G$2728,J$12,Calcs!$C$18:$C$2728,0,Calcs!$B$18:$B$2728,$B30))</f>
        <v>.</v>
      </c>
      <c r="K30" s="42" t="str">
        <f>IF(COUNTIFS(Calcs!$E$18:$E$2728,1,Calcs!$F$18:$F$2728,K$12,Calcs!$C$18:$C$2728,0,Calcs!$B$18:$B$2728,$B30)=0,".",COUNTIFS(Calcs!$E$18:$E$2728,1,Calcs!$F$18:$F$2728,K$12,Calcs!$C$18:$C$2728,0,Calcs!$B$18:$B$2728,$B30))</f>
        <v>.</v>
      </c>
      <c r="L30" s="42" t="str">
        <f>IF(COUNTIFS(Calcs!$E$18:$E$2728,1,Calcs!$F$18:$F$2728,K$12,Calcs!$G$18:$G$2728,L$12,Calcs!$C$18:$C$2728,0,Calcs!$B$18:$B$2728,$B30)=0,".",COUNTIFS(Calcs!$E$18:$E$2728,1,Calcs!$F$18:$F$2728,K$12,Calcs!$G$18:$G$2728,L$12,Calcs!$C$18:$C$2728,0,Calcs!$B$18:$B$2728,$B30))</f>
        <v>.</v>
      </c>
      <c r="M30" s="35" t="str">
        <f>IF(COUNTIFS(Calcs!$B$18:$B$2728,$B30,Calcs!P$18:P$2728,"&gt;0")=0,".",COUNTIFS(Calcs!$B$18:$B$2728,$B30,Calcs!P$18:P$2728,"&gt;0"))</f>
        <v>.</v>
      </c>
      <c r="N30" s="83" t="str">
        <f>IF(COUNTIFS(Calcs!$B$18:$B$2728,$B30,Calcs!Q$18:Q$2728,"&gt;0")=0,".",COUNTIFS(Calcs!$B$18:$B$2728,$B30,Calcs!Q$18:Q$2728,"&gt;0"))</f>
        <v>.</v>
      </c>
      <c r="O30" s="33"/>
      <c r="P30" s="33"/>
      <c r="Q30" s="140"/>
      <c r="R30" s="140"/>
      <c r="S30" s="140"/>
      <c r="T30" s="140"/>
      <c r="U30" s="140"/>
      <c r="V30" s="140"/>
      <c r="W30" s="140"/>
      <c r="X30" s="15"/>
      <c r="Y30" s="43"/>
      <c r="Z30" s="15"/>
      <c r="AA30" s="140"/>
      <c r="AB30" s="140"/>
      <c r="AC30" s="140"/>
      <c r="AD30" s="140"/>
      <c r="AE30" s="140"/>
      <c r="AF30" s="140"/>
      <c r="AG30" s="140"/>
      <c r="AH30" s="140"/>
      <c r="AI30" s="140"/>
      <c r="AJ30" s="140"/>
      <c r="AK30" s="140"/>
      <c r="AL30" s="140"/>
      <c r="AM30" s="140"/>
      <c r="AN30" s="140"/>
    </row>
    <row r="31" spans="1:40" x14ac:dyDescent="0.2">
      <c r="A31" s="142">
        <v>13</v>
      </c>
      <c r="B31" s="316"/>
      <c r="C31" s="32"/>
      <c r="D31" s="201" t="str">
        <f>IFERROR(AVERAGEIF(Calcs!$B$18:$B$2728,$B31,Calcs!L$18:L$2728),".")</f>
        <v>.</v>
      </c>
      <c r="E31" s="204" t="str">
        <f>IFERROR(AVERAGEIF(Calcs!$B$18:$B$2728,$B31,Calcs!M$18:M$2728),".")</f>
        <v>.</v>
      </c>
      <c r="F31" s="34" t="str">
        <f>IFERROR(AVERAGEIF(Calcs!$B$18:$B$2728,$B31,Calcs!N$18:N$2728),".")</f>
        <v>.</v>
      </c>
      <c r="G31" s="171" t="str">
        <f>IFERROR(AVERAGEIF(Calcs!$B$18:$B$2728,$B31,Calcs!O$18:O$2728),".")</f>
        <v>.</v>
      </c>
      <c r="H31" s="32"/>
      <c r="I31" s="81" t="str">
        <f>IF(COUNTIFS(Calcs!$E$18:$E$2728,1,Calcs!$F$18:$F$2728,I$12,Calcs!$C$18:$C$2728,0,Calcs!$B$18:$B$2728,$B31)=0,".",(COUNTIFS(Calcs!$E$18:$E$2728,1,Calcs!$F$18:$F$2728,I$12,Calcs!$C$18:$C$2728,0,Calcs!$B$18:$B$2728,$B31)))</f>
        <v>.</v>
      </c>
      <c r="J31" s="42" t="str">
        <f>IF(COUNTIFS(Calcs!$E$18:$E$2728,1,Calcs!$F$18:$F$2728,I$12,Calcs!$G$18:$G$2728,J$12,Calcs!$C$18:$C$2728,0,Calcs!$B$18:$B$2728,$B31)=0,".",COUNTIFS(Calcs!$E$18:$E$2728,1,Calcs!$F$18:$F$2728,I$12,Calcs!$G$18:$G$2728,J$12,Calcs!$C$18:$C$2728,0,Calcs!$B$18:$B$2728,$B31))</f>
        <v>.</v>
      </c>
      <c r="K31" s="42" t="str">
        <f>IF(COUNTIFS(Calcs!$E$18:$E$2728,1,Calcs!$F$18:$F$2728,K$12,Calcs!$C$18:$C$2728,0,Calcs!$B$18:$B$2728,$B31)=0,".",COUNTIFS(Calcs!$E$18:$E$2728,1,Calcs!$F$18:$F$2728,K$12,Calcs!$C$18:$C$2728,0,Calcs!$B$18:$B$2728,$B31))</f>
        <v>.</v>
      </c>
      <c r="L31" s="42" t="str">
        <f>IF(COUNTIFS(Calcs!$E$18:$E$2728,1,Calcs!$F$18:$F$2728,K$12,Calcs!$G$18:$G$2728,L$12,Calcs!$C$18:$C$2728,0,Calcs!$B$18:$B$2728,$B31)=0,".",COUNTIFS(Calcs!$E$18:$E$2728,1,Calcs!$F$18:$F$2728,K$12,Calcs!$G$18:$G$2728,L$12,Calcs!$C$18:$C$2728,0,Calcs!$B$18:$B$2728,$B31))</f>
        <v>.</v>
      </c>
      <c r="M31" s="35" t="str">
        <f>IF(COUNTIFS(Calcs!$B$18:$B$2728,$B31,Calcs!P$18:P$2728,"&gt;0")=0,".",COUNTIFS(Calcs!$B$18:$B$2728,$B31,Calcs!P$18:P$2728,"&gt;0"))</f>
        <v>.</v>
      </c>
      <c r="N31" s="83" t="str">
        <f>IF(COUNTIFS(Calcs!$B$18:$B$2728,$B31,Calcs!Q$18:Q$2728,"&gt;0")=0,".",COUNTIFS(Calcs!$B$18:$B$2728,$B31,Calcs!Q$18:Q$2728,"&gt;0"))</f>
        <v>.</v>
      </c>
      <c r="O31" s="33"/>
      <c r="P31" s="33"/>
      <c r="Q31" s="140"/>
      <c r="R31" s="140"/>
      <c r="S31" s="140"/>
      <c r="T31" s="140"/>
      <c r="U31" s="140"/>
      <c r="V31" s="140"/>
      <c r="W31" s="140"/>
      <c r="X31" s="15"/>
      <c r="Y31" s="43"/>
      <c r="Z31" s="15"/>
      <c r="AA31" s="140"/>
      <c r="AB31" s="140"/>
      <c r="AC31" s="140"/>
      <c r="AD31" s="140"/>
      <c r="AE31" s="140"/>
      <c r="AF31" s="140"/>
      <c r="AG31" s="140"/>
      <c r="AH31" s="140"/>
      <c r="AI31" s="140"/>
      <c r="AJ31" s="140"/>
      <c r="AK31" s="140"/>
      <c r="AL31" s="140"/>
      <c r="AM31" s="140"/>
      <c r="AN31" s="140"/>
    </row>
    <row r="32" spans="1:40" ht="11.25" customHeight="1" x14ac:dyDescent="0.2">
      <c r="A32" s="142">
        <v>14</v>
      </c>
      <c r="B32" s="316"/>
      <c r="C32" s="32"/>
      <c r="D32" s="201" t="str">
        <f>IFERROR(AVERAGEIF(Calcs!$B$18:$B$2728,$B32,Calcs!L$18:L$2728),".")</f>
        <v>.</v>
      </c>
      <c r="E32" s="204" t="str">
        <f>IFERROR(AVERAGEIF(Calcs!$B$18:$B$2728,$B32,Calcs!M$18:M$2728),".")</f>
        <v>.</v>
      </c>
      <c r="F32" s="34" t="str">
        <f>IFERROR(AVERAGEIF(Calcs!$B$18:$B$2728,$B32,Calcs!N$18:N$2728),".")</f>
        <v>.</v>
      </c>
      <c r="G32" s="171" t="str">
        <f>IFERROR(AVERAGEIF(Calcs!$B$18:$B$2728,$B32,Calcs!O$18:O$2728),".")</f>
        <v>.</v>
      </c>
      <c r="H32" s="32"/>
      <c r="I32" s="81" t="str">
        <f>IF(COUNTIFS(Calcs!$E$18:$E$2728,1,Calcs!$F$18:$F$2728,I$12,Calcs!$C$18:$C$2728,0,Calcs!$B$18:$B$2728,$B32)=0,".",(COUNTIFS(Calcs!$E$18:$E$2728,1,Calcs!$F$18:$F$2728,I$12,Calcs!$C$18:$C$2728,0,Calcs!$B$18:$B$2728,$B32)))</f>
        <v>.</v>
      </c>
      <c r="J32" s="42" t="str">
        <f>IF(COUNTIFS(Calcs!$E$18:$E$2728,1,Calcs!$F$18:$F$2728,I$12,Calcs!$G$18:$G$2728,J$12,Calcs!$C$18:$C$2728,0,Calcs!$B$18:$B$2728,$B32)=0,".",COUNTIFS(Calcs!$E$18:$E$2728,1,Calcs!$F$18:$F$2728,I$12,Calcs!$G$18:$G$2728,J$12,Calcs!$C$18:$C$2728,0,Calcs!$B$18:$B$2728,$B32))</f>
        <v>.</v>
      </c>
      <c r="K32" s="42" t="str">
        <f>IF(COUNTIFS(Calcs!$E$18:$E$2728,1,Calcs!$F$18:$F$2728,K$12,Calcs!$C$18:$C$2728,0,Calcs!$B$18:$B$2728,$B32)=0,".",COUNTIFS(Calcs!$E$18:$E$2728,1,Calcs!$F$18:$F$2728,K$12,Calcs!$C$18:$C$2728,0,Calcs!$B$18:$B$2728,$B32))</f>
        <v>.</v>
      </c>
      <c r="L32" s="42" t="str">
        <f>IF(COUNTIFS(Calcs!$E$18:$E$2728,1,Calcs!$F$18:$F$2728,K$12,Calcs!$G$18:$G$2728,L$12,Calcs!$C$18:$C$2728,0,Calcs!$B$18:$B$2728,$B32)=0,".",COUNTIFS(Calcs!$E$18:$E$2728,1,Calcs!$F$18:$F$2728,K$12,Calcs!$G$18:$G$2728,L$12,Calcs!$C$18:$C$2728,0,Calcs!$B$18:$B$2728,$B32))</f>
        <v>.</v>
      </c>
      <c r="M32" s="35" t="str">
        <f>IF(COUNTIFS(Calcs!$B$18:$B$2728,$B32,Calcs!P$18:P$2728,"&gt;0")=0,".",COUNTIFS(Calcs!$B$18:$B$2728,$B32,Calcs!P$18:P$2728,"&gt;0"))</f>
        <v>.</v>
      </c>
      <c r="N32" s="83" t="str">
        <f>IF(COUNTIFS(Calcs!$B$18:$B$2728,$B32,Calcs!Q$18:Q$2728,"&gt;0")=0,".",COUNTIFS(Calcs!$B$18:$B$2728,$B32,Calcs!Q$18:Q$2728,"&gt;0"))</f>
        <v>.</v>
      </c>
      <c r="O32" s="33"/>
      <c r="P32" s="33"/>
      <c r="Q32" s="140"/>
      <c r="R32" s="140"/>
      <c r="S32" s="140"/>
      <c r="T32" s="140"/>
      <c r="U32" s="140"/>
      <c r="V32" s="140"/>
      <c r="W32" s="140"/>
      <c r="X32" s="15"/>
      <c r="Y32" s="43"/>
      <c r="Z32" s="15"/>
      <c r="AA32" s="140"/>
      <c r="AB32" s="140"/>
      <c r="AC32" s="140"/>
      <c r="AD32" s="140"/>
      <c r="AE32" s="140"/>
      <c r="AF32" s="140"/>
      <c r="AG32" s="140"/>
      <c r="AH32" s="140"/>
      <c r="AI32" s="140"/>
      <c r="AJ32" s="140"/>
      <c r="AK32" s="140"/>
      <c r="AL32" s="140"/>
      <c r="AM32" s="140"/>
      <c r="AN32" s="140"/>
    </row>
    <row r="33" spans="1:40" x14ac:dyDescent="0.2">
      <c r="A33" s="142">
        <v>15</v>
      </c>
      <c r="B33" s="316"/>
      <c r="C33" s="32"/>
      <c r="D33" s="201" t="str">
        <f>IFERROR(AVERAGEIF(Calcs!$B$18:$B$2728,$B33,Calcs!L$18:L$2728),".")</f>
        <v>.</v>
      </c>
      <c r="E33" s="204" t="str">
        <f>IFERROR(AVERAGEIF(Calcs!$B$18:$B$2728,$B33,Calcs!M$18:M$2728),".")</f>
        <v>.</v>
      </c>
      <c r="F33" s="202" t="str">
        <f>IFERROR(AVERAGEIF(Calcs!$B$18:$B$2728,$B33,Calcs!N$18:N$2728),".")</f>
        <v>.</v>
      </c>
      <c r="G33" s="171" t="str">
        <f>IFERROR(AVERAGEIF(Calcs!$B$18:$B$2728,$B33,Calcs!O$18:O$2728),".")</f>
        <v>.</v>
      </c>
      <c r="H33" s="32"/>
      <c r="I33" s="81" t="str">
        <f>IF(COUNTIFS(Calcs!$E$18:$E$2728,1,Calcs!$F$18:$F$2728,I$12,Calcs!$C$18:$C$2728,0,Calcs!$B$18:$B$2728,$B33)=0,".",(COUNTIFS(Calcs!$E$18:$E$2728,1,Calcs!$F$18:$F$2728,I$12,Calcs!$C$18:$C$2728,0,Calcs!$B$18:$B$2728,$B33)))</f>
        <v>.</v>
      </c>
      <c r="J33" s="42" t="str">
        <f>IF(COUNTIFS(Calcs!$E$18:$E$2728,1,Calcs!$F$18:$F$2728,I$12,Calcs!$G$18:$G$2728,J$12,Calcs!$C$18:$C$2728,0,Calcs!$B$18:$B$2728,$B33)=0,".",COUNTIFS(Calcs!$E$18:$E$2728,1,Calcs!$F$18:$F$2728,I$12,Calcs!$G$18:$G$2728,J$12,Calcs!$C$18:$C$2728,0,Calcs!$B$18:$B$2728,$B33))</f>
        <v>.</v>
      </c>
      <c r="K33" s="42" t="str">
        <f>IF(COUNTIFS(Calcs!$E$18:$E$2728,1,Calcs!$F$18:$F$2728,K$12,Calcs!$C$18:$C$2728,0,Calcs!$B$18:$B$2728,$B33)=0,".",COUNTIFS(Calcs!$E$18:$E$2728,1,Calcs!$F$18:$F$2728,K$12,Calcs!$C$18:$C$2728,0,Calcs!$B$18:$B$2728,$B33))</f>
        <v>.</v>
      </c>
      <c r="L33" s="42" t="str">
        <f>IF(COUNTIFS(Calcs!$E$18:$E$2728,1,Calcs!$F$18:$F$2728,K$12,Calcs!$G$18:$G$2728,L$12,Calcs!$C$18:$C$2728,0,Calcs!$B$18:$B$2728,$B33)=0,".",COUNTIFS(Calcs!$E$18:$E$2728,1,Calcs!$F$18:$F$2728,K$12,Calcs!$G$18:$G$2728,L$12,Calcs!$C$18:$C$2728,0,Calcs!$B$18:$B$2728,$B33))</f>
        <v>.</v>
      </c>
      <c r="M33" s="35" t="str">
        <f>IF(COUNTIFS(Calcs!$B$18:$B$2728,$B33,Calcs!P$18:P$2728,"&gt;0")=0,".",COUNTIFS(Calcs!$B$18:$B$2728,$B33,Calcs!P$18:P$2728,"&gt;0"))</f>
        <v>.</v>
      </c>
      <c r="N33" s="203" t="str">
        <f>IF(COUNTIFS(Calcs!$B$18:$B$2728,$B33,Calcs!Q$18:Q$2728,"&gt;0")=0,".",COUNTIFS(Calcs!$B$18:$B$2728,$B33,Calcs!Q$18:Q$2728,"&gt;0"))</f>
        <v>.</v>
      </c>
      <c r="O33" s="33"/>
      <c r="P33" s="33"/>
      <c r="Q33" s="140"/>
      <c r="R33" s="140"/>
      <c r="S33" s="140"/>
      <c r="T33" s="140"/>
      <c r="U33" s="140"/>
      <c r="V33" s="140"/>
      <c r="W33" s="140"/>
      <c r="X33" s="15"/>
      <c r="Y33" s="43"/>
      <c r="Z33" s="15"/>
      <c r="AA33" s="140"/>
      <c r="AB33" s="140"/>
      <c r="AC33" s="140"/>
      <c r="AD33" s="140"/>
      <c r="AE33" s="140"/>
      <c r="AF33" s="140"/>
      <c r="AG33" s="140"/>
      <c r="AH33" s="140"/>
      <c r="AI33" s="140"/>
      <c r="AJ33" s="140"/>
      <c r="AK33" s="140"/>
      <c r="AL33" s="140"/>
      <c r="AM33" s="140"/>
      <c r="AN33" s="140"/>
    </row>
    <row r="34" spans="1:40" x14ac:dyDescent="0.2">
      <c r="A34" s="142">
        <v>16</v>
      </c>
      <c r="B34" s="316"/>
      <c r="C34" s="32"/>
      <c r="D34" s="201" t="str">
        <f>IFERROR(AVERAGEIF(Calcs!$B$18:$B$2728,$B34,Calcs!L$18:L$2728),".")</f>
        <v>.</v>
      </c>
      <c r="E34" s="204" t="str">
        <f>IFERROR(AVERAGEIF(Calcs!$B$18:$B$2728,$B34,Calcs!M$18:M$2728),".")</f>
        <v>.</v>
      </c>
      <c r="F34" s="34" t="str">
        <f>IFERROR(AVERAGEIF(Calcs!$B$18:$B$2728,$B34,Calcs!N$18:N$2728),".")</f>
        <v>.</v>
      </c>
      <c r="G34" s="171" t="str">
        <f>IFERROR(AVERAGEIF(Calcs!$B$18:$B$2728,$B34,Calcs!O$18:O$2728),".")</f>
        <v>.</v>
      </c>
      <c r="H34" s="32"/>
      <c r="I34" s="81" t="str">
        <f>IF(COUNTIFS(Calcs!$E$18:$E$2728,1,Calcs!$F$18:$F$2728,I$12,Calcs!$C$18:$C$2728,0,Calcs!$B$18:$B$2728,$B34)=0,".",(COUNTIFS(Calcs!$E$18:$E$2728,1,Calcs!$F$18:$F$2728,I$12,Calcs!$C$18:$C$2728,0,Calcs!$B$18:$B$2728,$B34)))</f>
        <v>.</v>
      </c>
      <c r="J34" s="42" t="str">
        <f>IF(COUNTIFS(Calcs!$E$18:$E$2728,1,Calcs!$F$18:$F$2728,I$12,Calcs!$G$18:$G$2728,J$12,Calcs!$C$18:$C$2728,0,Calcs!$B$18:$B$2728,$B34)=0,".",COUNTIFS(Calcs!$E$18:$E$2728,1,Calcs!$F$18:$F$2728,I$12,Calcs!$G$18:$G$2728,J$12,Calcs!$C$18:$C$2728,0,Calcs!$B$18:$B$2728,$B34))</f>
        <v>.</v>
      </c>
      <c r="K34" s="42" t="str">
        <f>IF(COUNTIFS(Calcs!$E$18:$E$2728,1,Calcs!$F$18:$F$2728,K$12,Calcs!$C$18:$C$2728,0,Calcs!$B$18:$B$2728,$B34)=0,".",COUNTIFS(Calcs!$E$18:$E$2728,1,Calcs!$F$18:$F$2728,K$12,Calcs!$C$18:$C$2728,0,Calcs!$B$18:$B$2728,$B34))</f>
        <v>.</v>
      </c>
      <c r="L34" s="42" t="str">
        <f>IF(COUNTIFS(Calcs!$E$18:$E$2728,1,Calcs!$F$18:$F$2728,K$12,Calcs!$G$18:$G$2728,L$12,Calcs!$C$18:$C$2728,0,Calcs!$B$18:$B$2728,$B34)=0,".",COUNTIFS(Calcs!$E$18:$E$2728,1,Calcs!$F$18:$F$2728,K$12,Calcs!$G$18:$G$2728,L$12,Calcs!$C$18:$C$2728,0,Calcs!$B$18:$B$2728,$B34))</f>
        <v>.</v>
      </c>
      <c r="M34" s="35" t="str">
        <f>IF(COUNTIFS(Calcs!$B$18:$B$2728,$B34,Calcs!P$18:P$2728,"&gt;0")=0,".",COUNTIFS(Calcs!$B$18:$B$2728,$B34,Calcs!P$18:P$2728,"&gt;0"))</f>
        <v>.</v>
      </c>
      <c r="N34" s="83" t="str">
        <f>IF(COUNTIFS(Calcs!$B$18:$B$2728,$B34,Calcs!Q$18:Q$2728,"&gt;0")=0,".",COUNTIFS(Calcs!$B$18:$B$2728,$B34,Calcs!Q$18:Q$2728,"&gt;0"))</f>
        <v>.</v>
      </c>
      <c r="O34" s="33"/>
      <c r="P34" s="33"/>
      <c r="Q34" s="140"/>
      <c r="R34" s="140"/>
      <c r="S34" s="140"/>
      <c r="T34" s="140"/>
      <c r="U34" s="140"/>
      <c r="V34" s="140"/>
      <c r="W34" s="140"/>
      <c r="X34" s="15"/>
      <c r="Y34" s="43"/>
      <c r="Z34" s="15"/>
      <c r="AA34" s="140"/>
      <c r="AB34" s="140"/>
      <c r="AC34" s="140"/>
      <c r="AD34" s="140"/>
      <c r="AE34" s="140"/>
      <c r="AF34" s="140"/>
      <c r="AG34" s="140"/>
      <c r="AH34" s="140"/>
      <c r="AI34" s="140"/>
      <c r="AJ34" s="140"/>
      <c r="AK34" s="140"/>
      <c r="AL34" s="140"/>
      <c r="AM34" s="140"/>
      <c r="AN34" s="140"/>
    </row>
    <row r="35" spans="1:40" x14ac:dyDescent="0.2">
      <c r="A35" s="142">
        <v>17</v>
      </c>
      <c r="B35" s="316"/>
      <c r="C35" s="32"/>
      <c r="D35" s="201" t="str">
        <f>IFERROR(AVERAGEIF(Calcs!$B$18:$B$2728,$B35,Calcs!L$18:L$2728),".")</f>
        <v>.</v>
      </c>
      <c r="E35" s="204" t="str">
        <f>IFERROR(AVERAGEIF(Calcs!$B$18:$B$2728,$B35,Calcs!M$18:M$2728),".")</f>
        <v>.</v>
      </c>
      <c r="F35" s="34" t="str">
        <f>IFERROR(AVERAGEIF(Calcs!$B$18:$B$2728,$B35,Calcs!N$18:N$2728),".")</f>
        <v>.</v>
      </c>
      <c r="G35" s="171" t="str">
        <f>IFERROR(AVERAGEIF(Calcs!$B$18:$B$2728,$B35,Calcs!O$18:O$2728),".")</f>
        <v>.</v>
      </c>
      <c r="H35" s="32"/>
      <c r="I35" s="81" t="str">
        <f>IF(COUNTIFS(Calcs!$E$18:$E$2728,1,Calcs!$F$18:$F$2728,I$12,Calcs!$C$18:$C$2728,0,Calcs!$B$18:$B$2728,$B35)=0,".",(COUNTIFS(Calcs!$E$18:$E$2728,1,Calcs!$F$18:$F$2728,I$12,Calcs!$C$18:$C$2728,0,Calcs!$B$18:$B$2728,$B35)))</f>
        <v>.</v>
      </c>
      <c r="J35" s="42" t="str">
        <f>IF(COUNTIFS(Calcs!$E$18:$E$2728,1,Calcs!$F$18:$F$2728,I$12,Calcs!$G$18:$G$2728,J$12,Calcs!$C$18:$C$2728,0,Calcs!$B$18:$B$2728,$B35)=0,".",COUNTIFS(Calcs!$E$18:$E$2728,1,Calcs!$F$18:$F$2728,I$12,Calcs!$G$18:$G$2728,J$12,Calcs!$C$18:$C$2728,0,Calcs!$B$18:$B$2728,$B35))</f>
        <v>.</v>
      </c>
      <c r="K35" s="42" t="str">
        <f>IF(COUNTIFS(Calcs!$E$18:$E$2728,1,Calcs!$F$18:$F$2728,K$12,Calcs!$C$18:$C$2728,0,Calcs!$B$18:$B$2728,$B35)=0,".",COUNTIFS(Calcs!$E$18:$E$2728,1,Calcs!$F$18:$F$2728,K$12,Calcs!$C$18:$C$2728,0,Calcs!$B$18:$B$2728,$B35))</f>
        <v>.</v>
      </c>
      <c r="L35" s="42" t="str">
        <f>IF(COUNTIFS(Calcs!$E$18:$E$2728,1,Calcs!$F$18:$F$2728,K$12,Calcs!$G$18:$G$2728,L$12,Calcs!$C$18:$C$2728,0,Calcs!$B$18:$B$2728,$B35)=0,".",COUNTIFS(Calcs!$E$18:$E$2728,1,Calcs!$F$18:$F$2728,K$12,Calcs!$G$18:$G$2728,L$12,Calcs!$C$18:$C$2728,0,Calcs!$B$18:$B$2728,$B35))</f>
        <v>.</v>
      </c>
      <c r="M35" s="35" t="str">
        <f>IF(COUNTIFS(Calcs!$B$18:$B$2728,$B35,Calcs!P$18:P$2728,"&gt;0")=0,".",COUNTIFS(Calcs!$B$18:$B$2728,$B35,Calcs!P$18:P$2728,"&gt;0"))</f>
        <v>.</v>
      </c>
      <c r="N35" s="83" t="str">
        <f>IF(COUNTIFS(Calcs!$B$18:$B$2728,$B35,Calcs!Q$18:Q$2728,"&gt;0")=0,".",COUNTIFS(Calcs!$B$18:$B$2728,$B35,Calcs!Q$18:Q$2728,"&gt;0"))</f>
        <v>.</v>
      </c>
      <c r="O35" s="33"/>
      <c r="P35" s="33"/>
      <c r="Q35" s="140"/>
      <c r="R35" s="140"/>
      <c r="S35" s="140"/>
      <c r="T35" s="140"/>
      <c r="U35" s="140"/>
      <c r="V35" s="140"/>
      <c r="W35" s="140"/>
      <c r="X35" s="15"/>
      <c r="Y35" s="43"/>
      <c r="Z35" s="15"/>
      <c r="AA35" s="140"/>
      <c r="AB35" s="140"/>
      <c r="AC35" s="140"/>
      <c r="AD35" s="140"/>
      <c r="AE35" s="140"/>
      <c r="AF35" s="140"/>
      <c r="AG35" s="140"/>
      <c r="AH35" s="140"/>
      <c r="AI35" s="140"/>
      <c r="AJ35" s="140"/>
      <c r="AK35" s="140"/>
      <c r="AL35" s="140"/>
      <c r="AM35" s="140"/>
      <c r="AN35" s="140"/>
    </row>
    <row r="36" spans="1:40" x14ac:dyDescent="0.2">
      <c r="A36" s="142">
        <v>18</v>
      </c>
      <c r="B36" s="316"/>
      <c r="C36" s="32"/>
      <c r="D36" s="201" t="str">
        <f>IFERROR(AVERAGEIF(Calcs!$B$18:$B$2728,$B36,Calcs!L$18:L$2728),".")</f>
        <v>.</v>
      </c>
      <c r="E36" s="204" t="str">
        <f>IFERROR(AVERAGEIF(Calcs!$B$18:$B$2728,$B36,Calcs!M$18:M$2728),".")</f>
        <v>.</v>
      </c>
      <c r="F36" s="34" t="str">
        <f>IFERROR(AVERAGEIF(Calcs!$B$18:$B$2728,$B36,Calcs!N$18:N$2728),".")</f>
        <v>.</v>
      </c>
      <c r="G36" s="171" t="str">
        <f>IFERROR(AVERAGEIF(Calcs!$B$18:$B$2728,$B36,Calcs!O$18:O$2728),".")</f>
        <v>.</v>
      </c>
      <c r="H36" s="32"/>
      <c r="I36" s="81" t="str">
        <f>IF(COUNTIFS(Calcs!$E$18:$E$2728,1,Calcs!$F$18:$F$2728,I$12,Calcs!$C$18:$C$2728,0,Calcs!$B$18:$B$2728,$B36)=0,".",(COUNTIFS(Calcs!$E$18:$E$2728,1,Calcs!$F$18:$F$2728,I$12,Calcs!$C$18:$C$2728,0,Calcs!$B$18:$B$2728,$B36)))</f>
        <v>.</v>
      </c>
      <c r="J36" s="42" t="str">
        <f>IF(COUNTIFS(Calcs!$E$18:$E$2728,1,Calcs!$F$18:$F$2728,I$12,Calcs!$G$18:$G$2728,J$12,Calcs!$C$18:$C$2728,0,Calcs!$B$18:$B$2728,$B36)=0,".",COUNTIFS(Calcs!$E$18:$E$2728,1,Calcs!$F$18:$F$2728,I$12,Calcs!$G$18:$G$2728,J$12,Calcs!$C$18:$C$2728,0,Calcs!$B$18:$B$2728,$B36))</f>
        <v>.</v>
      </c>
      <c r="K36" s="42" t="str">
        <f>IF(COUNTIFS(Calcs!$E$18:$E$2728,1,Calcs!$F$18:$F$2728,K$12,Calcs!$C$18:$C$2728,0,Calcs!$B$18:$B$2728,$B36)=0,".",COUNTIFS(Calcs!$E$18:$E$2728,1,Calcs!$F$18:$F$2728,K$12,Calcs!$C$18:$C$2728,0,Calcs!$B$18:$B$2728,$B36))</f>
        <v>.</v>
      </c>
      <c r="L36" s="42" t="str">
        <f>IF(COUNTIFS(Calcs!$E$18:$E$2728,1,Calcs!$F$18:$F$2728,K$12,Calcs!$G$18:$G$2728,L$12,Calcs!$C$18:$C$2728,0,Calcs!$B$18:$B$2728,$B36)=0,".",COUNTIFS(Calcs!$E$18:$E$2728,1,Calcs!$F$18:$F$2728,K$12,Calcs!$G$18:$G$2728,L$12,Calcs!$C$18:$C$2728,0,Calcs!$B$18:$B$2728,$B36))</f>
        <v>.</v>
      </c>
      <c r="M36" s="35" t="str">
        <f>IF(COUNTIFS(Calcs!$B$18:$B$2728,$B36,Calcs!P$18:P$2728,"&gt;0")=0,".",COUNTIFS(Calcs!$B$18:$B$2728,$B36,Calcs!P$18:P$2728,"&gt;0"))</f>
        <v>.</v>
      </c>
      <c r="N36" s="83" t="str">
        <f>IF(COUNTIFS(Calcs!$B$18:$B$2728,$B36,Calcs!Q$18:Q$2728,"&gt;0")=0,".",COUNTIFS(Calcs!$B$18:$B$2728,$B36,Calcs!Q$18:Q$2728,"&gt;0"))</f>
        <v>.</v>
      </c>
      <c r="O36" s="33"/>
      <c r="P36" s="33"/>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row>
    <row r="37" spans="1:40" x14ac:dyDescent="0.2">
      <c r="A37" s="142">
        <v>19</v>
      </c>
      <c r="B37" s="316"/>
      <c r="C37" s="32"/>
      <c r="D37" s="201" t="str">
        <f>IFERROR(AVERAGEIF(Calcs!$B$18:$B$2728,$B37,Calcs!L$18:L$2728),".")</f>
        <v>.</v>
      </c>
      <c r="E37" s="204" t="str">
        <f>IFERROR(AVERAGEIF(Calcs!$B$18:$B$2728,$B37,Calcs!M$18:M$2728),".")</f>
        <v>.</v>
      </c>
      <c r="F37" s="34" t="str">
        <f>IFERROR(AVERAGEIF(Calcs!$B$18:$B$2728,$B37,Calcs!N$18:N$2728),".")</f>
        <v>.</v>
      </c>
      <c r="G37" s="171" t="str">
        <f>IFERROR(AVERAGEIF(Calcs!$B$18:$B$2728,$B37,Calcs!O$18:O$2728),".")</f>
        <v>.</v>
      </c>
      <c r="H37" s="32"/>
      <c r="I37" s="81" t="str">
        <f>IF(COUNTIFS(Calcs!$E$18:$E$2728,1,Calcs!$F$18:$F$2728,I$12,Calcs!$C$18:$C$2728,0,Calcs!$B$18:$B$2728,$B37)=0,".",(COUNTIFS(Calcs!$E$18:$E$2728,1,Calcs!$F$18:$F$2728,I$12,Calcs!$C$18:$C$2728,0,Calcs!$B$18:$B$2728,$B37)))</f>
        <v>.</v>
      </c>
      <c r="J37" s="42" t="str">
        <f>IF(COUNTIFS(Calcs!$E$18:$E$2728,1,Calcs!$F$18:$F$2728,I$12,Calcs!$G$18:$G$2728,J$12,Calcs!$C$18:$C$2728,0,Calcs!$B$18:$B$2728,$B37)=0,".",COUNTIFS(Calcs!$E$18:$E$2728,1,Calcs!$F$18:$F$2728,I$12,Calcs!$G$18:$G$2728,J$12,Calcs!$C$18:$C$2728,0,Calcs!$B$18:$B$2728,$B37))</f>
        <v>.</v>
      </c>
      <c r="K37" s="42" t="str">
        <f>IF(COUNTIFS(Calcs!$E$18:$E$2728,1,Calcs!$F$18:$F$2728,K$12,Calcs!$C$18:$C$2728,0,Calcs!$B$18:$B$2728,$B37)=0,".",COUNTIFS(Calcs!$E$18:$E$2728,1,Calcs!$F$18:$F$2728,K$12,Calcs!$C$18:$C$2728,0,Calcs!$B$18:$B$2728,$B37))</f>
        <v>.</v>
      </c>
      <c r="L37" s="42" t="str">
        <f>IF(COUNTIFS(Calcs!$E$18:$E$2728,1,Calcs!$F$18:$F$2728,K$12,Calcs!$G$18:$G$2728,L$12,Calcs!$C$18:$C$2728,0,Calcs!$B$18:$B$2728,$B37)=0,".",COUNTIFS(Calcs!$E$18:$E$2728,1,Calcs!$F$18:$F$2728,K$12,Calcs!$G$18:$G$2728,L$12,Calcs!$C$18:$C$2728,0,Calcs!$B$18:$B$2728,$B37))</f>
        <v>.</v>
      </c>
      <c r="M37" s="35" t="str">
        <f>IF(COUNTIFS(Calcs!$B$18:$B$2728,$B37,Calcs!P$18:P$2728,"&gt;0")=0,".",COUNTIFS(Calcs!$B$18:$B$2728,$B37,Calcs!P$18:P$2728,"&gt;0"))</f>
        <v>.</v>
      </c>
      <c r="N37" s="83" t="str">
        <f>IF(COUNTIFS(Calcs!$B$18:$B$2728,$B37,Calcs!Q$18:Q$2728,"&gt;0")=0,".",COUNTIFS(Calcs!$B$18:$B$2728,$B37,Calcs!Q$18:Q$2728,"&gt;0"))</f>
        <v>.</v>
      </c>
      <c r="O37" s="33"/>
      <c r="P37" s="33"/>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row>
    <row r="38" spans="1:40" x14ac:dyDescent="0.2">
      <c r="A38" s="142">
        <v>20</v>
      </c>
      <c r="B38" s="316"/>
      <c r="C38" s="32"/>
      <c r="D38" s="201" t="str">
        <f>IFERROR(AVERAGEIF(Calcs!$B$18:$B$2728,$B38,Calcs!L$18:L$2728),".")</f>
        <v>.</v>
      </c>
      <c r="E38" s="204" t="str">
        <f>IFERROR(AVERAGEIF(Calcs!$B$18:$B$2728,$B38,Calcs!M$18:M$2728),".")</f>
        <v>.</v>
      </c>
      <c r="F38" s="34" t="str">
        <f>IFERROR(AVERAGEIF(Calcs!$B$18:$B$2728,$B38,Calcs!N$18:N$2728),".")</f>
        <v>.</v>
      </c>
      <c r="G38" s="171" t="str">
        <f>IFERROR(AVERAGEIF(Calcs!$B$18:$B$2728,$B38,Calcs!O$18:O$2728),".")</f>
        <v>.</v>
      </c>
      <c r="H38" s="32"/>
      <c r="I38" s="81" t="str">
        <f>IF(COUNTIFS(Calcs!$E$18:$E$2728,1,Calcs!$F$18:$F$2728,I$12,Calcs!$C$18:$C$2728,0,Calcs!$B$18:$B$2728,$B38)=0,".",(COUNTIFS(Calcs!$E$18:$E$2728,1,Calcs!$F$18:$F$2728,I$12,Calcs!$C$18:$C$2728,0,Calcs!$B$18:$B$2728,$B38)))</f>
        <v>.</v>
      </c>
      <c r="J38" s="42" t="str">
        <f>IF(COUNTIFS(Calcs!$E$18:$E$2728,1,Calcs!$F$18:$F$2728,I$12,Calcs!$G$18:$G$2728,J$12,Calcs!$C$18:$C$2728,0,Calcs!$B$18:$B$2728,$B38)=0,".",COUNTIFS(Calcs!$E$18:$E$2728,1,Calcs!$F$18:$F$2728,I$12,Calcs!$G$18:$G$2728,J$12,Calcs!$C$18:$C$2728,0,Calcs!$B$18:$B$2728,$B38))</f>
        <v>.</v>
      </c>
      <c r="K38" s="42" t="str">
        <f>IF(COUNTIFS(Calcs!$E$18:$E$2728,1,Calcs!$F$18:$F$2728,K$12,Calcs!$C$18:$C$2728,0,Calcs!$B$18:$B$2728,$B38)=0,".",COUNTIFS(Calcs!$E$18:$E$2728,1,Calcs!$F$18:$F$2728,K$12,Calcs!$C$18:$C$2728,0,Calcs!$B$18:$B$2728,$B38))</f>
        <v>.</v>
      </c>
      <c r="L38" s="42" t="str">
        <f>IF(COUNTIFS(Calcs!$E$18:$E$2728,1,Calcs!$F$18:$F$2728,K$12,Calcs!$G$18:$G$2728,L$12,Calcs!$C$18:$C$2728,0,Calcs!$B$18:$B$2728,$B38)=0,".",COUNTIFS(Calcs!$E$18:$E$2728,1,Calcs!$F$18:$F$2728,K$12,Calcs!$G$18:$G$2728,L$12,Calcs!$C$18:$C$2728,0,Calcs!$B$18:$B$2728,$B38))</f>
        <v>.</v>
      </c>
      <c r="M38" s="35" t="str">
        <f>IF(COUNTIFS(Calcs!$B$18:$B$2728,$B38,Calcs!P$18:P$2728,"&gt;0")=0,".",COUNTIFS(Calcs!$B$18:$B$2728,$B38,Calcs!P$18:P$2728,"&gt;0"))</f>
        <v>.</v>
      </c>
      <c r="N38" s="83" t="str">
        <f>IF(COUNTIFS(Calcs!$B$18:$B$2728,$B38,Calcs!Q$18:Q$2728,"&gt;0")=0,".",COUNTIFS(Calcs!$B$18:$B$2728,$B38,Calcs!Q$18:Q$2728,"&gt;0"))</f>
        <v>.</v>
      </c>
      <c r="O38" s="33"/>
      <c r="P38" s="33"/>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row>
    <row r="39" spans="1:40" s="103" customFormat="1" x14ac:dyDescent="0.2">
      <c r="A39" s="142">
        <v>21</v>
      </c>
      <c r="B39" s="316"/>
      <c r="C39" s="32"/>
      <c r="D39" s="201" t="str">
        <f>IFERROR(AVERAGEIF(Calcs!$B$18:$B$2728,$B39,Calcs!L$18:L$2728),".")</f>
        <v>.</v>
      </c>
      <c r="E39" s="204" t="str">
        <f>IFERROR(AVERAGEIF(Calcs!$B$18:$B$2728,$B39,Calcs!M$18:M$2728),".")</f>
        <v>.</v>
      </c>
      <c r="F39" s="34" t="str">
        <f>IFERROR(AVERAGEIF(Calcs!$B$18:$B$2728,$B39,Calcs!N$18:N$2728),".")</f>
        <v>.</v>
      </c>
      <c r="G39" s="171" t="str">
        <f>IFERROR(AVERAGEIF(Calcs!$B$18:$B$2728,$B39,Calcs!O$18:O$2728),".")</f>
        <v>.</v>
      </c>
      <c r="H39" s="32"/>
      <c r="I39" s="81" t="str">
        <f>IF(COUNTIFS(Calcs!$E$18:$E$2728,1,Calcs!$F$18:$F$2728,I$12,Calcs!$C$18:$C$2728,0,Calcs!$B$18:$B$2728,$B39)=0,".",(COUNTIFS(Calcs!$E$18:$E$2728,1,Calcs!$F$18:$F$2728,I$12,Calcs!$C$18:$C$2728,0,Calcs!$B$18:$B$2728,$B39)))</f>
        <v>.</v>
      </c>
      <c r="J39" s="42" t="str">
        <f>IF(COUNTIFS(Calcs!$E$18:$E$2728,1,Calcs!$F$18:$F$2728,I$12,Calcs!$G$18:$G$2728,J$12,Calcs!$C$18:$C$2728,0,Calcs!$B$18:$B$2728,$B39)=0,".",COUNTIFS(Calcs!$E$18:$E$2728,1,Calcs!$F$18:$F$2728,I$12,Calcs!$G$18:$G$2728,J$12,Calcs!$C$18:$C$2728,0,Calcs!$B$18:$B$2728,$B39))</f>
        <v>.</v>
      </c>
      <c r="K39" s="42" t="str">
        <f>IF(COUNTIFS(Calcs!$E$18:$E$2728,1,Calcs!$F$18:$F$2728,K$12,Calcs!$C$18:$C$2728,0,Calcs!$B$18:$B$2728,$B39)=0,".",COUNTIFS(Calcs!$E$18:$E$2728,1,Calcs!$F$18:$F$2728,K$12,Calcs!$C$18:$C$2728,0,Calcs!$B$18:$B$2728,$B39))</f>
        <v>.</v>
      </c>
      <c r="L39" s="42" t="str">
        <f>IF(COUNTIFS(Calcs!$E$18:$E$2728,1,Calcs!$F$18:$F$2728,K$12,Calcs!$G$18:$G$2728,L$12,Calcs!$C$18:$C$2728,0,Calcs!$B$18:$B$2728,$B39)=0,".",COUNTIFS(Calcs!$E$18:$E$2728,1,Calcs!$F$18:$F$2728,K$12,Calcs!$G$18:$G$2728,L$12,Calcs!$C$18:$C$2728,0,Calcs!$B$18:$B$2728,$B39))</f>
        <v>.</v>
      </c>
      <c r="M39" s="35" t="str">
        <f>IF(COUNTIFS(Calcs!$B$18:$B$2728,$B39,Calcs!P$18:P$2728,"&gt;0")=0,".",COUNTIFS(Calcs!$B$18:$B$2728,$B39,Calcs!P$18:P$2728,"&gt;0"))</f>
        <v>.</v>
      </c>
      <c r="N39" s="83" t="str">
        <f>IF(COUNTIFS(Calcs!$B$18:$B$2728,$B39,Calcs!Q$18:Q$2728,"&gt;0")=0,".",COUNTIFS(Calcs!$B$18:$B$2728,$B39,Calcs!Q$18:Q$2728,"&gt;0"))</f>
        <v>.</v>
      </c>
      <c r="O39" s="33"/>
      <c r="P39" s="33"/>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row>
    <row r="40" spans="1:40" x14ac:dyDescent="0.2">
      <c r="A40" s="142">
        <f t="shared" ref="A40:A103" si="0">A39+1</f>
        <v>22</v>
      </c>
      <c r="B40" s="316"/>
      <c r="C40" s="32"/>
      <c r="D40" s="201" t="str">
        <f>IFERROR(AVERAGEIF(Calcs!$B$18:$B$2728,$B40,Calcs!L$18:L$2728),".")</f>
        <v>.</v>
      </c>
      <c r="E40" s="204" t="str">
        <f>IFERROR(AVERAGEIF(Calcs!$B$18:$B$2728,$B40,Calcs!M$18:M$2728),".")</f>
        <v>.</v>
      </c>
      <c r="F40" s="34" t="str">
        <f>IFERROR(AVERAGEIF(Calcs!$B$18:$B$2728,$B40,Calcs!N$18:N$2728),".")</f>
        <v>.</v>
      </c>
      <c r="G40" s="171" t="str">
        <f>IFERROR(AVERAGEIF(Calcs!$B$18:$B$2728,$B40,Calcs!O$18:O$2728),".")</f>
        <v>.</v>
      </c>
      <c r="H40" s="32"/>
      <c r="I40" s="81" t="str">
        <f>IF(COUNTIFS(Calcs!$E$18:$E$2728,1,Calcs!$F$18:$F$2728,I$12,Calcs!$C$18:$C$2728,0,Calcs!$B$18:$B$2728,$B40)=0,".",(COUNTIFS(Calcs!$E$18:$E$2728,1,Calcs!$F$18:$F$2728,I$12,Calcs!$C$18:$C$2728,0,Calcs!$B$18:$B$2728,$B40)))</f>
        <v>.</v>
      </c>
      <c r="J40" s="42" t="str">
        <f>IF(COUNTIFS(Calcs!$E$18:$E$2728,1,Calcs!$F$18:$F$2728,I$12,Calcs!$G$18:$G$2728,J$12,Calcs!$C$18:$C$2728,0,Calcs!$B$18:$B$2728,$B40)=0,".",COUNTIFS(Calcs!$E$18:$E$2728,1,Calcs!$F$18:$F$2728,I$12,Calcs!$G$18:$G$2728,J$12,Calcs!$C$18:$C$2728,0,Calcs!$B$18:$B$2728,$B40))</f>
        <v>.</v>
      </c>
      <c r="K40" s="42" t="str">
        <f>IF(COUNTIFS(Calcs!$E$18:$E$2728,1,Calcs!$F$18:$F$2728,K$12,Calcs!$C$18:$C$2728,0,Calcs!$B$18:$B$2728,$B40)=0,".",COUNTIFS(Calcs!$E$18:$E$2728,1,Calcs!$F$18:$F$2728,K$12,Calcs!$C$18:$C$2728,0,Calcs!$B$18:$B$2728,$B40))</f>
        <v>.</v>
      </c>
      <c r="L40" s="42" t="str">
        <f>IF(COUNTIFS(Calcs!$E$18:$E$2728,1,Calcs!$F$18:$F$2728,K$12,Calcs!$G$18:$G$2728,L$12,Calcs!$C$18:$C$2728,0,Calcs!$B$18:$B$2728,$B40)=0,".",COUNTIFS(Calcs!$E$18:$E$2728,1,Calcs!$F$18:$F$2728,K$12,Calcs!$G$18:$G$2728,L$12,Calcs!$C$18:$C$2728,0,Calcs!$B$18:$B$2728,$B40))</f>
        <v>.</v>
      </c>
      <c r="M40" s="35" t="str">
        <f>IF(COUNTIFS(Calcs!$B$18:$B$2728,$B40,Calcs!P$18:P$2728,"&gt;0")=0,".",COUNTIFS(Calcs!$B$18:$B$2728,$B40,Calcs!P$18:P$2728,"&gt;0"))</f>
        <v>.</v>
      </c>
      <c r="N40" s="83" t="str">
        <f>IF(COUNTIFS(Calcs!$B$18:$B$2728,$B40,Calcs!Q$18:Q$2728,"&gt;0")=0,".",COUNTIFS(Calcs!$B$18:$B$2728,$B40,Calcs!Q$18:Q$2728,"&gt;0"))</f>
        <v>.</v>
      </c>
      <c r="O40" s="33"/>
      <c r="P40" s="33"/>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row>
    <row r="41" spans="1:40" x14ac:dyDescent="0.2">
      <c r="A41" s="142">
        <f t="shared" si="0"/>
        <v>23</v>
      </c>
      <c r="B41" s="316"/>
      <c r="C41" s="32"/>
      <c r="D41" s="201" t="str">
        <f>IFERROR(AVERAGEIF(Calcs!$B$18:$B$2728,$B41,Calcs!L$18:L$2728),".")</f>
        <v>.</v>
      </c>
      <c r="E41" s="204" t="str">
        <f>IFERROR(AVERAGEIF(Calcs!$B$18:$B$2728,$B41,Calcs!M$18:M$2728),".")</f>
        <v>.</v>
      </c>
      <c r="F41" s="34" t="str">
        <f>IFERROR(AVERAGEIF(Calcs!$B$18:$B$2728,$B41,Calcs!N$18:N$2728),".")</f>
        <v>.</v>
      </c>
      <c r="G41" s="171" t="str">
        <f>IFERROR(AVERAGEIF(Calcs!$B$18:$B$2728,$B41,Calcs!O$18:O$2728),".")</f>
        <v>.</v>
      </c>
      <c r="H41" s="32"/>
      <c r="I41" s="81" t="str">
        <f>IF(COUNTIFS(Calcs!$E$18:$E$2728,1,Calcs!$F$18:$F$2728,I$12,Calcs!$C$18:$C$2728,0,Calcs!$B$18:$B$2728,$B41)=0,".",(COUNTIFS(Calcs!$E$18:$E$2728,1,Calcs!$F$18:$F$2728,I$12,Calcs!$C$18:$C$2728,0,Calcs!$B$18:$B$2728,$B41)))</f>
        <v>.</v>
      </c>
      <c r="J41" s="42" t="str">
        <f>IF(COUNTIFS(Calcs!$E$18:$E$2728,1,Calcs!$F$18:$F$2728,I$12,Calcs!$G$18:$G$2728,J$12,Calcs!$C$18:$C$2728,0,Calcs!$B$18:$B$2728,$B41)=0,".",COUNTIFS(Calcs!$E$18:$E$2728,1,Calcs!$F$18:$F$2728,I$12,Calcs!$G$18:$G$2728,J$12,Calcs!$C$18:$C$2728,0,Calcs!$B$18:$B$2728,$B41))</f>
        <v>.</v>
      </c>
      <c r="K41" s="42" t="str">
        <f>IF(COUNTIFS(Calcs!$E$18:$E$2728,1,Calcs!$F$18:$F$2728,K$12,Calcs!$C$18:$C$2728,0,Calcs!$B$18:$B$2728,$B41)=0,".",COUNTIFS(Calcs!$E$18:$E$2728,1,Calcs!$F$18:$F$2728,K$12,Calcs!$C$18:$C$2728,0,Calcs!$B$18:$B$2728,$B41))</f>
        <v>.</v>
      </c>
      <c r="L41" s="42" t="str">
        <f>IF(COUNTIFS(Calcs!$E$18:$E$2728,1,Calcs!$F$18:$F$2728,K$12,Calcs!$G$18:$G$2728,L$12,Calcs!$C$18:$C$2728,0,Calcs!$B$18:$B$2728,$B41)=0,".",COUNTIFS(Calcs!$E$18:$E$2728,1,Calcs!$F$18:$F$2728,K$12,Calcs!$G$18:$G$2728,L$12,Calcs!$C$18:$C$2728,0,Calcs!$B$18:$B$2728,$B41))</f>
        <v>.</v>
      </c>
      <c r="M41" s="35" t="str">
        <f>IF(COUNTIFS(Calcs!$B$18:$B$2728,$B41,Calcs!P$18:P$2728,"&gt;0")=0,".",COUNTIFS(Calcs!$B$18:$B$2728,$B41,Calcs!P$18:P$2728,"&gt;0"))</f>
        <v>.</v>
      </c>
      <c r="N41" s="83" t="str">
        <f>IF(COUNTIFS(Calcs!$B$18:$B$2728,$B41,Calcs!Q$18:Q$2728,"&gt;0")=0,".",COUNTIFS(Calcs!$B$18:$B$2728,$B41,Calcs!Q$18:Q$2728,"&gt;0"))</f>
        <v>.</v>
      </c>
      <c r="O41" s="33"/>
      <c r="P41" s="33"/>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row>
    <row r="42" spans="1:40" x14ac:dyDescent="0.2">
      <c r="A42" s="142">
        <f t="shared" si="0"/>
        <v>24</v>
      </c>
      <c r="B42" s="316"/>
      <c r="C42" s="32"/>
      <c r="D42" s="201" t="str">
        <f>IFERROR(AVERAGEIF(Calcs!$B$18:$B$2728,$B42,Calcs!L$18:L$2728),".")</f>
        <v>.</v>
      </c>
      <c r="E42" s="204" t="str">
        <f>IFERROR(AVERAGEIF(Calcs!$B$18:$B$2728,$B42,Calcs!M$18:M$2728),".")</f>
        <v>.</v>
      </c>
      <c r="F42" s="34" t="str">
        <f>IFERROR(AVERAGEIF(Calcs!$B$18:$B$2728,$B42,Calcs!N$18:N$2728),".")</f>
        <v>.</v>
      </c>
      <c r="G42" s="171" t="str">
        <f>IFERROR(AVERAGEIF(Calcs!$B$18:$B$2728,$B42,Calcs!O$18:O$2728),".")</f>
        <v>.</v>
      </c>
      <c r="H42" s="32"/>
      <c r="I42" s="81" t="str">
        <f>IF(COUNTIFS(Calcs!$E$18:$E$2728,1,Calcs!$F$18:$F$2728,I$12,Calcs!$C$18:$C$2728,0,Calcs!$B$18:$B$2728,$B42)=0,".",(COUNTIFS(Calcs!$E$18:$E$2728,1,Calcs!$F$18:$F$2728,I$12,Calcs!$C$18:$C$2728,0,Calcs!$B$18:$B$2728,$B42)))</f>
        <v>.</v>
      </c>
      <c r="J42" s="42" t="str">
        <f>IF(COUNTIFS(Calcs!$E$18:$E$2728,1,Calcs!$F$18:$F$2728,I$12,Calcs!$G$18:$G$2728,J$12,Calcs!$C$18:$C$2728,0,Calcs!$B$18:$B$2728,$B42)=0,".",COUNTIFS(Calcs!$E$18:$E$2728,1,Calcs!$F$18:$F$2728,I$12,Calcs!$G$18:$G$2728,J$12,Calcs!$C$18:$C$2728,0,Calcs!$B$18:$B$2728,$B42))</f>
        <v>.</v>
      </c>
      <c r="K42" s="42" t="str">
        <f>IF(COUNTIFS(Calcs!$E$18:$E$2728,1,Calcs!$F$18:$F$2728,K$12,Calcs!$C$18:$C$2728,0,Calcs!$B$18:$B$2728,$B42)=0,".",COUNTIFS(Calcs!$E$18:$E$2728,1,Calcs!$F$18:$F$2728,K$12,Calcs!$C$18:$C$2728,0,Calcs!$B$18:$B$2728,$B42))</f>
        <v>.</v>
      </c>
      <c r="L42" s="42" t="str">
        <f>IF(COUNTIFS(Calcs!$E$18:$E$2728,1,Calcs!$F$18:$F$2728,K$12,Calcs!$G$18:$G$2728,L$12,Calcs!$C$18:$C$2728,0,Calcs!$B$18:$B$2728,$B42)=0,".",COUNTIFS(Calcs!$E$18:$E$2728,1,Calcs!$F$18:$F$2728,K$12,Calcs!$G$18:$G$2728,L$12,Calcs!$C$18:$C$2728,0,Calcs!$B$18:$B$2728,$B42))</f>
        <v>.</v>
      </c>
      <c r="M42" s="35" t="str">
        <f>IF(COUNTIFS(Calcs!$B$18:$B$2728,$B42,Calcs!P$18:P$2728,"&gt;0")=0,".",COUNTIFS(Calcs!$B$18:$B$2728,$B42,Calcs!P$18:P$2728,"&gt;0"))</f>
        <v>.</v>
      </c>
      <c r="N42" s="83" t="str">
        <f>IF(COUNTIFS(Calcs!$B$18:$B$2728,$B42,Calcs!Q$18:Q$2728,"&gt;0")=0,".",COUNTIFS(Calcs!$B$18:$B$2728,$B42,Calcs!Q$18:Q$2728,"&gt;0"))</f>
        <v>.</v>
      </c>
      <c r="O42" s="33"/>
      <c r="P42" s="33"/>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row>
    <row r="43" spans="1:40" x14ac:dyDescent="0.2">
      <c r="A43" s="142">
        <f t="shared" si="0"/>
        <v>25</v>
      </c>
      <c r="B43" s="316"/>
      <c r="C43" s="32"/>
      <c r="D43" s="201" t="str">
        <f>IFERROR(AVERAGEIF(Calcs!$B$18:$B$2728,$B43,Calcs!L$18:L$2728),".")</f>
        <v>.</v>
      </c>
      <c r="E43" s="204" t="str">
        <f>IFERROR(AVERAGEIF(Calcs!$B$18:$B$2728,$B43,Calcs!M$18:M$2728),".")</f>
        <v>.</v>
      </c>
      <c r="F43" s="34" t="str">
        <f>IFERROR(AVERAGEIF(Calcs!$B$18:$B$2728,$B43,Calcs!N$18:N$2728),".")</f>
        <v>.</v>
      </c>
      <c r="G43" s="171" t="str">
        <f>IFERROR(AVERAGEIF(Calcs!$B$18:$B$2728,$B43,Calcs!O$18:O$2728),".")</f>
        <v>.</v>
      </c>
      <c r="H43" s="32"/>
      <c r="I43" s="81" t="str">
        <f>IF(COUNTIFS(Calcs!$E$18:$E$2728,1,Calcs!$F$18:$F$2728,I$12,Calcs!$C$18:$C$2728,0,Calcs!$B$18:$B$2728,$B43)=0,".",(COUNTIFS(Calcs!$E$18:$E$2728,1,Calcs!$F$18:$F$2728,I$12,Calcs!$C$18:$C$2728,0,Calcs!$B$18:$B$2728,$B43)))</f>
        <v>.</v>
      </c>
      <c r="J43" s="42" t="str">
        <f>IF(COUNTIFS(Calcs!$E$18:$E$2728,1,Calcs!$F$18:$F$2728,I$12,Calcs!$G$18:$G$2728,J$12,Calcs!$C$18:$C$2728,0,Calcs!$B$18:$B$2728,$B43)=0,".",COUNTIFS(Calcs!$E$18:$E$2728,1,Calcs!$F$18:$F$2728,I$12,Calcs!$G$18:$G$2728,J$12,Calcs!$C$18:$C$2728,0,Calcs!$B$18:$B$2728,$B43))</f>
        <v>.</v>
      </c>
      <c r="K43" s="42" t="str">
        <f>IF(COUNTIFS(Calcs!$E$18:$E$2728,1,Calcs!$F$18:$F$2728,K$12,Calcs!$C$18:$C$2728,0,Calcs!$B$18:$B$2728,$B43)=0,".",COUNTIFS(Calcs!$E$18:$E$2728,1,Calcs!$F$18:$F$2728,K$12,Calcs!$C$18:$C$2728,0,Calcs!$B$18:$B$2728,$B43))</f>
        <v>.</v>
      </c>
      <c r="L43" s="42" t="str">
        <f>IF(COUNTIFS(Calcs!$E$18:$E$2728,1,Calcs!$F$18:$F$2728,K$12,Calcs!$G$18:$G$2728,L$12,Calcs!$C$18:$C$2728,0,Calcs!$B$18:$B$2728,$B43)=0,".",COUNTIFS(Calcs!$E$18:$E$2728,1,Calcs!$F$18:$F$2728,K$12,Calcs!$G$18:$G$2728,L$12,Calcs!$C$18:$C$2728,0,Calcs!$B$18:$B$2728,$B43))</f>
        <v>.</v>
      </c>
      <c r="M43" s="35" t="str">
        <f>IF(COUNTIFS(Calcs!$B$18:$B$2728,$B43,Calcs!P$18:P$2728,"&gt;0")=0,".",COUNTIFS(Calcs!$B$18:$B$2728,$B43,Calcs!P$18:P$2728,"&gt;0"))</f>
        <v>.</v>
      </c>
      <c r="N43" s="83" t="str">
        <f>IF(COUNTIFS(Calcs!$B$18:$B$2728,$B43,Calcs!Q$18:Q$2728,"&gt;0")=0,".",COUNTIFS(Calcs!$B$18:$B$2728,$B43,Calcs!Q$18:Q$2728,"&gt;0"))</f>
        <v>.</v>
      </c>
      <c r="O43" s="33"/>
      <c r="P43" s="33"/>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row>
    <row r="44" spans="1:40" x14ac:dyDescent="0.2">
      <c r="A44" s="142">
        <f t="shared" si="0"/>
        <v>26</v>
      </c>
      <c r="B44" s="316"/>
      <c r="C44" s="32"/>
      <c r="D44" s="201" t="str">
        <f>IFERROR(AVERAGEIF(Calcs!$B$18:$B$2728,$B44,Calcs!L$18:L$2728),".")</f>
        <v>.</v>
      </c>
      <c r="E44" s="204" t="str">
        <f>IFERROR(AVERAGEIF(Calcs!$B$18:$B$2728,$B44,Calcs!M$18:M$2728),".")</f>
        <v>.</v>
      </c>
      <c r="F44" s="34" t="str">
        <f>IFERROR(AVERAGEIF(Calcs!$B$18:$B$2728,$B44,Calcs!N$18:N$2728),".")</f>
        <v>.</v>
      </c>
      <c r="G44" s="171" t="str">
        <f>IFERROR(AVERAGEIF(Calcs!$B$18:$B$2728,$B44,Calcs!O$18:O$2728),".")</f>
        <v>.</v>
      </c>
      <c r="H44" s="32"/>
      <c r="I44" s="81" t="str">
        <f>IF(COUNTIFS(Calcs!$E$18:$E$2728,1,Calcs!$F$18:$F$2728,I$12,Calcs!$C$18:$C$2728,0,Calcs!$B$18:$B$2728,$B44)=0,".",(COUNTIFS(Calcs!$E$18:$E$2728,1,Calcs!$F$18:$F$2728,I$12,Calcs!$C$18:$C$2728,0,Calcs!$B$18:$B$2728,$B44)))</f>
        <v>.</v>
      </c>
      <c r="J44" s="42" t="str">
        <f>IF(COUNTIFS(Calcs!$E$18:$E$2728,1,Calcs!$F$18:$F$2728,I$12,Calcs!$G$18:$G$2728,J$12,Calcs!$C$18:$C$2728,0,Calcs!$B$18:$B$2728,$B44)=0,".",COUNTIFS(Calcs!$E$18:$E$2728,1,Calcs!$F$18:$F$2728,I$12,Calcs!$G$18:$G$2728,J$12,Calcs!$C$18:$C$2728,0,Calcs!$B$18:$B$2728,$B44))</f>
        <v>.</v>
      </c>
      <c r="K44" s="42" t="str">
        <f>IF(COUNTIFS(Calcs!$E$18:$E$2728,1,Calcs!$F$18:$F$2728,K$12,Calcs!$C$18:$C$2728,0,Calcs!$B$18:$B$2728,$B44)=0,".",COUNTIFS(Calcs!$E$18:$E$2728,1,Calcs!$F$18:$F$2728,K$12,Calcs!$C$18:$C$2728,0,Calcs!$B$18:$B$2728,$B44))</f>
        <v>.</v>
      </c>
      <c r="L44" s="42" t="str">
        <f>IF(COUNTIFS(Calcs!$E$18:$E$2728,1,Calcs!$F$18:$F$2728,K$12,Calcs!$G$18:$G$2728,L$12,Calcs!$C$18:$C$2728,0,Calcs!$B$18:$B$2728,$B44)=0,".",COUNTIFS(Calcs!$E$18:$E$2728,1,Calcs!$F$18:$F$2728,K$12,Calcs!$G$18:$G$2728,L$12,Calcs!$C$18:$C$2728,0,Calcs!$B$18:$B$2728,$B44))</f>
        <v>.</v>
      </c>
      <c r="M44" s="35" t="str">
        <f>IF(COUNTIFS(Calcs!$B$18:$B$2728,$B44,Calcs!P$18:P$2728,"&gt;0")=0,".",COUNTIFS(Calcs!$B$18:$B$2728,$B44,Calcs!P$18:P$2728,"&gt;0"))</f>
        <v>.</v>
      </c>
      <c r="N44" s="83" t="str">
        <f>IF(COUNTIFS(Calcs!$B$18:$B$2728,$B44,Calcs!Q$18:Q$2728,"&gt;0")=0,".",COUNTIFS(Calcs!$B$18:$B$2728,$B44,Calcs!Q$18:Q$2728,"&gt;0"))</f>
        <v>.</v>
      </c>
      <c r="O44" s="33"/>
      <c r="P44" s="33"/>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row>
    <row r="45" spans="1:40" x14ac:dyDescent="0.2">
      <c r="A45" s="142">
        <f t="shared" si="0"/>
        <v>27</v>
      </c>
      <c r="B45" s="316"/>
      <c r="C45" s="32"/>
      <c r="D45" s="201" t="str">
        <f>IFERROR(AVERAGEIF(Calcs!$B$18:$B$2728,$B45,Calcs!L$18:L$2728),".")</f>
        <v>.</v>
      </c>
      <c r="E45" s="204" t="str">
        <f>IFERROR(AVERAGEIF(Calcs!$B$18:$B$2728,$B45,Calcs!M$18:M$2728),".")</f>
        <v>.</v>
      </c>
      <c r="F45" s="34" t="str">
        <f>IFERROR(AVERAGEIF(Calcs!$B$18:$B$2728,$B45,Calcs!N$18:N$2728),".")</f>
        <v>.</v>
      </c>
      <c r="G45" s="171" t="str">
        <f>IFERROR(AVERAGEIF(Calcs!$B$18:$B$2728,$B45,Calcs!O$18:O$2728),".")</f>
        <v>.</v>
      </c>
      <c r="H45" s="32"/>
      <c r="I45" s="81" t="str">
        <f>IF(COUNTIFS(Calcs!$E$18:$E$2728,1,Calcs!$F$18:$F$2728,I$12,Calcs!$C$18:$C$2728,0,Calcs!$B$18:$B$2728,$B45)=0,".",(COUNTIFS(Calcs!$E$18:$E$2728,1,Calcs!$F$18:$F$2728,I$12,Calcs!$C$18:$C$2728,0,Calcs!$B$18:$B$2728,$B45)))</f>
        <v>.</v>
      </c>
      <c r="J45" s="42" t="str">
        <f>IF(COUNTIFS(Calcs!$E$18:$E$2728,1,Calcs!$F$18:$F$2728,I$12,Calcs!$G$18:$G$2728,J$12,Calcs!$C$18:$C$2728,0,Calcs!$B$18:$B$2728,$B45)=0,".",COUNTIFS(Calcs!$E$18:$E$2728,1,Calcs!$F$18:$F$2728,I$12,Calcs!$G$18:$G$2728,J$12,Calcs!$C$18:$C$2728,0,Calcs!$B$18:$B$2728,$B45))</f>
        <v>.</v>
      </c>
      <c r="K45" s="42" t="str">
        <f>IF(COUNTIFS(Calcs!$E$18:$E$2728,1,Calcs!$F$18:$F$2728,K$12,Calcs!$C$18:$C$2728,0,Calcs!$B$18:$B$2728,$B45)=0,".",COUNTIFS(Calcs!$E$18:$E$2728,1,Calcs!$F$18:$F$2728,K$12,Calcs!$C$18:$C$2728,0,Calcs!$B$18:$B$2728,$B45))</f>
        <v>.</v>
      </c>
      <c r="L45" s="42" t="str">
        <f>IF(COUNTIFS(Calcs!$E$18:$E$2728,1,Calcs!$F$18:$F$2728,K$12,Calcs!$G$18:$G$2728,L$12,Calcs!$C$18:$C$2728,0,Calcs!$B$18:$B$2728,$B45)=0,".",COUNTIFS(Calcs!$E$18:$E$2728,1,Calcs!$F$18:$F$2728,K$12,Calcs!$G$18:$G$2728,L$12,Calcs!$C$18:$C$2728,0,Calcs!$B$18:$B$2728,$B45))</f>
        <v>.</v>
      </c>
      <c r="M45" s="35" t="str">
        <f>IF(COUNTIFS(Calcs!$B$18:$B$2728,$B45,Calcs!P$18:P$2728,"&gt;0")=0,".",COUNTIFS(Calcs!$B$18:$B$2728,$B45,Calcs!P$18:P$2728,"&gt;0"))</f>
        <v>.</v>
      </c>
      <c r="N45" s="83" t="str">
        <f>IF(COUNTIFS(Calcs!$B$18:$B$2728,$B45,Calcs!Q$18:Q$2728,"&gt;0")=0,".",COUNTIFS(Calcs!$B$18:$B$2728,$B45,Calcs!Q$18:Q$2728,"&gt;0"))</f>
        <v>.</v>
      </c>
      <c r="O45" s="33"/>
      <c r="P45" s="33"/>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row>
    <row r="46" spans="1:40" x14ac:dyDescent="0.2">
      <c r="A46" s="142">
        <f t="shared" si="0"/>
        <v>28</v>
      </c>
      <c r="B46" s="316"/>
      <c r="C46" s="32"/>
      <c r="D46" s="201" t="str">
        <f>IFERROR(AVERAGEIF(Calcs!$B$18:$B$2728,$B46,Calcs!L$18:L$2728),".")</f>
        <v>.</v>
      </c>
      <c r="E46" s="204" t="str">
        <f>IFERROR(AVERAGEIF(Calcs!$B$18:$B$2728,$B46,Calcs!M$18:M$2728),".")</f>
        <v>.</v>
      </c>
      <c r="F46" s="34" t="str">
        <f>IFERROR(AVERAGEIF(Calcs!$B$18:$B$2728,$B46,Calcs!N$18:N$2728),".")</f>
        <v>.</v>
      </c>
      <c r="G46" s="171" t="str">
        <f>IFERROR(AVERAGEIF(Calcs!$B$18:$B$2728,$B46,Calcs!O$18:O$2728),".")</f>
        <v>.</v>
      </c>
      <c r="H46" s="32"/>
      <c r="I46" s="81" t="str">
        <f>IF(COUNTIFS(Calcs!$E$18:$E$2728,1,Calcs!$F$18:$F$2728,I$12,Calcs!$C$18:$C$2728,0,Calcs!$B$18:$B$2728,$B46)=0,".",(COUNTIFS(Calcs!$E$18:$E$2728,1,Calcs!$F$18:$F$2728,I$12,Calcs!$C$18:$C$2728,0,Calcs!$B$18:$B$2728,$B46)))</f>
        <v>.</v>
      </c>
      <c r="J46" s="42" t="str">
        <f>IF(COUNTIFS(Calcs!$E$18:$E$2728,1,Calcs!$F$18:$F$2728,I$12,Calcs!$G$18:$G$2728,J$12,Calcs!$C$18:$C$2728,0,Calcs!$B$18:$B$2728,$B46)=0,".",COUNTIFS(Calcs!$E$18:$E$2728,1,Calcs!$F$18:$F$2728,I$12,Calcs!$G$18:$G$2728,J$12,Calcs!$C$18:$C$2728,0,Calcs!$B$18:$B$2728,$B46))</f>
        <v>.</v>
      </c>
      <c r="K46" s="42" t="str">
        <f>IF(COUNTIFS(Calcs!$E$18:$E$2728,1,Calcs!$F$18:$F$2728,K$12,Calcs!$C$18:$C$2728,0,Calcs!$B$18:$B$2728,$B46)=0,".",COUNTIFS(Calcs!$E$18:$E$2728,1,Calcs!$F$18:$F$2728,K$12,Calcs!$C$18:$C$2728,0,Calcs!$B$18:$B$2728,$B46))</f>
        <v>.</v>
      </c>
      <c r="L46" s="42" t="str">
        <f>IF(COUNTIFS(Calcs!$E$18:$E$2728,1,Calcs!$F$18:$F$2728,K$12,Calcs!$G$18:$G$2728,L$12,Calcs!$C$18:$C$2728,0,Calcs!$B$18:$B$2728,$B46)=0,".",COUNTIFS(Calcs!$E$18:$E$2728,1,Calcs!$F$18:$F$2728,K$12,Calcs!$G$18:$G$2728,L$12,Calcs!$C$18:$C$2728,0,Calcs!$B$18:$B$2728,$B46))</f>
        <v>.</v>
      </c>
      <c r="M46" s="35" t="str">
        <f>IF(COUNTIFS(Calcs!$B$18:$B$2728,$B46,Calcs!P$18:P$2728,"&gt;0")=0,".",COUNTIFS(Calcs!$B$18:$B$2728,$B46,Calcs!P$18:P$2728,"&gt;0"))</f>
        <v>.</v>
      </c>
      <c r="N46" s="83" t="str">
        <f>IF(COUNTIFS(Calcs!$B$18:$B$2728,$B46,Calcs!Q$18:Q$2728,"&gt;0")=0,".",COUNTIFS(Calcs!$B$18:$B$2728,$B46,Calcs!Q$18:Q$2728,"&gt;0"))</f>
        <v>.</v>
      </c>
      <c r="O46" s="33"/>
      <c r="P46" s="33"/>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row>
    <row r="47" spans="1:40" x14ac:dyDescent="0.2">
      <c r="A47" s="142">
        <f t="shared" si="0"/>
        <v>29</v>
      </c>
      <c r="B47" s="316"/>
      <c r="C47" s="32"/>
      <c r="D47" s="201" t="str">
        <f>IFERROR(AVERAGEIF(Calcs!$B$18:$B$2728,$B47,Calcs!L$18:L$2728),".")</f>
        <v>.</v>
      </c>
      <c r="E47" s="204" t="str">
        <f>IFERROR(AVERAGEIF(Calcs!$B$18:$B$2728,$B47,Calcs!M$18:M$2728),".")</f>
        <v>.</v>
      </c>
      <c r="F47" s="34" t="str">
        <f>IFERROR(AVERAGEIF(Calcs!$B$18:$B$2728,$B47,Calcs!N$18:N$2728),".")</f>
        <v>.</v>
      </c>
      <c r="G47" s="171" t="str">
        <f>IFERROR(AVERAGEIF(Calcs!$B$18:$B$2728,$B47,Calcs!O$18:O$2728),".")</f>
        <v>.</v>
      </c>
      <c r="H47" s="32"/>
      <c r="I47" s="81" t="str">
        <f>IF(COUNTIFS(Calcs!$E$18:$E$2728,1,Calcs!$F$18:$F$2728,I$12,Calcs!$C$18:$C$2728,0,Calcs!$B$18:$B$2728,$B47)=0,".",(COUNTIFS(Calcs!$E$18:$E$2728,1,Calcs!$F$18:$F$2728,I$12,Calcs!$C$18:$C$2728,0,Calcs!$B$18:$B$2728,$B47)))</f>
        <v>.</v>
      </c>
      <c r="J47" s="42" t="str">
        <f>IF(COUNTIFS(Calcs!$E$18:$E$2728,1,Calcs!$F$18:$F$2728,I$12,Calcs!$G$18:$G$2728,J$12,Calcs!$C$18:$C$2728,0,Calcs!$B$18:$B$2728,$B47)=0,".",COUNTIFS(Calcs!$E$18:$E$2728,1,Calcs!$F$18:$F$2728,I$12,Calcs!$G$18:$G$2728,J$12,Calcs!$C$18:$C$2728,0,Calcs!$B$18:$B$2728,$B47))</f>
        <v>.</v>
      </c>
      <c r="K47" s="42" t="str">
        <f>IF(COUNTIFS(Calcs!$E$18:$E$2728,1,Calcs!$F$18:$F$2728,K$12,Calcs!$C$18:$C$2728,0,Calcs!$B$18:$B$2728,$B47)=0,".",COUNTIFS(Calcs!$E$18:$E$2728,1,Calcs!$F$18:$F$2728,K$12,Calcs!$C$18:$C$2728,0,Calcs!$B$18:$B$2728,$B47))</f>
        <v>.</v>
      </c>
      <c r="L47" s="42" t="str">
        <f>IF(COUNTIFS(Calcs!$E$18:$E$2728,1,Calcs!$F$18:$F$2728,K$12,Calcs!$G$18:$G$2728,L$12,Calcs!$C$18:$C$2728,0,Calcs!$B$18:$B$2728,$B47)=0,".",COUNTIFS(Calcs!$E$18:$E$2728,1,Calcs!$F$18:$F$2728,K$12,Calcs!$G$18:$G$2728,L$12,Calcs!$C$18:$C$2728,0,Calcs!$B$18:$B$2728,$B47))</f>
        <v>.</v>
      </c>
      <c r="M47" s="35" t="str">
        <f>IF(COUNTIFS(Calcs!$B$18:$B$2728,$B47,Calcs!P$18:P$2728,"&gt;0")=0,".",COUNTIFS(Calcs!$B$18:$B$2728,$B47,Calcs!P$18:P$2728,"&gt;0"))</f>
        <v>.</v>
      </c>
      <c r="N47" s="83" t="str">
        <f>IF(COUNTIFS(Calcs!$B$18:$B$2728,$B47,Calcs!Q$18:Q$2728,"&gt;0")=0,".",COUNTIFS(Calcs!$B$18:$B$2728,$B47,Calcs!Q$18:Q$2728,"&gt;0"))</f>
        <v>.</v>
      </c>
      <c r="O47" s="33"/>
      <c r="P47" s="33"/>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row>
    <row r="48" spans="1:40" x14ac:dyDescent="0.2">
      <c r="A48" s="142">
        <f t="shared" si="0"/>
        <v>30</v>
      </c>
      <c r="B48" s="316"/>
      <c r="C48" s="32"/>
      <c r="D48" s="201" t="str">
        <f>IFERROR(AVERAGEIF(Calcs!$B$18:$B$2728,$B48,Calcs!L$18:L$2728),".")</f>
        <v>.</v>
      </c>
      <c r="E48" s="204" t="str">
        <f>IFERROR(AVERAGEIF(Calcs!$B$18:$B$2728,$B48,Calcs!M$18:M$2728),".")</f>
        <v>.</v>
      </c>
      <c r="F48" s="34" t="str">
        <f>IFERROR(AVERAGEIF(Calcs!$B$18:$B$2728,$B48,Calcs!N$18:N$2728),".")</f>
        <v>.</v>
      </c>
      <c r="G48" s="171" t="str">
        <f>IFERROR(AVERAGEIF(Calcs!$B$18:$B$2728,$B48,Calcs!O$18:O$2728),".")</f>
        <v>.</v>
      </c>
      <c r="H48" s="32"/>
      <c r="I48" s="81" t="str">
        <f>IF(COUNTIFS(Calcs!$E$18:$E$2728,1,Calcs!$F$18:$F$2728,I$12,Calcs!$C$18:$C$2728,0,Calcs!$B$18:$B$2728,$B48)=0,".",(COUNTIFS(Calcs!$E$18:$E$2728,1,Calcs!$F$18:$F$2728,I$12,Calcs!$C$18:$C$2728,0,Calcs!$B$18:$B$2728,$B48)))</f>
        <v>.</v>
      </c>
      <c r="J48" s="42" t="str">
        <f>IF(COUNTIFS(Calcs!$E$18:$E$2728,1,Calcs!$F$18:$F$2728,I$12,Calcs!$G$18:$G$2728,J$12,Calcs!$C$18:$C$2728,0,Calcs!$B$18:$B$2728,$B48)=0,".",COUNTIFS(Calcs!$E$18:$E$2728,1,Calcs!$F$18:$F$2728,I$12,Calcs!$G$18:$G$2728,J$12,Calcs!$C$18:$C$2728,0,Calcs!$B$18:$B$2728,$B48))</f>
        <v>.</v>
      </c>
      <c r="K48" s="42" t="str">
        <f>IF(COUNTIFS(Calcs!$E$18:$E$2728,1,Calcs!$F$18:$F$2728,K$12,Calcs!$C$18:$C$2728,0,Calcs!$B$18:$B$2728,$B48)=0,".",COUNTIFS(Calcs!$E$18:$E$2728,1,Calcs!$F$18:$F$2728,K$12,Calcs!$C$18:$C$2728,0,Calcs!$B$18:$B$2728,$B48))</f>
        <v>.</v>
      </c>
      <c r="L48" s="42" t="str">
        <f>IF(COUNTIFS(Calcs!$E$18:$E$2728,1,Calcs!$F$18:$F$2728,K$12,Calcs!$G$18:$G$2728,L$12,Calcs!$C$18:$C$2728,0,Calcs!$B$18:$B$2728,$B48)=0,".",COUNTIFS(Calcs!$E$18:$E$2728,1,Calcs!$F$18:$F$2728,K$12,Calcs!$G$18:$G$2728,L$12,Calcs!$C$18:$C$2728,0,Calcs!$B$18:$B$2728,$B48))</f>
        <v>.</v>
      </c>
      <c r="M48" s="35" t="str">
        <f>IF(COUNTIFS(Calcs!$B$18:$B$2728,$B48,Calcs!P$18:P$2728,"&gt;0")=0,".",COUNTIFS(Calcs!$B$18:$B$2728,$B48,Calcs!P$18:P$2728,"&gt;0"))</f>
        <v>.</v>
      </c>
      <c r="N48" s="83" t="str">
        <f>IF(COUNTIFS(Calcs!$B$18:$B$2728,$B48,Calcs!Q$18:Q$2728,"&gt;0")=0,".",COUNTIFS(Calcs!$B$18:$B$2728,$B48,Calcs!Q$18:Q$2728,"&gt;0"))</f>
        <v>.</v>
      </c>
      <c r="O48" s="33"/>
      <c r="P48" s="33"/>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row>
    <row r="49" spans="1:40" x14ac:dyDescent="0.2">
      <c r="A49" s="142">
        <f t="shared" si="0"/>
        <v>31</v>
      </c>
      <c r="B49" s="316"/>
      <c r="C49" s="32"/>
      <c r="D49" s="201" t="str">
        <f>IFERROR(AVERAGEIF(Calcs!$B$18:$B$2728,$B49,Calcs!L$18:L$2728),".")</f>
        <v>.</v>
      </c>
      <c r="E49" s="204" t="str">
        <f>IFERROR(AVERAGEIF(Calcs!$B$18:$B$2728,$B49,Calcs!M$18:M$2728),".")</f>
        <v>.</v>
      </c>
      <c r="F49" s="34" t="str">
        <f>IFERROR(AVERAGEIF(Calcs!$B$18:$B$2728,$B49,Calcs!N$18:N$2728),".")</f>
        <v>.</v>
      </c>
      <c r="G49" s="171" t="str">
        <f>IFERROR(AVERAGEIF(Calcs!$B$18:$B$2728,$B49,Calcs!O$18:O$2728),".")</f>
        <v>.</v>
      </c>
      <c r="H49" s="32"/>
      <c r="I49" s="81" t="str">
        <f>IF(COUNTIFS(Calcs!$E$18:$E$2728,1,Calcs!$F$18:$F$2728,I$12,Calcs!$C$18:$C$2728,0,Calcs!$B$18:$B$2728,$B49)=0,".",(COUNTIFS(Calcs!$E$18:$E$2728,1,Calcs!$F$18:$F$2728,I$12,Calcs!$C$18:$C$2728,0,Calcs!$B$18:$B$2728,$B49)))</f>
        <v>.</v>
      </c>
      <c r="J49" s="42" t="str">
        <f>IF(COUNTIFS(Calcs!$E$18:$E$2728,1,Calcs!$F$18:$F$2728,I$12,Calcs!$G$18:$G$2728,J$12,Calcs!$C$18:$C$2728,0,Calcs!$B$18:$B$2728,$B49)=0,".",COUNTIFS(Calcs!$E$18:$E$2728,1,Calcs!$F$18:$F$2728,I$12,Calcs!$G$18:$G$2728,J$12,Calcs!$C$18:$C$2728,0,Calcs!$B$18:$B$2728,$B49))</f>
        <v>.</v>
      </c>
      <c r="K49" s="42" t="str">
        <f>IF(COUNTIFS(Calcs!$E$18:$E$2728,1,Calcs!$F$18:$F$2728,K$12,Calcs!$C$18:$C$2728,0,Calcs!$B$18:$B$2728,$B49)=0,".",COUNTIFS(Calcs!$E$18:$E$2728,1,Calcs!$F$18:$F$2728,K$12,Calcs!$C$18:$C$2728,0,Calcs!$B$18:$B$2728,$B49))</f>
        <v>.</v>
      </c>
      <c r="L49" s="42" t="str">
        <f>IF(COUNTIFS(Calcs!$E$18:$E$2728,1,Calcs!$F$18:$F$2728,K$12,Calcs!$G$18:$G$2728,L$12,Calcs!$C$18:$C$2728,0,Calcs!$B$18:$B$2728,$B49)=0,".",COUNTIFS(Calcs!$E$18:$E$2728,1,Calcs!$F$18:$F$2728,K$12,Calcs!$G$18:$G$2728,L$12,Calcs!$C$18:$C$2728,0,Calcs!$B$18:$B$2728,$B49))</f>
        <v>.</v>
      </c>
      <c r="M49" s="35" t="str">
        <f>IF(COUNTIFS(Calcs!$B$18:$B$2728,$B49,Calcs!P$18:P$2728,"&gt;0")=0,".",COUNTIFS(Calcs!$B$18:$B$2728,$B49,Calcs!P$18:P$2728,"&gt;0"))</f>
        <v>.</v>
      </c>
      <c r="N49" s="83" t="str">
        <f>IF(COUNTIFS(Calcs!$B$18:$B$2728,$B49,Calcs!Q$18:Q$2728,"&gt;0")=0,".",COUNTIFS(Calcs!$B$18:$B$2728,$B49,Calcs!Q$18:Q$2728,"&gt;0"))</f>
        <v>.</v>
      </c>
      <c r="O49" s="33"/>
      <c r="P49" s="33"/>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row>
    <row r="50" spans="1:40" x14ac:dyDescent="0.2">
      <c r="A50" s="142">
        <f t="shared" si="0"/>
        <v>32</v>
      </c>
      <c r="B50" s="316"/>
      <c r="C50" s="32"/>
      <c r="D50" s="201" t="str">
        <f>IFERROR(AVERAGEIF(Calcs!$B$18:$B$2728,$B50,Calcs!L$18:L$2728),".")</f>
        <v>.</v>
      </c>
      <c r="E50" s="204" t="str">
        <f>IFERROR(AVERAGEIF(Calcs!$B$18:$B$2728,$B50,Calcs!M$18:M$2728),".")</f>
        <v>.</v>
      </c>
      <c r="F50" s="34" t="str">
        <f>IFERROR(AVERAGEIF(Calcs!$B$18:$B$2728,$B50,Calcs!N$18:N$2728),".")</f>
        <v>.</v>
      </c>
      <c r="G50" s="171" t="str">
        <f>IFERROR(AVERAGEIF(Calcs!$B$18:$B$2728,$B50,Calcs!O$18:O$2728),".")</f>
        <v>.</v>
      </c>
      <c r="H50" s="32"/>
      <c r="I50" s="81" t="str">
        <f>IF(COUNTIFS(Calcs!$E$18:$E$2728,1,Calcs!$F$18:$F$2728,I$12,Calcs!$C$18:$C$2728,0,Calcs!$B$18:$B$2728,$B50)=0,".",(COUNTIFS(Calcs!$E$18:$E$2728,1,Calcs!$F$18:$F$2728,I$12,Calcs!$C$18:$C$2728,0,Calcs!$B$18:$B$2728,$B50)))</f>
        <v>.</v>
      </c>
      <c r="J50" s="42" t="str">
        <f>IF(COUNTIFS(Calcs!$E$18:$E$2728,1,Calcs!$F$18:$F$2728,I$12,Calcs!$G$18:$G$2728,J$12,Calcs!$C$18:$C$2728,0,Calcs!$B$18:$B$2728,$B50)=0,".",COUNTIFS(Calcs!$E$18:$E$2728,1,Calcs!$F$18:$F$2728,I$12,Calcs!$G$18:$G$2728,J$12,Calcs!$C$18:$C$2728,0,Calcs!$B$18:$B$2728,$B50))</f>
        <v>.</v>
      </c>
      <c r="K50" s="42" t="str">
        <f>IF(COUNTIFS(Calcs!$E$18:$E$2728,1,Calcs!$F$18:$F$2728,K$12,Calcs!$C$18:$C$2728,0,Calcs!$B$18:$B$2728,$B50)=0,".",COUNTIFS(Calcs!$E$18:$E$2728,1,Calcs!$F$18:$F$2728,K$12,Calcs!$C$18:$C$2728,0,Calcs!$B$18:$B$2728,$B50))</f>
        <v>.</v>
      </c>
      <c r="L50" s="42" t="str">
        <f>IF(COUNTIFS(Calcs!$E$18:$E$2728,1,Calcs!$F$18:$F$2728,K$12,Calcs!$G$18:$G$2728,L$12,Calcs!$C$18:$C$2728,0,Calcs!$B$18:$B$2728,$B50)=0,".",COUNTIFS(Calcs!$E$18:$E$2728,1,Calcs!$F$18:$F$2728,K$12,Calcs!$G$18:$G$2728,L$12,Calcs!$C$18:$C$2728,0,Calcs!$B$18:$B$2728,$B50))</f>
        <v>.</v>
      </c>
      <c r="M50" s="35" t="str">
        <f>IF(COUNTIFS(Calcs!$B$18:$B$2728,$B50,Calcs!P$18:P$2728,"&gt;0")=0,".",COUNTIFS(Calcs!$B$18:$B$2728,$B50,Calcs!P$18:P$2728,"&gt;0"))</f>
        <v>.</v>
      </c>
      <c r="N50" s="83" t="str">
        <f>IF(COUNTIFS(Calcs!$B$18:$B$2728,$B50,Calcs!Q$18:Q$2728,"&gt;0")=0,".",COUNTIFS(Calcs!$B$18:$B$2728,$B50,Calcs!Q$18:Q$2728,"&gt;0"))</f>
        <v>.</v>
      </c>
      <c r="O50" s="33"/>
      <c r="P50" s="33"/>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row>
    <row r="51" spans="1:40" x14ac:dyDescent="0.2">
      <c r="A51" s="142">
        <f t="shared" si="0"/>
        <v>33</v>
      </c>
      <c r="B51" s="316"/>
      <c r="C51" s="32"/>
      <c r="D51" s="201" t="str">
        <f>IFERROR(AVERAGEIF(Calcs!$B$18:$B$2728,$B51,Calcs!L$18:L$2728),".")</f>
        <v>.</v>
      </c>
      <c r="E51" s="204" t="str">
        <f>IFERROR(AVERAGEIF(Calcs!$B$18:$B$2728,$B51,Calcs!M$18:M$2728),".")</f>
        <v>.</v>
      </c>
      <c r="F51" s="34" t="str">
        <f>IFERROR(AVERAGEIF(Calcs!$B$18:$B$2728,$B51,Calcs!N$18:N$2728),".")</f>
        <v>.</v>
      </c>
      <c r="G51" s="171" t="str">
        <f>IFERROR(AVERAGEIF(Calcs!$B$18:$B$2728,$B51,Calcs!O$18:O$2728),".")</f>
        <v>.</v>
      </c>
      <c r="H51" s="32"/>
      <c r="I51" s="81" t="str">
        <f>IF(COUNTIFS(Calcs!$E$18:$E$2728,1,Calcs!$F$18:$F$2728,I$12,Calcs!$C$18:$C$2728,0,Calcs!$B$18:$B$2728,$B51)=0,".",(COUNTIFS(Calcs!$E$18:$E$2728,1,Calcs!$F$18:$F$2728,I$12,Calcs!$C$18:$C$2728,0,Calcs!$B$18:$B$2728,$B51)))</f>
        <v>.</v>
      </c>
      <c r="J51" s="42" t="str">
        <f>IF(COUNTIFS(Calcs!$E$18:$E$2728,1,Calcs!$F$18:$F$2728,I$12,Calcs!$G$18:$G$2728,J$12,Calcs!$C$18:$C$2728,0,Calcs!$B$18:$B$2728,$B51)=0,".",COUNTIFS(Calcs!$E$18:$E$2728,1,Calcs!$F$18:$F$2728,I$12,Calcs!$G$18:$G$2728,J$12,Calcs!$C$18:$C$2728,0,Calcs!$B$18:$B$2728,$B51))</f>
        <v>.</v>
      </c>
      <c r="K51" s="42" t="str">
        <f>IF(COUNTIFS(Calcs!$E$18:$E$2728,1,Calcs!$F$18:$F$2728,K$12,Calcs!$C$18:$C$2728,0,Calcs!$B$18:$B$2728,$B51)=0,".",COUNTIFS(Calcs!$E$18:$E$2728,1,Calcs!$F$18:$F$2728,K$12,Calcs!$C$18:$C$2728,0,Calcs!$B$18:$B$2728,$B51))</f>
        <v>.</v>
      </c>
      <c r="L51" s="42" t="str">
        <f>IF(COUNTIFS(Calcs!$E$18:$E$2728,1,Calcs!$F$18:$F$2728,K$12,Calcs!$G$18:$G$2728,L$12,Calcs!$C$18:$C$2728,0,Calcs!$B$18:$B$2728,$B51)=0,".",COUNTIFS(Calcs!$E$18:$E$2728,1,Calcs!$F$18:$F$2728,K$12,Calcs!$G$18:$G$2728,L$12,Calcs!$C$18:$C$2728,0,Calcs!$B$18:$B$2728,$B51))</f>
        <v>.</v>
      </c>
      <c r="M51" s="35" t="str">
        <f>IF(COUNTIFS(Calcs!$B$18:$B$2728,$B51,Calcs!P$18:P$2728,"&gt;0")=0,".",COUNTIFS(Calcs!$B$18:$B$2728,$B51,Calcs!P$18:P$2728,"&gt;0"))</f>
        <v>.</v>
      </c>
      <c r="N51" s="83" t="str">
        <f>IF(COUNTIFS(Calcs!$B$18:$B$2728,$B51,Calcs!Q$18:Q$2728,"&gt;0")=0,".",COUNTIFS(Calcs!$B$18:$B$2728,$B51,Calcs!Q$18:Q$2728,"&gt;0"))</f>
        <v>.</v>
      </c>
      <c r="O51" s="33"/>
      <c r="P51" s="33"/>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row>
    <row r="52" spans="1:40" x14ac:dyDescent="0.2">
      <c r="A52" s="142">
        <f t="shared" si="0"/>
        <v>34</v>
      </c>
      <c r="B52" s="316"/>
      <c r="C52" s="32"/>
      <c r="D52" s="201" t="str">
        <f>IFERROR(AVERAGEIF(Calcs!$B$18:$B$2728,$B52,Calcs!L$18:L$2728),".")</f>
        <v>.</v>
      </c>
      <c r="E52" s="204" t="str">
        <f>IFERROR(AVERAGEIF(Calcs!$B$18:$B$2728,$B52,Calcs!M$18:M$2728),".")</f>
        <v>.</v>
      </c>
      <c r="F52" s="34" t="str">
        <f>IFERROR(AVERAGEIF(Calcs!$B$18:$B$2728,$B52,Calcs!N$18:N$2728),".")</f>
        <v>.</v>
      </c>
      <c r="G52" s="171" t="str">
        <f>IFERROR(AVERAGEIF(Calcs!$B$18:$B$2728,$B52,Calcs!O$18:O$2728),".")</f>
        <v>.</v>
      </c>
      <c r="H52" s="32"/>
      <c r="I52" s="81" t="str">
        <f>IF(COUNTIFS(Calcs!$E$18:$E$2728,1,Calcs!$F$18:$F$2728,I$12,Calcs!$C$18:$C$2728,0,Calcs!$B$18:$B$2728,$B52)=0,".",(COUNTIFS(Calcs!$E$18:$E$2728,1,Calcs!$F$18:$F$2728,I$12,Calcs!$C$18:$C$2728,0,Calcs!$B$18:$B$2728,$B52)))</f>
        <v>.</v>
      </c>
      <c r="J52" s="42" t="str">
        <f>IF(COUNTIFS(Calcs!$E$18:$E$2728,1,Calcs!$F$18:$F$2728,I$12,Calcs!$G$18:$G$2728,J$12,Calcs!$C$18:$C$2728,0,Calcs!$B$18:$B$2728,$B52)=0,".",COUNTIFS(Calcs!$E$18:$E$2728,1,Calcs!$F$18:$F$2728,I$12,Calcs!$G$18:$G$2728,J$12,Calcs!$C$18:$C$2728,0,Calcs!$B$18:$B$2728,$B52))</f>
        <v>.</v>
      </c>
      <c r="K52" s="42" t="str">
        <f>IF(COUNTIFS(Calcs!$E$18:$E$2728,1,Calcs!$F$18:$F$2728,K$12,Calcs!$C$18:$C$2728,0,Calcs!$B$18:$B$2728,$B52)=0,".",COUNTIFS(Calcs!$E$18:$E$2728,1,Calcs!$F$18:$F$2728,K$12,Calcs!$C$18:$C$2728,0,Calcs!$B$18:$B$2728,$B52))</f>
        <v>.</v>
      </c>
      <c r="L52" s="42" t="str">
        <f>IF(COUNTIFS(Calcs!$E$18:$E$2728,1,Calcs!$F$18:$F$2728,K$12,Calcs!$G$18:$G$2728,L$12,Calcs!$C$18:$C$2728,0,Calcs!$B$18:$B$2728,$B52)=0,".",COUNTIFS(Calcs!$E$18:$E$2728,1,Calcs!$F$18:$F$2728,K$12,Calcs!$G$18:$G$2728,L$12,Calcs!$C$18:$C$2728,0,Calcs!$B$18:$B$2728,$B52))</f>
        <v>.</v>
      </c>
      <c r="M52" s="35" t="str">
        <f>IF(COUNTIFS(Calcs!$B$18:$B$2728,$B52,Calcs!P$18:P$2728,"&gt;0")=0,".",COUNTIFS(Calcs!$B$18:$B$2728,$B52,Calcs!P$18:P$2728,"&gt;0"))</f>
        <v>.</v>
      </c>
      <c r="N52" s="83" t="str">
        <f>IF(COUNTIFS(Calcs!$B$18:$B$2728,$B52,Calcs!Q$18:Q$2728,"&gt;0")=0,".",COUNTIFS(Calcs!$B$18:$B$2728,$B52,Calcs!Q$18:Q$2728,"&gt;0"))</f>
        <v>.</v>
      </c>
      <c r="O52" s="33"/>
      <c r="P52" s="33"/>
      <c r="Q52" s="140"/>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row>
    <row r="53" spans="1:40" x14ac:dyDescent="0.2">
      <c r="A53" s="142">
        <f t="shared" si="0"/>
        <v>35</v>
      </c>
      <c r="B53" s="316"/>
      <c r="C53" s="32"/>
      <c r="D53" s="201" t="str">
        <f>IFERROR(AVERAGEIF(Calcs!$B$18:$B$2728,$B53,Calcs!L$18:L$2728),".")</f>
        <v>.</v>
      </c>
      <c r="E53" s="204" t="str">
        <f>IFERROR(AVERAGEIF(Calcs!$B$18:$B$2728,$B53,Calcs!M$18:M$2728),".")</f>
        <v>.</v>
      </c>
      <c r="F53" s="34" t="str">
        <f>IFERROR(AVERAGEIF(Calcs!$B$18:$B$2728,$B53,Calcs!N$18:N$2728),".")</f>
        <v>.</v>
      </c>
      <c r="G53" s="171" t="str">
        <f>IFERROR(AVERAGEIF(Calcs!$B$18:$B$2728,$B53,Calcs!O$18:O$2728),".")</f>
        <v>.</v>
      </c>
      <c r="H53" s="32"/>
      <c r="I53" s="81" t="str">
        <f>IF(COUNTIFS(Calcs!$E$18:$E$2728,1,Calcs!$F$18:$F$2728,I$12,Calcs!$C$18:$C$2728,0,Calcs!$B$18:$B$2728,$B53)=0,".",(COUNTIFS(Calcs!$E$18:$E$2728,1,Calcs!$F$18:$F$2728,I$12,Calcs!$C$18:$C$2728,0,Calcs!$B$18:$B$2728,$B53)))</f>
        <v>.</v>
      </c>
      <c r="J53" s="42" t="str">
        <f>IF(COUNTIFS(Calcs!$E$18:$E$2728,1,Calcs!$F$18:$F$2728,I$12,Calcs!$G$18:$G$2728,J$12,Calcs!$C$18:$C$2728,0,Calcs!$B$18:$B$2728,$B53)=0,".",COUNTIFS(Calcs!$E$18:$E$2728,1,Calcs!$F$18:$F$2728,I$12,Calcs!$G$18:$G$2728,J$12,Calcs!$C$18:$C$2728,0,Calcs!$B$18:$B$2728,$B53))</f>
        <v>.</v>
      </c>
      <c r="K53" s="42" t="str">
        <f>IF(COUNTIFS(Calcs!$E$18:$E$2728,1,Calcs!$F$18:$F$2728,K$12,Calcs!$C$18:$C$2728,0,Calcs!$B$18:$B$2728,$B53)=0,".",COUNTIFS(Calcs!$E$18:$E$2728,1,Calcs!$F$18:$F$2728,K$12,Calcs!$C$18:$C$2728,0,Calcs!$B$18:$B$2728,$B53))</f>
        <v>.</v>
      </c>
      <c r="L53" s="42" t="str">
        <f>IF(COUNTIFS(Calcs!$E$18:$E$2728,1,Calcs!$F$18:$F$2728,K$12,Calcs!$G$18:$G$2728,L$12,Calcs!$C$18:$C$2728,0,Calcs!$B$18:$B$2728,$B53)=0,".",COUNTIFS(Calcs!$E$18:$E$2728,1,Calcs!$F$18:$F$2728,K$12,Calcs!$G$18:$G$2728,L$12,Calcs!$C$18:$C$2728,0,Calcs!$B$18:$B$2728,$B53))</f>
        <v>.</v>
      </c>
      <c r="M53" s="35" t="str">
        <f>IF(COUNTIFS(Calcs!$B$18:$B$2728,$B53,Calcs!P$18:P$2728,"&gt;0")=0,".",COUNTIFS(Calcs!$B$18:$B$2728,$B53,Calcs!P$18:P$2728,"&gt;0"))</f>
        <v>.</v>
      </c>
      <c r="N53" s="83" t="str">
        <f>IF(COUNTIFS(Calcs!$B$18:$B$2728,$B53,Calcs!Q$18:Q$2728,"&gt;0")=0,".",COUNTIFS(Calcs!$B$18:$B$2728,$B53,Calcs!Q$18:Q$2728,"&gt;0"))</f>
        <v>.</v>
      </c>
      <c r="O53" s="33"/>
      <c r="P53" s="33"/>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row>
    <row r="54" spans="1:40" x14ac:dyDescent="0.2">
      <c r="A54" s="142">
        <f t="shared" si="0"/>
        <v>36</v>
      </c>
      <c r="B54" s="316"/>
      <c r="C54" s="32"/>
      <c r="D54" s="201" t="str">
        <f>IFERROR(AVERAGEIF(Calcs!$B$18:$B$2728,$B54,Calcs!L$18:L$2728),".")</f>
        <v>.</v>
      </c>
      <c r="E54" s="204" t="str">
        <f>IFERROR(AVERAGEIF(Calcs!$B$18:$B$2728,$B54,Calcs!M$18:M$2728),".")</f>
        <v>.</v>
      </c>
      <c r="F54" s="34" t="str">
        <f>IFERROR(AVERAGEIF(Calcs!$B$18:$B$2728,$B54,Calcs!N$18:N$2728),".")</f>
        <v>.</v>
      </c>
      <c r="G54" s="171" t="str">
        <f>IFERROR(AVERAGEIF(Calcs!$B$18:$B$2728,$B54,Calcs!O$18:O$2728),".")</f>
        <v>.</v>
      </c>
      <c r="H54" s="32"/>
      <c r="I54" s="81" t="str">
        <f>IF(COUNTIFS(Calcs!$E$18:$E$2728,1,Calcs!$F$18:$F$2728,I$12,Calcs!$C$18:$C$2728,0,Calcs!$B$18:$B$2728,$B54)=0,".",(COUNTIFS(Calcs!$E$18:$E$2728,1,Calcs!$F$18:$F$2728,I$12,Calcs!$C$18:$C$2728,0,Calcs!$B$18:$B$2728,$B54)))</f>
        <v>.</v>
      </c>
      <c r="J54" s="42" t="str">
        <f>IF(COUNTIFS(Calcs!$E$18:$E$2728,1,Calcs!$F$18:$F$2728,I$12,Calcs!$G$18:$G$2728,J$12,Calcs!$C$18:$C$2728,0,Calcs!$B$18:$B$2728,$B54)=0,".",COUNTIFS(Calcs!$E$18:$E$2728,1,Calcs!$F$18:$F$2728,I$12,Calcs!$G$18:$G$2728,J$12,Calcs!$C$18:$C$2728,0,Calcs!$B$18:$B$2728,$B54))</f>
        <v>.</v>
      </c>
      <c r="K54" s="42" t="str">
        <f>IF(COUNTIFS(Calcs!$E$18:$E$2728,1,Calcs!$F$18:$F$2728,K$12,Calcs!$C$18:$C$2728,0,Calcs!$B$18:$B$2728,$B54)=0,".",COUNTIFS(Calcs!$E$18:$E$2728,1,Calcs!$F$18:$F$2728,K$12,Calcs!$C$18:$C$2728,0,Calcs!$B$18:$B$2728,$B54))</f>
        <v>.</v>
      </c>
      <c r="L54" s="42" t="str">
        <f>IF(COUNTIFS(Calcs!$E$18:$E$2728,1,Calcs!$F$18:$F$2728,K$12,Calcs!$G$18:$G$2728,L$12,Calcs!$C$18:$C$2728,0,Calcs!$B$18:$B$2728,$B54)=0,".",COUNTIFS(Calcs!$E$18:$E$2728,1,Calcs!$F$18:$F$2728,K$12,Calcs!$G$18:$G$2728,L$12,Calcs!$C$18:$C$2728,0,Calcs!$B$18:$B$2728,$B54))</f>
        <v>.</v>
      </c>
      <c r="M54" s="35" t="str">
        <f>IF(COUNTIFS(Calcs!$B$18:$B$2728,$B54,Calcs!P$18:P$2728,"&gt;0")=0,".",COUNTIFS(Calcs!$B$18:$B$2728,$B54,Calcs!P$18:P$2728,"&gt;0"))</f>
        <v>.</v>
      </c>
      <c r="N54" s="83" t="str">
        <f>IF(COUNTIFS(Calcs!$B$18:$B$2728,$B54,Calcs!Q$18:Q$2728,"&gt;0")=0,".",COUNTIFS(Calcs!$B$18:$B$2728,$B54,Calcs!Q$18:Q$2728,"&gt;0"))</f>
        <v>.</v>
      </c>
      <c r="O54" s="33"/>
      <c r="P54" s="33"/>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row>
    <row r="55" spans="1:40" x14ac:dyDescent="0.2">
      <c r="A55" s="142">
        <f t="shared" si="0"/>
        <v>37</v>
      </c>
      <c r="B55" s="316"/>
      <c r="C55" s="32"/>
      <c r="D55" s="201" t="str">
        <f>IFERROR(AVERAGEIF(Calcs!$B$18:$B$2728,$B55,Calcs!L$18:L$2728),".")</f>
        <v>.</v>
      </c>
      <c r="E55" s="204" t="str">
        <f>IFERROR(AVERAGEIF(Calcs!$B$18:$B$2728,$B55,Calcs!M$18:M$2728),".")</f>
        <v>.</v>
      </c>
      <c r="F55" s="34" t="str">
        <f>IFERROR(AVERAGEIF(Calcs!$B$18:$B$2728,$B55,Calcs!N$18:N$2728),".")</f>
        <v>.</v>
      </c>
      <c r="G55" s="171" t="str">
        <f>IFERROR(AVERAGEIF(Calcs!$B$18:$B$2728,$B55,Calcs!O$18:O$2728),".")</f>
        <v>.</v>
      </c>
      <c r="H55" s="32"/>
      <c r="I55" s="81" t="str">
        <f>IF(COUNTIFS(Calcs!$E$18:$E$2728,1,Calcs!$F$18:$F$2728,I$12,Calcs!$C$18:$C$2728,0,Calcs!$B$18:$B$2728,$B55)=0,".",(COUNTIFS(Calcs!$E$18:$E$2728,1,Calcs!$F$18:$F$2728,I$12,Calcs!$C$18:$C$2728,0,Calcs!$B$18:$B$2728,$B55)))</f>
        <v>.</v>
      </c>
      <c r="J55" s="42" t="str">
        <f>IF(COUNTIFS(Calcs!$E$18:$E$2728,1,Calcs!$F$18:$F$2728,I$12,Calcs!$G$18:$G$2728,J$12,Calcs!$C$18:$C$2728,0,Calcs!$B$18:$B$2728,$B55)=0,".",COUNTIFS(Calcs!$E$18:$E$2728,1,Calcs!$F$18:$F$2728,I$12,Calcs!$G$18:$G$2728,J$12,Calcs!$C$18:$C$2728,0,Calcs!$B$18:$B$2728,$B55))</f>
        <v>.</v>
      </c>
      <c r="K55" s="42" t="str">
        <f>IF(COUNTIFS(Calcs!$E$18:$E$2728,1,Calcs!$F$18:$F$2728,K$12,Calcs!$C$18:$C$2728,0,Calcs!$B$18:$B$2728,$B55)=0,".",COUNTIFS(Calcs!$E$18:$E$2728,1,Calcs!$F$18:$F$2728,K$12,Calcs!$C$18:$C$2728,0,Calcs!$B$18:$B$2728,$B55))</f>
        <v>.</v>
      </c>
      <c r="L55" s="42" t="str">
        <f>IF(COUNTIFS(Calcs!$E$18:$E$2728,1,Calcs!$F$18:$F$2728,K$12,Calcs!$G$18:$G$2728,L$12,Calcs!$C$18:$C$2728,0,Calcs!$B$18:$B$2728,$B55)=0,".",COUNTIFS(Calcs!$E$18:$E$2728,1,Calcs!$F$18:$F$2728,K$12,Calcs!$G$18:$G$2728,L$12,Calcs!$C$18:$C$2728,0,Calcs!$B$18:$B$2728,$B55))</f>
        <v>.</v>
      </c>
      <c r="M55" s="35" t="str">
        <f>IF(COUNTIFS(Calcs!$B$18:$B$2728,$B55,Calcs!P$18:P$2728,"&gt;0")=0,".",COUNTIFS(Calcs!$B$18:$B$2728,$B55,Calcs!P$18:P$2728,"&gt;0"))</f>
        <v>.</v>
      </c>
      <c r="N55" s="83" t="str">
        <f>IF(COUNTIFS(Calcs!$B$18:$B$2728,$B55,Calcs!Q$18:Q$2728,"&gt;0")=0,".",COUNTIFS(Calcs!$B$18:$B$2728,$B55,Calcs!Q$18:Q$2728,"&gt;0"))</f>
        <v>.</v>
      </c>
      <c r="O55" s="33"/>
      <c r="P55" s="33"/>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row>
    <row r="56" spans="1:40" x14ac:dyDescent="0.2">
      <c r="A56" s="142">
        <f t="shared" si="0"/>
        <v>38</v>
      </c>
      <c r="B56" s="316"/>
      <c r="C56" s="32"/>
      <c r="D56" s="201" t="str">
        <f>IFERROR(AVERAGEIF(Calcs!$B$18:$B$2728,$B56,Calcs!L$18:L$2728),".")</f>
        <v>.</v>
      </c>
      <c r="E56" s="204" t="str">
        <f>IFERROR(AVERAGEIF(Calcs!$B$18:$B$2728,$B56,Calcs!M$18:M$2728),".")</f>
        <v>.</v>
      </c>
      <c r="F56" s="34" t="str">
        <f>IFERROR(AVERAGEIF(Calcs!$B$18:$B$2728,$B56,Calcs!N$18:N$2728),".")</f>
        <v>.</v>
      </c>
      <c r="G56" s="171" t="str">
        <f>IFERROR(AVERAGEIF(Calcs!$B$18:$B$2728,$B56,Calcs!O$18:O$2728),".")</f>
        <v>.</v>
      </c>
      <c r="H56" s="32"/>
      <c r="I56" s="81" t="str">
        <f>IF(COUNTIFS(Calcs!$E$18:$E$2728,1,Calcs!$F$18:$F$2728,I$12,Calcs!$C$18:$C$2728,0,Calcs!$B$18:$B$2728,$B56)=0,".",(COUNTIFS(Calcs!$E$18:$E$2728,1,Calcs!$F$18:$F$2728,I$12,Calcs!$C$18:$C$2728,0,Calcs!$B$18:$B$2728,$B56)))</f>
        <v>.</v>
      </c>
      <c r="J56" s="42" t="str">
        <f>IF(COUNTIFS(Calcs!$E$18:$E$2728,1,Calcs!$F$18:$F$2728,I$12,Calcs!$G$18:$G$2728,J$12,Calcs!$C$18:$C$2728,0,Calcs!$B$18:$B$2728,$B56)=0,".",COUNTIFS(Calcs!$E$18:$E$2728,1,Calcs!$F$18:$F$2728,I$12,Calcs!$G$18:$G$2728,J$12,Calcs!$C$18:$C$2728,0,Calcs!$B$18:$B$2728,$B56))</f>
        <v>.</v>
      </c>
      <c r="K56" s="42" t="str">
        <f>IF(COUNTIFS(Calcs!$E$18:$E$2728,1,Calcs!$F$18:$F$2728,K$12,Calcs!$C$18:$C$2728,0,Calcs!$B$18:$B$2728,$B56)=0,".",COUNTIFS(Calcs!$E$18:$E$2728,1,Calcs!$F$18:$F$2728,K$12,Calcs!$C$18:$C$2728,0,Calcs!$B$18:$B$2728,$B56))</f>
        <v>.</v>
      </c>
      <c r="L56" s="42" t="str">
        <f>IF(COUNTIFS(Calcs!$E$18:$E$2728,1,Calcs!$F$18:$F$2728,K$12,Calcs!$G$18:$G$2728,L$12,Calcs!$C$18:$C$2728,0,Calcs!$B$18:$B$2728,$B56)=0,".",COUNTIFS(Calcs!$E$18:$E$2728,1,Calcs!$F$18:$F$2728,K$12,Calcs!$G$18:$G$2728,L$12,Calcs!$C$18:$C$2728,0,Calcs!$B$18:$B$2728,$B56))</f>
        <v>.</v>
      </c>
      <c r="M56" s="35" t="str">
        <f>IF(COUNTIFS(Calcs!$B$18:$B$2728,$B56,Calcs!P$18:P$2728,"&gt;0")=0,".",COUNTIFS(Calcs!$B$18:$B$2728,$B56,Calcs!P$18:P$2728,"&gt;0"))</f>
        <v>.</v>
      </c>
      <c r="N56" s="83" t="str">
        <f>IF(COUNTIFS(Calcs!$B$18:$B$2728,$B56,Calcs!Q$18:Q$2728,"&gt;0")=0,".",COUNTIFS(Calcs!$B$18:$B$2728,$B56,Calcs!Q$18:Q$2728,"&gt;0"))</f>
        <v>.</v>
      </c>
      <c r="O56" s="33"/>
      <c r="P56" s="33"/>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row>
    <row r="57" spans="1:40" x14ac:dyDescent="0.2">
      <c r="A57" s="142">
        <f t="shared" si="0"/>
        <v>39</v>
      </c>
      <c r="B57" s="316"/>
      <c r="C57" s="32"/>
      <c r="D57" s="201" t="str">
        <f>IFERROR(AVERAGEIF(Calcs!$B$18:$B$2728,$B57,Calcs!L$18:L$2728),".")</f>
        <v>.</v>
      </c>
      <c r="E57" s="204" t="str">
        <f>IFERROR(AVERAGEIF(Calcs!$B$18:$B$2728,$B57,Calcs!M$18:M$2728),".")</f>
        <v>.</v>
      </c>
      <c r="F57" s="34" t="str">
        <f>IFERROR(AVERAGEIF(Calcs!$B$18:$B$2728,$B57,Calcs!N$18:N$2728),".")</f>
        <v>.</v>
      </c>
      <c r="G57" s="171" t="str">
        <f>IFERROR(AVERAGEIF(Calcs!$B$18:$B$2728,$B57,Calcs!O$18:O$2728),".")</f>
        <v>.</v>
      </c>
      <c r="H57" s="32"/>
      <c r="I57" s="81" t="str">
        <f>IF(COUNTIFS(Calcs!$E$18:$E$2728,1,Calcs!$F$18:$F$2728,I$12,Calcs!$C$18:$C$2728,0,Calcs!$B$18:$B$2728,$B57)=0,".",(COUNTIFS(Calcs!$E$18:$E$2728,1,Calcs!$F$18:$F$2728,I$12,Calcs!$C$18:$C$2728,0,Calcs!$B$18:$B$2728,$B57)))</f>
        <v>.</v>
      </c>
      <c r="J57" s="42" t="str">
        <f>IF(COUNTIFS(Calcs!$E$18:$E$2728,1,Calcs!$F$18:$F$2728,I$12,Calcs!$G$18:$G$2728,J$12,Calcs!$C$18:$C$2728,0,Calcs!$B$18:$B$2728,$B57)=0,".",COUNTIFS(Calcs!$E$18:$E$2728,1,Calcs!$F$18:$F$2728,I$12,Calcs!$G$18:$G$2728,J$12,Calcs!$C$18:$C$2728,0,Calcs!$B$18:$B$2728,$B57))</f>
        <v>.</v>
      </c>
      <c r="K57" s="42" t="str">
        <f>IF(COUNTIFS(Calcs!$E$18:$E$2728,1,Calcs!$F$18:$F$2728,K$12,Calcs!$C$18:$C$2728,0,Calcs!$B$18:$B$2728,$B57)=0,".",COUNTIFS(Calcs!$E$18:$E$2728,1,Calcs!$F$18:$F$2728,K$12,Calcs!$C$18:$C$2728,0,Calcs!$B$18:$B$2728,$B57))</f>
        <v>.</v>
      </c>
      <c r="L57" s="42" t="str">
        <f>IF(COUNTIFS(Calcs!$E$18:$E$2728,1,Calcs!$F$18:$F$2728,K$12,Calcs!$G$18:$G$2728,L$12,Calcs!$C$18:$C$2728,0,Calcs!$B$18:$B$2728,$B57)=0,".",COUNTIFS(Calcs!$E$18:$E$2728,1,Calcs!$F$18:$F$2728,K$12,Calcs!$G$18:$G$2728,L$12,Calcs!$C$18:$C$2728,0,Calcs!$B$18:$B$2728,$B57))</f>
        <v>.</v>
      </c>
      <c r="M57" s="35" t="str">
        <f>IF(COUNTIFS(Calcs!$B$18:$B$2728,$B57,Calcs!P$18:P$2728,"&gt;0")=0,".",COUNTIFS(Calcs!$B$18:$B$2728,$B57,Calcs!P$18:P$2728,"&gt;0"))</f>
        <v>.</v>
      </c>
      <c r="N57" s="83" t="str">
        <f>IF(COUNTIFS(Calcs!$B$18:$B$2728,$B57,Calcs!Q$18:Q$2728,"&gt;0")=0,".",COUNTIFS(Calcs!$B$18:$B$2728,$B57,Calcs!Q$18:Q$2728,"&gt;0"))</f>
        <v>.</v>
      </c>
      <c r="O57" s="33"/>
      <c r="P57" s="33"/>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row>
    <row r="58" spans="1:40" x14ac:dyDescent="0.2">
      <c r="A58" s="142">
        <f t="shared" si="0"/>
        <v>40</v>
      </c>
      <c r="B58" s="316"/>
      <c r="C58" s="32"/>
      <c r="D58" s="201" t="str">
        <f>IFERROR(AVERAGEIF(Calcs!$B$18:$B$2728,$B58,Calcs!L$18:L$2728),".")</f>
        <v>.</v>
      </c>
      <c r="E58" s="204" t="str">
        <f>IFERROR(AVERAGEIF(Calcs!$B$18:$B$2728,$B58,Calcs!M$18:M$2728),".")</f>
        <v>.</v>
      </c>
      <c r="F58" s="34" t="str">
        <f>IFERROR(AVERAGEIF(Calcs!$B$18:$B$2728,$B58,Calcs!N$18:N$2728),".")</f>
        <v>.</v>
      </c>
      <c r="G58" s="171" t="str">
        <f>IFERROR(AVERAGEIF(Calcs!$B$18:$B$2728,$B58,Calcs!O$18:O$2728),".")</f>
        <v>.</v>
      </c>
      <c r="H58" s="32"/>
      <c r="I58" s="81" t="str">
        <f>IF(COUNTIFS(Calcs!$E$18:$E$2728,1,Calcs!$F$18:$F$2728,I$12,Calcs!$C$18:$C$2728,0,Calcs!$B$18:$B$2728,$B58)=0,".",(COUNTIFS(Calcs!$E$18:$E$2728,1,Calcs!$F$18:$F$2728,I$12,Calcs!$C$18:$C$2728,0,Calcs!$B$18:$B$2728,$B58)))</f>
        <v>.</v>
      </c>
      <c r="J58" s="42" t="str">
        <f>IF(COUNTIFS(Calcs!$E$18:$E$2728,1,Calcs!$F$18:$F$2728,I$12,Calcs!$G$18:$G$2728,J$12,Calcs!$C$18:$C$2728,0,Calcs!$B$18:$B$2728,$B58)=0,".",COUNTIFS(Calcs!$E$18:$E$2728,1,Calcs!$F$18:$F$2728,I$12,Calcs!$G$18:$G$2728,J$12,Calcs!$C$18:$C$2728,0,Calcs!$B$18:$B$2728,$B58))</f>
        <v>.</v>
      </c>
      <c r="K58" s="42" t="str">
        <f>IF(COUNTIFS(Calcs!$E$18:$E$2728,1,Calcs!$F$18:$F$2728,K$12,Calcs!$C$18:$C$2728,0,Calcs!$B$18:$B$2728,$B58)=0,".",COUNTIFS(Calcs!$E$18:$E$2728,1,Calcs!$F$18:$F$2728,K$12,Calcs!$C$18:$C$2728,0,Calcs!$B$18:$B$2728,$B58))</f>
        <v>.</v>
      </c>
      <c r="L58" s="42" t="str">
        <f>IF(COUNTIFS(Calcs!$E$18:$E$2728,1,Calcs!$F$18:$F$2728,K$12,Calcs!$G$18:$G$2728,L$12,Calcs!$C$18:$C$2728,0,Calcs!$B$18:$B$2728,$B58)=0,".",COUNTIFS(Calcs!$E$18:$E$2728,1,Calcs!$F$18:$F$2728,K$12,Calcs!$G$18:$G$2728,L$12,Calcs!$C$18:$C$2728,0,Calcs!$B$18:$B$2728,$B58))</f>
        <v>.</v>
      </c>
      <c r="M58" s="35" t="str">
        <f>IF(COUNTIFS(Calcs!$B$18:$B$2728,$B58,Calcs!P$18:P$2728,"&gt;0")=0,".",COUNTIFS(Calcs!$B$18:$B$2728,$B58,Calcs!P$18:P$2728,"&gt;0"))</f>
        <v>.</v>
      </c>
      <c r="N58" s="83" t="str">
        <f>IF(COUNTIFS(Calcs!$B$18:$B$2728,$B58,Calcs!Q$18:Q$2728,"&gt;0")=0,".",COUNTIFS(Calcs!$B$18:$B$2728,$B58,Calcs!Q$18:Q$2728,"&gt;0"))</f>
        <v>.</v>
      </c>
      <c r="O58" s="33"/>
      <c r="P58" s="33"/>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row>
    <row r="59" spans="1:40" x14ac:dyDescent="0.2">
      <c r="A59" s="142">
        <f t="shared" si="0"/>
        <v>41</v>
      </c>
      <c r="B59" s="316"/>
      <c r="C59" s="32"/>
      <c r="D59" s="201" t="str">
        <f>IFERROR(AVERAGEIF(Calcs!$B$18:$B$2728,$B59,Calcs!L$18:L$2728),".")</f>
        <v>.</v>
      </c>
      <c r="E59" s="204" t="str">
        <f>IFERROR(AVERAGEIF(Calcs!$B$18:$B$2728,$B59,Calcs!M$18:M$2728),".")</f>
        <v>.</v>
      </c>
      <c r="F59" s="34" t="str">
        <f>IFERROR(AVERAGEIF(Calcs!$B$18:$B$2728,$B59,Calcs!N$18:N$2728),".")</f>
        <v>.</v>
      </c>
      <c r="G59" s="171" t="str">
        <f>IFERROR(AVERAGEIF(Calcs!$B$18:$B$2728,$B59,Calcs!O$18:O$2728),".")</f>
        <v>.</v>
      </c>
      <c r="H59" s="32"/>
      <c r="I59" s="81" t="str">
        <f>IF(COUNTIFS(Calcs!$E$18:$E$2728,1,Calcs!$F$18:$F$2728,I$12,Calcs!$C$18:$C$2728,0,Calcs!$B$18:$B$2728,$B59)=0,".",(COUNTIFS(Calcs!$E$18:$E$2728,1,Calcs!$F$18:$F$2728,I$12,Calcs!$C$18:$C$2728,0,Calcs!$B$18:$B$2728,$B59)))</f>
        <v>.</v>
      </c>
      <c r="J59" s="42" t="str">
        <f>IF(COUNTIFS(Calcs!$E$18:$E$2728,1,Calcs!$F$18:$F$2728,I$12,Calcs!$G$18:$G$2728,J$12,Calcs!$C$18:$C$2728,0,Calcs!$B$18:$B$2728,$B59)=0,".",COUNTIFS(Calcs!$E$18:$E$2728,1,Calcs!$F$18:$F$2728,I$12,Calcs!$G$18:$G$2728,J$12,Calcs!$C$18:$C$2728,0,Calcs!$B$18:$B$2728,$B59))</f>
        <v>.</v>
      </c>
      <c r="K59" s="42" t="str">
        <f>IF(COUNTIFS(Calcs!$E$18:$E$2728,1,Calcs!$F$18:$F$2728,K$12,Calcs!$C$18:$C$2728,0,Calcs!$B$18:$B$2728,$B59)=0,".",COUNTIFS(Calcs!$E$18:$E$2728,1,Calcs!$F$18:$F$2728,K$12,Calcs!$C$18:$C$2728,0,Calcs!$B$18:$B$2728,$B59))</f>
        <v>.</v>
      </c>
      <c r="L59" s="42" t="str">
        <f>IF(COUNTIFS(Calcs!$E$18:$E$2728,1,Calcs!$F$18:$F$2728,K$12,Calcs!$G$18:$G$2728,L$12,Calcs!$C$18:$C$2728,0,Calcs!$B$18:$B$2728,$B59)=0,".",COUNTIFS(Calcs!$E$18:$E$2728,1,Calcs!$F$18:$F$2728,K$12,Calcs!$G$18:$G$2728,L$12,Calcs!$C$18:$C$2728,0,Calcs!$B$18:$B$2728,$B59))</f>
        <v>.</v>
      </c>
      <c r="M59" s="35" t="str">
        <f>IF(COUNTIFS(Calcs!$B$18:$B$2728,$B59,Calcs!P$18:P$2728,"&gt;0")=0,".",COUNTIFS(Calcs!$B$18:$B$2728,$B59,Calcs!P$18:P$2728,"&gt;0"))</f>
        <v>.</v>
      </c>
      <c r="N59" s="83" t="str">
        <f>IF(COUNTIFS(Calcs!$B$18:$B$2728,$B59,Calcs!Q$18:Q$2728,"&gt;0")=0,".",COUNTIFS(Calcs!$B$18:$B$2728,$B59,Calcs!Q$18:Q$2728,"&gt;0"))</f>
        <v>.</v>
      </c>
      <c r="O59" s="33"/>
      <c r="P59" s="33"/>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row>
    <row r="60" spans="1:40" x14ac:dyDescent="0.2">
      <c r="A60" s="142">
        <f t="shared" si="0"/>
        <v>42</v>
      </c>
      <c r="B60" s="316"/>
      <c r="C60" s="32"/>
      <c r="D60" s="201" t="str">
        <f>IFERROR(AVERAGEIF(Calcs!$B$18:$B$2728,$B60,Calcs!L$18:L$2728),".")</f>
        <v>.</v>
      </c>
      <c r="E60" s="204" t="str">
        <f>IFERROR(AVERAGEIF(Calcs!$B$18:$B$2728,$B60,Calcs!M$18:M$2728),".")</f>
        <v>.</v>
      </c>
      <c r="F60" s="34" t="str">
        <f>IFERROR(AVERAGEIF(Calcs!$B$18:$B$2728,$B60,Calcs!N$18:N$2728),".")</f>
        <v>.</v>
      </c>
      <c r="G60" s="171" t="str">
        <f>IFERROR(AVERAGEIF(Calcs!$B$18:$B$2728,$B60,Calcs!O$18:O$2728),".")</f>
        <v>.</v>
      </c>
      <c r="H60" s="32"/>
      <c r="I60" s="81" t="str">
        <f>IF(COUNTIFS(Calcs!$E$18:$E$2728,1,Calcs!$F$18:$F$2728,I$12,Calcs!$C$18:$C$2728,0,Calcs!$B$18:$B$2728,$B60)=0,".",(COUNTIFS(Calcs!$E$18:$E$2728,1,Calcs!$F$18:$F$2728,I$12,Calcs!$C$18:$C$2728,0,Calcs!$B$18:$B$2728,$B60)))</f>
        <v>.</v>
      </c>
      <c r="J60" s="42" t="str">
        <f>IF(COUNTIFS(Calcs!$E$18:$E$2728,1,Calcs!$F$18:$F$2728,I$12,Calcs!$G$18:$G$2728,J$12,Calcs!$C$18:$C$2728,0,Calcs!$B$18:$B$2728,$B60)=0,".",COUNTIFS(Calcs!$E$18:$E$2728,1,Calcs!$F$18:$F$2728,I$12,Calcs!$G$18:$G$2728,J$12,Calcs!$C$18:$C$2728,0,Calcs!$B$18:$B$2728,$B60))</f>
        <v>.</v>
      </c>
      <c r="K60" s="42" t="str">
        <f>IF(COUNTIFS(Calcs!$E$18:$E$2728,1,Calcs!$F$18:$F$2728,K$12,Calcs!$C$18:$C$2728,0,Calcs!$B$18:$B$2728,$B60)=0,".",COUNTIFS(Calcs!$E$18:$E$2728,1,Calcs!$F$18:$F$2728,K$12,Calcs!$C$18:$C$2728,0,Calcs!$B$18:$B$2728,$B60))</f>
        <v>.</v>
      </c>
      <c r="L60" s="42" t="str">
        <f>IF(COUNTIFS(Calcs!$E$18:$E$2728,1,Calcs!$F$18:$F$2728,K$12,Calcs!$G$18:$G$2728,L$12,Calcs!$C$18:$C$2728,0,Calcs!$B$18:$B$2728,$B60)=0,".",COUNTIFS(Calcs!$E$18:$E$2728,1,Calcs!$F$18:$F$2728,K$12,Calcs!$G$18:$G$2728,L$12,Calcs!$C$18:$C$2728,0,Calcs!$B$18:$B$2728,$B60))</f>
        <v>.</v>
      </c>
      <c r="M60" s="35" t="str">
        <f>IF(COUNTIFS(Calcs!$B$18:$B$2728,$B60,Calcs!P$18:P$2728,"&gt;0")=0,".",COUNTIFS(Calcs!$B$18:$B$2728,$B60,Calcs!P$18:P$2728,"&gt;0"))</f>
        <v>.</v>
      </c>
      <c r="N60" s="83" t="str">
        <f>IF(COUNTIFS(Calcs!$B$18:$B$2728,$B60,Calcs!Q$18:Q$2728,"&gt;0")=0,".",COUNTIFS(Calcs!$B$18:$B$2728,$B60,Calcs!Q$18:Q$2728,"&gt;0"))</f>
        <v>.</v>
      </c>
      <c r="O60" s="33"/>
      <c r="P60" s="33"/>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row>
    <row r="61" spans="1:40" x14ac:dyDescent="0.2">
      <c r="A61" s="142">
        <f t="shared" si="0"/>
        <v>43</v>
      </c>
      <c r="B61" s="316"/>
      <c r="C61" s="32"/>
      <c r="D61" s="201" t="str">
        <f>IFERROR(AVERAGEIF(Calcs!$B$18:$B$2728,$B61,Calcs!L$18:L$2728),".")</f>
        <v>.</v>
      </c>
      <c r="E61" s="204" t="str">
        <f>IFERROR(AVERAGEIF(Calcs!$B$18:$B$2728,$B61,Calcs!M$18:M$2728),".")</f>
        <v>.</v>
      </c>
      <c r="F61" s="34" t="str">
        <f>IFERROR(AVERAGEIF(Calcs!$B$18:$B$2728,$B61,Calcs!N$18:N$2728),".")</f>
        <v>.</v>
      </c>
      <c r="G61" s="171" t="str">
        <f>IFERROR(AVERAGEIF(Calcs!$B$18:$B$2728,$B61,Calcs!O$18:O$2728),".")</f>
        <v>.</v>
      </c>
      <c r="H61" s="32"/>
      <c r="I61" s="81" t="str">
        <f>IF(COUNTIFS(Calcs!$E$18:$E$2728,1,Calcs!$F$18:$F$2728,I$12,Calcs!$C$18:$C$2728,0,Calcs!$B$18:$B$2728,$B61)=0,".",(COUNTIFS(Calcs!$E$18:$E$2728,1,Calcs!$F$18:$F$2728,I$12,Calcs!$C$18:$C$2728,0,Calcs!$B$18:$B$2728,$B61)))</f>
        <v>.</v>
      </c>
      <c r="J61" s="42" t="str">
        <f>IF(COUNTIFS(Calcs!$E$18:$E$2728,1,Calcs!$F$18:$F$2728,I$12,Calcs!$G$18:$G$2728,J$12,Calcs!$C$18:$C$2728,0,Calcs!$B$18:$B$2728,$B61)=0,".",COUNTIFS(Calcs!$E$18:$E$2728,1,Calcs!$F$18:$F$2728,I$12,Calcs!$G$18:$G$2728,J$12,Calcs!$C$18:$C$2728,0,Calcs!$B$18:$B$2728,$B61))</f>
        <v>.</v>
      </c>
      <c r="K61" s="42" t="str">
        <f>IF(COUNTIFS(Calcs!$E$18:$E$2728,1,Calcs!$F$18:$F$2728,K$12,Calcs!$C$18:$C$2728,0,Calcs!$B$18:$B$2728,$B61)=0,".",COUNTIFS(Calcs!$E$18:$E$2728,1,Calcs!$F$18:$F$2728,K$12,Calcs!$C$18:$C$2728,0,Calcs!$B$18:$B$2728,$B61))</f>
        <v>.</v>
      </c>
      <c r="L61" s="42" t="str">
        <f>IF(COUNTIFS(Calcs!$E$18:$E$2728,1,Calcs!$F$18:$F$2728,K$12,Calcs!$G$18:$G$2728,L$12,Calcs!$C$18:$C$2728,0,Calcs!$B$18:$B$2728,$B61)=0,".",COUNTIFS(Calcs!$E$18:$E$2728,1,Calcs!$F$18:$F$2728,K$12,Calcs!$G$18:$G$2728,L$12,Calcs!$C$18:$C$2728,0,Calcs!$B$18:$B$2728,$B61))</f>
        <v>.</v>
      </c>
      <c r="M61" s="35" t="str">
        <f>IF(COUNTIFS(Calcs!$B$18:$B$2728,$B61,Calcs!P$18:P$2728,"&gt;0")=0,".",COUNTIFS(Calcs!$B$18:$B$2728,$B61,Calcs!P$18:P$2728,"&gt;0"))</f>
        <v>.</v>
      </c>
      <c r="N61" s="83" t="str">
        <f>IF(COUNTIFS(Calcs!$B$18:$B$2728,$B61,Calcs!Q$18:Q$2728,"&gt;0")=0,".",COUNTIFS(Calcs!$B$18:$B$2728,$B61,Calcs!Q$18:Q$2728,"&gt;0"))</f>
        <v>.</v>
      </c>
      <c r="O61" s="33"/>
      <c r="P61" s="33"/>
      <c r="Q61" s="140"/>
      <c r="R61" s="140"/>
      <c r="S61" s="140"/>
      <c r="T61" s="140"/>
      <c r="U61" s="140"/>
      <c r="V61" s="140"/>
      <c r="W61" s="140"/>
      <c r="X61" s="140"/>
      <c r="Y61" s="140"/>
      <c r="Z61" s="140"/>
      <c r="AA61" s="140"/>
      <c r="AB61" s="140"/>
      <c r="AC61" s="140"/>
      <c r="AD61" s="140"/>
      <c r="AE61" s="140"/>
      <c r="AF61" s="140"/>
      <c r="AG61" s="140"/>
      <c r="AH61" s="140"/>
      <c r="AI61" s="140"/>
      <c r="AJ61" s="140"/>
      <c r="AK61" s="140"/>
      <c r="AL61" s="140"/>
      <c r="AM61" s="140"/>
      <c r="AN61" s="140"/>
    </row>
    <row r="62" spans="1:40" x14ac:dyDescent="0.2">
      <c r="A62" s="142">
        <f t="shared" si="0"/>
        <v>44</v>
      </c>
      <c r="B62" s="316"/>
      <c r="C62" s="32"/>
      <c r="D62" s="201" t="str">
        <f>IFERROR(AVERAGEIF(Calcs!$B$18:$B$2728,$B62,Calcs!L$18:L$2728),".")</f>
        <v>.</v>
      </c>
      <c r="E62" s="204" t="str">
        <f>IFERROR(AVERAGEIF(Calcs!$B$18:$B$2728,$B62,Calcs!M$18:M$2728),".")</f>
        <v>.</v>
      </c>
      <c r="F62" s="34" t="str">
        <f>IFERROR(AVERAGEIF(Calcs!$B$18:$B$2728,$B62,Calcs!N$18:N$2728),".")</f>
        <v>.</v>
      </c>
      <c r="G62" s="171" t="str">
        <f>IFERROR(AVERAGEIF(Calcs!$B$18:$B$2728,$B62,Calcs!O$18:O$2728),".")</f>
        <v>.</v>
      </c>
      <c r="H62" s="32"/>
      <c r="I62" s="81" t="str">
        <f>IF(COUNTIFS(Calcs!$E$18:$E$2728,1,Calcs!$F$18:$F$2728,I$12,Calcs!$C$18:$C$2728,0,Calcs!$B$18:$B$2728,$B62)=0,".",(COUNTIFS(Calcs!$E$18:$E$2728,1,Calcs!$F$18:$F$2728,I$12,Calcs!$C$18:$C$2728,0,Calcs!$B$18:$B$2728,$B62)))</f>
        <v>.</v>
      </c>
      <c r="J62" s="42" t="str">
        <f>IF(COUNTIFS(Calcs!$E$18:$E$2728,1,Calcs!$F$18:$F$2728,I$12,Calcs!$G$18:$G$2728,J$12,Calcs!$C$18:$C$2728,0,Calcs!$B$18:$B$2728,$B62)=0,".",COUNTIFS(Calcs!$E$18:$E$2728,1,Calcs!$F$18:$F$2728,I$12,Calcs!$G$18:$G$2728,J$12,Calcs!$C$18:$C$2728,0,Calcs!$B$18:$B$2728,$B62))</f>
        <v>.</v>
      </c>
      <c r="K62" s="42" t="str">
        <f>IF(COUNTIFS(Calcs!$E$18:$E$2728,1,Calcs!$F$18:$F$2728,K$12,Calcs!$C$18:$C$2728,0,Calcs!$B$18:$B$2728,$B62)=0,".",COUNTIFS(Calcs!$E$18:$E$2728,1,Calcs!$F$18:$F$2728,K$12,Calcs!$C$18:$C$2728,0,Calcs!$B$18:$B$2728,$B62))</f>
        <v>.</v>
      </c>
      <c r="L62" s="42" t="str">
        <f>IF(COUNTIFS(Calcs!$E$18:$E$2728,1,Calcs!$F$18:$F$2728,K$12,Calcs!$G$18:$G$2728,L$12,Calcs!$C$18:$C$2728,0,Calcs!$B$18:$B$2728,$B62)=0,".",COUNTIFS(Calcs!$E$18:$E$2728,1,Calcs!$F$18:$F$2728,K$12,Calcs!$G$18:$G$2728,L$12,Calcs!$C$18:$C$2728,0,Calcs!$B$18:$B$2728,$B62))</f>
        <v>.</v>
      </c>
      <c r="M62" s="35" t="str">
        <f>IF(COUNTIFS(Calcs!$B$18:$B$2728,$B62,Calcs!P$18:P$2728,"&gt;0")=0,".",COUNTIFS(Calcs!$B$18:$B$2728,$B62,Calcs!P$18:P$2728,"&gt;0"))</f>
        <v>.</v>
      </c>
      <c r="N62" s="83" t="str">
        <f>IF(COUNTIFS(Calcs!$B$18:$B$2728,$B62,Calcs!Q$18:Q$2728,"&gt;0")=0,".",COUNTIFS(Calcs!$B$18:$B$2728,$B62,Calcs!Q$18:Q$2728,"&gt;0"))</f>
        <v>.</v>
      </c>
      <c r="O62" s="33"/>
      <c r="P62" s="33"/>
      <c r="Q62" s="140"/>
      <c r="R62" s="140"/>
      <c r="S62" s="140"/>
      <c r="T62" s="140"/>
      <c r="U62" s="140"/>
      <c r="V62" s="140"/>
      <c r="W62" s="140"/>
      <c r="X62" s="140"/>
      <c r="Y62" s="140"/>
      <c r="Z62" s="140"/>
      <c r="AA62" s="140"/>
      <c r="AB62" s="140"/>
      <c r="AC62" s="140"/>
      <c r="AD62" s="140"/>
      <c r="AE62" s="140"/>
      <c r="AF62" s="140"/>
      <c r="AG62" s="140"/>
      <c r="AH62" s="140"/>
      <c r="AI62" s="140"/>
      <c r="AJ62" s="140"/>
      <c r="AK62" s="140"/>
      <c r="AL62" s="140"/>
      <c r="AM62" s="140"/>
      <c r="AN62" s="140"/>
    </row>
    <row r="63" spans="1:40" x14ac:dyDescent="0.2">
      <c r="A63" s="142">
        <f t="shared" si="0"/>
        <v>45</v>
      </c>
      <c r="B63" s="316"/>
      <c r="C63" s="32"/>
      <c r="D63" s="201" t="str">
        <f>IFERROR(AVERAGEIF(Calcs!$B$18:$B$2728,$B63,Calcs!L$18:L$2728),".")</f>
        <v>.</v>
      </c>
      <c r="E63" s="204" t="str">
        <f>IFERROR(AVERAGEIF(Calcs!$B$18:$B$2728,$B63,Calcs!M$18:M$2728),".")</f>
        <v>.</v>
      </c>
      <c r="F63" s="34" t="str">
        <f>IFERROR(AVERAGEIF(Calcs!$B$18:$B$2728,$B63,Calcs!N$18:N$2728),".")</f>
        <v>.</v>
      </c>
      <c r="G63" s="171" t="str">
        <f>IFERROR(AVERAGEIF(Calcs!$B$18:$B$2728,$B63,Calcs!O$18:O$2728),".")</f>
        <v>.</v>
      </c>
      <c r="H63" s="32"/>
      <c r="I63" s="81" t="str">
        <f>IF(COUNTIFS(Calcs!$E$18:$E$2728,1,Calcs!$F$18:$F$2728,I$12,Calcs!$C$18:$C$2728,0,Calcs!$B$18:$B$2728,$B63)=0,".",(COUNTIFS(Calcs!$E$18:$E$2728,1,Calcs!$F$18:$F$2728,I$12,Calcs!$C$18:$C$2728,0,Calcs!$B$18:$B$2728,$B63)))</f>
        <v>.</v>
      </c>
      <c r="J63" s="42" t="str">
        <f>IF(COUNTIFS(Calcs!$E$18:$E$2728,1,Calcs!$F$18:$F$2728,I$12,Calcs!$G$18:$G$2728,J$12,Calcs!$C$18:$C$2728,0,Calcs!$B$18:$B$2728,$B63)=0,".",COUNTIFS(Calcs!$E$18:$E$2728,1,Calcs!$F$18:$F$2728,I$12,Calcs!$G$18:$G$2728,J$12,Calcs!$C$18:$C$2728,0,Calcs!$B$18:$B$2728,$B63))</f>
        <v>.</v>
      </c>
      <c r="K63" s="42" t="str">
        <f>IF(COUNTIFS(Calcs!$E$18:$E$2728,1,Calcs!$F$18:$F$2728,K$12,Calcs!$C$18:$C$2728,0,Calcs!$B$18:$B$2728,$B63)=0,".",COUNTIFS(Calcs!$E$18:$E$2728,1,Calcs!$F$18:$F$2728,K$12,Calcs!$C$18:$C$2728,0,Calcs!$B$18:$B$2728,$B63))</f>
        <v>.</v>
      </c>
      <c r="L63" s="42" t="str">
        <f>IF(COUNTIFS(Calcs!$E$18:$E$2728,1,Calcs!$F$18:$F$2728,K$12,Calcs!$G$18:$G$2728,L$12,Calcs!$C$18:$C$2728,0,Calcs!$B$18:$B$2728,$B63)=0,".",COUNTIFS(Calcs!$E$18:$E$2728,1,Calcs!$F$18:$F$2728,K$12,Calcs!$G$18:$G$2728,L$12,Calcs!$C$18:$C$2728,0,Calcs!$B$18:$B$2728,$B63))</f>
        <v>.</v>
      </c>
      <c r="M63" s="35" t="str">
        <f>IF(COUNTIFS(Calcs!$B$18:$B$2728,$B63,Calcs!P$18:P$2728,"&gt;0")=0,".",COUNTIFS(Calcs!$B$18:$B$2728,$B63,Calcs!P$18:P$2728,"&gt;0"))</f>
        <v>.</v>
      </c>
      <c r="N63" s="83" t="str">
        <f>IF(COUNTIFS(Calcs!$B$18:$B$2728,$B63,Calcs!Q$18:Q$2728,"&gt;0")=0,".",COUNTIFS(Calcs!$B$18:$B$2728,$B63,Calcs!Q$18:Q$2728,"&gt;0"))</f>
        <v>.</v>
      </c>
      <c r="O63" s="33"/>
      <c r="P63" s="33"/>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140"/>
      <c r="AN63" s="140"/>
    </row>
    <row r="64" spans="1:40" x14ac:dyDescent="0.2">
      <c r="A64" s="142">
        <f t="shared" si="0"/>
        <v>46</v>
      </c>
      <c r="B64" s="316"/>
      <c r="C64" s="32"/>
      <c r="D64" s="201" t="str">
        <f>IFERROR(AVERAGEIF(Calcs!$B$18:$B$2728,$B64,Calcs!L$18:L$2728),".")</f>
        <v>.</v>
      </c>
      <c r="E64" s="204" t="str">
        <f>IFERROR(AVERAGEIF(Calcs!$B$18:$B$2728,$B64,Calcs!M$18:M$2728),".")</f>
        <v>.</v>
      </c>
      <c r="F64" s="34" t="str">
        <f>IFERROR(AVERAGEIF(Calcs!$B$18:$B$2728,$B64,Calcs!N$18:N$2728),".")</f>
        <v>.</v>
      </c>
      <c r="G64" s="171" t="str">
        <f>IFERROR(AVERAGEIF(Calcs!$B$18:$B$2728,$B64,Calcs!O$18:O$2728),".")</f>
        <v>.</v>
      </c>
      <c r="H64" s="32"/>
      <c r="I64" s="81" t="str">
        <f>IF(COUNTIFS(Calcs!$E$18:$E$2728,1,Calcs!$F$18:$F$2728,I$12,Calcs!$C$18:$C$2728,0,Calcs!$B$18:$B$2728,$B64)=0,".",(COUNTIFS(Calcs!$E$18:$E$2728,1,Calcs!$F$18:$F$2728,I$12,Calcs!$C$18:$C$2728,0,Calcs!$B$18:$B$2728,$B64)))</f>
        <v>.</v>
      </c>
      <c r="J64" s="42" t="str">
        <f>IF(COUNTIFS(Calcs!$E$18:$E$2728,1,Calcs!$F$18:$F$2728,I$12,Calcs!$G$18:$G$2728,J$12,Calcs!$C$18:$C$2728,0,Calcs!$B$18:$B$2728,$B64)=0,".",COUNTIFS(Calcs!$E$18:$E$2728,1,Calcs!$F$18:$F$2728,I$12,Calcs!$G$18:$G$2728,J$12,Calcs!$C$18:$C$2728,0,Calcs!$B$18:$B$2728,$B64))</f>
        <v>.</v>
      </c>
      <c r="K64" s="42" t="str">
        <f>IF(COUNTIFS(Calcs!$E$18:$E$2728,1,Calcs!$F$18:$F$2728,K$12,Calcs!$C$18:$C$2728,0,Calcs!$B$18:$B$2728,$B64)=0,".",COUNTIFS(Calcs!$E$18:$E$2728,1,Calcs!$F$18:$F$2728,K$12,Calcs!$C$18:$C$2728,0,Calcs!$B$18:$B$2728,$B64))</f>
        <v>.</v>
      </c>
      <c r="L64" s="42" t="str">
        <f>IF(COUNTIFS(Calcs!$E$18:$E$2728,1,Calcs!$F$18:$F$2728,K$12,Calcs!$G$18:$G$2728,L$12,Calcs!$C$18:$C$2728,0,Calcs!$B$18:$B$2728,$B64)=0,".",COUNTIFS(Calcs!$E$18:$E$2728,1,Calcs!$F$18:$F$2728,K$12,Calcs!$G$18:$G$2728,L$12,Calcs!$C$18:$C$2728,0,Calcs!$B$18:$B$2728,$B64))</f>
        <v>.</v>
      </c>
      <c r="M64" s="35" t="str">
        <f>IF(COUNTIFS(Calcs!$B$18:$B$2728,$B64,Calcs!P$18:P$2728,"&gt;0")=0,".",COUNTIFS(Calcs!$B$18:$B$2728,$B64,Calcs!P$18:P$2728,"&gt;0"))</f>
        <v>.</v>
      </c>
      <c r="N64" s="83" t="str">
        <f>IF(COUNTIFS(Calcs!$B$18:$B$2728,$B64,Calcs!Q$18:Q$2728,"&gt;0")=0,".",COUNTIFS(Calcs!$B$18:$B$2728,$B64,Calcs!Q$18:Q$2728,"&gt;0"))</f>
        <v>.</v>
      </c>
      <c r="O64" s="33"/>
      <c r="P64" s="33"/>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row>
    <row r="65" spans="1:40" x14ac:dyDescent="0.2">
      <c r="A65" s="142">
        <f t="shared" si="0"/>
        <v>47</v>
      </c>
      <c r="B65" s="316"/>
      <c r="C65" s="32"/>
      <c r="D65" s="201" t="str">
        <f>IFERROR(AVERAGEIF(Calcs!$B$18:$B$2728,$B65,Calcs!L$18:L$2728),".")</f>
        <v>.</v>
      </c>
      <c r="E65" s="204" t="str">
        <f>IFERROR(AVERAGEIF(Calcs!$B$18:$B$2728,$B65,Calcs!M$18:M$2728),".")</f>
        <v>.</v>
      </c>
      <c r="F65" s="34" t="str">
        <f>IFERROR(AVERAGEIF(Calcs!$B$18:$B$2728,$B65,Calcs!N$18:N$2728),".")</f>
        <v>.</v>
      </c>
      <c r="G65" s="171" t="str">
        <f>IFERROR(AVERAGEIF(Calcs!$B$18:$B$2728,$B65,Calcs!O$18:O$2728),".")</f>
        <v>.</v>
      </c>
      <c r="H65" s="32"/>
      <c r="I65" s="81" t="str">
        <f>IF(COUNTIFS(Calcs!$E$18:$E$2728,1,Calcs!$F$18:$F$2728,I$12,Calcs!$C$18:$C$2728,0,Calcs!$B$18:$B$2728,$B65)=0,".",(COUNTIFS(Calcs!$E$18:$E$2728,1,Calcs!$F$18:$F$2728,I$12,Calcs!$C$18:$C$2728,0,Calcs!$B$18:$B$2728,$B65)))</f>
        <v>.</v>
      </c>
      <c r="J65" s="42" t="str">
        <f>IF(COUNTIFS(Calcs!$E$18:$E$2728,1,Calcs!$F$18:$F$2728,I$12,Calcs!$G$18:$G$2728,J$12,Calcs!$C$18:$C$2728,0,Calcs!$B$18:$B$2728,$B65)=0,".",COUNTIFS(Calcs!$E$18:$E$2728,1,Calcs!$F$18:$F$2728,I$12,Calcs!$G$18:$G$2728,J$12,Calcs!$C$18:$C$2728,0,Calcs!$B$18:$B$2728,$B65))</f>
        <v>.</v>
      </c>
      <c r="K65" s="42" t="str">
        <f>IF(COUNTIFS(Calcs!$E$18:$E$2728,1,Calcs!$F$18:$F$2728,K$12,Calcs!$C$18:$C$2728,0,Calcs!$B$18:$B$2728,$B65)=0,".",COUNTIFS(Calcs!$E$18:$E$2728,1,Calcs!$F$18:$F$2728,K$12,Calcs!$C$18:$C$2728,0,Calcs!$B$18:$B$2728,$B65))</f>
        <v>.</v>
      </c>
      <c r="L65" s="42" t="str">
        <f>IF(COUNTIFS(Calcs!$E$18:$E$2728,1,Calcs!$F$18:$F$2728,K$12,Calcs!$G$18:$G$2728,L$12,Calcs!$C$18:$C$2728,0,Calcs!$B$18:$B$2728,$B65)=0,".",COUNTIFS(Calcs!$E$18:$E$2728,1,Calcs!$F$18:$F$2728,K$12,Calcs!$G$18:$G$2728,L$12,Calcs!$C$18:$C$2728,0,Calcs!$B$18:$B$2728,$B65))</f>
        <v>.</v>
      </c>
      <c r="M65" s="35" t="str">
        <f>IF(COUNTIFS(Calcs!$B$18:$B$2728,$B65,Calcs!P$18:P$2728,"&gt;0")=0,".",COUNTIFS(Calcs!$B$18:$B$2728,$B65,Calcs!P$18:P$2728,"&gt;0"))</f>
        <v>.</v>
      </c>
      <c r="N65" s="83" t="str">
        <f>IF(COUNTIFS(Calcs!$B$18:$B$2728,$B65,Calcs!Q$18:Q$2728,"&gt;0")=0,".",COUNTIFS(Calcs!$B$18:$B$2728,$B65,Calcs!Q$18:Q$2728,"&gt;0"))</f>
        <v>.</v>
      </c>
      <c r="O65" s="33"/>
      <c r="P65" s="33"/>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row>
    <row r="66" spans="1:40" ht="12.2" customHeight="1" outlineLevel="1" x14ac:dyDescent="0.2">
      <c r="A66" s="142">
        <f t="shared" si="0"/>
        <v>48</v>
      </c>
      <c r="B66" s="316"/>
      <c r="C66" s="32"/>
      <c r="D66" s="201" t="str">
        <f>IFERROR(AVERAGEIF(Calcs!$B$18:$B$2728,$B66,Calcs!L$18:L$2728),".")</f>
        <v>.</v>
      </c>
      <c r="E66" s="204" t="str">
        <f>IFERROR(AVERAGEIF(Calcs!$B$18:$B$2728,$B66,Calcs!M$18:M$2728),".")</f>
        <v>.</v>
      </c>
      <c r="F66" s="34" t="str">
        <f>IFERROR(AVERAGEIF(Calcs!$B$18:$B$2728,$B66,Calcs!N$18:N$2728),".")</f>
        <v>.</v>
      </c>
      <c r="G66" s="172" t="str">
        <f>IFERROR(AVERAGEIF(Calcs!$B$18:$B$2728,$B66,Calcs!O$18:O$2728),".")</f>
        <v>.</v>
      </c>
      <c r="H66" s="32"/>
      <c r="I66" s="81" t="str">
        <f>IF(COUNTIFS(Calcs!$E$18:$E$2728,1,Calcs!$F$18:$F$2728,I$12,Calcs!$C$18:$C$2728,0,Calcs!$B$18:$B$2728,$B66)=0,".",(COUNTIFS(Calcs!$E$18:$E$2728,1,Calcs!$F$18:$F$2728,I$12,Calcs!$C$18:$C$2728,0,Calcs!$B$18:$B$2728,$B66)))</f>
        <v>.</v>
      </c>
      <c r="J66" s="42" t="str">
        <f>IF(COUNTIFS(Calcs!$E$18:$E$2728,1,Calcs!$F$18:$F$2728,I$12,Calcs!$G$18:$G$2728,J$12,Calcs!$C$18:$C$2728,0,Calcs!$B$18:$B$2728,$B66)=0,".",COUNTIFS(Calcs!$E$18:$E$2728,1,Calcs!$F$18:$F$2728,I$12,Calcs!$G$18:$G$2728,J$12,Calcs!$C$18:$C$2728,0,Calcs!$B$18:$B$2728,$B66))</f>
        <v>.</v>
      </c>
      <c r="K66" s="42" t="str">
        <f>IF(COUNTIFS(Calcs!$E$18:$E$2728,1,Calcs!$F$18:$F$2728,K$12,Calcs!$C$18:$C$2728,0,Calcs!$B$18:$B$2728,$B66)=0,".",COUNTIFS(Calcs!$E$18:$E$2728,1,Calcs!$F$18:$F$2728,K$12,Calcs!$C$18:$C$2728,0,Calcs!$B$18:$B$2728,$B66))</f>
        <v>.</v>
      </c>
      <c r="L66" s="42" t="str">
        <f>IF(COUNTIFS(Calcs!$E$18:$E$2728,1,Calcs!$F$18:$F$2728,K$12,Calcs!$G$18:$G$2728,L$12,Calcs!$C$18:$C$2728,0,Calcs!$B$18:$B$2728,$B66)=0,".",COUNTIFS(Calcs!$E$18:$E$2728,1,Calcs!$F$18:$F$2728,K$12,Calcs!$G$18:$G$2728,L$12,Calcs!$C$18:$C$2728,0,Calcs!$B$18:$B$2728,$B66))</f>
        <v>.</v>
      </c>
      <c r="M66" s="35" t="str">
        <f>IF(COUNTIFS(Calcs!$B$18:$B$2728,$B66,Calcs!P$18:P$2728,"&gt;0")=0,".",COUNTIFS(Calcs!$B$18:$B$2728,$B66,Calcs!P$18:P$2728,"&gt;0"))</f>
        <v>.</v>
      </c>
      <c r="N66" s="83" t="str">
        <f>IF(COUNTIFS(Calcs!$B$18:$B$2728,$B66,Calcs!Q$18:Q$2728,"&gt;0")=0,".",COUNTIFS(Calcs!$B$18:$B$2728,$B66,Calcs!Q$18:Q$2728,"&gt;0"))</f>
        <v>.</v>
      </c>
      <c r="O66" s="33"/>
      <c r="P66" s="33"/>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row>
    <row r="67" spans="1:40" ht="12.2" customHeight="1" outlineLevel="1" x14ac:dyDescent="0.2">
      <c r="A67" s="142">
        <f t="shared" si="0"/>
        <v>49</v>
      </c>
      <c r="B67" s="316"/>
      <c r="C67" s="32"/>
      <c r="D67" s="201" t="str">
        <f>IFERROR(AVERAGEIF(Calcs!$B$18:$B$2728,$B67,Calcs!L$18:L$2728),".")</f>
        <v>.</v>
      </c>
      <c r="E67" s="204" t="str">
        <f>IFERROR(AVERAGEIF(Calcs!$B$18:$B$2728,$B67,Calcs!M$18:M$2728),".")</f>
        <v>.</v>
      </c>
      <c r="F67" s="34" t="str">
        <f>IFERROR(AVERAGEIF(Calcs!$B$18:$B$2728,$B67,Calcs!N$18:N$2728),".")</f>
        <v>.</v>
      </c>
      <c r="G67" s="172" t="str">
        <f>IFERROR(AVERAGEIF(Calcs!$B$18:$B$2728,$B67,Calcs!O$18:O$2728),".")</f>
        <v>.</v>
      </c>
      <c r="H67" s="32"/>
      <c r="I67" s="81" t="str">
        <f>IF(COUNTIFS(Calcs!$E$18:$E$2728,1,Calcs!$F$18:$F$2728,I$12,Calcs!$C$18:$C$2728,0,Calcs!$B$18:$B$2728,$B67)=0,".",(COUNTIFS(Calcs!$E$18:$E$2728,1,Calcs!$F$18:$F$2728,I$12,Calcs!$C$18:$C$2728,0,Calcs!$B$18:$B$2728,$B67)))</f>
        <v>.</v>
      </c>
      <c r="J67" s="42" t="str">
        <f>IF(COUNTIFS(Calcs!$E$18:$E$2728,1,Calcs!$F$18:$F$2728,I$12,Calcs!$G$18:$G$2728,J$12,Calcs!$C$18:$C$2728,0,Calcs!$B$18:$B$2728,$B67)=0,".",COUNTIFS(Calcs!$E$18:$E$2728,1,Calcs!$F$18:$F$2728,I$12,Calcs!$G$18:$G$2728,J$12,Calcs!$C$18:$C$2728,0,Calcs!$B$18:$B$2728,$B67))</f>
        <v>.</v>
      </c>
      <c r="K67" s="42" t="str">
        <f>IF(COUNTIFS(Calcs!$E$18:$E$2728,1,Calcs!$F$18:$F$2728,K$12,Calcs!$C$18:$C$2728,0,Calcs!$B$18:$B$2728,$B67)=0,".",COUNTIFS(Calcs!$E$18:$E$2728,1,Calcs!$F$18:$F$2728,K$12,Calcs!$C$18:$C$2728,0,Calcs!$B$18:$B$2728,$B67))</f>
        <v>.</v>
      </c>
      <c r="L67" s="42" t="str">
        <f>IF(COUNTIFS(Calcs!$E$18:$E$2728,1,Calcs!$F$18:$F$2728,K$12,Calcs!$G$18:$G$2728,L$12,Calcs!$C$18:$C$2728,0,Calcs!$B$18:$B$2728,$B67)=0,".",COUNTIFS(Calcs!$E$18:$E$2728,1,Calcs!$F$18:$F$2728,K$12,Calcs!$G$18:$G$2728,L$12,Calcs!$C$18:$C$2728,0,Calcs!$B$18:$B$2728,$B67))</f>
        <v>.</v>
      </c>
      <c r="M67" s="35" t="str">
        <f>IF(COUNTIFS(Calcs!$B$18:$B$2728,$B67,Calcs!P$18:P$2728,"&gt;0")=0,".",COUNTIFS(Calcs!$B$18:$B$2728,$B67,Calcs!P$18:P$2728,"&gt;0"))</f>
        <v>.</v>
      </c>
      <c r="N67" s="83" t="str">
        <f>IF(COUNTIFS(Calcs!$B$18:$B$2728,$B67,Calcs!Q$18:Q$2728,"&gt;0")=0,".",COUNTIFS(Calcs!$B$18:$B$2728,$B67,Calcs!Q$18:Q$2728,"&gt;0"))</f>
        <v>.</v>
      </c>
      <c r="O67" s="33"/>
      <c r="P67" s="33"/>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row>
    <row r="68" spans="1:40" ht="12.2" customHeight="1" outlineLevel="1" x14ac:dyDescent="0.2">
      <c r="A68" s="142">
        <f t="shared" si="0"/>
        <v>50</v>
      </c>
      <c r="B68" s="316"/>
      <c r="C68" s="32"/>
      <c r="D68" s="201" t="str">
        <f>IFERROR(AVERAGEIF(Calcs!$B$18:$B$2728,$B68,Calcs!L$18:L$2728),".")</f>
        <v>.</v>
      </c>
      <c r="E68" s="204" t="str">
        <f>IFERROR(AVERAGEIF(Calcs!$B$18:$B$2728,$B68,Calcs!M$18:M$2728),".")</f>
        <v>.</v>
      </c>
      <c r="F68" s="34" t="str">
        <f>IFERROR(AVERAGEIF(Calcs!$B$18:$B$2728,$B68,Calcs!N$18:N$2728),".")</f>
        <v>.</v>
      </c>
      <c r="G68" s="172" t="str">
        <f>IFERROR(AVERAGEIF(Calcs!$B$18:$B$2728,$B68,Calcs!O$18:O$2728),".")</f>
        <v>.</v>
      </c>
      <c r="H68" s="32"/>
      <c r="I68" s="81" t="str">
        <f>IF(COUNTIFS(Calcs!$E$18:$E$2728,1,Calcs!$F$18:$F$2728,I$12,Calcs!$C$18:$C$2728,0,Calcs!$B$18:$B$2728,$B68)=0,".",(COUNTIFS(Calcs!$E$18:$E$2728,1,Calcs!$F$18:$F$2728,I$12,Calcs!$C$18:$C$2728,0,Calcs!$B$18:$B$2728,$B68)))</f>
        <v>.</v>
      </c>
      <c r="J68" s="42" t="str">
        <f>IF(COUNTIFS(Calcs!$E$18:$E$2728,1,Calcs!$F$18:$F$2728,I$12,Calcs!$G$18:$G$2728,J$12,Calcs!$C$18:$C$2728,0,Calcs!$B$18:$B$2728,$B68)=0,".",COUNTIFS(Calcs!$E$18:$E$2728,1,Calcs!$F$18:$F$2728,I$12,Calcs!$G$18:$G$2728,J$12,Calcs!$C$18:$C$2728,0,Calcs!$B$18:$B$2728,$B68))</f>
        <v>.</v>
      </c>
      <c r="K68" s="42" t="str">
        <f>IF(COUNTIFS(Calcs!$E$18:$E$2728,1,Calcs!$F$18:$F$2728,K$12,Calcs!$C$18:$C$2728,0,Calcs!$B$18:$B$2728,$B68)=0,".",COUNTIFS(Calcs!$E$18:$E$2728,1,Calcs!$F$18:$F$2728,K$12,Calcs!$C$18:$C$2728,0,Calcs!$B$18:$B$2728,$B68))</f>
        <v>.</v>
      </c>
      <c r="L68" s="42" t="str">
        <f>IF(COUNTIFS(Calcs!$E$18:$E$2728,1,Calcs!$F$18:$F$2728,K$12,Calcs!$G$18:$G$2728,L$12,Calcs!$C$18:$C$2728,0,Calcs!$B$18:$B$2728,$B68)=0,".",COUNTIFS(Calcs!$E$18:$E$2728,1,Calcs!$F$18:$F$2728,K$12,Calcs!$G$18:$G$2728,L$12,Calcs!$C$18:$C$2728,0,Calcs!$B$18:$B$2728,$B68))</f>
        <v>.</v>
      </c>
      <c r="M68" s="35" t="str">
        <f>IF(COUNTIFS(Calcs!$B$18:$B$2728,$B68,Calcs!P$18:P$2728,"&gt;0")=0,".",COUNTIFS(Calcs!$B$18:$B$2728,$B68,Calcs!P$18:P$2728,"&gt;0"))</f>
        <v>.</v>
      </c>
      <c r="N68" s="83" t="str">
        <f>IF(COUNTIFS(Calcs!$B$18:$B$2728,$B68,Calcs!Q$18:Q$2728,"&gt;0")=0,".",COUNTIFS(Calcs!$B$18:$B$2728,$B68,Calcs!Q$18:Q$2728,"&gt;0"))</f>
        <v>.</v>
      </c>
      <c r="O68" s="33"/>
      <c r="P68" s="33"/>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row>
    <row r="69" spans="1:40" ht="12.2" customHeight="1" outlineLevel="1" x14ac:dyDescent="0.2">
      <c r="A69" s="142">
        <f t="shared" si="0"/>
        <v>51</v>
      </c>
      <c r="B69" s="316"/>
      <c r="C69" s="32"/>
      <c r="D69" s="201" t="str">
        <f>IFERROR(AVERAGEIF(Calcs!$B$18:$B$2728,$B69,Calcs!L$18:L$2728),".")</f>
        <v>.</v>
      </c>
      <c r="E69" s="204" t="str">
        <f>IFERROR(AVERAGEIF(Calcs!$B$18:$B$2728,$B69,Calcs!M$18:M$2728),".")</f>
        <v>.</v>
      </c>
      <c r="F69" s="34" t="str">
        <f>IFERROR(AVERAGEIF(Calcs!$B$18:$B$2728,$B69,Calcs!N$18:N$2728),".")</f>
        <v>.</v>
      </c>
      <c r="G69" s="172" t="str">
        <f>IFERROR(AVERAGEIF(Calcs!$B$18:$B$2728,$B69,Calcs!O$18:O$2728),".")</f>
        <v>.</v>
      </c>
      <c r="H69" s="32"/>
      <c r="I69" s="81" t="str">
        <f>IF(COUNTIFS(Calcs!$E$18:$E$2728,1,Calcs!$F$18:$F$2728,I$12,Calcs!$C$18:$C$2728,0,Calcs!$B$18:$B$2728,$B69)=0,".",(COUNTIFS(Calcs!$E$18:$E$2728,1,Calcs!$F$18:$F$2728,I$12,Calcs!$C$18:$C$2728,0,Calcs!$B$18:$B$2728,$B69)))</f>
        <v>.</v>
      </c>
      <c r="J69" s="42" t="str">
        <f>IF(COUNTIFS(Calcs!$E$18:$E$2728,1,Calcs!$F$18:$F$2728,I$12,Calcs!$G$18:$G$2728,J$12,Calcs!$C$18:$C$2728,0,Calcs!$B$18:$B$2728,$B69)=0,".",COUNTIFS(Calcs!$E$18:$E$2728,1,Calcs!$F$18:$F$2728,I$12,Calcs!$G$18:$G$2728,J$12,Calcs!$C$18:$C$2728,0,Calcs!$B$18:$B$2728,$B69))</f>
        <v>.</v>
      </c>
      <c r="K69" s="42" t="str">
        <f>IF(COUNTIFS(Calcs!$E$18:$E$2728,1,Calcs!$F$18:$F$2728,K$12,Calcs!$C$18:$C$2728,0,Calcs!$B$18:$B$2728,$B69)=0,".",COUNTIFS(Calcs!$E$18:$E$2728,1,Calcs!$F$18:$F$2728,K$12,Calcs!$C$18:$C$2728,0,Calcs!$B$18:$B$2728,$B69))</f>
        <v>.</v>
      </c>
      <c r="L69" s="42" t="str">
        <f>IF(COUNTIFS(Calcs!$E$18:$E$2728,1,Calcs!$F$18:$F$2728,K$12,Calcs!$G$18:$G$2728,L$12,Calcs!$C$18:$C$2728,0,Calcs!$B$18:$B$2728,$B69)=0,".",COUNTIFS(Calcs!$E$18:$E$2728,1,Calcs!$F$18:$F$2728,K$12,Calcs!$G$18:$G$2728,L$12,Calcs!$C$18:$C$2728,0,Calcs!$B$18:$B$2728,$B69))</f>
        <v>.</v>
      </c>
      <c r="M69" s="35" t="str">
        <f>IF(COUNTIFS(Calcs!$B$18:$B$2728,$B69,Calcs!P$18:P$2728,"&gt;0")=0,".",COUNTIFS(Calcs!$B$18:$B$2728,$B69,Calcs!P$18:P$2728,"&gt;0"))</f>
        <v>.</v>
      </c>
      <c r="N69" s="83" t="str">
        <f>IF(COUNTIFS(Calcs!$B$18:$B$2728,$B69,Calcs!Q$18:Q$2728,"&gt;0")=0,".",COUNTIFS(Calcs!$B$18:$B$2728,$B69,Calcs!Q$18:Q$2728,"&gt;0"))</f>
        <v>.</v>
      </c>
      <c r="O69" s="33"/>
      <c r="P69" s="33"/>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row>
    <row r="70" spans="1:40" ht="12.2" customHeight="1" outlineLevel="1" x14ac:dyDescent="0.2">
      <c r="A70" s="142">
        <f t="shared" si="0"/>
        <v>52</v>
      </c>
      <c r="B70" s="316"/>
      <c r="C70" s="32"/>
      <c r="D70" s="201" t="str">
        <f>IFERROR(AVERAGEIF(Calcs!$B$18:$B$2728,$B70,Calcs!L$18:L$2728),".")</f>
        <v>.</v>
      </c>
      <c r="E70" s="204" t="str">
        <f>IFERROR(AVERAGEIF(Calcs!$B$18:$B$2728,$B70,Calcs!M$18:M$2728),".")</f>
        <v>.</v>
      </c>
      <c r="F70" s="34" t="str">
        <f>IFERROR(AVERAGEIF(Calcs!$B$18:$B$2728,$B70,Calcs!N$18:N$2728),".")</f>
        <v>.</v>
      </c>
      <c r="G70" s="172" t="str">
        <f>IFERROR(AVERAGEIF(Calcs!$B$18:$B$2728,$B70,Calcs!O$18:O$2728),".")</f>
        <v>.</v>
      </c>
      <c r="H70" s="32"/>
      <c r="I70" s="81" t="str">
        <f>IF(COUNTIFS(Calcs!$E$18:$E$2728,1,Calcs!$F$18:$F$2728,I$12,Calcs!$C$18:$C$2728,0,Calcs!$B$18:$B$2728,$B70)=0,".",(COUNTIFS(Calcs!$E$18:$E$2728,1,Calcs!$F$18:$F$2728,I$12,Calcs!$C$18:$C$2728,0,Calcs!$B$18:$B$2728,$B70)))</f>
        <v>.</v>
      </c>
      <c r="J70" s="42" t="str">
        <f>IF(COUNTIFS(Calcs!$E$18:$E$2728,1,Calcs!$F$18:$F$2728,I$12,Calcs!$G$18:$G$2728,J$12,Calcs!$C$18:$C$2728,0,Calcs!$B$18:$B$2728,$B70)=0,".",COUNTIFS(Calcs!$E$18:$E$2728,1,Calcs!$F$18:$F$2728,I$12,Calcs!$G$18:$G$2728,J$12,Calcs!$C$18:$C$2728,0,Calcs!$B$18:$B$2728,$B70))</f>
        <v>.</v>
      </c>
      <c r="K70" s="42" t="str">
        <f>IF(COUNTIFS(Calcs!$E$18:$E$2728,1,Calcs!$F$18:$F$2728,K$12,Calcs!$C$18:$C$2728,0,Calcs!$B$18:$B$2728,$B70)=0,".",COUNTIFS(Calcs!$E$18:$E$2728,1,Calcs!$F$18:$F$2728,K$12,Calcs!$C$18:$C$2728,0,Calcs!$B$18:$B$2728,$B70))</f>
        <v>.</v>
      </c>
      <c r="L70" s="42" t="str">
        <f>IF(COUNTIFS(Calcs!$E$18:$E$2728,1,Calcs!$F$18:$F$2728,K$12,Calcs!$G$18:$G$2728,L$12,Calcs!$C$18:$C$2728,0,Calcs!$B$18:$B$2728,$B70)=0,".",COUNTIFS(Calcs!$E$18:$E$2728,1,Calcs!$F$18:$F$2728,K$12,Calcs!$G$18:$G$2728,L$12,Calcs!$C$18:$C$2728,0,Calcs!$B$18:$B$2728,$B70))</f>
        <v>.</v>
      </c>
      <c r="M70" s="35" t="str">
        <f>IF(COUNTIFS(Calcs!$B$18:$B$2728,$B70,Calcs!P$18:P$2728,"&gt;0")=0,".",COUNTIFS(Calcs!$B$18:$B$2728,$B70,Calcs!P$18:P$2728,"&gt;0"))</f>
        <v>.</v>
      </c>
      <c r="N70" s="83" t="str">
        <f>IF(COUNTIFS(Calcs!$B$18:$B$2728,$B70,Calcs!Q$18:Q$2728,"&gt;0")=0,".",COUNTIFS(Calcs!$B$18:$B$2728,$B70,Calcs!Q$18:Q$2728,"&gt;0"))</f>
        <v>.</v>
      </c>
      <c r="O70" s="33"/>
      <c r="P70" s="33"/>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row>
    <row r="71" spans="1:40" ht="12.2" customHeight="1" outlineLevel="1" x14ac:dyDescent="0.2">
      <c r="A71" s="142">
        <f t="shared" si="0"/>
        <v>53</v>
      </c>
      <c r="B71" s="316"/>
      <c r="C71" s="32"/>
      <c r="D71" s="201" t="str">
        <f>IFERROR(AVERAGEIF(Calcs!$B$18:$B$2728,$B71,Calcs!L$18:L$2728),".")</f>
        <v>.</v>
      </c>
      <c r="E71" s="204" t="str">
        <f>IFERROR(AVERAGEIF(Calcs!$B$18:$B$2728,$B71,Calcs!M$18:M$2728),".")</f>
        <v>.</v>
      </c>
      <c r="F71" s="34" t="str">
        <f>IFERROR(AVERAGEIF(Calcs!$B$18:$B$2728,$B71,Calcs!N$18:N$2728),".")</f>
        <v>.</v>
      </c>
      <c r="G71" s="172" t="str">
        <f>IFERROR(AVERAGEIF(Calcs!$B$18:$B$2728,$B71,Calcs!O$18:O$2728),".")</f>
        <v>.</v>
      </c>
      <c r="H71" s="32"/>
      <c r="I71" s="81" t="str">
        <f>IF(COUNTIFS(Calcs!$E$18:$E$2728,1,Calcs!$F$18:$F$2728,I$12,Calcs!$C$18:$C$2728,0,Calcs!$B$18:$B$2728,$B71)=0,".",(COUNTIFS(Calcs!$E$18:$E$2728,1,Calcs!$F$18:$F$2728,I$12,Calcs!$C$18:$C$2728,0,Calcs!$B$18:$B$2728,$B71)))</f>
        <v>.</v>
      </c>
      <c r="J71" s="42" t="str">
        <f>IF(COUNTIFS(Calcs!$E$18:$E$2728,1,Calcs!$F$18:$F$2728,I$12,Calcs!$G$18:$G$2728,J$12,Calcs!$C$18:$C$2728,0,Calcs!$B$18:$B$2728,$B71)=0,".",COUNTIFS(Calcs!$E$18:$E$2728,1,Calcs!$F$18:$F$2728,I$12,Calcs!$G$18:$G$2728,J$12,Calcs!$C$18:$C$2728,0,Calcs!$B$18:$B$2728,$B71))</f>
        <v>.</v>
      </c>
      <c r="K71" s="42" t="str">
        <f>IF(COUNTIFS(Calcs!$E$18:$E$2728,1,Calcs!$F$18:$F$2728,K$12,Calcs!$C$18:$C$2728,0,Calcs!$B$18:$B$2728,$B71)=0,".",COUNTIFS(Calcs!$E$18:$E$2728,1,Calcs!$F$18:$F$2728,K$12,Calcs!$C$18:$C$2728,0,Calcs!$B$18:$B$2728,$B71))</f>
        <v>.</v>
      </c>
      <c r="L71" s="42" t="str">
        <f>IF(COUNTIFS(Calcs!$E$18:$E$2728,1,Calcs!$F$18:$F$2728,K$12,Calcs!$G$18:$G$2728,L$12,Calcs!$C$18:$C$2728,0,Calcs!$B$18:$B$2728,$B71)=0,".",COUNTIFS(Calcs!$E$18:$E$2728,1,Calcs!$F$18:$F$2728,K$12,Calcs!$G$18:$G$2728,L$12,Calcs!$C$18:$C$2728,0,Calcs!$B$18:$B$2728,$B71))</f>
        <v>.</v>
      </c>
      <c r="M71" s="35" t="str">
        <f>IF(COUNTIFS(Calcs!$B$18:$B$2728,$B71,Calcs!P$18:P$2728,"&gt;0")=0,".",COUNTIFS(Calcs!$B$18:$B$2728,$B71,Calcs!P$18:P$2728,"&gt;0"))</f>
        <v>.</v>
      </c>
      <c r="N71" s="83" t="str">
        <f>IF(COUNTIFS(Calcs!$B$18:$B$2728,$B71,Calcs!Q$18:Q$2728,"&gt;0")=0,".",COUNTIFS(Calcs!$B$18:$B$2728,$B71,Calcs!Q$18:Q$2728,"&gt;0"))</f>
        <v>.</v>
      </c>
      <c r="O71" s="33"/>
      <c r="P71" s="33"/>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row>
    <row r="72" spans="1:40" ht="12.2" customHeight="1" outlineLevel="1" x14ac:dyDescent="0.2">
      <c r="A72" s="142">
        <f t="shared" si="0"/>
        <v>54</v>
      </c>
      <c r="B72" s="316"/>
      <c r="C72" s="32"/>
      <c r="D72" s="201" t="str">
        <f>IFERROR(AVERAGEIF(Calcs!$B$18:$B$2728,$B72,Calcs!L$18:L$2728),".")</f>
        <v>.</v>
      </c>
      <c r="E72" s="204" t="str">
        <f>IFERROR(AVERAGEIF(Calcs!$B$18:$B$2728,$B72,Calcs!M$18:M$2728),".")</f>
        <v>.</v>
      </c>
      <c r="F72" s="34" t="str">
        <f>IFERROR(AVERAGEIF(Calcs!$B$18:$B$2728,$B72,Calcs!N$18:N$2728),".")</f>
        <v>.</v>
      </c>
      <c r="G72" s="172" t="str">
        <f>IFERROR(AVERAGEIF(Calcs!$B$18:$B$2728,$B72,Calcs!O$18:O$2728),".")</f>
        <v>.</v>
      </c>
      <c r="H72" s="32"/>
      <c r="I72" s="81" t="str">
        <f>IF(COUNTIFS(Calcs!$E$18:$E$2728,1,Calcs!$F$18:$F$2728,I$12,Calcs!$C$18:$C$2728,0,Calcs!$B$18:$B$2728,$B72)=0,".",(COUNTIFS(Calcs!$E$18:$E$2728,1,Calcs!$F$18:$F$2728,I$12,Calcs!$C$18:$C$2728,0,Calcs!$B$18:$B$2728,$B72)))</f>
        <v>.</v>
      </c>
      <c r="J72" s="42" t="str">
        <f>IF(COUNTIFS(Calcs!$E$18:$E$2728,1,Calcs!$F$18:$F$2728,I$12,Calcs!$G$18:$G$2728,J$12,Calcs!$C$18:$C$2728,0,Calcs!$B$18:$B$2728,$B72)=0,".",COUNTIFS(Calcs!$E$18:$E$2728,1,Calcs!$F$18:$F$2728,I$12,Calcs!$G$18:$G$2728,J$12,Calcs!$C$18:$C$2728,0,Calcs!$B$18:$B$2728,$B72))</f>
        <v>.</v>
      </c>
      <c r="K72" s="42" t="str">
        <f>IF(COUNTIFS(Calcs!$E$18:$E$2728,1,Calcs!$F$18:$F$2728,K$12,Calcs!$C$18:$C$2728,0,Calcs!$B$18:$B$2728,$B72)=0,".",COUNTIFS(Calcs!$E$18:$E$2728,1,Calcs!$F$18:$F$2728,K$12,Calcs!$C$18:$C$2728,0,Calcs!$B$18:$B$2728,$B72))</f>
        <v>.</v>
      </c>
      <c r="L72" s="42" t="str">
        <f>IF(COUNTIFS(Calcs!$E$18:$E$2728,1,Calcs!$F$18:$F$2728,K$12,Calcs!$G$18:$G$2728,L$12,Calcs!$C$18:$C$2728,0,Calcs!$B$18:$B$2728,$B72)=0,".",COUNTIFS(Calcs!$E$18:$E$2728,1,Calcs!$F$18:$F$2728,K$12,Calcs!$G$18:$G$2728,L$12,Calcs!$C$18:$C$2728,0,Calcs!$B$18:$B$2728,$B72))</f>
        <v>.</v>
      </c>
      <c r="M72" s="35" t="str">
        <f>IF(COUNTIFS(Calcs!$B$18:$B$2728,$B72,Calcs!P$18:P$2728,"&gt;0")=0,".",COUNTIFS(Calcs!$B$18:$B$2728,$B72,Calcs!P$18:P$2728,"&gt;0"))</f>
        <v>.</v>
      </c>
      <c r="N72" s="83" t="str">
        <f>IF(COUNTIFS(Calcs!$B$18:$B$2728,$B72,Calcs!Q$18:Q$2728,"&gt;0")=0,".",COUNTIFS(Calcs!$B$18:$B$2728,$B72,Calcs!Q$18:Q$2728,"&gt;0"))</f>
        <v>.</v>
      </c>
      <c r="O72" s="33"/>
      <c r="P72" s="33"/>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row>
    <row r="73" spans="1:40" ht="12.2" customHeight="1" outlineLevel="1" x14ac:dyDescent="0.2">
      <c r="A73" s="142">
        <f t="shared" si="0"/>
        <v>55</v>
      </c>
      <c r="B73" s="316"/>
      <c r="C73" s="32"/>
      <c r="D73" s="201" t="str">
        <f>IFERROR(AVERAGEIF(Calcs!$B$18:$B$2728,$B73,Calcs!L$18:L$2728),".")</f>
        <v>.</v>
      </c>
      <c r="E73" s="204" t="str">
        <f>IFERROR(AVERAGEIF(Calcs!$B$18:$B$2728,$B73,Calcs!M$18:M$2728),".")</f>
        <v>.</v>
      </c>
      <c r="F73" s="34" t="str">
        <f>IFERROR(AVERAGEIF(Calcs!$B$18:$B$2728,$B73,Calcs!N$18:N$2728),".")</f>
        <v>.</v>
      </c>
      <c r="G73" s="172" t="str">
        <f>IFERROR(AVERAGEIF(Calcs!$B$18:$B$2728,$B73,Calcs!O$18:O$2728),".")</f>
        <v>.</v>
      </c>
      <c r="H73" s="32"/>
      <c r="I73" s="81" t="str">
        <f>IF(COUNTIFS(Calcs!$E$18:$E$2728,1,Calcs!$F$18:$F$2728,I$12,Calcs!$C$18:$C$2728,0,Calcs!$B$18:$B$2728,$B73)=0,".",(COUNTIFS(Calcs!$E$18:$E$2728,1,Calcs!$F$18:$F$2728,I$12,Calcs!$C$18:$C$2728,0,Calcs!$B$18:$B$2728,$B73)))</f>
        <v>.</v>
      </c>
      <c r="J73" s="42" t="str">
        <f>IF(COUNTIFS(Calcs!$E$18:$E$2728,1,Calcs!$F$18:$F$2728,I$12,Calcs!$G$18:$G$2728,J$12,Calcs!$C$18:$C$2728,0,Calcs!$B$18:$B$2728,$B73)=0,".",COUNTIFS(Calcs!$E$18:$E$2728,1,Calcs!$F$18:$F$2728,I$12,Calcs!$G$18:$G$2728,J$12,Calcs!$C$18:$C$2728,0,Calcs!$B$18:$B$2728,$B73))</f>
        <v>.</v>
      </c>
      <c r="K73" s="42" t="str">
        <f>IF(COUNTIFS(Calcs!$E$18:$E$2728,1,Calcs!$F$18:$F$2728,K$12,Calcs!$C$18:$C$2728,0,Calcs!$B$18:$B$2728,$B73)=0,".",COUNTIFS(Calcs!$E$18:$E$2728,1,Calcs!$F$18:$F$2728,K$12,Calcs!$C$18:$C$2728,0,Calcs!$B$18:$B$2728,$B73))</f>
        <v>.</v>
      </c>
      <c r="L73" s="42" t="str">
        <f>IF(COUNTIFS(Calcs!$E$18:$E$2728,1,Calcs!$F$18:$F$2728,K$12,Calcs!$G$18:$G$2728,L$12,Calcs!$C$18:$C$2728,0,Calcs!$B$18:$B$2728,$B73)=0,".",COUNTIFS(Calcs!$E$18:$E$2728,1,Calcs!$F$18:$F$2728,K$12,Calcs!$G$18:$G$2728,L$12,Calcs!$C$18:$C$2728,0,Calcs!$B$18:$B$2728,$B73))</f>
        <v>.</v>
      </c>
      <c r="M73" s="35" t="str">
        <f>IF(COUNTIFS(Calcs!$B$18:$B$2728,$B73,Calcs!P$18:P$2728,"&gt;0")=0,".",COUNTIFS(Calcs!$B$18:$B$2728,$B73,Calcs!P$18:P$2728,"&gt;0"))</f>
        <v>.</v>
      </c>
      <c r="N73" s="83" t="str">
        <f>IF(COUNTIFS(Calcs!$B$18:$B$2728,$B73,Calcs!Q$18:Q$2728,"&gt;0")=0,".",COUNTIFS(Calcs!$B$18:$B$2728,$B73,Calcs!Q$18:Q$2728,"&gt;0"))</f>
        <v>.</v>
      </c>
      <c r="O73" s="33"/>
      <c r="P73" s="33"/>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row>
    <row r="74" spans="1:40" ht="12.2" customHeight="1" outlineLevel="1" x14ac:dyDescent="0.2">
      <c r="A74" s="142">
        <f t="shared" si="0"/>
        <v>56</v>
      </c>
      <c r="B74" s="316"/>
      <c r="C74" s="32"/>
      <c r="D74" s="201" t="str">
        <f>IFERROR(AVERAGEIF(Calcs!$B$18:$B$2728,$B74,Calcs!L$18:L$2728),".")</f>
        <v>.</v>
      </c>
      <c r="E74" s="204" t="str">
        <f>IFERROR(AVERAGEIF(Calcs!$B$18:$B$2728,$B74,Calcs!M$18:M$2728),".")</f>
        <v>.</v>
      </c>
      <c r="F74" s="34" t="str">
        <f>IFERROR(AVERAGEIF(Calcs!$B$18:$B$2728,$B74,Calcs!N$18:N$2728),".")</f>
        <v>.</v>
      </c>
      <c r="G74" s="172" t="str">
        <f>IFERROR(AVERAGEIF(Calcs!$B$18:$B$2728,$B74,Calcs!O$18:O$2728),".")</f>
        <v>.</v>
      </c>
      <c r="H74" s="32"/>
      <c r="I74" s="81" t="str">
        <f>IF(COUNTIFS(Calcs!$E$18:$E$2728,1,Calcs!$F$18:$F$2728,I$12,Calcs!$C$18:$C$2728,0,Calcs!$B$18:$B$2728,$B74)=0,".",(COUNTIFS(Calcs!$E$18:$E$2728,1,Calcs!$F$18:$F$2728,I$12,Calcs!$C$18:$C$2728,0,Calcs!$B$18:$B$2728,$B74)))</f>
        <v>.</v>
      </c>
      <c r="J74" s="42" t="str">
        <f>IF(COUNTIFS(Calcs!$E$18:$E$2728,1,Calcs!$F$18:$F$2728,I$12,Calcs!$G$18:$G$2728,J$12,Calcs!$C$18:$C$2728,0,Calcs!$B$18:$B$2728,$B74)=0,".",COUNTIFS(Calcs!$E$18:$E$2728,1,Calcs!$F$18:$F$2728,I$12,Calcs!$G$18:$G$2728,J$12,Calcs!$C$18:$C$2728,0,Calcs!$B$18:$B$2728,$B74))</f>
        <v>.</v>
      </c>
      <c r="K74" s="42" t="str">
        <f>IF(COUNTIFS(Calcs!$E$18:$E$2728,1,Calcs!$F$18:$F$2728,K$12,Calcs!$C$18:$C$2728,0,Calcs!$B$18:$B$2728,$B74)=0,".",COUNTIFS(Calcs!$E$18:$E$2728,1,Calcs!$F$18:$F$2728,K$12,Calcs!$C$18:$C$2728,0,Calcs!$B$18:$B$2728,$B74))</f>
        <v>.</v>
      </c>
      <c r="L74" s="42" t="str">
        <f>IF(COUNTIFS(Calcs!$E$18:$E$2728,1,Calcs!$F$18:$F$2728,K$12,Calcs!$G$18:$G$2728,L$12,Calcs!$C$18:$C$2728,0,Calcs!$B$18:$B$2728,$B74)=0,".",COUNTIFS(Calcs!$E$18:$E$2728,1,Calcs!$F$18:$F$2728,K$12,Calcs!$G$18:$G$2728,L$12,Calcs!$C$18:$C$2728,0,Calcs!$B$18:$B$2728,$B74))</f>
        <v>.</v>
      </c>
      <c r="M74" s="35" t="str">
        <f>IF(COUNTIFS(Calcs!$B$18:$B$2728,$B74,Calcs!P$18:P$2728,"&gt;0")=0,".",COUNTIFS(Calcs!$B$18:$B$2728,$B74,Calcs!P$18:P$2728,"&gt;0"))</f>
        <v>.</v>
      </c>
      <c r="N74" s="83" t="str">
        <f>IF(COUNTIFS(Calcs!$B$18:$B$2728,$B74,Calcs!Q$18:Q$2728,"&gt;0")=0,".",COUNTIFS(Calcs!$B$18:$B$2728,$B74,Calcs!Q$18:Q$2728,"&gt;0"))</f>
        <v>.</v>
      </c>
      <c r="O74" s="33"/>
      <c r="P74" s="33"/>
      <c r="Q74" s="140"/>
      <c r="R74" s="140"/>
      <c r="S74" s="140"/>
      <c r="T74" s="140"/>
      <c r="U74" s="140"/>
      <c r="V74" s="140"/>
      <c r="W74" s="140"/>
      <c r="X74" s="140"/>
      <c r="Y74" s="140"/>
      <c r="Z74" s="140"/>
      <c r="AA74" s="140"/>
      <c r="AB74" s="140"/>
      <c r="AC74" s="140"/>
      <c r="AD74" s="140"/>
      <c r="AE74" s="140"/>
      <c r="AF74" s="140"/>
      <c r="AG74" s="140"/>
      <c r="AH74" s="140"/>
      <c r="AI74" s="140"/>
      <c r="AJ74" s="140"/>
      <c r="AK74" s="140"/>
      <c r="AL74" s="140"/>
      <c r="AM74" s="140"/>
      <c r="AN74" s="140"/>
    </row>
    <row r="75" spans="1:40" ht="12.2" customHeight="1" outlineLevel="1" x14ac:dyDescent="0.2">
      <c r="A75" s="142">
        <f t="shared" si="0"/>
        <v>57</v>
      </c>
      <c r="B75" s="316"/>
      <c r="C75" s="32"/>
      <c r="D75" s="201" t="str">
        <f>IFERROR(AVERAGEIF(Calcs!$B$18:$B$2728,$B75,Calcs!L$18:L$2728),".")</f>
        <v>.</v>
      </c>
      <c r="E75" s="204" t="str">
        <f>IFERROR(AVERAGEIF(Calcs!$B$18:$B$2728,$B75,Calcs!M$18:M$2728),".")</f>
        <v>.</v>
      </c>
      <c r="F75" s="34" t="str">
        <f>IFERROR(AVERAGEIF(Calcs!$B$18:$B$2728,$B75,Calcs!N$18:N$2728),".")</f>
        <v>.</v>
      </c>
      <c r="G75" s="172" t="str">
        <f>IFERROR(AVERAGEIF(Calcs!$B$18:$B$2728,$B75,Calcs!O$18:O$2728),".")</f>
        <v>.</v>
      </c>
      <c r="H75" s="32"/>
      <c r="I75" s="81" t="str">
        <f>IF(COUNTIFS(Calcs!$E$18:$E$2728,1,Calcs!$F$18:$F$2728,I$12,Calcs!$C$18:$C$2728,0,Calcs!$B$18:$B$2728,$B75)=0,".",(COUNTIFS(Calcs!$E$18:$E$2728,1,Calcs!$F$18:$F$2728,I$12,Calcs!$C$18:$C$2728,0,Calcs!$B$18:$B$2728,$B75)))</f>
        <v>.</v>
      </c>
      <c r="J75" s="42" t="str">
        <f>IF(COUNTIFS(Calcs!$E$18:$E$2728,1,Calcs!$F$18:$F$2728,I$12,Calcs!$G$18:$G$2728,J$12,Calcs!$C$18:$C$2728,0,Calcs!$B$18:$B$2728,$B75)=0,".",COUNTIFS(Calcs!$E$18:$E$2728,1,Calcs!$F$18:$F$2728,I$12,Calcs!$G$18:$G$2728,J$12,Calcs!$C$18:$C$2728,0,Calcs!$B$18:$B$2728,$B75))</f>
        <v>.</v>
      </c>
      <c r="K75" s="42" t="str">
        <f>IF(COUNTIFS(Calcs!$E$18:$E$2728,1,Calcs!$F$18:$F$2728,K$12,Calcs!$C$18:$C$2728,0,Calcs!$B$18:$B$2728,$B75)=0,".",COUNTIFS(Calcs!$E$18:$E$2728,1,Calcs!$F$18:$F$2728,K$12,Calcs!$C$18:$C$2728,0,Calcs!$B$18:$B$2728,$B75))</f>
        <v>.</v>
      </c>
      <c r="L75" s="42" t="str">
        <f>IF(COUNTIFS(Calcs!$E$18:$E$2728,1,Calcs!$F$18:$F$2728,K$12,Calcs!$G$18:$G$2728,L$12,Calcs!$C$18:$C$2728,0,Calcs!$B$18:$B$2728,$B75)=0,".",COUNTIFS(Calcs!$E$18:$E$2728,1,Calcs!$F$18:$F$2728,K$12,Calcs!$G$18:$G$2728,L$12,Calcs!$C$18:$C$2728,0,Calcs!$B$18:$B$2728,$B75))</f>
        <v>.</v>
      </c>
      <c r="M75" s="35" t="str">
        <f>IF(COUNTIFS(Calcs!$B$18:$B$2728,$B75,Calcs!P$18:P$2728,"&gt;0")=0,".",COUNTIFS(Calcs!$B$18:$B$2728,$B75,Calcs!P$18:P$2728,"&gt;0"))</f>
        <v>.</v>
      </c>
      <c r="N75" s="83" t="str">
        <f>IF(COUNTIFS(Calcs!$B$18:$B$2728,$B75,Calcs!Q$18:Q$2728,"&gt;0")=0,".",COUNTIFS(Calcs!$B$18:$B$2728,$B75,Calcs!Q$18:Q$2728,"&gt;0"))</f>
        <v>.</v>
      </c>
      <c r="O75" s="33"/>
      <c r="P75" s="33"/>
      <c r="Q75" s="140"/>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row>
    <row r="76" spans="1:40" ht="12.2" customHeight="1" outlineLevel="1" x14ac:dyDescent="0.2">
      <c r="A76" s="142">
        <f t="shared" si="0"/>
        <v>58</v>
      </c>
      <c r="B76" s="316"/>
      <c r="C76" s="32"/>
      <c r="D76" s="201" t="str">
        <f>IFERROR(AVERAGEIF(Calcs!$B$18:$B$2728,$B76,Calcs!L$18:L$2728),".")</f>
        <v>.</v>
      </c>
      <c r="E76" s="204" t="str">
        <f>IFERROR(AVERAGEIF(Calcs!$B$18:$B$2728,$B76,Calcs!M$18:M$2728),".")</f>
        <v>.</v>
      </c>
      <c r="F76" s="34" t="str">
        <f>IFERROR(AVERAGEIF(Calcs!$B$18:$B$2728,$B76,Calcs!N$18:N$2728),".")</f>
        <v>.</v>
      </c>
      <c r="G76" s="172" t="str">
        <f>IFERROR(AVERAGEIF(Calcs!$B$18:$B$2728,$B76,Calcs!O$18:O$2728),".")</f>
        <v>.</v>
      </c>
      <c r="H76" s="32"/>
      <c r="I76" s="81" t="str">
        <f>IF(COUNTIFS(Calcs!$E$18:$E$2728,1,Calcs!$F$18:$F$2728,I$12,Calcs!$C$18:$C$2728,0,Calcs!$B$18:$B$2728,$B76)=0,".",(COUNTIFS(Calcs!$E$18:$E$2728,1,Calcs!$F$18:$F$2728,I$12,Calcs!$C$18:$C$2728,0,Calcs!$B$18:$B$2728,$B76)))</f>
        <v>.</v>
      </c>
      <c r="J76" s="42" t="str">
        <f>IF(COUNTIFS(Calcs!$E$18:$E$2728,1,Calcs!$F$18:$F$2728,I$12,Calcs!$G$18:$G$2728,J$12,Calcs!$C$18:$C$2728,0,Calcs!$B$18:$B$2728,$B76)=0,".",COUNTIFS(Calcs!$E$18:$E$2728,1,Calcs!$F$18:$F$2728,I$12,Calcs!$G$18:$G$2728,J$12,Calcs!$C$18:$C$2728,0,Calcs!$B$18:$B$2728,$B76))</f>
        <v>.</v>
      </c>
      <c r="K76" s="42" t="str">
        <f>IF(COUNTIFS(Calcs!$E$18:$E$2728,1,Calcs!$F$18:$F$2728,K$12,Calcs!$C$18:$C$2728,0,Calcs!$B$18:$B$2728,$B76)=0,".",COUNTIFS(Calcs!$E$18:$E$2728,1,Calcs!$F$18:$F$2728,K$12,Calcs!$C$18:$C$2728,0,Calcs!$B$18:$B$2728,$B76))</f>
        <v>.</v>
      </c>
      <c r="L76" s="42" t="str">
        <f>IF(COUNTIFS(Calcs!$E$18:$E$2728,1,Calcs!$F$18:$F$2728,K$12,Calcs!$G$18:$G$2728,L$12,Calcs!$C$18:$C$2728,0,Calcs!$B$18:$B$2728,$B76)=0,".",COUNTIFS(Calcs!$E$18:$E$2728,1,Calcs!$F$18:$F$2728,K$12,Calcs!$G$18:$G$2728,L$12,Calcs!$C$18:$C$2728,0,Calcs!$B$18:$B$2728,$B76))</f>
        <v>.</v>
      </c>
      <c r="M76" s="35" t="str">
        <f>IF(COUNTIFS(Calcs!$B$18:$B$2728,$B76,Calcs!P$18:P$2728,"&gt;0")=0,".",COUNTIFS(Calcs!$B$18:$B$2728,$B76,Calcs!P$18:P$2728,"&gt;0"))</f>
        <v>.</v>
      </c>
      <c r="N76" s="83" t="str">
        <f>IF(COUNTIFS(Calcs!$B$18:$B$2728,$B76,Calcs!Q$18:Q$2728,"&gt;0")=0,".",COUNTIFS(Calcs!$B$18:$B$2728,$B76,Calcs!Q$18:Q$2728,"&gt;0"))</f>
        <v>.</v>
      </c>
      <c r="O76" s="33"/>
      <c r="P76" s="33"/>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row>
    <row r="77" spans="1:40" ht="12.2" customHeight="1" outlineLevel="1" x14ac:dyDescent="0.2">
      <c r="A77" s="142">
        <f t="shared" si="0"/>
        <v>59</v>
      </c>
      <c r="B77" s="316"/>
      <c r="C77" s="32"/>
      <c r="D77" s="201" t="str">
        <f>IFERROR(AVERAGEIF(Calcs!$B$18:$B$2728,$B77,Calcs!L$18:L$2728),".")</f>
        <v>.</v>
      </c>
      <c r="E77" s="204" t="str">
        <f>IFERROR(AVERAGEIF(Calcs!$B$18:$B$2728,$B77,Calcs!M$18:M$2728),".")</f>
        <v>.</v>
      </c>
      <c r="F77" s="34" t="str">
        <f>IFERROR(AVERAGEIF(Calcs!$B$18:$B$2728,$B77,Calcs!N$18:N$2728),".")</f>
        <v>.</v>
      </c>
      <c r="G77" s="172" t="str">
        <f>IFERROR(AVERAGEIF(Calcs!$B$18:$B$2728,$B77,Calcs!O$18:O$2728),".")</f>
        <v>.</v>
      </c>
      <c r="H77" s="32"/>
      <c r="I77" s="81" t="str">
        <f>IF(COUNTIFS(Calcs!$E$18:$E$2728,1,Calcs!$F$18:$F$2728,I$12,Calcs!$C$18:$C$2728,0,Calcs!$B$18:$B$2728,$B77)=0,".",(COUNTIFS(Calcs!$E$18:$E$2728,1,Calcs!$F$18:$F$2728,I$12,Calcs!$C$18:$C$2728,0,Calcs!$B$18:$B$2728,$B77)))</f>
        <v>.</v>
      </c>
      <c r="J77" s="42" t="str">
        <f>IF(COUNTIFS(Calcs!$E$18:$E$2728,1,Calcs!$F$18:$F$2728,I$12,Calcs!$G$18:$G$2728,J$12,Calcs!$C$18:$C$2728,0,Calcs!$B$18:$B$2728,$B77)=0,".",COUNTIFS(Calcs!$E$18:$E$2728,1,Calcs!$F$18:$F$2728,I$12,Calcs!$G$18:$G$2728,J$12,Calcs!$C$18:$C$2728,0,Calcs!$B$18:$B$2728,$B77))</f>
        <v>.</v>
      </c>
      <c r="K77" s="42" t="str">
        <f>IF(COUNTIFS(Calcs!$E$18:$E$2728,1,Calcs!$F$18:$F$2728,K$12,Calcs!$C$18:$C$2728,0,Calcs!$B$18:$B$2728,$B77)=0,".",COUNTIFS(Calcs!$E$18:$E$2728,1,Calcs!$F$18:$F$2728,K$12,Calcs!$C$18:$C$2728,0,Calcs!$B$18:$B$2728,$B77))</f>
        <v>.</v>
      </c>
      <c r="L77" s="42" t="str">
        <f>IF(COUNTIFS(Calcs!$E$18:$E$2728,1,Calcs!$F$18:$F$2728,K$12,Calcs!$G$18:$G$2728,L$12,Calcs!$C$18:$C$2728,0,Calcs!$B$18:$B$2728,$B77)=0,".",COUNTIFS(Calcs!$E$18:$E$2728,1,Calcs!$F$18:$F$2728,K$12,Calcs!$G$18:$G$2728,L$12,Calcs!$C$18:$C$2728,0,Calcs!$B$18:$B$2728,$B77))</f>
        <v>.</v>
      </c>
      <c r="M77" s="35" t="str">
        <f>IF(COUNTIFS(Calcs!$B$18:$B$2728,$B77,Calcs!P$18:P$2728,"&gt;0")=0,".",COUNTIFS(Calcs!$B$18:$B$2728,$B77,Calcs!P$18:P$2728,"&gt;0"))</f>
        <v>.</v>
      </c>
      <c r="N77" s="83" t="str">
        <f>IF(COUNTIFS(Calcs!$B$18:$B$2728,$B77,Calcs!Q$18:Q$2728,"&gt;0")=0,".",COUNTIFS(Calcs!$B$18:$B$2728,$B77,Calcs!Q$18:Q$2728,"&gt;0"))</f>
        <v>.</v>
      </c>
      <c r="O77" s="33"/>
      <c r="P77" s="33"/>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row>
    <row r="78" spans="1:40" ht="12.2" customHeight="1" outlineLevel="1" x14ac:dyDescent="0.2">
      <c r="A78" s="142">
        <f t="shared" si="0"/>
        <v>60</v>
      </c>
      <c r="B78" s="316"/>
      <c r="C78" s="32"/>
      <c r="D78" s="201" t="str">
        <f>IFERROR(AVERAGEIF(Calcs!$B$18:$B$2728,$B78,Calcs!L$18:L$2728),".")</f>
        <v>.</v>
      </c>
      <c r="E78" s="204" t="str">
        <f>IFERROR(AVERAGEIF(Calcs!$B$18:$B$2728,$B78,Calcs!M$18:M$2728),".")</f>
        <v>.</v>
      </c>
      <c r="F78" s="34" t="str">
        <f>IFERROR(AVERAGEIF(Calcs!$B$18:$B$2728,$B78,Calcs!N$18:N$2728),".")</f>
        <v>.</v>
      </c>
      <c r="G78" s="172" t="str">
        <f>IFERROR(AVERAGEIF(Calcs!$B$18:$B$2728,$B78,Calcs!O$18:O$2728),".")</f>
        <v>.</v>
      </c>
      <c r="H78" s="32"/>
      <c r="I78" s="81" t="str">
        <f>IF(COUNTIFS(Calcs!$E$18:$E$2728,1,Calcs!$F$18:$F$2728,I$12,Calcs!$C$18:$C$2728,0,Calcs!$B$18:$B$2728,$B78)=0,".",(COUNTIFS(Calcs!$E$18:$E$2728,1,Calcs!$F$18:$F$2728,I$12,Calcs!$C$18:$C$2728,0,Calcs!$B$18:$B$2728,$B78)))</f>
        <v>.</v>
      </c>
      <c r="J78" s="42" t="str">
        <f>IF(COUNTIFS(Calcs!$E$18:$E$2728,1,Calcs!$F$18:$F$2728,I$12,Calcs!$G$18:$G$2728,J$12,Calcs!$C$18:$C$2728,0,Calcs!$B$18:$B$2728,$B78)=0,".",COUNTIFS(Calcs!$E$18:$E$2728,1,Calcs!$F$18:$F$2728,I$12,Calcs!$G$18:$G$2728,J$12,Calcs!$C$18:$C$2728,0,Calcs!$B$18:$B$2728,$B78))</f>
        <v>.</v>
      </c>
      <c r="K78" s="42" t="str">
        <f>IF(COUNTIFS(Calcs!$E$18:$E$2728,1,Calcs!$F$18:$F$2728,K$12,Calcs!$C$18:$C$2728,0,Calcs!$B$18:$B$2728,$B78)=0,".",COUNTIFS(Calcs!$E$18:$E$2728,1,Calcs!$F$18:$F$2728,K$12,Calcs!$C$18:$C$2728,0,Calcs!$B$18:$B$2728,$B78))</f>
        <v>.</v>
      </c>
      <c r="L78" s="42" t="str">
        <f>IF(COUNTIFS(Calcs!$E$18:$E$2728,1,Calcs!$F$18:$F$2728,K$12,Calcs!$G$18:$G$2728,L$12,Calcs!$C$18:$C$2728,0,Calcs!$B$18:$B$2728,$B78)=0,".",COUNTIFS(Calcs!$E$18:$E$2728,1,Calcs!$F$18:$F$2728,K$12,Calcs!$G$18:$G$2728,L$12,Calcs!$C$18:$C$2728,0,Calcs!$B$18:$B$2728,$B78))</f>
        <v>.</v>
      </c>
      <c r="M78" s="35" t="str">
        <f>IF(COUNTIFS(Calcs!$B$18:$B$2728,$B78,Calcs!P$18:P$2728,"&gt;0")=0,".",COUNTIFS(Calcs!$B$18:$B$2728,$B78,Calcs!P$18:P$2728,"&gt;0"))</f>
        <v>.</v>
      </c>
      <c r="N78" s="83" t="str">
        <f>IF(COUNTIFS(Calcs!$B$18:$B$2728,$B78,Calcs!Q$18:Q$2728,"&gt;0")=0,".",COUNTIFS(Calcs!$B$18:$B$2728,$B78,Calcs!Q$18:Q$2728,"&gt;0"))</f>
        <v>.</v>
      </c>
      <c r="O78" s="33"/>
      <c r="P78" s="33"/>
      <c r="Q78" s="140"/>
      <c r="R78" s="140"/>
      <c r="S78" s="140"/>
      <c r="T78" s="140"/>
      <c r="U78" s="140"/>
      <c r="V78" s="140"/>
      <c r="W78" s="140"/>
      <c r="X78" s="140"/>
      <c r="Y78" s="140"/>
      <c r="Z78" s="140"/>
      <c r="AA78" s="140"/>
      <c r="AB78" s="140"/>
      <c r="AC78" s="140"/>
      <c r="AD78" s="140"/>
      <c r="AE78" s="140"/>
      <c r="AF78" s="140"/>
      <c r="AG78" s="140"/>
      <c r="AH78" s="140"/>
      <c r="AI78" s="140"/>
      <c r="AJ78" s="140"/>
      <c r="AK78" s="140"/>
      <c r="AL78" s="140"/>
      <c r="AM78" s="140"/>
      <c r="AN78" s="140"/>
    </row>
    <row r="79" spans="1:40" ht="12.2" customHeight="1" outlineLevel="1" x14ac:dyDescent="0.2">
      <c r="A79" s="142">
        <f t="shared" si="0"/>
        <v>61</v>
      </c>
      <c r="B79" s="316"/>
      <c r="C79" s="32"/>
      <c r="D79" s="201" t="str">
        <f>IFERROR(AVERAGEIF(Calcs!$B$18:$B$2728,$B79,Calcs!L$18:L$2728),".")</f>
        <v>.</v>
      </c>
      <c r="E79" s="204" t="str">
        <f>IFERROR(AVERAGEIF(Calcs!$B$18:$B$2728,$B79,Calcs!M$18:M$2728),".")</f>
        <v>.</v>
      </c>
      <c r="F79" s="34" t="str">
        <f>IFERROR(AVERAGEIF(Calcs!$B$18:$B$2728,$B79,Calcs!N$18:N$2728),".")</f>
        <v>.</v>
      </c>
      <c r="G79" s="172" t="str">
        <f>IFERROR(AVERAGEIF(Calcs!$B$18:$B$2728,$B79,Calcs!O$18:O$2728),".")</f>
        <v>.</v>
      </c>
      <c r="H79" s="32"/>
      <c r="I79" s="81" t="str">
        <f>IF(COUNTIFS(Calcs!$E$18:$E$2728,1,Calcs!$F$18:$F$2728,I$12,Calcs!$C$18:$C$2728,0,Calcs!$B$18:$B$2728,$B79)=0,".",(COUNTIFS(Calcs!$E$18:$E$2728,1,Calcs!$F$18:$F$2728,I$12,Calcs!$C$18:$C$2728,0,Calcs!$B$18:$B$2728,$B79)))</f>
        <v>.</v>
      </c>
      <c r="J79" s="42" t="str">
        <f>IF(COUNTIFS(Calcs!$E$18:$E$2728,1,Calcs!$F$18:$F$2728,I$12,Calcs!$G$18:$G$2728,J$12,Calcs!$C$18:$C$2728,0,Calcs!$B$18:$B$2728,$B79)=0,".",COUNTIFS(Calcs!$E$18:$E$2728,1,Calcs!$F$18:$F$2728,I$12,Calcs!$G$18:$G$2728,J$12,Calcs!$C$18:$C$2728,0,Calcs!$B$18:$B$2728,$B79))</f>
        <v>.</v>
      </c>
      <c r="K79" s="42" t="str">
        <f>IF(COUNTIFS(Calcs!$E$18:$E$2728,1,Calcs!$F$18:$F$2728,K$12,Calcs!$C$18:$C$2728,0,Calcs!$B$18:$B$2728,$B79)=0,".",COUNTIFS(Calcs!$E$18:$E$2728,1,Calcs!$F$18:$F$2728,K$12,Calcs!$C$18:$C$2728,0,Calcs!$B$18:$B$2728,$B79))</f>
        <v>.</v>
      </c>
      <c r="L79" s="42" t="str">
        <f>IF(COUNTIFS(Calcs!$E$18:$E$2728,1,Calcs!$F$18:$F$2728,K$12,Calcs!$G$18:$G$2728,L$12,Calcs!$C$18:$C$2728,0,Calcs!$B$18:$B$2728,$B79)=0,".",COUNTIFS(Calcs!$E$18:$E$2728,1,Calcs!$F$18:$F$2728,K$12,Calcs!$G$18:$G$2728,L$12,Calcs!$C$18:$C$2728,0,Calcs!$B$18:$B$2728,$B79))</f>
        <v>.</v>
      </c>
      <c r="M79" s="35" t="str">
        <f>IF(COUNTIFS(Calcs!$B$18:$B$2728,$B79,Calcs!P$18:P$2728,"&gt;0")=0,".",COUNTIFS(Calcs!$B$18:$B$2728,$B79,Calcs!P$18:P$2728,"&gt;0"))</f>
        <v>.</v>
      </c>
      <c r="N79" s="83" t="str">
        <f>IF(COUNTIFS(Calcs!$B$18:$B$2728,$B79,Calcs!Q$18:Q$2728,"&gt;0")=0,".",COUNTIFS(Calcs!$B$18:$B$2728,$B79,Calcs!Q$18:Q$2728,"&gt;0"))</f>
        <v>.</v>
      </c>
      <c r="O79" s="33"/>
      <c r="P79" s="33"/>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row>
    <row r="80" spans="1:40" ht="12.2" customHeight="1" outlineLevel="1" x14ac:dyDescent="0.2">
      <c r="A80" s="142">
        <f t="shared" si="0"/>
        <v>62</v>
      </c>
      <c r="B80" s="316"/>
      <c r="C80" s="32"/>
      <c r="D80" s="201" t="str">
        <f>IFERROR(AVERAGEIF(Calcs!$B$18:$B$2728,$B80,Calcs!L$18:L$2728),".")</f>
        <v>.</v>
      </c>
      <c r="E80" s="204" t="str">
        <f>IFERROR(AVERAGEIF(Calcs!$B$18:$B$2728,$B80,Calcs!M$18:M$2728),".")</f>
        <v>.</v>
      </c>
      <c r="F80" s="34" t="str">
        <f>IFERROR(AVERAGEIF(Calcs!$B$18:$B$2728,$B80,Calcs!N$18:N$2728),".")</f>
        <v>.</v>
      </c>
      <c r="G80" s="172" t="str">
        <f>IFERROR(AVERAGEIF(Calcs!$B$18:$B$2728,$B80,Calcs!O$18:O$2728),".")</f>
        <v>.</v>
      </c>
      <c r="H80" s="32"/>
      <c r="I80" s="81" t="str">
        <f>IF(COUNTIFS(Calcs!$E$18:$E$2728,1,Calcs!$F$18:$F$2728,I$12,Calcs!$C$18:$C$2728,0,Calcs!$B$18:$B$2728,$B80)=0,".",(COUNTIFS(Calcs!$E$18:$E$2728,1,Calcs!$F$18:$F$2728,I$12,Calcs!$C$18:$C$2728,0,Calcs!$B$18:$B$2728,$B80)))</f>
        <v>.</v>
      </c>
      <c r="J80" s="42" t="str">
        <f>IF(COUNTIFS(Calcs!$E$18:$E$2728,1,Calcs!$F$18:$F$2728,I$12,Calcs!$G$18:$G$2728,J$12,Calcs!$C$18:$C$2728,0,Calcs!$B$18:$B$2728,$B80)=0,".",COUNTIFS(Calcs!$E$18:$E$2728,1,Calcs!$F$18:$F$2728,I$12,Calcs!$G$18:$G$2728,J$12,Calcs!$C$18:$C$2728,0,Calcs!$B$18:$B$2728,$B80))</f>
        <v>.</v>
      </c>
      <c r="K80" s="42" t="str">
        <f>IF(COUNTIFS(Calcs!$E$18:$E$2728,1,Calcs!$F$18:$F$2728,K$12,Calcs!$C$18:$C$2728,0,Calcs!$B$18:$B$2728,$B80)=0,".",COUNTIFS(Calcs!$E$18:$E$2728,1,Calcs!$F$18:$F$2728,K$12,Calcs!$C$18:$C$2728,0,Calcs!$B$18:$B$2728,$B80))</f>
        <v>.</v>
      </c>
      <c r="L80" s="42" t="str">
        <f>IF(COUNTIFS(Calcs!$E$18:$E$2728,1,Calcs!$F$18:$F$2728,K$12,Calcs!$G$18:$G$2728,L$12,Calcs!$C$18:$C$2728,0,Calcs!$B$18:$B$2728,$B80)=0,".",COUNTIFS(Calcs!$E$18:$E$2728,1,Calcs!$F$18:$F$2728,K$12,Calcs!$G$18:$G$2728,L$12,Calcs!$C$18:$C$2728,0,Calcs!$B$18:$B$2728,$B80))</f>
        <v>.</v>
      </c>
      <c r="M80" s="35" t="str">
        <f>IF(COUNTIFS(Calcs!$B$18:$B$2728,$B80,Calcs!P$18:P$2728,"&gt;0")=0,".",COUNTIFS(Calcs!$B$18:$B$2728,$B80,Calcs!P$18:P$2728,"&gt;0"))</f>
        <v>.</v>
      </c>
      <c r="N80" s="83" t="str">
        <f>IF(COUNTIFS(Calcs!$B$18:$B$2728,$B80,Calcs!Q$18:Q$2728,"&gt;0")=0,".",COUNTIFS(Calcs!$B$18:$B$2728,$B80,Calcs!Q$18:Q$2728,"&gt;0"))</f>
        <v>.</v>
      </c>
      <c r="O80" s="33"/>
      <c r="P80" s="33"/>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row>
    <row r="81" spans="1:40" ht="11.25" customHeight="1" outlineLevel="1" x14ac:dyDescent="0.2">
      <c r="A81" s="142">
        <f t="shared" si="0"/>
        <v>63</v>
      </c>
      <c r="B81" s="316"/>
      <c r="C81" s="32"/>
      <c r="D81" s="201" t="str">
        <f>IFERROR(AVERAGEIF(Calcs!$B$18:$B$2728,$B81,Calcs!L$18:L$2728),".")</f>
        <v>.</v>
      </c>
      <c r="E81" s="204" t="str">
        <f>IFERROR(AVERAGEIF(Calcs!$B$18:$B$2728,$B81,Calcs!M$18:M$2728),".")</f>
        <v>.</v>
      </c>
      <c r="F81" s="34" t="str">
        <f>IFERROR(AVERAGEIF(Calcs!$B$18:$B$2728,$B81,Calcs!N$18:N$2728),".")</f>
        <v>.</v>
      </c>
      <c r="G81" s="172" t="str">
        <f>IFERROR(AVERAGEIF(Calcs!$B$18:$B$2728,$B81,Calcs!O$18:O$2728),".")</f>
        <v>.</v>
      </c>
      <c r="H81" s="32"/>
      <c r="I81" s="81" t="str">
        <f>IF(COUNTIFS(Calcs!$E$18:$E$2728,1,Calcs!$F$18:$F$2728,I$12,Calcs!$C$18:$C$2728,0,Calcs!$B$18:$B$2728,$B81)=0,".",(COUNTIFS(Calcs!$E$18:$E$2728,1,Calcs!$F$18:$F$2728,I$12,Calcs!$C$18:$C$2728,0,Calcs!$B$18:$B$2728,$B81)))</f>
        <v>.</v>
      </c>
      <c r="J81" s="42" t="str">
        <f>IF(COUNTIFS(Calcs!$E$18:$E$2728,1,Calcs!$F$18:$F$2728,I$12,Calcs!$G$18:$G$2728,J$12,Calcs!$C$18:$C$2728,0,Calcs!$B$18:$B$2728,$B81)=0,".",COUNTIFS(Calcs!$E$18:$E$2728,1,Calcs!$F$18:$F$2728,I$12,Calcs!$G$18:$G$2728,J$12,Calcs!$C$18:$C$2728,0,Calcs!$B$18:$B$2728,$B81))</f>
        <v>.</v>
      </c>
      <c r="K81" s="42" t="str">
        <f>IF(COUNTIFS(Calcs!$E$18:$E$2728,1,Calcs!$F$18:$F$2728,K$12,Calcs!$C$18:$C$2728,0,Calcs!$B$18:$B$2728,$B81)=0,".",COUNTIFS(Calcs!$E$18:$E$2728,1,Calcs!$F$18:$F$2728,K$12,Calcs!$C$18:$C$2728,0,Calcs!$B$18:$B$2728,$B81))</f>
        <v>.</v>
      </c>
      <c r="L81" s="42" t="str">
        <f>IF(COUNTIFS(Calcs!$E$18:$E$2728,1,Calcs!$F$18:$F$2728,K$12,Calcs!$G$18:$G$2728,L$12,Calcs!$C$18:$C$2728,0,Calcs!$B$18:$B$2728,$B81)=0,".",COUNTIFS(Calcs!$E$18:$E$2728,1,Calcs!$F$18:$F$2728,K$12,Calcs!$G$18:$G$2728,L$12,Calcs!$C$18:$C$2728,0,Calcs!$B$18:$B$2728,$B81))</f>
        <v>.</v>
      </c>
      <c r="M81" s="35" t="str">
        <f>IF(COUNTIFS(Calcs!$B$18:$B$2728,$B81,Calcs!P$18:P$2728,"&gt;0")=0,".",COUNTIFS(Calcs!$B$18:$B$2728,$B81,Calcs!P$18:P$2728,"&gt;0"))</f>
        <v>.</v>
      </c>
      <c r="N81" s="83" t="str">
        <f>IF(COUNTIFS(Calcs!$B$18:$B$2728,$B81,Calcs!Q$18:Q$2728,"&gt;0")=0,".",COUNTIFS(Calcs!$B$18:$B$2728,$B81,Calcs!Q$18:Q$2728,"&gt;0"))</f>
        <v>.</v>
      </c>
      <c r="O81" s="33"/>
      <c r="P81" s="33"/>
      <c r="Q81" s="140"/>
      <c r="R81" s="140"/>
      <c r="S81" s="140"/>
      <c r="T81" s="140"/>
      <c r="U81" s="140"/>
      <c r="V81" s="140"/>
      <c r="W81" s="140"/>
      <c r="X81" s="140"/>
      <c r="Y81" s="140"/>
      <c r="Z81" s="140"/>
      <c r="AA81" s="140"/>
      <c r="AB81" s="140"/>
      <c r="AC81" s="140"/>
      <c r="AD81" s="140"/>
      <c r="AE81" s="140"/>
      <c r="AF81" s="140"/>
      <c r="AG81" s="140"/>
      <c r="AH81" s="140"/>
      <c r="AI81" s="140"/>
      <c r="AJ81" s="140"/>
      <c r="AK81" s="140"/>
      <c r="AL81" s="140"/>
      <c r="AM81" s="140"/>
      <c r="AN81" s="140"/>
    </row>
    <row r="82" spans="1:40" ht="12.2" customHeight="1" outlineLevel="1" x14ac:dyDescent="0.2">
      <c r="A82" s="142">
        <f t="shared" si="0"/>
        <v>64</v>
      </c>
      <c r="B82" s="316"/>
      <c r="C82" s="32"/>
      <c r="D82" s="201" t="str">
        <f>IFERROR(AVERAGEIF(Calcs!$B$18:$B$2728,$B82,Calcs!L$18:L$2728),".")</f>
        <v>.</v>
      </c>
      <c r="E82" s="204" t="str">
        <f>IFERROR(AVERAGEIF(Calcs!$B$18:$B$2728,$B82,Calcs!M$18:M$2728),".")</f>
        <v>.</v>
      </c>
      <c r="F82" s="34" t="str">
        <f>IFERROR(AVERAGEIF(Calcs!$B$18:$B$2728,$B82,Calcs!N$18:N$2728),".")</f>
        <v>.</v>
      </c>
      <c r="G82" s="172" t="str">
        <f>IFERROR(AVERAGEIF(Calcs!$B$18:$B$2728,$B82,Calcs!O$18:O$2728),".")</f>
        <v>.</v>
      </c>
      <c r="H82" s="32"/>
      <c r="I82" s="81" t="str">
        <f>IF(COUNTIFS(Calcs!$E$18:$E$2728,1,Calcs!$F$18:$F$2728,I$12,Calcs!$C$18:$C$2728,0,Calcs!$B$18:$B$2728,$B82)=0,".",(COUNTIFS(Calcs!$E$18:$E$2728,1,Calcs!$F$18:$F$2728,I$12,Calcs!$C$18:$C$2728,0,Calcs!$B$18:$B$2728,$B82)))</f>
        <v>.</v>
      </c>
      <c r="J82" s="42" t="str">
        <f>IF(COUNTIFS(Calcs!$E$18:$E$2728,1,Calcs!$F$18:$F$2728,I$12,Calcs!$G$18:$G$2728,J$12,Calcs!$C$18:$C$2728,0,Calcs!$B$18:$B$2728,$B82)=0,".",COUNTIFS(Calcs!$E$18:$E$2728,1,Calcs!$F$18:$F$2728,I$12,Calcs!$G$18:$G$2728,J$12,Calcs!$C$18:$C$2728,0,Calcs!$B$18:$B$2728,$B82))</f>
        <v>.</v>
      </c>
      <c r="K82" s="42" t="str">
        <f>IF(COUNTIFS(Calcs!$E$18:$E$2728,1,Calcs!$F$18:$F$2728,K$12,Calcs!$C$18:$C$2728,0,Calcs!$B$18:$B$2728,$B82)=0,".",COUNTIFS(Calcs!$E$18:$E$2728,1,Calcs!$F$18:$F$2728,K$12,Calcs!$C$18:$C$2728,0,Calcs!$B$18:$B$2728,$B82))</f>
        <v>.</v>
      </c>
      <c r="L82" s="42" t="str">
        <f>IF(COUNTIFS(Calcs!$E$18:$E$2728,1,Calcs!$F$18:$F$2728,K$12,Calcs!$G$18:$G$2728,L$12,Calcs!$C$18:$C$2728,0,Calcs!$B$18:$B$2728,$B82)=0,".",COUNTIFS(Calcs!$E$18:$E$2728,1,Calcs!$F$18:$F$2728,K$12,Calcs!$G$18:$G$2728,L$12,Calcs!$C$18:$C$2728,0,Calcs!$B$18:$B$2728,$B82))</f>
        <v>.</v>
      </c>
      <c r="M82" s="35" t="str">
        <f>IF(COUNTIFS(Calcs!$B$18:$B$2728,$B82,Calcs!P$18:P$2728,"&gt;0")=0,".",COUNTIFS(Calcs!$B$18:$B$2728,$B82,Calcs!P$18:P$2728,"&gt;0"))</f>
        <v>.</v>
      </c>
      <c r="N82" s="83" t="str">
        <f>IF(COUNTIFS(Calcs!$B$18:$B$2728,$B82,Calcs!Q$18:Q$2728,"&gt;0")=0,".",COUNTIFS(Calcs!$B$18:$B$2728,$B82,Calcs!Q$18:Q$2728,"&gt;0"))</f>
        <v>.</v>
      </c>
      <c r="O82" s="33"/>
      <c r="P82" s="33"/>
      <c r="Q82" s="140"/>
      <c r="R82" s="140"/>
      <c r="S82" s="140"/>
      <c r="T82" s="140"/>
      <c r="U82" s="140"/>
      <c r="V82" s="140"/>
      <c r="W82" s="140"/>
      <c r="X82" s="140"/>
      <c r="Y82" s="140"/>
      <c r="Z82" s="140"/>
      <c r="AA82" s="140"/>
      <c r="AB82" s="140"/>
      <c r="AC82" s="140"/>
      <c r="AD82" s="140"/>
      <c r="AE82" s="140"/>
      <c r="AF82" s="140"/>
      <c r="AG82" s="140"/>
      <c r="AH82" s="140"/>
      <c r="AI82" s="140"/>
      <c r="AJ82" s="140"/>
      <c r="AK82" s="140"/>
      <c r="AL82" s="140"/>
      <c r="AM82" s="140"/>
      <c r="AN82" s="140"/>
    </row>
    <row r="83" spans="1:40" ht="12.2" customHeight="1" outlineLevel="1" x14ac:dyDescent="0.2">
      <c r="A83" s="142">
        <f t="shared" si="0"/>
        <v>65</v>
      </c>
      <c r="B83" s="316"/>
      <c r="C83" s="32"/>
      <c r="D83" s="201" t="str">
        <f>IFERROR(AVERAGEIF(Calcs!$B$18:$B$2728,$B83,Calcs!L$18:L$2728),".")</f>
        <v>.</v>
      </c>
      <c r="E83" s="204" t="str">
        <f>IFERROR(AVERAGEIF(Calcs!$B$18:$B$2728,$B83,Calcs!M$18:M$2728),".")</f>
        <v>.</v>
      </c>
      <c r="F83" s="34" t="str">
        <f>IFERROR(AVERAGEIF(Calcs!$B$18:$B$2728,$B83,Calcs!N$18:N$2728),".")</f>
        <v>.</v>
      </c>
      <c r="G83" s="172" t="str">
        <f>IFERROR(AVERAGEIF(Calcs!$B$18:$B$2728,$B83,Calcs!O$18:O$2728),".")</f>
        <v>.</v>
      </c>
      <c r="H83" s="32"/>
      <c r="I83" s="81" t="str">
        <f>IF(COUNTIFS(Calcs!$E$18:$E$2728,1,Calcs!$F$18:$F$2728,I$12,Calcs!$C$18:$C$2728,0,Calcs!$B$18:$B$2728,$B83)=0,".",(COUNTIFS(Calcs!$E$18:$E$2728,1,Calcs!$F$18:$F$2728,I$12,Calcs!$C$18:$C$2728,0,Calcs!$B$18:$B$2728,$B83)))</f>
        <v>.</v>
      </c>
      <c r="J83" s="42" t="str">
        <f>IF(COUNTIFS(Calcs!$E$18:$E$2728,1,Calcs!$F$18:$F$2728,I$12,Calcs!$G$18:$G$2728,J$12,Calcs!$C$18:$C$2728,0,Calcs!$B$18:$B$2728,$B83)=0,".",COUNTIFS(Calcs!$E$18:$E$2728,1,Calcs!$F$18:$F$2728,I$12,Calcs!$G$18:$G$2728,J$12,Calcs!$C$18:$C$2728,0,Calcs!$B$18:$B$2728,$B83))</f>
        <v>.</v>
      </c>
      <c r="K83" s="42" t="str">
        <f>IF(COUNTIFS(Calcs!$E$18:$E$2728,1,Calcs!$F$18:$F$2728,K$12,Calcs!$C$18:$C$2728,0,Calcs!$B$18:$B$2728,$B83)=0,".",COUNTIFS(Calcs!$E$18:$E$2728,1,Calcs!$F$18:$F$2728,K$12,Calcs!$C$18:$C$2728,0,Calcs!$B$18:$B$2728,$B83))</f>
        <v>.</v>
      </c>
      <c r="L83" s="42" t="str">
        <f>IF(COUNTIFS(Calcs!$E$18:$E$2728,1,Calcs!$F$18:$F$2728,K$12,Calcs!$G$18:$G$2728,L$12,Calcs!$C$18:$C$2728,0,Calcs!$B$18:$B$2728,$B83)=0,".",COUNTIFS(Calcs!$E$18:$E$2728,1,Calcs!$F$18:$F$2728,K$12,Calcs!$G$18:$G$2728,L$12,Calcs!$C$18:$C$2728,0,Calcs!$B$18:$B$2728,$B83))</f>
        <v>.</v>
      </c>
      <c r="M83" s="35" t="str">
        <f>IF(COUNTIFS(Calcs!$B$18:$B$2728,$B83,Calcs!P$18:P$2728,"&gt;0")=0,".",COUNTIFS(Calcs!$B$18:$B$2728,$B83,Calcs!P$18:P$2728,"&gt;0"))</f>
        <v>.</v>
      </c>
      <c r="N83" s="83" t="str">
        <f>IF(COUNTIFS(Calcs!$B$18:$B$2728,$B83,Calcs!Q$18:Q$2728,"&gt;0")=0,".",COUNTIFS(Calcs!$B$18:$B$2728,$B83,Calcs!Q$18:Q$2728,"&gt;0"))</f>
        <v>.</v>
      </c>
      <c r="O83" s="33"/>
      <c r="P83" s="33"/>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row>
    <row r="84" spans="1:40" ht="12.2" customHeight="1" outlineLevel="1" x14ac:dyDescent="0.2">
      <c r="A84" s="142">
        <f t="shared" si="0"/>
        <v>66</v>
      </c>
      <c r="B84" s="316"/>
      <c r="C84" s="32"/>
      <c r="D84" s="201" t="str">
        <f>IFERROR(AVERAGEIF(Calcs!$B$18:$B$2728,$B84,Calcs!L$18:L$2728),".")</f>
        <v>.</v>
      </c>
      <c r="E84" s="204" t="str">
        <f>IFERROR(AVERAGEIF(Calcs!$B$18:$B$2728,$B84,Calcs!M$18:M$2728),".")</f>
        <v>.</v>
      </c>
      <c r="F84" s="34" t="str">
        <f>IFERROR(AVERAGEIF(Calcs!$B$18:$B$2728,$B84,Calcs!N$18:N$2728),".")</f>
        <v>.</v>
      </c>
      <c r="G84" s="172" t="str">
        <f>IFERROR(AVERAGEIF(Calcs!$B$18:$B$2728,$B84,Calcs!O$18:O$2728),".")</f>
        <v>.</v>
      </c>
      <c r="H84" s="32"/>
      <c r="I84" s="81" t="str">
        <f>IF(COUNTIFS(Calcs!$E$18:$E$2728,1,Calcs!$F$18:$F$2728,I$12,Calcs!$C$18:$C$2728,0,Calcs!$B$18:$B$2728,$B84)=0,".",(COUNTIFS(Calcs!$E$18:$E$2728,1,Calcs!$F$18:$F$2728,I$12,Calcs!$C$18:$C$2728,0,Calcs!$B$18:$B$2728,$B84)))</f>
        <v>.</v>
      </c>
      <c r="J84" s="42" t="str">
        <f>IF(COUNTIFS(Calcs!$E$18:$E$2728,1,Calcs!$F$18:$F$2728,I$12,Calcs!$G$18:$G$2728,J$12,Calcs!$C$18:$C$2728,0,Calcs!$B$18:$B$2728,$B84)=0,".",COUNTIFS(Calcs!$E$18:$E$2728,1,Calcs!$F$18:$F$2728,I$12,Calcs!$G$18:$G$2728,J$12,Calcs!$C$18:$C$2728,0,Calcs!$B$18:$B$2728,$B84))</f>
        <v>.</v>
      </c>
      <c r="K84" s="42" t="str">
        <f>IF(COUNTIFS(Calcs!$E$18:$E$2728,1,Calcs!$F$18:$F$2728,K$12,Calcs!$C$18:$C$2728,0,Calcs!$B$18:$B$2728,$B84)=0,".",COUNTIFS(Calcs!$E$18:$E$2728,1,Calcs!$F$18:$F$2728,K$12,Calcs!$C$18:$C$2728,0,Calcs!$B$18:$B$2728,$B84))</f>
        <v>.</v>
      </c>
      <c r="L84" s="42" t="str">
        <f>IF(COUNTIFS(Calcs!$E$18:$E$2728,1,Calcs!$F$18:$F$2728,K$12,Calcs!$G$18:$G$2728,L$12,Calcs!$C$18:$C$2728,0,Calcs!$B$18:$B$2728,$B84)=0,".",COUNTIFS(Calcs!$E$18:$E$2728,1,Calcs!$F$18:$F$2728,K$12,Calcs!$G$18:$G$2728,L$12,Calcs!$C$18:$C$2728,0,Calcs!$B$18:$B$2728,$B84))</f>
        <v>.</v>
      </c>
      <c r="M84" s="35" t="str">
        <f>IF(COUNTIFS(Calcs!$B$18:$B$2728,$B84,Calcs!P$18:P$2728,"&gt;0")=0,".",COUNTIFS(Calcs!$B$18:$B$2728,$B84,Calcs!P$18:P$2728,"&gt;0"))</f>
        <v>.</v>
      </c>
      <c r="N84" s="83" t="str">
        <f>IF(COUNTIFS(Calcs!$B$18:$B$2728,$B84,Calcs!Q$18:Q$2728,"&gt;0")=0,".",COUNTIFS(Calcs!$B$18:$B$2728,$B84,Calcs!Q$18:Q$2728,"&gt;0"))</f>
        <v>.</v>
      </c>
      <c r="O84" s="33"/>
      <c r="P84" s="33"/>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row>
    <row r="85" spans="1:40" s="103" customFormat="1" ht="12.2" customHeight="1" outlineLevel="1" x14ac:dyDescent="0.2">
      <c r="A85" s="142">
        <f t="shared" si="0"/>
        <v>67</v>
      </c>
      <c r="B85" s="316"/>
      <c r="C85" s="32"/>
      <c r="D85" s="201" t="str">
        <f>IFERROR(AVERAGEIF(Calcs!$B$18:$B$2728,$B85,Calcs!L$18:L$2728),".")</f>
        <v>.</v>
      </c>
      <c r="E85" s="204" t="str">
        <f>IFERROR(AVERAGEIF(Calcs!$B$18:$B$2728,$B85,Calcs!M$18:M$2728),".")</f>
        <v>.</v>
      </c>
      <c r="F85" s="34" t="str">
        <f>IFERROR(AVERAGEIF(Calcs!$B$18:$B$2728,$B85,Calcs!N$18:N$2728),".")</f>
        <v>.</v>
      </c>
      <c r="G85" s="172" t="str">
        <f>IFERROR(AVERAGEIF(Calcs!$B$18:$B$2728,$B85,Calcs!O$18:O$2728),".")</f>
        <v>.</v>
      </c>
      <c r="H85" s="32"/>
      <c r="I85" s="81" t="str">
        <f>IF(COUNTIFS(Calcs!$E$18:$E$2728,1,Calcs!$F$18:$F$2728,I$12,Calcs!$C$18:$C$2728,0,Calcs!$B$18:$B$2728,$B85)=0,".",(COUNTIFS(Calcs!$E$18:$E$2728,1,Calcs!$F$18:$F$2728,I$12,Calcs!$C$18:$C$2728,0,Calcs!$B$18:$B$2728,$B85)))</f>
        <v>.</v>
      </c>
      <c r="J85" s="42" t="str">
        <f>IF(COUNTIFS(Calcs!$E$18:$E$2728,1,Calcs!$F$18:$F$2728,I$12,Calcs!$G$18:$G$2728,J$12,Calcs!$C$18:$C$2728,0,Calcs!$B$18:$B$2728,$B85)=0,".",COUNTIFS(Calcs!$E$18:$E$2728,1,Calcs!$F$18:$F$2728,I$12,Calcs!$G$18:$G$2728,J$12,Calcs!$C$18:$C$2728,0,Calcs!$B$18:$B$2728,$B85))</f>
        <v>.</v>
      </c>
      <c r="K85" s="42" t="str">
        <f>IF(COUNTIFS(Calcs!$E$18:$E$2728,1,Calcs!$F$18:$F$2728,K$12,Calcs!$C$18:$C$2728,0,Calcs!$B$18:$B$2728,$B85)=0,".",COUNTIFS(Calcs!$E$18:$E$2728,1,Calcs!$F$18:$F$2728,K$12,Calcs!$C$18:$C$2728,0,Calcs!$B$18:$B$2728,$B85))</f>
        <v>.</v>
      </c>
      <c r="L85" s="42" t="str">
        <f>IF(COUNTIFS(Calcs!$E$18:$E$2728,1,Calcs!$F$18:$F$2728,K$12,Calcs!$G$18:$G$2728,L$12,Calcs!$C$18:$C$2728,0,Calcs!$B$18:$B$2728,$B85)=0,".",COUNTIFS(Calcs!$E$18:$E$2728,1,Calcs!$F$18:$F$2728,K$12,Calcs!$G$18:$G$2728,L$12,Calcs!$C$18:$C$2728,0,Calcs!$B$18:$B$2728,$B85))</f>
        <v>.</v>
      </c>
      <c r="M85" s="35" t="str">
        <f>IF(COUNTIFS(Calcs!$B$18:$B$2728,$B85,Calcs!P$18:P$2728,"&gt;0")=0,".",COUNTIFS(Calcs!$B$18:$B$2728,$B85,Calcs!P$18:P$2728,"&gt;0"))</f>
        <v>.</v>
      </c>
      <c r="N85" s="83" t="str">
        <f>IF(COUNTIFS(Calcs!$B$18:$B$2728,$B85,Calcs!Q$18:Q$2728,"&gt;0")=0,".",COUNTIFS(Calcs!$B$18:$B$2728,$B85,Calcs!Q$18:Q$2728,"&gt;0"))</f>
        <v>.</v>
      </c>
      <c r="O85" s="33"/>
      <c r="P85" s="33"/>
      <c r="Q85" s="140"/>
      <c r="R85" s="140"/>
      <c r="S85" s="140"/>
      <c r="T85" s="140"/>
      <c r="U85" s="140"/>
      <c r="V85" s="140"/>
      <c r="W85" s="140"/>
      <c r="X85" s="140"/>
      <c r="Y85" s="140"/>
      <c r="Z85" s="140"/>
      <c r="AA85" s="140"/>
      <c r="AB85" s="140"/>
      <c r="AC85" s="140"/>
      <c r="AD85" s="140"/>
      <c r="AE85" s="140"/>
      <c r="AF85" s="140"/>
      <c r="AG85" s="140"/>
      <c r="AH85" s="140"/>
      <c r="AI85" s="140"/>
      <c r="AJ85" s="140"/>
      <c r="AK85" s="140"/>
      <c r="AL85" s="140"/>
      <c r="AM85" s="140"/>
      <c r="AN85" s="140"/>
    </row>
    <row r="86" spans="1:40" ht="12.2" customHeight="1" outlineLevel="1" x14ac:dyDescent="0.2">
      <c r="A86" s="142">
        <f t="shared" si="0"/>
        <v>68</v>
      </c>
      <c r="B86" s="316"/>
      <c r="C86" s="32"/>
      <c r="D86" s="201" t="str">
        <f>IFERROR(AVERAGEIF(Calcs!$B$18:$B$2728,$B86,Calcs!L$18:L$2728),".")</f>
        <v>.</v>
      </c>
      <c r="E86" s="204" t="str">
        <f>IFERROR(AVERAGEIF(Calcs!$B$18:$B$2728,$B86,Calcs!M$18:M$2728),".")</f>
        <v>.</v>
      </c>
      <c r="F86" s="34" t="str">
        <f>IFERROR(AVERAGEIF(Calcs!$B$18:$B$2728,$B86,Calcs!N$18:N$2728),".")</f>
        <v>.</v>
      </c>
      <c r="G86" s="172" t="str">
        <f>IFERROR(AVERAGEIF(Calcs!$B$18:$B$2728,$B86,Calcs!O$18:O$2728),".")</f>
        <v>.</v>
      </c>
      <c r="H86" s="32"/>
      <c r="I86" s="81" t="str">
        <f>IF(COUNTIFS(Calcs!$E$18:$E$2728,1,Calcs!$F$18:$F$2728,I$12,Calcs!$C$18:$C$2728,0,Calcs!$B$18:$B$2728,$B86)=0,".",(COUNTIFS(Calcs!$E$18:$E$2728,1,Calcs!$F$18:$F$2728,I$12,Calcs!$C$18:$C$2728,0,Calcs!$B$18:$B$2728,$B86)))</f>
        <v>.</v>
      </c>
      <c r="J86" s="42" t="str">
        <f>IF(COUNTIFS(Calcs!$E$18:$E$2728,1,Calcs!$F$18:$F$2728,I$12,Calcs!$G$18:$G$2728,J$12,Calcs!$C$18:$C$2728,0,Calcs!$B$18:$B$2728,$B86)=0,".",COUNTIFS(Calcs!$E$18:$E$2728,1,Calcs!$F$18:$F$2728,I$12,Calcs!$G$18:$G$2728,J$12,Calcs!$C$18:$C$2728,0,Calcs!$B$18:$B$2728,$B86))</f>
        <v>.</v>
      </c>
      <c r="K86" s="42" t="str">
        <f>IF(COUNTIFS(Calcs!$E$18:$E$2728,1,Calcs!$F$18:$F$2728,K$12,Calcs!$C$18:$C$2728,0,Calcs!$B$18:$B$2728,$B86)=0,".",COUNTIFS(Calcs!$E$18:$E$2728,1,Calcs!$F$18:$F$2728,K$12,Calcs!$C$18:$C$2728,0,Calcs!$B$18:$B$2728,$B86))</f>
        <v>.</v>
      </c>
      <c r="L86" s="42" t="str">
        <f>IF(COUNTIFS(Calcs!$E$18:$E$2728,1,Calcs!$F$18:$F$2728,K$12,Calcs!$G$18:$G$2728,L$12,Calcs!$C$18:$C$2728,0,Calcs!$B$18:$B$2728,$B86)=0,".",COUNTIFS(Calcs!$E$18:$E$2728,1,Calcs!$F$18:$F$2728,K$12,Calcs!$G$18:$G$2728,L$12,Calcs!$C$18:$C$2728,0,Calcs!$B$18:$B$2728,$B86))</f>
        <v>.</v>
      </c>
      <c r="M86" s="35" t="str">
        <f>IF(COUNTIFS(Calcs!$B$18:$B$2728,$B86,Calcs!P$18:P$2728,"&gt;0")=0,".",COUNTIFS(Calcs!$B$18:$B$2728,$B86,Calcs!P$18:P$2728,"&gt;0"))</f>
        <v>.</v>
      </c>
      <c r="N86" s="83" t="str">
        <f>IF(COUNTIFS(Calcs!$B$18:$B$2728,$B86,Calcs!Q$18:Q$2728,"&gt;0")=0,".",COUNTIFS(Calcs!$B$18:$B$2728,$B86,Calcs!Q$18:Q$2728,"&gt;0"))</f>
        <v>.</v>
      </c>
      <c r="O86" s="33"/>
      <c r="P86" s="33"/>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row>
    <row r="87" spans="1:40" ht="12.2" customHeight="1" outlineLevel="1" x14ac:dyDescent="0.2">
      <c r="A87" s="142">
        <f t="shared" si="0"/>
        <v>69</v>
      </c>
      <c r="B87" s="316"/>
      <c r="C87" s="32"/>
      <c r="D87" s="201" t="str">
        <f>IFERROR(AVERAGEIF(Calcs!$B$18:$B$2728,$B87,Calcs!L$18:L$2728),".")</f>
        <v>.</v>
      </c>
      <c r="E87" s="204" t="str">
        <f>IFERROR(AVERAGEIF(Calcs!$B$18:$B$2728,$B87,Calcs!M$18:M$2728),".")</f>
        <v>.</v>
      </c>
      <c r="F87" s="34" t="str">
        <f>IFERROR(AVERAGEIF(Calcs!$B$18:$B$2728,$B87,Calcs!N$18:N$2728),".")</f>
        <v>.</v>
      </c>
      <c r="G87" s="172" t="str">
        <f>IFERROR(AVERAGEIF(Calcs!$B$18:$B$2728,$B87,Calcs!O$18:O$2728),".")</f>
        <v>.</v>
      </c>
      <c r="H87" s="32"/>
      <c r="I87" s="81" t="str">
        <f>IF(COUNTIFS(Calcs!$E$18:$E$2728,1,Calcs!$F$18:$F$2728,I$12,Calcs!$C$18:$C$2728,0,Calcs!$B$18:$B$2728,$B87)=0,".",(COUNTIFS(Calcs!$E$18:$E$2728,1,Calcs!$F$18:$F$2728,I$12,Calcs!$C$18:$C$2728,0,Calcs!$B$18:$B$2728,$B87)))</f>
        <v>.</v>
      </c>
      <c r="J87" s="42" t="str">
        <f>IF(COUNTIFS(Calcs!$E$18:$E$2728,1,Calcs!$F$18:$F$2728,I$12,Calcs!$G$18:$G$2728,J$12,Calcs!$C$18:$C$2728,0,Calcs!$B$18:$B$2728,$B87)=0,".",COUNTIFS(Calcs!$E$18:$E$2728,1,Calcs!$F$18:$F$2728,I$12,Calcs!$G$18:$G$2728,J$12,Calcs!$C$18:$C$2728,0,Calcs!$B$18:$B$2728,$B87))</f>
        <v>.</v>
      </c>
      <c r="K87" s="42" t="str">
        <f>IF(COUNTIFS(Calcs!$E$18:$E$2728,1,Calcs!$F$18:$F$2728,K$12,Calcs!$C$18:$C$2728,0,Calcs!$B$18:$B$2728,$B87)=0,".",COUNTIFS(Calcs!$E$18:$E$2728,1,Calcs!$F$18:$F$2728,K$12,Calcs!$C$18:$C$2728,0,Calcs!$B$18:$B$2728,$B87))</f>
        <v>.</v>
      </c>
      <c r="L87" s="42" t="str">
        <f>IF(COUNTIFS(Calcs!$E$18:$E$2728,1,Calcs!$F$18:$F$2728,K$12,Calcs!$G$18:$G$2728,L$12,Calcs!$C$18:$C$2728,0,Calcs!$B$18:$B$2728,$B87)=0,".",COUNTIFS(Calcs!$E$18:$E$2728,1,Calcs!$F$18:$F$2728,K$12,Calcs!$G$18:$G$2728,L$12,Calcs!$C$18:$C$2728,0,Calcs!$B$18:$B$2728,$B87))</f>
        <v>.</v>
      </c>
      <c r="M87" s="35" t="str">
        <f>IF(COUNTIFS(Calcs!$B$18:$B$2728,$B87,Calcs!P$18:P$2728,"&gt;0")=0,".",COUNTIFS(Calcs!$B$18:$B$2728,$B87,Calcs!P$18:P$2728,"&gt;0"))</f>
        <v>.</v>
      </c>
      <c r="N87" s="83" t="str">
        <f>IF(COUNTIFS(Calcs!$B$18:$B$2728,$B87,Calcs!Q$18:Q$2728,"&gt;0")=0,".",COUNTIFS(Calcs!$B$18:$B$2728,$B87,Calcs!Q$18:Q$2728,"&gt;0"))</f>
        <v>.</v>
      </c>
      <c r="O87" s="33"/>
      <c r="P87" s="33"/>
      <c r="Q87" s="140"/>
      <c r="R87" s="140"/>
      <c r="S87" s="140"/>
      <c r="T87" s="140"/>
      <c r="U87" s="140"/>
      <c r="V87" s="140"/>
      <c r="W87" s="140"/>
      <c r="X87" s="140"/>
      <c r="Y87" s="140"/>
      <c r="Z87" s="140"/>
      <c r="AA87" s="140"/>
      <c r="AB87" s="140"/>
      <c r="AC87" s="140"/>
      <c r="AD87" s="140"/>
      <c r="AE87" s="140"/>
      <c r="AF87" s="140"/>
      <c r="AG87" s="140"/>
      <c r="AH87" s="140"/>
      <c r="AI87" s="140"/>
      <c r="AJ87" s="140"/>
      <c r="AK87" s="140"/>
      <c r="AL87" s="140"/>
      <c r="AM87" s="140"/>
      <c r="AN87" s="140"/>
    </row>
    <row r="88" spans="1:40" ht="12.2" customHeight="1" outlineLevel="1" x14ac:dyDescent="0.2">
      <c r="A88" s="142">
        <f t="shared" si="0"/>
        <v>70</v>
      </c>
      <c r="B88" s="316"/>
      <c r="C88" s="32"/>
      <c r="D88" s="201" t="str">
        <f>IFERROR(AVERAGEIF(Calcs!$B$18:$B$2728,$B88,Calcs!L$18:L$2728),".")</f>
        <v>.</v>
      </c>
      <c r="E88" s="204" t="str">
        <f>IFERROR(AVERAGEIF(Calcs!$B$18:$B$2728,$B88,Calcs!M$18:M$2728),".")</f>
        <v>.</v>
      </c>
      <c r="F88" s="34" t="str">
        <f>IFERROR(AVERAGEIF(Calcs!$B$18:$B$2728,$B88,Calcs!N$18:N$2728),".")</f>
        <v>.</v>
      </c>
      <c r="G88" s="172" t="str">
        <f>IFERROR(AVERAGEIF(Calcs!$B$18:$B$2728,$B88,Calcs!O$18:O$2728),".")</f>
        <v>.</v>
      </c>
      <c r="H88" s="32"/>
      <c r="I88" s="81" t="str">
        <f>IF(COUNTIFS(Calcs!$E$18:$E$2728,1,Calcs!$F$18:$F$2728,I$12,Calcs!$C$18:$C$2728,0,Calcs!$B$18:$B$2728,$B88)=0,".",(COUNTIFS(Calcs!$E$18:$E$2728,1,Calcs!$F$18:$F$2728,I$12,Calcs!$C$18:$C$2728,0,Calcs!$B$18:$B$2728,$B88)))</f>
        <v>.</v>
      </c>
      <c r="J88" s="42" t="str">
        <f>IF(COUNTIFS(Calcs!$E$18:$E$2728,1,Calcs!$F$18:$F$2728,I$12,Calcs!$G$18:$G$2728,J$12,Calcs!$C$18:$C$2728,0,Calcs!$B$18:$B$2728,$B88)=0,".",COUNTIFS(Calcs!$E$18:$E$2728,1,Calcs!$F$18:$F$2728,I$12,Calcs!$G$18:$G$2728,J$12,Calcs!$C$18:$C$2728,0,Calcs!$B$18:$B$2728,$B88))</f>
        <v>.</v>
      </c>
      <c r="K88" s="42" t="str">
        <f>IF(COUNTIFS(Calcs!$E$18:$E$2728,1,Calcs!$F$18:$F$2728,K$12,Calcs!$C$18:$C$2728,0,Calcs!$B$18:$B$2728,$B88)=0,".",COUNTIFS(Calcs!$E$18:$E$2728,1,Calcs!$F$18:$F$2728,K$12,Calcs!$C$18:$C$2728,0,Calcs!$B$18:$B$2728,$B88))</f>
        <v>.</v>
      </c>
      <c r="L88" s="42" t="str">
        <f>IF(COUNTIFS(Calcs!$E$18:$E$2728,1,Calcs!$F$18:$F$2728,K$12,Calcs!$G$18:$G$2728,L$12,Calcs!$C$18:$C$2728,0,Calcs!$B$18:$B$2728,$B88)=0,".",COUNTIFS(Calcs!$E$18:$E$2728,1,Calcs!$F$18:$F$2728,K$12,Calcs!$G$18:$G$2728,L$12,Calcs!$C$18:$C$2728,0,Calcs!$B$18:$B$2728,$B88))</f>
        <v>.</v>
      </c>
      <c r="M88" s="35" t="str">
        <f>IF(COUNTIFS(Calcs!$B$18:$B$2728,$B88,Calcs!P$18:P$2728,"&gt;0")=0,".",COUNTIFS(Calcs!$B$18:$B$2728,$B88,Calcs!P$18:P$2728,"&gt;0"))</f>
        <v>.</v>
      </c>
      <c r="N88" s="83" t="str">
        <f>IF(COUNTIFS(Calcs!$B$18:$B$2728,$B88,Calcs!Q$18:Q$2728,"&gt;0")=0,".",COUNTIFS(Calcs!$B$18:$B$2728,$B88,Calcs!Q$18:Q$2728,"&gt;0"))</f>
        <v>.</v>
      </c>
      <c r="O88" s="33"/>
      <c r="P88" s="33"/>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row>
    <row r="89" spans="1:40" ht="12.2" customHeight="1" outlineLevel="1" x14ac:dyDescent="0.2">
      <c r="A89" s="142">
        <f t="shared" si="0"/>
        <v>71</v>
      </c>
      <c r="B89" s="316"/>
      <c r="C89" s="32"/>
      <c r="D89" s="201" t="str">
        <f>IFERROR(AVERAGEIF(Calcs!$B$18:$B$2728,$B89,Calcs!L$18:L$2728),".")</f>
        <v>.</v>
      </c>
      <c r="E89" s="204" t="str">
        <f>IFERROR(AVERAGEIF(Calcs!$B$18:$B$2728,$B89,Calcs!M$18:M$2728),".")</f>
        <v>.</v>
      </c>
      <c r="F89" s="34" t="str">
        <f>IFERROR(AVERAGEIF(Calcs!$B$18:$B$2728,$B89,Calcs!N$18:N$2728),".")</f>
        <v>.</v>
      </c>
      <c r="G89" s="172" t="str">
        <f>IFERROR(AVERAGEIF(Calcs!$B$18:$B$2728,$B89,Calcs!O$18:O$2728),".")</f>
        <v>.</v>
      </c>
      <c r="H89" s="32"/>
      <c r="I89" s="81" t="str">
        <f>IF(COUNTIFS(Calcs!$E$18:$E$2728,1,Calcs!$F$18:$F$2728,I$12,Calcs!$C$18:$C$2728,0,Calcs!$B$18:$B$2728,$B89)=0,".",(COUNTIFS(Calcs!$E$18:$E$2728,1,Calcs!$F$18:$F$2728,I$12,Calcs!$C$18:$C$2728,0,Calcs!$B$18:$B$2728,$B89)))</f>
        <v>.</v>
      </c>
      <c r="J89" s="42" t="str">
        <f>IF(COUNTIFS(Calcs!$E$18:$E$2728,1,Calcs!$F$18:$F$2728,I$12,Calcs!$G$18:$G$2728,J$12,Calcs!$C$18:$C$2728,0,Calcs!$B$18:$B$2728,$B89)=0,".",COUNTIFS(Calcs!$E$18:$E$2728,1,Calcs!$F$18:$F$2728,I$12,Calcs!$G$18:$G$2728,J$12,Calcs!$C$18:$C$2728,0,Calcs!$B$18:$B$2728,$B89))</f>
        <v>.</v>
      </c>
      <c r="K89" s="42" t="str">
        <f>IF(COUNTIFS(Calcs!$E$18:$E$2728,1,Calcs!$F$18:$F$2728,K$12,Calcs!$C$18:$C$2728,0,Calcs!$B$18:$B$2728,$B89)=0,".",COUNTIFS(Calcs!$E$18:$E$2728,1,Calcs!$F$18:$F$2728,K$12,Calcs!$C$18:$C$2728,0,Calcs!$B$18:$B$2728,$B89))</f>
        <v>.</v>
      </c>
      <c r="L89" s="42" t="str">
        <f>IF(COUNTIFS(Calcs!$E$18:$E$2728,1,Calcs!$F$18:$F$2728,K$12,Calcs!$G$18:$G$2728,L$12,Calcs!$C$18:$C$2728,0,Calcs!$B$18:$B$2728,$B89)=0,".",COUNTIFS(Calcs!$E$18:$E$2728,1,Calcs!$F$18:$F$2728,K$12,Calcs!$G$18:$G$2728,L$12,Calcs!$C$18:$C$2728,0,Calcs!$B$18:$B$2728,$B89))</f>
        <v>.</v>
      </c>
      <c r="M89" s="35" t="str">
        <f>IF(COUNTIFS(Calcs!$B$18:$B$2728,$B89,Calcs!P$18:P$2728,"&gt;0")=0,".",COUNTIFS(Calcs!$B$18:$B$2728,$B89,Calcs!P$18:P$2728,"&gt;0"))</f>
        <v>.</v>
      </c>
      <c r="N89" s="83" t="str">
        <f>IF(COUNTIFS(Calcs!$B$18:$B$2728,$B89,Calcs!Q$18:Q$2728,"&gt;0")=0,".",COUNTIFS(Calcs!$B$18:$B$2728,$B89,Calcs!Q$18:Q$2728,"&gt;0"))</f>
        <v>.</v>
      </c>
      <c r="O89" s="33"/>
      <c r="P89" s="33"/>
      <c r="Q89" s="140"/>
      <c r="R89" s="140"/>
      <c r="S89" s="140"/>
      <c r="T89" s="140"/>
      <c r="U89" s="140"/>
      <c r="V89" s="140"/>
      <c r="W89" s="140"/>
      <c r="X89" s="140"/>
      <c r="Y89" s="140"/>
      <c r="Z89" s="140"/>
      <c r="AA89" s="140"/>
      <c r="AB89" s="140"/>
      <c r="AC89" s="140"/>
      <c r="AD89" s="140"/>
      <c r="AE89" s="140"/>
      <c r="AF89" s="140"/>
      <c r="AG89" s="140"/>
      <c r="AH89" s="140"/>
      <c r="AI89" s="140"/>
      <c r="AJ89" s="140"/>
      <c r="AK89" s="140"/>
      <c r="AL89" s="140"/>
      <c r="AM89" s="140"/>
      <c r="AN89" s="140"/>
    </row>
    <row r="90" spans="1:40" ht="12.2" customHeight="1" outlineLevel="1" x14ac:dyDescent="0.2">
      <c r="A90" s="142">
        <f t="shared" si="0"/>
        <v>72</v>
      </c>
      <c r="B90" s="316"/>
      <c r="C90" s="32"/>
      <c r="D90" s="201" t="str">
        <f>IFERROR(AVERAGEIF(Calcs!$B$18:$B$2728,$B90,Calcs!L$18:L$2728),".")</f>
        <v>.</v>
      </c>
      <c r="E90" s="204" t="str">
        <f>IFERROR(AVERAGEIF(Calcs!$B$18:$B$2728,$B90,Calcs!M$18:M$2728),".")</f>
        <v>.</v>
      </c>
      <c r="F90" s="34" t="str">
        <f>IFERROR(AVERAGEIF(Calcs!$B$18:$B$2728,$B90,Calcs!N$18:N$2728),".")</f>
        <v>.</v>
      </c>
      <c r="G90" s="172" t="str">
        <f>IFERROR(AVERAGEIF(Calcs!$B$18:$B$2728,$B90,Calcs!O$18:O$2728),".")</f>
        <v>.</v>
      </c>
      <c r="H90" s="32"/>
      <c r="I90" s="81" t="str">
        <f>IF(COUNTIFS(Calcs!$E$18:$E$2728,1,Calcs!$F$18:$F$2728,I$12,Calcs!$C$18:$C$2728,0,Calcs!$B$18:$B$2728,$B90)=0,".",(COUNTIFS(Calcs!$E$18:$E$2728,1,Calcs!$F$18:$F$2728,I$12,Calcs!$C$18:$C$2728,0,Calcs!$B$18:$B$2728,$B90)))</f>
        <v>.</v>
      </c>
      <c r="J90" s="42" t="str">
        <f>IF(COUNTIFS(Calcs!$E$18:$E$2728,1,Calcs!$F$18:$F$2728,I$12,Calcs!$G$18:$G$2728,J$12,Calcs!$C$18:$C$2728,0,Calcs!$B$18:$B$2728,$B90)=0,".",COUNTIFS(Calcs!$E$18:$E$2728,1,Calcs!$F$18:$F$2728,I$12,Calcs!$G$18:$G$2728,J$12,Calcs!$C$18:$C$2728,0,Calcs!$B$18:$B$2728,$B90))</f>
        <v>.</v>
      </c>
      <c r="K90" s="42" t="str">
        <f>IF(COUNTIFS(Calcs!$E$18:$E$2728,1,Calcs!$F$18:$F$2728,K$12,Calcs!$C$18:$C$2728,0,Calcs!$B$18:$B$2728,$B90)=0,".",COUNTIFS(Calcs!$E$18:$E$2728,1,Calcs!$F$18:$F$2728,K$12,Calcs!$C$18:$C$2728,0,Calcs!$B$18:$B$2728,$B90))</f>
        <v>.</v>
      </c>
      <c r="L90" s="42" t="str">
        <f>IF(COUNTIFS(Calcs!$E$18:$E$2728,1,Calcs!$F$18:$F$2728,K$12,Calcs!$G$18:$G$2728,L$12,Calcs!$C$18:$C$2728,0,Calcs!$B$18:$B$2728,$B90)=0,".",COUNTIFS(Calcs!$E$18:$E$2728,1,Calcs!$F$18:$F$2728,K$12,Calcs!$G$18:$G$2728,L$12,Calcs!$C$18:$C$2728,0,Calcs!$B$18:$B$2728,$B90))</f>
        <v>.</v>
      </c>
      <c r="M90" s="35" t="str">
        <f>IF(COUNTIFS(Calcs!$B$18:$B$2728,$B90,Calcs!P$18:P$2728,"&gt;0")=0,".",COUNTIFS(Calcs!$B$18:$B$2728,$B90,Calcs!P$18:P$2728,"&gt;0"))</f>
        <v>.</v>
      </c>
      <c r="N90" s="83" t="str">
        <f>IF(COUNTIFS(Calcs!$B$18:$B$2728,$B90,Calcs!Q$18:Q$2728,"&gt;0")=0,".",COUNTIFS(Calcs!$B$18:$B$2728,$B90,Calcs!Q$18:Q$2728,"&gt;0"))</f>
        <v>.</v>
      </c>
      <c r="O90" s="33"/>
      <c r="P90" s="33"/>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row>
    <row r="91" spans="1:40" ht="12.2" customHeight="1" outlineLevel="1" x14ac:dyDescent="0.2">
      <c r="A91" s="142">
        <f t="shared" si="0"/>
        <v>73</v>
      </c>
      <c r="B91" s="316"/>
      <c r="C91" s="32"/>
      <c r="D91" s="201" t="str">
        <f>IFERROR(AVERAGEIF(Calcs!$B$18:$B$2728,$B91,Calcs!L$18:L$2728),".")</f>
        <v>.</v>
      </c>
      <c r="E91" s="204" t="str">
        <f>IFERROR(AVERAGEIF(Calcs!$B$18:$B$2728,$B91,Calcs!M$18:M$2728),".")</f>
        <v>.</v>
      </c>
      <c r="F91" s="34" t="str">
        <f>IFERROR(AVERAGEIF(Calcs!$B$18:$B$2728,$B91,Calcs!N$18:N$2728),".")</f>
        <v>.</v>
      </c>
      <c r="G91" s="172" t="str">
        <f>IFERROR(AVERAGEIF(Calcs!$B$18:$B$2728,$B91,Calcs!O$18:O$2728),".")</f>
        <v>.</v>
      </c>
      <c r="H91" s="32"/>
      <c r="I91" s="81" t="str">
        <f>IF(COUNTIFS(Calcs!$E$18:$E$2728,1,Calcs!$F$18:$F$2728,I$12,Calcs!$C$18:$C$2728,0,Calcs!$B$18:$B$2728,$B91)=0,".",(COUNTIFS(Calcs!$E$18:$E$2728,1,Calcs!$F$18:$F$2728,I$12,Calcs!$C$18:$C$2728,0,Calcs!$B$18:$B$2728,$B91)))</f>
        <v>.</v>
      </c>
      <c r="J91" s="42" t="str">
        <f>IF(COUNTIFS(Calcs!$E$18:$E$2728,1,Calcs!$F$18:$F$2728,I$12,Calcs!$G$18:$G$2728,J$12,Calcs!$C$18:$C$2728,0,Calcs!$B$18:$B$2728,$B91)=0,".",COUNTIFS(Calcs!$E$18:$E$2728,1,Calcs!$F$18:$F$2728,I$12,Calcs!$G$18:$G$2728,J$12,Calcs!$C$18:$C$2728,0,Calcs!$B$18:$B$2728,$B91))</f>
        <v>.</v>
      </c>
      <c r="K91" s="42" t="str">
        <f>IF(COUNTIFS(Calcs!$E$18:$E$2728,1,Calcs!$F$18:$F$2728,K$12,Calcs!$C$18:$C$2728,0,Calcs!$B$18:$B$2728,$B91)=0,".",COUNTIFS(Calcs!$E$18:$E$2728,1,Calcs!$F$18:$F$2728,K$12,Calcs!$C$18:$C$2728,0,Calcs!$B$18:$B$2728,$B91))</f>
        <v>.</v>
      </c>
      <c r="L91" s="42" t="str">
        <f>IF(COUNTIFS(Calcs!$E$18:$E$2728,1,Calcs!$F$18:$F$2728,K$12,Calcs!$G$18:$G$2728,L$12,Calcs!$C$18:$C$2728,0,Calcs!$B$18:$B$2728,$B91)=0,".",COUNTIFS(Calcs!$E$18:$E$2728,1,Calcs!$F$18:$F$2728,K$12,Calcs!$G$18:$G$2728,L$12,Calcs!$C$18:$C$2728,0,Calcs!$B$18:$B$2728,$B91))</f>
        <v>.</v>
      </c>
      <c r="M91" s="35" t="str">
        <f>IF(COUNTIFS(Calcs!$B$18:$B$2728,$B91,Calcs!P$18:P$2728,"&gt;0")=0,".",COUNTIFS(Calcs!$B$18:$B$2728,$B91,Calcs!P$18:P$2728,"&gt;0"))</f>
        <v>.</v>
      </c>
      <c r="N91" s="83" t="str">
        <f>IF(COUNTIFS(Calcs!$B$18:$B$2728,$B91,Calcs!Q$18:Q$2728,"&gt;0")=0,".",COUNTIFS(Calcs!$B$18:$B$2728,$B91,Calcs!Q$18:Q$2728,"&gt;0"))</f>
        <v>.</v>
      </c>
      <c r="O91" s="33"/>
      <c r="P91" s="33"/>
      <c r="Q91" s="140"/>
      <c r="R91" s="140"/>
      <c r="S91" s="140"/>
      <c r="T91" s="140"/>
      <c r="U91" s="140"/>
      <c r="V91" s="140"/>
      <c r="W91" s="140"/>
      <c r="X91" s="140"/>
      <c r="Y91" s="140"/>
      <c r="Z91" s="140"/>
      <c r="AA91" s="140"/>
      <c r="AB91" s="140"/>
      <c r="AC91" s="140"/>
      <c r="AD91" s="140"/>
      <c r="AE91" s="140"/>
      <c r="AF91" s="140"/>
      <c r="AG91" s="140"/>
      <c r="AH91" s="140"/>
      <c r="AI91" s="140"/>
      <c r="AJ91" s="140"/>
      <c r="AK91" s="140"/>
      <c r="AL91" s="140"/>
      <c r="AM91" s="140"/>
      <c r="AN91" s="140"/>
    </row>
    <row r="92" spans="1:40" ht="12.2" customHeight="1" outlineLevel="1" x14ac:dyDescent="0.2">
      <c r="A92" s="142">
        <f t="shared" si="0"/>
        <v>74</v>
      </c>
      <c r="B92" s="316"/>
      <c r="C92" s="32"/>
      <c r="D92" s="201" t="str">
        <f>IFERROR(AVERAGEIF(Calcs!$B$18:$B$2728,$B92,Calcs!L$18:L$2728),".")</f>
        <v>.</v>
      </c>
      <c r="E92" s="204" t="str">
        <f>IFERROR(AVERAGEIF(Calcs!$B$18:$B$2728,$B92,Calcs!M$18:M$2728),".")</f>
        <v>.</v>
      </c>
      <c r="F92" s="34" t="str">
        <f>IFERROR(AVERAGEIF(Calcs!$B$18:$B$2728,$B92,Calcs!N$18:N$2728),".")</f>
        <v>.</v>
      </c>
      <c r="G92" s="172" t="str">
        <f>IFERROR(AVERAGEIF(Calcs!$B$18:$B$2728,$B92,Calcs!O$18:O$2728),".")</f>
        <v>.</v>
      </c>
      <c r="H92" s="32"/>
      <c r="I92" s="81" t="str">
        <f>IF(COUNTIFS(Calcs!$E$18:$E$2728,1,Calcs!$F$18:$F$2728,I$12,Calcs!$C$18:$C$2728,0,Calcs!$B$18:$B$2728,$B92)=0,".",(COUNTIFS(Calcs!$E$18:$E$2728,1,Calcs!$F$18:$F$2728,I$12,Calcs!$C$18:$C$2728,0,Calcs!$B$18:$B$2728,$B92)))</f>
        <v>.</v>
      </c>
      <c r="J92" s="42" t="str">
        <f>IF(COUNTIFS(Calcs!$E$18:$E$2728,1,Calcs!$F$18:$F$2728,I$12,Calcs!$G$18:$G$2728,J$12,Calcs!$C$18:$C$2728,0,Calcs!$B$18:$B$2728,$B92)=0,".",COUNTIFS(Calcs!$E$18:$E$2728,1,Calcs!$F$18:$F$2728,I$12,Calcs!$G$18:$G$2728,J$12,Calcs!$C$18:$C$2728,0,Calcs!$B$18:$B$2728,$B92))</f>
        <v>.</v>
      </c>
      <c r="K92" s="42" t="str">
        <f>IF(COUNTIFS(Calcs!$E$18:$E$2728,1,Calcs!$F$18:$F$2728,K$12,Calcs!$C$18:$C$2728,0,Calcs!$B$18:$B$2728,$B92)=0,".",COUNTIFS(Calcs!$E$18:$E$2728,1,Calcs!$F$18:$F$2728,K$12,Calcs!$C$18:$C$2728,0,Calcs!$B$18:$B$2728,$B92))</f>
        <v>.</v>
      </c>
      <c r="L92" s="42" t="str">
        <f>IF(COUNTIFS(Calcs!$E$18:$E$2728,1,Calcs!$F$18:$F$2728,K$12,Calcs!$G$18:$G$2728,L$12,Calcs!$C$18:$C$2728,0,Calcs!$B$18:$B$2728,$B92)=0,".",COUNTIFS(Calcs!$E$18:$E$2728,1,Calcs!$F$18:$F$2728,K$12,Calcs!$G$18:$G$2728,L$12,Calcs!$C$18:$C$2728,0,Calcs!$B$18:$B$2728,$B92))</f>
        <v>.</v>
      </c>
      <c r="M92" s="35" t="str">
        <f>IF(COUNTIFS(Calcs!$B$18:$B$2728,$B92,Calcs!P$18:P$2728,"&gt;0")=0,".",COUNTIFS(Calcs!$B$18:$B$2728,$B92,Calcs!P$18:P$2728,"&gt;0"))</f>
        <v>.</v>
      </c>
      <c r="N92" s="83" t="str">
        <f>IF(COUNTIFS(Calcs!$B$18:$B$2728,$B92,Calcs!Q$18:Q$2728,"&gt;0")=0,".",COUNTIFS(Calcs!$B$18:$B$2728,$B92,Calcs!Q$18:Q$2728,"&gt;0"))</f>
        <v>.</v>
      </c>
      <c r="O92" s="33"/>
      <c r="P92" s="33"/>
      <c r="Q92" s="140"/>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row>
    <row r="93" spans="1:40" ht="12.2" customHeight="1" outlineLevel="1" x14ac:dyDescent="0.2">
      <c r="A93" s="142">
        <f t="shared" si="0"/>
        <v>75</v>
      </c>
      <c r="B93" s="316"/>
      <c r="C93" s="32"/>
      <c r="D93" s="201" t="str">
        <f>IFERROR(AVERAGEIF(Calcs!$B$18:$B$2728,$B93,Calcs!L$18:L$2728),".")</f>
        <v>.</v>
      </c>
      <c r="E93" s="204" t="str">
        <f>IFERROR(AVERAGEIF(Calcs!$B$18:$B$2728,$B93,Calcs!M$18:M$2728),".")</f>
        <v>.</v>
      </c>
      <c r="F93" s="34" t="str">
        <f>IFERROR(AVERAGEIF(Calcs!$B$18:$B$2728,$B93,Calcs!N$18:N$2728),".")</f>
        <v>.</v>
      </c>
      <c r="G93" s="172" t="str">
        <f>IFERROR(AVERAGEIF(Calcs!$B$18:$B$2728,$B93,Calcs!O$18:O$2728),".")</f>
        <v>.</v>
      </c>
      <c r="H93" s="32"/>
      <c r="I93" s="81" t="str">
        <f>IF(COUNTIFS(Calcs!$E$18:$E$2728,1,Calcs!$F$18:$F$2728,I$12,Calcs!$C$18:$C$2728,0,Calcs!$B$18:$B$2728,$B93)=0,".",(COUNTIFS(Calcs!$E$18:$E$2728,1,Calcs!$F$18:$F$2728,I$12,Calcs!$C$18:$C$2728,0,Calcs!$B$18:$B$2728,$B93)))</f>
        <v>.</v>
      </c>
      <c r="J93" s="42" t="str">
        <f>IF(COUNTIFS(Calcs!$E$18:$E$2728,1,Calcs!$F$18:$F$2728,I$12,Calcs!$G$18:$G$2728,J$12,Calcs!$C$18:$C$2728,0,Calcs!$B$18:$B$2728,$B93)=0,".",COUNTIFS(Calcs!$E$18:$E$2728,1,Calcs!$F$18:$F$2728,I$12,Calcs!$G$18:$G$2728,J$12,Calcs!$C$18:$C$2728,0,Calcs!$B$18:$B$2728,$B93))</f>
        <v>.</v>
      </c>
      <c r="K93" s="42" t="str">
        <f>IF(COUNTIFS(Calcs!$E$18:$E$2728,1,Calcs!$F$18:$F$2728,K$12,Calcs!$C$18:$C$2728,0,Calcs!$B$18:$B$2728,$B93)=0,".",COUNTIFS(Calcs!$E$18:$E$2728,1,Calcs!$F$18:$F$2728,K$12,Calcs!$C$18:$C$2728,0,Calcs!$B$18:$B$2728,$B93))</f>
        <v>.</v>
      </c>
      <c r="L93" s="42" t="str">
        <f>IF(COUNTIFS(Calcs!$E$18:$E$2728,1,Calcs!$F$18:$F$2728,K$12,Calcs!$G$18:$G$2728,L$12,Calcs!$C$18:$C$2728,0,Calcs!$B$18:$B$2728,$B93)=0,".",COUNTIFS(Calcs!$E$18:$E$2728,1,Calcs!$F$18:$F$2728,K$12,Calcs!$G$18:$G$2728,L$12,Calcs!$C$18:$C$2728,0,Calcs!$B$18:$B$2728,$B93))</f>
        <v>.</v>
      </c>
      <c r="M93" s="35" t="str">
        <f>IF(COUNTIFS(Calcs!$B$18:$B$2728,$B93,Calcs!P$18:P$2728,"&gt;0")=0,".",COUNTIFS(Calcs!$B$18:$B$2728,$B93,Calcs!P$18:P$2728,"&gt;0"))</f>
        <v>.</v>
      </c>
      <c r="N93" s="83" t="str">
        <f>IF(COUNTIFS(Calcs!$B$18:$B$2728,$B93,Calcs!Q$18:Q$2728,"&gt;0")=0,".",COUNTIFS(Calcs!$B$18:$B$2728,$B93,Calcs!Q$18:Q$2728,"&gt;0"))</f>
        <v>.</v>
      </c>
      <c r="O93" s="33"/>
      <c r="P93" s="33"/>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row>
    <row r="94" spans="1:40" ht="12.2" customHeight="1" outlineLevel="1" x14ac:dyDescent="0.2">
      <c r="A94" s="142">
        <f t="shared" si="0"/>
        <v>76</v>
      </c>
      <c r="B94" s="316"/>
      <c r="C94" s="32"/>
      <c r="D94" s="201" t="str">
        <f>IFERROR(AVERAGEIF(Calcs!$B$18:$B$2728,$B94,Calcs!L$18:L$2728),".")</f>
        <v>.</v>
      </c>
      <c r="E94" s="204" t="str">
        <f>IFERROR(AVERAGEIF(Calcs!$B$18:$B$2728,$B94,Calcs!M$18:M$2728),".")</f>
        <v>.</v>
      </c>
      <c r="F94" s="34" t="str">
        <f>IFERROR(AVERAGEIF(Calcs!$B$18:$B$2728,$B94,Calcs!N$18:N$2728),".")</f>
        <v>.</v>
      </c>
      <c r="G94" s="172" t="str">
        <f>IFERROR(AVERAGEIF(Calcs!$B$18:$B$2728,$B94,Calcs!O$18:O$2728),".")</f>
        <v>.</v>
      </c>
      <c r="H94" s="32"/>
      <c r="I94" s="81" t="str">
        <f>IF(COUNTIFS(Calcs!$E$18:$E$2728,1,Calcs!$F$18:$F$2728,I$12,Calcs!$C$18:$C$2728,0,Calcs!$B$18:$B$2728,$B94)=0,".",(COUNTIFS(Calcs!$E$18:$E$2728,1,Calcs!$F$18:$F$2728,I$12,Calcs!$C$18:$C$2728,0,Calcs!$B$18:$B$2728,$B94)))</f>
        <v>.</v>
      </c>
      <c r="J94" s="42" t="str">
        <f>IF(COUNTIFS(Calcs!$E$18:$E$2728,1,Calcs!$F$18:$F$2728,I$12,Calcs!$G$18:$G$2728,J$12,Calcs!$C$18:$C$2728,0,Calcs!$B$18:$B$2728,$B94)=0,".",COUNTIFS(Calcs!$E$18:$E$2728,1,Calcs!$F$18:$F$2728,I$12,Calcs!$G$18:$G$2728,J$12,Calcs!$C$18:$C$2728,0,Calcs!$B$18:$B$2728,$B94))</f>
        <v>.</v>
      </c>
      <c r="K94" s="42" t="str">
        <f>IF(COUNTIFS(Calcs!$E$18:$E$2728,1,Calcs!$F$18:$F$2728,K$12,Calcs!$C$18:$C$2728,0,Calcs!$B$18:$B$2728,$B94)=0,".",COUNTIFS(Calcs!$E$18:$E$2728,1,Calcs!$F$18:$F$2728,K$12,Calcs!$C$18:$C$2728,0,Calcs!$B$18:$B$2728,$B94))</f>
        <v>.</v>
      </c>
      <c r="L94" s="42" t="str">
        <f>IF(COUNTIFS(Calcs!$E$18:$E$2728,1,Calcs!$F$18:$F$2728,K$12,Calcs!$G$18:$G$2728,L$12,Calcs!$C$18:$C$2728,0,Calcs!$B$18:$B$2728,$B94)=0,".",COUNTIFS(Calcs!$E$18:$E$2728,1,Calcs!$F$18:$F$2728,K$12,Calcs!$G$18:$G$2728,L$12,Calcs!$C$18:$C$2728,0,Calcs!$B$18:$B$2728,$B94))</f>
        <v>.</v>
      </c>
      <c r="M94" s="35" t="str">
        <f>IF(COUNTIFS(Calcs!$B$18:$B$2728,$B94,Calcs!P$18:P$2728,"&gt;0")=0,".",COUNTIFS(Calcs!$B$18:$B$2728,$B94,Calcs!P$18:P$2728,"&gt;0"))</f>
        <v>.</v>
      </c>
      <c r="N94" s="83" t="str">
        <f>IF(COUNTIFS(Calcs!$B$18:$B$2728,$B94,Calcs!Q$18:Q$2728,"&gt;0")=0,".",COUNTIFS(Calcs!$B$18:$B$2728,$B94,Calcs!Q$18:Q$2728,"&gt;0"))</f>
        <v>.</v>
      </c>
      <c r="O94" s="33"/>
      <c r="P94" s="33"/>
      <c r="Q94" s="140"/>
      <c r="R94" s="140"/>
      <c r="S94" s="140"/>
      <c r="T94" s="140"/>
      <c r="U94" s="140"/>
      <c r="V94" s="140"/>
      <c r="W94" s="140"/>
      <c r="X94" s="140"/>
      <c r="Y94" s="140"/>
      <c r="Z94" s="140"/>
      <c r="AA94" s="140"/>
      <c r="AB94" s="140"/>
      <c r="AC94" s="140"/>
      <c r="AD94" s="140"/>
      <c r="AE94" s="140"/>
      <c r="AF94" s="140"/>
      <c r="AG94" s="140"/>
      <c r="AH94" s="140"/>
      <c r="AI94" s="140"/>
      <c r="AJ94" s="140"/>
      <c r="AK94" s="140"/>
      <c r="AL94" s="140"/>
      <c r="AM94" s="140"/>
      <c r="AN94" s="140"/>
    </row>
    <row r="95" spans="1:40" ht="12.2" customHeight="1" outlineLevel="1" x14ac:dyDescent="0.2">
      <c r="A95" s="142">
        <f t="shared" si="0"/>
        <v>77</v>
      </c>
      <c r="B95" s="316"/>
      <c r="C95" s="32"/>
      <c r="D95" s="201" t="str">
        <f>IFERROR(AVERAGEIF(Calcs!$B$18:$B$2728,$B95,Calcs!L$18:L$2728),".")</f>
        <v>.</v>
      </c>
      <c r="E95" s="204" t="str">
        <f>IFERROR(AVERAGEIF(Calcs!$B$18:$B$2728,$B95,Calcs!M$18:M$2728),".")</f>
        <v>.</v>
      </c>
      <c r="F95" s="34" t="str">
        <f>IFERROR(AVERAGEIF(Calcs!$B$18:$B$2728,$B95,Calcs!N$18:N$2728),".")</f>
        <v>.</v>
      </c>
      <c r="G95" s="172" t="str">
        <f>IFERROR(AVERAGEIF(Calcs!$B$18:$B$2728,$B95,Calcs!O$18:O$2728),".")</f>
        <v>.</v>
      </c>
      <c r="H95" s="32"/>
      <c r="I95" s="81" t="str">
        <f>IF(COUNTIFS(Calcs!$E$18:$E$2728,1,Calcs!$F$18:$F$2728,I$12,Calcs!$C$18:$C$2728,0,Calcs!$B$18:$B$2728,$B95)=0,".",(COUNTIFS(Calcs!$E$18:$E$2728,1,Calcs!$F$18:$F$2728,I$12,Calcs!$C$18:$C$2728,0,Calcs!$B$18:$B$2728,$B95)))</f>
        <v>.</v>
      </c>
      <c r="J95" s="42" t="str">
        <f>IF(COUNTIFS(Calcs!$E$18:$E$2728,1,Calcs!$F$18:$F$2728,I$12,Calcs!$G$18:$G$2728,J$12,Calcs!$C$18:$C$2728,0,Calcs!$B$18:$B$2728,$B95)=0,".",COUNTIFS(Calcs!$E$18:$E$2728,1,Calcs!$F$18:$F$2728,I$12,Calcs!$G$18:$G$2728,J$12,Calcs!$C$18:$C$2728,0,Calcs!$B$18:$B$2728,$B95))</f>
        <v>.</v>
      </c>
      <c r="K95" s="42" t="str">
        <f>IF(COUNTIFS(Calcs!$E$18:$E$2728,1,Calcs!$F$18:$F$2728,K$12,Calcs!$C$18:$C$2728,0,Calcs!$B$18:$B$2728,$B95)=0,".",COUNTIFS(Calcs!$E$18:$E$2728,1,Calcs!$F$18:$F$2728,K$12,Calcs!$C$18:$C$2728,0,Calcs!$B$18:$B$2728,$B95))</f>
        <v>.</v>
      </c>
      <c r="L95" s="42" t="str">
        <f>IF(COUNTIFS(Calcs!$E$18:$E$2728,1,Calcs!$F$18:$F$2728,K$12,Calcs!$G$18:$G$2728,L$12,Calcs!$C$18:$C$2728,0,Calcs!$B$18:$B$2728,$B95)=0,".",COUNTIFS(Calcs!$E$18:$E$2728,1,Calcs!$F$18:$F$2728,K$12,Calcs!$G$18:$G$2728,L$12,Calcs!$C$18:$C$2728,0,Calcs!$B$18:$B$2728,$B95))</f>
        <v>.</v>
      </c>
      <c r="M95" s="35" t="str">
        <f>IF(COUNTIFS(Calcs!$B$18:$B$2728,$B95,Calcs!P$18:P$2728,"&gt;0")=0,".",COUNTIFS(Calcs!$B$18:$B$2728,$B95,Calcs!P$18:P$2728,"&gt;0"))</f>
        <v>.</v>
      </c>
      <c r="N95" s="83" t="str">
        <f>IF(COUNTIFS(Calcs!$B$18:$B$2728,$B95,Calcs!Q$18:Q$2728,"&gt;0")=0,".",COUNTIFS(Calcs!$B$18:$B$2728,$B95,Calcs!Q$18:Q$2728,"&gt;0"))</f>
        <v>.</v>
      </c>
      <c r="O95" s="33"/>
      <c r="P95" s="33"/>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row>
    <row r="96" spans="1:40" ht="12.2" customHeight="1" outlineLevel="1" x14ac:dyDescent="0.2">
      <c r="A96" s="142">
        <f t="shared" si="0"/>
        <v>78</v>
      </c>
      <c r="B96" s="316"/>
      <c r="C96" s="32"/>
      <c r="D96" s="201" t="str">
        <f>IFERROR(AVERAGEIF(Calcs!$B$18:$B$2728,$B96,Calcs!L$18:L$2728),".")</f>
        <v>.</v>
      </c>
      <c r="E96" s="204" t="str">
        <f>IFERROR(AVERAGEIF(Calcs!$B$18:$B$2728,$B96,Calcs!M$18:M$2728),".")</f>
        <v>.</v>
      </c>
      <c r="F96" s="34" t="str">
        <f>IFERROR(AVERAGEIF(Calcs!$B$18:$B$2728,$B96,Calcs!N$18:N$2728),".")</f>
        <v>.</v>
      </c>
      <c r="G96" s="172" t="str">
        <f>IFERROR(AVERAGEIF(Calcs!$B$18:$B$2728,$B96,Calcs!O$18:O$2728),".")</f>
        <v>.</v>
      </c>
      <c r="H96" s="32"/>
      <c r="I96" s="81" t="str">
        <f>IF(COUNTIFS(Calcs!$E$18:$E$2728,1,Calcs!$F$18:$F$2728,I$12,Calcs!$C$18:$C$2728,0,Calcs!$B$18:$B$2728,$B96)=0,".",(COUNTIFS(Calcs!$E$18:$E$2728,1,Calcs!$F$18:$F$2728,I$12,Calcs!$C$18:$C$2728,0,Calcs!$B$18:$B$2728,$B96)))</f>
        <v>.</v>
      </c>
      <c r="J96" s="42" t="str">
        <f>IF(COUNTIFS(Calcs!$E$18:$E$2728,1,Calcs!$F$18:$F$2728,I$12,Calcs!$G$18:$G$2728,J$12,Calcs!$C$18:$C$2728,0,Calcs!$B$18:$B$2728,$B96)=0,".",COUNTIFS(Calcs!$E$18:$E$2728,1,Calcs!$F$18:$F$2728,I$12,Calcs!$G$18:$G$2728,J$12,Calcs!$C$18:$C$2728,0,Calcs!$B$18:$B$2728,$B96))</f>
        <v>.</v>
      </c>
      <c r="K96" s="42" t="str">
        <f>IF(COUNTIFS(Calcs!$E$18:$E$2728,1,Calcs!$F$18:$F$2728,K$12,Calcs!$C$18:$C$2728,0,Calcs!$B$18:$B$2728,$B96)=0,".",COUNTIFS(Calcs!$E$18:$E$2728,1,Calcs!$F$18:$F$2728,K$12,Calcs!$C$18:$C$2728,0,Calcs!$B$18:$B$2728,$B96))</f>
        <v>.</v>
      </c>
      <c r="L96" s="42" t="str">
        <f>IF(COUNTIFS(Calcs!$E$18:$E$2728,1,Calcs!$F$18:$F$2728,K$12,Calcs!$G$18:$G$2728,L$12,Calcs!$C$18:$C$2728,0,Calcs!$B$18:$B$2728,$B96)=0,".",COUNTIFS(Calcs!$E$18:$E$2728,1,Calcs!$F$18:$F$2728,K$12,Calcs!$G$18:$G$2728,L$12,Calcs!$C$18:$C$2728,0,Calcs!$B$18:$B$2728,$B96))</f>
        <v>.</v>
      </c>
      <c r="M96" s="35" t="str">
        <f>IF(COUNTIFS(Calcs!$B$18:$B$2728,$B96,Calcs!P$18:P$2728,"&gt;0")=0,".",COUNTIFS(Calcs!$B$18:$B$2728,$B96,Calcs!P$18:P$2728,"&gt;0"))</f>
        <v>.</v>
      </c>
      <c r="N96" s="83" t="str">
        <f>IF(COUNTIFS(Calcs!$B$18:$B$2728,$B96,Calcs!Q$18:Q$2728,"&gt;0")=0,".",COUNTIFS(Calcs!$B$18:$B$2728,$B96,Calcs!Q$18:Q$2728,"&gt;0"))</f>
        <v>.</v>
      </c>
      <c r="O96" s="33"/>
      <c r="P96" s="33"/>
      <c r="Q96" s="140"/>
      <c r="R96" s="140"/>
      <c r="S96" s="140"/>
      <c r="T96" s="140"/>
      <c r="U96" s="140"/>
      <c r="V96" s="140"/>
      <c r="W96" s="140"/>
      <c r="X96" s="140"/>
      <c r="Y96" s="140"/>
      <c r="Z96" s="140"/>
      <c r="AA96" s="140"/>
      <c r="AB96" s="140"/>
      <c r="AC96" s="140"/>
      <c r="AD96" s="140"/>
      <c r="AE96" s="140"/>
      <c r="AF96" s="140"/>
      <c r="AG96" s="140"/>
      <c r="AH96" s="140"/>
      <c r="AI96" s="140"/>
      <c r="AJ96" s="140"/>
      <c r="AK96" s="140"/>
      <c r="AL96" s="140"/>
      <c r="AM96" s="140"/>
      <c r="AN96" s="140"/>
    </row>
    <row r="97" spans="1:40" ht="12.2" customHeight="1" outlineLevel="1" x14ac:dyDescent="0.2">
      <c r="A97" s="142">
        <f t="shared" si="0"/>
        <v>79</v>
      </c>
      <c r="B97" s="316"/>
      <c r="C97" s="32"/>
      <c r="D97" s="201" t="str">
        <f>IFERROR(AVERAGEIF(Calcs!$B$18:$B$2728,$B97,Calcs!L$18:L$2728),".")</f>
        <v>.</v>
      </c>
      <c r="E97" s="204" t="str">
        <f>IFERROR(AVERAGEIF(Calcs!$B$18:$B$2728,$B97,Calcs!M$18:M$2728),".")</f>
        <v>.</v>
      </c>
      <c r="F97" s="34" t="str">
        <f>IFERROR(AVERAGEIF(Calcs!$B$18:$B$2728,$B97,Calcs!N$18:N$2728),".")</f>
        <v>.</v>
      </c>
      <c r="G97" s="172" t="str">
        <f>IFERROR(AVERAGEIF(Calcs!$B$18:$B$2728,$B97,Calcs!O$18:O$2728),".")</f>
        <v>.</v>
      </c>
      <c r="H97" s="32"/>
      <c r="I97" s="81" t="str">
        <f>IF(COUNTIFS(Calcs!$E$18:$E$2728,1,Calcs!$F$18:$F$2728,I$12,Calcs!$C$18:$C$2728,0,Calcs!$B$18:$B$2728,$B97)=0,".",(COUNTIFS(Calcs!$E$18:$E$2728,1,Calcs!$F$18:$F$2728,I$12,Calcs!$C$18:$C$2728,0,Calcs!$B$18:$B$2728,$B97)))</f>
        <v>.</v>
      </c>
      <c r="J97" s="42" t="str">
        <f>IF(COUNTIFS(Calcs!$E$18:$E$2728,1,Calcs!$F$18:$F$2728,I$12,Calcs!$G$18:$G$2728,J$12,Calcs!$C$18:$C$2728,0,Calcs!$B$18:$B$2728,$B97)=0,".",COUNTIFS(Calcs!$E$18:$E$2728,1,Calcs!$F$18:$F$2728,I$12,Calcs!$G$18:$G$2728,J$12,Calcs!$C$18:$C$2728,0,Calcs!$B$18:$B$2728,$B97))</f>
        <v>.</v>
      </c>
      <c r="K97" s="42" t="str">
        <f>IF(COUNTIFS(Calcs!$E$18:$E$2728,1,Calcs!$F$18:$F$2728,K$12,Calcs!$C$18:$C$2728,0,Calcs!$B$18:$B$2728,$B97)=0,".",COUNTIFS(Calcs!$E$18:$E$2728,1,Calcs!$F$18:$F$2728,K$12,Calcs!$C$18:$C$2728,0,Calcs!$B$18:$B$2728,$B97))</f>
        <v>.</v>
      </c>
      <c r="L97" s="42" t="str">
        <f>IF(COUNTIFS(Calcs!$E$18:$E$2728,1,Calcs!$F$18:$F$2728,K$12,Calcs!$G$18:$G$2728,L$12,Calcs!$C$18:$C$2728,0,Calcs!$B$18:$B$2728,$B97)=0,".",COUNTIFS(Calcs!$E$18:$E$2728,1,Calcs!$F$18:$F$2728,K$12,Calcs!$G$18:$G$2728,L$12,Calcs!$C$18:$C$2728,0,Calcs!$B$18:$B$2728,$B97))</f>
        <v>.</v>
      </c>
      <c r="M97" s="35" t="str">
        <f>IF(COUNTIFS(Calcs!$B$18:$B$2728,$B97,Calcs!P$18:P$2728,"&gt;0")=0,".",COUNTIFS(Calcs!$B$18:$B$2728,$B97,Calcs!P$18:P$2728,"&gt;0"))</f>
        <v>.</v>
      </c>
      <c r="N97" s="83" t="str">
        <f>IF(COUNTIFS(Calcs!$B$18:$B$2728,$B97,Calcs!Q$18:Q$2728,"&gt;0")=0,".",COUNTIFS(Calcs!$B$18:$B$2728,$B97,Calcs!Q$18:Q$2728,"&gt;0"))</f>
        <v>.</v>
      </c>
      <c r="O97" s="33"/>
      <c r="P97" s="33"/>
      <c r="Q97" s="140"/>
      <c r="R97" s="140"/>
      <c r="S97" s="140"/>
      <c r="T97" s="140"/>
      <c r="U97" s="140"/>
      <c r="V97" s="140"/>
      <c r="W97" s="140"/>
      <c r="X97" s="140"/>
      <c r="Y97" s="140"/>
      <c r="Z97" s="140"/>
      <c r="AA97" s="140"/>
      <c r="AB97" s="140"/>
      <c r="AC97" s="140"/>
      <c r="AD97" s="140"/>
      <c r="AE97" s="140"/>
      <c r="AF97" s="140"/>
      <c r="AG97" s="140"/>
      <c r="AH97" s="140"/>
      <c r="AI97" s="140"/>
      <c r="AJ97" s="140"/>
      <c r="AK97" s="140"/>
      <c r="AL97" s="140"/>
      <c r="AM97" s="140"/>
      <c r="AN97" s="140"/>
    </row>
    <row r="98" spans="1:40" ht="12.2" customHeight="1" outlineLevel="1" x14ac:dyDescent="0.2">
      <c r="A98" s="142">
        <f t="shared" si="0"/>
        <v>80</v>
      </c>
      <c r="B98" s="316"/>
      <c r="C98" s="32"/>
      <c r="D98" s="201" t="str">
        <f>IFERROR(AVERAGEIF(Calcs!$B$18:$B$2728,$B98,Calcs!L$18:L$2728),".")</f>
        <v>.</v>
      </c>
      <c r="E98" s="204" t="str">
        <f>IFERROR(AVERAGEIF(Calcs!$B$18:$B$2728,$B98,Calcs!M$18:M$2728),".")</f>
        <v>.</v>
      </c>
      <c r="F98" s="34" t="str">
        <f>IFERROR(AVERAGEIF(Calcs!$B$18:$B$2728,$B98,Calcs!N$18:N$2728),".")</f>
        <v>.</v>
      </c>
      <c r="G98" s="172" t="str">
        <f>IFERROR(AVERAGEIF(Calcs!$B$18:$B$2728,$B98,Calcs!O$18:O$2728),".")</f>
        <v>.</v>
      </c>
      <c r="H98" s="32"/>
      <c r="I98" s="81" t="str">
        <f>IF(COUNTIFS(Calcs!$E$18:$E$2728,1,Calcs!$F$18:$F$2728,I$12,Calcs!$C$18:$C$2728,0,Calcs!$B$18:$B$2728,$B98)=0,".",(COUNTIFS(Calcs!$E$18:$E$2728,1,Calcs!$F$18:$F$2728,I$12,Calcs!$C$18:$C$2728,0,Calcs!$B$18:$B$2728,$B98)))</f>
        <v>.</v>
      </c>
      <c r="J98" s="42" t="str">
        <f>IF(COUNTIFS(Calcs!$E$18:$E$2728,1,Calcs!$F$18:$F$2728,I$12,Calcs!$G$18:$G$2728,J$12,Calcs!$C$18:$C$2728,0,Calcs!$B$18:$B$2728,$B98)=0,".",COUNTIFS(Calcs!$E$18:$E$2728,1,Calcs!$F$18:$F$2728,I$12,Calcs!$G$18:$G$2728,J$12,Calcs!$C$18:$C$2728,0,Calcs!$B$18:$B$2728,$B98))</f>
        <v>.</v>
      </c>
      <c r="K98" s="42" t="str">
        <f>IF(COUNTIFS(Calcs!$E$18:$E$2728,1,Calcs!$F$18:$F$2728,K$12,Calcs!$C$18:$C$2728,0,Calcs!$B$18:$B$2728,$B98)=0,".",COUNTIFS(Calcs!$E$18:$E$2728,1,Calcs!$F$18:$F$2728,K$12,Calcs!$C$18:$C$2728,0,Calcs!$B$18:$B$2728,$B98))</f>
        <v>.</v>
      </c>
      <c r="L98" s="42" t="str">
        <f>IF(COUNTIFS(Calcs!$E$18:$E$2728,1,Calcs!$F$18:$F$2728,K$12,Calcs!$G$18:$G$2728,L$12,Calcs!$C$18:$C$2728,0,Calcs!$B$18:$B$2728,$B98)=0,".",COUNTIFS(Calcs!$E$18:$E$2728,1,Calcs!$F$18:$F$2728,K$12,Calcs!$G$18:$G$2728,L$12,Calcs!$C$18:$C$2728,0,Calcs!$B$18:$B$2728,$B98))</f>
        <v>.</v>
      </c>
      <c r="M98" s="35" t="str">
        <f>IF(COUNTIFS(Calcs!$B$18:$B$2728,$B98,Calcs!P$18:P$2728,"&gt;0")=0,".",COUNTIFS(Calcs!$B$18:$B$2728,$B98,Calcs!P$18:P$2728,"&gt;0"))</f>
        <v>.</v>
      </c>
      <c r="N98" s="83" t="str">
        <f>IF(COUNTIFS(Calcs!$B$18:$B$2728,$B98,Calcs!Q$18:Q$2728,"&gt;0")=0,".",COUNTIFS(Calcs!$B$18:$B$2728,$B98,Calcs!Q$18:Q$2728,"&gt;0"))</f>
        <v>.</v>
      </c>
      <c r="O98" s="33"/>
      <c r="P98" s="33"/>
      <c r="Q98" s="140"/>
      <c r="R98" s="140"/>
      <c r="S98" s="140"/>
      <c r="T98" s="140"/>
      <c r="U98" s="140"/>
      <c r="V98" s="140"/>
      <c r="W98" s="140"/>
      <c r="X98" s="140"/>
      <c r="Y98" s="140"/>
      <c r="Z98" s="140"/>
      <c r="AA98" s="140"/>
      <c r="AB98" s="140"/>
      <c r="AC98" s="140"/>
      <c r="AD98" s="140"/>
      <c r="AE98" s="140"/>
      <c r="AF98" s="140"/>
      <c r="AG98" s="140"/>
      <c r="AH98" s="140"/>
      <c r="AI98" s="140"/>
      <c r="AJ98" s="140"/>
      <c r="AK98" s="140"/>
      <c r="AL98" s="140"/>
      <c r="AM98" s="140"/>
      <c r="AN98" s="140"/>
    </row>
    <row r="99" spans="1:40" ht="12.2" customHeight="1" outlineLevel="1" x14ac:dyDescent="0.2">
      <c r="A99" s="142">
        <f t="shared" si="0"/>
        <v>81</v>
      </c>
      <c r="B99" s="316"/>
      <c r="C99" s="32"/>
      <c r="D99" s="201" t="str">
        <f>IFERROR(AVERAGEIF(Calcs!$B$18:$B$2728,$B99,Calcs!L$18:L$2728),".")</f>
        <v>.</v>
      </c>
      <c r="E99" s="204" t="str">
        <f>IFERROR(AVERAGEIF(Calcs!$B$18:$B$2728,$B99,Calcs!M$18:M$2728),".")</f>
        <v>.</v>
      </c>
      <c r="F99" s="34" t="str">
        <f>IFERROR(AVERAGEIF(Calcs!$B$18:$B$2728,$B99,Calcs!N$18:N$2728),".")</f>
        <v>.</v>
      </c>
      <c r="G99" s="172" t="str">
        <f>IFERROR(AVERAGEIF(Calcs!$B$18:$B$2728,$B99,Calcs!O$18:O$2728),".")</f>
        <v>.</v>
      </c>
      <c r="H99" s="32"/>
      <c r="I99" s="81" t="str">
        <f>IF(COUNTIFS(Calcs!$E$18:$E$2728,1,Calcs!$F$18:$F$2728,I$12,Calcs!$C$18:$C$2728,0,Calcs!$B$18:$B$2728,$B99)=0,".",(COUNTIFS(Calcs!$E$18:$E$2728,1,Calcs!$F$18:$F$2728,I$12,Calcs!$C$18:$C$2728,0,Calcs!$B$18:$B$2728,$B99)))</f>
        <v>.</v>
      </c>
      <c r="J99" s="42" t="str">
        <f>IF(COUNTIFS(Calcs!$E$18:$E$2728,1,Calcs!$F$18:$F$2728,I$12,Calcs!$G$18:$G$2728,J$12,Calcs!$C$18:$C$2728,0,Calcs!$B$18:$B$2728,$B99)=0,".",COUNTIFS(Calcs!$E$18:$E$2728,1,Calcs!$F$18:$F$2728,I$12,Calcs!$G$18:$G$2728,J$12,Calcs!$C$18:$C$2728,0,Calcs!$B$18:$B$2728,$B99))</f>
        <v>.</v>
      </c>
      <c r="K99" s="42" t="str">
        <f>IF(COUNTIFS(Calcs!$E$18:$E$2728,1,Calcs!$F$18:$F$2728,K$12,Calcs!$C$18:$C$2728,0,Calcs!$B$18:$B$2728,$B99)=0,".",COUNTIFS(Calcs!$E$18:$E$2728,1,Calcs!$F$18:$F$2728,K$12,Calcs!$C$18:$C$2728,0,Calcs!$B$18:$B$2728,$B99))</f>
        <v>.</v>
      </c>
      <c r="L99" s="42" t="str">
        <f>IF(COUNTIFS(Calcs!$E$18:$E$2728,1,Calcs!$F$18:$F$2728,K$12,Calcs!$G$18:$G$2728,L$12,Calcs!$C$18:$C$2728,0,Calcs!$B$18:$B$2728,$B99)=0,".",COUNTIFS(Calcs!$E$18:$E$2728,1,Calcs!$F$18:$F$2728,K$12,Calcs!$G$18:$G$2728,L$12,Calcs!$C$18:$C$2728,0,Calcs!$B$18:$B$2728,$B99))</f>
        <v>.</v>
      </c>
      <c r="M99" s="35" t="str">
        <f>IF(COUNTIFS(Calcs!$B$18:$B$2728,$B99,Calcs!P$18:P$2728,"&gt;0")=0,".",COUNTIFS(Calcs!$B$18:$B$2728,$B99,Calcs!P$18:P$2728,"&gt;0"))</f>
        <v>.</v>
      </c>
      <c r="N99" s="83" t="str">
        <f>IF(COUNTIFS(Calcs!$B$18:$B$2728,$B99,Calcs!Q$18:Q$2728,"&gt;0")=0,".",COUNTIFS(Calcs!$B$18:$B$2728,$B99,Calcs!Q$18:Q$2728,"&gt;0"))</f>
        <v>.</v>
      </c>
      <c r="O99" s="33"/>
      <c r="P99" s="33"/>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row>
    <row r="100" spans="1:40" ht="12.2" customHeight="1" outlineLevel="1" x14ac:dyDescent="0.2">
      <c r="A100" s="142">
        <f t="shared" si="0"/>
        <v>82</v>
      </c>
      <c r="B100" s="316"/>
      <c r="C100" s="32"/>
      <c r="D100" s="201" t="str">
        <f>IFERROR(AVERAGEIF(Calcs!$B$18:$B$2728,$B100,Calcs!L$18:L$2728),".")</f>
        <v>.</v>
      </c>
      <c r="E100" s="204" t="str">
        <f>IFERROR(AVERAGEIF(Calcs!$B$18:$B$2728,$B100,Calcs!M$18:M$2728),".")</f>
        <v>.</v>
      </c>
      <c r="F100" s="34" t="str">
        <f>IFERROR(AVERAGEIF(Calcs!$B$18:$B$2728,$B100,Calcs!N$18:N$2728),".")</f>
        <v>.</v>
      </c>
      <c r="G100" s="172" t="str">
        <f>IFERROR(AVERAGEIF(Calcs!$B$18:$B$2728,$B100,Calcs!O$18:O$2728),".")</f>
        <v>.</v>
      </c>
      <c r="H100" s="32"/>
      <c r="I100" s="81" t="str">
        <f>IF(COUNTIFS(Calcs!$E$18:$E$2728,1,Calcs!$F$18:$F$2728,I$12,Calcs!$C$18:$C$2728,0,Calcs!$B$18:$B$2728,$B100)=0,".",(COUNTIFS(Calcs!$E$18:$E$2728,1,Calcs!$F$18:$F$2728,I$12,Calcs!$C$18:$C$2728,0,Calcs!$B$18:$B$2728,$B100)))</f>
        <v>.</v>
      </c>
      <c r="J100" s="42" t="str">
        <f>IF(COUNTIFS(Calcs!$E$18:$E$2728,1,Calcs!$F$18:$F$2728,I$12,Calcs!$G$18:$G$2728,J$12,Calcs!$C$18:$C$2728,0,Calcs!$B$18:$B$2728,$B100)=0,".",COUNTIFS(Calcs!$E$18:$E$2728,1,Calcs!$F$18:$F$2728,I$12,Calcs!$G$18:$G$2728,J$12,Calcs!$C$18:$C$2728,0,Calcs!$B$18:$B$2728,$B100))</f>
        <v>.</v>
      </c>
      <c r="K100" s="42" t="str">
        <f>IF(COUNTIFS(Calcs!$E$18:$E$2728,1,Calcs!$F$18:$F$2728,K$12,Calcs!$C$18:$C$2728,0,Calcs!$B$18:$B$2728,$B100)=0,".",COUNTIFS(Calcs!$E$18:$E$2728,1,Calcs!$F$18:$F$2728,K$12,Calcs!$C$18:$C$2728,0,Calcs!$B$18:$B$2728,$B100))</f>
        <v>.</v>
      </c>
      <c r="L100" s="42" t="str">
        <f>IF(COUNTIFS(Calcs!$E$18:$E$2728,1,Calcs!$F$18:$F$2728,K$12,Calcs!$G$18:$G$2728,L$12,Calcs!$C$18:$C$2728,0,Calcs!$B$18:$B$2728,$B100)=0,".",COUNTIFS(Calcs!$E$18:$E$2728,1,Calcs!$F$18:$F$2728,K$12,Calcs!$G$18:$G$2728,L$12,Calcs!$C$18:$C$2728,0,Calcs!$B$18:$B$2728,$B100))</f>
        <v>.</v>
      </c>
      <c r="M100" s="35" t="str">
        <f>IF(COUNTIFS(Calcs!$B$18:$B$2728,$B100,Calcs!P$18:P$2728,"&gt;0")=0,".",COUNTIFS(Calcs!$B$18:$B$2728,$B100,Calcs!P$18:P$2728,"&gt;0"))</f>
        <v>.</v>
      </c>
      <c r="N100" s="83" t="str">
        <f>IF(COUNTIFS(Calcs!$B$18:$B$2728,$B100,Calcs!Q$18:Q$2728,"&gt;0")=0,".",COUNTIFS(Calcs!$B$18:$B$2728,$B100,Calcs!Q$18:Q$2728,"&gt;0"))</f>
        <v>.</v>
      </c>
      <c r="O100" s="33"/>
      <c r="P100" s="33"/>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row>
    <row r="101" spans="1:40" ht="12.2" customHeight="1" outlineLevel="1" x14ac:dyDescent="0.2">
      <c r="A101" s="142">
        <f t="shared" si="0"/>
        <v>83</v>
      </c>
      <c r="B101" s="316"/>
      <c r="C101" s="32"/>
      <c r="D101" s="201" t="str">
        <f>IFERROR(AVERAGEIF(Calcs!$B$18:$B$2728,$B101,Calcs!L$18:L$2728),".")</f>
        <v>.</v>
      </c>
      <c r="E101" s="204" t="str">
        <f>IFERROR(AVERAGEIF(Calcs!$B$18:$B$2728,$B101,Calcs!M$18:M$2728),".")</f>
        <v>.</v>
      </c>
      <c r="F101" s="34" t="str">
        <f>IFERROR(AVERAGEIF(Calcs!$B$18:$B$2728,$B101,Calcs!N$18:N$2728),".")</f>
        <v>.</v>
      </c>
      <c r="G101" s="172" t="str">
        <f>IFERROR(AVERAGEIF(Calcs!$B$18:$B$2728,$B101,Calcs!O$18:O$2728),".")</f>
        <v>.</v>
      </c>
      <c r="H101" s="32"/>
      <c r="I101" s="81" t="str">
        <f>IF(COUNTIFS(Calcs!$E$18:$E$2728,1,Calcs!$F$18:$F$2728,I$12,Calcs!$C$18:$C$2728,0,Calcs!$B$18:$B$2728,$B101)=0,".",(COUNTIFS(Calcs!$E$18:$E$2728,1,Calcs!$F$18:$F$2728,I$12,Calcs!$C$18:$C$2728,0,Calcs!$B$18:$B$2728,$B101)))</f>
        <v>.</v>
      </c>
      <c r="J101" s="42" t="str">
        <f>IF(COUNTIFS(Calcs!$E$18:$E$2728,1,Calcs!$F$18:$F$2728,I$12,Calcs!$G$18:$G$2728,J$12,Calcs!$C$18:$C$2728,0,Calcs!$B$18:$B$2728,$B101)=0,".",COUNTIFS(Calcs!$E$18:$E$2728,1,Calcs!$F$18:$F$2728,I$12,Calcs!$G$18:$G$2728,J$12,Calcs!$C$18:$C$2728,0,Calcs!$B$18:$B$2728,$B101))</f>
        <v>.</v>
      </c>
      <c r="K101" s="42" t="str">
        <f>IF(COUNTIFS(Calcs!$E$18:$E$2728,1,Calcs!$F$18:$F$2728,K$12,Calcs!$C$18:$C$2728,0,Calcs!$B$18:$B$2728,$B101)=0,".",COUNTIFS(Calcs!$E$18:$E$2728,1,Calcs!$F$18:$F$2728,K$12,Calcs!$C$18:$C$2728,0,Calcs!$B$18:$B$2728,$B101))</f>
        <v>.</v>
      </c>
      <c r="L101" s="42" t="str">
        <f>IF(COUNTIFS(Calcs!$E$18:$E$2728,1,Calcs!$F$18:$F$2728,K$12,Calcs!$G$18:$G$2728,L$12,Calcs!$C$18:$C$2728,0,Calcs!$B$18:$B$2728,$B101)=0,".",COUNTIFS(Calcs!$E$18:$E$2728,1,Calcs!$F$18:$F$2728,K$12,Calcs!$G$18:$G$2728,L$12,Calcs!$C$18:$C$2728,0,Calcs!$B$18:$B$2728,$B101))</f>
        <v>.</v>
      </c>
      <c r="M101" s="35" t="str">
        <f>IF(COUNTIFS(Calcs!$B$18:$B$2728,$B101,Calcs!P$18:P$2728,"&gt;0")=0,".",COUNTIFS(Calcs!$B$18:$B$2728,$B101,Calcs!P$18:P$2728,"&gt;0"))</f>
        <v>.</v>
      </c>
      <c r="N101" s="83" t="str">
        <f>IF(COUNTIFS(Calcs!$B$18:$B$2728,$B101,Calcs!Q$18:Q$2728,"&gt;0")=0,".",COUNTIFS(Calcs!$B$18:$B$2728,$B101,Calcs!Q$18:Q$2728,"&gt;0"))</f>
        <v>.</v>
      </c>
      <c r="O101" s="33"/>
      <c r="P101" s="33"/>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row>
    <row r="102" spans="1:40" ht="12.2" customHeight="1" outlineLevel="1" x14ac:dyDescent="0.2">
      <c r="A102" s="142">
        <f t="shared" si="0"/>
        <v>84</v>
      </c>
      <c r="B102" s="316"/>
      <c r="C102" s="32"/>
      <c r="D102" s="201" t="str">
        <f>IFERROR(AVERAGEIF(Calcs!$B$18:$B$2728,$B102,Calcs!L$18:L$2728),".")</f>
        <v>.</v>
      </c>
      <c r="E102" s="204" t="str">
        <f>IFERROR(AVERAGEIF(Calcs!$B$18:$B$2728,$B102,Calcs!M$18:M$2728),".")</f>
        <v>.</v>
      </c>
      <c r="F102" s="34" t="str">
        <f>IFERROR(AVERAGEIF(Calcs!$B$18:$B$2728,$B102,Calcs!N$18:N$2728),".")</f>
        <v>.</v>
      </c>
      <c r="G102" s="172" t="str">
        <f>IFERROR(AVERAGEIF(Calcs!$B$18:$B$2728,$B102,Calcs!O$18:O$2728),".")</f>
        <v>.</v>
      </c>
      <c r="H102" s="32"/>
      <c r="I102" s="81" t="str">
        <f>IF(COUNTIFS(Calcs!$E$18:$E$2728,1,Calcs!$F$18:$F$2728,I$12,Calcs!$C$18:$C$2728,0,Calcs!$B$18:$B$2728,$B102)=0,".",(COUNTIFS(Calcs!$E$18:$E$2728,1,Calcs!$F$18:$F$2728,I$12,Calcs!$C$18:$C$2728,0,Calcs!$B$18:$B$2728,$B102)))</f>
        <v>.</v>
      </c>
      <c r="J102" s="42" t="str">
        <f>IF(COUNTIFS(Calcs!$E$18:$E$2728,1,Calcs!$F$18:$F$2728,I$12,Calcs!$G$18:$G$2728,J$12,Calcs!$C$18:$C$2728,0,Calcs!$B$18:$B$2728,$B102)=0,".",COUNTIFS(Calcs!$E$18:$E$2728,1,Calcs!$F$18:$F$2728,I$12,Calcs!$G$18:$G$2728,J$12,Calcs!$C$18:$C$2728,0,Calcs!$B$18:$B$2728,$B102))</f>
        <v>.</v>
      </c>
      <c r="K102" s="42" t="str">
        <f>IF(COUNTIFS(Calcs!$E$18:$E$2728,1,Calcs!$F$18:$F$2728,K$12,Calcs!$C$18:$C$2728,0,Calcs!$B$18:$B$2728,$B102)=0,".",COUNTIFS(Calcs!$E$18:$E$2728,1,Calcs!$F$18:$F$2728,K$12,Calcs!$C$18:$C$2728,0,Calcs!$B$18:$B$2728,$B102))</f>
        <v>.</v>
      </c>
      <c r="L102" s="42" t="str">
        <f>IF(COUNTIFS(Calcs!$E$18:$E$2728,1,Calcs!$F$18:$F$2728,K$12,Calcs!$G$18:$G$2728,L$12,Calcs!$C$18:$C$2728,0,Calcs!$B$18:$B$2728,$B102)=0,".",COUNTIFS(Calcs!$E$18:$E$2728,1,Calcs!$F$18:$F$2728,K$12,Calcs!$G$18:$G$2728,L$12,Calcs!$C$18:$C$2728,0,Calcs!$B$18:$B$2728,$B102))</f>
        <v>.</v>
      </c>
      <c r="M102" s="35" t="str">
        <f>IF(COUNTIFS(Calcs!$B$18:$B$2728,$B102,Calcs!P$18:P$2728,"&gt;0")=0,".",COUNTIFS(Calcs!$B$18:$B$2728,$B102,Calcs!P$18:P$2728,"&gt;0"))</f>
        <v>.</v>
      </c>
      <c r="N102" s="83" t="str">
        <f>IF(COUNTIFS(Calcs!$B$18:$B$2728,$B102,Calcs!Q$18:Q$2728,"&gt;0")=0,".",COUNTIFS(Calcs!$B$18:$B$2728,$B102,Calcs!Q$18:Q$2728,"&gt;0"))</f>
        <v>.</v>
      </c>
      <c r="O102" s="33"/>
      <c r="P102" s="33"/>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0"/>
      <c r="AN102" s="140"/>
    </row>
    <row r="103" spans="1:40" ht="12.2" customHeight="1" outlineLevel="1" x14ac:dyDescent="0.2">
      <c r="A103" s="142">
        <f t="shared" si="0"/>
        <v>85</v>
      </c>
      <c r="B103" s="316"/>
      <c r="C103" s="32"/>
      <c r="D103" s="201" t="str">
        <f>IFERROR(AVERAGEIF(Calcs!$B$18:$B$2728,$B103,Calcs!L$18:L$2728),".")</f>
        <v>.</v>
      </c>
      <c r="E103" s="204" t="str">
        <f>IFERROR(AVERAGEIF(Calcs!$B$18:$B$2728,$B103,Calcs!M$18:M$2728),".")</f>
        <v>.</v>
      </c>
      <c r="F103" s="34" t="str">
        <f>IFERROR(AVERAGEIF(Calcs!$B$18:$B$2728,$B103,Calcs!N$18:N$2728),".")</f>
        <v>.</v>
      </c>
      <c r="G103" s="172" t="str">
        <f>IFERROR(AVERAGEIF(Calcs!$B$18:$B$2728,$B103,Calcs!O$18:O$2728),".")</f>
        <v>.</v>
      </c>
      <c r="H103" s="32"/>
      <c r="I103" s="81" t="str">
        <f>IF(COUNTIFS(Calcs!$E$18:$E$2728,1,Calcs!$F$18:$F$2728,I$12,Calcs!$C$18:$C$2728,0,Calcs!$B$18:$B$2728,$B103)=0,".",(COUNTIFS(Calcs!$E$18:$E$2728,1,Calcs!$F$18:$F$2728,I$12,Calcs!$C$18:$C$2728,0,Calcs!$B$18:$B$2728,$B103)))</f>
        <v>.</v>
      </c>
      <c r="J103" s="42" t="str">
        <f>IF(COUNTIFS(Calcs!$E$18:$E$2728,1,Calcs!$F$18:$F$2728,I$12,Calcs!$G$18:$G$2728,J$12,Calcs!$C$18:$C$2728,0,Calcs!$B$18:$B$2728,$B103)=0,".",COUNTIFS(Calcs!$E$18:$E$2728,1,Calcs!$F$18:$F$2728,I$12,Calcs!$G$18:$G$2728,J$12,Calcs!$C$18:$C$2728,0,Calcs!$B$18:$B$2728,$B103))</f>
        <v>.</v>
      </c>
      <c r="K103" s="42" t="str">
        <f>IF(COUNTIFS(Calcs!$E$18:$E$2728,1,Calcs!$F$18:$F$2728,K$12,Calcs!$C$18:$C$2728,0,Calcs!$B$18:$B$2728,$B103)=0,".",COUNTIFS(Calcs!$E$18:$E$2728,1,Calcs!$F$18:$F$2728,K$12,Calcs!$C$18:$C$2728,0,Calcs!$B$18:$B$2728,$B103))</f>
        <v>.</v>
      </c>
      <c r="L103" s="42" t="str">
        <f>IF(COUNTIFS(Calcs!$E$18:$E$2728,1,Calcs!$F$18:$F$2728,K$12,Calcs!$G$18:$G$2728,L$12,Calcs!$C$18:$C$2728,0,Calcs!$B$18:$B$2728,$B103)=0,".",COUNTIFS(Calcs!$E$18:$E$2728,1,Calcs!$F$18:$F$2728,K$12,Calcs!$G$18:$G$2728,L$12,Calcs!$C$18:$C$2728,0,Calcs!$B$18:$B$2728,$B103))</f>
        <v>.</v>
      </c>
      <c r="M103" s="35" t="str">
        <f>IF(COUNTIFS(Calcs!$B$18:$B$2728,$B103,Calcs!P$18:P$2728,"&gt;0")=0,".",COUNTIFS(Calcs!$B$18:$B$2728,$B103,Calcs!P$18:P$2728,"&gt;0"))</f>
        <v>.</v>
      </c>
      <c r="N103" s="83" t="str">
        <f>IF(COUNTIFS(Calcs!$B$18:$B$2728,$B103,Calcs!Q$18:Q$2728,"&gt;0")=0,".",COUNTIFS(Calcs!$B$18:$B$2728,$B103,Calcs!Q$18:Q$2728,"&gt;0"))</f>
        <v>.</v>
      </c>
      <c r="O103" s="33"/>
      <c r="P103" s="33"/>
      <c r="Q103" s="140"/>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row>
    <row r="104" spans="1:40" ht="12.2" customHeight="1" outlineLevel="1" x14ac:dyDescent="0.2">
      <c r="A104" s="142">
        <f t="shared" ref="A104:A156" si="1">A103+1</f>
        <v>86</v>
      </c>
      <c r="B104" s="316"/>
      <c r="C104" s="32"/>
      <c r="D104" s="201" t="str">
        <f>IFERROR(AVERAGEIF(Calcs!$B$18:$B$2728,$B104,Calcs!L$18:L$2728),".")</f>
        <v>.</v>
      </c>
      <c r="E104" s="204" t="str">
        <f>IFERROR(AVERAGEIF(Calcs!$B$18:$B$2728,$B104,Calcs!M$18:M$2728),".")</f>
        <v>.</v>
      </c>
      <c r="F104" s="34" t="str">
        <f>IFERROR(AVERAGEIF(Calcs!$B$18:$B$2728,$B104,Calcs!N$18:N$2728),".")</f>
        <v>.</v>
      </c>
      <c r="G104" s="172" t="str">
        <f>IFERROR(AVERAGEIF(Calcs!$B$18:$B$2728,$B104,Calcs!O$18:O$2728),".")</f>
        <v>.</v>
      </c>
      <c r="H104" s="32"/>
      <c r="I104" s="81" t="str">
        <f>IF(COUNTIFS(Calcs!$E$18:$E$2728,1,Calcs!$F$18:$F$2728,I$12,Calcs!$C$18:$C$2728,0,Calcs!$B$18:$B$2728,$B104)=0,".",(COUNTIFS(Calcs!$E$18:$E$2728,1,Calcs!$F$18:$F$2728,I$12,Calcs!$C$18:$C$2728,0,Calcs!$B$18:$B$2728,$B104)))</f>
        <v>.</v>
      </c>
      <c r="J104" s="42" t="str">
        <f>IF(COUNTIFS(Calcs!$E$18:$E$2728,1,Calcs!$F$18:$F$2728,I$12,Calcs!$G$18:$G$2728,J$12,Calcs!$C$18:$C$2728,0,Calcs!$B$18:$B$2728,$B104)=0,".",COUNTIFS(Calcs!$E$18:$E$2728,1,Calcs!$F$18:$F$2728,I$12,Calcs!$G$18:$G$2728,J$12,Calcs!$C$18:$C$2728,0,Calcs!$B$18:$B$2728,$B104))</f>
        <v>.</v>
      </c>
      <c r="K104" s="42" t="str">
        <f>IF(COUNTIFS(Calcs!$E$18:$E$2728,1,Calcs!$F$18:$F$2728,K$12,Calcs!$C$18:$C$2728,0,Calcs!$B$18:$B$2728,$B104)=0,".",COUNTIFS(Calcs!$E$18:$E$2728,1,Calcs!$F$18:$F$2728,K$12,Calcs!$C$18:$C$2728,0,Calcs!$B$18:$B$2728,$B104))</f>
        <v>.</v>
      </c>
      <c r="L104" s="42" t="str">
        <f>IF(COUNTIFS(Calcs!$E$18:$E$2728,1,Calcs!$F$18:$F$2728,K$12,Calcs!$G$18:$G$2728,L$12,Calcs!$C$18:$C$2728,0,Calcs!$B$18:$B$2728,$B104)=0,".",COUNTIFS(Calcs!$E$18:$E$2728,1,Calcs!$F$18:$F$2728,K$12,Calcs!$G$18:$G$2728,L$12,Calcs!$C$18:$C$2728,0,Calcs!$B$18:$B$2728,$B104))</f>
        <v>.</v>
      </c>
      <c r="M104" s="35" t="str">
        <f>IF(COUNTIFS(Calcs!$B$18:$B$2728,$B104,Calcs!P$18:P$2728,"&gt;0")=0,".",COUNTIFS(Calcs!$B$18:$B$2728,$B104,Calcs!P$18:P$2728,"&gt;0"))</f>
        <v>.</v>
      </c>
      <c r="N104" s="83" t="str">
        <f>IF(COUNTIFS(Calcs!$B$18:$B$2728,$B104,Calcs!Q$18:Q$2728,"&gt;0")=0,".",COUNTIFS(Calcs!$B$18:$B$2728,$B104,Calcs!Q$18:Q$2728,"&gt;0"))</f>
        <v>.</v>
      </c>
      <c r="O104" s="33"/>
      <c r="P104" s="33"/>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row>
    <row r="105" spans="1:40" ht="12.2" customHeight="1" outlineLevel="1" x14ac:dyDescent="0.2">
      <c r="A105" s="142">
        <f t="shared" si="1"/>
        <v>87</v>
      </c>
      <c r="B105" s="86"/>
      <c r="C105" s="32"/>
      <c r="D105" s="80" t="str">
        <f>IFERROR(AVERAGEIF(Calcs!$B$18:$B$2728,$B105,Calcs!L$18:L$2728),".")</f>
        <v>.</v>
      </c>
      <c r="E105" s="204" t="str">
        <f>IFERROR(AVERAGEIF(Calcs!$B$18:$B$2728,$B105,Calcs!M$18:M$2728),".")</f>
        <v>.</v>
      </c>
      <c r="F105" s="34" t="str">
        <f>IFERROR(AVERAGEIF(Calcs!$B$18:$B$2728,$B105,Calcs!N$18:N$2728),".")</f>
        <v>.</v>
      </c>
      <c r="G105" s="172" t="str">
        <f>IFERROR(AVERAGEIF(Calcs!$B$18:$B$2728,$B105,Calcs!O$18:O$2728),".")</f>
        <v>.</v>
      </c>
      <c r="H105" s="32"/>
      <c r="I105" s="81" t="str">
        <f>IF(COUNTIFS(Calcs!$E$18:$E$2728,1,Calcs!$F$18:$F$2728,I$12,Calcs!$C$18:$C$2728,0,Calcs!$B$18:$B$2728,$B105)=0,".",(COUNTIFS(Calcs!$E$18:$E$2728,1,Calcs!$F$18:$F$2728,I$12,Calcs!$C$18:$C$2728,0,Calcs!$B$18:$B$2728,$B105)))</f>
        <v>.</v>
      </c>
      <c r="J105" s="42" t="str">
        <f>IF(COUNTIFS(Calcs!$E$18:$E$2728,1,Calcs!$F$18:$F$2728,I$12,Calcs!$G$18:$G$2728,J$12,Calcs!$C$18:$C$2728,0,Calcs!$B$18:$B$2728,$B105)=0,".",COUNTIFS(Calcs!$E$18:$E$2728,1,Calcs!$F$18:$F$2728,I$12,Calcs!$G$18:$G$2728,J$12,Calcs!$C$18:$C$2728,0,Calcs!$B$18:$B$2728,$B105))</f>
        <v>.</v>
      </c>
      <c r="K105" s="42" t="str">
        <f>IF(COUNTIFS(Calcs!$E$18:$E$2728,1,Calcs!$F$18:$F$2728,K$12,Calcs!$C$18:$C$2728,0,Calcs!$B$18:$B$2728,$B105)=0,".",COUNTIFS(Calcs!$E$18:$E$2728,1,Calcs!$F$18:$F$2728,K$12,Calcs!$C$18:$C$2728,0,Calcs!$B$18:$B$2728,$B105))</f>
        <v>.</v>
      </c>
      <c r="L105" s="42" t="str">
        <f>IF(COUNTIFS(Calcs!$E$18:$E$2728,1,Calcs!$F$18:$F$2728,K$12,Calcs!$G$18:$G$2728,L$12,Calcs!$C$18:$C$2728,0,Calcs!$B$18:$B$2728,$B105)=0,".",COUNTIFS(Calcs!$E$18:$E$2728,1,Calcs!$F$18:$F$2728,K$12,Calcs!$G$18:$G$2728,L$12,Calcs!$C$18:$C$2728,0,Calcs!$B$18:$B$2728,$B105))</f>
        <v>.</v>
      </c>
      <c r="M105" s="35" t="str">
        <f>IF(COUNTIFS(Calcs!$B$18:$B$2728,$B105,Calcs!P$18:P$2728,"&gt;0")=0,".",COUNTIFS(Calcs!$B$18:$B$2728,$B105,Calcs!P$18:P$2728,"&gt;0"))</f>
        <v>.</v>
      </c>
      <c r="N105" s="83" t="str">
        <f>IF(COUNTIFS(Calcs!$B$18:$B$2728,$B105,Calcs!Q$18:Q$2728,"&gt;0")=0,".",COUNTIFS(Calcs!$B$18:$B$2728,$B105,Calcs!Q$18:Q$2728,"&gt;0"))</f>
        <v>.</v>
      </c>
      <c r="O105" s="33"/>
      <c r="P105" s="33"/>
      <c r="Q105" s="140"/>
      <c r="R105" s="140"/>
      <c r="S105" s="140"/>
      <c r="T105" s="140"/>
      <c r="U105" s="140"/>
      <c r="V105" s="140"/>
      <c r="W105" s="140"/>
      <c r="X105" s="140"/>
      <c r="Y105" s="140"/>
      <c r="Z105" s="140"/>
      <c r="AA105" s="140"/>
      <c r="AB105" s="140"/>
      <c r="AC105" s="140"/>
      <c r="AD105" s="140"/>
      <c r="AE105" s="140"/>
      <c r="AF105" s="140"/>
      <c r="AG105" s="140"/>
      <c r="AH105" s="140"/>
      <c r="AI105" s="140"/>
      <c r="AJ105" s="140"/>
      <c r="AK105" s="140"/>
      <c r="AL105" s="140"/>
      <c r="AM105" s="140"/>
      <c r="AN105" s="140"/>
    </row>
    <row r="106" spans="1:40" ht="12.2" customHeight="1" outlineLevel="1" x14ac:dyDescent="0.2">
      <c r="A106" s="142">
        <f t="shared" si="1"/>
        <v>88</v>
      </c>
      <c r="B106" s="86"/>
      <c r="C106" s="32"/>
      <c r="D106" s="80" t="str">
        <f>IFERROR(AVERAGEIF(Calcs!$B$18:$B$2728,$B106,Calcs!L$18:L$2728),".")</f>
        <v>.</v>
      </c>
      <c r="E106" s="204" t="str">
        <f>IFERROR(AVERAGEIF(Calcs!$B$18:$B$2728,$B106,Calcs!M$18:M$2728),".")</f>
        <v>.</v>
      </c>
      <c r="F106" s="34" t="str">
        <f>IFERROR(AVERAGEIF(Calcs!$B$18:$B$2728,$B106,Calcs!N$18:N$2728),".")</f>
        <v>.</v>
      </c>
      <c r="G106" s="172" t="str">
        <f>IFERROR(AVERAGEIF(Calcs!$B$18:$B$2728,$B106,Calcs!O$18:O$2728),".")</f>
        <v>.</v>
      </c>
      <c r="H106" s="32"/>
      <c r="I106" s="81" t="str">
        <f>IF(COUNTIFS(Calcs!$E$18:$E$2728,1,Calcs!$F$18:$F$2728,I$12,Calcs!$C$18:$C$2728,0,Calcs!$B$18:$B$2728,$B106)=0,".",(COUNTIFS(Calcs!$E$18:$E$2728,1,Calcs!$F$18:$F$2728,I$12,Calcs!$C$18:$C$2728,0,Calcs!$B$18:$B$2728,$B106)))</f>
        <v>.</v>
      </c>
      <c r="J106" s="42" t="str">
        <f>IF(COUNTIFS(Calcs!$E$18:$E$2728,1,Calcs!$F$18:$F$2728,I$12,Calcs!$G$18:$G$2728,J$12,Calcs!$C$18:$C$2728,0,Calcs!$B$18:$B$2728,$B106)=0,".",COUNTIFS(Calcs!$E$18:$E$2728,1,Calcs!$F$18:$F$2728,I$12,Calcs!$G$18:$G$2728,J$12,Calcs!$C$18:$C$2728,0,Calcs!$B$18:$B$2728,$B106))</f>
        <v>.</v>
      </c>
      <c r="K106" s="42" t="str">
        <f>IF(COUNTIFS(Calcs!$E$18:$E$2728,1,Calcs!$F$18:$F$2728,K$12,Calcs!$C$18:$C$2728,0,Calcs!$B$18:$B$2728,$B106)=0,".",COUNTIFS(Calcs!$E$18:$E$2728,1,Calcs!$F$18:$F$2728,K$12,Calcs!$C$18:$C$2728,0,Calcs!$B$18:$B$2728,$B106))</f>
        <v>.</v>
      </c>
      <c r="L106" s="42" t="str">
        <f>IF(COUNTIFS(Calcs!$E$18:$E$2728,1,Calcs!$F$18:$F$2728,K$12,Calcs!$G$18:$G$2728,L$12,Calcs!$C$18:$C$2728,0,Calcs!$B$18:$B$2728,$B106)=0,".",COUNTIFS(Calcs!$E$18:$E$2728,1,Calcs!$F$18:$F$2728,K$12,Calcs!$G$18:$G$2728,L$12,Calcs!$C$18:$C$2728,0,Calcs!$B$18:$B$2728,$B106))</f>
        <v>.</v>
      </c>
      <c r="M106" s="35" t="str">
        <f>IF(COUNTIFS(Calcs!$B$18:$B$2728,$B106,Calcs!P$18:P$2728,"&gt;0")=0,".",COUNTIFS(Calcs!$B$18:$B$2728,$B106,Calcs!P$18:P$2728,"&gt;0"))</f>
        <v>.</v>
      </c>
      <c r="N106" s="83" t="str">
        <f>IF(COUNTIFS(Calcs!$B$18:$B$2728,$B106,Calcs!Q$18:Q$2728,"&gt;0")=0,".",COUNTIFS(Calcs!$B$18:$B$2728,$B106,Calcs!Q$18:Q$2728,"&gt;0"))</f>
        <v>.</v>
      </c>
      <c r="O106" s="33"/>
      <c r="P106" s="33"/>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c r="AN106" s="140"/>
    </row>
    <row r="107" spans="1:40" ht="12.2" customHeight="1" outlineLevel="1" x14ac:dyDescent="0.2">
      <c r="A107" s="142">
        <f t="shared" si="1"/>
        <v>89</v>
      </c>
      <c r="B107" s="86"/>
      <c r="C107" s="32"/>
      <c r="D107" s="80" t="str">
        <f>IFERROR(AVERAGEIF(Calcs!$B$18:$B$2728,$B107,Calcs!L$18:L$2728),".")</f>
        <v>.</v>
      </c>
      <c r="E107" s="204" t="str">
        <f>IFERROR(AVERAGEIF(Calcs!$B$18:$B$2728,$B107,Calcs!M$18:M$2728),".")</f>
        <v>.</v>
      </c>
      <c r="F107" s="34" t="str">
        <f>IFERROR(AVERAGEIF(Calcs!$B$18:$B$2728,$B107,Calcs!N$18:N$2728),".")</f>
        <v>.</v>
      </c>
      <c r="G107" s="172" t="str">
        <f>IFERROR(AVERAGEIF(Calcs!$B$18:$B$2728,$B107,Calcs!O$18:O$2728),".")</f>
        <v>.</v>
      </c>
      <c r="H107" s="32"/>
      <c r="I107" s="81" t="str">
        <f>IF(COUNTIFS(Calcs!$E$18:$E$2728,1,Calcs!$F$18:$F$2728,I$12,Calcs!$C$18:$C$2728,0,Calcs!$B$18:$B$2728,$B107)=0,".",(COUNTIFS(Calcs!$E$18:$E$2728,1,Calcs!$F$18:$F$2728,I$12,Calcs!$C$18:$C$2728,0,Calcs!$B$18:$B$2728,$B107)))</f>
        <v>.</v>
      </c>
      <c r="J107" s="42" t="str">
        <f>IF(COUNTIFS(Calcs!$E$18:$E$2728,1,Calcs!$F$18:$F$2728,I$12,Calcs!$G$18:$G$2728,J$12,Calcs!$C$18:$C$2728,0,Calcs!$B$18:$B$2728,$B107)=0,".",COUNTIFS(Calcs!$E$18:$E$2728,1,Calcs!$F$18:$F$2728,I$12,Calcs!$G$18:$G$2728,J$12,Calcs!$C$18:$C$2728,0,Calcs!$B$18:$B$2728,$B107))</f>
        <v>.</v>
      </c>
      <c r="K107" s="42" t="str">
        <f>IF(COUNTIFS(Calcs!$E$18:$E$2728,1,Calcs!$F$18:$F$2728,K$12,Calcs!$C$18:$C$2728,0,Calcs!$B$18:$B$2728,$B107)=0,".",COUNTIFS(Calcs!$E$18:$E$2728,1,Calcs!$F$18:$F$2728,K$12,Calcs!$C$18:$C$2728,0,Calcs!$B$18:$B$2728,$B107))</f>
        <v>.</v>
      </c>
      <c r="L107" s="42" t="str">
        <f>IF(COUNTIFS(Calcs!$E$18:$E$2728,1,Calcs!$F$18:$F$2728,K$12,Calcs!$G$18:$G$2728,L$12,Calcs!$C$18:$C$2728,0,Calcs!$B$18:$B$2728,$B107)=0,".",COUNTIFS(Calcs!$E$18:$E$2728,1,Calcs!$F$18:$F$2728,K$12,Calcs!$G$18:$G$2728,L$12,Calcs!$C$18:$C$2728,0,Calcs!$B$18:$B$2728,$B107))</f>
        <v>.</v>
      </c>
      <c r="M107" s="35" t="str">
        <f>IF(COUNTIFS(Calcs!$B$18:$B$2728,$B107,Calcs!P$18:P$2728,"&gt;0")=0,".",COUNTIFS(Calcs!$B$18:$B$2728,$B107,Calcs!P$18:P$2728,"&gt;0"))</f>
        <v>.</v>
      </c>
      <c r="N107" s="83" t="str">
        <f>IF(COUNTIFS(Calcs!$B$18:$B$2728,$B107,Calcs!Q$18:Q$2728,"&gt;0")=0,".",COUNTIFS(Calcs!$B$18:$B$2728,$B107,Calcs!Q$18:Q$2728,"&gt;0"))</f>
        <v>.</v>
      </c>
      <c r="O107" s="33"/>
      <c r="P107" s="33"/>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row>
    <row r="108" spans="1:40" ht="12.2" customHeight="1" outlineLevel="1" x14ac:dyDescent="0.2">
      <c r="A108" s="142">
        <f t="shared" si="1"/>
        <v>90</v>
      </c>
      <c r="B108" s="86"/>
      <c r="C108" s="32"/>
      <c r="D108" s="80" t="str">
        <f>IFERROR(AVERAGEIF(Calcs!$B$18:$B$2728,$B108,Calcs!L$18:L$2728),".")</f>
        <v>.</v>
      </c>
      <c r="E108" s="204" t="str">
        <f>IFERROR(AVERAGEIF(Calcs!$B$18:$B$2728,$B108,Calcs!M$18:M$2728),".")</f>
        <v>.</v>
      </c>
      <c r="F108" s="34" t="str">
        <f>IFERROR(AVERAGEIF(Calcs!$B$18:$B$2728,$B108,Calcs!N$18:N$2728),".")</f>
        <v>.</v>
      </c>
      <c r="G108" s="172" t="str">
        <f>IFERROR(AVERAGEIF(Calcs!$B$18:$B$2728,$B108,Calcs!O$18:O$2728),".")</f>
        <v>.</v>
      </c>
      <c r="H108" s="32"/>
      <c r="I108" s="81" t="str">
        <f>IF(COUNTIFS(Calcs!$E$18:$E$2728,1,Calcs!$F$18:$F$2728,I$12,Calcs!$C$18:$C$2728,0,Calcs!$B$18:$B$2728,$B108)=0,".",(COUNTIFS(Calcs!$E$18:$E$2728,1,Calcs!$F$18:$F$2728,I$12,Calcs!$C$18:$C$2728,0,Calcs!$B$18:$B$2728,$B108)))</f>
        <v>.</v>
      </c>
      <c r="J108" s="42" t="str">
        <f>IF(COUNTIFS(Calcs!$E$18:$E$2728,1,Calcs!$F$18:$F$2728,I$12,Calcs!$G$18:$G$2728,J$12,Calcs!$C$18:$C$2728,0,Calcs!$B$18:$B$2728,$B108)=0,".",COUNTIFS(Calcs!$E$18:$E$2728,1,Calcs!$F$18:$F$2728,I$12,Calcs!$G$18:$G$2728,J$12,Calcs!$C$18:$C$2728,0,Calcs!$B$18:$B$2728,$B108))</f>
        <v>.</v>
      </c>
      <c r="K108" s="42" t="str">
        <f>IF(COUNTIFS(Calcs!$E$18:$E$2728,1,Calcs!$F$18:$F$2728,K$12,Calcs!$C$18:$C$2728,0,Calcs!$B$18:$B$2728,$B108)=0,".",COUNTIFS(Calcs!$E$18:$E$2728,1,Calcs!$F$18:$F$2728,K$12,Calcs!$C$18:$C$2728,0,Calcs!$B$18:$B$2728,$B108))</f>
        <v>.</v>
      </c>
      <c r="L108" s="42" t="str">
        <f>IF(COUNTIFS(Calcs!$E$18:$E$2728,1,Calcs!$F$18:$F$2728,K$12,Calcs!$G$18:$G$2728,L$12,Calcs!$C$18:$C$2728,0,Calcs!$B$18:$B$2728,$B108)=0,".",COUNTIFS(Calcs!$E$18:$E$2728,1,Calcs!$F$18:$F$2728,K$12,Calcs!$G$18:$G$2728,L$12,Calcs!$C$18:$C$2728,0,Calcs!$B$18:$B$2728,$B108))</f>
        <v>.</v>
      </c>
      <c r="M108" s="35" t="str">
        <f>IF(COUNTIFS(Calcs!$B$18:$B$2728,$B108,Calcs!P$18:P$2728,"&gt;0")=0,".",COUNTIFS(Calcs!$B$18:$B$2728,$B108,Calcs!P$18:P$2728,"&gt;0"))</f>
        <v>.</v>
      </c>
      <c r="N108" s="83" t="str">
        <f>IF(COUNTIFS(Calcs!$B$18:$B$2728,$B108,Calcs!Q$18:Q$2728,"&gt;0")=0,".",COUNTIFS(Calcs!$B$18:$B$2728,$B108,Calcs!Q$18:Q$2728,"&gt;0"))</f>
        <v>.</v>
      </c>
      <c r="O108" s="33"/>
      <c r="P108" s="33"/>
      <c r="Q108" s="140"/>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row>
    <row r="109" spans="1:40" ht="12.2" customHeight="1" outlineLevel="1" x14ac:dyDescent="0.2">
      <c r="A109" s="142">
        <f t="shared" si="1"/>
        <v>91</v>
      </c>
      <c r="B109" s="86"/>
      <c r="C109" s="32"/>
      <c r="D109" s="80" t="str">
        <f>IFERROR(AVERAGEIF(Calcs!$B$18:$B$2728,$B109,Calcs!L$18:L$2728),".")</f>
        <v>.</v>
      </c>
      <c r="E109" s="204" t="str">
        <f>IFERROR(AVERAGEIF(Calcs!$B$18:$B$2728,$B109,Calcs!M$18:M$2728),".")</f>
        <v>.</v>
      </c>
      <c r="F109" s="34" t="str">
        <f>IFERROR(AVERAGEIF(Calcs!$B$18:$B$2728,$B109,Calcs!N$18:N$2728),".")</f>
        <v>.</v>
      </c>
      <c r="G109" s="172" t="str">
        <f>IFERROR(AVERAGEIF(Calcs!$B$18:$B$2728,$B109,Calcs!O$18:O$2728),".")</f>
        <v>.</v>
      </c>
      <c r="H109" s="32"/>
      <c r="I109" s="81" t="str">
        <f>IF(COUNTIFS(Calcs!$E$18:$E$2728,1,Calcs!$F$18:$F$2728,I$12,Calcs!$C$18:$C$2728,0,Calcs!$B$18:$B$2728,$B109)=0,".",(COUNTIFS(Calcs!$E$18:$E$2728,1,Calcs!$F$18:$F$2728,I$12,Calcs!$C$18:$C$2728,0,Calcs!$B$18:$B$2728,$B109)))</f>
        <v>.</v>
      </c>
      <c r="J109" s="42" t="str">
        <f>IF(COUNTIFS(Calcs!$E$18:$E$2728,1,Calcs!$F$18:$F$2728,I$12,Calcs!$G$18:$G$2728,J$12,Calcs!$C$18:$C$2728,0,Calcs!$B$18:$B$2728,$B109)=0,".",COUNTIFS(Calcs!$E$18:$E$2728,1,Calcs!$F$18:$F$2728,I$12,Calcs!$G$18:$G$2728,J$12,Calcs!$C$18:$C$2728,0,Calcs!$B$18:$B$2728,$B109))</f>
        <v>.</v>
      </c>
      <c r="K109" s="42" t="str">
        <f>IF(COUNTIFS(Calcs!$E$18:$E$2728,1,Calcs!$F$18:$F$2728,K$12,Calcs!$C$18:$C$2728,0,Calcs!$B$18:$B$2728,$B109)=0,".",COUNTIFS(Calcs!$E$18:$E$2728,1,Calcs!$F$18:$F$2728,K$12,Calcs!$C$18:$C$2728,0,Calcs!$B$18:$B$2728,$B109))</f>
        <v>.</v>
      </c>
      <c r="L109" s="42" t="str">
        <f>IF(COUNTIFS(Calcs!$E$18:$E$2728,1,Calcs!$F$18:$F$2728,K$12,Calcs!$G$18:$G$2728,L$12,Calcs!$C$18:$C$2728,0,Calcs!$B$18:$B$2728,$B109)=0,".",COUNTIFS(Calcs!$E$18:$E$2728,1,Calcs!$F$18:$F$2728,K$12,Calcs!$G$18:$G$2728,L$12,Calcs!$C$18:$C$2728,0,Calcs!$B$18:$B$2728,$B109))</f>
        <v>.</v>
      </c>
      <c r="M109" s="35" t="str">
        <f>IF(COUNTIFS(Calcs!$B$18:$B$2728,$B109,Calcs!P$18:P$2728,"&gt;0")=0,".",COUNTIFS(Calcs!$B$18:$B$2728,$B109,Calcs!P$18:P$2728,"&gt;0"))</f>
        <v>.</v>
      </c>
      <c r="N109" s="83" t="str">
        <f>IF(COUNTIFS(Calcs!$B$18:$B$2728,$B109,Calcs!Q$18:Q$2728,"&gt;0")=0,".",COUNTIFS(Calcs!$B$18:$B$2728,$B109,Calcs!Q$18:Q$2728,"&gt;0"))</f>
        <v>.</v>
      </c>
      <c r="O109" s="33"/>
      <c r="P109" s="33"/>
      <c r="Q109" s="140"/>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row>
    <row r="110" spans="1:40" ht="12.2" customHeight="1" outlineLevel="1" x14ac:dyDescent="0.2">
      <c r="A110" s="142">
        <f t="shared" si="1"/>
        <v>92</v>
      </c>
      <c r="B110" s="86"/>
      <c r="C110" s="32"/>
      <c r="D110" s="80" t="str">
        <f>IFERROR(AVERAGEIF(Calcs!$B$18:$B$2728,$B110,Calcs!L$18:L$2728),".")</f>
        <v>.</v>
      </c>
      <c r="E110" s="204" t="str">
        <f>IFERROR(AVERAGEIF(Calcs!$B$18:$B$2728,$B110,Calcs!M$18:M$2728),".")</f>
        <v>.</v>
      </c>
      <c r="F110" s="34" t="str">
        <f>IFERROR(AVERAGEIF(Calcs!$B$18:$B$2728,$B110,Calcs!N$18:N$2728),".")</f>
        <v>.</v>
      </c>
      <c r="G110" s="172" t="str">
        <f>IFERROR(AVERAGEIF(Calcs!$B$18:$B$2728,$B110,Calcs!O$18:O$2728),".")</f>
        <v>.</v>
      </c>
      <c r="H110" s="32"/>
      <c r="I110" s="81" t="str">
        <f>IF(COUNTIFS(Calcs!$E$18:$E$2728,1,Calcs!$F$18:$F$2728,I$12,Calcs!$C$18:$C$2728,0,Calcs!$B$18:$B$2728,$B110)=0,".",(COUNTIFS(Calcs!$E$18:$E$2728,1,Calcs!$F$18:$F$2728,I$12,Calcs!$C$18:$C$2728,0,Calcs!$B$18:$B$2728,$B110)))</f>
        <v>.</v>
      </c>
      <c r="J110" s="42" t="str">
        <f>IF(COUNTIFS(Calcs!$E$18:$E$2728,1,Calcs!$F$18:$F$2728,I$12,Calcs!$G$18:$G$2728,J$12,Calcs!$C$18:$C$2728,0,Calcs!$B$18:$B$2728,$B110)=0,".",COUNTIFS(Calcs!$E$18:$E$2728,1,Calcs!$F$18:$F$2728,I$12,Calcs!$G$18:$G$2728,J$12,Calcs!$C$18:$C$2728,0,Calcs!$B$18:$B$2728,$B110))</f>
        <v>.</v>
      </c>
      <c r="K110" s="42" t="str">
        <f>IF(COUNTIFS(Calcs!$E$18:$E$2728,1,Calcs!$F$18:$F$2728,K$12,Calcs!$C$18:$C$2728,0,Calcs!$B$18:$B$2728,$B110)=0,".",COUNTIFS(Calcs!$E$18:$E$2728,1,Calcs!$F$18:$F$2728,K$12,Calcs!$C$18:$C$2728,0,Calcs!$B$18:$B$2728,$B110))</f>
        <v>.</v>
      </c>
      <c r="L110" s="42" t="str">
        <f>IF(COUNTIFS(Calcs!$E$18:$E$2728,1,Calcs!$F$18:$F$2728,K$12,Calcs!$G$18:$G$2728,L$12,Calcs!$C$18:$C$2728,0,Calcs!$B$18:$B$2728,$B110)=0,".",COUNTIFS(Calcs!$E$18:$E$2728,1,Calcs!$F$18:$F$2728,K$12,Calcs!$G$18:$G$2728,L$12,Calcs!$C$18:$C$2728,0,Calcs!$B$18:$B$2728,$B110))</f>
        <v>.</v>
      </c>
      <c r="M110" s="35" t="str">
        <f>IF(COUNTIFS(Calcs!$B$18:$B$2728,$B110,Calcs!P$18:P$2728,"&gt;0")=0,".",COUNTIFS(Calcs!$B$18:$B$2728,$B110,Calcs!P$18:P$2728,"&gt;0"))</f>
        <v>.</v>
      </c>
      <c r="N110" s="83" t="str">
        <f>IF(COUNTIFS(Calcs!$B$18:$B$2728,$B110,Calcs!Q$18:Q$2728,"&gt;0")=0,".",COUNTIFS(Calcs!$B$18:$B$2728,$B110,Calcs!Q$18:Q$2728,"&gt;0"))</f>
        <v>.</v>
      </c>
      <c r="O110" s="33"/>
      <c r="P110" s="33"/>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row>
    <row r="111" spans="1:40" ht="12.2" customHeight="1" outlineLevel="1" x14ac:dyDescent="0.2">
      <c r="A111" s="142">
        <f t="shared" si="1"/>
        <v>93</v>
      </c>
      <c r="B111" s="86"/>
      <c r="C111" s="32"/>
      <c r="D111" s="80" t="str">
        <f>IFERROR(AVERAGEIF(Calcs!$B$18:$B$2728,$B111,Calcs!L$18:L$2728),".")</f>
        <v>.</v>
      </c>
      <c r="E111" s="204" t="str">
        <f>IFERROR(AVERAGEIF(Calcs!$B$18:$B$2728,$B111,Calcs!M$18:M$2728),".")</f>
        <v>.</v>
      </c>
      <c r="F111" s="34" t="str">
        <f>IFERROR(AVERAGEIF(Calcs!$B$18:$B$2728,$B111,Calcs!N$18:N$2728),".")</f>
        <v>.</v>
      </c>
      <c r="G111" s="172" t="str">
        <f>IFERROR(AVERAGEIF(Calcs!$B$18:$B$2728,$B111,Calcs!O$18:O$2728),".")</f>
        <v>.</v>
      </c>
      <c r="H111" s="32"/>
      <c r="I111" s="81" t="str">
        <f>IF(COUNTIFS(Calcs!$E$18:$E$2728,1,Calcs!$F$18:$F$2728,I$12,Calcs!$C$18:$C$2728,0,Calcs!$B$18:$B$2728,$B111)=0,".",(COUNTIFS(Calcs!$E$18:$E$2728,1,Calcs!$F$18:$F$2728,I$12,Calcs!$C$18:$C$2728,0,Calcs!$B$18:$B$2728,$B111)))</f>
        <v>.</v>
      </c>
      <c r="J111" s="42" t="str">
        <f>IF(COUNTIFS(Calcs!$E$18:$E$2728,1,Calcs!$F$18:$F$2728,I$12,Calcs!$G$18:$G$2728,J$12,Calcs!$C$18:$C$2728,0,Calcs!$B$18:$B$2728,$B111)=0,".",COUNTIFS(Calcs!$E$18:$E$2728,1,Calcs!$F$18:$F$2728,I$12,Calcs!$G$18:$G$2728,J$12,Calcs!$C$18:$C$2728,0,Calcs!$B$18:$B$2728,$B111))</f>
        <v>.</v>
      </c>
      <c r="K111" s="42" t="str">
        <f>IF(COUNTIFS(Calcs!$E$18:$E$2728,1,Calcs!$F$18:$F$2728,K$12,Calcs!$C$18:$C$2728,0,Calcs!$B$18:$B$2728,$B111)=0,".",COUNTIFS(Calcs!$E$18:$E$2728,1,Calcs!$F$18:$F$2728,K$12,Calcs!$C$18:$C$2728,0,Calcs!$B$18:$B$2728,$B111))</f>
        <v>.</v>
      </c>
      <c r="L111" s="42" t="str">
        <f>IF(COUNTIFS(Calcs!$E$18:$E$2728,1,Calcs!$F$18:$F$2728,K$12,Calcs!$G$18:$G$2728,L$12,Calcs!$C$18:$C$2728,0,Calcs!$B$18:$B$2728,$B111)=0,".",COUNTIFS(Calcs!$E$18:$E$2728,1,Calcs!$F$18:$F$2728,K$12,Calcs!$G$18:$G$2728,L$12,Calcs!$C$18:$C$2728,0,Calcs!$B$18:$B$2728,$B111))</f>
        <v>.</v>
      </c>
      <c r="M111" s="35" t="str">
        <f>IF(COUNTIFS(Calcs!$B$18:$B$2728,$B111,Calcs!P$18:P$2728,"&gt;0")=0,".",COUNTIFS(Calcs!$B$18:$B$2728,$B111,Calcs!P$18:P$2728,"&gt;0"))</f>
        <v>.</v>
      </c>
      <c r="N111" s="83" t="str">
        <f>IF(COUNTIFS(Calcs!$B$18:$B$2728,$B111,Calcs!Q$18:Q$2728,"&gt;0")=0,".",COUNTIFS(Calcs!$B$18:$B$2728,$B111,Calcs!Q$18:Q$2728,"&gt;0"))</f>
        <v>.</v>
      </c>
      <c r="O111" s="33"/>
      <c r="P111" s="33"/>
      <c r="Q111" s="140"/>
      <c r="R111" s="140"/>
      <c r="S111" s="140"/>
      <c r="T111" s="140"/>
      <c r="U111" s="140"/>
      <c r="V111" s="140"/>
      <c r="W111" s="140"/>
      <c r="X111" s="140"/>
      <c r="Y111" s="140"/>
      <c r="Z111" s="140"/>
      <c r="AA111" s="140"/>
      <c r="AB111" s="140"/>
      <c r="AC111" s="140"/>
      <c r="AD111" s="140"/>
      <c r="AE111" s="140"/>
      <c r="AF111" s="140"/>
      <c r="AG111" s="140"/>
      <c r="AH111" s="140"/>
      <c r="AI111" s="140"/>
      <c r="AJ111" s="140"/>
      <c r="AK111" s="140"/>
      <c r="AL111" s="140"/>
      <c r="AM111" s="140"/>
      <c r="AN111" s="140"/>
    </row>
    <row r="112" spans="1:40" ht="12.2" customHeight="1" outlineLevel="1" x14ac:dyDescent="0.2">
      <c r="A112" s="142">
        <f t="shared" si="1"/>
        <v>94</v>
      </c>
      <c r="B112" s="86"/>
      <c r="C112" s="32"/>
      <c r="D112" s="80" t="str">
        <f>IFERROR(AVERAGEIF(Calcs!$B$18:$B$2728,$B112,Calcs!L$18:L$2728),".")</f>
        <v>.</v>
      </c>
      <c r="E112" s="204" t="str">
        <f>IFERROR(AVERAGEIF(Calcs!$B$18:$B$2728,$B112,Calcs!M$18:M$2728),".")</f>
        <v>.</v>
      </c>
      <c r="F112" s="34" t="str">
        <f>IFERROR(AVERAGEIF(Calcs!$B$18:$B$2728,$B112,Calcs!N$18:N$2728),".")</f>
        <v>.</v>
      </c>
      <c r="G112" s="172" t="str">
        <f>IFERROR(AVERAGEIF(Calcs!$B$18:$B$2728,$B112,Calcs!O$18:O$2728),".")</f>
        <v>.</v>
      </c>
      <c r="H112" s="32"/>
      <c r="I112" s="81" t="str">
        <f>IF(COUNTIFS(Calcs!$E$18:$E$2728,1,Calcs!$F$18:$F$2728,I$12,Calcs!$C$18:$C$2728,0,Calcs!$B$18:$B$2728,$B112)=0,".",(COUNTIFS(Calcs!$E$18:$E$2728,1,Calcs!$F$18:$F$2728,I$12,Calcs!$C$18:$C$2728,0,Calcs!$B$18:$B$2728,$B112)))</f>
        <v>.</v>
      </c>
      <c r="J112" s="42" t="str">
        <f>IF(COUNTIFS(Calcs!$E$18:$E$2728,1,Calcs!$F$18:$F$2728,I$12,Calcs!$G$18:$G$2728,J$12,Calcs!$C$18:$C$2728,0,Calcs!$B$18:$B$2728,$B112)=0,".",COUNTIFS(Calcs!$E$18:$E$2728,1,Calcs!$F$18:$F$2728,I$12,Calcs!$G$18:$G$2728,J$12,Calcs!$C$18:$C$2728,0,Calcs!$B$18:$B$2728,$B112))</f>
        <v>.</v>
      </c>
      <c r="K112" s="42" t="str">
        <f>IF(COUNTIFS(Calcs!$E$18:$E$2728,1,Calcs!$F$18:$F$2728,K$12,Calcs!$C$18:$C$2728,0,Calcs!$B$18:$B$2728,$B112)=0,".",COUNTIFS(Calcs!$E$18:$E$2728,1,Calcs!$F$18:$F$2728,K$12,Calcs!$C$18:$C$2728,0,Calcs!$B$18:$B$2728,$B112))</f>
        <v>.</v>
      </c>
      <c r="L112" s="42" t="str">
        <f>IF(COUNTIFS(Calcs!$E$18:$E$2728,1,Calcs!$F$18:$F$2728,K$12,Calcs!$G$18:$G$2728,L$12,Calcs!$C$18:$C$2728,0,Calcs!$B$18:$B$2728,$B112)=0,".",COUNTIFS(Calcs!$E$18:$E$2728,1,Calcs!$F$18:$F$2728,K$12,Calcs!$G$18:$G$2728,L$12,Calcs!$C$18:$C$2728,0,Calcs!$B$18:$B$2728,$B112))</f>
        <v>.</v>
      </c>
      <c r="M112" s="35" t="str">
        <f>IF(COUNTIFS(Calcs!$B$18:$B$2728,$B112,Calcs!P$18:P$2728,"&gt;0")=0,".",COUNTIFS(Calcs!$B$18:$B$2728,$B112,Calcs!P$18:P$2728,"&gt;0"))</f>
        <v>.</v>
      </c>
      <c r="N112" s="83" t="str">
        <f>IF(COUNTIFS(Calcs!$B$18:$B$2728,$B112,Calcs!Q$18:Q$2728,"&gt;0")=0,".",COUNTIFS(Calcs!$B$18:$B$2728,$B112,Calcs!Q$18:Q$2728,"&gt;0"))</f>
        <v>.</v>
      </c>
      <c r="O112" s="33"/>
      <c r="P112" s="33"/>
      <c r="Q112" s="140"/>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c r="AN112" s="140"/>
    </row>
    <row r="113" spans="1:40" ht="12.2" customHeight="1" outlineLevel="1" x14ac:dyDescent="0.2">
      <c r="A113" s="142">
        <f t="shared" si="1"/>
        <v>95</v>
      </c>
      <c r="B113" s="86"/>
      <c r="C113" s="32"/>
      <c r="D113" s="80" t="str">
        <f>IFERROR(AVERAGEIF(Calcs!$B$18:$B$2728,$B113,Calcs!L$18:L$2728),".")</f>
        <v>.</v>
      </c>
      <c r="E113" s="204" t="str">
        <f>IFERROR(AVERAGEIF(Calcs!$B$18:$B$2728,$B113,Calcs!M$18:M$2728),".")</f>
        <v>.</v>
      </c>
      <c r="F113" s="34" t="str">
        <f>IFERROR(AVERAGEIF(Calcs!$B$18:$B$2728,$B113,Calcs!N$18:N$2728),".")</f>
        <v>.</v>
      </c>
      <c r="G113" s="172" t="str">
        <f>IFERROR(AVERAGEIF(Calcs!$B$18:$B$2728,$B113,Calcs!O$18:O$2728),".")</f>
        <v>.</v>
      </c>
      <c r="H113" s="32"/>
      <c r="I113" s="81" t="str">
        <f>IF(COUNTIFS(Calcs!$E$18:$E$2728,1,Calcs!$F$18:$F$2728,I$12,Calcs!$C$18:$C$2728,0,Calcs!$B$18:$B$2728,$B113)=0,".",(COUNTIFS(Calcs!$E$18:$E$2728,1,Calcs!$F$18:$F$2728,I$12,Calcs!$C$18:$C$2728,0,Calcs!$B$18:$B$2728,$B113)))</f>
        <v>.</v>
      </c>
      <c r="J113" s="42" t="str">
        <f>IF(COUNTIFS(Calcs!$E$18:$E$2728,1,Calcs!$F$18:$F$2728,I$12,Calcs!$G$18:$G$2728,J$12,Calcs!$C$18:$C$2728,0,Calcs!$B$18:$B$2728,$B113)=0,".",COUNTIFS(Calcs!$E$18:$E$2728,1,Calcs!$F$18:$F$2728,I$12,Calcs!$G$18:$G$2728,J$12,Calcs!$C$18:$C$2728,0,Calcs!$B$18:$B$2728,$B113))</f>
        <v>.</v>
      </c>
      <c r="K113" s="42" t="str">
        <f>IF(COUNTIFS(Calcs!$E$18:$E$2728,1,Calcs!$F$18:$F$2728,K$12,Calcs!$C$18:$C$2728,0,Calcs!$B$18:$B$2728,$B113)=0,".",COUNTIFS(Calcs!$E$18:$E$2728,1,Calcs!$F$18:$F$2728,K$12,Calcs!$C$18:$C$2728,0,Calcs!$B$18:$B$2728,$B113))</f>
        <v>.</v>
      </c>
      <c r="L113" s="42" t="str">
        <f>IF(COUNTIFS(Calcs!$E$18:$E$2728,1,Calcs!$F$18:$F$2728,K$12,Calcs!$G$18:$G$2728,L$12,Calcs!$C$18:$C$2728,0,Calcs!$B$18:$B$2728,$B113)=0,".",COUNTIFS(Calcs!$E$18:$E$2728,1,Calcs!$F$18:$F$2728,K$12,Calcs!$G$18:$G$2728,L$12,Calcs!$C$18:$C$2728,0,Calcs!$B$18:$B$2728,$B113))</f>
        <v>.</v>
      </c>
      <c r="M113" s="35" t="str">
        <f>IF(COUNTIFS(Calcs!$B$18:$B$2728,$B113,Calcs!P$18:P$2728,"&gt;0")=0,".",COUNTIFS(Calcs!$B$18:$B$2728,$B113,Calcs!P$18:P$2728,"&gt;0"))</f>
        <v>.</v>
      </c>
      <c r="N113" s="83" t="str">
        <f>IF(COUNTIFS(Calcs!$B$18:$B$2728,$B113,Calcs!Q$18:Q$2728,"&gt;0")=0,".",COUNTIFS(Calcs!$B$18:$B$2728,$B113,Calcs!Q$18:Q$2728,"&gt;0"))</f>
        <v>.</v>
      </c>
      <c r="O113" s="33"/>
      <c r="P113" s="33"/>
      <c r="Q113" s="140"/>
      <c r="R113" s="140"/>
      <c r="S113" s="140"/>
      <c r="T113" s="140"/>
      <c r="U113" s="140"/>
      <c r="V113" s="140"/>
      <c r="W113" s="140"/>
      <c r="X113" s="140"/>
      <c r="Y113" s="140"/>
      <c r="Z113" s="140"/>
      <c r="AA113" s="140"/>
      <c r="AB113" s="140"/>
      <c r="AC113" s="140"/>
      <c r="AD113" s="140"/>
      <c r="AE113" s="140"/>
      <c r="AF113" s="140"/>
      <c r="AG113" s="140"/>
      <c r="AH113" s="140"/>
      <c r="AI113" s="140"/>
      <c r="AJ113" s="140"/>
      <c r="AK113" s="140"/>
      <c r="AL113" s="140"/>
      <c r="AM113" s="140"/>
      <c r="AN113" s="140"/>
    </row>
    <row r="114" spans="1:40" ht="12.2" customHeight="1" outlineLevel="1" x14ac:dyDescent="0.2">
      <c r="A114" s="142">
        <f t="shared" si="1"/>
        <v>96</v>
      </c>
      <c r="B114" s="86"/>
      <c r="C114" s="32"/>
      <c r="D114" s="80" t="str">
        <f>IFERROR(AVERAGEIF(Calcs!$B$18:$B$2728,$B114,Calcs!L$18:L$2728),".")</f>
        <v>.</v>
      </c>
      <c r="E114" s="204" t="str">
        <f>IFERROR(AVERAGEIF(Calcs!$B$18:$B$2728,$B114,Calcs!M$18:M$2728),".")</f>
        <v>.</v>
      </c>
      <c r="F114" s="34" t="str">
        <f>IFERROR(AVERAGEIF(Calcs!$B$18:$B$2728,$B114,Calcs!N$18:N$2728),".")</f>
        <v>.</v>
      </c>
      <c r="G114" s="172" t="str">
        <f>IFERROR(AVERAGEIF(Calcs!$B$18:$B$2728,$B114,Calcs!O$18:O$2728),".")</f>
        <v>.</v>
      </c>
      <c r="H114" s="32"/>
      <c r="I114" s="81" t="str">
        <f>IF(COUNTIFS(Calcs!$E$18:$E$2728,1,Calcs!$F$18:$F$2728,I$12,Calcs!$C$18:$C$2728,0,Calcs!$B$18:$B$2728,$B114)=0,".",(COUNTIFS(Calcs!$E$18:$E$2728,1,Calcs!$F$18:$F$2728,I$12,Calcs!$C$18:$C$2728,0,Calcs!$B$18:$B$2728,$B114)))</f>
        <v>.</v>
      </c>
      <c r="J114" s="42" t="str">
        <f>IF(COUNTIFS(Calcs!$E$18:$E$2728,1,Calcs!$F$18:$F$2728,I$12,Calcs!$G$18:$G$2728,J$12,Calcs!$C$18:$C$2728,0,Calcs!$B$18:$B$2728,$B114)=0,".",COUNTIFS(Calcs!$E$18:$E$2728,1,Calcs!$F$18:$F$2728,I$12,Calcs!$G$18:$G$2728,J$12,Calcs!$C$18:$C$2728,0,Calcs!$B$18:$B$2728,$B114))</f>
        <v>.</v>
      </c>
      <c r="K114" s="42" t="str">
        <f>IF(COUNTIFS(Calcs!$E$18:$E$2728,1,Calcs!$F$18:$F$2728,K$12,Calcs!$C$18:$C$2728,0,Calcs!$B$18:$B$2728,$B114)=0,".",COUNTIFS(Calcs!$E$18:$E$2728,1,Calcs!$F$18:$F$2728,K$12,Calcs!$C$18:$C$2728,0,Calcs!$B$18:$B$2728,$B114))</f>
        <v>.</v>
      </c>
      <c r="L114" s="42" t="str">
        <f>IF(COUNTIFS(Calcs!$E$18:$E$2728,1,Calcs!$F$18:$F$2728,K$12,Calcs!$G$18:$G$2728,L$12,Calcs!$C$18:$C$2728,0,Calcs!$B$18:$B$2728,$B114)=0,".",COUNTIFS(Calcs!$E$18:$E$2728,1,Calcs!$F$18:$F$2728,K$12,Calcs!$G$18:$G$2728,L$12,Calcs!$C$18:$C$2728,0,Calcs!$B$18:$B$2728,$B114))</f>
        <v>.</v>
      </c>
      <c r="M114" s="35" t="str">
        <f>IF(COUNTIFS(Calcs!$B$18:$B$2728,$B114,Calcs!P$18:P$2728,"&gt;0")=0,".",COUNTIFS(Calcs!$B$18:$B$2728,$B114,Calcs!P$18:P$2728,"&gt;0"))</f>
        <v>.</v>
      </c>
      <c r="N114" s="83" t="str">
        <f>IF(COUNTIFS(Calcs!$B$18:$B$2728,$B114,Calcs!Q$18:Q$2728,"&gt;0")=0,".",COUNTIFS(Calcs!$B$18:$B$2728,$B114,Calcs!Q$18:Q$2728,"&gt;0"))</f>
        <v>.</v>
      </c>
      <c r="O114" s="33"/>
      <c r="P114" s="33"/>
      <c r="Q114" s="140"/>
      <c r="R114" s="140"/>
      <c r="S114" s="140"/>
      <c r="T114" s="140"/>
      <c r="U114" s="140"/>
      <c r="V114" s="140"/>
      <c r="W114" s="140"/>
      <c r="X114" s="140"/>
      <c r="Y114" s="140"/>
      <c r="Z114" s="140"/>
      <c r="AA114" s="140"/>
      <c r="AB114" s="140"/>
      <c r="AC114" s="140"/>
      <c r="AD114" s="140"/>
      <c r="AE114" s="140"/>
      <c r="AF114" s="140"/>
      <c r="AG114" s="140"/>
      <c r="AH114" s="140"/>
      <c r="AI114" s="140"/>
      <c r="AJ114" s="140"/>
      <c r="AK114" s="140"/>
      <c r="AL114" s="140"/>
      <c r="AM114" s="140"/>
      <c r="AN114" s="140"/>
    </row>
    <row r="115" spans="1:40" ht="12.2" customHeight="1" outlineLevel="1" x14ac:dyDescent="0.2">
      <c r="A115" s="142">
        <f t="shared" si="1"/>
        <v>97</v>
      </c>
      <c r="B115" s="86"/>
      <c r="C115" s="32"/>
      <c r="D115" s="80" t="str">
        <f>IFERROR(AVERAGEIF(Calcs!$B$18:$B$2728,$B115,Calcs!L$18:L$2728),".")</f>
        <v>.</v>
      </c>
      <c r="E115" s="204" t="str">
        <f>IFERROR(AVERAGEIF(Calcs!$B$18:$B$2728,$B115,Calcs!M$18:M$2728),".")</f>
        <v>.</v>
      </c>
      <c r="F115" s="34" t="str">
        <f>IFERROR(AVERAGEIF(Calcs!$B$18:$B$2728,$B115,Calcs!N$18:N$2728),".")</f>
        <v>.</v>
      </c>
      <c r="G115" s="172" t="str">
        <f>IFERROR(AVERAGEIF(Calcs!$B$18:$B$2728,$B115,Calcs!O$18:O$2728),".")</f>
        <v>.</v>
      </c>
      <c r="H115" s="32"/>
      <c r="I115" s="81" t="str">
        <f>IF(COUNTIFS(Calcs!$E$18:$E$2728,1,Calcs!$F$18:$F$2728,I$12,Calcs!$C$18:$C$2728,0,Calcs!$B$18:$B$2728,$B115)=0,".",(COUNTIFS(Calcs!$E$18:$E$2728,1,Calcs!$F$18:$F$2728,I$12,Calcs!$C$18:$C$2728,0,Calcs!$B$18:$B$2728,$B115)))</f>
        <v>.</v>
      </c>
      <c r="J115" s="42" t="str">
        <f>IF(COUNTIFS(Calcs!$E$18:$E$2728,1,Calcs!$F$18:$F$2728,I$12,Calcs!$G$18:$G$2728,J$12,Calcs!$C$18:$C$2728,0,Calcs!$B$18:$B$2728,$B115)=0,".",COUNTIFS(Calcs!$E$18:$E$2728,1,Calcs!$F$18:$F$2728,I$12,Calcs!$G$18:$G$2728,J$12,Calcs!$C$18:$C$2728,0,Calcs!$B$18:$B$2728,$B115))</f>
        <v>.</v>
      </c>
      <c r="K115" s="42" t="str">
        <f>IF(COUNTIFS(Calcs!$E$18:$E$2728,1,Calcs!$F$18:$F$2728,K$12,Calcs!$C$18:$C$2728,0,Calcs!$B$18:$B$2728,$B115)=0,".",COUNTIFS(Calcs!$E$18:$E$2728,1,Calcs!$F$18:$F$2728,K$12,Calcs!$C$18:$C$2728,0,Calcs!$B$18:$B$2728,$B115))</f>
        <v>.</v>
      </c>
      <c r="L115" s="42" t="str">
        <f>IF(COUNTIFS(Calcs!$E$18:$E$2728,1,Calcs!$F$18:$F$2728,K$12,Calcs!$G$18:$G$2728,L$12,Calcs!$C$18:$C$2728,0,Calcs!$B$18:$B$2728,$B115)=0,".",COUNTIFS(Calcs!$E$18:$E$2728,1,Calcs!$F$18:$F$2728,K$12,Calcs!$G$18:$G$2728,L$12,Calcs!$C$18:$C$2728,0,Calcs!$B$18:$B$2728,$B115))</f>
        <v>.</v>
      </c>
      <c r="M115" s="35" t="str">
        <f>IF(COUNTIFS(Calcs!$B$18:$B$2728,$B115,Calcs!P$18:P$2728,"&gt;0")=0,".",COUNTIFS(Calcs!$B$18:$B$2728,$B115,Calcs!P$18:P$2728,"&gt;0"))</f>
        <v>.</v>
      </c>
      <c r="N115" s="83" t="str">
        <f>IF(COUNTIFS(Calcs!$B$18:$B$2728,$B115,Calcs!Q$18:Q$2728,"&gt;0")=0,".",COUNTIFS(Calcs!$B$18:$B$2728,$B115,Calcs!Q$18:Q$2728,"&gt;0"))</f>
        <v>.</v>
      </c>
      <c r="O115" s="33"/>
      <c r="P115" s="33"/>
      <c r="Q115" s="140"/>
      <c r="R115" s="140"/>
      <c r="S115" s="140"/>
      <c r="T115" s="140"/>
      <c r="U115" s="140"/>
      <c r="V115" s="140"/>
      <c r="W115" s="140"/>
      <c r="X115" s="140"/>
      <c r="Y115" s="140"/>
      <c r="Z115" s="140"/>
      <c r="AA115" s="140"/>
      <c r="AB115" s="140"/>
      <c r="AC115" s="140"/>
      <c r="AD115" s="140"/>
      <c r="AE115" s="140"/>
      <c r="AF115" s="140"/>
      <c r="AG115" s="140"/>
      <c r="AH115" s="140"/>
      <c r="AI115" s="140"/>
      <c r="AJ115" s="140"/>
      <c r="AK115" s="140"/>
      <c r="AL115" s="140"/>
      <c r="AM115" s="140"/>
      <c r="AN115" s="140"/>
    </row>
    <row r="116" spans="1:40" ht="12.2" customHeight="1" outlineLevel="1" x14ac:dyDescent="0.2">
      <c r="A116" s="142">
        <f t="shared" si="1"/>
        <v>98</v>
      </c>
      <c r="B116" s="86"/>
      <c r="C116" s="32"/>
      <c r="D116" s="80" t="str">
        <f>IFERROR(AVERAGEIF(Calcs!$B$18:$B$2728,$B116,Calcs!L$18:L$2728),".")</f>
        <v>.</v>
      </c>
      <c r="E116" s="204" t="str">
        <f>IFERROR(AVERAGEIF(Calcs!$B$18:$B$2728,$B116,Calcs!M$18:M$2728),".")</f>
        <v>.</v>
      </c>
      <c r="F116" s="34" t="str">
        <f>IFERROR(AVERAGEIF(Calcs!$B$18:$B$2728,$B116,Calcs!N$18:N$2728),".")</f>
        <v>.</v>
      </c>
      <c r="G116" s="172" t="str">
        <f>IFERROR(AVERAGEIF(Calcs!$B$18:$B$2728,$B116,Calcs!O$18:O$2728),".")</f>
        <v>.</v>
      </c>
      <c r="H116" s="32"/>
      <c r="I116" s="81" t="str">
        <f>IF(COUNTIFS(Calcs!$E$18:$E$2728,1,Calcs!$F$18:$F$2728,I$12,Calcs!$C$18:$C$2728,0,Calcs!$B$18:$B$2728,$B116)=0,".",(COUNTIFS(Calcs!$E$18:$E$2728,1,Calcs!$F$18:$F$2728,I$12,Calcs!$C$18:$C$2728,0,Calcs!$B$18:$B$2728,$B116)))</f>
        <v>.</v>
      </c>
      <c r="J116" s="42" t="str">
        <f>IF(COUNTIFS(Calcs!$E$18:$E$2728,1,Calcs!$F$18:$F$2728,I$12,Calcs!$G$18:$G$2728,J$12,Calcs!$C$18:$C$2728,0,Calcs!$B$18:$B$2728,$B116)=0,".",COUNTIFS(Calcs!$E$18:$E$2728,1,Calcs!$F$18:$F$2728,I$12,Calcs!$G$18:$G$2728,J$12,Calcs!$C$18:$C$2728,0,Calcs!$B$18:$B$2728,$B116))</f>
        <v>.</v>
      </c>
      <c r="K116" s="42" t="str">
        <f>IF(COUNTIFS(Calcs!$E$18:$E$2728,1,Calcs!$F$18:$F$2728,K$12,Calcs!$C$18:$C$2728,0,Calcs!$B$18:$B$2728,$B116)=0,".",COUNTIFS(Calcs!$E$18:$E$2728,1,Calcs!$F$18:$F$2728,K$12,Calcs!$C$18:$C$2728,0,Calcs!$B$18:$B$2728,$B116))</f>
        <v>.</v>
      </c>
      <c r="L116" s="42" t="str">
        <f>IF(COUNTIFS(Calcs!$E$18:$E$2728,1,Calcs!$F$18:$F$2728,K$12,Calcs!$G$18:$G$2728,L$12,Calcs!$C$18:$C$2728,0,Calcs!$B$18:$B$2728,$B116)=0,".",COUNTIFS(Calcs!$E$18:$E$2728,1,Calcs!$F$18:$F$2728,K$12,Calcs!$G$18:$G$2728,L$12,Calcs!$C$18:$C$2728,0,Calcs!$B$18:$B$2728,$B116))</f>
        <v>.</v>
      </c>
      <c r="M116" s="35" t="str">
        <f>IF(COUNTIFS(Calcs!$B$18:$B$2728,$B116,Calcs!P$18:P$2728,"&gt;0")=0,".",COUNTIFS(Calcs!$B$18:$B$2728,$B116,Calcs!P$18:P$2728,"&gt;0"))</f>
        <v>.</v>
      </c>
      <c r="N116" s="83" t="str">
        <f>IF(COUNTIFS(Calcs!$B$18:$B$2728,$B116,Calcs!Q$18:Q$2728,"&gt;0")=0,".",COUNTIFS(Calcs!$B$18:$B$2728,$B116,Calcs!Q$18:Q$2728,"&gt;0"))</f>
        <v>.</v>
      </c>
      <c r="O116" s="33"/>
      <c r="P116" s="33"/>
      <c r="Q116" s="140"/>
      <c r="R116" s="140"/>
      <c r="S116" s="140"/>
      <c r="T116" s="140"/>
      <c r="U116" s="140"/>
      <c r="V116" s="140"/>
      <c r="W116" s="140"/>
      <c r="X116" s="140"/>
      <c r="Y116" s="140"/>
      <c r="Z116" s="140"/>
      <c r="AA116" s="140"/>
      <c r="AB116" s="140"/>
      <c r="AC116" s="140"/>
      <c r="AD116" s="140"/>
      <c r="AE116" s="140"/>
      <c r="AF116" s="140"/>
      <c r="AG116" s="140"/>
      <c r="AH116" s="140"/>
      <c r="AI116" s="140"/>
      <c r="AJ116" s="140"/>
      <c r="AK116" s="140"/>
      <c r="AL116" s="140"/>
      <c r="AM116" s="140"/>
      <c r="AN116" s="140"/>
    </row>
    <row r="117" spans="1:40" ht="12.2" customHeight="1" outlineLevel="1" x14ac:dyDescent="0.2">
      <c r="A117" s="142">
        <f t="shared" si="1"/>
        <v>99</v>
      </c>
      <c r="B117" s="86"/>
      <c r="C117" s="32"/>
      <c r="D117" s="80" t="str">
        <f>IFERROR(AVERAGEIF(Calcs!$B$18:$B$2728,$B117,Calcs!L$18:L$2728),".")</f>
        <v>.</v>
      </c>
      <c r="E117" s="204" t="str">
        <f>IFERROR(AVERAGEIF(Calcs!$B$18:$B$2728,$B117,Calcs!M$18:M$2728),".")</f>
        <v>.</v>
      </c>
      <c r="F117" s="34" t="str">
        <f>IFERROR(AVERAGEIF(Calcs!$B$18:$B$2728,$B117,Calcs!N$18:N$2728),".")</f>
        <v>.</v>
      </c>
      <c r="G117" s="172" t="str">
        <f>IFERROR(AVERAGEIF(Calcs!$B$18:$B$2728,$B117,Calcs!O$18:O$2728),".")</f>
        <v>.</v>
      </c>
      <c r="H117" s="32"/>
      <c r="I117" s="81" t="str">
        <f>IF(COUNTIFS(Calcs!$E$18:$E$2728,1,Calcs!$F$18:$F$2728,I$12,Calcs!$C$18:$C$2728,0,Calcs!$B$18:$B$2728,$B117)=0,".",(COUNTIFS(Calcs!$E$18:$E$2728,1,Calcs!$F$18:$F$2728,I$12,Calcs!$C$18:$C$2728,0,Calcs!$B$18:$B$2728,$B117)))</f>
        <v>.</v>
      </c>
      <c r="J117" s="42" t="str">
        <f>IF(COUNTIFS(Calcs!$E$18:$E$2728,1,Calcs!$F$18:$F$2728,I$12,Calcs!$G$18:$G$2728,J$12,Calcs!$C$18:$C$2728,0,Calcs!$B$18:$B$2728,$B117)=0,".",COUNTIFS(Calcs!$E$18:$E$2728,1,Calcs!$F$18:$F$2728,I$12,Calcs!$G$18:$G$2728,J$12,Calcs!$C$18:$C$2728,0,Calcs!$B$18:$B$2728,$B117))</f>
        <v>.</v>
      </c>
      <c r="K117" s="42" t="str">
        <f>IF(COUNTIFS(Calcs!$E$18:$E$2728,1,Calcs!$F$18:$F$2728,K$12,Calcs!$C$18:$C$2728,0,Calcs!$B$18:$B$2728,$B117)=0,".",COUNTIFS(Calcs!$E$18:$E$2728,1,Calcs!$F$18:$F$2728,K$12,Calcs!$C$18:$C$2728,0,Calcs!$B$18:$B$2728,$B117))</f>
        <v>.</v>
      </c>
      <c r="L117" s="42" t="str">
        <f>IF(COUNTIFS(Calcs!$E$18:$E$2728,1,Calcs!$F$18:$F$2728,K$12,Calcs!$G$18:$G$2728,L$12,Calcs!$C$18:$C$2728,0,Calcs!$B$18:$B$2728,$B117)=0,".",COUNTIFS(Calcs!$E$18:$E$2728,1,Calcs!$F$18:$F$2728,K$12,Calcs!$G$18:$G$2728,L$12,Calcs!$C$18:$C$2728,0,Calcs!$B$18:$B$2728,$B117))</f>
        <v>.</v>
      </c>
      <c r="M117" s="35" t="str">
        <f>IF(COUNTIFS(Calcs!$B$18:$B$2728,$B117,Calcs!P$18:P$2728,"&gt;0")=0,".",COUNTIFS(Calcs!$B$18:$B$2728,$B117,Calcs!P$18:P$2728,"&gt;0"))</f>
        <v>.</v>
      </c>
      <c r="N117" s="83" t="str">
        <f>IF(COUNTIFS(Calcs!$B$18:$B$2728,$B117,Calcs!Q$18:Q$2728,"&gt;0")=0,".",COUNTIFS(Calcs!$B$18:$B$2728,$B117,Calcs!Q$18:Q$2728,"&gt;0"))</f>
        <v>.</v>
      </c>
      <c r="O117" s="33"/>
      <c r="P117" s="33"/>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row>
    <row r="118" spans="1:40" ht="12.2" customHeight="1" outlineLevel="1" x14ac:dyDescent="0.2">
      <c r="A118" s="142">
        <f t="shared" si="1"/>
        <v>100</v>
      </c>
      <c r="B118" s="86"/>
      <c r="C118" s="32"/>
      <c r="D118" s="80" t="str">
        <f>IFERROR(AVERAGEIF(Calcs!$B$18:$B$2728,$B118,Calcs!L$18:L$2728),".")</f>
        <v>.</v>
      </c>
      <c r="E118" s="204" t="str">
        <f>IFERROR(AVERAGEIF(Calcs!$B$18:$B$2728,$B118,Calcs!M$18:M$2728),".")</f>
        <v>.</v>
      </c>
      <c r="F118" s="34" t="str">
        <f>IFERROR(AVERAGEIF(Calcs!$B$18:$B$2728,$B118,Calcs!N$18:N$2728),".")</f>
        <v>.</v>
      </c>
      <c r="G118" s="172" t="str">
        <f>IFERROR(AVERAGEIF(Calcs!$B$18:$B$2728,$B118,Calcs!O$18:O$2728),".")</f>
        <v>.</v>
      </c>
      <c r="H118" s="32"/>
      <c r="I118" s="81" t="str">
        <f>IF(COUNTIFS(Calcs!$E$18:$E$2728,1,Calcs!$F$18:$F$2728,I$12,Calcs!$C$18:$C$2728,0,Calcs!$B$18:$B$2728,$B118)=0,".",(COUNTIFS(Calcs!$E$18:$E$2728,1,Calcs!$F$18:$F$2728,I$12,Calcs!$C$18:$C$2728,0,Calcs!$B$18:$B$2728,$B118)))</f>
        <v>.</v>
      </c>
      <c r="J118" s="42" t="str">
        <f>IF(COUNTIFS(Calcs!$E$18:$E$2728,1,Calcs!$F$18:$F$2728,I$12,Calcs!$G$18:$G$2728,J$12,Calcs!$C$18:$C$2728,0,Calcs!$B$18:$B$2728,$B118)=0,".",COUNTIFS(Calcs!$E$18:$E$2728,1,Calcs!$F$18:$F$2728,I$12,Calcs!$G$18:$G$2728,J$12,Calcs!$C$18:$C$2728,0,Calcs!$B$18:$B$2728,$B118))</f>
        <v>.</v>
      </c>
      <c r="K118" s="42" t="str">
        <f>IF(COUNTIFS(Calcs!$E$18:$E$2728,1,Calcs!$F$18:$F$2728,K$12,Calcs!$C$18:$C$2728,0,Calcs!$B$18:$B$2728,$B118)=0,".",COUNTIFS(Calcs!$E$18:$E$2728,1,Calcs!$F$18:$F$2728,K$12,Calcs!$C$18:$C$2728,0,Calcs!$B$18:$B$2728,$B118))</f>
        <v>.</v>
      </c>
      <c r="L118" s="42" t="str">
        <f>IF(COUNTIFS(Calcs!$E$18:$E$2728,1,Calcs!$F$18:$F$2728,K$12,Calcs!$G$18:$G$2728,L$12,Calcs!$C$18:$C$2728,0,Calcs!$B$18:$B$2728,$B118)=0,".",COUNTIFS(Calcs!$E$18:$E$2728,1,Calcs!$F$18:$F$2728,K$12,Calcs!$G$18:$G$2728,L$12,Calcs!$C$18:$C$2728,0,Calcs!$B$18:$B$2728,$B118))</f>
        <v>.</v>
      </c>
      <c r="M118" s="35" t="str">
        <f>IF(COUNTIFS(Calcs!$B$18:$B$2728,$B118,Calcs!P$18:P$2728,"&gt;0")=0,".",COUNTIFS(Calcs!$B$18:$B$2728,$B118,Calcs!P$18:P$2728,"&gt;0"))</f>
        <v>.</v>
      </c>
      <c r="N118" s="83" t="str">
        <f>IF(COUNTIFS(Calcs!$B$18:$B$2728,$B118,Calcs!Q$18:Q$2728,"&gt;0")=0,".",COUNTIFS(Calcs!$B$18:$B$2728,$B118,Calcs!Q$18:Q$2728,"&gt;0"))</f>
        <v>.</v>
      </c>
      <c r="O118" s="33"/>
      <c r="P118" s="33"/>
      <c r="Q118" s="140"/>
      <c r="R118" s="140"/>
      <c r="S118" s="140"/>
      <c r="T118" s="140"/>
      <c r="U118" s="140"/>
      <c r="V118" s="140"/>
      <c r="W118" s="140"/>
      <c r="X118" s="140"/>
      <c r="Y118" s="140"/>
      <c r="Z118" s="140"/>
      <c r="AA118" s="140"/>
      <c r="AB118" s="140"/>
      <c r="AC118" s="140"/>
      <c r="AD118" s="140"/>
      <c r="AE118" s="140"/>
      <c r="AF118" s="140"/>
      <c r="AG118" s="140"/>
      <c r="AH118" s="140"/>
      <c r="AI118" s="140"/>
      <c r="AJ118" s="140"/>
      <c r="AK118" s="140"/>
      <c r="AL118" s="140"/>
      <c r="AM118" s="140"/>
      <c r="AN118" s="140"/>
    </row>
    <row r="119" spans="1:40" ht="12.2" customHeight="1" outlineLevel="1" x14ac:dyDescent="0.2">
      <c r="A119" s="142">
        <f t="shared" si="1"/>
        <v>101</v>
      </c>
      <c r="B119" s="86"/>
      <c r="C119" s="32"/>
      <c r="D119" s="80" t="str">
        <f>IFERROR(AVERAGEIF(Calcs!$B$18:$B$2728,$B119,Calcs!L$18:L$2728),".")</f>
        <v>.</v>
      </c>
      <c r="E119" s="204" t="str">
        <f>IFERROR(AVERAGEIF(Calcs!$B$18:$B$2728,$B119,Calcs!M$18:M$2728),".")</f>
        <v>.</v>
      </c>
      <c r="F119" s="34" t="str">
        <f>IFERROR(AVERAGEIF(Calcs!$B$18:$B$2728,$B119,Calcs!N$18:N$2728),".")</f>
        <v>.</v>
      </c>
      <c r="G119" s="172" t="str">
        <f>IFERROR(AVERAGEIF(Calcs!$B$18:$B$2728,$B119,Calcs!O$18:O$2728),".")</f>
        <v>.</v>
      </c>
      <c r="H119" s="32"/>
      <c r="I119" s="81" t="str">
        <f>IF(COUNTIFS(Calcs!$E$18:$E$2728,1,Calcs!$F$18:$F$2728,I$12,Calcs!$C$18:$C$2728,0,Calcs!$B$18:$B$2728,$B119)=0,".",(COUNTIFS(Calcs!$E$18:$E$2728,1,Calcs!$F$18:$F$2728,I$12,Calcs!$C$18:$C$2728,0,Calcs!$B$18:$B$2728,$B119)))</f>
        <v>.</v>
      </c>
      <c r="J119" s="42" t="str">
        <f>IF(COUNTIFS(Calcs!$E$18:$E$2728,1,Calcs!$F$18:$F$2728,I$12,Calcs!$G$18:$G$2728,J$12,Calcs!$C$18:$C$2728,0,Calcs!$B$18:$B$2728,$B119)=0,".",COUNTIFS(Calcs!$E$18:$E$2728,1,Calcs!$F$18:$F$2728,I$12,Calcs!$G$18:$G$2728,J$12,Calcs!$C$18:$C$2728,0,Calcs!$B$18:$B$2728,$B119))</f>
        <v>.</v>
      </c>
      <c r="K119" s="42" t="str">
        <f>IF(COUNTIFS(Calcs!$E$18:$E$2728,1,Calcs!$F$18:$F$2728,K$12,Calcs!$C$18:$C$2728,0,Calcs!$B$18:$B$2728,$B119)=0,".",COUNTIFS(Calcs!$E$18:$E$2728,1,Calcs!$F$18:$F$2728,K$12,Calcs!$C$18:$C$2728,0,Calcs!$B$18:$B$2728,$B119))</f>
        <v>.</v>
      </c>
      <c r="L119" s="42" t="str">
        <f>IF(COUNTIFS(Calcs!$E$18:$E$2728,1,Calcs!$F$18:$F$2728,K$12,Calcs!$G$18:$G$2728,L$12,Calcs!$C$18:$C$2728,0,Calcs!$B$18:$B$2728,$B119)=0,".",COUNTIFS(Calcs!$E$18:$E$2728,1,Calcs!$F$18:$F$2728,K$12,Calcs!$G$18:$G$2728,L$12,Calcs!$C$18:$C$2728,0,Calcs!$B$18:$B$2728,$B119))</f>
        <v>.</v>
      </c>
      <c r="M119" s="35" t="str">
        <f>IF(COUNTIFS(Calcs!$B$18:$B$2728,$B119,Calcs!P$18:P$2728,"&gt;0")=0,".",COUNTIFS(Calcs!$B$18:$B$2728,$B119,Calcs!P$18:P$2728,"&gt;0"))</f>
        <v>.</v>
      </c>
      <c r="N119" s="83" t="str">
        <f>IF(COUNTIFS(Calcs!$B$18:$B$2728,$B119,Calcs!Q$18:Q$2728,"&gt;0")=0,".",COUNTIFS(Calcs!$B$18:$B$2728,$B119,Calcs!Q$18:Q$2728,"&gt;0"))</f>
        <v>.</v>
      </c>
      <c r="O119" s="33"/>
      <c r="P119" s="33"/>
      <c r="Q119" s="140"/>
      <c r="R119" s="140"/>
      <c r="S119" s="140"/>
      <c r="T119" s="140"/>
      <c r="U119" s="140"/>
      <c r="V119" s="140"/>
      <c r="W119" s="140"/>
      <c r="X119" s="140"/>
      <c r="Y119" s="140"/>
      <c r="Z119" s="140"/>
      <c r="AA119" s="140"/>
      <c r="AB119" s="140"/>
      <c r="AC119" s="140"/>
      <c r="AD119" s="140"/>
      <c r="AE119" s="140"/>
      <c r="AF119" s="140"/>
      <c r="AG119" s="140"/>
      <c r="AH119" s="140"/>
      <c r="AI119" s="140"/>
      <c r="AJ119" s="140"/>
      <c r="AK119" s="140"/>
      <c r="AL119" s="140"/>
      <c r="AM119" s="140"/>
      <c r="AN119" s="140"/>
    </row>
    <row r="120" spans="1:40" ht="12.2" customHeight="1" outlineLevel="1" x14ac:dyDescent="0.2">
      <c r="A120" s="142">
        <f t="shared" si="1"/>
        <v>102</v>
      </c>
      <c r="B120" s="86"/>
      <c r="C120" s="32"/>
      <c r="D120" s="80" t="str">
        <f>IFERROR(AVERAGEIF(Calcs!$B$18:$B$2728,$B120,Calcs!L$18:L$2728),".")</f>
        <v>.</v>
      </c>
      <c r="E120" s="204" t="str">
        <f>IFERROR(AVERAGEIF(Calcs!$B$18:$B$2728,$B120,Calcs!M$18:M$2728),".")</f>
        <v>.</v>
      </c>
      <c r="F120" s="34" t="str">
        <f>IFERROR(AVERAGEIF(Calcs!$B$18:$B$2728,$B120,Calcs!N$18:N$2728),".")</f>
        <v>.</v>
      </c>
      <c r="G120" s="172" t="str">
        <f>IFERROR(AVERAGEIF(Calcs!$B$18:$B$2728,$B120,Calcs!O$18:O$2728),".")</f>
        <v>.</v>
      </c>
      <c r="H120" s="32"/>
      <c r="I120" s="81" t="str">
        <f>IF(COUNTIFS(Calcs!$E$18:$E$2728,1,Calcs!$F$18:$F$2728,I$12,Calcs!$C$18:$C$2728,0,Calcs!$B$18:$B$2728,$B120)=0,".",(COUNTIFS(Calcs!$E$18:$E$2728,1,Calcs!$F$18:$F$2728,I$12,Calcs!$C$18:$C$2728,0,Calcs!$B$18:$B$2728,$B120)))</f>
        <v>.</v>
      </c>
      <c r="J120" s="42" t="str">
        <f>IF(COUNTIFS(Calcs!$E$18:$E$2728,1,Calcs!$F$18:$F$2728,I$12,Calcs!$G$18:$G$2728,J$12,Calcs!$C$18:$C$2728,0,Calcs!$B$18:$B$2728,$B120)=0,".",COUNTIFS(Calcs!$E$18:$E$2728,1,Calcs!$F$18:$F$2728,I$12,Calcs!$G$18:$G$2728,J$12,Calcs!$C$18:$C$2728,0,Calcs!$B$18:$B$2728,$B120))</f>
        <v>.</v>
      </c>
      <c r="K120" s="42" t="str">
        <f>IF(COUNTIFS(Calcs!$E$18:$E$2728,1,Calcs!$F$18:$F$2728,K$12,Calcs!$C$18:$C$2728,0,Calcs!$B$18:$B$2728,$B120)=0,".",COUNTIFS(Calcs!$E$18:$E$2728,1,Calcs!$F$18:$F$2728,K$12,Calcs!$C$18:$C$2728,0,Calcs!$B$18:$B$2728,$B120))</f>
        <v>.</v>
      </c>
      <c r="L120" s="42" t="str">
        <f>IF(COUNTIFS(Calcs!$E$18:$E$2728,1,Calcs!$F$18:$F$2728,K$12,Calcs!$G$18:$G$2728,L$12,Calcs!$C$18:$C$2728,0,Calcs!$B$18:$B$2728,$B120)=0,".",COUNTIFS(Calcs!$E$18:$E$2728,1,Calcs!$F$18:$F$2728,K$12,Calcs!$G$18:$G$2728,L$12,Calcs!$C$18:$C$2728,0,Calcs!$B$18:$B$2728,$B120))</f>
        <v>.</v>
      </c>
      <c r="M120" s="35" t="str">
        <f>IF(COUNTIFS(Calcs!$B$18:$B$2728,$B120,Calcs!P$18:P$2728,"&gt;0")=0,".",COUNTIFS(Calcs!$B$18:$B$2728,$B120,Calcs!P$18:P$2728,"&gt;0"))</f>
        <v>.</v>
      </c>
      <c r="N120" s="83" t="str">
        <f>IF(COUNTIFS(Calcs!$B$18:$B$2728,$B120,Calcs!Q$18:Q$2728,"&gt;0")=0,".",COUNTIFS(Calcs!$B$18:$B$2728,$B120,Calcs!Q$18:Q$2728,"&gt;0"))</f>
        <v>.</v>
      </c>
      <c r="O120" s="33"/>
      <c r="P120" s="33"/>
      <c r="Q120" s="140"/>
      <c r="R120" s="140"/>
      <c r="S120" s="140"/>
      <c r="T120" s="140"/>
      <c r="U120" s="140"/>
      <c r="V120" s="140"/>
      <c r="W120" s="140"/>
      <c r="X120" s="140"/>
      <c r="Y120" s="140"/>
      <c r="Z120" s="140"/>
      <c r="AA120" s="140"/>
      <c r="AB120" s="140"/>
      <c r="AC120" s="140"/>
      <c r="AD120" s="140"/>
      <c r="AE120" s="140"/>
      <c r="AF120" s="140"/>
      <c r="AG120" s="140"/>
      <c r="AH120" s="140"/>
      <c r="AI120" s="140"/>
      <c r="AJ120" s="140"/>
      <c r="AK120" s="140"/>
      <c r="AL120" s="140"/>
      <c r="AM120" s="140"/>
      <c r="AN120" s="140"/>
    </row>
    <row r="121" spans="1:40" ht="12.2" customHeight="1" outlineLevel="1" x14ac:dyDescent="0.2">
      <c r="A121" s="142">
        <f t="shared" si="1"/>
        <v>103</v>
      </c>
      <c r="B121" s="86"/>
      <c r="C121" s="32"/>
      <c r="D121" s="80" t="str">
        <f>IFERROR(AVERAGEIF(Calcs!$B$18:$B$2728,$B121,Calcs!L$18:L$2728),".")</f>
        <v>.</v>
      </c>
      <c r="E121" s="204" t="str">
        <f>IFERROR(AVERAGEIF(Calcs!$B$18:$B$2728,$B121,Calcs!M$18:M$2728),".")</f>
        <v>.</v>
      </c>
      <c r="F121" s="34" t="str">
        <f>IFERROR(AVERAGEIF(Calcs!$B$18:$B$2728,$B121,Calcs!N$18:N$2728),".")</f>
        <v>.</v>
      </c>
      <c r="G121" s="172" t="str">
        <f>IFERROR(AVERAGEIF(Calcs!$B$18:$B$2728,$B121,Calcs!O$18:O$2728),".")</f>
        <v>.</v>
      </c>
      <c r="H121" s="32"/>
      <c r="I121" s="81" t="str">
        <f>IF(COUNTIFS(Calcs!$E$18:$E$2728,1,Calcs!$F$18:$F$2728,I$12,Calcs!$C$18:$C$2728,0,Calcs!$B$18:$B$2728,$B121)=0,".",(COUNTIFS(Calcs!$E$18:$E$2728,1,Calcs!$F$18:$F$2728,I$12,Calcs!$C$18:$C$2728,0,Calcs!$B$18:$B$2728,$B121)))</f>
        <v>.</v>
      </c>
      <c r="J121" s="42" t="str">
        <f>IF(COUNTIFS(Calcs!$E$18:$E$2728,1,Calcs!$F$18:$F$2728,I$12,Calcs!$G$18:$G$2728,J$12,Calcs!$C$18:$C$2728,0,Calcs!$B$18:$B$2728,$B121)=0,".",COUNTIFS(Calcs!$E$18:$E$2728,1,Calcs!$F$18:$F$2728,I$12,Calcs!$G$18:$G$2728,J$12,Calcs!$C$18:$C$2728,0,Calcs!$B$18:$B$2728,$B121))</f>
        <v>.</v>
      </c>
      <c r="K121" s="42" t="str">
        <f>IF(COUNTIFS(Calcs!$E$18:$E$2728,1,Calcs!$F$18:$F$2728,K$12,Calcs!$C$18:$C$2728,0,Calcs!$B$18:$B$2728,$B121)=0,".",COUNTIFS(Calcs!$E$18:$E$2728,1,Calcs!$F$18:$F$2728,K$12,Calcs!$C$18:$C$2728,0,Calcs!$B$18:$B$2728,$B121))</f>
        <v>.</v>
      </c>
      <c r="L121" s="42" t="str">
        <f>IF(COUNTIFS(Calcs!$E$18:$E$2728,1,Calcs!$F$18:$F$2728,K$12,Calcs!$G$18:$G$2728,L$12,Calcs!$C$18:$C$2728,0,Calcs!$B$18:$B$2728,$B121)=0,".",COUNTIFS(Calcs!$E$18:$E$2728,1,Calcs!$F$18:$F$2728,K$12,Calcs!$G$18:$G$2728,L$12,Calcs!$C$18:$C$2728,0,Calcs!$B$18:$B$2728,$B121))</f>
        <v>.</v>
      </c>
      <c r="M121" s="35" t="str">
        <f>IF(COUNTIFS(Calcs!$B$18:$B$2728,$B121,Calcs!P$18:P$2728,"&gt;0")=0,".",COUNTIFS(Calcs!$B$18:$B$2728,$B121,Calcs!P$18:P$2728,"&gt;0"))</f>
        <v>.</v>
      </c>
      <c r="N121" s="83" t="str">
        <f>IF(COUNTIFS(Calcs!$B$18:$B$2728,$B121,Calcs!Q$18:Q$2728,"&gt;0")=0,".",COUNTIFS(Calcs!$B$18:$B$2728,$B121,Calcs!Q$18:Q$2728,"&gt;0"))</f>
        <v>.</v>
      </c>
      <c r="O121" s="33"/>
      <c r="P121" s="33"/>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row>
    <row r="122" spans="1:40" ht="12.2" customHeight="1" outlineLevel="1" x14ac:dyDescent="0.2">
      <c r="A122" s="142">
        <f t="shared" si="1"/>
        <v>104</v>
      </c>
      <c r="B122" s="86"/>
      <c r="C122" s="32"/>
      <c r="D122" s="80" t="str">
        <f>IFERROR(AVERAGEIF(Calcs!$B$18:$B$2728,$B122,Calcs!L$18:L$2728),".")</f>
        <v>.</v>
      </c>
      <c r="E122" s="204" t="str">
        <f>IFERROR(AVERAGEIF(Calcs!$B$18:$B$2728,$B122,Calcs!M$18:M$2728),".")</f>
        <v>.</v>
      </c>
      <c r="F122" s="34" t="str">
        <f>IFERROR(AVERAGEIF(Calcs!$B$18:$B$2728,$B122,Calcs!N$18:N$2728),".")</f>
        <v>.</v>
      </c>
      <c r="G122" s="172" t="str">
        <f>IFERROR(AVERAGEIF(Calcs!$B$18:$B$2728,$B122,Calcs!O$18:O$2728),".")</f>
        <v>.</v>
      </c>
      <c r="H122" s="32"/>
      <c r="I122" s="81" t="str">
        <f>IF(COUNTIFS(Calcs!$E$18:$E$2728,1,Calcs!$F$18:$F$2728,I$12,Calcs!$C$18:$C$2728,0,Calcs!$B$18:$B$2728,$B122)=0,".",(COUNTIFS(Calcs!$E$18:$E$2728,1,Calcs!$F$18:$F$2728,I$12,Calcs!$C$18:$C$2728,0,Calcs!$B$18:$B$2728,$B122)))</f>
        <v>.</v>
      </c>
      <c r="J122" s="42" t="str">
        <f>IF(COUNTIFS(Calcs!$E$18:$E$2728,1,Calcs!$F$18:$F$2728,I$12,Calcs!$G$18:$G$2728,J$12,Calcs!$C$18:$C$2728,0,Calcs!$B$18:$B$2728,$B122)=0,".",COUNTIFS(Calcs!$E$18:$E$2728,1,Calcs!$F$18:$F$2728,I$12,Calcs!$G$18:$G$2728,J$12,Calcs!$C$18:$C$2728,0,Calcs!$B$18:$B$2728,$B122))</f>
        <v>.</v>
      </c>
      <c r="K122" s="42" t="str">
        <f>IF(COUNTIFS(Calcs!$E$18:$E$2728,1,Calcs!$F$18:$F$2728,K$12,Calcs!$C$18:$C$2728,0,Calcs!$B$18:$B$2728,$B122)=0,".",COUNTIFS(Calcs!$E$18:$E$2728,1,Calcs!$F$18:$F$2728,K$12,Calcs!$C$18:$C$2728,0,Calcs!$B$18:$B$2728,$B122))</f>
        <v>.</v>
      </c>
      <c r="L122" s="42" t="str">
        <f>IF(COUNTIFS(Calcs!$E$18:$E$2728,1,Calcs!$F$18:$F$2728,K$12,Calcs!$G$18:$G$2728,L$12,Calcs!$C$18:$C$2728,0,Calcs!$B$18:$B$2728,$B122)=0,".",COUNTIFS(Calcs!$E$18:$E$2728,1,Calcs!$F$18:$F$2728,K$12,Calcs!$G$18:$G$2728,L$12,Calcs!$C$18:$C$2728,0,Calcs!$B$18:$B$2728,$B122))</f>
        <v>.</v>
      </c>
      <c r="M122" s="35" t="str">
        <f>IF(COUNTIFS(Calcs!$B$18:$B$2728,$B122,Calcs!P$18:P$2728,"&gt;0")=0,".",COUNTIFS(Calcs!$B$18:$B$2728,$B122,Calcs!P$18:P$2728,"&gt;0"))</f>
        <v>.</v>
      </c>
      <c r="N122" s="83" t="str">
        <f>IF(COUNTIFS(Calcs!$B$18:$B$2728,$B122,Calcs!Q$18:Q$2728,"&gt;0")=0,".",COUNTIFS(Calcs!$B$18:$B$2728,$B122,Calcs!Q$18:Q$2728,"&gt;0"))</f>
        <v>.</v>
      </c>
      <c r="O122" s="33"/>
      <c r="P122" s="33"/>
      <c r="Q122" s="140"/>
      <c r="R122" s="140"/>
      <c r="S122" s="140"/>
      <c r="T122" s="140"/>
      <c r="U122" s="140"/>
      <c r="V122" s="140"/>
      <c r="W122" s="140"/>
      <c r="X122" s="140"/>
      <c r="Y122" s="140"/>
      <c r="Z122" s="140"/>
      <c r="AA122" s="140"/>
      <c r="AB122" s="140"/>
      <c r="AC122" s="140"/>
      <c r="AD122" s="140"/>
      <c r="AE122" s="140"/>
      <c r="AF122" s="140"/>
      <c r="AG122" s="140"/>
      <c r="AH122" s="140"/>
      <c r="AI122" s="140"/>
      <c r="AJ122" s="140"/>
      <c r="AK122" s="140"/>
      <c r="AL122" s="140"/>
      <c r="AM122" s="140"/>
      <c r="AN122" s="140"/>
    </row>
    <row r="123" spans="1:40" ht="12.2" customHeight="1" outlineLevel="1" x14ac:dyDescent="0.2">
      <c r="A123" s="142">
        <f t="shared" si="1"/>
        <v>105</v>
      </c>
      <c r="B123" s="86"/>
      <c r="C123" s="32"/>
      <c r="D123" s="80" t="str">
        <f>IFERROR(AVERAGEIF(Calcs!$B$18:$B$2728,$B123,Calcs!L$18:L$2728),".")</f>
        <v>.</v>
      </c>
      <c r="E123" s="204" t="str">
        <f>IFERROR(AVERAGEIF(Calcs!$B$18:$B$2728,$B123,Calcs!M$18:M$2728),".")</f>
        <v>.</v>
      </c>
      <c r="F123" s="34" t="str">
        <f>IFERROR(AVERAGEIF(Calcs!$B$18:$B$2728,$B123,Calcs!N$18:N$2728),".")</f>
        <v>.</v>
      </c>
      <c r="G123" s="172" t="str">
        <f>IFERROR(AVERAGEIF(Calcs!$B$18:$B$2728,$B123,Calcs!O$18:O$2728),".")</f>
        <v>.</v>
      </c>
      <c r="H123" s="32"/>
      <c r="I123" s="81" t="str">
        <f>IF(COUNTIFS(Calcs!$E$18:$E$2728,1,Calcs!$F$18:$F$2728,I$12,Calcs!$C$18:$C$2728,0,Calcs!$B$18:$B$2728,$B123)=0,".",(COUNTIFS(Calcs!$E$18:$E$2728,1,Calcs!$F$18:$F$2728,I$12,Calcs!$C$18:$C$2728,0,Calcs!$B$18:$B$2728,$B123)))</f>
        <v>.</v>
      </c>
      <c r="J123" s="42" t="str">
        <f>IF(COUNTIFS(Calcs!$E$18:$E$2728,1,Calcs!$F$18:$F$2728,I$12,Calcs!$G$18:$G$2728,J$12,Calcs!$C$18:$C$2728,0,Calcs!$B$18:$B$2728,$B123)=0,".",COUNTIFS(Calcs!$E$18:$E$2728,1,Calcs!$F$18:$F$2728,I$12,Calcs!$G$18:$G$2728,J$12,Calcs!$C$18:$C$2728,0,Calcs!$B$18:$B$2728,$B123))</f>
        <v>.</v>
      </c>
      <c r="K123" s="42" t="str">
        <f>IF(COUNTIFS(Calcs!$E$18:$E$2728,1,Calcs!$F$18:$F$2728,K$12,Calcs!$C$18:$C$2728,0,Calcs!$B$18:$B$2728,$B123)=0,".",COUNTIFS(Calcs!$E$18:$E$2728,1,Calcs!$F$18:$F$2728,K$12,Calcs!$C$18:$C$2728,0,Calcs!$B$18:$B$2728,$B123))</f>
        <v>.</v>
      </c>
      <c r="L123" s="42" t="str">
        <f>IF(COUNTIFS(Calcs!$E$18:$E$2728,1,Calcs!$F$18:$F$2728,K$12,Calcs!$G$18:$G$2728,L$12,Calcs!$C$18:$C$2728,0,Calcs!$B$18:$B$2728,$B123)=0,".",COUNTIFS(Calcs!$E$18:$E$2728,1,Calcs!$F$18:$F$2728,K$12,Calcs!$G$18:$G$2728,L$12,Calcs!$C$18:$C$2728,0,Calcs!$B$18:$B$2728,$B123))</f>
        <v>.</v>
      </c>
      <c r="M123" s="35" t="str">
        <f>IF(COUNTIFS(Calcs!$B$18:$B$2728,$B123,Calcs!P$18:P$2728,"&gt;0")=0,".",COUNTIFS(Calcs!$B$18:$B$2728,$B123,Calcs!P$18:P$2728,"&gt;0"))</f>
        <v>.</v>
      </c>
      <c r="N123" s="83" t="str">
        <f>IF(COUNTIFS(Calcs!$B$18:$B$2728,$B123,Calcs!Q$18:Q$2728,"&gt;0")=0,".",COUNTIFS(Calcs!$B$18:$B$2728,$B123,Calcs!Q$18:Q$2728,"&gt;0"))</f>
        <v>.</v>
      </c>
      <c r="O123" s="33"/>
      <c r="P123" s="33"/>
      <c r="Q123" s="140"/>
      <c r="R123" s="140"/>
      <c r="S123" s="140"/>
      <c r="T123" s="140"/>
      <c r="U123" s="140"/>
      <c r="V123" s="140"/>
      <c r="W123" s="140"/>
      <c r="X123" s="140"/>
      <c r="Y123" s="140"/>
      <c r="Z123" s="140"/>
      <c r="AA123" s="140"/>
      <c r="AB123" s="140"/>
      <c r="AC123" s="140"/>
      <c r="AD123" s="140"/>
      <c r="AE123" s="140"/>
      <c r="AF123" s="140"/>
      <c r="AG123" s="140"/>
      <c r="AH123" s="140"/>
      <c r="AI123" s="140"/>
      <c r="AJ123" s="140"/>
      <c r="AK123" s="140"/>
      <c r="AL123" s="140"/>
      <c r="AM123" s="140"/>
      <c r="AN123" s="140"/>
    </row>
    <row r="124" spans="1:40" ht="12.2" customHeight="1" outlineLevel="1" x14ac:dyDescent="0.2">
      <c r="A124" s="142">
        <f t="shared" si="1"/>
        <v>106</v>
      </c>
      <c r="B124" s="86"/>
      <c r="C124" s="32"/>
      <c r="D124" s="80" t="str">
        <f>IFERROR(AVERAGEIF(Calcs!$B$18:$B$2728,$B124,Calcs!L$18:L$2728),".")</f>
        <v>.</v>
      </c>
      <c r="E124" s="204" t="str">
        <f>IFERROR(AVERAGEIF(Calcs!$B$18:$B$2728,$B124,Calcs!M$18:M$2728),".")</f>
        <v>.</v>
      </c>
      <c r="F124" s="34" t="str">
        <f>IFERROR(AVERAGEIF(Calcs!$B$18:$B$2728,$B124,Calcs!N$18:N$2728),".")</f>
        <v>.</v>
      </c>
      <c r="G124" s="172" t="str">
        <f>IFERROR(AVERAGEIF(Calcs!$B$18:$B$2728,$B124,Calcs!O$18:O$2728),".")</f>
        <v>.</v>
      </c>
      <c r="H124" s="32"/>
      <c r="I124" s="81" t="str">
        <f>IF(COUNTIFS(Calcs!$E$18:$E$2728,1,Calcs!$F$18:$F$2728,I$12,Calcs!$C$18:$C$2728,0,Calcs!$B$18:$B$2728,$B124)=0,".",(COUNTIFS(Calcs!$E$18:$E$2728,1,Calcs!$F$18:$F$2728,I$12,Calcs!$C$18:$C$2728,0,Calcs!$B$18:$B$2728,$B124)))</f>
        <v>.</v>
      </c>
      <c r="J124" s="42" t="str">
        <f>IF(COUNTIFS(Calcs!$E$18:$E$2728,1,Calcs!$F$18:$F$2728,I$12,Calcs!$G$18:$G$2728,J$12,Calcs!$C$18:$C$2728,0,Calcs!$B$18:$B$2728,$B124)=0,".",COUNTIFS(Calcs!$E$18:$E$2728,1,Calcs!$F$18:$F$2728,I$12,Calcs!$G$18:$G$2728,J$12,Calcs!$C$18:$C$2728,0,Calcs!$B$18:$B$2728,$B124))</f>
        <v>.</v>
      </c>
      <c r="K124" s="42" t="str">
        <f>IF(COUNTIFS(Calcs!$E$18:$E$2728,1,Calcs!$F$18:$F$2728,K$12,Calcs!$C$18:$C$2728,0,Calcs!$B$18:$B$2728,$B124)=0,".",COUNTIFS(Calcs!$E$18:$E$2728,1,Calcs!$F$18:$F$2728,K$12,Calcs!$C$18:$C$2728,0,Calcs!$B$18:$B$2728,$B124))</f>
        <v>.</v>
      </c>
      <c r="L124" s="42" t="str">
        <f>IF(COUNTIFS(Calcs!$E$18:$E$2728,1,Calcs!$F$18:$F$2728,K$12,Calcs!$G$18:$G$2728,L$12,Calcs!$C$18:$C$2728,0,Calcs!$B$18:$B$2728,$B124)=0,".",COUNTIFS(Calcs!$E$18:$E$2728,1,Calcs!$F$18:$F$2728,K$12,Calcs!$G$18:$G$2728,L$12,Calcs!$C$18:$C$2728,0,Calcs!$B$18:$B$2728,$B124))</f>
        <v>.</v>
      </c>
      <c r="M124" s="35" t="str">
        <f>IF(COUNTIFS(Calcs!$B$18:$B$2728,$B124,Calcs!P$18:P$2728,"&gt;0")=0,".",COUNTIFS(Calcs!$B$18:$B$2728,$B124,Calcs!P$18:P$2728,"&gt;0"))</f>
        <v>.</v>
      </c>
      <c r="N124" s="83" t="str">
        <f>IF(COUNTIFS(Calcs!$B$18:$B$2728,$B124,Calcs!Q$18:Q$2728,"&gt;0")=0,".",COUNTIFS(Calcs!$B$18:$B$2728,$B124,Calcs!Q$18:Q$2728,"&gt;0"))</f>
        <v>.</v>
      </c>
      <c r="O124" s="33"/>
      <c r="P124" s="33"/>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row>
    <row r="125" spans="1:40" ht="12.2" customHeight="1" outlineLevel="1" x14ac:dyDescent="0.2">
      <c r="A125" s="142">
        <f t="shared" si="1"/>
        <v>107</v>
      </c>
      <c r="B125" s="86"/>
      <c r="C125" s="32"/>
      <c r="D125" s="80" t="str">
        <f>IFERROR(AVERAGEIF(Calcs!$B$18:$B$2728,$B125,Calcs!L$18:L$2728),".")</f>
        <v>.</v>
      </c>
      <c r="E125" s="204" t="str">
        <f>IFERROR(AVERAGEIF(Calcs!$B$18:$B$2728,$B125,Calcs!M$18:M$2728),".")</f>
        <v>.</v>
      </c>
      <c r="F125" s="34" t="str">
        <f>IFERROR(AVERAGEIF(Calcs!$B$18:$B$2728,$B125,Calcs!N$18:N$2728),".")</f>
        <v>.</v>
      </c>
      <c r="G125" s="172" t="str">
        <f>IFERROR(AVERAGEIF(Calcs!$B$18:$B$2728,$B125,Calcs!O$18:O$2728),".")</f>
        <v>.</v>
      </c>
      <c r="H125" s="32"/>
      <c r="I125" s="81" t="str">
        <f>IF(COUNTIFS(Calcs!$E$18:$E$2728,1,Calcs!$F$18:$F$2728,I$12,Calcs!$C$18:$C$2728,0,Calcs!$B$18:$B$2728,$B125)=0,".",(COUNTIFS(Calcs!$E$18:$E$2728,1,Calcs!$F$18:$F$2728,I$12,Calcs!$C$18:$C$2728,0,Calcs!$B$18:$B$2728,$B125)))</f>
        <v>.</v>
      </c>
      <c r="J125" s="42" t="str">
        <f>IF(COUNTIFS(Calcs!$E$18:$E$2728,1,Calcs!$F$18:$F$2728,I$12,Calcs!$G$18:$G$2728,J$12,Calcs!$C$18:$C$2728,0,Calcs!$B$18:$B$2728,$B125)=0,".",COUNTIFS(Calcs!$E$18:$E$2728,1,Calcs!$F$18:$F$2728,I$12,Calcs!$G$18:$G$2728,J$12,Calcs!$C$18:$C$2728,0,Calcs!$B$18:$B$2728,$B125))</f>
        <v>.</v>
      </c>
      <c r="K125" s="42" t="str">
        <f>IF(COUNTIFS(Calcs!$E$18:$E$2728,1,Calcs!$F$18:$F$2728,K$12,Calcs!$C$18:$C$2728,0,Calcs!$B$18:$B$2728,$B125)=0,".",COUNTIFS(Calcs!$E$18:$E$2728,1,Calcs!$F$18:$F$2728,K$12,Calcs!$C$18:$C$2728,0,Calcs!$B$18:$B$2728,$B125))</f>
        <v>.</v>
      </c>
      <c r="L125" s="42" t="str">
        <f>IF(COUNTIFS(Calcs!$E$18:$E$2728,1,Calcs!$F$18:$F$2728,K$12,Calcs!$G$18:$G$2728,L$12,Calcs!$C$18:$C$2728,0,Calcs!$B$18:$B$2728,$B125)=0,".",COUNTIFS(Calcs!$E$18:$E$2728,1,Calcs!$F$18:$F$2728,K$12,Calcs!$G$18:$G$2728,L$12,Calcs!$C$18:$C$2728,0,Calcs!$B$18:$B$2728,$B125))</f>
        <v>.</v>
      </c>
      <c r="M125" s="35" t="str">
        <f>IF(COUNTIFS(Calcs!$B$18:$B$2728,$B125,Calcs!P$18:P$2728,"&gt;0")=0,".",COUNTIFS(Calcs!$B$18:$B$2728,$B125,Calcs!P$18:P$2728,"&gt;0"))</f>
        <v>.</v>
      </c>
      <c r="N125" s="83" t="str">
        <f>IF(COUNTIFS(Calcs!$B$18:$B$2728,$B125,Calcs!Q$18:Q$2728,"&gt;0")=0,".",COUNTIFS(Calcs!$B$18:$B$2728,$B125,Calcs!Q$18:Q$2728,"&gt;0"))</f>
        <v>.</v>
      </c>
      <c r="O125" s="33"/>
      <c r="P125" s="33"/>
      <c r="Q125" s="140"/>
      <c r="R125" s="140"/>
      <c r="S125" s="140"/>
      <c r="T125" s="140"/>
      <c r="U125" s="140"/>
      <c r="V125" s="140"/>
      <c r="W125" s="140"/>
      <c r="X125" s="140"/>
      <c r="Y125" s="140"/>
      <c r="Z125" s="140"/>
      <c r="AA125" s="140"/>
      <c r="AB125" s="140"/>
      <c r="AC125" s="140"/>
      <c r="AD125" s="140"/>
      <c r="AE125" s="140"/>
      <c r="AF125" s="140"/>
      <c r="AG125" s="140"/>
      <c r="AH125" s="140"/>
      <c r="AI125" s="140"/>
      <c r="AJ125" s="140"/>
      <c r="AK125" s="140"/>
      <c r="AL125" s="140"/>
      <c r="AM125" s="140"/>
      <c r="AN125" s="140"/>
    </row>
    <row r="126" spans="1:40" ht="12.2" customHeight="1" outlineLevel="1" x14ac:dyDescent="0.2">
      <c r="A126" s="142">
        <f t="shared" si="1"/>
        <v>108</v>
      </c>
      <c r="B126" s="86"/>
      <c r="C126" s="32"/>
      <c r="D126" s="80" t="str">
        <f>IFERROR(AVERAGEIF(Calcs!$B$18:$B$2728,$B126,Calcs!L$18:L$2728),".")</f>
        <v>.</v>
      </c>
      <c r="E126" s="204" t="str">
        <f>IFERROR(AVERAGEIF(Calcs!$B$18:$B$2728,$B126,Calcs!M$18:M$2728),".")</f>
        <v>.</v>
      </c>
      <c r="F126" s="34" t="str">
        <f>IFERROR(AVERAGEIF(Calcs!$B$18:$B$2728,$B126,Calcs!N$18:N$2728),".")</f>
        <v>.</v>
      </c>
      <c r="G126" s="172" t="str">
        <f>IFERROR(AVERAGEIF(Calcs!$B$18:$B$2728,$B126,Calcs!O$18:O$2728),".")</f>
        <v>.</v>
      </c>
      <c r="H126" s="32"/>
      <c r="I126" s="81" t="str">
        <f>IF(COUNTIFS(Calcs!$E$18:$E$2728,1,Calcs!$F$18:$F$2728,I$12,Calcs!$C$18:$C$2728,0,Calcs!$B$18:$B$2728,$B126)=0,".",(COUNTIFS(Calcs!$E$18:$E$2728,1,Calcs!$F$18:$F$2728,I$12,Calcs!$C$18:$C$2728,0,Calcs!$B$18:$B$2728,$B126)))</f>
        <v>.</v>
      </c>
      <c r="J126" s="42" t="str">
        <f>IF(COUNTIFS(Calcs!$E$18:$E$2728,1,Calcs!$F$18:$F$2728,I$12,Calcs!$G$18:$G$2728,J$12,Calcs!$C$18:$C$2728,0,Calcs!$B$18:$B$2728,$B126)=0,".",COUNTIFS(Calcs!$E$18:$E$2728,1,Calcs!$F$18:$F$2728,I$12,Calcs!$G$18:$G$2728,J$12,Calcs!$C$18:$C$2728,0,Calcs!$B$18:$B$2728,$B126))</f>
        <v>.</v>
      </c>
      <c r="K126" s="42" t="str">
        <f>IF(COUNTIFS(Calcs!$E$18:$E$2728,1,Calcs!$F$18:$F$2728,K$12,Calcs!$C$18:$C$2728,0,Calcs!$B$18:$B$2728,$B126)=0,".",COUNTIFS(Calcs!$E$18:$E$2728,1,Calcs!$F$18:$F$2728,K$12,Calcs!$C$18:$C$2728,0,Calcs!$B$18:$B$2728,$B126))</f>
        <v>.</v>
      </c>
      <c r="L126" s="42" t="str">
        <f>IF(COUNTIFS(Calcs!$E$18:$E$2728,1,Calcs!$F$18:$F$2728,K$12,Calcs!$G$18:$G$2728,L$12,Calcs!$C$18:$C$2728,0,Calcs!$B$18:$B$2728,$B126)=0,".",COUNTIFS(Calcs!$E$18:$E$2728,1,Calcs!$F$18:$F$2728,K$12,Calcs!$G$18:$G$2728,L$12,Calcs!$C$18:$C$2728,0,Calcs!$B$18:$B$2728,$B126))</f>
        <v>.</v>
      </c>
      <c r="M126" s="35" t="str">
        <f>IF(COUNTIFS(Calcs!$B$18:$B$2728,$B126,Calcs!P$18:P$2728,"&gt;0")=0,".",COUNTIFS(Calcs!$B$18:$B$2728,$B126,Calcs!P$18:P$2728,"&gt;0"))</f>
        <v>.</v>
      </c>
      <c r="N126" s="83" t="str">
        <f>IF(COUNTIFS(Calcs!$B$18:$B$2728,$B126,Calcs!Q$18:Q$2728,"&gt;0")=0,".",COUNTIFS(Calcs!$B$18:$B$2728,$B126,Calcs!Q$18:Q$2728,"&gt;0"))</f>
        <v>.</v>
      </c>
      <c r="O126" s="33"/>
      <c r="P126" s="33"/>
      <c r="Q126" s="140"/>
      <c r="R126" s="140"/>
      <c r="S126" s="140"/>
      <c r="T126" s="140"/>
      <c r="U126" s="140"/>
      <c r="V126" s="140"/>
      <c r="W126" s="140"/>
      <c r="X126" s="140"/>
      <c r="Y126" s="140"/>
      <c r="Z126" s="140"/>
      <c r="AA126" s="140"/>
      <c r="AB126" s="140"/>
      <c r="AC126" s="140"/>
      <c r="AD126" s="140"/>
      <c r="AE126" s="140"/>
      <c r="AF126" s="140"/>
      <c r="AG126" s="140"/>
      <c r="AH126" s="140"/>
      <c r="AI126" s="140"/>
      <c r="AJ126" s="140"/>
      <c r="AK126" s="140"/>
      <c r="AL126" s="140"/>
      <c r="AM126" s="140"/>
      <c r="AN126" s="140"/>
    </row>
    <row r="127" spans="1:40" ht="12.2" customHeight="1" outlineLevel="1" x14ac:dyDescent="0.2">
      <c r="A127" s="142">
        <f t="shared" si="1"/>
        <v>109</v>
      </c>
      <c r="B127" s="86"/>
      <c r="C127" s="32"/>
      <c r="D127" s="80" t="str">
        <f>IFERROR(AVERAGEIF(Calcs!$B$18:$B$2728,$B127,Calcs!L$18:L$2728),".")</f>
        <v>.</v>
      </c>
      <c r="E127" s="204" t="str">
        <f>IFERROR(AVERAGEIF(Calcs!$B$18:$B$2728,$B127,Calcs!M$18:M$2728),".")</f>
        <v>.</v>
      </c>
      <c r="F127" s="34" t="str">
        <f>IFERROR(AVERAGEIF(Calcs!$B$18:$B$2728,$B127,Calcs!N$18:N$2728),".")</f>
        <v>.</v>
      </c>
      <c r="G127" s="172" t="str">
        <f>IFERROR(AVERAGEIF(Calcs!$B$18:$B$2728,$B127,Calcs!O$18:O$2728),".")</f>
        <v>.</v>
      </c>
      <c r="H127" s="32"/>
      <c r="I127" s="81" t="str">
        <f>IF(COUNTIFS(Calcs!$E$18:$E$2728,1,Calcs!$F$18:$F$2728,I$12,Calcs!$C$18:$C$2728,0,Calcs!$B$18:$B$2728,$B127)=0,".",(COUNTIFS(Calcs!$E$18:$E$2728,1,Calcs!$F$18:$F$2728,I$12,Calcs!$C$18:$C$2728,0,Calcs!$B$18:$B$2728,$B127)))</f>
        <v>.</v>
      </c>
      <c r="J127" s="42" t="str">
        <f>IF(COUNTIFS(Calcs!$E$18:$E$2728,1,Calcs!$F$18:$F$2728,I$12,Calcs!$G$18:$G$2728,J$12,Calcs!$C$18:$C$2728,0,Calcs!$B$18:$B$2728,$B127)=0,".",COUNTIFS(Calcs!$E$18:$E$2728,1,Calcs!$F$18:$F$2728,I$12,Calcs!$G$18:$G$2728,J$12,Calcs!$C$18:$C$2728,0,Calcs!$B$18:$B$2728,$B127))</f>
        <v>.</v>
      </c>
      <c r="K127" s="42" t="str">
        <f>IF(COUNTIFS(Calcs!$E$18:$E$2728,1,Calcs!$F$18:$F$2728,K$12,Calcs!$C$18:$C$2728,0,Calcs!$B$18:$B$2728,$B127)=0,".",COUNTIFS(Calcs!$E$18:$E$2728,1,Calcs!$F$18:$F$2728,K$12,Calcs!$C$18:$C$2728,0,Calcs!$B$18:$B$2728,$B127))</f>
        <v>.</v>
      </c>
      <c r="L127" s="42" t="str">
        <f>IF(COUNTIFS(Calcs!$E$18:$E$2728,1,Calcs!$F$18:$F$2728,K$12,Calcs!$G$18:$G$2728,L$12,Calcs!$C$18:$C$2728,0,Calcs!$B$18:$B$2728,$B127)=0,".",COUNTIFS(Calcs!$E$18:$E$2728,1,Calcs!$F$18:$F$2728,K$12,Calcs!$G$18:$G$2728,L$12,Calcs!$C$18:$C$2728,0,Calcs!$B$18:$B$2728,$B127))</f>
        <v>.</v>
      </c>
      <c r="M127" s="35" t="str">
        <f>IF(COUNTIFS(Calcs!$B$18:$B$2728,$B127,Calcs!P$18:P$2728,"&gt;0")=0,".",COUNTIFS(Calcs!$B$18:$B$2728,$B127,Calcs!P$18:P$2728,"&gt;0"))</f>
        <v>.</v>
      </c>
      <c r="N127" s="83" t="str">
        <f>IF(COUNTIFS(Calcs!$B$18:$B$2728,$B127,Calcs!Q$18:Q$2728,"&gt;0")=0,".",COUNTIFS(Calcs!$B$18:$B$2728,$B127,Calcs!Q$18:Q$2728,"&gt;0"))</f>
        <v>.</v>
      </c>
      <c r="O127" s="33"/>
      <c r="P127" s="33"/>
      <c r="Q127" s="140"/>
      <c r="R127" s="140"/>
      <c r="S127" s="140"/>
      <c r="T127" s="140"/>
      <c r="U127" s="140"/>
      <c r="V127" s="140"/>
      <c r="W127" s="140"/>
      <c r="X127" s="140"/>
      <c r="Y127" s="140"/>
      <c r="Z127" s="140"/>
      <c r="AA127" s="140"/>
      <c r="AB127" s="140"/>
      <c r="AC127" s="140"/>
      <c r="AD127" s="140"/>
      <c r="AE127" s="140"/>
      <c r="AF127" s="140"/>
      <c r="AG127" s="140"/>
      <c r="AH127" s="140"/>
      <c r="AI127" s="140"/>
      <c r="AJ127" s="140"/>
      <c r="AK127" s="140"/>
      <c r="AL127" s="140"/>
      <c r="AM127" s="140"/>
      <c r="AN127" s="140"/>
    </row>
    <row r="128" spans="1:40" ht="12.2" customHeight="1" outlineLevel="1" x14ac:dyDescent="0.2">
      <c r="A128" s="142">
        <f t="shared" si="1"/>
        <v>110</v>
      </c>
      <c r="B128" s="86"/>
      <c r="C128" s="32"/>
      <c r="D128" s="80" t="str">
        <f>IFERROR(AVERAGEIF(Calcs!$B$18:$B$2728,$B128,Calcs!L$18:L$2728),".")</f>
        <v>.</v>
      </c>
      <c r="E128" s="204" t="str">
        <f>IFERROR(AVERAGEIF(Calcs!$B$18:$B$2728,$B128,Calcs!M$18:M$2728),".")</f>
        <v>.</v>
      </c>
      <c r="F128" s="34" t="str">
        <f>IFERROR(AVERAGEIF(Calcs!$B$18:$B$2728,$B128,Calcs!N$18:N$2728),".")</f>
        <v>.</v>
      </c>
      <c r="G128" s="172" t="str">
        <f>IFERROR(AVERAGEIF(Calcs!$B$18:$B$2728,$B128,Calcs!O$18:O$2728),".")</f>
        <v>.</v>
      </c>
      <c r="H128" s="32"/>
      <c r="I128" s="81" t="str">
        <f>IF(COUNTIFS(Calcs!$E$18:$E$2728,1,Calcs!$F$18:$F$2728,I$12,Calcs!$C$18:$C$2728,0,Calcs!$B$18:$B$2728,$B128)=0,".",(COUNTIFS(Calcs!$E$18:$E$2728,1,Calcs!$F$18:$F$2728,I$12,Calcs!$C$18:$C$2728,0,Calcs!$B$18:$B$2728,$B128)))</f>
        <v>.</v>
      </c>
      <c r="J128" s="42" t="str">
        <f>IF(COUNTIFS(Calcs!$E$18:$E$2728,1,Calcs!$F$18:$F$2728,I$12,Calcs!$G$18:$G$2728,J$12,Calcs!$C$18:$C$2728,0,Calcs!$B$18:$B$2728,$B128)=0,".",COUNTIFS(Calcs!$E$18:$E$2728,1,Calcs!$F$18:$F$2728,I$12,Calcs!$G$18:$G$2728,J$12,Calcs!$C$18:$C$2728,0,Calcs!$B$18:$B$2728,$B128))</f>
        <v>.</v>
      </c>
      <c r="K128" s="42" t="str">
        <f>IF(COUNTIFS(Calcs!$E$18:$E$2728,1,Calcs!$F$18:$F$2728,K$12,Calcs!$C$18:$C$2728,0,Calcs!$B$18:$B$2728,$B128)=0,".",COUNTIFS(Calcs!$E$18:$E$2728,1,Calcs!$F$18:$F$2728,K$12,Calcs!$C$18:$C$2728,0,Calcs!$B$18:$B$2728,$B128))</f>
        <v>.</v>
      </c>
      <c r="L128" s="42" t="str">
        <f>IF(COUNTIFS(Calcs!$E$18:$E$2728,1,Calcs!$F$18:$F$2728,K$12,Calcs!$G$18:$G$2728,L$12,Calcs!$C$18:$C$2728,0,Calcs!$B$18:$B$2728,$B128)=0,".",COUNTIFS(Calcs!$E$18:$E$2728,1,Calcs!$F$18:$F$2728,K$12,Calcs!$G$18:$G$2728,L$12,Calcs!$C$18:$C$2728,0,Calcs!$B$18:$B$2728,$B128))</f>
        <v>.</v>
      </c>
      <c r="M128" s="35" t="str">
        <f>IF(COUNTIFS(Calcs!$B$18:$B$2728,$B128,Calcs!P$18:P$2728,"&gt;0")=0,".",COUNTIFS(Calcs!$B$18:$B$2728,$B128,Calcs!P$18:P$2728,"&gt;0"))</f>
        <v>.</v>
      </c>
      <c r="N128" s="83" t="str">
        <f>IF(COUNTIFS(Calcs!$B$18:$B$2728,$B128,Calcs!Q$18:Q$2728,"&gt;0")=0,".",COUNTIFS(Calcs!$B$18:$B$2728,$B128,Calcs!Q$18:Q$2728,"&gt;0"))</f>
        <v>.</v>
      </c>
      <c r="O128" s="33"/>
      <c r="P128" s="33"/>
      <c r="Q128" s="140"/>
      <c r="R128" s="140"/>
      <c r="S128" s="140"/>
      <c r="T128" s="140"/>
      <c r="U128" s="140"/>
      <c r="V128" s="140"/>
      <c r="W128" s="140"/>
      <c r="X128" s="140"/>
      <c r="Y128" s="140"/>
      <c r="Z128" s="140"/>
      <c r="AA128" s="140"/>
      <c r="AB128" s="140"/>
      <c r="AC128" s="140"/>
      <c r="AD128" s="140"/>
      <c r="AE128" s="140"/>
      <c r="AF128" s="140"/>
      <c r="AG128" s="140"/>
      <c r="AH128" s="140"/>
      <c r="AI128" s="140"/>
      <c r="AJ128" s="140"/>
      <c r="AK128" s="140"/>
      <c r="AL128" s="140"/>
      <c r="AM128" s="140"/>
      <c r="AN128" s="140"/>
    </row>
    <row r="129" spans="1:40" ht="12.2" customHeight="1" outlineLevel="1" x14ac:dyDescent="0.2">
      <c r="A129" s="142">
        <f t="shared" si="1"/>
        <v>111</v>
      </c>
      <c r="B129" s="86"/>
      <c r="C129" s="32"/>
      <c r="D129" s="80" t="str">
        <f>IFERROR(AVERAGEIF(Calcs!$B$18:$B$2728,$B129,Calcs!L$18:L$2728),".")</f>
        <v>.</v>
      </c>
      <c r="E129" s="204" t="str">
        <f>IFERROR(AVERAGEIF(Calcs!$B$18:$B$2728,$B129,Calcs!M$18:M$2728),".")</f>
        <v>.</v>
      </c>
      <c r="F129" s="34" t="str">
        <f>IFERROR(AVERAGEIF(Calcs!$B$18:$B$2728,$B129,Calcs!N$18:N$2728),".")</f>
        <v>.</v>
      </c>
      <c r="G129" s="172" t="str">
        <f>IFERROR(AVERAGEIF(Calcs!$B$18:$B$2728,$B129,Calcs!O$18:O$2728),".")</f>
        <v>.</v>
      </c>
      <c r="H129" s="32"/>
      <c r="I129" s="81" t="str">
        <f>IF(COUNTIFS(Calcs!$E$18:$E$2728,1,Calcs!$F$18:$F$2728,I$12,Calcs!$C$18:$C$2728,0,Calcs!$B$18:$B$2728,$B129)=0,".",(COUNTIFS(Calcs!$E$18:$E$2728,1,Calcs!$F$18:$F$2728,I$12,Calcs!$C$18:$C$2728,0,Calcs!$B$18:$B$2728,$B129)))</f>
        <v>.</v>
      </c>
      <c r="J129" s="42" t="str">
        <f>IF(COUNTIFS(Calcs!$E$18:$E$2728,1,Calcs!$F$18:$F$2728,I$12,Calcs!$G$18:$G$2728,J$12,Calcs!$C$18:$C$2728,0,Calcs!$B$18:$B$2728,$B129)=0,".",COUNTIFS(Calcs!$E$18:$E$2728,1,Calcs!$F$18:$F$2728,I$12,Calcs!$G$18:$G$2728,J$12,Calcs!$C$18:$C$2728,0,Calcs!$B$18:$B$2728,$B129))</f>
        <v>.</v>
      </c>
      <c r="K129" s="42" t="str">
        <f>IF(COUNTIFS(Calcs!$E$18:$E$2728,1,Calcs!$F$18:$F$2728,K$12,Calcs!$C$18:$C$2728,0,Calcs!$B$18:$B$2728,$B129)=0,".",COUNTIFS(Calcs!$E$18:$E$2728,1,Calcs!$F$18:$F$2728,K$12,Calcs!$C$18:$C$2728,0,Calcs!$B$18:$B$2728,$B129))</f>
        <v>.</v>
      </c>
      <c r="L129" s="42" t="str">
        <f>IF(COUNTIFS(Calcs!$E$18:$E$2728,1,Calcs!$F$18:$F$2728,K$12,Calcs!$G$18:$G$2728,L$12,Calcs!$C$18:$C$2728,0,Calcs!$B$18:$B$2728,$B129)=0,".",COUNTIFS(Calcs!$E$18:$E$2728,1,Calcs!$F$18:$F$2728,K$12,Calcs!$G$18:$G$2728,L$12,Calcs!$C$18:$C$2728,0,Calcs!$B$18:$B$2728,$B129))</f>
        <v>.</v>
      </c>
      <c r="M129" s="35" t="str">
        <f>IF(COUNTIFS(Calcs!$B$18:$B$2728,$B129,Calcs!P$18:P$2728,"&gt;0")=0,".",COUNTIFS(Calcs!$B$18:$B$2728,$B129,Calcs!P$18:P$2728,"&gt;0"))</f>
        <v>.</v>
      </c>
      <c r="N129" s="83" t="str">
        <f>IF(COUNTIFS(Calcs!$B$18:$B$2728,$B129,Calcs!Q$18:Q$2728,"&gt;0")=0,".",COUNTIFS(Calcs!$B$18:$B$2728,$B129,Calcs!Q$18:Q$2728,"&gt;0"))</f>
        <v>.</v>
      </c>
      <c r="O129" s="33"/>
      <c r="P129" s="33"/>
      <c r="Q129" s="140"/>
      <c r="R129" s="140"/>
      <c r="S129" s="140"/>
      <c r="T129" s="140"/>
      <c r="U129" s="140"/>
      <c r="V129" s="140"/>
      <c r="W129" s="140"/>
      <c r="X129" s="140"/>
      <c r="Y129" s="140"/>
      <c r="Z129" s="140"/>
      <c r="AA129" s="140"/>
      <c r="AB129" s="140"/>
      <c r="AC129" s="140"/>
      <c r="AD129" s="140"/>
      <c r="AE129" s="140"/>
      <c r="AF129" s="140"/>
      <c r="AG129" s="140"/>
      <c r="AH129" s="140"/>
      <c r="AI129" s="140"/>
      <c r="AJ129" s="140"/>
      <c r="AK129" s="140"/>
      <c r="AL129" s="140"/>
      <c r="AM129" s="140"/>
      <c r="AN129" s="140"/>
    </row>
    <row r="130" spans="1:40" ht="12.2" customHeight="1" outlineLevel="1" x14ac:dyDescent="0.2">
      <c r="A130" s="142">
        <f t="shared" si="1"/>
        <v>112</v>
      </c>
      <c r="B130" s="86"/>
      <c r="C130" s="32"/>
      <c r="D130" s="80" t="str">
        <f>IFERROR(AVERAGEIF(Calcs!$B$18:$B$2728,$B130,Calcs!L$18:L$2728),".")</f>
        <v>.</v>
      </c>
      <c r="E130" s="204" t="str">
        <f>IFERROR(AVERAGEIF(Calcs!$B$18:$B$2728,$B130,Calcs!M$18:M$2728),".")</f>
        <v>.</v>
      </c>
      <c r="F130" s="34" t="str">
        <f>IFERROR(AVERAGEIF(Calcs!$B$18:$B$2728,$B130,Calcs!N$18:N$2728),".")</f>
        <v>.</v>
      </c>
      <c r="G130" s="172" t="str">
        <f>IFERROR(AVERAGEIF(Calcs!$B$18:$B$2728,$B130,Calcs!O$18:O$2728),".")</f>
        <v>.</v>
      </c>
      <c r="H130" s="32"/>
      <c r="I130" s="81" t="str">
        <f>IF(COUNTIFS(Calcs!$E$18:$E$2728,1,Calcs!$F$18:$F$2728,I$12,Calcs!$C$18:$C$2728,0,Calcs!$B$18:$B$2728,$B130)=0,".",(COUNTIFS(Calcs!$E$18:$E$2728,1,Calcs!$F$18:$F$2728,I$12,Calcs!$C$18:$C$2728,0,Calcs!$B$18:$B$2728,$B130)))</f>
        <v>.</v>
      </c>
      <c r="J130" s="42" t="str">
        <f>IF(COUNTIFS(Calcs!$E$18:$E$2728,1,Calcs!$F$18:$F$2728,I$12,Calcs!$G$18:$G$2728,J$12,Calcs!$C$18:$C$2728,0,Calcs!$B$18:$B$2728,$B130)=0,".",COUNTIFS(Calcs!$E$18:$E$2728,1,Calcs!$F$18:$F$2728,I$12,Calcs!$G$18:$G$2728,J$12,Calcs!$C$18:$C$2728,0,Calcs!$B$18:$B$2728,$B130))</f>
        <v>.</v>
      </c>
      <c r="K130" s="42" t="str">
        <f>IF(COUNTIFS(Calcs!$E$18:$E$2728,1,Calcs!$F$18:$F$2728,K$12,Calcs!$C$18:$C$2728,0,Calcs!$B$18:$B$2728,$B130)=0,".",COUNTIFS(Calcs!$E$18:$E$2728,1,Calcs!$F$18:$F$2728,K$12,Calcs!$C$18:$C$2728,0,Calcs!$B$18:$B$2728,$B130))</f>
        <v>.</v>
      </c>
      <c r="L130" s="42" t="str">
        <f>IF(COUNTIFS(Calcs!$E$18:$E$2728,1,Calcs!$F$18:$F$2728,K$12,Calcs!$G$18:$G$2728,L$12,Calcs!$C$18:$C$2728,0,Calcs!$B$18:$B$2728,$B130)=0,".",COUNTIFS(Calcs!$E$18:$E$2728,1,Calcs!$F$18:$F$2728,K$12,Calcs!$G$18:$G$2728,L$12,Calcs!$C$18:$C$2728,0,Calcs!$B$18:$B$2728,$B130))</f>
        <v>.</v>
      </c>
      <c r="M130" s="35" t="str">
        <f>IF(COUNTIFS(Calcs!$B$18:$B$2728,$B130,Calcs!P$18:P$2728,"&gt;0")=0,".",COUNTIFS(Calcs!$B$18:$B$2728,$B130,Calcs!P$18:P$2728,"&gt;0"))</f>
        <v>.</v>
      </c>
      <c r="N130" s="83" t="str">
        <f>IF(COUNTIFS(Calcs!$B$18:$B$2728,$B130,Calcs!Q$18:Q$2728,"&gt;0")=0,".",COUNTIFS(Calcs!$B$18:$B$2728,$B130,Calcs!Q$18:Q$2728,"&gt;0"))</f>
        <v>.</v>
      </c>
      <c r="O130" s="33"/>
      <c r="P130" s="33"/>
      <c r="Q130" s="140"/>
      <c r="R130" s="140"/>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row>
    <row r="131" spans="1:40" ht="12.2" customHeight="1" outlineLevel="1" x14ac:dyDescent="0.2">
      <c r="A131" s="142">
        <f t="shared" si="1"/>
        <v>113</v>
      </c>
      <c r="B131" s="86"/>
      <c r="C131" s="32"/>
      <c r="D131" s="80" t="str">
        <f>IFERROR(AVERAGEIF(Calcs!$B$18:$B$2728,$B131,Calcs!L$18:L$2728),".")</f>
        <v>.</v>
      </c>
      <c r="E131" s="204" t="str">
        <f>IFERROR(AVERAGEIF(Calcs!$B$18:$B$2728,$B131,Calcs!M$18:M$2728),".")</f>
        <v>.</v>
      </c>
      <c r="F131" s="34" t="str">
        <f>IFERROR(AVERAGEIF(Calcs!$B$18:$B$2728,$B131,Calcs!N$18:N$2728),".")</f>
        <v>.</v>
      </c>
      <c r="G131" s="172" t="str">
        <f>IFERROR(AVERAGEIF(Calcs!$B$18:$B$2728,$B131,Calcs!O$18:O$2728),".")</f>
        <v>.</v>
      </c>
      <c r="H131" s="32"/>
      <c r="I131" s="81" t="str">
        <f>IF(COUNTIFS(Calcs!$E$18:$E$2728,1,Calcs!$F$18:$F$2728,I$12,Calcs!$C$18:$C$2728,0,Calcs!$B$18:$B$2728,$B131)=0,".",(COUNTIFS(Calcs!$E$18:$E$2728,1,Calcs!$F$18:$F$2728,I$12,Calcs!$C$18:$C$2728,0,Calcs!$B$18:$B$2728,$B131)))</f>
        <v>.</v>
      </c>
      <c r="J131" s="42" t="str">
        <f>IF(COUNTIFS(Calcs!$E$18:$E$2728,1,Calcs!$F$18:$F$2728,I$12,Calcs!$G$18:$G$2728,J$12,Calcs!$C$18:$C$2728,0,Calcs!$B$18:$B$2728,$B131)=0,".",COUNTIFS(Calcs!$E$18:$E$2728,1,Calcs!$F$18:$F$2728,I$12,Calcs!$G$18:$G$2728,J$12,Calcs!$C$18:$C$2728,0,Calcs!$B$18:$B$2728,$B131))</f>
        <v>.</v>
      </c>
      <c r="K131" s="42" t="str">
        <f>IF(COUNTIFS(Calcs!$E$18:$E$2728,1,Calcs!$F$18:$F$2728,K$12,Calcs!$C$18:$C$2728,0,Calcs!$B$18:$B$2728,$B131)=0,".",COUNTIFS(Calcs!$E$18:$E$2728,1,Calcs!$F$18:$F$2728,K$12,Calcs!$C$18:$C$2728,0,Calcs!$B$18:$B$2728,$B131))</f>
        <v>.</v>
      </c>
      <c r="L131" s="42" t="str">
        <f>IF(COUNTIFS(Calcs!$E$18:$E$2728,1,Calcs!$F$18:$F$2728,K$12,Calcs!$G$18:$G$2728,L$12,Calcs!$C$18:$C$2728,0,Calcs!$B$18:$B$2728,$B131)=0,".",COUNTIFS(Calcs!$E$18:$E$2728,1,Calcs!$F$18:$F$2728,K$12,Calcs!$G$18:$G$2728,L$12,Calcs!$C$18:$C$2728,0,Calcs!$B$18:$B$2728,$B131))</f>
        <v>.</v>
      </c>
      <c r="M131" s="35" t="str">
        <f>IF(COUNTIFS(Calcs!$B$18:$B$2728,$B131,Calcs!P$18:P$2728,"&gt;0")=0,".",COUNTIFS(Calcs!$B$18:$B$2728,$B131,Calcs!P$18:P$2728,"&gt;0"))</f>
        <v>.</v>
      </c>
      <c r="N131" s="83" t="str">
        <f>IF(COUNTIFS(Calcs!$B$18:$B$2728,$B131,Calcs!Q$18:Q$2728,"&gt;0")=0,".",COUNTIFS(Calcs!$B$18:$B$2728,$B131,Calcs!Q$18:Q$2728,"&gt;0"))</f>
        <v>.</v>
      </c>
      <c r="O131" s="33"/>
      <c r="P131" s="33"/>
      <c r="Q131" s="140"/>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row>
    <row r="132" spans="1:40" ht="12.2" customHeight="1" outlineLevel="1" x14ac:dyDescent="0.2">
      <c r="A132" s="142">
        <f t="shared" si="1"/>
        <v>114</v>
      </c>
      <c r="B132" s="86"/>
      <c r="C132" s="32"/>
      <c r="D132" s="80" t="str">
        <f>IFERROR(AVERAGEIF(Calcs!$B$18:$B$2728,$B132,Calcs!L$18:L$2728),".")</f>
        <v>.</v>
      </c>
      <c r="E132" s="204" t="str">
        <f>IFERROR(AVERAGEIF(Calcs!$B$18:$B$2728,$B132,Calcs!M$18:M$2728),".")</f>
        <v>.</v>
      </c>
      <c r="F132" s="34" t="str">
        <f>IFERROR(AVERAGEIF(Calcs!$B$18:$B$2728,$B132,Calcs!N$18:N$2728),".")</f>
        <v>.</v>
      </c>
      <c r="G132" s="172" t="str">
        <f>IFERROR(AVERAGEIF(Calcs!$B$18:$B$2728,$B132,Calcs!O$18:O$2728),".")</f>
        <v>.</v>
      </c>
      <c r="H132" s="32"/>
      <c r="I132" s="81" t="str">
        <f>IF(COUNTIFS(Calcs!$E$18:$E$2728,1,Calcs!$F$18:$F$2728,I$12,Calcs!$C$18:$C$2728,0,Calcs!$B$18:$B$2728,$B132)=0,".",(COUNTIFS(Calcs!$E$18:$E$2728,1,Calcs!$F$18:$F$2728,I$12,Calcs!$C$18:$C$2728,0,Calcs!$B$18:$B$2728,$B132)))</f>
        <v>.</v>
      </c>
      <c r="J132" s="42" t="str">
        <f>IF(COUNTIFS(Calcs!$E$18:$E$2728,1,Calcs!$F$18:$F$2728,I$12,Calcs!$G$18:$G$2728,J$12,Calcs!$C$18:$C$2728,0,Calcs!$B$18:$B$2728,$B132)=0,".",COUNTIFS(Calcs!$E$18:$E$2728,1,Calcs!$F$18:$F$2728,I$12,Calcs!$G$18:$G$2728,J$12,Calcs!$C$18:$C$2728,0,Calcs!$B$18:$B$2728,$B132))</f>
        <v>.</v>
      </c>
      <c r="K132" s="42" t="str">
        <f>IF(COUNTIFS(Calcs!$E$18:$E$2728,1,Calcs!$F$18:$F$2728,K$12,Calcs!$C$18:$C$2728,0,Calcs!$B$18:$B$2728,$B132)=0,".",COUNTIFS(Calcs!$E$18:$E$2728,1,Calcs!$F$18:$F$2728,K$12,Calcs!$C$18:$C$2728,0,Calcs!$B$18:$B$2728,$B132))</f>
        <v>.</v>
      </c>
      <c r="L132" s="42" t="str">
        <f>IF(COUNTIFS(Calcs!$E$18:$E$2728,1,Calcs!$F$18:$F$2728,K$12,Calcs!$G$18:$G$2728,L$12,Calcs!$C$18:$C$2728,0,Calcs!$B$18:$B$2728,$B132)=0,".",COUNTIFS(Calcs!$E$18:$E$2728,1,Calcs!$F$18:$F$2728,K$12,Calcs!$G$18:$G$2728,L$12,Calcs!$C$18:$C$2728,0,Calcs!$B$18:$B$2728,$B132))</f>
        <v>.</v>
      </c>
      <c r="M132" s="35" t="str">
        <f>IF(COUNTIFS(Calcs!$B$18:$B$2728,$B132,Calcs!P$18:P$2728,"&gt;0")=0,".",COUNTIFS(Calcs!$B$18:$B$2728,$B132,Calcs!P$18:P$2728,"&gt;0"))</f>
        <v>.</v>
      </c>
      <c r="N132" s="83" t="str">
        <f>IF(COUNTIFS(Calcs!$B$18:$B$2728,$B132,Calcs!Q$18:Q$2728,"&gt;0")=0,".",COUNTIFS(Calcs!$B$18:$B$2728,$B132,Calcs!Q$18:Q$2728,"&gt;0"))</f>
        <v>.</v>
      </c>
      <c r="O132" s="33"/>
      <c r="P132" s="33"/>
      <c r="Q132" s="140"/>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row>
    <row r="133" spans="1:40" ht="12.2" customHeight="1" outlineLevel="1" x14ac:dyDescent="0.2">
      <c r="A133" s="142">
        <f t="shared" si="1"/>
        <v>115</v>
      </c>
      <c r="B133" s="86"/>
      <c r="C133" s="32"/>
      <c r="D133" s="80" t="str">
        <f>IFERROR(AVERAGEIF(Calcs!$B$18:$B$2728,$B133,Calcs!L$18:L$2728),".")</f>
        <v>.</v>
      </c>
      <c r="E133" s="204" t="str">
        <f>IFERROR(AVERAGEIF(Calcs!$B$18:$B$2728,$B133,Calcs!M$18:M$2728),".")</f>
        <v>.</v>
      </c>
      <c r="F133" s="34" t="str">
        <f>IFERROR(AVERAGEIF(Calcs!$B$18:$B$2728,$B133,Calcs!N$18:N$2728),".")</f>
        <v>.</v>
      </c>
      <c r="G133" s="172" t="str">
        <f>IFERROR(AVERAGEIF(Calcs!$B$18:$B$2728,$B133,Calcs!O$18:O$2728),".")</f>
        <v>.</v>
      </c>
      <c r="H133" s="32"/>
      <c r="I133" s="81" t="str">
        <f>IF(COUNTIFS(Calcs!$E$18:$E$2728,1,Calcs!$F$18:$F$2728,I$12,Calcs!$C$18:$C$2728,0,Calcs!$B$18:$B$2728,$B133)=0,".",(COUNTIFS(Calcs!$E$18:$E$2728,1,Calcs!$F$18:$F$2728,I$12,Calcs!$C$18:$C$2728,0,Calcs!$B$18:$B$2728,$B133)))</f>
        <v>.</v>
      </c>
      <c r="J133" s="42" t="str">
        <f>IF(COUNTIFS(Calcs!$E$18:$E$2728,1,Calcs!$F$18:$F$2728,I$12,Calcs!$G$18:$G$2728,J$12,Calcs!$C$18:$C$2728,0,Calcs!$B$18:$B$2728,$B133)=0,".",COUNTIFS(Calcs!$E$18:$E$2728,1,Calcs!$F$18:$F$2728,I$12,Calcs!$G$18:$G$2728,J$12,Calcs!$C$18:$C$2728,0,Calcs!$B$18:$B$2728,$B133))</f>
        <v>.</v>
      </c>
      <c r="K133" s="42" t="str">
        <f>IF(COUNTIFS(Calcs!$E$18:$E$2728,1,Calcs!$F$18:$F$2728,K$12,Calcs!$C$18:$C$2728,0,Calcs!$B$18:$B$2728,$B133)=0,".",COUNTIFS(Calcs!$E$18:$E$2728,1,Calcs!$F$18:$F$2728,K$12,Calcs!$C$18:$C$2728,0,Calcs!$B$18:$B$2728,$B133))</f>
        <v>.</v>
      </c>
      <c r="L133" s="42" t="str">
        <f>IF(COUNTIFS(Calcs!$E$18:$E$2728,1,Calcs!$F$18:$F$2728,K$12,Calcs!$G$18:$G$2728,L$12,Calcs!$C$18:$C$2728,0,Calcs!$B$18:$B$2728,$B133)=0,".",COUNTIFS(Calcs!$E$18:$E$2728,1,Calcs!$F$18:$F$2728,K$12,Calcs!$G$18:$G$2728,L$12,Calcs!$C$18:$C$2728,0,Calcs!$B$18:$B$2728,$B133))</f>
        <v>.</v>
      </c>
      <c r="M133" s="35" t="str">
        <f>IF(COUNTIFS(Calcs!$B$18:$B$2728,$B133,Calcs!P$18:P$2728,"&gt;0")=0,".",COUNTIFS(Calcs!$B$18:$B$2728,$B133,Calcs!P$18:P$2728,"&gt;0"))</f>
        <v>.</v>
      </c>
      <c r="N133" s="83" t="str">
        <f>IF(COUNTIFS(Calcs!$B$18:$B$2728,$B133,Calcs!Q$18:Q$2728,"&gt;0")=0,".",COUNTIFS(Calcs!$B$18:$B$2728,$B133,Calcs!Q$18:Q$2728,"&gt;0"))</f>
        <v>.</v>
      </c>
      <c r="O133" s="33"/>
      <c r="P133" s="33"/>
      <c r="Q133" s="140"/>
      <c r="R133" s="140"/>
      <c r="S133" s="140"/>
      <c r="T133" s="140"/>
      <c r="U133" s="140"/>
      <c r="V133" s="140"/>
      <c r="W133" s="140"/>
      <c r="X133" s="140"/>
      <c r="Y133" s="140"/>
      <c r="Z133" s="140"/>
      <c r="AA133" s="140"/>
      <c r="AB133" s="140"/>
      <c r="AC133" s="140"/>
      <c r="AD133" s="140"/>
      <c r="AE133" s="140"/>
      <c r="AF133" s="140"/>
      <c r="AG133" s="140"/>
      <c r="AH133" s="140"/>
      <c r="AI133" s="140"/>
      <c r="AJ133" s="140"/>
      <c r="AK133" s="140"/>
      <c r="AL133" s="140"/>
      <c r="AM133" s="140"/>
      <c r="AN133" s="140"/>
    </row>
    <row r="134" spans="1:40" ht="12.2" customHeight="1" outlineLevel="1" x14ac:dyDescent="0.2">
      <c r="A134" s="142">
        <f t="shared" si="1"/>
        <v>116</v>
      </c>
      <c r="B134" s="86"/>
      <c r="C134" s="32"/>
      <c r="D134" s="80" t="str">
        <f>IFERROR(AVERAGEIF(Calcs!$B$18:$B$2728,$B134,Calcs!L$18:L$2728),".")</f>
        <v>.</v>
      </c>
      <c r="E134" s="204" t="str">
        <f>IFERROR(AVERAGEIF(Calcs!$B$18:$B$2728,$B134,Calcs!M$18:M$2728),".")</f>
        <v>.</v>
      </c>
      <c r="F134" s="34" t="str">
        <f>IFERROR(AVERAGEIF(Calcs!$B$18:$B$2728,$B134,Calcs!N$18:N$2728),".")</f>
        <v>.</v>
      </c>
      <c r="G134" s="172" t="str">
        <f>IFERROR(AVERAGEIF(Calcs!$B$18:$B$2728,$B134,Calcs!O$18:O$2728),".")</f>
        <v>.</v>
      </c>
      <c r="H134" s="32"/>
      <c r="I134" s="81" t="str">
        <f>IF(COUNTIFS(Calcs!$E$18:$E$2728,1,Calcs!$F$18:$F$2728,I$12,Calcs!$C$18:$C$2728,0,Calcs!$B$18:$B$2728,$B134)=0,".",(COUNTIFS(Calcs!$E$18:$E$2728,1,Calcs!$F$18:$F$2728,I$12,Calcs!$C$18:$C$2728,0,Calcs!$B$18:$B$2728,$B134)))</f>
        <v>.</v>
      </c>
      <c r="J134" s="42" t="str">
        <f>IF(COUNTIFS(Calcs!$E$18:$E$2728,1,Calcs!$F$18:$F$2728,I$12,Calcs!$G$18:$G$2728,J$12,Calcs!$C$18:$C$2728,0,Calcs!$B$18:$B$2728,$B134)=0,".",COUNTIFS(Calcs!$E$18:$E$2728,1,Calcs!$F$18:$F$2728,I$12,Calcs!$G$18:$G$2728,J$12,Calcs!$C$18:$C$2728,0,Calcs!$B$18:$B$2728,$B134))</f>
        <v>.</v>
      </c>
      <c r="K134" s="42" t="str">
        <f>IF(COUNTIFS(Calcs!$E$18:$E$2728,1,Calcs!$F$18:$F$2728,K$12,Calcs!$C$18:$C$2728,0,Calcs!$B$18:$B$2728,$B134)=0,".",COUNTIFS(Calcs!$E$18:$E$2728,1,Calcs!$F$18:$F$2728,K$12,Calcs!$C$18:$C$2728,0,Calcs!$B$18:$B$2728,$B134))</f>
        <v>.</v>
      </c>
      <c r="L134" s="42" t="str">
        <f>IF(COUNTIFS(Calcs!$E$18:$E$2728,1,Calcs!$F$18:$F$2728,K$12,Calcs!$G$18:$G$2728,L$12,Calcs!$C$18:$C$2728,0,Calcs!$B$18:$B$2728,$B134)=0,".",COUNTIFS(Calcs!$E$18:$E$2728,1,Calcs!$F$18:$F$2728,K$12,Calcs!$G$18:$G$2728,L$12,Calcs!$C$18:$C$2728,0,Calcs!$B$18:$B$2728,$B134))</f>
        <v>.</v>
      </c>
      <c r="M134" s="35" t="str">
        <f>IF(COUNTIFS(Calcs!$B$18:$B$2728,$B134,Calcs!P$18:P$2728,"&gt;0")=0,".",COUNTIFS(Calcs!$B$18:$B$2728,$B134,Calcs!P$18:P$2728,"&gt;0"))</f>
        <v>.</v>
      </c>
      <c r="N134" s="83" t="str">
        <f>IF(COUNTIFS(Calcs!$B$18:$B$2728,$B134,Calcs!Q$18:Q$2728,"&gt;0")=0,".",COUNTIFS(Calcs!$B$18:$B$2728,$B134,Calcs!Q$18:Q$2728,"&gt;0"))</f>
        <v>.</v>
      </c>
      <c r="O134" s="33"/>
      <c r="P134" s="33"/>
      <c r="Q134" s="140"/>
      <c r="R134" s="140"/>
      <c r="S134" s="140"/>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row>
    <row r="135" spans="1:40" ht="12.2" customHeight="1" outlineLevel="1" x14ac:dyDescent="0.2">
      <c r="A135" s="142">
        <f t="shared" si="1"/>
        <v>117</v>
      </c>
      <c r="B135" s="86"/>
      <c r="C135" s="32"/>
      <c r="D135" s="80" t="str">
        <f>IFERROR(AVERAGEIF(Calcs!$B$18:$B$2728,$B135,Calcs!L$18:L$2728),".")</f>
        <v>.</v>
      </c>
      <c r="E135" s="204" t="str">
        <f>IFERROR(AVERAGEIF(Calcs!$B$18:$B$2728,$B135,Calcs!M$18:M$2728),".")</f>
        <v>.</v>
      </c>
      <c r="F135" s="34" t="str">
        <f>IFERROR(AVERAGEIF(Calcs!$B$18:$B$2728,$B135,Calcs!N$18:N$2728),".")</f>
        <v>.</v>
      </c>
      <c r="G135" s="172" t="str">
        <f>IFERROR(AVERAGEIF(Calcs!$B$18:$B$2728,$B135,Calcs!O$18:O$2728),".")</f>
        <v>.</v>
      </c>
      <c r="H135" s="32"/>
      <c r="I135" s="81" t="str">
        <f>IF(COUNTIFS(Calcs!$E$18:$E$2728,1,Calcs!$F$18:$F$2728,I$12,Calcs!$C$18:$C$2728,0,Calcs!$B$18:$B$2728,$B135)=0,".",(COUNTIFS(Calcs!$E$18:$E$2728,1,Calcs!$F$18:$F$2728,I$12,Calcs!$C$18:$C$2728,0,Calcs!$B$18:$B$2728,$B135)))</f>
        <v>.</v>
      </c>
      <c r="J135" s="42" t="str">
        <f>IF(COUNTIFS(Calcs!$E$18:$E$2728,1,Calcs!$F$18:$F$2728,I$12,Calcs!$G$18:$G$2728,J$12,Calcs!$C$18:$C$2728,0,Calcs!$B$18:$B$2728,$B135)=0,".",COUNTIFS(Calcs!$E$18:$E$2728,1,Calcs!$F$18:$F$2728,I$12,Calcs!$G$18:$G$2728,J$12,Calcs!$C$18:$C$2728,0,Calcs!$B$18:$B$2728,$B135))</f>
        <v>.</v>
      </c>
      <c r="K135" s="42" t="str">
        <f>IF(COUNTIFS(Calcs!$E$18:$E$2728,1,Calcs!$F$18:$F$2728,K$12,Calcs!$C$18:$C$2728,0,Calcs!$B$18:$B$2728,$B135)=0,".",COUNTIFS(Calcs!$E$18:$E$2728,1,Calcs!$F$18:$F$2728,K$12,Calcs!$C$18:$C$2728,0,Calcs!$B$18:$B$2728,$B135))</f>
        <v>.</v>
      </c>
      <c r="L135" s="42" t="str">
        <f>IF(COUNTIFS(Calcs!$E$18:$E$2728,1,Calcs!$F$18:$F$2728,K$12,Calcs!$G$18:$G$2728,L$12,Calcs!$C$18:$C$2728,0,Calcs!$B$18:$B$2728,$B135)=0,".",COUNTIFS(Calcs!$E$18:$E$2728,1,Calcs!$F$18:$F$2728,K$12,Calcs!$G$18:$G$2728,L$12,Calcs!$C$18:$C$2728,0,Calcs!$B$18:$B$2728,$B135))</f>
        <v>.</v>
      </c>
      <c r="M135" s="35" t="str">
        <f>IF(COUNTIFS(Calcs!$B$18:$B$2728,$B135,Calcs!P$18:P$2728,"&gt;0")=0,".",COUNTIFS(Calcs!$B$18:$B$2728,$B135,Calcs!P$18:P$2728,"&gt;0"))</f>
        <v>.</v>
      </c>
      <c r="N135" s="83" t="str">
        <f>IF(COUNTIFS(Calcs!$B$18:$B$2728,$B135,Calcs!Q$18:Q$2728,"&gt;0")=0,".",COUNTIFS(Calcs!$B$18:$B$2728,$B135,Calcs!Q$18:Q$2728,"&gt;0"))</f>
        <v>.</v>
      </c>
      <c r="O135" s="33"/>
      <c r="P135" s="33"/>
      <c r="Q135" s="140"/>
      <c r="R135" s="140"/>
      <c r="S135" s="140"/>
      <c r="T135" s="140"/>
      <c r="U135" s="140"/>
      <c r="V135" s="140"/>
      <c r="W135" s="140"/>
      <c r="X135" s="140"/>
      <c r="Y135" s="140"/>
      <c r="Z135" s="140"/>
      <c r="AA135" s="140"/>
      <c r="AB135" s="140"/>
      <c r="AC135" s="140"/>
      <c r="AD135" s="140"/>
      <c r="AE135" s="140"/>
      <c r="AF135" s="140"/>
      <c r="AG135" s="140"/>
      <c r="AH135" s="140"/>
      <c r="AI135" s="140"/>
      <c r="AJ135" s="140"/>
      <c r="AK135" s="140"/>
      <c r="AL135" s="140"/>
      <c r="AM135" s="140"/>
      <c r="AN135" s="140"/>
    </row>
    <row r="136" spans="1:40" ht="12.2" customHeight="1" outlineLevel="1" x14ac:dyDescent="0.2">
      <c r="A136" s="142">
        <f t="shared" si="1"/>
        <v>118</v>
      </c>
      <c r="B136" s="86"/>
      <c r="C136" s="32"/>
      <c r="D136" s="80" t="str">
        <f>IFERROR(AVERAGEIF(Calcs!$B$18:$B$2728,$B136,Calcs!L$18:L$2728),".")</f>
        <v>.</v>
      </c>
      <c r="E136" s="204" t="str">
        <f>IFERROR(AVERAGEIF(Calcs!$B$18:$B$2728,$B136,Calcs!M$18:M$2728),".")</f>
        <v>.</v>
      </c>
      <c r="F136" s="34" t="str">
        <f>IFERROR(AVERAGEIF(Calcs!$B$18:$B$2728,$B136,Calcs!N$18:N$2728),".")</f>
        <v>.</v>
      </c>
      <c r="G136" s="172" t="str">
        <f>IFERROR(AVERAGEIF(Calcs!$B$18:$B$2728,$B136,Calcs!O$18:O$2728),".")</f>
        <v>.</v>
      </c>
      <c r="H136" s="32"/>
      <c r="I136" s="81" t="str">
        <f>IF(COUNTIFS(Calcs!$E$18:$E$2728,1,Calcs!$F$18:$F$2728,I$12,Calcs!$C$18:$C$2728,0,Calcs!$B$18:$B$2728,$B136)=0,".",(COUNTIFS(Calcs!$E$18:$E$2728,1,Calcs!$F$18:$F$2728,I$12,Calcs!$C$18:$C$2728,0,Calcs!$B$18:$B$2728,$B136)))</f>
        <v>.</v>
      </c>
      <c r="J136" s="42" t="str">
        <f>IF(COUNTIFS(Calcs!$E$18:$E$2728,1,Calcs!$F$18:$F$2728,I$12,Calcs!$G$18:$G$2728,J$12,Calcs!$C$18:$C$2728,0,Calcs!$B$18:$B$2728,$B136)=0,".",COUNTIFS(Calcs!$E$18:$E$2728,1,Calcs!$F$18:$F$2728,I$12,Calcs!$G$18:$G$2728,J$12,Calcs!$C$18:$C$2728,0,Calcs!$B$18:$B$2728,$B136))</f>
        <v>.</v>
      </c>
      <c r="K136" s="42" t="str">
        <f>IF(COUNTIFS(Calcs!$E$18:$E$2728,1,Calcs!$F$18:$F$2728,K$12,Calcs!$C$18:$C$2728,0,Calcs!$B$18:$B$2728,$B136)=0,".",COUNTIFS(Calcs!$E$18:$E$2728,1,Calcs!$F$18:$F$2728,K$12,Calcs!$C$18:$C$2728,0,Calcs!$B$18:$B$2728,$B136))</f>
        <v>.</v>
      </c>
      <c r="L136" s="42" t="str">
        <f>IF(COUNTIFS(Calcs!$E$18:$E$2728,1,Calcs!$F$18:$F$2728,K$12,Calcs!$G$18:$G$2728,L$12,Calcs!$C$18:$C$2728,0,Calcs!$B$18:$B$2728,$B136)=0,".",COUNTIFS(Calcs!$E$18:$E$2728,1,Calcs!$F$18:$F$2728,K$12,Calcs!$G$18:$G$2728,L$12,Calcs!$C$18:$C$2728,0,Calcs!$B$18:$B$2728,$B136))</f>
        <v>.</v>
      </c>
      <c r="M136" s="35" t="str">
        <f>IF(COUNTIFS(Calcs!$B$18:$B$2728,$B136,Calcs!P$18:P$2728,"&gt;0")=0,".",COUNTIFS(Calcs!$B$18:$B$2728,$B136,Calcs!P$18:P$2728,"&gt;0"))</f>
        <v>.</v>
      </c>
      <c r="N136" s="83" t="str">
        <f>IF(COUNTIFS(Calcs!$B$18:$B$2728,$B136,Calcs!Q$18:Q$2728,"&gt;0")=0,".",COUNTIFS(Calcs!$B$18:$B$2728,$B136,Calcs!Q$18:Q$2728,"&gt;0"))</f>
        <v>.</v>
      </c>
      <c r="O136" s="33"/>
      <c r="P136" s="33"/>
      <c r="Q136" s="140"/>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row>
    <row r="137" spans="1:40" ht="12.2" customHeight="1" outlineLevel="1" x14ac:dyDescent="0.2">
      <c r="A137" s="142">
        <f t="shared" si="1"/>
        <v>119</v>
      </c>
      <c r="B137" s="86"/>
      <c r="C137" s="32"/>
      <c r="D137" s="80" t="str">
        <f>IFERROR(AVERAGEIF(Calcs!$B$18:$B$2728,$B137,Calcs!L$18:L$2728),".")</f>
        <v>.</v>
      </c>
      <c r="E137" s="204" t="str">
        <f>IFERROR(AVERAGEIF(Calcs!$B$18:$B$2728,$B137,Calcs!M$18:M$2728),".")</f>
        <v>.</v>
      </c>
      <c r="F137" s="34" t="str">
        <f>IFERROR(AVERAGEIF(Calcs!$B$18:$B$2728,$B137,Calcs!N$18:N$2728),".")</f>
        <v>.</v>
      </c>
      <c r="G137" s="172" t="str">
        <f>IFERROR(AVERAGEIF(Calcs!$B$18:$B$2728,$B137,Calcs!O$18:O$2728),".")</f>
        <v>.</v>
      </c>
      <c r="H137" s="32"/>
      <c r="I137" s="81" t="str">
        <f>IF(COUNTIFS(Calcs!$E$18:$E$2728,1,Calcs!$F$18:$F$2728,I$12,Calcs!$C$18:$C$2728,0,Calcs!$B$18:$B$2728,$B137)=0,".",(COUNTIFS(Calcs!$E$18:$E$2728,1,Calcs!$F$18:$F$2728,I$12,Calcs!$C$18:$C$2728,0,Calcs!$B$18:$B$2728,$B137)))</f>
        <v>.</v>
      </c>
      <c r="J137" s="42" t="str">
        <f>IF(COUNTIFS(Calcs!$E$18:$E$2728,1,Calcs!$F$18:$F$2728,I$12,Calcs!$G$18:$G$2728,J$12,Calcs!$C$18:$C$2728,0,Calcs!$B$18:$B$2728,$B137)=0,".",COUNTIFS(Calcs!$E$18:$E$2728,1,Calcs!$F$18:$F$2728,I$12,Calcs!$G$18:$G$2728,J$12,Calcs!$C$18:$C$2728,0,Calcs!$B$18:$B$2728,$B137))</f>
        <v>.</v>
      </c>
      <c r="K137" s="42" t="str">
        <f>IF(COUNTIFS(Calcs!$E$18:$E$2728,1,Calcs!$F$18:$F$2728,K$12,Calcs!$C$18:$C$2728,0,Calcs!$B$18:$B$2728,$B137)=0,".",COUNTIFS(Calcs!$E$18:$E$2728,1,Calcs!$F$18:$F$2728,K$12,Calcs!$C$18:$C$2728,0,Calcs!$B$18:$B$2728,$B137))</f>
        <v>.</v>
      </c>
      <c r="L137" s="42" t="str">
        <f>IF(COUNTIFS(Calcs!$E$18:$E$2728,1,Calcs!$F$18:$F$2728,K$12,Calcs!$G$18:$G$2728,L$12,Calcs!$C$18:$C$2728,0,Calcs!$B$18:$B$2728,$B137)=0,".",COUNTIFS(Calcs!$E$18:$E$2728,1,Calcs!$F$18:$F$2728,K$12,Calcs!$G$18:$G$2728,L$12,Calcs!$C$18:$C$2728,0,Calcs!$B$18:$B$2728,$B137))</f>
        <v>.</v>
      </c>
      <c r="M137" s="35" t="str">
        <f>IF(COUNTIFS(Calcs!$B$18:$B$2728,$B137,Calcs!P$18:P$2728,"&gt;0")=0,".",COUNTIFS(Calcs!$B$18:$B$2728,$B137,Calcs!P$18:P$2728,"&gt;0"))</f>
        <v>.</v>
      </c>
      <c r="N137" s="83" t="str">
        <f>IF(COUNTIFS(Calcs!$B$18:$B$2728,$B137,Calcs!Q$18:Q$2728,"&gt;0")=0,".",COUNTIFS(Calcs!$B$18:$B$2728,$B137,Calcs!Q$18:Q$2728,"&gt;0"))</f>
        <v>.</v>
      </c>
      <c r="O137" s="33"/>
      <c r="P137" s="33"/>
      <c r="Q137" s="140"/>
      <c r="R137" s="140"/>
      <c r="S137" s="140"/>
      <c r="T137" s="140"/>
      <c r="U137" s="140"/>
      <c r="V137" s="140"/>
      <c r="W137" s="140"/>
      <c r="X137" s="140"/>
      <c r="Y137" s="140"/>
      <c r="Z137" s="140"/>
      <c r="AA137" s="140"/>
      <c r="AB137" s="140"/>
      <c r="AC137" s="140"/>
      <c r="AD137" s="140"/>
      <c r="AE137" s="140"/>
      <c r="AF137" s="140"/>
      <c r="AG137" s="140"/>
      <c r="AH137" s="140"/>
      <c r="AI137" s="140"/>
      <c r="AJ137" s="140"/>
      <c r="AK137" s="140"/>
      <c r="AL137" s="140"/>
      <c r="AM137" s="140"/>
      <c r="AN137" s="140"/>
    </row>
    <row r="138" spans="1:40" ht="12.2" customHeight="1" outlineLevel="1" x14ac:dyDescent="0.2">
      <c r="A138" s="142">
        <f t="shared" si="1"/>
        <v>120</v>
      </c>
      <c r="B138" s="86"/>
      <c r="C138" s="32"/>
      <c r="D138" s="80" t="str">
        <f>IFERROR(AVERAGEIF(Calcs!$B$18:$B$2728,$B138,Calcs!L$18:L$2728),".")</f>
        <v>.</v>
      </c>
      <c r="E138" s="204" t="str">
        <f>IFERROR(AVERAGEIF(Calcs!$B$18:$B$2728,$B138,Calcs!M$18:M$2728),".")</f>
        <v>.</v>
      </c>
      <c r="F138" s="34" t="str">
        <f>IFERROR(AVERAGEIF(Calcs!$B$18:$B$2728,$B138,Calcs!N$18:N$2728),".")</f>
        <v>.</v>
      </c>
      <c r="G138" s="172" t="str">
        <f>IFERROR(AVERAGEIF(Calcs!$B$18:$B$2728,$B138,Calcs!O$18:O$2728),".")</f>
        <v>.</v>
      </c>
      <c r="H138" s="32"/>
      <c r="I138" s="81" t="str">
        <f>IF(COUNTIFS(Calcs!$E$18:$E$2728,1,Calcs!$F$18:$F$2728,I$12,Calcs!$C$18:$C$2728,0,Calcs!$B$18:$B$2728,$B138)=0,".",(COUNTIFS(Calcs!$E$18:$E$2728,1,Calcs!$F$18:$F$2728,I$12,Calcs!$C$18:$C$2728,0,Calcs!$B$18:$B$2728,$B138)))</f>
        <v>.</v>
      </c>
      <c r="J138" s="42" t="str">
        <f>IF(COUNTIFS(Calcs!$E$18:$E$2728,1,Calcs!$F$18:$F$2728,I$12,Calcs!$G$18:$G$2728,J$12,Calcs!$C$18:$C$2728,0,Calcs!$B$18:$B$2728,$B138)=0,".",COUNTIFS(Calcs!$E$18:$E$2728,1,Calcs!$F$18:$F$2728,I$12,Calcs!$G$18:$G$2728,J$12,Calcs!$C$18:$C$2728,0,Calcs!$B$18:$B$2728,$B138))</f>
        <v>.</v>
      </c>
      <c r="K138" s="42" t="str">
        <f>IF(COUNTIFS(Calcs!$E$18:$E$2728,1,Calcs!$F$18:$F$2728,K$12,Calcs!$C$18:$C$2728,0,Calcs!$B$18:$B$2728,$B138)=0,".",COUNTIFS(Calcs!$E$18:$E$2728,1,Calcs!$F$18:$F$2728,K$12,Calcs!$C$18:$C$2728,0,Calcs!$B$18:$B$2728,$B138))</f>
        <v>.</v>
      </c>
      <c r="L138" s="42" t="str">
        <f>IF(COUNTIFS(Calcs!$E$18:$E$2728,1,Calcs!$F$18:$F$2728,K$12,Calcs!$G$18:$G$2728,L$12,Calcs!$C$18:$C$2728,0,Calcs!$B$18:$B$2728,$B138)=0,".",COUNTIFS(Calcs!$E$18:$E$2728,1,Calcs!$F$18:$F$2728,K$12,Calcs!$G$18:$G$2728,L$12,Calcs!$C$18:$C$2728,0,Calcs!$B$18:$B$2728,$B138))</f>
        <v>.</v>
      </c>
      <c r="M138" s="35" t="str">
        <f>IF(COUNTIFS(Calcs!$B$18:$B$2728,$B138,Calcs!P$18:P$2728,"&gt;0")=0,".",COUNTIFS(Calcs!$B$18:$B$2728,$B138,Calcs!P$18:P$2728,"&gt;0"))</f>
        <v>.</v>
      </c>
      <c r="N138" s="83" t="str">
        <f>IF(COUNTIFS(Calcs!$B$18:$B$2728,$B138,Calcs!Q$18:Q$2728,"&gt;0")=0,".",COUNTIFS(Calcs!$B$18:$B$2728,$B138,Calcs!Q$18:Q$2728,"&gt;0"))</f>
        <v>.</v>
      </c>
      <c r="O138" s="33"/>
      <c r="P138" s="33"/>
      <c r="Q138" s="140"/>
      <c r="R138" s="140"/>
      <c r="S138" s="140"/>
      <c r="T138" s="140"/>
      <c r="U138" s="140"/>
      <c r="V138" s="140"/>
      <c r="W138" s="140"/>
      <c r="X138" s="140"/>
      <c r="Y138" s="140"/>
      <c r="Z138" s="140"/>
      <c r="AA138" s="140"/>
      <c r="AB138" s="140"/>
      <c r="AC138" s="140"/>
      <c r="AD138" s="140"/>
      <c r="AE138" s="140"/>
      <c r="AF138" s="140"/>
      <c r="AG138" s="140"/>
      <c r="AH138" s="140"/>
      <c r="AI138" s="140"/>
      <c r="AJ138" s="140"/>
      <c r="AK138" s="140"/>
      <c r="AL138" s="140"/>
      <c r="AM138" s="140"/>
      <c r="AN138" s="140"/>
    </row>
    <row r="139" spans="1:40" ht="12.2" customHeight="1" outlineLevel="1" x14ac:dyDescent="0.2">
      <c r="A139" s="142">
        <f t="shared" si="1"/>
        <v>121</v>
      </c>
      <c r="B139" s="86"/>
      <c r="C139" s="32"/>
      <c r="D139" s="80" t="str">
        <f>IFERROR(AVERAGEIF(Calcs!$B$18:$B$2728,$B139,Calcs!L$18:L$2728),".")</f>
        <v>.</v>
      </c>
      <c r="E139" s="204" t="str">
        <f>IFERROR(AVERAGEIF(Calcs!$B$18:$B$2728,$B139,Calcs!M$18:M$2728),".")</f>
        <v>.</v>
      </c>
      <c r="F139" s="34" t="str">
        <f>IFERROR(AVERAGEIF(Calcs!$B$18:$B$2728,$B139,Calcs!N$18:N$2728),".")</f>
        <v>.</v>
      </c>
      <c r="G139" s="172" t="str">
        <f>IFERROR(AVERAGEIF(Calcs!$B$18:$B$2728,$B139,Calcs!O$18:O$2728),".")</f>
        <v>.</v>
      </c>
      <c r="H139" s="32"/>
      <c r="I139" s="81" t="str">
        <f>IF(COUNTIFS(Calcs!$E$18:$E$2728,1,Calcs!$F$18:$F$2728,I$12,Calcs!$C$18:$C$2728,0,Calcs!$B$18:$B$2728,$B139)=0,".",(COUNTIFS(Calcs!$E$18:$E$2728,1,Calcs!$F$18:$F$2728,I$12,Calcs!$C$18:$C$2728,0,Calcs!$B$18:$B$2728,$B139)))</f>
        <v>.</v>
      </c>
      <c r="J139" s="42" t="str">
        <f>IF(COUNTIFS(Calcs!$E$18:$E$2728,1,Calcs!$F$18:$F$2728,I$12,Calcs!$G$18:$G$2728,J$12,Calcs!$C$18:$C$2728,0,Calcs!$B$18:$B$2728,$B139)=0,".",COUNTIFS(Calcs!$E$18:$E$2728,1,Calcs!$F$18:$F$2728,I$12,Calcs!$G$18:$G$2728,J$12,Calcs!$C$18:$C$2728,0,Calcs!$B$18:$B$2728,$B139))</f>
        <v>.</v>
      </c>
      <c r="K139" s="42" t="str">
        <f>IF(COUNTIFS(Calcs!$E$18:$E$2728,1,Calcs!$F$18:$F$2728,K$12,Calcs!$C$18:$C$2728,0,Calcs!$B$18:$B$2728,$B139)=0,".",COUNTIFS(Calcs!$E$18:$E$2728,1,Calcs!$F$18:$F$2728,K$12,Calcs!$C$18:$C$2728,0,Calcs!$B$18:$B$2728,$B139))</f>
        <v>.</v>
      </c>
      <c r="L139" s="42" t="str">
        <f>IF(COUNTIFS(Calcs!$E$18:$E$2728,1,Calcs!$F$18:$F$2728,K$12,Calcs!$G$18:$G$2728,L$12,Calcs!$C$18:$C$2728,0,Calcs!$B$18:$B$2728,$B139)=0,".",COUNTIFS(Calcs!$E$18:$E$2728,1,Calcs!$F$18:$F$2728,K$12,Calcs!$G$18:$G$2728,L$12,Calcs!$C$18:$C$2728,0,Calcs!$B$18:$B$2728,$B139))</f>
        <v>.</v>
      </c>
      <c r="M139" s="35" t="str">
        <f>IF(COUNTIFS(Calcs!$B$18:$B$2728,$B139,Calcs!P$18:P$2728,"&gt;0")=0,".",COUNTIFS(Calcs!$B$18:$B$2728,$B139,Calcs!P$18:P$2728,"&gt;0"))</f>
        <v>.</v>
      </c>
      <c r="N139" s="83" t="str">
        <f>IF(COUNTIFS(Calcs!$B$18:$B$2728,$B139,Calcs!Q$18:Q$2728,"&gt;0")=0,".",COUNTIFS(Calcs!$B$18:$B$2728,$B139,Calcs!Q$18:Q$2728,"&gt;0"))</f>
        <v>.</v>
      </c>
      <c r="O139" s="33"/>
      <c r="P139" s="33"/>
      <c r="Q139" s="140"/>
      <c r="R139" s="140"/>
      <c r="S139" s="140"/>
      <c r="T139" s="140"/>
      <c r="U139" s="140"/>
      <c r="V139" s="140"/>
      <c r="W139" s="140"/>
      <c r="X139" s="140"/>
      <c r="Y139" s="140"/>
      <c r="Z139" s="140"/>
      <c r="AA139" s="140"/>
      <c r="AB139" s="140"/>
      <c r="AC139" s="140"/>
      <c r="AD139" s="140"/>
      <c r="AE139" s="140"/>
      <c r="AF139" s="140"/>
      <c r="AG139" s="140"/>
      <c r="AH139" s="140"/>
      <c r="AI139" s="140"/>
      <c r="AJ139" s="140"/>
      <c r="AK139" s="140"/>
      <c r="AL139" s="140"/>
      <c r="AM139" s="140"/>
      <c r="AN139" s="140"/>
    </row>
    <row r="140" spans="1:40" ht="12.2" customHeight="1" outlineLevel="1" x14ac:dyDescent="0.2">
      <c r="A140" s="142">
        <f t="shared" si="1"/>
        <v>122</v>
      </c>
      <c r="B140" s="86"/>
      <c r="C140" s="32"/>
      <c r="D140" s="80" t="str">
        <f>IFERROR(AVERAGEIF(Calcs!$B$18:$B$2728,$B140,Calcs!L$18:L$2728),".")</f>
        <v>.</v>
      </c>
      <c r="E140" s="204" t="str">
        <f>IFERROR(AVERAGEIF(Calcs!$B$18:$B$2728,$B140,Calcs!M$18:M$2728),".")</f>
        <v>.</v>
      </c>
      <c r="F140" s="34" t="str">
        <f>IFERROR(AVERAGEIF(Calcs!$B$18:$B$2728,$B140,Calcs!N$18:N$2728),".")</f>
        <v>.</v>
      </c>
      <c r="G140" s="172" t="str">
        <f>IFERROR(AVERAGEIF(Calcs!$B$18:$B$2728,$B140,Calcs!O$18:O$2728),".")</f>
        <v>.</v>
      </c>
      <c r="H140" s="32"/>
      <c r="I140" s="81" t="str">
        <f>IF(COUNTIFS(Calcs!$E$18:$E$2728,1,Calcs!$F$18:$F$2728,I$12,Calcs!$C$18:$C$2728,0,Calcs!$B$18:$B$2728,$B140)=0,".",(COUNTIFS(Calcs!$E$18:$E$2728,1,Calcs!$F$18:$F$2728,I$12,Calcs!$C$18:$C$2728,0,Calcs!$B$18:$B$2728,$B140)))</f>
        <v>.</v>
      </c>
      <c r="J140" s="42" t="str">
        <f>IF(COUNTIFS(Calcs!$E$18:$E$2728,1,Calcs!$F$18:$F$2728,I$12,Calcs!$G$18:$G$2728,J$12,Calcs!$C$18:$C$2728,0,Calcs!$B$18:$B$2728,$B140)=0,".",COUNTIFS(Calcs!$E$18:$E$2728,1,Calcs!$F$18:$F$2728,I$12,Calcs!$G$18:$G$2728,J$12,Calcs!$C$18:$C$2728,0,Calcs!$B$18:$B$2728,$B140))</f>
        <v>.</v>
      </c>
      <c r="K140" s="42" t="str">
        <f>IF(COUNTIFS(Calcs!$E$18:$E$2728,1,Calcs!$F$18:$F$2728,K$12,Calcs!$C$18:$C$2728,0,Calcs!$B$18:$B$2728,$B140)=0,".",COUNTIFS(Calcs!$E$18:$E$2728,1,Calcs!$F$18:$F$2728,K$12,Calcs!$C$18:$C$2728,0,Calcs!$B$18:$B$2728,$B140))</f>
        <v>.</v>
      </c>
      <c r="L140" s="42" t="str">
        <f>IF(COUNTIFS(Calcs!$E$18:$E$2728,1,Calcs!$F$18:$F$2728,K$12,Calcs!$G$18:$G$2728,L$12,Calcs!$C$18:$C$2728,0,Calcs!$B$18:$B$2728,$B140)=0,".",COUNTIFS(Calcs!$E$18:$E$2728,1,Calcs!$F$18:$F$2728,K$12,Calcs!$G$18:$G$2728,L$12,Calcs!$C$18:$C$2728,0,Calcs!$B$18:$B$2728,$B140))</f>
        <v>.</v>
      </c>
      <c r="M140" s="35" t="str">
        <f>IF(COUNTIFS(Calcs!$B$18:$B$2728,$B140,Calcs!P$18:P$2728,"&gt;0")=0,".",COUNTIFS(Calcs!$B$18:$B$2728,$B140,Calcs!P$18:P$2728,"&gt;0"))</f>
        <v>.</v>
      </c>
      <c r="N140" s="83" t="str">
        <f>IF(COUNTIFS(Calcs!$B$18:$B$2728,$B140,Calcs!Q$18:Q$2728,"&gt;0")=0,".",COUNTIFS(Calcs!$B$18:$B$2728,$B140,Calcs!Q$18:Q$2728,"&gt;0"))</f>
        <v>.</v>
      </c>
      <c r="O140" s="33"/>
      <c r="P140" s="33"/>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row>
    <row r="141" spans="1:40" ht="12.2" customHeight="1" outlineLevel="1" x14ac:dyDescent="0.2">
      <c r="A141" s="142">
        <f t="shared" si="1"/>
        <v>123</v>
      </c>
      <c r="B141" s="86"/>
      <c r="C141" s="32"/>
      <c r="D141" s="80" t="str">
        <f>IFERROR(AVERAGEIF(Calcs!$B$18:$B$2728,$B141,Calcs!L$18:L$2728),".")</f>
        <v>.</v>
      </c>
      <c r="E141" s="204" t="str">
        <f>IFERROR(AVERAGEIF(Calcs!$B$18:$B$2728,$B141,Calcs!M$18:M$2728),".")</f>
        <v>.</v>
      </c>
      <c r="F141" s="34" t="str">
        <f>IFERROR(AVERAGEIF(Calcs!$B$18:$B$2728,$B141,Calcs!N$18:N$2728),".")</f>
        <v>.</v>
      </c>
      <c r="G141" s="172" t="str">
        <f>IFERROR(AVERAGEIF(Calcs!$B$18:$B$2728,$B141,Calcs!O$18:O$2728),".")</f>
        <v>.</v>
      </c>
      <c r="H141" s="32"/>
      <c r="I141" s="81" t="str">
        <f>IF(COUNTIFS(Calcs!$E$18:$E$2728,1,Calcs!$F$18:$F$2728,I$12,Calcs!$C$18:$C$2728,0,Calcs!$B$18:$B$2728,$B141)=0,".",(COUNTIFS(Calcs!$E$18:$E$2728,1,Calcs!$F$18:$F$2728,I$12,Calcs!$C$18:$C$2728,0,Calcs!$B$18:$B$2728,$B141)))</f>
        <v>.</v>
      </c>
      <c r="J141" s="42" t="str">
        <f>IF(COUNTIFS(Calcs!$E$18:$E$2728,1,Calcs!$F$18:$F$2728,I$12,Calcs!$G$18:$G$2728,J$12,Calcs!$C$18:$C$2728,0,Calcs!$B$18:$B$2728,$B141)=0,".",COUNTIFS(Calcs!$E$18:$E$2728,1,Calcs!$F$18:$F$2728,I$12,Calcs!$G$18:$G$2728,J$12,Calcs!$C$18:$C$2728,0,Calcs!$B$18:$B$2728,$B141))</f>
        <v>.</v>
      </c>
      <c r="K141" s="42" t="str">
        <f>IF(COUNTIFS(Calcs!$E$18:$E$2728,1,Calcs!$F$18:$F$2728,K$12,Calcs!$C$18:$C$2728,0,Calcs!$B$18:$B$2728,$B141)=0,".",COUNTIFS(Calcs!$E$18:$E$2728,1,Calcs!$F$18:$F$2728,K$12,Calcs!$C$18:$C$2728,0,Calcs!$B$18:$B$2728,$B141))</f>
        <v>.</v>
      </c>
      <c r="L141" s="42" t="str">
        <f>IF(COUNTIFS(Calcs!$E$18:$E$2728,1,Calcs!$F$18:$F$2728,K$12,Calcs!$G$18:$G$2728,L$12,Calcs!$C$18:$C$2728,0,Calcs!$B$18:$B$2728,$B141)=0,".",COUNTIFS(Calcs!$E$18:$E$2728,1,Calcs!$F$18:$F$2728,K$12,Calcs!$G$18:$G$2728,L$12,Calcs!$C$18:$C$2728,0,Calcs!$B$18:$B$2728,$B141))</f>
        <v>.</v>
      </c>
      <c r="M141" s="35" t="str">
        <f>IF(COUNTIFS(Calcs!$B$18:$B$2728,$B141,Calcs!P$18:P$2728,"&gt;0")=0,".",COUNTIFS(Calcs!$B$18:$B$2728,$B141,Calcs!P$18:P$2728,"&gt;0"))</f>
        <v>.</v>
      </c>
      <c r="N141" s="83" t="str">
        <f>IF(COUNTIFS(Calcs!$B$18:$B$2728,$B141,Calcs!Q$18:Q$2728,"&gt;0")=0,".",COUNTIFS(Calcs!$B$18:$B$2728,$B141,Calcs!Q$18:Q$2728,"&gt;0"))</f>
        <v>.</v>
      </c>
      <c r="O141" s="33"/>
      <c r="P141" s="33"/>
      <c r="Q141" s="140"/>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row>
    <row r="142" spans="1:40" ht="12.2" customHeight="1" outlineLevel="1" x14ac:dyDescent="0.2">
      <c r="A142" s="142">
        <f t="shared" si="1"/>
        <v>124</v>
      </c>
      <c r="B142" s="86"/>
      <c r="C142" s="32"/>
      <c r="D142" s="80" t="str">
        <f>IFERROR(AVERAGEIF(Calcs!$B$18:$B$2728,$B142,Calcs!L$18:L$2728),".")</f>
        <v>.</v>
      </c>
      <c r="E142" s="204" t="str">
        <f>IFERROR(AVERAGEIF(Calcs!$B$18:$B$2728,$B142,Calcs!M$18:M$2728),".")</f>
        <v>.</v>
      </c>
      <c r="F142" s="34" t="str">
        <f>IFERROR(AVERAGEIF(Calcs!$B$18:$B$2728,$B142,Calcs!N$18:N$2728),".")</f>
        <v>.</v>
      </c>
      <c r="G142" s="172" t="str">
        <f>IFERROR(AVERAGEIF(Calcs!$B$18:$B$2728,$B142,Calcs!O$18:O$2728),".")</f>
        <v>.</v>
      </c>
      <c r="H142" s="32"/>
      <c r="I142" s="81" t="str">
        <f>IF(COUNTIFS(Calcs!$E$18:$E$2728,1,Calcs!$F$18:$F$2728,I$12,Calcs!$C$18:$C$2728,0,Calcs!$B$18:$B$2728,$B142)=0,".",(COUNTIFS(Calcs!$E$18:$E$2728,1,Calcs!$F$18:$F$2728,I$12,Calcs!$C$18:$C$2728,0,Calcs!$B$18:$B$2728,$B142)))</f>
        <v>.</v>
      </c>
      <c r="J142" s="42" t="str">
        <f>IF(COUNTIFS(Calcs!$E$18:$E$2728,1,Calcs!$F$18:$F$2728,I$12,Calcs!$G$18:$G$2728,J$12,Calcs!$C$18:$C$2728,0,Calcs!$B$18:$B$2728,$B142)=0,".",COUNTIFS(Calcs!$E$18:$E$2728,1,Calcs!$F$18:$F$2728,I$12,Calcs!$G$18:$G$2728,J$12,Calcs!$C$18:$C$2728,0,Calcs!$B$18:$B$2728,$B142))</f>
        <v>.</v>
      </c>
      <c r="K142" s="42" t="str">
        <f>IF(COUNTIFS(Calcs!$E$18:$E$2728,1,Calcs!$F$18:$F$2728,K$12,Calcs!$C$18:$C$2728,0,Calcs!$B$18:$B$2728,$B142)=0,".",COUNTIFS(Calcs!$E$18:$E$2728,1,Calcs!$F$18:$F$2728,K$12,Calcs!$C$18:$C$2728,0,Calcs!$B$18:$B$2728,$B142))</f>
        <v>.</v>
      </c>
      <c r="L142" s="42" t="str">
        <f>IF(COUNTIFS(Calcs!$E$18:$E$2728,1,Calcs!$F$18:$F$2728,K$12,Calcs!$G$18:$G$2728,L$12,Calcs!$C$18:$C$2728,0,Calcs!$B$18:$B$2728,$B142)=0,".",COUNTIFS(Calcs!$E$18:$E$2728,1,Calcs!$F$18:$F$2728,K$12,Calcs!$G$18:$G$2728,L$12,Calcs!$C$18:$C$2728,0,Calcs!$B$18:$B$2728,$B142))</f>
        <v>.</v>
      </c>
      <c r="M142" s="35" t="str">
        <f>IF(COUNTIFS(Calcs!$B$18:$B$2728,$B142,Calcs!P$18:P$2728,"&gt;0")=0,".",COUNTIFS(Calcs!$B$18:$B$2728,$B142,Calcs!P$18:P$2728,"&gt;0"))</f>
        <v>.</v>
      </c>
      <c r="N142" s="83" t="str">
        <f>IF(COUNTIFS(Calcs!$B$18:$B$2728,$B142,Calcs!Q$18:Q$2728,"&gt;0")=0,".",COUNTIFS(Calcs!$B$18:$B$2728,$B142,Calcs!Q$18:Q$2728,"&gt;0"))</f>
        <v>.</v>
      </c>
      <c r="O142" s="33"/>
      <c r="P142" s="33"/>
      <c r="Q142" s="140"/>
      <c r="R142" s="140"/>
      <c r="S142" s="140"/>
      <c r="T142" s="140"/>
      <c r="U142" s="140"/>
      <c r="V142" s="140"/>
      <c r="W142" s="140"/>
      <c r="X142" s="140"/>
      <c r="Y142" s="140"/>
      <c r="Z142" s="140"/>
      <c r="AA142" s="140"/>
      <c r="AB142" s="140"/>
      <c r="AC142" s="140"/>
      <c r="AD142" s="140"/>
      <c r="AE142" s="140"/>
      <c r="AF142" s="140"/>
      <c r="AG142" s="140"/>
      <c r="AH142" s="140"/>
      <c r="AI142" s="140"/>
      <c r="AJ142" s="140"/>
      <c r="AK142" s="140"/>
      <c r="AL142" s="140"/>
      <c r="AM142" s="140"/>
      <c r="AN142" s="140"/>
    </row>
    <row r="143" spans="1:40" ht="12.2" customHeight="1" outlineLevel="1" x14ac:dyDescent="0.2">
      <c r="A143" s="142">
        <f t="shared" si="1"/>
        <v>125</v>
      </c>
      <c r="B143" s="86"/>
      <c r="C143" s="32"/>
      <c r="D143" s="80" t="str">
        <f>IFERROR(AVERAGEIF(Calcs!$B$18:$B$2728,$B143,Calcs!L$18:L$2728),".")</f>
        <v>.</v>
      </c>
      <c r="E143" s="204" t="str">
        <f>IFERROR(AVERAGEIF(Calcs!$B$18:$B$2728,$B143,Calcs!M$18:M$2728),".")</f>
        <v>.</v>
      </c>
      <c r="F143" s="34" t="str">
        <f>IFERROR(AVERAGEIF(Calcs!$B$18:$B$2728,$B143,Calcs!N$18:N$2728),".")</f>
        <v>.</v>
      </c>
      <c r="G143" s="172" t="str">
        <f>IFERROR(AVERAGEIF(Calcs!$B$18:$B$2728,$B143,Calcs!O$18:O$2728),".")</f>
        <v>.</v>
      </c>
      <c r="H143" s="32"/>
      <c r="I143" s="81" t="str">
        <f>IF(COUNTIFS(Calcs!$E$18:$E$2728,1,Calcs!$F$18:$F$2728,I$12,Calcs!$C$18:$C$2728,0,Calcs!$B$18:$B$2728,$B143)=0,".",(COUNTIFS(Calcs!$E$18:$E$2728,1,Calcs!$F$18:$F$2728,I$12,Calcs!$C$18:$C$2728,0,Calcs!$B$18:$B$2728,$B143)))</f>
        <v>.</v>
      </c>
      <c r="J143" s="42" t="str">
        <f>IF(COUNTIFS(Calcs!$E$18:$E$2728,1,Calcs!$F$18:$F$2728,I$12,Calcs!$G$18:$G$2728,J$12,Calcs!$C$18:$C$2728,0,Calcs!$B$18:$B$2728,$B143)=0,".",COUNTIFS(Calcs!$E$18:$E$2728,1,Calcs!$F$18:$F$2728,I$12,Calcs!$G$18:$G$2728,J$12,Calcs!$C$18:$C$2728,0,Calcs!$B$18:$B$2728,$B143))</f>
        <v>.</v>
      </c>
      <c r="K143" s="42" t="str">
        <f>IF(COUNTIFS(Calcs!$E$18:$E$2728,1,Calcs!$F$18:$F$2728,K$12,Calcs!$C$18:$C$2728,0,Calcs!$B$18:$B$2728,$B143)=0,".",COUNTIFS(Calcs!$E$18:$E$2728,1,Calcs!$F$18:$F$2728,K$12,Calcs!$C$18:$C$2728,0,Calcs!$B$18:$B$2728,$B143))</f>
        <v>.</v>
      </c>
      <c r="L143" s="42" t="str">
        <f>IF(COUNTIFS(Calcs!$E$18:$E$2728,1,Calcs!$F$18:$F$2728,K$12,Calcs!$G$18:$G$2728,L$12,Calcs!$C$18:$C$2728,0,Calcs!$B$18:$B$2728,$B143)=0,".",COUNTIFS(Calcs!$E$18:$E$2728,1,Calcs!$F$18:$F$2728,K$12,Calcs!$G$18:$G$2728,L$12,Calcs!$C$18:$C$2728,0,Calcs!$B$18:$B$2728,$B143))</f>
        <v>.</v>
      </c>
      <c r="M143" s="35" t="str">
        <f>IF(COUNTIFS(Calcs!$B$18:$B$2728,$B143,Calcs!P$18:P$2728,"&gt;0")=0,".",COUNTIFS(Calcs!$B$18:$B$2728,$B143,Calcs!P$18:P$2728,"&gt;0"))</f>
        <v>.</v>
      </c>
      <c r="N143" s="83" t="str">
        <f>IF(COUNTIFS(Calcs!$B$18:$B$2728,$B143,Calcs!Q$18:Q$2728,"&gt;0")=0,".",COUNTIFS(Calcs!$B$18:$B$2728,$B143,Calcs!Q$18:Q$2728,"&gt;0"))</f>
        <v>.</v>
      </c>
      <c r="O143" s="33"/>
      <c r="P143" s="33"/>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row>
    <row r="144" spans="1:40" ht="12.2" customHeight="1" outlineLevel="1" x14ac:dyDescent="0.2">
      <c r="A144" s="142">
        <f t="shared" si="1"/>
        <v>126</v>
      </c>
      <c r="B144" s="86"/>
      <c r="C144" s="32"/>
      <c r="D144" s="80" t="str">
        <f>IFERROR(AVERAGEIF(Calcs!$B$18:$B$2728,$B144,Calcs!L$18:L$2728),".")</f>
        <v>.</v>
      </c>
      <c r="E144" s="204" t="str">
        <f>IFERROR(AVERAGEIF(Calcs!$B$18:$B$2728,$B144,Calcs!M$18:M$2728),".")</f>
        <v>.</v>
      </c>
      <c r="F144" s="34" t="str">
        <f>IFERROR(AVERAGEIF(Calcs!$B$18:$B$2728,$B144,Calcs!N$18:N$2728),".")</f>
        <v>.</v>
      </c>
      <c r="G144" s="172" t="str">
        <f>IFERROR(AVERAGEIF(Calcs!$B$18:$B$2728,$B144,Calcs!O$18:O$2728),".")</f>
        <v>.</v>
      </c>
      <c r="H144" s="32"/>
      <c r="I144" s="81" t="str">
        <f>IF(COUNTIFS(Calcs!$E$18:$E$2728,1,Calcs!$F$18:$F$2728,I$12,Calcs!$C$18:$C$2728,0,Calcs!$B$18:$B$2728,$B144)=0,".",(COUNTIFS(Calcs!$E$18:$E$2728,1,Calcs!$F$18:$F$2728,I$12,Calcs!$C$18:$C$2728,0,Calcs!$B$18:$B$2728,$B144)))</f>
        <v>.</v>
      </c>
      <c r="J144" s="42" t="str">
        <f>IF(COUNTIFS(Calcs!$E$18:$E$2728,1,Calcs!$F$18:$F$2728,I$12,Calcs!$G$18:$G$2728,J$12,Calcs!$C$18:$C$2728,0,Calcs!$B$18:$B$2728,$B144)=0,".",COUNTIFS(Calcs!$E$18:$E$2728,1,Calcs!$F$18:$F$2728,I$12,Calcs!$G$18:$G$2728,J$12,Calcs!$C$18:$C$2728,0,Calcs!$B$18:$B$2728,$B144))</f>
        <v>.</v>
      </c>
      <c r="K144" s="42" t="str">
        <f>IF(COUNTIFS(Calcs!$E$18:$E$2728,1,Calcs!$F$18:$F$2728,K$12,Calcs!$C$18:$C$2728,0,Calcs!$B$18:$B$2728,$B144)=0,".",COUNTIFS(Calcs!$E$18:$E$2728,1,Calcs!$F$18:$F$2728,K$12,Calcs!$C$18:$C$2728,0,Calcs!$B$18:$B$2728,$B144))</f>
        <v>.</v>
      </c>
      <c r="L144" s="42" t="str">
        <f>IF(COUNTIFS(Calcs!$E$18:$E$2728,1,Calcs!$F$18:$F$2728,K$12,Calcs!$G$18:$G$2728,L$12,Calcs!$C$18:$C$2728,0,Calcs!$B$18:$B$2728,$B144)=0,".",COUNTIFS(Calcs!$E$18:$E$2728,1,Calcs!$F$18:$F$2728,K$12,Calcs!$G$18:$G$2728,L$12,Calcs!$C$18:$C$2728,0,Calcs!$B$18:$B$2728,$B144))</f>
        <v>.</v>
      </c>
      <c r="M144" s="35" t="str">
        <f>IF(COUNTIFS(Calcs!$B$18:$B$2728,$B144,Calcs!P$18:P$2728,"&gt;0")=0,".",COUNTIFS(Calcs!$B$18:$B$2728,$B144,Calcs!P$18:P$2728,"&gt;0"))</f>
        <v>.</v>
      </c>
      <c r="N144" s="83" t="str">
        <f>IF(COUNTIFS(Calcs!$B$18:$B$2728,$B144,Calcs!Q$18:Q$2728,"&gt;0")=0,".",COUNTIFS(Calcs!$B$18:$B$2728,$B144,Calcs!Q$18:Q$2728,"&gt;0"))</f>
        <v>.</v>
      </c>
      <c r="O144" s="33"/>
      <c r="P144" s="33"/>
      <c r="Q144" s="140"/>
      <c r="R144" s="140"/>
      <c r="S144" s="140"/>
      <c r="T144" s="140"/>
      <c r="U144" s="140"/>
      <c r="V144" s="140"/>
      <c r="W144" s="140"/>
      <c r="X144" s="140"/>
      <c r="Y144" s="140"/>
      <c r="Z144" s="140"/>
      <c r="AA144" s="140"/>
      <c r="AB144" s="140"/>
      <c r="AC144" s="140"/>
      <c r="AD144" s="140"/>
      <c r="AE144" s="140"/>
      <c r="AF144" s="140"/>
      <c r="AG144" s="140"/>
      <c r="AH144" s="140"/>
      <c r="AI144" s="140"/>
      <c r="AJ144" s="140"/>
      <c r="AK144" s="140"/>
      <c r="AL144" s="140"/>
      <c r="AM144" s="140"/>
      <c r="AN144" s="140"/>
    </row>
    <row r="145" spans="1:40" ht="12.2" customHeight="1" outlineLevel="1" x14ac:dyDescent="0.2">
      <c r="A145" s="142">
        <f t="shared" si="1"/>
        <v>127</v>
      </c>
      <c r="B145" s="86"/>
      <c r="C145" s="32"/>
      <c r="D145" s="80" t="str">
        <f>IFERROR(AVERAGEIF(Calcs!$B$18:$B$2728,$B145,Calcs!L$18:L$2728),".")</f>
        <v>.</v>
      </c>
      <c r="E145" s="204" t="str">
        <f>IFERROR(AVERAGEIF(Calcs!$B$18:$B$2728,$B145,Calcs!M$18:M$2728),".")</f>
        <v>.</v>
      </c>
      <c r="F145" s="34" t="str">
        <f>IFERROR(AVERAGEIF(Calcs!$B$18:$B$2728,$B145,Calcs!N$18:N$2728),".")</f>
        <v>.</v>
      </c>
      <c r="G145" s="172" t="str">
        <f>IFERROR(AVERAGEIF(Calcs!$B$18:$B$2728,$B145,Calcs!O$18:O$2728),".")</f>
        <v>.</v>
      </c>
      <c r="H145" s="32"/>
      <c r="I145" s="81" t="str">
        <f>IF(COUNTIFS(Calcs!$E$18:$E$2728,1,Calcs!$F$18:$F$2728,I$12,Calcs!$C$18:$C$2728,0,Calcs!$B$18:$B$2728,$B145)=0,".",(COUNTIFS(Calcs!$E$18:$E$2728,1,Calcs!$F$18:$F$2728,I$12,Calcs!$C$18:$C$2728,0,Calcs!$B$18:$B$2728,$B145)))</f>
        <v>.</v>
      </c>
      <c r="J145" s="42" t="str">
        <f>IF(COUNTIFS(Calcs!$E$18:$E$2728,1,Calcs!$F$18:$F$2728,I$12,Calcs!$G$18:$G$2728,J$12,Calcs!$C$18:$C$2728,0,Calcs!$B$18:$B$2728,$B145)=0,".",COUNTIFS(Calcs!$E$18:$E$2728,1,Calcs!$F$18:$F$2728,I$12,Calcs!$G$18:$G$2728,J$12,Calcs!$C$18:$C$2728,0,Calcs!$B$18:$B$2728,$B145))</f>
        <v>.</v>
      </c>
      <c r="K145" s="42" t="str">
        <f>IF(COUNTIFS(Calcs!$E$18:$E$2728,1,Calcs!$F$18:$F$2728,K$12,Calcs!$C$18:$C$2728,0,Calcs!$B$18:$B$2728,$B145)=0,".",COUNTIFS(Calcs!$E$18:$E$2728,1,Calcs!$F$18:$F$2728,K$12,Calcs!$C$18:$C$2728,0,Calcs!$B$18:$B$2728,$B145))</f>
        <v>.</v>
      </c>
      <c r="L145" s="42" t="str">
        <f>IF(COUNTIFS(Calcs!$E$18:$E$2728,1,Calcs!$F$18:$F$2728,K$12,Calcs!$G$18:$G$2728,L$12,Calcs!$C$18:$C$2728,0,Calcs!$B$18:$B$2728,$B145)=0,".",COUNTIFS(Calcs!$E$18:$E$2728,1,Calcs!$F$18:$F$2728,K$12,Calcs!$G$18:$G$2728,L$12,Calcs!$C$18:$C$2728,0,Calcs!$B$18:$B$2728,$B145))</f>
        <v>.</v>
      </c>
      <c r="M145" s="35" t="str">
        <f>IF(COUNTIFS(Calcs!$B$18:$B$2728,$B145,Calcs!P$18:P$2728,"&gt;0")=0,".",COUNTIFS(Calcs!$B$18:$B$2728,$B145,Calcs!P$18:P$2728,"&gt;0"))</f>
        <v>.</v>
      </c>
      <c r="N145" s="83" t="str">
        <f>IF(COUNTIFS(Calcs!$B$18:$B$2728,$B145,Calcs!Q$18:Q$2728,"&gt;0")=0,".",COUNTIFS(Calcs!$B$18:$B$2728,$B145,Calcs!Q$18:Q$2728,"&gt;0"))</f>
        <v>.</v>
      </c>
      <c r="O145" s="33"/>
      <c r="P145" s="33"/>
      <c r="Q145" s="140"/>
      <c r="R145" s="140"/>
      <c r="S145" s="140"/>
      <c r="T145" s="140"/>
      <c r="U145" s="140"/>
      <c r="V145" s="140"/>
      <c r="W145" s="140"/>
      <c r="X145" s="140"/>
      <c r="Y145" s="140"/>
      <c r="Z145" s="140"/>
      <c r="AA145" s="140"/>
      <c r="AB145" s="140"/>
      <c r="AC145" s="140"/>
      <c r="AD145" s="140"/>
      <c r="AE145" s="140"/>
      <c r="AF145" s="140"/>
      <c r="AG145" s="140"/>
      <c r="AH145" s="140"/>
      <c r="AI145" s="140"/>
      <c r="AJ145" s="140"/>
      <c r="AK145" s="140"/>
      <c r="AL145" s="140"/>
      <c r="AM145" s="140"/>
      <c r="AN145" s="140"/>
    </row>
    <row r="146" spans="1:40" ht="12.2" customHeight="1" outlineLevel="1" x14ac:dyDescent="0.2">
      <c r="A146" s="142">
        <f t="shared" si="1"/>
        <v>128</v>
      </c>
      <c r="B146" s="86"/>
      <c r="C146" s="32"/>
      <c r="D146" s="80" t="str">
        <f>IFERROR(AVERAGEIF(Calcs!$B$18:$B$2728,$B146,Calcs!L$18:L$2728),".")</f>
        <v>.</v>
      </c>
      <c r="E146" s="204" t="str">
        <f>IFERROR(AVERAGEIF(Calcs!$B$18:$B$2728,$B146,Calcs!M$18:M$2728),".")</f>
        <v>.</v>
      </c>
      <c r="F146" s="34" t="str">
        <f>IFERROR(AVERAGEIF(Calcs!$B$18:$B$2728,$B146,Calcs!N$18:N$2728),".")</f>
        <v>.</v>
      </c>
      <c r="G146" s="172" t="str">
        <f>IFERROR(AVERAGEIF(Calcs!$B$18:$B$2728,$B146,Calcs!O$18:O$2728),".")</f>
        <v>.</v>
      </c>
      <c r="H146" s="32"/>
      <c r="I146" s="81" t="str">
        <f>IF(COUNTIFS(Calcs!$E$18:$E$2728,1,Calcs!$F$18:$F$2728,I$12,Calcs!$C$18:$C$2728,0,Calcs!$B$18:$B$2728,$B146)=0,".",(COUNTIFS(Calcs!$E$18:$E$2728,1,Calcs!$F$18:$F$2728,I$12,Calcs!$C$18:$C$2728,0,Calcs!$B$18:$B$2728,$B146)))</f>
        <v>.</v>
      </c>
      <c r="J146" s="42" t="str">
        <f>IF(COUNTIFS(Calcs!$E$18:$E$2728,1,Calcs!$F$18:$F$2728,I$12,Calcs!$G$18:$G$2728,J$12,Calcs!$C$18:$C$2728,0,Calcs!$B$18:$B$2728,$B146)=0,".",COUNTIFS(Calcs!$E$18:$E$2728,1,Calcs!$F$18:$F$2728,I$12,Calcs!$G$18:$G$2728,J$12,Calcs!$C$18:$C$2728,0,Calcs!$B$18:$B$2728,$B146))</f>
        <v>.</v>
      </c>
      <c r="K146" s="42" t="str">
        <f>IF(COUNTIFS(Calcs!$E$18:$E$2728,1,Calcs!$F$18:$F$2728,K$12,Calcs!$C$18:$C$2728,0,Calcs!$B$18:$B$2728,$B146)=0,".",COUNTIFS(Calcs!$E$18:$E$2728,1,Calcs!$F$18:$F$2728,K$12,Calcs!$C$18:$C$2728,0,Calcs!$B$18:$B$2728,$B146))</f>
        <v>.</v>
      </c>
      <c r="L146" s="42" t="str">
        <f>IF(COUNTIFS(Calcs!$E$18:$E$2728,1,Calcs!$F$18:$F$2728,K$12,Calcs!$G$18:$G$2728,L$12,Calcs!$C$18:$C$2728,0,Calcs!$B$18:$B$2728,$B146)=0,".",COUNTIFS(Calcs!$E$18:$E$2728,1,Calcs!$F$18:$F$2728,K$12,Calcs!$G$18:$G$2728,L$12,Calcs!$C$18:$C$2728,0,Calcs!$B$18:$B$2728,$B146))</f>
        <v>.</v>
      </c>
      <c r="M146" s="35" t="str">
        <f>IF(COUNTIFS(Calcs!$B$18:$B$2728,$B146,Calcs!P$18:P$2728,"&gt;0")=0,".",COUNTIFS(Calcs!$B$18:$B$2728,$B146,Calcs!P$18:P$2728,"&gt;0"))</f>
        <v>.</v>
      </c>
      <c r="N146" s="83" t="str">
        <f>IF(COUNTIFS(Calcs!$B$18:$B$2728,$B146,Calcs!Q$18:Q$2728,"&gt;0")=0,".",COUNTIFS(Calcs!$B$18:$B$2728,$B146,Calcs!Q$18:Q$2728,"&gt;0"))</f>
        <v>.</v>
      </c>
      <c r="O146" s="33"/>
      <c r="P146" s="33"/>
      <c r="Q146" s="140"/>
      <c r="R146" s="140"/>
      <c r="S146" s="140"/>
      <c r="T146" s="140"/>
      <c r="U146" s="140"/>
      <c r="V146" s="140"/>
      <c r="W146" s="140"/>
      <c r="X146" s="140"/>
      <c r="Y146" s="140"/>
      <c r="Z146" s="140"/>
      <c r="AA146" s="140"/>
      <c r="AB146" s="140"/>
      <c r="AC146" s="140"/>
      <c r="AD146" s="140"/>
      <c r="AE146" s="140"/>
      <c r="AF146" s="140"/>
      <c r="AG146" s="140"/>
      <c r="AH146" s="140"/>
      <c r="AI146" s="140"/>
      <c r="AJ146" s="140"/>
      <c r="AK146" s="140"/>
      <c r="AL146" s="140"/>
      <c r="AM146" s="140"/>
      <c r="AN146" s="140"/>
    </row>
    <row r="147" spans="1:40" ht="12.2" customHeight="1" outlineLevel="1" x14ac:dyDescent="0.2">
      <c r="A147" s="142">
        <f t="shared" si="1"/>
        <v>129</v>
      </c>
      <c r="B147" s="86"/>
      <c r="C147" s="32"/>
      <c r="D147" s="80" t="str">
        <f>IFERROR(AVERAGEIF(Calcs!$B$18:$B$2728,$B147,Calcs!L$18:L$2728),".")</f>
        <v>.</v>
      </c>
      <c r="E147" s="204" t="str">
        <f>IFERROR(AVERAGEIF(Calcs!$B$18:$B$2728,$B147,Calcs!M$18:M$2728),".")</f>
        <v>.</v>
      </c>
      <c r="F147" s="34" t="str">
        <f>IFERROR(AVERAGEIF(Calcs!$B$18:$B$2728,$B147,Calcs!N$18:N$2728),".")</f>
        <v>.</v>
      </c>
      <c r="G147" s="172" t="str">
        <f>IFERROR(AVERAGEIF(Calcs!$B$18:$B$2728,$B147,Calcs!O$18:O$2728),".")</f>
        <v>.</v>
      </c>
      <c r="H147" s="32"/>
      <c r="I147" s="81" t="str">
        <f>IF(COUNTIFS(Calcs!$E$18:$E$2728,1,Calcs!$F$18:$F$2728,I$12,Calcs!$C$18:$C$2728,0,Calcs!$B$18:$B$2728,$B147)=0,".",(COUNTIFS(Calcs!$E$18:$E$2728,1,Calcs!$F$18:$F$2728,I$12,Calcs!$C$18:$C$2728,0,Calcs!$B$18:$B$2728,$B147)))</f>
        <v>.</v>
      </c>
      <c r="J147" s="42" t="str">
        <f>IF(COUNTIFS(Calcs!$E$18:$E$2728,1,Calcs!$F$18:$F$2728,I$12,Calcs!$G$18:$G$2728,J$12,Calcs!$C$18:$C$2728,0,Calcs!$B$18:$B$2728,$B147)=0,".",COUNTIFS(Calcs!$E$18:$E$2728,1,Calcs!$F$18:$F$2728,I$12,Calcs!$G$18:$G$2728,J$12,Calcs!$C$18:$C$2728,0,Calcs!$B$18:$B$2728,$B147))</f>
        <v>.</v>
      </c>
      <c r="K147" s="42" t="str">
        <f>IF(COUNTIFS(Calcs!$E$18:$E$2728,1,Calcs!$F$18:$F$2728,K$12,Calcs!$C$18:$C$2728,0,Calcs!$B$18:$B$2728,$B147)=0,".",COUNTIFS(Calcs!$E$18:$E$2728,1,Calcs!$F$18:$F$2728,K$12,Calcs!$C$18:$C$2728,0,Calcs!$B$18:$B$2728,$B147))</f>
        <v>.</v>
      </c>
      <c r="L147" s="42" t="str">
        <f>IF(COUNTIFS(Calcs!$E$18:$E$2728,1,Calcs!$F$18:$F$2728,K$12,Calcs!$G$18:$G$2728,L$12,Calcs!$C$18:$C$2728,0,Calcs!$B$18:$B$2728,$B147)=0,".",COUNTIFS(Calcs!$E$18:$E$2728,1,Calcs!$F$18:$F$2728,K$12,Calcs!$G$18:$G$2728,L$12,Calcs!$C$18:$C$2728,0,Calcs!$B$18:$B$2728,$B147))</f>
        <v>.</v>
      </c>
      <c r="M147" s="35" t="str">
        <f>IF(COUNTIFS(Calcs!$B$18:$B$2728,$B147,Calcs!P$18:P$2728,"&gt;0")=0,".",COUNTIFS(Calcs!$B$18:$B$2728,$B147,Calcs!P$18:P$2728,"&gt;0"))</f>
        <v>.</v>
      </c>
      <c r="N147" s="83" t="str">
        <f>IF(COUNTIFS(Calcs!$B$18:$B$2728,$B147,Calcs!Q$18:Q$2728,"&gt;0")=0,".",COUNTIFS(Calcs!$B$18:$B$2728,$B147,Calcs!Q$18:Q$2728,"&gt;0"))</f>
        <v>.</v>
      </c>
      <c r="O147" s="33"/>
      <c r="P147" s="33"/>
      <c r="Q147" s="140"/>
      <c r="R147" s="140"/>
      <c r="S147" s="140"/>
      <c r="T147" s="140"/>
      <c r="U147" s="140"/>
      <c r="V147" s="140"/>
      <c r="W147" s="140"/>
      <c r="X147" s="140"/>
      <c r="Y147" s="140"/>
      <c r="Z147" s="140"/>
      <c r="AA147" s="140"/>
      <c r="AB147" s="140"/>
      <c r="AC147" s="140"/>
      <c r="AD147" s="140"/>
      <c r="AE147" s="140"/>
      <c r="AF147" s="140"/>
      <c r="AG147" s="140"/>
      <c r="AH147" s="140"/>
      <c r="AI147" s="140"/>
      <c r="AJ147" s="140"/>
      <c r="AK147" s="140"/>
      <c r="AL147" s="140"/>
      <c r="AM147" s="140"/>
      <c r="AN147" s="140"/>
    </row>
    <row r="148" spans="1:40" ht="12.2" customHeight="1" outlineLevel="1" x14ac:dyDescent="0.2">
      <c r="A148" s="142">
        <f t="shared" si="1"/>
        <v>130</v>
      </c>
      <c r="B148" s="86"/>
      <c r="C148" s="32"/>
      <c r="D148" s="80" t="str">
        <f>IFERROR(AVERAGEIF(Calcs!$B$18:$B$2728,$B148,Calcs!L$18:L$2728),".")</f>
        <v>.</v>
      </c>
      <c r="E148" s="204" t="str">
        <f>IFERROR(AVERAGEIF(Calcs!$B$18:$B$2728,$B148,Calcs!M$18:M$2728),".")</f>
        <v>.</v>
      </c>
      <c r="F148" s="34" t="str">
        <f>IFERROR(AVERAGEIF(Calcs!$B$18:$B$2728,$B148,Calcs!N$18:N$2728),".")</f>
        <v>.</v>
      </c>
      <c r="G148" s="172" t="str">
        <f>IFERROR(AVERAGEIF(Calcs!$B$18:$B$2728,$B148,Calcs!O$18:O$2728),".")</f>
        <v>.</v>
      </c>
      <c r="H148" s="32"/>
      <c r="I148" s="81" t="str">
        <f>IF(COUNTIFS(Calcs!$E$18:$E$2728,1,Calcs!$F$18:$F$2728,I$12,Calcs!$C$18:$C$2728,0,Calcs!$B$18:$B$2728,$B148)=0,".",(COUNTIFS(Calcs!$E$18:$E$2728,1,Calcs!$F$18:$F$2728,I$12,Calcs!$C$18:$C$2728,0,Calcs!$B$18:$B$2728,$B148)))</f>
        <v>.</v>
      </c>
      <c r="J148" s="42" t="str">
        <f>IF(COUNTIFS(Calcs!$E$18:$E$2728,1,Calcs!$F$18:$F$2728,I$12,Calcs!$G$18:$G$2728,J$12,Calcs!$C$18:$C$2728,0,Calcs!$B$18:$B$2728,$B148)=0,".",COUNTIFS(Calcs!$E$18:$E$2728,1,Calcs!$F$18:$F$2728,I$12,Calcs!$G$18:$G$2728,J$12,Calcs!$C$18:$C$2728,0,Calcs!$B$18:$B$2728,$B148))</f>
        <v>.</v>
      </c>
      <c r="K148" s="42" t="str">
        <f>IF(COUNTIFS(Calcs!$E$18:$E$2728,1,Calcs!$F$18:$F$2728,K$12,Calcs!$C$18:$C$2728,0,Calcs!$B$18:$B$2728,$B148)=0,".",COUNTIFS(Calcs!$E$18:$E$2728,1,Calcs!$F$18:$F$2728,K$12,Calcs!$C$18:$C$2728,0,Calcs!$B$18:$B$2728,$B148))</f>
        <v>.</v>
      </c>
      <c r="L148" s="42" t="str">
        <f>IF(COUNTIFS(Calcs!$E$18:$E$2728,1,Calcs!$F$18:$F$2728,K$12,Calcs!$G$18:$G$2728,L$12,Calcs!$C$18:$C$2728,0,Calcs!$B$18:$B$2728,$B148)=0,".",COUNTIFS(Calcs!$E$18:$E$2728,1,Calcs!$F$18:$F$2728,K$12,Calcs!$G$18:$G$2728,L$12,Calcs!$C$18:$C$2728,0,Calcs!$B$18:$B$2728,$B148))</f>
        <v>.</v>
      </c>
      <c r="M148" s="35" t="str">
        <f>IF(COUNTIFS(Calcs!$B$18:$B$2728,$B148,Calcs!P$18:P$2728,"&gt;0")=0,".",COUNTIFS(Calcs!$B$18:$B$2728,$B148,Calcs!P$18:P$2728,"&gt;0"))</f>
        <v>.</v>
      </c>
      <c r="N148" s="83" t="str">
        <f>IF(COUNTIFS(Calcs!$B$18:$B$2728,$B148,Calcs!Q$18:Q$2728,"&gt;0")=0,".",COUNTIFS(Calcs!$B$18:$B$2728,$B148,Calcs!Q$18:Q$2728,"&gt;0"))</f>
        <v>.</v>
      </c>
      <c r="O148" s="33"/>
      <c r="P148" s="33"/>
      <c r="Q148" s="140"/>
      <c r="R148" s="140"/>
      <c r="S148" s="140"/>
      <c r="T148" s="140"/>
      <c r="U148" s="140"/>
      <c r="V148" s="140"/>
      <c r="W148" s="140"/>
      <c r="X148" s="140"/>
      <c r="Y148" s="140"/>
      <c r="Z148" s="140"/>
      <c r="AA148" s="140"/>
      <c r="AB148" s="140"/>
      <c r="AC148" s="140"/>
      <c r="AD148" s="140"/>
      <c r="AE148" s="140"/>
      <c r="AF148" s="140"/>
      <c r="AG148" s="140"/>
      <c r="AH148" s="140"/>
      <c r="AI148" s="140"/>
      <c r="AJ148" s="140"/>
      <c r="AK148" s="140"/>
      <c r="AL148" s="140"/>
      <c r="AM148" s="140"/>
      <c r="AN148" s="140"/>
    </row>
    <row r="149" spans="1:40" ht="12.2" customHeight="1" outlineLevel="1" x14ac:dyDescent="0.2">
      <c r="A149" s="142">
        <f t="shared" si="1"/>
        <v>131</v>
      </c>
      <c r="B149" s="86"/>
      <c r="C149" s="32"/>
      <c r="D149" s="80" t="str">
        <f>IFERROR(AVERAGEIF(Calcs!$B$18:$B$2728,$B149,Calcs!L$18:L$2728),".")</f>
        <v>.</v>
      </c>
      <c r="E149" s="204" t="str">
        <f>IFERROR(AVERAGEIF(Calcs!$B$18:$B$2728,$B149,Calcs!M$18:M$2728),".")</f>
        <v>.</v>
      </c>
      <c r="F149" s="34" t="str">
        <f>IFERROR(AVERAGEIF(Calcs!$B$18:$B$2728,$B149,Calcs!N$18:N$2728),".")</f>
        <v>.</v>
      </c>
      <c r="G149" s="172" t="str">
        <f>IFERROR(AVERAGEIF(Calcs!$B$18:$B$2728,$B149,Calcs!O$18:O$2728),".")</f>
        <v>.</v>
      </c>
      <c r="H149" s="32"/>
      <c r="I149" s="81" t="str">
        <f>IF(COUNTIFS(Calcs!$E$18:$E$2728,1,Calcs!$F$18:$F$2728,I$12,Calcs!$C$18:$C$2728,0,Calcs!$B$18:$B$2728,$B149)=0,".",(COUNTIFS(Calcs!$E$18:$E$2728,1,Calcs!$F$18:$F$2728,I$12,Calcs!$C$18:$C$2728,0,Calcs!$B$18:$B$2728,$B149)))</f>
        <v>.</v>
      </c>
      <c r="J149" s="42" t="str">
        <f>IF(COUNTIFS(Calcs!$E$18:$E$2728,1,Calcs!$F$18:$F$2728,I$12,Calcs!$G$18:$G$2728,J$12,Calcs!$C$18:$C$2728,0,Calcs!$B$18:$B$2728,$B149)=0,".",COUNTIFS(Calcs!$E$18:$E$2728,1,Calcs!$F$18:$F$2728,I$12,Calcs!$G$18:$G$2728,J$12,Calcs!$C$18:$C$2728,0,Calcs!$B$18:$B$2728,$B149))</f>
        <v>.</v>
      </c>
      <c r="K149" s="42" t="str">
        <f>IF(COUNTIFS(Calcs!$E$18:$E$2728,1,Calcs!$F$18:$F$2728,K$12,Calcs!$C$18:$C$2728,0,Calcs!$B$18:$B$2728,$B149)=0,".",COUNTIFS(Calcs!$E$18:$E$2728,1,Calcs!$F$18:$F$2728,K$12,Calcs!$C$18:$C$2728,0,Calcs!$B$18:$B$2728,$B149))</f>
        <v>.</v>
      </c>
      <c r="L149" s="42" t="str">
        <f>IF(COUNTIFS(Calcs!$E$18:$E$2728,1,Calcs!$F$18:$F$2728,K$12,Calcs!$G$18:$G$2728,L$12,Calcs!$C$18:$C$2728,0,Calcs!$B$18:$B$2728,$B149)=0,".",COUNTIFS(Calcs!$E$18:$E$2728,1,Calcs!$F$18:$F$2728,K$12,Calcs!$G$18:$G$2728,L$12,Calcs!$C$18:$C$2728,0,Calcs!$B$18:$B$2728,$B149))</f>
        <v>.</v>
      </c>
      <c r="M149" s="35" t="str">
        <f>IF(COUNTIFS(Calcs!$B$18:$B$2728,$B149,Calcs!P$18:P$2728,"&gt;0")=0,".",COUNTIFS(Calcs!$B$18:$B$2728,$B149,Calcs!P$18:P$2728,"&gt;0"))</f>
        <v>.</v>
      </c>
      <c r="N149" s="83" t="str">
        <f>IF(COUNTIFS(Calcs!$B$18:$B$2728,$B149,Calcs!Q$18:Q$2728,"&gt;0")=0,".",COUNTIFS(Calcs!$B$18:$B$2728,$B149,Calcs!Q$18:Q$2728,"&gt;0"))</f>
        <v>.</v>
      </c>
      <c r="O149" s="33"/>
      <c r="P149" s="33"/>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c r="AM149" s="140"/>
      <c r="AN149" s="140"/>
    </row>
    <row r="150" spans="1:40" ht="12.2" customHeight="1" outlineLevel="1" x14ac:dyDescent="0.2">
      <c r="A150" s="142">
        <f t="shared" si="1"/>
        <v>132</v>
      </c>
      <c r="B150" s="86"/>
      <c r="C150" s="32"/>
      <c r="D150" s="80" t="str">
        <f>IFERROR(AVERAGEIF(Calcs!$B$18:$B$2728,$B150,Calcs!L$18:L$2728),".")</f>
        <v>.</v>
      </c>
      <c r="E150" s="204" t="str">
        <f>IFERROR(AVERAGEIF(Calcs!$B$18:$B$2728,$B150,Calcs!M$18:M$2728),".")</f>
        <v>.</v>
      </c>
      <c r="F150" s="34" t="str">
        <f>IFERROR(AVERAGEIF(Calcs!$B$18:$B$2728,$B150,Calcs!N$18:N$2728),".")</f>
        <v>.</v>
      </c>
      <c r="G150" s="172" t="str">
        <f>IFERROR(AVERAGEIF(Calcs!$B$18:$B$2728,$B150,Calcs!O$18:O$2728),".")</f>
        <v>.</v>
      </c>
      <c r="H150" s="32"/>
      <c r="I150" s="81" t="str">
        <f>IF(COUNTIFS(Calcs!$E$18:$E$2728,1,Calcs!$F$18:$F$2728,I$12,Calcs!$C$18:$C$2728,0,Calcs!$B$18:$B$2728,$B150)=0,".",(COUNTIFS(Calcs!$E$18:$E$2728,1,Calcs!$F$18:$F$2728,I$12,Calcs!$C$18:$C$2728,0,Calcs!$B$18:$B$2728,$B150)))</f>
        <v>.</v>
      </c>
      <c r="J150" s="42" t="str">
        <f>IF(COUNTIFS(Calcs!$E$18:$E$2728,1,Calcs!$F$18:$F$2728,I$12,Calcs!$G$18:$G$2728,J$12,Calcs!$C$18:$C$2728,0,Calcs!$B$18:$B$2728,$B150)=0,".",COUNTIFS(Calcs!$E$18:$E$2728,1,Calcs!$F$18:$F$2728,I$12,Calcs!$G$18:$G$2728,J$12,Calcs!$C$18:$C$2728,0,Calcs!$B$18:$B$2728,$B150))</f>
        <v>.</v>
      </c>
      <c r="K150" s="42" t="str">
        <f>IF(COUNTIFS(Calcs!$E$18:$E$2728,1,Calcs!$F$18:$F$2728,K$12,Calcs!$C$18:$C$2728,0,Calcs!$B$18:$B$2728,$B150)=0,".",COUNTIFS(Calcs!$E$18:$E$2728,1,Calcs!$F$18:$F$2728,K$12,Calcs!$C$18:$C$2728,0,Calcs!$B$18:$B$2728,$B150))</f>
        <v>.</v>
      </c>
      <c r="L150" s="42" t="str">
        <f>IF(COUNTIFS(Calcs!$E$18:$E$2728,1,Calcs!$F$18:$F$2728,K$12,Calcs!$G$18:$G$2728,L$12,Calcs!$C$18:$C$2728,0,Calcs!$B$18:$B$2728,$B150)=0,".",COUNTIFS(Calcs!$E$18:$E$2728,1,Calcs!$F$18:$F$2728,K$12,Calcs!$G$18:$G$2728,L$12,Calcs!$C$18:$C$2728,0,Calcs!$B$18:$B$2728,$B150))</f>
        <v>.</v>
      </c>
      <c r="M150" s="35" t="str">
        <f>IF(COUNTIFS(Calcs!$B$18:$B$2728,$B150,Calcs!P$18:P$2728,"&gt;0")=0,".",COUNTIFS(Calcs!$B$18:$B$2728,$B150,Calcs!P$18:P$2728,"&gt;0"))</f>
        <v>.</v>
      </c>
      <c r="N150" s="83" t="str">
        <f>IF(COUNTIFS(Calcs!$B$18:$B$2728,$B150,Calcs!Q$18:Q$2728,"&gt;0")=0,".",COUNTIFS(Calcs!$B$18:$B$2728,$B150,Calcs!Q$18:Q$2728,"&gt;0"))</f>
        <v>.</v>
      </c>
      <c r="O150" s="33"/>
      <c r="P150" s="33"/>
      <c r="Q150" s="140"/>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row>
    <row r="151" spans="1:40" ht="12.2" customHeight="1" outlineLevel="1" x14ac:dyDescent="0.2">
      <c r="A151" s="142">
        <f t="shared" si="1"/>
        <v>133</v>
      </c>
      <c r="B151" s="86"/>
      <c r="C151" s="32"/>
      <c r="D151" s="80" t="str">
        <f>IFERROR(AVERAGEIF(Calcs!$B$18:$B$2728,$B151,Calcs!L$18:L$2728),".")</f>
        <v>.</v>
      </c>
      <c r="E151" s="204" t="str">
        <f>IFERROR(AVERAGEIF(Calcs!$B$18:$B$2728,$B151,Calcs!M$18:M$2728),".")</f>
        <v>.</v>
      </c>
      <c r="F151" s="34" t="str">
        <f>IFERROR(AVERAGEIF(Calcs!$B$18:$B$2728,$B151,Calcs!N$18:N$2728),".")</f>
        <v>.</v>
      </c>
      <c r="G151" s="172" t="str">
        <f>IFERROR(AVERAGEIF(Calcs!$B$18:$B$2728,$B151,Calcs!O$18:O$2728),".")</f>
        <v>.</v>
      </c>
      <c r="H151" s="32"/>
      <c r="I151" s="81" t="str">
        <f>IF(COUNTIFS(Calcs!$E$18:$E$2728,1,Calcs!$F$18:$F$2728,I$12,Calcs!$C$18:$C$2728,0,Calcs!$B$18:$B$2728,$B151)=0,".",(COUNTIFS(Calcs!$E$18:$E$2728,1,Calcs!$F$18:$F$2728,I$12,Calcs!$C$18:$C$2728,0,Calcs!$B$18:$B$2728,$B151)))</f>
        <v>.</v>
      </c>
      <c r="J151" s="42" t="str">
        <f>IF(COUNTIFS(Calcs!$E$18:$E$2728,1,Calcs!$F$18:$F$2728,I$12,Calcs!$G$18:$G$2728,J$12,Calcs!$C$18:$C$2728,0,Calcs!$B$18:$B$2728,$B151)=0,".",COUNTIFS(Calcs!$E$18:$E$2728,1,Calcs!$F$18:$F$2728,I$12,Calcs!$G$18:$G$2728,J$12,Calcs!$C$18:$C$2728,0,Calcs!$B$18:$B$2728,$B151))</f>
        <v>.</v>
      </c>
      <c r="K151" s="42" t="str">
        <f>IF(COUNTIFS(Calcs!$E$18:$E$2728,1,Calcs!$F$18:$F$2728,K$12,Calcs!$C$18:$C$2728,0,Calcs!$B$18:$B$2728,$B151)=0,".",COUNTIFS(Calcs!$E$18:$E$2728,1,Calcs!$F$18:$F$2728,K$12,Calcs!$C$18:$C$2728,0,Calcs!$B$18:$B$2728,$B151))</f>
        <v>.</v>
      </c>
      <c r="L151" s="42" t="str">
        <f>IF(COUNTIFS(Calcs!$E$18:$E$2728,1,Calcs!$F$18:$F$2728,K$12,Calcs!$G$18:$G$2728,L$12,Calcs!$C$18:$C$2728,0,Calcs!$B$18:$B$2728,$B151)=0,".",COUNTIFS(Calcs!$E$18:$E$2728,1,Calcs!$F$18:$F$2728,K$12,Calcs!$G$18:$G$2728,L$12,Calcs!$C$18:$C$2728,0,Calcs!$B$18:$B$2728,$B151))</f>
        <v>.</v>
      </c>
      <c r="M151" s="35" t="str">
        <f>IF(COUNTIFS(Calcs!$B$18:$B$2728,$B151,Calcs!P$18:P$2728,"&gt;0")=0,".",COUNTIFS(Calcs!$B$18:$B$2728,$B151,Calcs!P$18:P$2728,"&gt;0"))</f>
        <v>.</v>
      </c>
      <c r="N151" s="83" t="str">
        <f>IF(COUNTIFS(Calcs!$B$18:$B$2728,$B151,Calcs!Q$18:Q$2728,"&gt;0")=0,".",COUNTIFS(Calcs!$B$18:$B$2728,$B151,Calcs!Q$18:Q$2728,"&gt;0"))</f>
        <v>.</v>
      </c>
      <c r="O151" s="33"/>
      <c r="P151" s="33"/>
      <c r="Q151" s="140"/>
      <c r="R151" s="140"/>
      <c r="S151" s="140"/>
      <c r="T151" s="140"/>
      <c r="U151" s="140"/>
      <c r="V151" s="140"/>
      <c r="W151" s="140"/>
      <c r="X151" s="140"/>
      <c r="Y151" s="140"/>
      <c r="Z151" s="140"/>
      <c r="AA151" s="140"/>
      <c r="AB151" s="140"/>
      <c r="AC151" s="140"/>
      <c r="AD151" s="140"/>
      <c r="AE151" s="140"/>
      <c r="AF151" s="140"/>
      <c r="AG151" s="140"/>
      <c r="AH151" s="140"/>
      <c r="AI151" s="140"/>
      <c r="AJ151" s="140"/>
      <c r="AK151" s="140"/>
      <c r="AL151" s="140"/>
      <c r="AM151" s="140"/>
      <c r="AN151" s="140"/>
    </row>
    <row r="152" spans="1:40" ht="12.2" customHeight="1" outlineLevel="1" x14ac:dyDescent="0.2">
      <c r="A152" s="142">
        <f t="shared" si="1"/>
        <v>134</v>
      </c>
      <c r="B152" s="86"/>
      <c r="C152" s="32"/>
      <c r="D152" s="80" t="str">
        <f>IFERROR(AVERAGEIF(Calcs!$B$18:$B$2728,$B152,Calcs!L$18:L$2728),".")</f>
        <v>.</v>
      </c>
      <c r="E152" s="204" t="str">
        <f>IFERROR(AVERAGEIF(Calcs!$B$18:$B$2728,$B152,Calcs!M$18:M$2728),".")</f>
        <v>.</v>
      </c>
      <c r="F152" s="34" t="str">
        <f>IFERROR(AVERAGEIF(Calcs!$B$18:$B$2728,$B152,Calcs!N$18:N$2728),".")</f>
        <v>.</v>
      </c>
      <c r="G152" s="172" t="str">
        <f>IFERROR(AVERAGEIF(Calcs!$B$18:$B$2728,$B152,Calcs!O$18:O$2728),".")</f>
        <v>.</v>
      </c>
      <c r="H152" s="32"/>
      <c r="I152" s="81" t="str">
        <f>IF(COUNTIFS(Calcs!$E$18:$E$2728,1,Calcs!$F$18:$F$2728,I$12,Calcs!$C$18:$C$2728,0,Calcs!$B$18:$B$2728,$B152)=0,".",(COUNTIFS(Calcs!$E$18:$E$2728,1,Calcs!$F$18:$F$2728,I$12,Calcs!$C$18:$C$2728,0,Calcs!$B$18:$B$2728,$B152)))</f>
        <v>.</v>
      </c>
      <c r="J152" s="42" t="str">
        <f>IF(COUNTIFS(Calcs!$E$18:$E$2728,1,Calcs!$F$18:$F$2728,I$12,Calcs!$G$18:$G$2728,J$12,Calcs!$C$18:$C$2728,0,Calcs!$B$18:$B$2728,$B152)=0,".",COUNTIFS(Calcs!$E$18:$E$2728,1,Calcs!$F$18:$F$2728,I$12,Calcs!$G$18:$G$2728,J$12,Calcs!$C$18:$C$2728,0,Calcs!$B$18:$B$2728,$B152))</f>
        <v>.</v>
      </c>
      <c r="K152" s="42" t="str">
        <f>IF(COUNTIFS(Calcs!$E$18:$E$2728,1,Calcs!$F$18:$F$2728,K$12,Calcs!$C$18:$C$2728,0,Calcs!$B$18:$B$2728,$B152)=0,".",COUNTIFS(Calcs!$E$18:$E$2728,1,Calcs!$F$18:$F$2728,K$12,Calcs!$C$18:$C$2728,0,Calcs!$B$18:$B$2728,$B152))</f>
        <v>.</v>
      </c>
      <c r="L152" s="42" t="str">
        <f>IF(COUNTIFS(Calcs!$E$18:$E$2728,1,Calcs!$F$18:$F$2728,K$12,Calcs!$G$18:$G$2728,L$12,Calcs!$C$18:$C$2728,0,Calcs!$B$18:$B$2728,$B152)=0,".",COUNTIFS(Calcs!$E$18:$E$2728,1,Calcs!$F$18:$F$2728,K$12,Calcs!$G$18:$G$2728,L$12,Calcs!$C$18:$C$2728,0,Calcs!$B$18:$B$2728,$B152))</f>
        <v>.</v>
      </c>
      <c r="M152" s="35" t="str">
        <f>IF(COUNTIFS(Calcs!$B$18:$B$2728,$B152,Calcs!P$18:P$2728,"&gt;0")=0,".",COUNTIFS(Calcs!$B$18:$B$2728,$B152,Calcs!P$18:P$2728,"&gt;0"))</f>
        <v>.</v>
      </c>
      <c r="N152" s="83" t="str">
        <f>IF(COUNTIFS(Calcs!$B$18:$B$2728,$B152,Calcs!Q$18:Q$2728,"&gt;0")=0,".",COUNTIFS(Calcs!$B$18:$B$2728,$B152,Calcs!Q$18:Q$2728,"&gt;0"))</f>
        <v>.</v>
      </c>
      <c r="O152" s="33"/>
      <c r="P152" s="33"/>
      <c r="Q152" s="140"/>
      <c r="R152" s="140"/>
      <c r="S152" s="140"/>
      <c r="T152" s="140"/>
      <c r="U152" s="140"/>
      <c r="V152" s="140"/>
      <c r="W152" s="140"/>
      <c r="X152" s="140"/>
      <c r="Y152" s="140"/>
      <c r="Z152" s="140"/>
      <c r="AA152" s="140"/>
      <c r="AB152" s="140"/>
      <c r="AC152" s="140"/>
      <c r="AD152" s="140"/>
      <c r="AE152" s="140"/>
      <c r="AF152" s="140"/>
      <c r="AG152" s="140"/>
      <c r="AH152" s="140"/>
      <c r="AI152" s="140"/>
      <c r="AJ152" s="140"/>
      <c r="AK152" s="140"/>
      <c r="AL152" s="140"/>
      <c r="AM152" s="140"/>
      <c r="AN152" s="140"/>
    </row>
    <row r="153" spans="1:40" ht="12.2" customHeight="1" outlineLevel="1" x14ac:dyDescent="0.2">
      <c r="A153" s="142">
        <f t="shared" si="1"/>
        <v>135</v>
      </c>
      <c r="B153" s="86"/>
      <c r="C153" s="32"/>
      <c r="D153" s="80" t="str">
        <f>IFERROR(AVERAGEIF(Calcs!$B$18:$B$2728,$B153,Calcs!L$18:L$2728),".")</f>
        <v>.</v>
      </c>
      <c r="E153" s="204" t="str">
        <f>IFERROR(AVERAGEIF(Calcs!$B$18:$B$2728,$B153,Calcs!M$18:M$2728),".")</f>
        <v>.</v>
      </c>
      <c r="F153" s="34" t="str">
        <f>IFERROR(AVERAGEIF(Calcs!$B$18:$B$2728,$B153,Calcs!N$18:N$2728),".")</f>
        <v>.</v>
      </c>
      <c r="G153" s="172" t="str">
        <f>IFERROR(AVERAGEIF(Calcs!$B$18:$B$2728,$B153,Calcs!O$18:O$2728),".")</f>
        <v>.</v>
      </c>
      <c r="H153" s="32"/>
      <c r="I153" s="81" t="str">
        <f>IF(COUNTIFS(Calcs!$E$18:$E$2728,1,Calcs!$F$18:$F$2728,I$12,Calcs!$C$18:$C$2728,0,Calcs!$B$18:$B$2728,$B153)=0,".",(COUNTIFS(Calcs!$E$18:$E$2728,1,Calcs!$F$18:$F$2728,I$12,Calcs!$C$18:$C$2728,0,Calcs!$B$18:$B$2728,$B153)))</f>
        <v>.</v>
      </c>
      <c r="J153" s="42" t="str">
        <f>IF(COUNTIFS(Calcs!$E$18:$E$2728,1,Calcs!$F$18:$F$2728,I$12,Calcs!$G$18:$G$2728,J$12,Calcs!$C$18:$C$2728,0,Calcs!$B$18:$B$2728,$B153)=0,".",COUNTIFS(Calcs!$E$18:$E$2728,1,Calcs!$F$18:$F$2728,I$12,Calcs!$G$18:$G$2728,J$12,Calcs!$C$18:$C$2728,0,Calcs!$B$18:$B$2728,$B153))</f>
        <v>.</v>
      </c>
      <c r="K153" s="42" t="str">
        <f>IF(COUNTIFS(Calcs!$E$18:$E$2728,1,Calcs!$F$18:$F$2728,K$12,Calcs!$C$18:$C$2728,0,Calcs!$B$18:$B$2728,$B153)=0,".",COUNTIFS(Calcs!$E$18:$E$2728,1,Calcs!$F$18:$F$2728,K$12,Calcs!$C$18:$C$2728,0,Calcs!$B$18:$B$2728,$B153))</f>
        <v>.</v>
      </c>
      <c r="L153" s="42" t="str">
        <f>IF(COUNTIFS(Calcs!$E$18:$E$2728,1,Calcs!$F$18:$F$2728,K$12,Calcs!$G$18:$G$2728,L$12,Calcs!$C$18:$C$2728,0,Calcs!$B$18:$B$2728,$B153)=0,".",COUNTIFS(Calcs!$E$18:$E$2728,1,Calcs!$F$18:$F$2728,K$12,Calcs!$G$18:$G$2728,L$12,Calcs!$C$18:$C$2728,0,Calcs!$B$18:$B$2728,$B153))</f>
        <v>.</v>
      </c>
      <c r="M153" s="35" t="str">
        <f>IF(COUNTIFS(Calcs!$B$18:$B$2728,$B153,Calcs!P$18:P$2728,"&gt;0")=0,".",COUNTIFS(Calcs!$B$18:$B$2728,$B153,Calcs!P$18:P$2728,"&gt;0"))</f>
        <v>.</v>
      </c>
      <c r="N153" s="83" t="str">
        <f>IF(COUNTIFS(Calcs!$B$18:$B$2728,$B153,Calcs!Q$18:Q$2728,"&gt;0")=0,".",COUNTIFS(Calcs!$B$18:$B$2728,$B153,Calcs!Q$18:Q$2728,"&gt;0"))</f>
        <v>.</v>
      </c>
      <c r="O153" s="33"/>
      <c r="P153" s="33"/>
      <c r="Q153" s="140"/>
      <c r="R153" s="140"/>
      <c r="S153" s="140"/>
      <c r="T153" s="140"/>
      <c r="U153" s="140"/>
      <c r="V153" s="140"/>
      <c r="W153" s="140"/>
      <c r="X153" s="140"/>
      <c r="Y153" s="140"/>
      <c r="Z153" s="140"/>
      <c r="AA153" s="140"/>
      <c r="AB153" s="140"/>
      <c r="AC153" s="140"/>
      <c r="AD153" s="140"/>
      <c r="AE153" s="140"/>
      <c r="AF153" s="140"/>
      <c r="AG153" s="140"/>
      <c r="AH153" s="140"/>
      <c r="AI153" s="140"/>
      <c r="AJ153" s="140"/>
      <c r="AK153" s="140"/>
      <c r="AL153" s="140"/>
      <c r="AM153" s="140"/>
      <c r="AN153" s="140"/>
    </row>
    <row r="154" spans="1:40" ht="12.2" customHeight="1" outlineLevel="1" x14ac:dyDescent="0.2">
      <c r="A154" s="142">
        <f t="shared" si="1"/>
        <v>136</v>
      </c>
      <c r="B154" s="86"/>
      <c r="C154" s="32"/>
      <c r="D154" s="80" t="str">
        <f>IFERROR(AVERAGEIF(Calcs!$B$18:$B$2728,$B154,Calcs!L$18:L$2728),".")</f>
        <v>.</v>
      </c>
      <c r="E154" s="204" t="str">
        <f>IFERROR(AVERAGEIF(Calcs!$B$18:$B$2728,$B154,Calcs!M$18:M$2728),".")</f>
        <v>.</v>
      </c>
      <c r="F154" s="34" t="str">
        <f>IFERROR(AVERAGEIF(Calcs!$B$18:$B$2728,$B154,Calcs!N$18:N$2728),".")</f>
        <v>.</v>
      </c>
      <c r="G154" s="172" t="str">
        <f>IFERROR(AVERAGEIF(Calcs!$B$18:$B$2728,$B154,Calcs!O$18:O$2728),".")</f>
        <v>.</v>
      </c>
      <c r="H154" s="32"/>
      <c r="I154" s="81" t="str">
        <f>IF(COUNTIFS(Calcs!$E$18:$E$2728,1,Calcs!$F$18:$F$2728,I$12,Calcs!$C$18:$C$2728,0,Calcs!$B$18:$B$2728,$B154)=0,".",(COUNTIFS(Calcs!$E$18:$E$2728,1,Calcs!$F$18:$F$2728,I$12,Calcs!$C$18:$C$2728,0,Calcs!$B$18:$B$2728,$B154)))</f>
        <v>.</v>
      </c>
      <c r="J154" s="42" t="str">
        <f>IF(COUNTIFS(Calcs!$E$18:$E$2728,1,Calcs!$F$18:$F$2728,I$12,Calcs!$G$18:$G$2728,J$12,Calcs!$C$18:$C$2728,0,Calcs!$B$18:$B$2728,$B154)=0,".",COUNTIFS(Calcs!$E$18:$E$2728,1,Calcs!$F$18:$F$2728,I$12,Calcs!$G$18:$G$2728,J$12,Calcs!$C$18:$C$2728,0,Calcs!$B$18:$B$2728,$B154))</f>
        <v>.</v>
      </c>
      <c r="K154" s="42" t="str">
        <f>IF(COUNTIFS(Calcs!$E$18:$E$2728,1,Calcs!$F$18:$F$2728,K$12,Calcs!$C$18:$C$2728,0,Calcs!$B$18:$B$2728,$B154)=0,".",COUNTIFS(Calcs!$E$18:$E$2728,1,Calcs!$F$18:$F$2728,K$12,Calcs!$C$18:$C$2728,0,Calcs!$B$18:$B$2728,$B154))</f>
        <v>.</v>
      </c>
      <c r="L154" s="42" t="str">
        <f>IF(COUNTIFS(Calcs!$E$18:$E$2728,1,Calcs!$F$18:$F$2728,K$12,Calcs!$G$18:$G$2728,L$12,Calcs!$C$18:$C$2728,0,Calcs!$B$18:$B$2728,$B154)=0,".",COUNTIFS(Calcs!$E$18:$E$2728,1,Calcs!$F$18:$F$2728,K$12,Calcs!$G$18:$G$2728,L$12,Calcs!$C$18:$C$2728,0,Calcs!$B$18:$B$2728,$B154))</f>
        <v>.</v>
      </c>
      <c r="M154" s="35" t="str">
        <f>IF(COUNTIFS(Calcs!$B$18:$B$2728,$B154,Calcs!P$18:P$2728,"&gt;0")=0,".",COUNTIFS(Calcs!$B$18:$B$2728,$B154,Calcs!P$18:P$2728,"&gt;0"))</f>
        <v>.</v>
      </c>
      <c r="N154" s="83" t="str">
        <f>IF(COUNTIFS(Calcs!$B$18:$B$2728,$B154,Calcs!Q$18:Q$2728,"&gt;0")=0,".",COUNTIFS(Calcs!$B$18:$B$2728,$B154,Calcs!Q$18:Q$2728,"&gt;0"))</f>
        <v>.</v>
      </c>
      <c r="O154" s="33"/>
      <c r="P154" s="33"/>
      <c r="Q154" s="140"/>
      <c r="R154" s="140"/>
      <c r="S154" s="140"/>
      <c r="T154" s="140"/>
      <c r="U154" s="140"/>
      <c r="V154" s="140"/>
      <c r="W154" s="140"/>
      <c r="X154" s="140"/>
      <c r="Y154" s="140"/>
      <c r="Z154" s="140"/>
      <c r="AA154" s="140"/>
      <c r="AB154" s="140"/>
      <c r="AC154" s="140"/>
      <c r="AD154" s="140"/>
      <c r="AE154" s="140"/>
      <c r="AF154" s="140"/>
      <c r="AG154" s="140"/>
      <c r="AH154" s="140"/>
      <c r="AI154" s="140"/>
      <c r="AJ154" s="140"/>
      <c r="AK154" s="140"/>
      <c r="AL154" s="140"/>
      <c r="AM154" s="140"/>
      <c r="AN154" s="140"/>
    </row>
    <row r="155" spans="1:40" ht="12.2" customHeight="1" outlineLevel="1" x14ac:dyDescent="0.2">
      <c r="A155" s="142">
        <f t="shared" si="1"/>
        <v>137</v>
      </c>
      <c r="B155" s="86"/>
      <c r="C155" s="32"/>
      <c r="D155" s="80" t="str">
        <f>IFERROR(AVERAGEIF(Calcs!$B$18:$B$2728,$B155,Calcs!L$18:L$2728),".")</f>
        <v>.</v>
      </c>
      <c r="E155" s="204" t="str">
        <f>IFERROR(AVERAGEIF(Calcs!$B$18:$B$2728,$B155,Calcs!M$18:M$2728),".")</f>
        <v>.</v>
      </c>
      <c r="F155" s="34" t="str">
        <f>IFERROR(AVERAGEIF(Calcs!$B$18:$B$2728,$B155,Calcs!N$18:N$2728),".")</f>
        <v>.</v>
      </c>
      <c r="G155" s="172" t="str">
        <f>IFERROR(AVERAGEIF(Calcs!$B$18:$B$2728,$B155,Calcs!O$18:O$2728),".")</f>
        <v>.</v>
      </c>
      <c r="H155" s="32"/>
      <c r="I155" s="81" t="str">
        <f>IF(COUNTIFS(Calcs!$E$18:$E$2728,1,Calcs!$F$18:$F$2728,I$12,Calcs!$C$18:$C$2728,0,Calcs!$B$18:$B$2728,$B155)=0,".",(COUNTIFS(Calcs!$E$18:$E$2728,1,Calcs!$F$18:$F$2728,I$12,Calcs!$C$18:$C$2728,0,Calcs!$B$18:$B$2728,$B155)))</f>
        <v>.</v>
      </c>
      <c r="J155" s="42" t="str">
        <f>IF(COUNTIFS(Calcs!$E$18:$E$2728,1,Calcs!$F$18:$F$2728,I$12,Calcs!$G$18:$G$2728,J$12,Calcs!$C$18:$C$2728,0,Calcs!$B$18:$B$2728,$B155)=0,".",COUNTIFS(Calcs!$E$18:$E$2728,1,Calcs!$F$18:$F$2728,I$12,Calcs!$G$18:$G$2728,J$12,Calcs!$C$18:$C$2728,0,Calcs!$B$18:$B$2728,$B155))</f>
        <v>.</v>
      </c>
      <c r="K155" s="42" t="str">
        <f>IF(COUNTIFS(Calcs!$E$18:$E$2728,1,Calcs!$F$18:$F$2728,K$12,Calcs!$C$18:$C$2728,0,Calcs!$B$18:$B$2728,$B155)=0,".",COUNTIFS(Calcs!$E$18:$E$2728,1,Calcs!$F$18:$F$2728,K$12,Calcs!$C$18:$C$2728,0,Calcs!$B$18:$B$2728,$B155))</f>
        <v>.</v>
      </c>
      <c r="L155" s="42" t="str">
        <f>IF(COUNTIFS(Calcs!$E$18:$E$2728,1,Calcs!$F$18:$F$2728,K$12,Calcs!$G$18:$G$2728,L$12,Calcs!$C$18:$C$2728,0,Calcs!$B$18:$B$2728,$B155)=0,".",COUNTIFS(Calcs!$E$18:$E$2728,1,Calcs!$F$18:$F$2728,K$12,Calcs!$G$18:$G$2728,L$12,Calcs!$C$18:$C$2728,0,Calcs!$B$18:$B$2728,$B155))</f>
        <v>.</v>
      </c>
      <c r="M155" s="35" t="str">
        <f>IF(COUNTIFS(Calcs!$B$18:$B$2728,$B155,Calcs!P$18:P$2728,"&gt;0")=0,".",COUNTIFS(Calcs!$B$18:$B$2728,$B155,Calcs!P$18:P$2728,"&gt;0"))</f>
        <v>.</v>
      </c>
      <c r="N155" s="83" t="str">
        <f>IF(COUNTIFS(Calcs!$B$18:$B$2728,$B155,Calcs!Q$18:Q$2728,"&gt;0")=0,".",COUNTIFS(Calcs!$B$18:$B$2728,$B155,Calcs!Q$18:Q$2728,"&gt;0"))</f>
        <v>.</v>
      </c>
      <c r="O155" s="33"/>
      <c r="P155" s="33"/>
      <c r="Q155" s="140"/>
      <c r="R155" s="140"/>
      <c r="S155" s="140"/>
      <c r="T155" s="140"/>
      <c r="U155" s="140"/>
      <c r="V155" s="140"/>
      <c r="W155" s="140"/>
      <c r="X155" s="140"/>
      <c r="Y155" s="140"/>
      <c r="Z155" s="140"/>
      <c r="AA155" s="140"/>
      <c r="AB155" s="140"/>
      <c r="AC155" s="140"/>
      <c r="AD155" s="140"/>
      <c r="AE155" s="140"/>
      <c r="AF155" s="140"/>
      <c r="AG155" s="140"/>
      <c r="AH155" s="140"/>
      <c r="AI155" s="140"/>
      <c r="AJ155" s="140"/>
      <c r="AK155" s="140"/>
      <c r="AL155" s="140"/>
      <c r="AM155" s="140"/>
      <c r="AN155" s="140"/>
    </row>
    <row r="156" spans="1:40" ht="12.75" thickBot="1" x14ac:dyDescent="0.25">
      <c r="A156" s="142">
        <f t="shared" si="1"/>
        <v>138</v>
      </c>
      <c r="B156" s="87" t="s">
        <v>155</v>
      </c>
      <c r="C156" s="32"/>
      <c r="D156" s="88" t="str">
        <f>IFERROR(AVERAGEIF(Calcs!$B$18:$B$2728,$B156,Calcs!L$18:L$2728),".")</f>
        <v>.</v>
      </c>
      <c r="E156" s="204" t="str">
        <f>IFERROR(AVERAGEIF(Calcs!$B$18:$B$2728,$B156,Calcs!M$18:M$2728),".")</f>
        <v>.</v>
      </c>
      <c r="F156" s="79" t="str">
        <f>IFERROR(AVERAGEIF(Calcs!$B$18:$B$2728,$B156,Calcs!N$18:N$2728),".")</f>
        <v>.</v>
      </c>
      <c r="G156" s="173" t="str">
        <f>IFERROR(AVERAGEIF(Calcs!$B$18:$B$2728,$B156,Calcs!O$18:O$2728),".")</f>
        <v>.</v>
      </c>
      <c r="H156" s="32"/>
      <c r="I156" s="81" t="str">
        <f>IF(COUNTIFS(Calcs!$E$18:$E$2728,1,Calcs!$F$18:$F$2728,I$12,Calcs!$C$18:$C$2728,0,Calcs!$B$18:$B$2728,$B156)=0,".",(COUNTIFS(Calcs!$E$18:$E$2728,1,Calcs!$F$18:$F$2728,I$12,Calcs!$C$18:$C$2728,0,Calcs!$B$18:$B$2728,$B156)))</f>
        <v>.</v>
      </c>
      <c r="J156" s="42" t="str">
        <f>IF(COUNTIFS(Calcs!$E$18:$E$2728,1,Calcs!$F$18:$F$2728,I$12,Calcs!$G$18:$G$2728,J$12,Calcs!$C$18:$C$2728,0,Calcs!$B$18:$B$2728,$B156)=0,".",COUNTIFS(Calcs!$E$18:$E$2728,1,Calcs!$F$18:$F$2728,I$12,Calcs!$G$18:$G$2728,J$12,Calcs!$C$18:$C$2728,0,Calcs!$B$18:$B$2728,$B156))</f>
        <v>.</v>
      </c>
      <c r="K156" s="42" t="str">
        <f>IF(COUNTIFS(Calcs!$E$18:$E$2728,1,Calcs!$F$18:$F$2728,K$12,Calcs!$C$18:$C$2728,0,Calcs!$B$18:$B$2728,$B156)=0,".",COUNTIFS(Calcs!$E$18:$E$2728,1,Calcs!$F$18:$F$2728,K$12,Calcs!$C$18:$C$2728,0,Calcs!$B$18:$B$2728,$B156))</f>
        <v>.</v>
      </c>
      <c r="L156" s="42" t="str">
        <f>IF(COUNTIFS(Calcs!$E$18:$E$2728,1,Calcs!$F$18:$F$2728,K$12,Calcs!$G$18:$G$2728,L$12,Calcs!$C$18:$C$2728,0,Calcs!$B$18:$B$2728,$B156)=0,".",COUNTIFS(Calcs!$E$18:$E$2728,1,Calcs!$F$18:$F$2728,K$12,Calcs!$G$18:$G$2728,L$12,Calcs!$C$18:$C$2728,0,Calcs!$B$18:$B$2728,$B156))</f>
        <v>.</v>
      </c>
      <c r="M156" s="35" t="str">
        <f>IF(COUNTIFS(Calcs!$B$18:$B$2728,$B156,Calcs!P$18:P$2728,"&gt;0")=0,".",COUNTIFS(Calcs!$B$18:$B$2728,$B156,Calcs!P$18:P$2728,"&gt;0"))</f>
        <v>.</v>
      </c>
      <c r="N156" s="83" t="str">
        <f>IF(COUNTIFS(Calcs!$B$18:$B$2728,$B156,Calcs!Q$18:Q$2728,"&gt;0")=0,".",COUNTIFS(Calcs!$B$18:$B$2728,$B156,Calcs!Q$18:Q$2728,"&gt;0"))</f>
        <v>.</v>
      </c>
      <c r="O156" s="33"/>
      <c r="P156" s="33"/>
      <c r="Q156" s="140"/>
      <c r="R156" s="140"/>
      <c r="S156" s="140"/>
      <c r="T156" s="140"/>
      <c r="U156" s="140"/>
      <c r="V156" s="140"/>
      <c r="W156" s="140"/>
      <c r="X156" s="140"/>
      <c r="Y156" s="140"/>
      <c r="Z156" s="140"/>
      <c r="AA156" s="140"/>
      <c r="AB156" s="140"/>
      <c r="AC156" s="140"/>
      <c r="AD156" s="140"/>
      <c r="AE156" s="140"/>
      <c r="AF156" s="140"/>
      <c r="AG156" s="140"/>
      <c r="AH156" s="140"/>
      <c r="AI156" s="140"/>
      <c r="AJ156" s="140"/>
      <c r="AK156" s="140"/>
      <c r="AL156" s="140"/>
      <c r="AM156" s="140"/>
      <c r="AN156" s="140"/>
    </row>
    <row r="157" spans="1:40" x14ac:dyDescent="0.2">
      <c r="A157" s="140"/>
      <c r="B157" s="175" t="s">
        <v>156</v>
      </c>
      <c r="C157" s="140"/>
      <c r="D157" s="206"/>
      <c r="E157" s="206"/>
      <c r="F157" s="206"/>
      <c r="G157" s="206"/>
      <c r="H157" s="140"/>
      <c r="I157" s="266"/>
      <c r="J157" s="266"/>
      <c r="K157" s="266"/>
      <c r="L157" s="266"/>
      <c r="M157" s="266"/>
      <c r="N157" s="266"/>
      <c r="O157" s="140"/>
      <c r="P157" s="140"/>
      <c r="Q157" s="140"/>
      <c r="R157" s="140"/>
      <c r="S157" s="140"/>
      <c r="T157" s="140"/>
      <c r="U157" s="140"/>
      <c r="V157" s="140"/>
      <c r="W157" s="140"/>
      <c r="X157" s="140"/>
      <c r="Y157" s="140"/>
      <c r="Z157" s="140"/>
      <c r="AA157" s="140"/>
      <c r="AB157" s="140"/>
      <c r="AC157" s="140"/>
      <c r="AD157" s="140"/>
      <c r="AE157" s="140"/>
      <c r="AF157" s="140"/>
      <c r="AG157" s="140"/>
      <c r="AH157" s="140"/>
      <c r="AI157" s="140"/>
      <c r="AJ157" s="140"/>
      <c r="AK157" s="140"/>
      <c r="AL157" s="140"/>
      <c r="AM157" s="140"/>
      <c r="AN157" s="140"/>
    </row>
    <row r="158" spans="1:40" x14ac:dyDescent="0.2">
      <c r="A158" s="140"/>
      <c r="B158" s="140"/>
      <c r="C158" s="140"/>
      <c r="D158" s="258"/>
      <c r="E158" s="15"/>
      <c r="F158" s="258"/>
      <c r="G158" s="15"/>
      <c r="H158" s="140"/>
      <c r="I158" s="140"/>
      <c r="J158" s="140"/>
      <c r="K158" s="140"/>
      <c r="L158" s="140"/>
      <c r="M158" s="140"/>
      <c r="N158" s="140"/>
      <c r="O158" s="140"/>
      <c r="P158" s="140"/>
      <c r="Q158" s="140"/>
      <c r="R158" s="140"/>
      <c r="S158" s="140"/>
      <c r="T158" s="140"/>
      <c r="U158" s="140"/>
      <c r="V158" s="140"/>
      <c r="W158" s="140"/>
      <c r="X158" s="140"/>
      <c r="Y158" s="140"/>
      <c r="Z158" s="140"/>
      <c r="AA158" s="140"/>
      <c r="AB158" s="140"/>
      <c r="AC158" s="140"/>
      <c r="AD158" s="140"/>
      <c r="AE158" s="140"/>
      <c r="AF158" s="140"/>
      <c r="AG158" s="140"/>
      <c r="AH158" s="140"/>
      <c r="AI158" s="140"/>
      <c r="AJ158" s="140"/>
      <c r="AK158" s="140"/>
      <c r="AL158" s="140"/>
      <c r="AM158" s="140"/>
      <c r="AN158" s="140"/>
    </row>
    <row r="159" spans="1:40" x14ac:dyDescent="0.2">
      <c r="A159" s="140"/>
      <c r="B159" s="103"/>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0"/>
      <c r="AI159" s="140"/>
      <c r="AJ159" s="140"/>
      <c r="AK159" s="140"/>
      <c r="AL159" s="140"/>
      <c r="AM159" s="140"/>
      <c r="AN159" s="140"/>
    </row>
    <row r="160" spans="1:40" x14ac:dyDescent="0.2">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c r="AC160" s="140"/>
      <c r="AD160" s="140"/>
      <c r="AE160" s="140"/>
      <c r="AF160" s="140"/>
      <c r="AG160" s="140"/>
      <c r="AH160" s="140"/>
      <c r="AI160" s="140"/>
      <c r="AJ160" s="140"/>
      <c r="AK160" s="140"/>
      <c r="AL160" s="140"/>
      <c r="AM160" s="140"/>
      <c r="AN160" s="140"/>
    </row>
    <row r="161" spans="1:40" s="103" customFormat="1" ht="12.75" thickBot="1" x14ac:dyDescent="0.25">
      <c r="A161" s="140"/>
      <c r="B161" s="37" t="s">
        <v>157</v>
      </c>
      <c r="C161" s="140"/>
      <c r="D161" s="238"/>
      <c r="E161" s="140"/>
      <c r="F161" s="238"/>
      <c r="G161" s="238"/>
      <c r="H161" s="140"/>
      <c r="I161" s="140"/>
      <c r="J161" s="140"/>
      <c r="K161" s="140"/>
      <c r="L161" s="140"/>
      <c r="M161" s="140"/>
      <c r="N161" s="140"/>
      <c r="O161" s="140"/>
      <c r="P161" s="140"/>
      <c r="Q161" s="140"/>
      <c r="R161" s="140"/>
      <c r="S161" s="140"/>
      <c r="T161" s="140"/>
      <c r="U161" s="140"/>
      <c r="V161" s="140"/>
      <c r="W161" s="140"/>
      <c r="X161" s="140"/>
      <c r="Y161" s="140"/>
      <c r="Z161" s="140"/>
      <c r="AA161" s="140"/>
    </row>
    <row r="162" spans="1:40" s="103" customFormat="1" ht="12.75" thickBot="1" x14ac:dyDescent="0.25">
      <c r="A162" s="140"/>
      <c r="B162" s="255"/>
      <c r="C162" s="256"/>
      <c r="D162" s="256" t="str">
        <f>Lists!$E$11</f>
        <v>General</v>
      </c>
      <c r="E162" s="256" t="s">
        <v>158</v>
      </c>
      <c r="F162" s="256" t="str">
        <f>Lists!$E$12</f>
        <v>Specific</v>
      </c>
      <c r="G162" s="256" t="s">
        <v>159</v>
      </c>
      <c r="H162" s="256"/>
      <c r="I162" s="256" t="s">
        <v>160</v>
      </c>
      <c r="K162" s="140"/>
      <c r="L162" s="140"/>
      <c r="M162" s="140"/>
      <c r="N162" s="140"/>
      <c r="O162" s="140"/>
      <c r="P162" s="140"/>
      <c r="Q162" s="140"/>
      <c r="R162" s="140"/>
      <c r="S162" s="140"/>
      <c r="T162" s="140"/>
      <c r="U162" s="140"/>
      <c r="V162" s="140"/>
      <c r="W162" s="140"/>
      <c r="X162" s="140"/>
      <c r="Y162" s="140"/>
      <c r="Z162" s="140"/>
      <c r="AA162" s="140"/>
    </row>
    <row r="163" spans="1:40" s="103" customFormat="1" x14ac:dyDescent="0.2">
      <c r="A163" s="140"/>
      <c r="B163" s="280" t="s">
        <v>161</v>
      </c>
      <c r="C163" s="258"/>
      <c r="D163" s="292">
        <f>SUM(D164:D167)</f>
        <v>0</v>
      </c>
      <c r="E163" s="292">
        <f t="shared" ref="E163:F163" si="2">SUM(E164:E167)</f>
        <v>0</v>
      </c>
      <c r="F163" s="292">
        <f t="shared" si="2"/>
        <v>0</v>
      </c>
      <c r="G163" s="292">
        <f>SUM(G164:G167)</f>
        <v>0</v>
      </c>
      <c r="H163" s="292"/>
      <c r="I163" s="292">
        <f>D163+F163</f>
        <v>0</v>
      </c>
      <c r="J163" s="140"/>
      <c r="K163" s="140"/>
      <c r="L163" s="140"/>
      <c r="M163" s="140"/>
      <c r="N163" s="140"/>
      <c r="O163" s="140"/>
      <c r="P163" s="140"/>
      <c r="Q163" s="140"/>
      <c r="R163" s="140"/>
      <c r="S163" s="140"/>
      <c r="T163" s="140"/>
      <c r="U163" s="140"/>
      <c r="V163" s="140"/>
      <c r="W163" s="140"/>
      <c r="X163" s="140"/>
      <c r="Y163" s="140"/>
      <c r="Z163" s="140"/>
      <c r="AA163" s="140"/>
    </row>
    <row r="164" spans="1:40" s="103" customFormat="1" ht="22.9" customHeight="1" x14ac:dyDescent="0.2">
      <c r="A164" s="140"/>
      <c r="B164" s="280" t="s">
        <v>162</v>
      </c>
      <c r="C164" s="258"/>
      <c r="D164" s="292">
        <f>COUNTIFS(Calcs!$C$18:$C$2728,0,Calcs!$F$18:$F$2728,I$12,Calcs!$I$18:$I$2728,1)</f>
        <v>0</v>
      </c>
      <c r="E164" s="45">
        <f>COUNTIFS(Calcs!$C$18:$C$2728,0,Calcs!$F$18:$F$2728,I$12,Calcs!$G$18:$G$2728,J$12,Calcs!$I$18:$I$2728,1)</f>
        <v>0</v>
      </c>
      <c r="F164" s="292">
        <f>COUNTIFS(Calcs!$C$18:$C$2728,0,Calcs!$F$18:$F$2728,K$12,Calcs!$I$18:$I$2728,1)</f>
        <v>0</v>
      </c>
      <c r="G164" s="45">
        <f>COUNTIFS(Calcs!$C$18:$C$2728,0,Calcs!$F$18:$F$2728,K$12,Calcs!$G$18:$G$2728,L$12,Calcs!$I$18:$I$2728,1)</f>
        <v>0</v>
      </c>
      <c r="H164" s="292"/>
      <c r="I164" s="292">
        <f>D164+F164</f>
        <v>0</v>
      </c>
      <c r="J164" s="140"/>
      <c r="K164" s="140"/>
      <c r="L164" s="140"/>
      <c r="M164" s="140"/>
      <c r="N164" s="140"/>
      <c r="O164" s="140"/>
      <c r="P164" s="140"/>
      <c r="Q164" s="140"/>
      <c r="R164" s="140"/>
      <c r="S164" s="140"/>
      <c r="T164" s="140"/>
      <c r="U164" s="140"/>
      <c r="V164" s="140"/>
      <c r="W164" s="140"/>
      <c r="X164" s="140"/>
      <c r="Y164" s="140"/>
      <c r="Z164" s="140"/>
      <c r="AA164" s="140"/>
    </row>
    <row r="165" spans="1:40" s="103" customFormat="1" ht="36" x14ac:dyDescent="0.2">
      <c r="A165" s="140"/>
      <c r="B165" s="280" t="s">
        <v>163</v>
      </c>
      <c r="C165" s="258"/>
      <c r="D165" s="292">
        <f>COUNTIFS(Calcs!$C$18:$C$2728,"&gt;0",Calcs!$F$18:$F$2728,I$12,Calcs!$I$18:$I$2728,1)</f>
        <v>0</v>
      </c>
      <c r="E165" s="292">
        <f>COUNTIFS(Calcs!$C$18:$C$2728,"&gt;0",Calcs!$F$18:$F$2728,I$12,Calcs!$G$18:$G$2728,J$12,Calcs!$I$18:$I$2728,1)</f>
        <v>0</v>
      </c>
      <c r="F165" s="292">
        <f>COUNTIFS(Calcs!$C$18:$C$2728,"&gt;0",Calcs!$F$18:$F$2728,K$12,Calcs!$I$18:$I$2728,1)</f>
        <v>0</v>
      </c>
      <c r="G165" s="292">
        <f>COUNTIFS(Calcs!$C$18:$C$2728,"&gt;0",Calcs!$F$18:$F$2728,K$12,Calcs!$G$18:$G$2728,L$12,Calcs!$I$18:$I$2728,1)</f>
        <v>0</v>
      </c>
      <c r="H165" s="292"/>
      <c r="I165" s="292">
        <f>D165+F165</f>
        <v>0</v>
      </c>
      <c r="J165" s="140"/>
      <c r="K165" s="140"/>
      <c r="L165" s="140"/>
      <c r="M165" s="140"/>
      <c r="N165" s="140"/>
      <c r="O165" s="140"/>
      <c r="P165" s="140"/>
      <c r="Q165" s="140"/>
      <c r="R165" s="140"/>
      <c r="S165" s="140"/>
      <c r="T165" s="140"/>
      <c r="U165" s="140"/>
      <c r="V165" s="140"/>
      <c r="W165" s="140"/>
      <c r="X165" s="140"/>
      <c r="Y165" s="140"/>
      <c r="Z165" s="140"/>
      <c r="AA165" s="140"/>
    </row>
    <row r="166" spans="1:40" s="103" customFormat="1" ht="24" x14ac:dyDescent="0.2">
      <c r="A166" s="140"/>
      <c r="B166" s="280" t="s">
        <v>164</v>
      </c>
      <c r="C166" s="258"/>
      <c r="D166" s="292">
        <f>COUNTIFS(Calcs!$C$18:$C$2728,0,Calcs!$F$18:$F$2728,I$12,Calcs!$I$18:$I$2728,0)</f>
        <v>0</v>
      </c>
      <c r="E166" s="292">
        <f>COUNTIFS(Calcs!$C$18:$C$2728,0,Calcs!$F$18:$F$2728,I$12,Calcs!$G$18:$G$2728,J$12,Calcs!$I$18:$I$2728,0)</f>
        <v>0</v>
      </c>
      <c r="F166" s="292">
        <f>COUNTIFS(Calcs!$C$18:$C$2728,0,Calcs!$F$18:$F$2728,K$12,Calcs!$I$18:$I$2728,0)</f>
        <v>0</v>
      </c>
      <c r="G166" s="292">
        <f>COUNTIFS(Calcs!$C$18:$C$2728,0,Calcs!$F$18:$F$2728,K$12,Calcs!$G$18:$G$2728,L$12,Calcs!$I$18:$I$2728,0)</f>
        <v>0</v>
      </c>
      <c r="H166" s="292"/>
      <c r="I166" s="292">
        <f>D166+F166</f>
        <v>0</v>
      </c>
      <c r="J166" s="140"/>
      <c r="K166" s="140"/>
      <c r="L166" s="140"/>
      <c r="M166" s="140"/>
      <c r="N166" s="140"/>
      <c r="O166" s="140"/>
      <c r="P166" s="140"/>
      <c r="Q166" s="140"/>
      <c r="R166" s="140"/>
      <c r="S166" s="140"/>
      <c r="T166" s="140"/>
      <c r="U166" s="140"/>
      <c r="V166" s="140"/>
      <c r="W166" s="140"/>
      <c r="X166" s="140"/>
      <c r="Y166" s="140"/>
      <c r="Z166" s="140"/>
      <c r="AA166" s="140"/>
    </row>
    <row r="167" spans="1:40" s="140" customFormat="1" ht="22.9" customHeight="1" thickBot="1" x14ac:dyDescent="0.25">
      <c r="B167" s="281" t="str">
        <f>B182</f>
        <v>Total outstanding repairs (to which Service Standards do not apply)</v>
      </c>
      <c r="C167" s="259"/>
      <c r="D167" s="293">
        <f>COUNTIFS(Calcs!$C$18:$C$2728,"&gt;0",Calcs!$F$18:$F$2728,I$12,Calcs!$I$18:$I$2728,0)</f>
        <v>0</v>
      </c>
      <c r="E167" s="293">
        <f>COUNTIFS(Calcs!$C$18:$C$2728,"&gt;0",Calcs!$F$18:$F$2728,I$12,Calcs!$G$18:$G$2728,$J$12,Calcs!$I$18:$I$2728,0)</f>
        <v>0</v>
      </c>
      <c r="F167" s="293">
        <f>COUNTIFS(Calcs!$C$18:$C$2728,"&gt;0",Calcs!$F$18:$F$2728,K$12,Calcs!$I$18:$I$2728,0)</f>
        <v>0</v>
      </c>
      <c r="G167" s="293">
        <f>COUNTIFS(Calcs!$C$18:$C$2728,"&gt;0",Calcs!$F$18:$F$2728,K$12,Calcs!$G$18:$G$2728,$J$12,Calcs!$I$18:$I$2728,0)</f>
        <v>0</v>
      </c>
      <c r="H167" s="293"/>
      <c r="I167" s="293">
        <f>D167+F167</f>
        <v>0</v>
      </c>
    </row>
    <row r="168" spans="1:40" s="140" customFormat="1" ht="13.9" customHeight="1" x14ac:dyDescent="0.2">
      <c r="B168" s="243" t="s">
        <v>151</v>
      </c>
      <c r="C168" s="258"/>
      <c r="D168" s="260">
        <f>D163-D183</f>
        <v>0</v>
      </c>
      <c r="E168" s="260">
        <f t="shared" ref="E168:I168" si="3">E163-E183</f>
        <v>0</v>
      </c>
      <c r="F168" s="260">
        <f t="shared" si="3"/>
        <v>0</v>
      </c>
      <c r="G168" s="260">
        <f t="shared" si="3"/>
        <v>0</v>
      </c>
      <c r="H168" s="260"/>
      <c r="I168" s="260">
        <f t="shared" si="3"/>
        <v>0</v>
      </c>
    </row>
    <row r="169" spans="1:40" s="103" customFormat="1" x14ac:dyDescent="0.2">
      <c r="A169" s="140"/>
      <c r="B169" s="243" t="s">
        <v>151</v>
      </c>
      <c r="C169" s="260"/>
      <c r="D169" s="260">
        <f>COUNTIFS(Calcs!$F$18:$F$2728,I$12)-D163</f>
        <v>0</v>
      </c>
      <c r="E169" s="260">
        <f>COUNTIFS(Calcs!$F$18:$F$2728,I$12,Calcs!$G$18:$G$2728,J$12)-E163</f>
        <v>0</v>
      </c>
      <c r="F169" s="260">
        <f>COUNTIFS(Calcs!$F$18:$F$2728,K$12)-F163</f>
        <v>0</v>
      </c>
      <c r="G169" s="260">
        <f>COUNTIFS(Calcs!$F$18:$F$2728,K$12,Calcs!$G$18:$G$2728,L$12)-G163</f>
        <v>0</v>
      </c>
      <c r="H169" s="261"/>
      <c r="I169" s="260">
        <f>D169+F169</f>
        <v>0</v>
      </c>
      <c r="J169" s="140"/>
      <c r="K169" s="140"/>
      <c r="L169" s="140"/>
      <c r="M169" s="140"/>
      <c r="N169" s="140"/>
      <c r="O169" s="140"/>
      <c r="P169" s="140"/>
      <c r="Q169" s="140"/>
      <c r="R169" s="140"/>
      <c r="S169" s="140"/>
      <c r="T169" s="140"/>
      <c r="U169" s="140"/>
      <c r="V169" s="140"/>
      <c r="W169" s="140"/>
      <c r="X169" s="140"/>
      <c r="Y169" s="140"/>
      <c r="Z169" s="140"/>
      <c r="AA169" s="140"/>
    </row>
    <row r="170" spans="1:40" s="103" customFormat="1" x14ac:dyDescent="0.2">
      <c r="A170" s="140"/>
      <c r="B170" s="175" t="s">
        <v>151</v>
      </c>
      <c r="D170" s="174">
        <f>COUNT(Calcs!L$18:L$2728)-D164</f>
        <v>0</v>
      </c>
      <c r="E170" s="174">
        <f>COUNT(Calcs!M$18:M$2728)-E164</f>
        <v>0</v>
      </c>
      <c r="F170" s="174">
        <f>COUNT(Calcs!N$18:N$2728)-F164</f>
        <v>0</v>
      </c>
      <c r="G170" s="174">
        <f>COUNT(Calcs!O$18:O$2728)-G164</f>
        <v>0</v>
      </c>
      <c r="H170" s="120"/>
      <c r="I170" s="120">
        <f>F170+D170</f>
        <v>0</v>
      </c>
      <c r="J170" s="140"/>
      <c r="K170" s="140"/>
      <c r="L170" s="140"/>
      <c r="M170" s="140"/>
      <c r="N170" s="140"/>
      <c r="O170" s="140"/>
      <c r="P170" s="140"/>
      <c r="Q170" s="140"/>
      <c r="R170" s="140"/>
      <c r="S170" s="140"/>
      <c r="T170" s="140"/>
      <c r="U170" s="140"/>
      <c r="V170" s="140"/>
      <c r="W170" s="140"/>
      <c r="X170" s="140"/>
      <c r="Y170" s="140"/>
      <c r="Z170" s="140"/>
      <c r="AA170" s="140"/>
    </row>
    <row r="171" spans="1:40" s="140" customFormat="1" ht="12.6" customHeight="1" x14ac:dyDescent="0.2">
      <c r="E171" s="261"/>
      <c r="F171" s="261"/>
      <c r="G171" s="261"/>
      <c r="H171" s="261"/>
      <c r="I171" s="261"/>
      <c r="J171" s="120"/>
    </row>
    <row r="172" spans="1:40" s="103" customFormat="1" x14ac:dyDescent="0.2">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c r="AC172" s="140"/>
      <c r="AD172" s="140"/>
      <c r="AE172" s="140"/>
      <c r="AF172" s="140"/>
      <c r="AG172" s="140"/>
      <c r="AH172" s="140"/>
      <c r="AI172" s="140"/>
      <c r="AJ172" s="140"/>
      <c r="AK172" s="140"/>
      <c r="AL172" s="140"/>
      <c r="AM172" s="140"/>
      <c r="AN172" s="140"/>
    </row>
    <row r="173" spans="1:40" ht="12.75" thickBot="1" x14ac:dyDescent="0.25">
      <c r="A173" s="140"/>
      <c r="B173" s="37" t="s">
        <v>165</v>
      </c>
      <c r="C173" s="140"/>
      <c r="D173" s="140"/>
      <c r="E173" s="140" t="s">
        <v>166</v>
      </c>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c r="AC173" s="140"/>
      <c r="AD173" s="140"/>
      <c r="AE173" s="140"/>
      <c r="AF173" s="140"/>
      <c r="AG173" s="140"/>
      <c r="AH173" s="140"/>
      <c r="AI173" s="140"/>
      <c r="AJ173" s="140"/>
      <c r="AK173" s="140"/>
      <c r="AL173" s="140"/>
      <c r="AM173" s="140"/>
      <c r="AN173" s="140"/>
    </row>
    <row r="174" spans="1:40" s="103" customFormat="1" ht="12.75" thickBot="1" x14ac:dyDescent="0.25">
      <c r="A174" s="140"/>
      <c r="B174" s="255"/>
      <c r="C174" s="256"/>
      <c r="D174" s="256" t="str">
        <f>Lists!$E$11</f>
        <v>General</v>
      </c>
      <c r="E174" s="256" t="s">
        <v>158</v>
      </c>
      <c r="F174" s="256" t="str">
        <f>Lists!$E$12</f>
        <v>Specific</v>
      </c>
      <c r="G174" s="256" t="s">
        <v>159</v>
      </c>
      <c r="H174" s="256"/>
      <c r="I174" s="256" t="s">
        <v>160</v>
      </c>
      <c r="J174" s="140"/>
      <c r="K174" s="140"/>
      <c r="L174" s="140"/>
      <c r="M174" s="140"/>
      <c r="N174" s="140"/>
      <c r="O174" s="140"/>
      <c r="P174" s="140"/>
      <c r="Q174" s="140"/>
      <c r="R174" s="140"/>
      <c r="S174" s="140"/>
      <c r="T174" s="140"/>
      <c r="U174" s="140"/>
      <c r="V174" s="140"/>
      <c r="W174" s="140"/>
      <c r="X174" s="140"/>
      <c r="Y174" s="140"/>
      <c r="Z174" s="140"/>
      <c r="AA174" s="140"/>
    </row>
    <row r="175" spans="1:40" s="103" customFormat="1" x14ac:dyDescent="0.2">
      <c r="A175" s="140"/>
      <c r="B175" s="289" t="s">
        <v>167</v>
      </c>
      <c r="C175" s="288"/>
      <c r="D175" s="288"/>
      <c r="E175" s="288"/>
      <c r="F175" s="288"/>
      <c r="G175" s="288"/>
      <c r="H175" s="288"/>
      <c r="I175" s="288"/>
      <c r="J175" s="140"/>
      <c r="K175" s="140"/>
      <c r="L175" s="140"/>
      <c r="M175" s="140"/>
      <c r="N175" s="140"/>
      <c r="O175" s="140"/>
      <c r="P175" s="140"/>
      <c r="Q175" s="140"/>
      <c r="R175" s="140"/>
      <c r="S175" s="140"/>
      <c r="T175" s="140"/>
      <c r="U175" s="140"/>
      <c r="V175" s="140"/>
      <c r="W175" s="140"/>
      <c r="X175" s="140"/>
      <c r="Y175" s="140"/>
      <c r="Z175" s="140"/>
      <c r="AA175" s="140"/>
    </row>
    <row r="176" spans="1:40" s="103" customFormat="1" ht="24" x14ac:dyDescent="0.2">
      <c r="A176" s="140"/>
      <c r="B176" s="257" t="s">
        <v>168</v>
      </c>
      <c r="C176" s="258"/>
      <c r="D176" s="258">
        <f>COUNTIFS(Calcs!$F$18:$F$2728,I$12,Calcs!$C$18:$C$2728,0)</f>
        <v>0</v>
      </c>
      <c r="E176" s="258">
        <f>COUNTIFS(Calcs!$F$18:$F$2728,I$12,Calcs!$G$18:$G$2728,J$12,Calcs!$C$18:$C$2728,0)</f>
        <v>0</v>
      </c>
      <c r="F176" s="258">
        <f>COUNTIFS(Calcs!$F$18:$F$2728,K$12,Calcs!$C$18:$C$2728,0)</f>
        <v>0</v>
      </c>
      <c r="G176" s="258">
        <f>COUNTIFS(Calcs!$F$18:$F$2728,K$12,Calcs!$G$18:$G$2728,L$12,Calcs!$C$18:$C$2728,0)</f>
        <v>0</v>
      </c>
      <c r="H176" s="258"/>
      <c r="I176" s="258">
        <f t="shared" ref="I176:I182" si="4">D176+F176</f>
        <v>0</v>
      </c>
      <c r="J176" s="15"/>
      <c r="K176" s="140"/>
      <c r="L176" s="140"/>
      <c r="M176" s="140"/>
      <c r="N176" s="140"/>
      <c r="O176" s="140"/>
      <c r="P176" s="140"/>
      <c r="Q176" s="140"/>
      <c r="R176" s="140"/>
      <c r="S176" s="140"/>
      <c r="T176" s="140"/>
      <c r="U176" s="140"/>
      <c r="V176" s="140"/>
      <c r="W176" s="140"/>
      <c r="X176" s="140"/>
      <c r="Y176" s="140"/>
      <c r="Z176" s="140"/>
      <c r="AA176" s="140"/>
    </row>
    <row r="177" spans="1:40" s="103" customFormat="1" ht="24" x14ac:dyDescent="0.2">
      <c r="A177" s="140"/>
      <c r="B177" s="257" t="s">
        <v>169</v>
      </c>
      <c r="C177" s="258"/>
      <c r="D177" s="258">
        <f>COUNTIFS(Calcs!$C$18:$C$2728,0,Calcs!$E$18:$E$2728,1,Calcs!$F$18:$F$2728,I$12,Calcs!$I$18:$I$2728,1)</f>
        <v>0</v>
      </c>
      <c r="E177" s="15">
        <f>COUNTIFS(Calcs!$C$18:$C$2728,0,Calcs!$F$18:$F$2728,I$12,Calcs!$E$18:$E$2728,1,Calcs!$G$18:$G$2728,J$12)</f>
        <v>0</v>
      </c>
      <c r="F177" s="258">
        <f>COUNTIFS(Calcs!$C$18:$C$2728,0,Calcs!$E$18:$E$2728,1,Calcs!$F$18:$F$2728,K$12,Calcs!$I$18:$I$2728,1)</f>
        <v>0</v>
      </c>
      <c r="G177" s="15">
        <f>COUNTIFS(Calcs!$C$18:$C$2728,0,Calcs!$F$18:$F$2728,K$12,Calcs!$E$18:$E$2728,1,Calcs!$G$18:$G$2728,L$12)</f>
        <v>0</v>
      </c>
      <c r="H177" s="258"/>
      <c r="I177" s="258">
        <f t="shared" si="4"/>
        <v>0</v>
      </c>
      <c r="J177" s="140"/>
      <c r="K177" s="140"/>
      <c r="L177" s="140"/>
      <c r="M177" s="140"/>
      <c r="N177" s="140"/>
      <c r="O177" s="140"/>
      <c r="P177" s="140"/>
      <c r="Q177" s="140"/>
      <c r="R177" s="140"/>
      <c r="S177" s="140"/>
      <c r="T177" s="140"/>
      <c r="U177" s="140"/>
      <c r="V177" s="140"/>
      <c r="W177" s="140"/>
      <c r="X177" s="140"/>
      <c r="Y177" s="140"/>
      <c r="Z177" s="140"/>
      <c r="AA177" s="140"/>
    </row>
    <row r="178" spans="1:40" s="103" customFormat="1" ht="24" x14ac:dyDescent="0.2">
      <c r="A178" s="140"/>
      <c r="B178" s="257" t="s">
        <v>164</v>
      </c>
      <c r="C178" s="258"/>
      <c r="D178" s="258">
        <f>COUNTIFS(Calcs!$C$18:$C$2728,0,Calcs!$F$18:$F$2728,I$12,Calcs!$I$18:$I$2728,0)</f>
        <v>0</v>
      </c>
      <c r="E178" s="258">
        <f>COUNTIFS(Calcs!$C$18:$C$2728,0,Calcs!$F$18:$F$2728,I$12,Calcs!$G$18:$G$2728,J$12,Calcs!$I$18:$I$2728,0)</f>
        <v>0</v>
      </c>
      <c r="F178" s="258">
        <f>COUNTIFS(Calcs!$C$18:$C$2728,0,Calcs!$F$18:$F$2728,K$12,Calcs!$I$18:$I$2728,0)</f>
        <v>0</v>
      </c>
      <c r="G178" s="258">
        <f>COUNTIFS(Calcs!$C$18:$C$2728,0,Calcs!$F$18:$F$2728,K$12,Calcs!$G$18:$G$2728,L$12,Calcs!$I$18:$I$2728,0)</f>
        <v>0</v>
      </c>
      <c r="H178" s="258"/>
      <c r="I178" s="258">
        <f t="shared" si="4"/>
        <v>0</v>
      </c>
      <c r="J178" s="140"/>
      <c r="K178" s="140"/>
      <c r="L178" s="140"/>
      <c r="M178" s="140"/>
      <c r="N178" s="140"/>
      <c r="O178" s="140"/>
      <c r="P178" s="140"/>
      <c r="Q178" s="140"/>
      <c r="R178" s="140"/>
      <c r="S178" s="140"/>
      <c r="T178" s="140"/>
      <c r="U178" s="140"/>
      <c r="V178" s="140"/>
      <c r="W178" s="140"/>
      <c r="X178" s="140"/>
      <c r="Y178" s="140"/>
      <c r="Z178" s="140"/>
      <c r="AA178" s="140"/>
    </row>
    <row r="179" spans="1:40" s="103" customFormat="1" x14ac:dyDescent="0.2">
      <c r="A179" s="140"/>
      <c r="B179" s="291" t="s">
        <v>170</v>
      </c>
      <c r="C179" s="290"/>
      <c r="D179" s="290"/>
      <c r="E179" s="290"/>
      <c r="F179" s="290"/>
      <c r="G179" s="290"/>
      <c r="H179" s="290"/>
      <c r="I179" s="290"/>
      <c r="J179" s="140"/>
      <c r="K179" s="140"/>
      <c r="L179" s="140"/>
      <c r="M179" s="140"/>
      <c r="N179" s="140"/>
      <c r="O179" s="140"/>
      <c r="P179" s="140"/>
      <c r="Q179" s="140"/>
      <c r="R179" s="140"/>
      <c r="S179" s="140"/>
      <c r="T179" s="140"/>
      <c r="U179" s="140"/>
      <c r="V179" s="140"/>
      <c r="W179" s="140"/>
      <c r="X179" s="140"/>
      <c r="Y179" s="140"/>
      <c r="Z179" s="140"/>
      <c r="AA179" s="140"/>
    </row>
    <row r="180" spans="1:40" s="103" customFormat="1" ht="24" x14ac:dyDescent="0.2">
      <c r="A180" s="140"/>
      <c r="B180" s="286" t="s">
        <v>171</v>
      </c>
      <c r="C180" s="287"/>
      <c r="D180" s="287">
        <f>COUNTIFS(Calcs!$F$18:$F$2728,I$12,Calcs!$C$18:$C$2728,"&gt;0")</f>
        <v>0</v>
      </c>
      <c r="E180" s="287">
        <f>COUNTIFS(Calcs!$F$18:$F$2728,I$12,Calcs!$G$18:$G$2728,J$12,Calcs!$C$18:$C$2728,"&gt;0")</f>
        <v>0</v>
      </c>
      <c r="F180" s="287">
        <f>COUNTIFS(Calcs!$F$18:$F$2728,K$12,Calcs!$C$18:$C$2728,"&gt;0")</f>
        <v>0</v>
      </c>
      <c r="G180" s="287">
        <f>COUNTIFS(Calcs!$F$18:$F$2728,K$12,Calcs!$G$18:$G$2728,L$12,Calcs!$C$18:$C$2728,"&gt;0")</f>
        <v>0</v>
      </c>
      <c r="H180" s="287"/>
      <c r="I180" s="287">
        <f t="shared" si="4"/>
        <v>0</v>
      </c>
      <c r="J180" s="140"/>
      <c r="K180" s="140"/>
      <c r="L180" s="140"/>
      <c r="M180" s="140"/>
      <c r="N180" s="140"/>
      <c r="O180" s="140"/>
      <c r="P180" s="140"/>
      <c r="Q180" s="140"/>
      <c r="R180" s="140"/>
      <c r="S180" s="140"/>
      <c r="T180" s="140"/>
      <c r="U180" s="140"/>
      <c r="V180" s="140"/>
      <c r="W180" s="140"/>
      <c r="X180" s="140"/>
      <c r="Y180" s="140"/>
      <c r="Z180" s="140"/>
      <c r="AA180" s="140"/>
    </row>
    <row r="181" spans="1:40" s="103" customFormat="1" ht="24" x14ac:dyDescent="0.2">
      <c r="A181" s="140"/>
      <c r="B181" s="286" t="s">
        <v>172</v>
      </c>
      <c r="C181" s="287"/>
      <c r="D181" s="287">
        <f>COUNTIFS(Calcs!$C$18:$C$2728,"&gt;0",Calcs!$E$18:$E$2728,1,Calcs!$F$18:$F$2728,I$12,Calcs!$I$18:$I$2728,1)</f>
        <v>0</v>
      </c>
      <c r="E181" s="287">
        <f>COUNTIFS(Calcs!$C$18:$C$2728,"&gt;0",Calcs!$F$18:$F$2728,I$12,Calcs!$E$18:$E$2728,1,Calcs!$G$18:$G$2728,J$12)</f>
        <v>0</v>
      </c>
      <c r="F181" s="287">
        <f>COUNTIFS(Calcs!$C$18:$C$2728,"&gt;0",Calcs!$E$18:$E$2728,1,Calcs!$F$18:$F$2728,K$12,Calcs!$I$18:$I$2728,1)</f>
        <v>0</v>
      </c>
      <c r="G181" s="287">
        <f>COUNTIFS(Calcs!$C$18:$C$2728,"&gt;0",Calcs!$F$18:$F$2728,K$12,Calcs!$E$18:$E$2728,1,Calcs!$G$18:$G$2728,L$12)</f>
        <v>0</v>
      </c>
      <c r="H181" s="287"/>
      <c r="I181" s="287">
        <f t="shared" si="4"/>
        <v>0</v>
      </c>
      <c r="J181" s="140"/>
      <c r="K181" s="140"/>
      <c r="L181" s="140"/>
      <c r="M181" s="140"/>
      <c r="N181" s="140"/>
      <c r="O181" s="140"/>
      <c r="P181" s="140"/>
      <c r="Q181" s="140"/>
      <c r="R181" s="140"/>
      <c r="S181" s="140"/>
      <c r="T181" s="140"/>
      <c r="U181" s="140"/>
      <c r="V181" s="140"/>
      <c r="W181" s="140"/>
      <c r="X181" s="140"/>
      <c r="Y181" s="140"/>
      <c r="Z181" s="140"/>
      <c r="AA181" s="140"/>
    </row>
    <row r="182" spans="1:40" s="103" customFormat="1" ht="24" x14ac:dyDescent="0.2">
      <c r="A182" s="140"/>
      <c r="B182" s="286" t="s">
        <v>173</v>
      </c>
      <c r="C182" s="287"/>
      <c r="D182" s="287">
        <f>COUNTIFS(Calcs!$C$18:$C$2728,"&gt;0",Calcs!$F$18:$F$2728,I$12,Calcs!$I$18:$I$2728,0)</f>
        <v>0</v>
      </c>
      <c r="E182" s="287">
        <f>COUNTIFS(Calcs!$C$18:$C$2728,"&gt;0",Calcs!$F$18:$F$2728,I$12,Calcs!$G$18:$G$2728,$J$12,Calcs!$I$18:$I$2728,0)</f>
        <v>0</v>
      </c>
      <c r="F182" s="287">
        <f>COUNTIFS(Calcs!$C$18:$C$2728,"&gt;0",Calcs!$F$18:$F$2728,K$12,Calcs!$I$18:$I$2728,0)</f>
        <v>0</v>
      </c>
      <c r="G182" s="287">
        <f>COUNTIFS(Calcs!$C$18:$C$2728,"&gt;0",Calcs!$F$18:$F$2728,K$12,Calcs!$G$18:$G$2728,$J$12,Calcs!$I$18:$I$2728,0)</f>
        <v>0</v>
      </c>
      <c r="H182" s="287"/>
      <c r="I182" s="287">
        <f t="shared" si="4"/>
        <v>0</v>
      </c>
      <c r="J182" s="140"/>
      <c r="K182" s="140"/>
      <c r="L182" s="140"/>
      <c r="M182" s="140"/>
      <c r="N182" s="140"/>
      <c r="O182" s="140"/>
      <c r="P182" s="140"/>
      <c r="Q182" s="140"/>
      <c r="R182" s="140"/>
      <c r="S182" s="140"/>
      <c r="T182" s="140"/>
      <c r="U182" s="140"/>
      <c r="V182" s="140"/>
      <c r="W182" s="140"/>
      <c r="X182" s="140"/>
      <c r="Y182" s="140"/>
      <c r="Z182" s="140"/>
      <c r="AA182" s="140"/>
    </row>
    <row r="183" spans="1:40" s="103" customFormat="1" ht="12.75" thickBot="1" x14ac:dyDescent="0.25">
      <c r="A183" s="140"/>
      <c r="B183" s="263" t="s">
        <v>161</v>
      </c>
      <c r="C183" s="259"/>
      <c r="D183" s="262">
        <f>SUM(D177:D178,D181:D182)</f>
        <v>0</v>
      </c>
      <c r="E183" s="262">
        <f>SUM(E177:E178,E181:E182)</f>
        <v>0</v>
      </c>
      <c r="F183" s="262">
        <f>SUM(F177:F178,F181:F182)</f>
        <v>0</v>
      </c>
      <c r="G183" s="262">
        <f>SUM(G177:G178,G181:G182)</f>
        <v>0</v>
      </c>
      <c r="H183" s="262"/>
      <c r="I183" s="262">
        <f>SUM(I177:I178,I181:I182)</f>
        <v>0</v>
      </c>
      <c r="J183" s="140"/>
      <c r="K183" s="140"/>
      <c r="L183" s="140"/>
      <c r="M183" s="140"/>
      <c r="N183" s="140"/>
      <c r="O183" s="140"/>
      <c r="P183" s="140"/>
      <c r="Q183" s="140"/>
      <c r="R183" s="140"/>
      <c r="S183" s="140"/>
      <c r="T183" s="140"/>
      <c r="U183" s="140"/>
      <c r="V183" s="140"/>
      <c r="W183" s="140"/>
      <c r="X183" s="140"/>
      <c r="Y183" s="140"/>
      <c r="Z183" s="140"/>
      <c r="AA183" s="140"/>
    </row>
    <row r="184" spans="1:40" s="103" customFormat="1" x14ac:dyDescent="0.2">
      <c r="A184" s="140"/>
      <c r="B184" s="243" t="s">
        <v>151</v>
      </c>
      <c r="C184" s="174"/>
      <c r="D184" s="174">
        <f>D176-D177-D178</f>
        <v>0</v>
      </c>
      <c r="E184" s="174">
        <f>E176-E177-E178</f>
        <v>0</v>
      </c>
      <c r="F184" s="174">
        <f>F176-F177-F178</f>
        <v>0</v>
      </c>
      <c r="G184" s="174">
        <f>G176-G177-G178</f>
        <v>0</v>
      </c>
      <c r="H184" s="174"/>
      <c r="I184" s="174">
        <f>I176-I177-I178</f>
        <v>0</v>
      </c>
      <c r="J184" s="140"/>
      <c r="K184" s="140"/>
      <c r="L184" s="140"/>
      <c r="M184" s="140"/>
      <c r="N184" s="140"/>
      <c r="O184" s="140"/>
      <c r="P184" s="140"/>
      <c r="Q184" s="140"/>
      <c r="R184" s="140"/>
      <c r="S184" s="140"/>
      <c r="T184" s="140"/>
      <c r="U184" s="140"/>
      <c r="V184" s="140"/>
      <c r="W184" s="140"/>
      <c r="X184" s="140"/>
      <c r="Y184" s="140"/>
      <c r="Z184" s="140"/>
      <c r="AA184" s="140"/>
    </row>
    <row r="185" spans="1:40" s="103" customFormat="1" x14ac:dyDescent="0.2">
      <c r="A185" s="140"/>
      <c r="B185" s="243" t="s">
        <v>151</v>
      </c>
      <c r="C185" s="174"/>
      <c r="D185" s="174">
        <f>D180-D181-D182</f>
        <v>0</v>
      </c>
      <c r="E185" s="174">
        <f>E180-E181-E182</f>
        <v>0</v>
      </c>
      <c r="F185" s="174">
        <f>F180-F181-F182</f>
        <v>0</v>
      </c>
      <c r="G185" s="174">
        <f>G180-G181-G182</f>
        <v>0</v>
      </c>
      <c r="H185" s="174"/>
      <c r="I185" s="174">
        <f>I180-I181-I182</f>
        <v>0</v>
      </c>
      <c r="J185" s="140"/>
      <c r="K185" s="140"/>
      <c r="L185" s="140"/>
      <c r="M185" s="140"/>
      <c r="N185" s="140"/>
      <c r="O185" s="140"/>
      <c r="P185" s="140"/>
      <c r="Q185" s="140"/>
      <c r="R185" s="140"/>
      <c r="S185" s="140"/>
      <c r="T185" s="140"/>
      <c r="U185" s="140"/>
      <c r="V185" s="140"/>
      <c r="W185" s="140"/>
      <c r="X185" s="140"/>
      <c r="Y185" s="140"/>
      <c r="Z185" s="140"/>
      <c r="AA185" s="140"/>
    </row>
    <row r="186" spans="1:40" x14ac:dyDescent="0.2">
      <c r="A186" s="140"/>
      <c r="B186" s="103"/>
      <c r="C186" s="140"/>
      <c r="D186" s="174">
        <f>D176-D177-D178</f>
        <v>0</v>
      </c>
      <c r="E186" s="174">
        <f>E176-E177-E178</f>
        <v>0</v>
      </c>
      <c r="F186" s="174">
        <f>F176-F177-F178</f>
        <v>0</v>
      </c>
      <c r="G186" s="174">
        <f t="shared" ref="G186:I186" si="5">G176-G177-G178</f>
        <v>0</v>
      </c>
      <c r="H186" s="174"/>
      <c r="I186" s="174">
        <f t="shared" si="5"/>
        <v>0</v>
      </c>
      <c r="J186" s="140"/>
      <c r="K186" s="140"/>
      <c r="L186" s="140"/>
      <c r="M186" s="140"/>
      <c r="N186" s="140"/>
      <c r="O186" s="140"/>
      <c r="P186" s="140"/>
      <c r="Q186" s="140"/>
      <c r="R186" s="140"/>
      <c r="S186" s="140"/>
      <c r="T186" s="140"/>
      <c r="U186" s="140"/>
      <c r="V186" s="140"/>
      <c r="W186" s="140"/>
      <c r="X186" s="140"/>
      <c r="Y186" s="140"/>
      <c r="Z186" s="140"/>
      <c r="AA186" s="140"/>
      <c r="AB186" s="140"/>
      <c r="AC186" s="140"/>
      <c r="AD186" s="140"/>
      <c r="AE186" s="140"/>
      <c r="AF186" s="140"/>
      <c r="AG186" s="140"/>
      <c r="AH186" s="140"/>
      <c r="AI186" s="140"/>
      <c r="AJ186" s="140"/>
      <c r="AK186" s="140"/>
      <c r="AL186" s="140"/>
      <c r="AM186" s="140"/>
      <c r="AN186" s="140"/>
    </row>
    <row r="187" spans="1:40" x14ac:dyDescent="0.2">
      <c r="A187" s="140"/>
      <c r="B187" s="140"/>
      <c r="C187" s="140"/>
      <c r="D187" s="174">
        <f>D180-D181-D182</f>
        <v>0</v>
      </c>
      <c r="E187" s="174">
        <f>E180-E181-E182</f>
        <v>0</v>
      </c>
      <c r="F187" s="174">
        <f>F180-F181-F182</f>
        <v>0</v>
      </c>
      <c r="G187" s="174">
        <f t="shared" ref="G187:I187" si="6">G180-G181-G182</f>
        <v>0</v>
      </c>
      <c r="H187" s="174"/>
      <c r="I187" s="174">
        <f t="shared" si="6"/>
        <v>0</v>
      </c>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row>
    <row r="188" spans="1:40" x14ac:dyDescent="0.2">
      <c r="A188" s="140"/>
      <c r="B188" s="103"/>
      <c r="C188" s="140"/>
      <c r="D188" s="140"/>
      <c r="E188" s="140"/>
      <c r="F188" s="174"/>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c r="AC188" s="140"/>
      <c r="AD188" s="140"/>
      <c r="AE188" s="140"/>
      <c r="AF188" s="140"/>
      <c r="AG188" s="140"/>
      <c r="AH188" s="140"/>
      <c r="AI188" s="140"/>
      <c r="AJ188" s="140"/>
      <c r="AK188" s="140"/>
      <c r="AL188" s="140"/>
      <c r="AM188" s="140"/>
      <c r="AN188" s="140"/>
    </row>
    <row r="189" spans="1:40" x14ac:dyDescent="0.2">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c r="AC189" s="140"/>
      <c r="AD189" s="140"/>
      <c r="AE189" s="140"/>
      <c r="AF189" s="140"/>
      <c r="AG189" s="140"/>
      <c r="AH189" s="140"/>
      <c r="AI189" s="140"/>
      <c r="AJ189" s="140"/>
      <c r="AK189" s="140"/>
      <c r="AL189" s="140"/>
      <c r="AM189" s="140"/>
      <c r="AN189" s="140"/>
    </row>
    <row r="190" spans="1:40" x14ac:dyDescent="0.2">
      <c r="A190" s="140"/>
      <c r="B190" s="103"/>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c r="AC190" s="140"/>
      <c r="AD190" s="140"/>
      <c r="AE190" s="140"/>
      <c r="AF190" s="140"/>
      <c r="AG190" s="140"/>
      <c r="AH190" s="140"/>
      <c r="AI190" s="140"/>
      <c r="AJ190" s="140"/>
      <c r="AK190" s="140"/>
      <c r="AL190" s="140"/>
      <c r="AM190" s="140"/>
      <c r="AN190" s="140"/>
    </row>
    <row r="191" spans="1:40" x14ac:dyDescent="0.2">
      <c r="A191" s="140"/>
      <c r="B191" s="140"/>
      <c r="C191" s="140"/>
      <c r="D191" s="120"/>
      <c r="E191" s="120"/>
      <c r="F191" s="120"/>
      <c r="G191" s="120"/>
      <c r="H191" s="120"/>
      <c r="I191" s="120"/>
      <c r="J191" s="120"/>
      <c r="K191" s="140"/>
      <c r="L191" s="140"/>
      <c r="M191" s="140"/>
      <c r="N191" s="140"/>
      <c r="O191" s="140"/>
      <c r="P191" s="140"/>
      <c r="Q191" s="140"/>
      <c r="R191" s="140"/>
      <c r="S191" s="140"/>
      <c r="T191" s="140"/>
      <c r="U191" s="140"/>
      <c r="V191" s="140"/>
      <c r="W191" s="140"/>
      <c r="X191" s="140"/>
      <c r="Y191" s="140"/>
      <c r="Z191" s="140"/>
      <c r="AA191" s="140"/>
      <c r="AB191" s="140"/>
      <c r="AC191" s="140"/>
      <c r="AD191" s="140"/>
      <c r="AE191" s="140"/>
      <c r="AF191" s="140"/>
      <c r="AG191" s="140"/>
      <c r="AH191" s="140"/>
      <c r="AI191" s="140"/>
      <c r="AJ191" s="140"/>
      <c r="AK191" s="140"/>
      <c r="AL191" s="140"/>
      <c r="AM191" s="140"/>
      <c r="AN191" s="140"/>
    </row>
    <row r="192" spans="1:40" x14ac:dyDescent="0.2">
      <c r="A192" s="140"/>
      <c r="B192" s="103"/>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c r="AC192" s="140"/>
      <c r="AD192" s="140"/>
      <c r="AE192" s="140"/>
      <c r="AF192" s="140"/>
      <c r="AG192" s="140"/>
      <c r="AH192" s="140"/>
      <c r="AI192" s="140"/>
      <c r="AJ192" s="140"/>
      <c r="AK192" s="140"/>
      <c r="AL192" s="140"/>
      <c r="AM192" s="140"/>
      <c r="AN192" s="140"/>
    </row>
    <row r="193" spans="1:40" x14ac:dyDescent="0.2">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c r="AC193" s="140"/>
      <c r="AD193" s="140"/>
      <c r="AE193" s="140"/>
      <c r="AF193" s="140"/>
      <c r="AG193" s="140"/>
      <c r="AH193" s="140"/>
      <c r="AI193" s="140"/>
      <c r="AJ193" s="140"/>
      <c r="AK193" s="140"/>
      <c r="AL193" s="140"/>
      <c r="AM193" s="140"/>
      <c r="AN193" s="140"/>
    </row>
    <row r="194" spans="1:40" x14ac:dyDescent="0.2">
      <c r="A194" s="140"/>
      <c r="B194" s="103"/>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c r="AC194" s="140"/>
      <c r="AD194" s="140"/>
      <c r="AE194" s="140"/>
      <c r="AF194" s="140"/>
      <c r="AG194" s="140"/>
      <c r="AH194" s="140"/>
      <c r="AI194" s="140"/>
      <c r="AJ194" s="140"/>
      <c r="AK194" s="140"/>
      <c r="AL194" s="140"/>
      <c r="AM194" s="140"/>
      <c r="AN194" s="140"/>
    </row>
    <row r="195" spans="1:40" x14ac:dyDescent="0.2">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row>
    <row r="196" spans="1:40" x14ac:dyDescent="0.2">
      <c r="A196" s="140"/>
      <c r="B196" s="103"/>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row>
    <row r="197" spans="1:40" x14ac:dyDescent="0.2">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c r="AC197" s="140"/>
      <c r="AD197" s="140"/>
      <c r="AE197" s="140"/>
      <c r="AF197" s="140"/>
      <c r="AG197" s="140"/>
      <c r="AH197" s="140"/>
      <c r="AI197" s="140"/>
      <c r="AJ197" s="140"/>
      <c r="AK197" s="140"/>
      <c r="AL197" s="140"/>
      <c r="AM197" s="140"/>
      <c r="AN197" s="140"/>
    </row>
    <row r="198" spans="1:40" x14ac:dyDescent="0.2">
      <c r="A198" s="140"/>
      <c r="B198" s="103"/>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c r="AC198" s="140"/>
      <c r="AD198" s="140"/>
      <c r="AE198" s="140"/>
      <c r="AF198" s="140"/>
      <c r="AG198" s="140"/>
      <c r="AH198" s="140"/>
      <c r="AI198" s="140"/>
      <c r="AJ198" s="140"/>
      <c r="AK198" s="140"/>
      <c r="AL198" s="140"/>
      <c r="AM198" s="140"/>
      <c r="AN198" s="140"/>
    </row>
    <row r="199" spans="1:40" x14ac:dyDescent="0.2">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c r="AC199" s="140"/>
      <c r="AD199" s="140"/>
      <c r="AE199" s="140"/>
      <c r="AF199" s="140"/>
      <c r="AG199" s="140"/>
      <c r="AH199" s="140"/>
      <c r="AI199" s="140"/>
      <c r="AJ199" s="140"/>
      <c r="AK199" s="140"/>
      <c r="AL199" s="140"/>
      <c r="AM199" s="140"/>
      <c r="AN199" s="140"/>
    </row>
    <row r="200" spans="1:40" x14ac:dyDescent="0.2">
      <c r="A200" s="140"/>
      <c r="B200" s="103"/>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c r="AC200" s="140"/>
      <c r="AD200" s="140"/>
      <c r="AE200" s="140"/>
      <c r="AF200" s="140"/>
      <c r="AG200" s="140"/>
      <c r="AH200" s="140"/>
      <c r="AI200" s="140"/>
      <c r="AJ200" s="140"/>
      <c r="AK200" s="140"/>
      <c r="AL200" s="140"/>
      <c r="AM200" s="140"/>
      <c r="AN200" s="140"/>
    </row>
    <row r="201" spans="1:40" x14ac:dyDescent="0.2">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c r="AC201" s="140"/>
      <c r="AD201" s="140"/>
      <c r="AE201" s="140"/>
      <c r="AF201" s="140"/>
      <c r="AG201" s="140"/>
      <c r="AH201" s="140"/>
      <c r="AI201" s="140"/>
      <c r="AJ201" s="140"/>
      <c r="AK201" s="140"/>
      <c r="AL201" s="140"/>
      <c r="AM201" s="140"/>
      <c r="AN201" s="140"/>
    </row>
    <row r="202" spans="1:40" x14ac:dyDescent="0.2">
      <c r="A202" s="140"/>
      <c r="B202" s="103"/>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c r="AC202" s="140"/>
      <c r="AD202" s="140"/>
      <c r="AE202" s="140"/>
      <c r="AF202" s="140"/>
      <c r="AG202" s="140"/>
      <c r="AH202" s="140"/>
      <c r="AI202" s="140"/>
      <c r="AJ202" s="140"/>
      <c r="AK202" s="140"/>
      <c r="AL202" s="140"/>
      <c r="AM202" s="140"/>
      <c r="AN202" s="140"/>
    </row>
    <row r="203" spans="1:40" x14ac:dyDescent="0.2">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c r="AC203" s="140"/>
      <c r="AD203" s="140"/>
      <c r="AE203" s="140"/>
      <c r="AF203" s="140"/>
      <c r="AG203" s="140"/>
      <c r="AH203" s="140"/>
      <c r="AI203" s="140"/>
      <c r="AJ203" s="140"/>
      <c r="AK203" s="140"/>
      <c r="AL203" s="140"/>
      <c r="AM203" s="140"/>
      <c r="AN203" s="140"/>
    </row>
    <row r="204" spans="1:40" x14ac:dyDescent="0.2">
      <c r="A204" s="140"/>
      <c r="B204" s="103"/>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c r="AC204" s="140"/>
      <c r="AD204" s="140"/>
      <c r="AE204" s="140"/>
      <c r="AF204" s="140"/>
      <c r="AG204" s="140"/>
      <c r="AH204" s="140"/>
      <c r="AI204" s="140"/>
      <c r="AJ204" s="140"/>
      <c r="AK204" s="140"/>
      <c r="AL204" s="140"/>
      <c r="AM204" s="140"/>
      <c r="AN204" s="140"/>
    </row>
    <row r="205" spans="1:40" x14ac:dyDescent="0.2">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c r="AC205" s="140"/>
      <c r="AD205" s="140"/>
      <c r="AE205" s="140"/>
      <c r="AF205" s="140"/>
      <c r="AG205" s="140"/>
      <c r="AH205" s="140"/>
      <c r="AI205" s="140"/>
      <c r="AJ205" s="140"/>
      <c r="AK205" s="140"/>
      <c r="AL205" s="140"/>
      <c r="AM205" s="140"/>
      <c r="AN205" s="140"/>
    </row>
    <row r="206" spans="1:40" x14ac:dyDescent="0.2">
      <c r="A206" s="140"/>
      <c r="B206" s="103"/>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c r="AC206" s="140"/>
      <c r="AD206" s="140"/>
      <c r="AE206" s="140"/>
      <c r="AF206" s="140"/>
      <c r="AG206" s="140"/>
      <c r="AH206" s="140"/>
      <c r="AI206" s="140"/>
      <c r="AJ206" s="140"/>
      <c r="AK206" s="140"/>
      <c r="AL206" s="140"/>
      <c r="AM206" s="140"/>
      <c r="AN206" s="140"/>
    </row>
    <row r="207" spans="1:40" x14ac:dyDescent="0.2">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row>
    <row r="208" spans="1:40" x14ac:dyDescent="0.2">
      <c r="A208" s="140"/>
      <c r="B208" s="103"/>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c r="AC208" s="140"/>
      <c r="AD208" s="140"/>
      <c r="AE208" s="140"/>
      <c r="AF208" s="140"/>
      <c r="AG208" s="140"/>
      <c r="AH208" s="140"/>
      <c r="AI208" s="140"/>
      <c r="AJ208" s="140"/>
      <c r="AK208" s="140"/>
      <c r="AL208" s="140"/>
      <c r="AM208" s="140"/>
      <c r="AN208" s="140"/>
    </row>
    <row r="209" spans="1:40" x14ac:dyDescent="0.2">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row>
    <row r="210" spans="1:40" x14ac:dyDescent="0.2">
      <c r="A210" s="140"/>
      <c r="B210" s="103"/>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140"/>
    </row>
    <row r="211" spans="1:40" x14ac:dyDescent="0.2">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0"/>
    </row>
    <row r="212" spans="1:40" x14ac:dyDescent="0.2">
      <c r="A212" s="140"/>
      <c r="B212" s="103"/>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c r="AC212" s="140"/>
      <c r="AD212" s="140"/>
      <c r="AE212" s="140"/>
      <c r="AF212" s="140"/>
      <c r="AG212" s="140"/>
      <c r="AH212" s="140"/>
      <c r="AI212" s="140"/>
      <c r="AJ212" s="140"/>
      <c r="AK212" s="140"/>
      <c r="AL212" s="140"/>
      <c r="AM212" s="140"/>
      <c r="AN212" s="140"/>
    </row>
    <row r="213" spans="1:40" x14ac:dyDescent="0.2">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c r="AC213" s="140"/>
      <c r="AD213" s="140"/>
      <c r="AE213" s="140"/>
      <c r="AF213" s="140"/>
      <c r="AG213" s="140"/>
      <c r="AH213" s="140"/>
      <c r="AI213" s="140"/>
      <c r="AJ213" s="140"/>
      <c r="AK213" s="140"/>
      <c r="AL213" s="140"/>
      <c r="AM213" s="140"/>
      <c r="AN213" s="140"/>
    </row>
    <row r="214" spans="1:40" x14ac:dyDescent="0.2">
      <c r="A214" s="140"/>
      <c r="B214" s="103"/>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c r="AC214" s="140"/>
      <c r="AD214" s="140"/>
      <c r="AE214" s="140"/>
      <c r="AF214" s="140"/>
      <c r="AG214" s="140"/>
      <c r="AH214" s="140"/>
      <c r="AI214" s="140"/>
      <c r="AJ214" s="140"/>
      <c r="AK214" s="140"/>
      <c r="AL214" s="140"/>
      <c r="AM214" s="140"/>
      <c r="AN214" s="140"/>
    </row>
    <row r="215" spans="1:40" x14ac:dyDescent="0.2">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c r="AC215" s="140"/>
      <c r="AD215" s="140"/>
      <c r="AE215" s="140"/>
      <c r="AF215" s="140"/>
      <c r="AG215" s="140"/>
      <c r="AH215" s="140"/>
      <c r="AI215" s="140"/>
      <c r="AJ215" s="140"/>
      <c r="AK215" s="140"/>
      <c r="AL215" s="140"/>
      <c r="AM215" s="140"/>
      <c r="AN215" s="140"/>
    </row>
    <row r="216" spans="1:40" x14ac:dyDescent="0.2">
      <c r="A216" s="140"/>
      <c r="B216" s="103"/>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c r="AC216" s="140"/>
      <c r="AD216" s="140"/>
      <c r="AE216" s="140"/>
      <c r="AF216" s="140"/>
      <c r="AG216" s="140"/>
      <c r="AH216" s="140"/>
      <c r="AI216" s="140"/>
      <c r="AJ216" s="140"/>
      <c r="AK216" s="140"/>
      <c r="AL216" s="140"/>
      <c r="AM216" s="140"/>
      <c r="AN216" s="140"/>
    </row>
    <row r="217" spans="1:40" x14ac:dyDescent="0.2">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row>
    <row r="218" spans="1:40" x14ac:dyDescent="0.2">
      <c r="A218" s="140"/>
      <c r="B218" s="103"/>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0"/>
      <c r="AN218" s="140"/>
    </row>
    <row r="219" spans="1:40" x14ac:dyDescent="0.2">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0"/>
      <c r="AI219" s="140"/>
      <c r="AJ219" s="140"/>
      <c r="AK219" s="140"/>
      <c r="AL219" s="140"/>
      <c r="AM219" s="140"/>
      <c r="AN219" s="140"/>
    </row>
    <row r="220" spans="1:40" x14ac:dyDescent="0.2">
      <c r="A220" s="140"/>
      <c r="B220" s="103"/>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c r="AC220" s="140"/>
      <c r="AD220" s="140"/>
      <c r="AE220" s="140"/>
      <c r="AF220" s="140"/>
      <c r="AG220" s="140"/>
      <c r="AH220" s="140"/>
      <c r="AI220" s="140"/>
      <c r="AJ220" s="140"/>
      <c r="AK220" s="140"/>
      <c r="AL220" s="140"/>
      <c r="AM220" s="140"/>
      <c r="AN220" s="140"/>
    </row>
    <row r="221" spans="1:40" x14ac:dyDescent="0.2">
      <c r="B221" s="140"/>
      <c r="C221" s="103"/>
      <c r="D221" s="103"/>
      <c r="F221" s="103"/>
      <c r="G221" s="103"/>
      <c r="H221" s="103"/>
      <c r="I221" s="103"/>
      <c r="K221" s="103"/>
      <c r="L221" s="103"/>
      <c r="M221" s="103"/>
      <c r="N221" s="103"/>
      <c r="O221" s="103"/>
      <c r="P221" s="103"/>
      <c r="Q221" s="140"/>
      <c r="R221" s="140"/>
      <c r="S221" s="140"/>
      <c r="T221" s="140"/>
      <c r="U221" s="140"/>
      <c r="V221" s="140"/>
      <c r="W221" s="140"/>
      <c r="X221" s="140"/>
      <c r="Y221" s="140"/>
      <c r="Z221" s="140"/>
      <c r="AA221" s="140"/>
      <c r="AB221" s="140"/>
      <c r="AC221" s="140"/>
      <c r="AD221" s="140"/>
      <c r="AE221" s="140"/>
      <c r="AF221" s="140"/>
      <c r="AG221" s="140"/>
      <c r="AH221" s="140"/>
      <c r="AI221" s="140"/>
      <c r="AJ221" s="140"/>
      <c r="AK221" s="140"/>
      <c r="AL221" s="140"/>
      <c r="AM221" s="140"/>
      <c r="AN221" s="140"/>
    </row>
    <row r="222" spans="1:40" x14ac:dyDescent="0.2">
      <c r="B222" s="103"/>
      <c r="C222" s="103"/>
      <c r="D222" s="103"/>
      <c r="F222" s="103"/>
      <c r="G222" s="103"/>
      <c r="H222" s="103"/>
      <c r="I222" s="103"/>
      <c r="K222" s="103"/>
      <c r="L222" s="103"/>
      <c r="M222" s="103"/>
      <c r="N222" s="103"/>
      <c r="O222" s="103"/>
      <c r="P222" s="103"/>
      <c r="Q222" s="140"/>
      <c r="R222" s="140"/>
      <c r="S222" s="140"/>
      <c r="T222" s="140"/>
      <c r="U222" s="140"/>
      <c r="V222" s="140"/>
      <c r="W222" s="140"/>
      <c r="X222" s="140"/>
      <c r="Y222" s="140"/>
      <c r="Z222" s="140"/>
      <c r="AA222" s="140"/>
      <c r="AB222" s="140"/>
      <c r="AC222" s="140"/>
      <c r="AD222" s="140"/>
      <c r="AE222" s="140"/>
      <c r="AF222" s="140"/>
      <c r="AG222" s="140"/>
      <c r="AH222" s="140"/>
      <c r="AI222" s="140"/>
      <c r="AJ222" s="140"/>
      <c r="AK222" s="140"/>
      <c r="AL222" s="140"/>
      <c r="AM222" s="140"/>
      <c r="AN222" s="140"/>
    </row>
    <row r="223" spans="1:40" x14ac:dyDescent="0.2">
      <c r="B223" s="103"/>
      <c r="C223" s="103"/>
      <c r="D223" s="103"/>
      <c r="F223" s="103"/>
      <c r="G223" s="103"/>
      <c r="H223" s="103"/>
      <c r="I223" s="103"/>
      <c r="K223" s="103"/>
      <c r="L223" s="103"/>
      <c r="M223" s="103"/>
      <c r="N223" s="103"/>
      <c r="O223" s="103"/>
      <c r="P223" s="103"/>
      <c r="Q223" s="140"/>
      <c r="R223" s="140"/>
      <c r="S223" s="140"/>
      <c r="T223" s="140"/>
      <c r="U223" s="140"/>
      <c r="V223" s="140"/>
      <c r="W223" s="140"/>
      <c r="X223" s="140"/>
      <c r="Y223" s="140"/>
      <c r="Z223" s="140"/>
      <c r="AA223" s="140"/>
      <c r="AB223" s="140"/>
      <c r="AC223" s="140"/>
      <c r="AD223" s="140"/>
      <c r="AE223" s="140"/>
      <c r="AF223" s="140"/>
      <c r="AG223" s="140"/>
      <c r="AH223" s="140"/>
      <c r="AI223" s="140"/>
      <c r="AJ223" s="140"/>
      <c r="AK223" s="140"/>
      <c r="AL223" s="140"/>
      <c r="AM223" s="140"/>
      <c r="AN223" s="140"/>
    </row>
    <row r="224" spans="1:40" x14ac:dyDescent="0.2">
      <c r="B224" s="103"/>
      <c r="C224" s="103"/>
      <c r="D224" s="103"/>
      <c r="F224" s="103"/>
      <c r="G224" s="103"/>
      <c r="H224" s="103"/>
      <c r="I224" s="103"/>
      <c r="K224" s="103"/>
      <c r="L224" s="103"/>
      <c r="M224" s="103"/>
      <c r="N224" s="103"/>
      <c r="O224" s="103"/>
      <c r="P224" s="103"/>
      <c r="Q224" s="140"/>
      <c r="R224" s="140"/>
      <c r="S224" s="140"/>
      <c r="T224" s="140"/>
      <c r="U224" s="140"/>
      <c r="V224" s="140"/>
      <c r="W224" s="140"/>
      <c r="X224" s="140"/>
      <c r="Y224" s="140"/>
      <c r="Z224" s="140"/>
      <c r="AA224" s="140"/>
      <c r="AB224" s="140"/>
      <c r="AC224" s="140"/>
      <c r="AD224" s="140"/>
      <c r="AE224" s="140"/>
      <c r="AF224" s="140"/>
      <c r="AG224" s="140"/>
      <c r="AH224" s="140"/>
      <c r="AI224" s="140"/>
      <c r="AJ224" s="140"/>
      <c r="AK224" s="140"/>
      <c r="AL224" s="140"/>
      <c r="AM224" s="140"/>
      <c r="AN224" s="140"/>
    </row>
    <row r="225" spans="2:40" x14ac:dyDescent="0.2">
      <c r="B225" s="103"/>
      <c r="C225" s="103"/>
      <c r="D225" s="103"/>
      <c r="F225" s="103"/>
      <c r="G225" s="103"/>
      <c r="H225" s="103"/>
      <c r="I225" s="103"/>
      <c r="K225" s="103"/>
      <c r="L225" s="103"/>
      <c r="M225" s="103"/>
      <c r="N225" s="103"/>
      <c r="O225" s="103"/>
      <c r="P225" s="103"/>
      <c r="Q225" s="140"/>
      <c r="R225" s="140"/>
      <c r="S225" s="140"/>
      <c r="T225" s="140"/>
      <c r="U225" s="140"/>
      <c r="V225" s="140"/>
      <c r="W225" s="140"/>
      <c r="X225" s="140"/>
      <c r="Y225" s="140"/>
      <c r="Z225" s="140"/>
      <c r="AA225" s="140"/>
      <c r="AB225" s="140"/>
      <c r="AC225" s="140"/>
      <c r="AD225" s="140"/>
      <c r="AE225" s="140"/>
      <c r="AF225" s="140"/>
      <c r="AG225" s="140"/>
      <c r="AH225" s="140"/>
      <c r="AI225" s="140"/>
      <c r="AJ225" s="140"/>
      <c r="AK225" s="140"/>
      <c r="AL225" s="140"/>
      <c r="AM225" s="140"/>
      <c r="AN225" s="140"/>
    </row>
    <row r="226" spans="2:40" x14ac:dyDescent="0.2">
      <c r="B226" s="103"/>
      <c r="C226" s="103"/>
      <c r="D226" s="103"/>
      <c r="F226" s="103"/>
      <c r="G226" s="103"/>
      <c r="H226" s="103"/>
      <c r="I226" s="103"/>
      <c r="K226" s="103"/>
      <c r="L226" s="103"/>
      <c r="M226" s="103"/>
      <c r="N226" s="103"/>
      <c r="O226" s="103"/>
      <c r="P226" s="103"/>
      <c r="Q226" s="140"/>
      <c r="R226" s="140"/>
      <c r="S226" s="140"/>
      <c r="T226" s="140"/>
      <c r="U226" s="140"/>
      <c r="V226" s="140"/>
      <c r="W226" s="140"/>
      <c r="X226" s="140"/>
      <c r="Y226" s="140"/>
      <c r="Z226" s="140"/>
      <c r="AA226" s="140"/>
      <c r="AB226" s="140"/>
      <c r="AC226" s="140"/>
      <c r="AD226" s="140"/>
      <c r="AE226" s="140"/>
      <c r="AF226" s="140"/>
      <c r="AG226" s="140"/>
      <c r="AH226" s="140"/>
      <c r="AI226" s="140"/>
      <c r="AJ226" s="140"/>
      <c r="AK226" s="140"/>
      <c r="AL226" s="140"/>
      <c r="AM226" s="140"/>
      <c r="AN226" s="140"/>
    </row>
    <row r="227" spans="2:40" x14ac:dyDescent="0.2">
      <c r="B227" s="103"/>
      <c r="C227" s="103"/>
      <c r="D227" s="103"/>
      <c r="F227" s="103"/>
      <c r="G227" s="103"/>
      <c r="H227" s="103"/>
      <c r="I227" s="103"/>
      <c r="K227" s="103"/>
      <c r="L227" s="103"/>
      <c r="M227" s="103"/>
      <c r="N227" s="103"/>
      <c r="O227" s="103"/>
      <c r="P227" s="103"/>
      <c r="Q227" s="140"/>
      <c r="R227" s="140"/>
      <c r="S227" s="140"/>
      <c r="T227" s="140"/>
      <c r="U227" s="140"/>
      <c r="V227" s="140"/>
      <c r="W227" s="140"/>
      <c r="X227" s="140"/>
      <c r="Y227" s="140"/>
      <c r="Z227" s="140"/>
      <c r="AA227" s="140"/>
      <c r="AB227" s="140"/>
      <c r="AC227" s="140"/>
      <c r="AD227" s="140"/>
      <c r="AE227" s="140"/>
      <c r="AF227" s="140"/>
      <c r="AG227" s="140"/>
      <c r="AH227" s="140"/>
      <c r="AI227" s="140"/>
      <c r="AJ227" s="140"/>
      <c r="AK227" s="140"/>
      <c r="AL227" s="140"/>
      <c r="AM227" s="140"/>
      <c r="AN227" s="140"/>
    </row>
    <row r="228" spans="2:40" x14ac:dyDescent="0.2">
      <c r="B228" s="103"/>
      <c r="C228" s="103"/>
      <c r="D228" s="103"/>
      <c r="F228" s="103"/>
      <c r="G228" s="103"/>
      <c r="H228" s="103"/>
      <c r="I228" s="103"/>
      <c r="K228" s="103"/>
      <c r="L228" s="103"/>
      <c r="M228" s="103"/>
      <c r="N228" s="103"/>
      <c r="O228" s="103"/>
      <c r="P228" s="103"/>
      <c r="Q228" s="140"/>
      <c r="R228" s="140"/>
      <c r="S228" s="140"/>
      <c r="T228" s="140"/>
      <c r="U228" s="140"/>
      <c r="V228" s="140"/>
      <c r="W228" s="140"/>
      <c r="X228" s="140"/>
      <c r="Y228" s="140"/>
      <c r="Z228" s="140"/>
      <c r="AA228" s="140"/>
      <c r="AB228" s="140"/>
      <c r="AC228" s="140"/>
      <c r="AD228" s="140"/>
      <c r="AE228" s="140"/>
      <c r="AF228" s="140"/>
      <c r="AG228" s="140"/>
      <c r="AH228" s="140"/>
      <c r="AI228" s="140"/>
      <c r="AJ228" s="140"/>
      <c r="AK228" s="140"/>
      <c r="AL228" s="140"/>
      <c r="AM228" s="140"/>
      <c r="AN228" s="140"/>
    </row>
    <row r="229" spans="2:40" x14ac:dyDescent="0.2">
      <c r="B229" s="103"/>
      <c r="C229" s="103"/>
      <c r="D229" s="103"/>
      <c r="F229" s="103"/>
      <c r="G229" s="103"/>
      <c r="H229" s="103"/>
      <c r="I229" s="103"/>
      <c r="K229" s="103"/>
      <c r="L229" s="103"/>
      <c r="M229" s="103"/>
      <c r="N229" s="103"/>
      <c r="O229" s="103"/>
      <c r="P229" s="103"/>
      <c r="Q229" s="140"/>
      <c r="R229" s="140"/>
      <c r="S229" s="140"/>
      <c r="T229" s="140"/>
      <c r="U229" s="140"/>
      <c r="V229" s="140"/>
      <c r="W229" s="140"/>
      <c r="X229" s="140"/>
      <c r="Y229" s="140"/>
      <c r="Z229" s="140"/>
      <c r="AA229" s="140"/>
      <c r="AB229" s="140"/>
      <c r="AC229" s="140"/>
      <c r="AD229" s="140"/>
      <c r="AE229" s="140"/>
      <c r="AF229" s="140"/>
      <c r="AG229" s="140"/>
      <c r="AH229" s="140"/>
      <c r="AI229" s="140"/>
      <c r="AJ229" s="140"/>
      <c r="AK229" s="140"/>
      <c r="AL229" s="140"/>
      <c r="AM229" s="140"/>
      <c r="AN229" s="140"/>
    </row>
    <row r="230" spans="2:40" x14ac:dyDescent="0.2">
      <c r="B230" s="103"/>
      <c r="C230" s="103"/>
      <c r="D230" s="103"/>
      <c r="F230" s="103"/>
      <c r="G230" s="103"/>
      <c r="H230" s="103"/>
      <c r="I230" s="103"/>
      <c r="K230" s="103"/>
      <c r="L230" s="103"/>
      <c r="M230" s="103"/>
      <c r="N230" s="103"/>
      <c r="O230" s="103"/>
      <c r="P230" s="103"/>
      <c r="Q230" s="140"/>
      <c r="R230" s="140"/>
      <c r="S230" s="140"/>
      <c r="T230" s="140"/>
      <c r="U230" s="140"/>
      <c r="V230" s="140"/>
      <c r="W230" s="140"/>
      <c r="X230" s="140"/>
      <c r="Y230" s="140"/>
      <c r="Z230" s="140"/>
      <c r="AA230" s="140"/>
      <c r="AB230" s="140"/>
      <c r="AC230" s="140"/>
      <c r="AD230" s="140"/>
      <c r="AE230" s="140"/>
      <c r="AF230" s="140"/>
      <c r="AG230" s="140"/>
      <c r="AH230" s="140"/>
      <c r="AI230" s="140"/>
      <c r="AJ230" s="140"/>
      <c r="AK230" s="140"/>
      <c r="AL230" s="140"/>
      <c r="AM230" s="140"/>
      <c r="AN230" s="140"/>
    </row>
    <row r="231" spans="2:40" x14ac:dyDescent="0.2">
      <c r="B231" s="103"/>
      <c r="C231" s="103"/>
      <c r="D231" s="103"/>
      <c r="F231" s="103"/>
      <c r="G231" s="103"/>
      <c r="H231" s="103"/>
      <c r="I231" s="103"/>
      <c r="K231" s="103"/>
      <c r="L231" s="103"/>
      <c r="M231" s="103"/>
      <c r="N231" s="103"/>
      <c r="O231" s="103"/>
      <c r="P231" s="103"/>
      <c r="Q231" s="140"/>
      <c r="R231" s="140"/>
      <c r="S231" s="140"/>
      <c r="T231" s="140"/>
      <c r="U231" s="140"/>
      <c r="V231" s="140"/>
      <c r="W231" s="140"/>
      <c r="X231" s="140"/>
      <c r="Y231" s="140"/>
      <c r="Z231" s="140"/>
      <c r="AA231" s="140"/>
      <c r="AB231" s="140"/>
      <c r="AC231" s="140"/>
      <c r="AD231" s="140"/>
      <c r="AE231" s="140"/>
      <c r="AF231" s="140"/>
      <c r="AG231" s="140"/>
      <c r="AH231" s="140"/>
      <c r="AI231" s="140"/>
      <c r="AJ231" s="140"/>
      <c r="AK231" s="140"/>
      <c r="AL231" s="140"/>
      <c r="AM231" s="140"/>
      <c r="AN231" s="140"/>
    </row>
    <row r="232" spans="2:40" x14ac:dyDescent="0.2">
      <c r="B232" s="103"/>
      <c r="C232" s="103"/>
      <c r="D232" s="103"/>
      <c r="F232" s="103"/>
      <c r="G232" s="103"/>
      <c r="H232" s="103"/>
      <c r="I232" s="103"/>
      <c r="K232" s="103"/>
      <c r="L232" s="103"/>
      <c r="M232" s="103"/>
      <c r="N232" s="103"/>
      <c r="O232" s="103"/>
      <c r="P232" s="103"/>
      <c r="Q232" s="140"/>
      <c r="R232" s="140"/>
      <c r="S232" s="140"/>
      <c r="T232" s="140"/>
      <c r="U232" s="140"/>
      <c r="V232" s="140"/>
      <c r="W232" s="140"/>
      <c r="X232" s="140"/>
      <c r="Y232" s="140"/>
      <c r="Z232" s="140"/>
      <c r="AA232" s="140"/>
      <c r="AB232" s="140"/>
      <c r="AC232" s="140"/>
      <c r="AD232" s="140"/>
      <c r="AE232" s="140"/>
      <c r="AF232" s="140"/>
      <c r="AG232" s="140"/>
      <c r="AH232" s="140"/>
      <c r="AI232" s="140"/>
      <c r="AJ232" s="140"/>
      <c r="AK232" s="140"/>
      <c r="AL232" s="140"/>
      <c r="AM232" s="140"/>
      <c r="AN232" s="140"/>
    </row>
    <row r="233" spans="2:40" x14ac:dyDescent="0.2">
      <c r="B233" s="103"/>
      <c r="C233" s="103"/>
      <c r="D233" s="103"/>
      <c r="F233" s="103"/>
      <c r="G233" s="103"/>
      <c r="H233" s="103"/>
      <c r="I233" s="103"/>
      <c r="K233" s="103"/>
      <c r="L233" s="103"/>
      <c r="M233" s="103"/>
      <c r="N233" s="103"/>
      <c r="O233" s="103"/>
      <c r="P233" s="103"/>
      <c r="Q233" s="140"/>
      <c r="R233" s="140"/>
      <c r="S233" s="140"/>
      <c r="T233" s="140"/>
      <c r="U233" s="140"/>
      <c r="V233" s="140"/>
      <c r="W233" s="140"/>
      <c r="X233" s="140"/>
      <c r="Y233" s="140"/>
      <c r="Z233" s="140"/>
      <c r="AA233" s="140"/>
      <c r="AB233" s="140"/>
      <c r="AC233" s="140"/>
      <c r="AD233" s="140"/>
      <c r="AE233" s="140"/>
      <c r="AF233" s="140"/>
      <c r="AG233" s="140"/>
      <c r="AH233" s="140"/>
      <c r="AI233" s="140"/>
      <c r="AJ233" s="140"/>
      <c r="AK233" s="140"/>
      <c r="AL233" s="140"/>
      <c r="AM233" s="140"/>
      <c r="AN233" s="140"/>
    </row>
    <row r="234" spans="2:40" x14ac:dyDescent="0.2">
      <c r="B234" s="103"/>
      <c r="C234" s="103"/>
      <c r="D234" s="103"/>
      <c r="F234" s="103"/>
      <c r="G234" s="103"/>
      <c r="H234" s="103"/>
      <c r="I234" s="103"/>
      <c r="K234" s="103"/>
      <c r="L234" s="103"/>
      <c r="M234" s="103"/>
      <c r="N234" s="103"/>
      <c r="O234" s="103"/>
      <c r="P234" s="103"/>
      <c r="Q234" s="140"/>
      <c r="R234" s="140"/>
      <c r="S234" s="140"/>
      <c r="T234" s="140"/>
      <c r="U234" s="140"/>
      <c r="V234" s="140"/>
      <c r="W234" s="140"/>
      <c r="X234" s="140"/>
      <c r="Y234" s="140"/>
      <c r="Z234" s="140"/>
      <c r="AA234" s="140"/>
      <c r="AB234" s="140"/>
      <c r="AC234" s="140"/>
      <c r="AD234" s="140"/>
      <c r="AE234" s="140"/>
      <c r="AF234" s="140"/>
      <c r="AG234" s="140"/>
      <c r="AH234" s="140"/>
      <c r="AI234" s="140"/>
      <c r="AJ234" s="140"/>
      <c r="AK234" s="140"/>
      <c r="AL234" s="140"/>
      <c r="AM234" s="140"/>
      <c r="AN234" s="140"/>
    </row>
    <row r="235" spans="2:40" x14ac:dyDescent="0.2">
      <c r="B235" s="103"/>
      <c r="C235" s="103"/>
      <c r="D235" s="103"/>
      <c r="F235" s="103"/>
      <c r="G235" s="103"/>
      <c r="H235" s="103"/>
      <c r="I235" s="103"/>
      <c r="K235" s="103"/>
      <c r="L235" s="103"/>
      <c r="M235" s="103"/>
      <c r="N235" s="103"/>
      <c r="O235" s="103"/>
      <c r="P235" s="103"/>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row>
    <row r="236" spans="2:40" x14ac:dyDescent="0.2">
      <c r="B236" s="103"/>
      <c r="C236" s="103"/>
      <c r="D236" s="103"/>
      <c r="F236" s="103"/>
      <c r="G236" s="103"/>
      <c r="H236" s="103"/>
      <c r="I236" s="103"/>
      <c r="K236" s="103"/>
      <c r="L236" s="103"/>
      <c r="M236" s="103"/>
      <c r="N236" s="103"/>
      <c r="O236" s="103"/>
      <c r="P236" s="103"/>
      <c r="Q236" s="140"/>
      <c r="R236" s="140"/>
      <c r="S236" s="140"/>
      <c r="T236" s="140"/>
      <c r="U236" s="140"/>
      <c r="V236" s="140"/>
      <c r="W236" s="140"/>
      <c r="X236" s="140"/>
      <c r="Y236" s="140"/>
      <c r="Z236" s="140"/>
      <c r="AA236" s="140"/>
      <c r="AB236" s="140"/>
      <c r="AC236" s="140"/>
      <c r="AD236" s="140"/>
      <c r="AE236" s="140"/>
      <c r="AF236" s="140"/>
      <c r="AG236" s="140"/>
      <c r="AH236" s="140"/>
      <c r="AI236" s="140"/>
      <c r="AJ236" s="140"/>
      <c r="AK236" s="140"/>
      <c r="AL236" s="140"/>
      <c r="AM236" s="140"/>
      <c r="AN236" s="140"/>
    </row>
    <row r="237" spans="2:40" x14ac:dyDescent="0.2">
      <c r="Q237" s="140"/>
      <c r="R237" s="140"/>
      <c r="S237" s="140"/>
      <c r="T237" s="140"/>
      <c r="U237" s="140"/>
      <c r="V237" s="140"/>
      <c r="W237" s="140"/>
      <c r="X237" s="140"/>
      <c r="Y237" s="140"/>
      <c r="Z237" s="140"/>
      <c r="AA237" s="140"/>
      <c r="AB237" s="140"/>
      <c r="AC237" s="140"/>
      <c r="AD237" s="140"/>
      <c r="AE237" s="140"/>
      <c r="AF237" s="140"/>
      <c r="AG237" s="140"/>
      <c r="AH237" s="140"/>
      <c r="AI237" s="140"/>
      <c r="AJ237" s="140"/>
      <c r="AK237" s="140"/>
      <c r="AL237" s="140"/>
      <c r="AM237" s="140"/>
      <c r="AN237" s="140"/>
    </row>
    <row r="238" spans="2:40" x14ac:dyDescent="0.2">
      <c r="Q238" s="140"/>
      <c r="R238" s="140"/>
      <c r="S238" s="140"/>
      <c r="T238" s="140"/>
      <c r="U238" s="140"/>
      <c r="V238" s="140"/>
      <c r="W238" s="140"/>
      <c r="X238" s="140"/>
      <c r="Y238" s="140"/>
      <c r="Z238" s="140"/>
      <c r="AA238" s="140"/>
      <c r="AB238" s="140"/>
      <c r="AC238" s="140"/>
      <c r="AD238" s="140"/>
      <c r="AE238" s="140"/>
      <c r="AF238" s="140"/>
      <c r="AG238" s="140"/>
      <c r="AH238" s="140"/>
      <c r="AI238" s="140"/>
      <c r="AJ238" s="140"/>
      <c r="AK238" s="140"/>
      <c r="AL238" s="140"/>
      <c r="AM238" s="140"/>
      <c r="AN238" s="140"/>
    </row>
    <row r="239" spans="2:40" x14ac:dyDescent="0.2">
      <c r="Q239" s="140"/>
      <c r="R239" s="140"/>
      <c r="S239" s="140"/>
      <c r="T239" s="140"/>
      <c r="U239" s="140"/>
      <c r="V239" s="140"/>
      <c r="W239" s="140"/>
      <c r="X239" s="140"/>
      <c r="Y239" s="140"/>
      <c r="Z239" s="140"/>
      <c r="AA239" s="140"/>
      <c r="AB239" s="140"/>
      <c r="AC239" s="140"/>
      <c r="AD239" s="140"/>
      <c r="AE239" s="140"/>
      <c r="AF239" s="140"/>
      <c r="AG239" s="140"/>
      <c r="AH239" s="140"/>
      <c r="AI239" s="140"/>
      <c r="AJ239" s="140"/>
      <c r="AK239" s="140"/>
      <c r="AL239" s="140"/>
      <c r="AM239" s="140"/>
      <c r="AN239" s="140"/>
    </row>
    <row r="240" spans="2:40" x14ac:dyDescent="0.2">
      <c r="Q240" s="140"/>
      <c r="R240" s="140"/>
      <c r="S240" s="140"/>
      <c r="T240" s="140"/>
      <c r="U240" s="140"/>
      <c r="V240" s="140"/>
      <c r="W240" s="140"/>
      <c r="X240" s="140"/>
      <c r="Y240" s="140"/>
      <c r="Z240" s="140"/>
      <c r="AA240" s="140"/>
      <c r="AB240" s="140"/>
      <c r="AC240" s="140"/>
      <c r="AD240" s="140"/>
      <c r="AE240" s="140"/>
      <c r="AF240" s="140"/>
      <c r="AG240" s="140"/>
      <c r="AH240" s="140"/>
      <c r="AI240" s="140"/>
      <c r="AJ240" s="140"/>
      <c r="AK240" s="140"/>
      <c r="AL240" s="140"/>
      <c r="AM240" s="140"/>
      <c r="AN240" s="140"/>
    </row>
    <row r="241" spans="17:40" x14ac:dyDescent="0.2">
      <c r="Q241" s="140"/>
      <c r="R241" s="140"/>
      <c r="S241" s="140"/>
      <c r="T241" s="140"/>
      <c r="U241" s="140"/>
      <c r="V241" s="140"/>
      <c r="W241" s="140"/>
      <c r="X241" s="140"/>
      <c r="Y241" s="140"/>
      <c r="Z241" s="140"/>
      <c r="AA241" s="140"/>
      <c r="AB241" s="140"/>
      <c r="AC241" s="140"/>
      <c r="AD241" s="140"/>
      <c r="AE241" s="140"/>
      <c r="AF241" s="140"/>
      <c r="AG241" s="140"/>
      <c r="AH241" s="140"/>
      <c r="AI241" s="140"/>
      <c r="AJ241" s="140"/>
      <c r="AK241" s="140"/>
      <c r="AL241" s="140"/>
      <c r="AM241" s="140"/>
      <c r="AN241" s="140"/>
    </row>
    <row r="242" spans="17:40" x14ac:dyDescent="0.2">
      <c r="Q242" s="140"/>
      <c r="R242" s="140"/>
      <c r="S242" s="140"/>
      <c r="T242" s="140"/>
      <c r="U242" s="140"/>
      <c r="V242" s="140"/>
      <c r="W242" s="140"/>
      <c r="X242" s="140"/>
      <c r="Y242" s="140"/>
      <c r="Z242" s="140"/>
      <c r="AA242" s="140"/>
      <c r="AB242" s="140"/>
      <c r="AC242" s="140"/>
      <c r="AD242" s="140"/>
      <c r="AE242" s="140"/>
      <c r="AF242" s="140"/>
      <c r="AG242" s="140"/>
      <c r="AH242" s="140"/>
      <c r="AI242" s="140"/>
      <c r="AJ242" s="140"/>
      <c r="AK242" s="140"/>
      <c r="AL242" s="140"/>
      <c r="AM242" s="140"/>
      <c r="AN242" s="140"/>
    </row>
    <row r="243" spans="17:40" x14ac:dyDescent="0.2">
      <c r="Q243" s="140"/>
      <c r="R243" s="140"/>
      <c r="S243" s="140"/>
      <c r="T243" s="140"/>
      <c r="U243" s="140"/>
      <c r="V243" s="140"/>
      <c r="W243" s="140"/>
      <c r="X243" s="140"/>
      <c r="Y243" s="140"/>
      <c r="Z243" s="140"/>
      <c r="AA243" s="140"/>
      <c r="AB243" s="140"/>
      <c r="AC243" s="140"/>
      <c r="AD243" s="140"/>
      <c r="AE243" s="140"/>
      <c r="AF243" s="140"/>
      <c r="AG243" s="140"/>
      <c r="AH243" s="140"/>
      <c r="AI243" s="140"/>
      <c r="AJ243" s="140"/>
      <c r="AK243" s="140"/>
      <c r="AL243" s="140"/>
      <c r="AM243" s="140"/>
      <c r="AN243" s="140"/>
    </row>
    <row r="244" spans="17:40" x14ac:dyDescent="0.2">
      <c r="Q244" s="140"/>
      <c r="R244" s="140"/>
      <c r="S244" s="140"/>
      <c r="T244" s="140"/>
      <c r="U244" s="140"/>
      <c r="V244" s="140"/>
      <c r="W244" s="140"/>
      <c r="X244" s="140"/>
      <c r="Y244" s="140"/>
      <c r="Z244" s="140"/>
      <c r="AA244" s="140"/>
      <c r="AB244" s="140"/>
      <c r="AC244" s="140"/>
      <c r="AD244" s="140"/>
      <c r="AE244" s="140"/>
      <c r="AF244" s="140"/>
      <c r="AG244" s="140"/>
      <c r="AH244" s="140"/>
      <c r="AI244" s="140"/>
      <c r="AJ244" s="140"/>
      <c r="AK244" s="140"/>
      <c r="AL244" s="140"/>
      <c r="AM244" s="140"/>
      <c r="AN244" s="140"/>
    </row>
    <row r="245" spans="17:40" x14ac:dyDescent="0.2">
      <c r="Q245" s="140"/>
      <c r="R245" s="140"/>
      <c r="S245" s="140"/>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row>
    <row r="246" spans="17:40" x14ac:dyDescent="0.2">
      <c r="Q246" s="140"/>
      <c r="R246" s="140"/>
      <c r="S246" s="140"/>
      <c r="T246" s="140"/>
      <c r="U246" s="140"/>
      <c r="V246" s="140"/>
      <c r="W246" s="140"/>
      <c r="X246" s="140"/>
      <c r="Y246" s="140"/>
      <c r="Z246" s="140"/>
      <c r="AA246" s="140"/>
      <c r="AB246" s="140"/>
      <c r="AC246" s="140"/>
      <c r="AD246" s="140"/>
      <c r="AE246" s="140"/>
      <c r="AF246" s="140"/>
      <c r="AG246" s="140"/>
      <c r="AH246" s="140"/>
      <c r="AI246" s="140"/>
      <c r="AJ246" s="140"/>
      <c r="AK246" s="140"/>
      <c r="AL246" s="140"/>
      <c r="AM246" s="140"/>
      <c r="AN246" s="140"/>
    </row>
    <row r="247" spans="17:40" x14ac:dyDescent="0.2">
      <c r="Q247" s="140"/>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0"/>
      <c r="AN247" s="140"/>
    </row>
    <row r="248" spans="17:40" x14ac:dyDescent="0.2">
      <c r="Q248" s="140"/>
      <c r="R248" s="140"/>
      <c r="S248" s="140"/>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row>
    <row r="249" spans="17:40" x14ac:dyDescent="0.2">
      <c r="Q249" s="140"/>
      <c r="R249" s="140"/>
      <c r="S249" s="140"/>
      <c r="T249" s="140"/>
      <c r="U249" s="140"/>
      <c r="V249" s="140"/>
      <c r="W249" s="140"/>
      <c r="X249" s="140"/>
      <c r="Y249" s="140"/>
      <c r="Z249" s="140"/>
      <c r="AA249" s="140"/>
      <c r="AB249" s="140"/>
      <c r="AC249" s="140"/>
      <c r="AD249" s="140"/>
      <c r="AE249" s="140"/>
      <c r="AF249" s="140"/>
      <c r="AG249" s="140"/>
      <c r="AH249" s="140"/>
      <c r="AI249" s="140"/>
      <c r="AJ249" s="140"/>
      <c r="AK249" s="140"/>
      <c r="AL249" s="140"/>
      <c r="AM249" s="140"/>
      <c r="AN249" s="140"/>
    </row>
    <row r="250" spans="17:40" x14ac:dyDescent="0.2">
      <c r="Q250" s="140"/>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row>
    <row r="251" spans="17:40" x14ac:dyDescent="0.2">
      <c r="Q251" s="140"/>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row>
    <row r="252" spans="17:40" x14ac:dyDescent="0.2">
      <c r="Q252" s="140"/>
      <c r="R252" s="140"/>
      <c r="S252" s="140"/>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row>
    <row r="253" spans="17:40" x14ac:dyDescent="0.2">
      <c r="Q253" s="140"/>
      <c r="R253" s="140"/>
      <c r="S253" s="140"/>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row>
    <row r="254" spans="17:40" x14ac:dyDescent="0.2">
      <c r="Q254" s="140"/>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row>
    <row r="255" spans="17:40" x14ac:dyDescent="0.2">
      <c r="Q255" s="140"/>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row>
    <row r="256" spans="17:40" x14ac:dyDescent="0.2">
      <c r="Q256" s="140"/>
      <c r="R256" s="140"/>
      <c r="S256" s="140"/>
      <c r="T256" s="140"/>
      <c r="U256" s="140"/>
      <c r="V256" s="140"/>
      <c r="W256" s="140"/>
      <c r="X256" s="140"/>
      <c r="Y256" s="140"/>
      <c r="Z256" s="140"/>
      <c r="AA256" s="140"/>
      <c r="AB256" s="140"/>
      <c r="AC256" s="140"/>
      <c r="AD256" s="140"/>
      <c r="AE256" s="140"/>
      <c r="AF256" s="140"/>
      <c r="AG256" s="140"/>
      <c r="AH256" s="140"/>
      <c r="AI256" s="140"/>
      <c r="AJ256" s="140"/>
      <c r="AK256" s="140"/>
      <c r="AL256" s="140"/>
      <c r="AM256" s="140"/>
      <c r="AN256" s="140"/>
    </row>
    <row r="257" spans="17:40" x14ac:dyDescent="0.2">
      <c r="Q257" s="140"/>
      <c r="R257" s="140"/>
      <c r="S257" s="140"/>
      <c r="T257" s="140"/>
      <c r="U257" s="140"/>
      <c r="V257" s="140"/>
      <c r="W257" s="140"/>
      <c r="X257" s="140"/>
      <c r="Y257" s="140"/>
      <c r="Z257" s="140"/>
      <c r="AA257" s="140"/>
      <c r="AB257" s="140"/>
      <c r="AC257" s="140"/>
      <c r="AD257" s="140"/>
      <c r="AE257" s="140"/>
      <c r="AF257" s="140"/>
      <c r="AG257" s="140"/>
      <c r="AH257" s="140"/>
      <c r="AI257" s="140"/>
      <c r="AJ257" s="140"/>
      <c r="AK257" s="140"/>
      <c r="AL257" s="140"/>
      <c r="AM257" s="140"/>
      <c r="AN257" s="140"/>
    </row>
    <row r="258" spans="17:40" x14ac:dyDescent="0.2">
      <c r="Q258" s="140"/>
      <c r="R258" s="140"/>
      <c r="S258" s="140"/>
      <c r="T258" s="140"/>
      <c r="U258" s="140"/>
      <c r="V258" s="140"/>
      <c r="W258" s="140"/>
      <c r="X258" s="140"/>
      <c r="Y258" s="140"/>
      <c r="Z258" s="140"/>
      <c r="AA258" s="140"/>
      <c r="AB258" s="140"/>
      <c r="AC258" s="140"/>
      <c r="AD258" s="140"/>
      <c r="AE258" s="140"/>
      <c r="AF258" s="140"/>
      <c r="AG258" s="140"/>
      <c r="AH258" s="140"/>
      <c r="AI258" s="140"/>
      <c r="AJ258" s="140"/>
      <c r="AK258" s="140"/>
      <c r="AL258" s="140"/>
      <c r="AM258" s="140"/>
      <c r="AN258" s="140"/>
    </row>
    <row r="259" spans="17:40" x14ac:dyDescent="0.2">
      <c r="Q259" s="140"/>
      <c r="R259" s="140"/>
      <c r="S259" s="140"/>
      <c r="T259" s="140"/>
      <c r="U259" s="140"/>
      <c r="V259" s="140"/>
      <c r="W259" s="140"/>
      <c r="X259" s="140"/>
      <c r="Y259" s="140"/>
      <c r="Z259" s="140"/>
      <c r="AA259" s="140"/>
      <c r="AB259" s="140"/>
      <c r="AC259" s="140"/>
      <c r="AD259" s="140"/>
      <c r="AE259" s="140"/>
      <c r="AF259" s="140"/>
      <c r="AG259" s="140"/>
      <c r="AH259" s="140"/>
      <c r="AI259" s="140"/>
      <c r="AJ259" s="140"/>
      <c r="AK259" s="140"/>
      <c r="AL259" s="140"/>
      <c r="AM259" s="140"/>
      <c r="AN259" s="140"/>
    </row>
    <row r="260" spans="17:40" x14ac:dyDescent="0.2">
      <c r="Q260" s="140"/>
      <c r="R260" s="140"/>
      <c r="S260" s="140"/>
      <c r="T260" s="140"/>
      <c r="U260" s="140"/>
      <c r="V260" s="140"/>
      <c r="W260" s="140"/>
      <c r="X260" s="140"/>
      <c r="Y260" s="140"/>
      <c r="Z260" s="140"/>
      <c r="AA260" s="140"/>
      <c r="AB260" s="140"/>
      <c r="AC260" s="140"/>
      <c r="AD260" s="140"/>
      <c r="AE260" s="140"/>
      <c r="AF260" s="140"/>
      <c r="AG260" s="140"/>
      <c r="AH260" s="140"/>
      <c r="AI260" s="140"/>
      <c r="AJ260" s="140"/>
      <c r="AK260" s="140"/>
      <c r="AL260" s="140"/>
      <c r="AM260" s="140"/>
      <c r="AN260" s="140"/>
    </row>
    <row r="261" spans="17:40" x14ac:dyDescent="0.2">
      <c r="Q261" s="140"/>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row>
    <row r="262" spans="17:40" x14ac:dyDescent="0.2">
      <c r="Q262" s="140"/>
      <c r="R262" s="140"/>
      <c r="S262" s="140"/>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row>
    <row r="263" spans="17:40" x14ac:dyDescent="0.2">
      <c r="Q263" s="140"/>
      <c r="R263" s="140"/>
      <c r="S263" s="140"/>
      <c r="T263" s="140"/>
      <c r="U263" s="140"/>
      <c r="V263" s="140"/>
      <c r="W263" s="140"/>
      <c r="X263" s="140"/>
      <c r="Y263" s="140"/>
      <c r="Z263" s="140"/>
      <c r="AA263" s="140"/>
      <c r="AB263" s="140"/>
      <c r="AC263" s="140"/>
      <c r="AD263" s="140"/>
      <c r="AE263" s="140"/>
      <c r="AF263" s="140"/>
      <c r="AG263" s="140"/>
      <c r="AH263" s="140"/>
      <c r="AI263" s="140"/>
      <c r="AJ263" s="140"/>
      <c r="AK263" s="140"/>
      <c r="AL263" s="140"/>
      <c r="AM263" s="140"/>
      <c r="AN263" s="140"/>
    </row>
    <row r="264" spans="17:40" x14ac:dyDescent="0.2">
      <c r="Q264" s="140"/>
      <c r="R264" s="140"/>
      <c r="S264" s="140"/>
      <c r="T264" s="140"/>
      <c r="U264" s="140"/>
      <c r="V264" s="140"/>
      <c r="W264" s="140"/>
      <c r="X264" s="140"/>
      <c r="Y264" s="140"/>
      <c r="Z264" s="140"/>
      <c r="AA264" s="140"/>
      <c r="AB264" s="140"/>
      <c r="AC264" s="140"/>
      <c r="AD264" s="140"/>
      <c r="AE264" s="140"/>
      <c r="AF264" s="140"/>
      <c r="AG264" s="140"/>
      <c r="AH264" s="140"/>
      <c r="AI264" s="140"/>
      <c r="AJ264" s="140"/>
      <c r="AK264" s="140"/>
      <c r="AL264" s="140"/>
      <c r="AM264" s="140"/>
      <c r="AN264" s="140"/>
    </row>
    <row r="265" spans="17:40" x14ac:dyDescent="0.2">
      <c r="Q265" s="140"/>
      <c r="R265" s="140"/>
      <c r="S265" s="140"/>
      <c r="T265" s="140"/>
      <c r="U265" s="140"/>
      <c r="V265" s="140"/>
      <c r="W265" s="140"/>
      <c r="X265" s="140"/>
      <c r="Y265" s="140"/>
      <c r="Z265" s="140"/>
      <c r="AA265" s="140"/>
      <c r="AB265" s="140"/>
      <c r="AC265" s="140"/>
      <c r="AD265" s="140"/>
      <c r="AE265" s="140"/>
      <c r="AF265" s="140"/>
      <c r="AG265" s="140"/>
      <c r="AH265" s="140"/>
      <c r="AI265" s="140"/>
      <c r="AJ265" s="140"/>
      <c r="AK265" s="140"/>
      <c r="AL265" s="140"/>
      <c r="AM265" s="140"/>
      <c r="AN265" s="140"/>
    </row>
    <row r="266" spans="17:40" x14ac:dyDescent="0.2">
      <c r="Q266" s="140"/>
      <c r="R266" s="140"/>
      <c r="S266" s="140"/>
      <c r="T266" s="140"/>
      <c r="U266" s="140"/>
      <c r="V266" s="140"/>
      <c r="W266" s="140"/>
      <c r="X266" s="140"/>
      <c r="Y266" s="140"/>
      <c r="Z266" s="140"/>
      <c r="AA266" s="140"/>
      <c r="AB266" s="140"/>
      <c r="AC266" s="140"/>
      <c r="AD266" s="140"/>
      <c r="AE266" s="140"/>
      <c r="AF266" s="140"/>
      <c r="AG266" s="140"/>
      <c r="AH266" s="140"/>
      <c r="AI266" s="140"/>
      <c r="AJ266" s="140"/>
      <c r="AK266" s="140"/>
      <c r="AL266" s="140"/>
      <c r="AM266" s="140"/>
      <c r="AN266" s="140"/>
    </row>
    <row r="267" spans="17:40" x14ac:dyDescent="0.2">
      <c r="Q267" s="140"/>
      <c r="R267" s="140"/>
      <c r="S267" s="140"/>
      <c r="T267" s="140"/>
      <c r="U267" s="140"/>
      <c r="V267" s="140"/>
      <c r="W267" s="140"/>
      <c r="X267" s="140"/>
      <c r="Y267" s="140"/>
      <c r="Z267" s="140"/>
      <c r="AA267" s="140"/>
      <c r="AB267" s="140"/>
      <c r="AC267" s="140"/>
      <c r="AD267" s="140"/>
      <c r="AE267" s="140"/>
      <c r="AF267" s="140"/>
      <c r="AG267" s="140"/>
      <c r="AH267" s="140"/>
      <c r="AI267" s="140"/>
      <c r="AJ267" s="140"/>
      <c r="AK267" s="140"/>
      <c r="AL267" s="140"/>
      <c r="AM267" s="140"/>
      <c r="AN267" s="140"/>
    </row>
    <row r="268" spans="17:40" x14ac:dyDescent="0.2">
      <c r="Q268" s="140"/>
      <c r="R268" s="140"/>
      <c r="S268" s="140"/>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row>
    <row r="269" spans="17:40" x14ac:dyDescent="0.2">
      <c r="Q269" s="140"/>
      <c r="R269" s="140"/>
      <c r="S269" s="140"/>
      <c r="T269" s="140"/>
      <c r="U269" s="140"/>
      <c r="V269" s="140"/>
      <c r="W269" s="140"/>
      <c r="X269" s="140"/>
      <c r="Y269" s="140"/>
      <c r="Z269" s="140"/>
      <c r="AA269" s="140"/>
      <c r="AB269" s="140"/>
      <c r="AC269" s="140"/>
      <c r="AD269" s="140"/>
      <c r="AE269" s="140"/>
      <c r="AF269" s="140"/>
      <c r="AG269" s="140"/>
      <c r="AH269" s="140"/>
      <c r="AI269" s="140"/>
      <c r="AJ269" s="140"/>
      <c r="AK269" s="140"/>
      <c r="AL269" s="140"/>
      <c r="AM269" s="140"/>
      <c r="AN269" s="140"/>
    </row>
    <row r="270" spans="17:40" x14ac:dyDescent="0.2">
      <c r="Q270" s="140"/>
      <c r="R270" s="140"/>
      <c r="S270" s="140"/>
      <c r="T270" s="140"/>
      <c r="U270" s="140"/>
      <c r="V270" s="140"/>
      <c r="W270" s="140"/>
      <c r="X270" s="140"/>
      <c r="Y270" s="140"/>
      <c r="Z270" s="140"/>
      <c r="AA270" s="140"/>
      <c r="AB270" s="140"/>
      <c r="AC270" s="140"/>
      <c r="AD270" s="140"/>
      <c r="AE270" s="140"/>
      <c r="AF270" s="140"/>
      <c r="AG270" s="140"/>
      <c r="AH270" s="140"/>
      <c r="AI270" s="140"/>
      <c r="AJ270" s="140"/>
      <c r="AK270" s="140"/>
      <c r="AL270" s="140"/>
      <c r="AM270" s="140"/>
      <c r="AN270" s="140"/>
    </row>
    <row r="271" spans="17:40" x14ac:dyDescent="0.2">
      <c r="Q271" s="140"/>
      <c r="R271" s="140"/>
      <c r="S271" s="140"/>
      <c r="T271" s="140"/>
      <c r="U271" s="140"/>
      <c r="V271" s="140"/>
      <c r="W271" s="140"/>
      <c r="X271" s="140"/>
      <c r="Y271" s="140"/>
      <c r="Z271" s="140"/>
      <c r="AA271" s="140"/>
      <c r="AB271" s="140"/>
      <c r="AC271" s="140"/>
      <c r="AD271" s="140"/>
      <c r="AE271" s="140"/>
      <c r="AF271" s="140"/>
      <c r="AG271" s="140"/>
      <c r="AH271" s="140"/>
      <c r="AI271" s="140"/>
      <c r="AJ271" s="140"/>
      <c r="AK271" s="140"/>
      <c r="AL271" s="140"/>
      <c r="AM271" s="140"/>
      <c r="AN271" s="140"/>
    </row>
    <row r="272" spans="17:40" x14ac:dyDescent="0.2">
      <c r="Q272" s="140"/>
      <c r="R272" s="140"/>
      <c r="S272" s="140"/>
      <c r="T272" s="140"/>
      <c r="U272" s="140"/>
      <c r="V272" s="140"/>
      <c r="W272" s="140"/>
      <c r="X272" s="140"/>
      <c r="Y272" s="140"/>
      <c r="Z272" s="140"/>
      <c r="AA272" s="140"/>
      <c r="AB272" s="140"/>
      <c r="AC272" s="140"/>
      <c r="AD272" s="140"/>
      <c r="AE272" s="140"/>
      <c r="AF272" s="140"/>
      <c r="AG272" s="140"/>
      <c r="AH272" s="140"/>
      <c r="AI272" s="140"/>
      <c r="AJ272" s="140"/>
      <c r="AK272" s="140"/>
      <c r="AL272" s="140"/>
      <c r="AM272" s="140"/>
      <c r="AN272" s="140"/>
    </row>
    <row r="273" spans="17:40" x14ac:dyDescent="0.2">
      <c r="Q273" s="140"/>
      <c r="R273" s="140"/>
      <c r="S273" s="140"/>
      <c r="T273" s="140"/>
      <c r="U273" s="140"/>
      <c r="V273" s="140"/>
      <c r="W273" s="140"/>
      <c r="X273" s="140"/>
      <c r="Y273" s="140"/>
      <c r="Z273" s="140"/>
      <c r="AA273" s="140"/>
      <c r="AB273" s="140"/>
      <c r="AC273" s="140"/>
      <c r="AD273" s="140"/>
      <c r="AE273" s="140"/>
      <c r="AF273" s="140"/>
      <c r="AG273" s="140"/>
      <c r="AH273" s="140"/>
      <c r="AI273" s="140"/>
      <c r="AJ273" s="140"/>
      <c r="AK273" s="140"/>
      <c r="AL273" s="140"/>
      <c r="AM273" s="140"/>
      <c r="AN273" s="140"/>
    </row>
    <row r="274" spans="17:40" x14ac:dyDescent="0.2">
      <c r="Q274" s="140"/>
      <c r="R274" s="140"/>
      <c r="S274" s="140"/>
      <c r="T274" s="140"/>
      <c r="U274" s="140"/>
      <c r="V274" s="140"/>
      <c r="W274" s="140"/>
      <c r="X274" s="140"/>
      <c r="Y274" s="140"/>
      <c r="Z274" s="140"/>
      <c r="AA274" s="140"/>
      <c r="AB274" s="140"/>
      <c r="AC274" s="140"/>
      <c r="AD274" s="140"/>
      <c r="AE274" s="140"/>
      <c r="AF274" s="140"/>
      <c r="AG274" s="140"/>
      <c r="AH274" s="140"/>
      <c r="AI274" s="140"/>
      <c r="AJ274" s="140"/>
      <c r="AK274" s="140"/>
      <c r="AL274" s="140"/>
      <c r="AM274" s="140"/>
      <c r="AN274" s="140"/>
    </row>
    <row r="275" spans="17:40" x14ac:dyDescent="0.2">
      <c r="Q275" s="140"/>
      <c r="R275" s="140"/>
      <c r="S275" s="140"/>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row>
    <row r="276" spans="17:40" x14ac:dyDescent="0.2">
      <c r="Q276" s="140"/>
      <c r="R276" s="140"/>
      <c r="S276" s="140"/>
      <c r="T276" s="140"/>
      <c r="U276" s="140"/>
      <c r="V276" s="140"/>
      <c r="W276" s="140"/>
      <c r="X276" s="140"/>
      <c r="Y276" s="140"/>
      <c r="Z276" s="140"/>
      <c r="AA276" s="140"/>
      <c r="AB276" s="140"/>
      <c r="AC276" s="140"/>
      <c r="AD276" s="140"/>
      <c r="AE276" s="140"/>
      <c r="AF276" s="140"/>
      <c r="AG276" s="140"/>
      <c r="AH276" s="140"/>
      <c r="AI276" s="140"/>
      <c r="AJ276" s="140"/>
      <c r="AK276" s="140"/>
      <c r="AL276" s="140"/>
      <c r="AM276" s="140"/>
      <c r="AN276" s="140"/>
    </row>
    <row r="277" spans="17:40" x14ac:dyDescent="0.2">
      <c r="Q277" s="140"/>
      <c r="R277" s="140"/>
      <c r="S277" s="140"/>
      <c r="T277" s="140"/>
      <c r="U277" s="140"/>
      <c r="V277" s="140"/>
      <c r="W277" s="140"/>
      <c r="X277" s="140"/>
      <c r="Y277" s="140"/>
      <c r="Z277" s="140"/>
      <c r="AA277" s="140"/>
      <c r="AB277" s="140"/>
      <c r="AC277" s="140"/>
      <c r="AD277" s="140"/>
      <c r="AE277" s="140"/>
      <c r="AF277" s="140"/>
      <c r="AG277" s="140"/>
      <c r="AH277" s="140"/>
      <c r="AI277" s="140"/>
      <c r="AJ277" s="140"/>
      <c r="AK277" s="140"/>
      <c r="AL277" s="140"/>
      <c r="AM277" s="140"/>
      <c r="AN277" s="140"/>
    </row>
    <row r="278" spans="17:40" x14ac:dyDescent="0.2">
      <c r="Q278" s="140"/>
      <c r="R278" s="140"/>
      <c r="S278" s="140"/>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row>
    <row r="279" spans="17:40" x14ac:dyDescent="0.2">
      <c r="Q279" s="140"/>
      <c r="R279" s="140"/>
      <c r="S279" s="140"/>
      <c r="T279" s="140"/>
      <c r="U279" s="140"/>
      <c r="V279" s="140"/>
      <c r="W279" s="140"/>
      <c r="X279" s="140"/>
      <c r="Y279" s="140"/>
      <c r="Z279" s="140"/>
      <c r="AA279" s="140"/>
      <c r="AB279" s="140"/>
      <c r="AC279" s="140"/>
      <c r="AD279" s="140"/>
      <c r="AE279" s="140"/>
      <c r="AF279" s="140"/>
      <c r="AG279" s="140"/>
      <c r="AH279" s="140"/>
      <c r="AI279" s="140"/>
      <c r="AJ279" s="140"/>
      <c r="AK279" s="140"/>
      <c r="AL279" s="140"/>
      <c r="AM279" s="140"/>
      <c r="AN279" s="140"/>
    </row>
    <row r="280" spans="17:40" x14ac:dyDescent="0.2">
      <c r="Q280" s="140"/>
      <c r="R280" s="140"/>
      <c r="S280" s="140"/>
      <c r="T280" s="140"/>
      <c r="U280" s="140"/>
      <c r="V280" s="140"/>
      <c r="W280" s="140"/>
      <c r="X280" s="140"/>
      <c r="Y280" s="140"/>
      <c r="Z280" s="140"/>
      <c r="AA280" s="140"/>
      <c r="AB280" s="140"/>
      <c r="AC280" s="140"/>
      <c r="AD280" s="140"/>
      <c r="AE280" s="140"/>
      <c r="AF280" s="140"/>
      <c r="AG280" s="140"/>
      <c r="AH280" s="140"/>
      <c r="AI280" s="140"/>
      <c r="AJ280" s="140"/>
      <c r="AK280" s="140"/>
      <c r="AL280" s="140"/>
      <c r="AM280" s="140"/>
      <c r="AN280" s="140"/>
    </row>
    <row r="281" spans="17:40" x14ac:dyDescent="0.2">
      <c r="Q281" s="140"/>
      <c r="R281" s="140"/>
      <c r="S281" s="140"/>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row>
    <row r="282" spans="17:40" x14ac:dyDescent="0.2">
      <c r="Q282" s="140"/>
      <c r="R282" s="140"/>
      <c r="S282" s="140"/>
      <c r="T282" s="140"/>
      <c r="U282" s="140"/>
      <c r="V282" s="140"/>
      <c r="W282" s="140"/>
      <c r="X282" s="140"/>
      <c r="Y282" s="140"/>
      <c r="Z282" s="140"/>
      <c r="AA282" s="140"/>
      <c r="AB282" s="140"/>
      <c r="AC282" s="140"/>
      <c r="AD282" s="140"/>
      <c r="AE282" s="140"/>
      <c r="AF282" s="140"/>
      <c r="AG282" s="140"/>
      <c r="AH282" s="140"/>
      <c r="AI282" s="140"/>
      <c r="AJ282" s="140"/>
      <c r="AK282" s="140"/>
      <c r="AL282" s="140"/>
      <c r="AM282" s="140"/>
      <c r="AN282" s="140"/>
    </row>
    <row r="283" spans="17:40" x14ac:dyDescent="0.2">
      <c r="Q283" s="140"/>
      <c r="R283" s="140"/>
      <c r="S283" s="140"/>
      <c r="T283" s="140"/>
      <c r="U283" s="140"/>
      <c r="V283" s="140"/>
      <c r="W283" s="140"/>
      <c r="X283" s="140"/>
      <c r="Y283" s="140"/>
      <c r="Z283" s="140"/>
      <c r="AA283" s="140"/>
      <c r="AB283" s="140"/>
      <c r="AC283" s="140"/>
      <c r="AD283" s="140"/>
      <c r="AE283" s="140"/>
      <c r="AF283" s="140"/>
      <c r="AG283" s="140"/>
      <c r="AH283" s="140"/>
      <c r="AI283" s="140"/>
      <c r="AJ283" s="140"/>
      <c r="AK283" s="140"/>
      <c r="AL283" s="140"/>
      <c r="AM283" s="140"/>
      <c r="AN283" s="140"/>
    </row>
    <row r="284" spans="17:40" x14ac:dyDescent="0.2">
      <c r="Q284" s="140"/>
      <c r="R284" s="140"/>
      <c r="S284" s="140"/>
      <c r="T284" s="140"/>
      <c r="U284" s="140"/>
      <c r="V284" s="140"/>
      <c r="W284" s="140"/>
      <c r="X284" s="140"/>
      <c r="Y284" s="140"/>
      <c r="Z284" s="140"/>
      <c r="AA284" s="140"/>
      <c r="AB284" s="140"/>
      <c r="AC284" s="140"/>
      <c r="AD284" s="140"/>
      <c r="AE284" s="140"/>
      <c r="AF284" s="140"/>
      <c r="AG284" s="140"/>
      <c r="AH284" s="140"/>
      <c r="AI284" s="140"/>
      <c r="AJ284" s="140"/>
      <c r="AK284" s="140"/>
      <c r="AL284" s="140"/>
      <c r="AM284" s="140"/>
      <c r="AN284" s="140"/>
    </row>
    <row r="285" spans="17:40" x14ac:dyDescent="0.2">
      <c r="Q285" s="140"/>
      <c r="R285" s="140"/>
      <c r="S285" s="140"/>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row>
    <row r="286" spans="17:40" x14ac:dyDescent="0.2">
      <c r="Q286" s="140"/>
      <c r="R286" s="140"/>
      <c r="S286" s="140"/>
      <c r="T286" s="140"/>
      <c r="U286" s="140"/>
      <c r="V286" s="140"/>
      <c r="W286" s="140"/>
      <c r="X286" s="140"/>
      <c r="Y286" s="140"/>
      <c r="Z286" s="140"/>
      <c r="AA286" s="140"/>
      <c r="AB286" s="140"/>
      <c r="AC286" s="140"/>
      <c r="AD286" s="140"/>
      <c r="AE286" s="140"/>
      <c r="AF286" s="140"/>
      <c r="AG286" s="140"/>
      <c r="AH286" s="140"/>
      <c r="AI286" s="140"/>
      <c r="AJ286" s="140"/>
      <c r="AK286" s="140"/>
      <c r="AL286" s="140"/>
      <c r="AM286" s="140"/>
      <c r="AN286" s="140"/>
    </row>
    <row r="287" spans="17:40" x14ac:dyDescent="0.2">
      <c r="Q287" s="140"/>
      <c r="R287" s="140"/>
      <c r="S287" s="140"/>
      <c r="T287" s="140"/>
      <c r="U287" s="140"/>
      <c r="V287" s="140"/>
      <c r="W287" s="140"/>
      <c r="X287" s="140"/>
      <c r="Y287" s="140"/>
      <c r="Z287" s="140"/>
      <c r="AA287" s="140"/>
      <c r="AB287" s="140"/>
      <c r="AC287" s="140"/>
      <c r="AD287" s="140"/>
      <c r="AE287" s="140"/>
      <c r="AF287" s="140"/>
      <c r="AG287" s="140"/>
      <c r="AH287" s="140"/>
      <c r="AI287" s="140"/>
      <c r="AJ287" s="140"/>
      <c r="AK287" s="140"/>
      <c r="AL287" s="140"/>
      <c r="AM287" s="140"/>
      <c r="AN287" s="140"/>
    </row>
    <row r="288" spans="17:40" x14ac:dyDescent="0.2">
      <c r="Q288" s="140"/>
      <c r="R288" s="140"/>
      <c r="S288" s="140"/>
      <c r="T288" s="140"/>
      <c r="U288" s="140"/>
      <c r="V288" s="140"/>
      <c r="W288" s="140"/>
      <c r="X288" s="140"/>
      <c r="Y288" s="140"/>
      <c r="Z288" s="140"/>
      <c r="AA288" s="140"/>
      <c r="AB288" s="140"/>
      <c r="AC288" s="140"/>
      <c r="AD288" s="140"/>
      <c r="AE288" s="140"/>
      <c r="AF288" s="140"/>
      <c r="AG288" s="140"/>
      <c r="AH288" s="140"/>
      <c r="AI288" s="140"/>
      <c r="AJ288" s="140"/>
      <c r="AK288" s="140"/>
      <c r="AL288" s="140"/>
      <c r="AM288" s="140"/>
      <c r="AN288" s="140"/>
    </row>
    <row r="289" spans="17:40" x14ac:dyDescent="0.2">
      <c r="Q289" s="140"/>
      <c r="R289" s="140"/>
      <c r="S289" s="140"/>
      <c r="T289" s="140"/>
      <c r="U289" s="140"/>
      <c r="V289" s="140"/>
      <c r="W289" s="140"/>
      <c r="X289" s="140"/>
      <c r="Y289" s="140"/>
      <c r="Z289" s="140"/>
      <c r="AA289" s="140"/>
      <c r="AB289" s="140"/>
      <c r="AC289" s="140"/>
      <c r="AD289" s="140"/>
      <c r="AE289" s="140"/>
      <c r="AF289" s="140"/>
      <c r="AG289" s="140"/>
      <c r="AH289" s="140"/>
      <c r="AI289" s="140"/>
      <c r="AJ289" s="140"/>
      <c r="AK289" s="140"/>
      <c r="AL289" s="140"/>
      <c r="AM289" s="140"/>
      <c r="AN289" s="140"/>
    </row>
    <row r="290" spans="17:40" x14ac:dyDescent="0.2">
      <c r="Q290" s="140"/>
      <c r="R290" s="140"/>
      <c r="S290" s="140"/>
      <c r="T290" s="140"/>
      <c r="U290" s="140"/>
      <c r="V290" s="140"/>
      <c r="W290" s="140"/>
      <c r="X290" s="140"/>
      <c r="Y290" s="140"/>
      <c r="Z290" s="140"/>
      <c r="AA290" s="140"/>
      <c r="AB290" s="140"/>
      <c r="AC290" s="140"/>
      <c r="AD290" s="140"/>
      <c r="AE290" s="140"/>
      <c r="AF290" s="140"/>
      <c r="AG290" s="140"/>
      <c r="AH290" s="140"/>
      <c r="AI290" s="140"/>
      <c r="AJ290" s="140"/>
      <c r="AK290" s="140"/>
      <c r="AL290" s="140"/>
      <c r="AM290" s="140"/>
      <c r="AN290" s="140"/>
    </row>
    <row r="291" spans="17:40" x14ac:dyDescent="0.2">
      <c r="Q291" s="140"/>
      <c r="R291" s="140"/>
      <c r="S291" s="140"/>
      <c r="T291" s="140"/>
      <c r="U291" s="140"/>
      <c r="V291" s="140"/>
      <c r="W291" s="140"/>
      <c r="X291" s="140"/>
      <c r="Y291" s="140"/>
      <c r="Z291" s="140"/>
      <c r="AA291" s="140"/>
      <c r="AB291" s="140"/>
      <c r="AC291" s="140"/>
      <c r="AD291" s="140"/>
      <c r="AE291" s="140"/>
      <c r="AF291" s="140"/>
      <c r="AG291" s="140"/>
      <c r="AH291" s="140"/>
      <c r="AI291" s="140"/>
      <c r="AJ291" s="140"/>
      <c r="AK291" s="140"/>
      <c r="AL291" s="140"/>
      <c r="AM291" s="140"/>
      <c r="AN291" s="140"/>
    </row>
    <row r="292" spans="17:40" x14ac:dyDescent="0.2">
      <c r="Q292" s="140"/>
      <c r="R292" s="140"/>
      <c r="S292" s="140"/>
      <c r="T292" s="140"/>
      <c r="U292" s="140"/>
      <c r="V292" s="140"/>
      <c r="W292" s="140"/>
      <c r="X292" s="140"/>
      <c r="Y292" s="140"/>
      <c r="Z292" s="140"/>
      <c r="AA292" s="140"/>
      <c r="AB292" s="140"/>
      <c r="AC292" s="140"/>
      <c r="AD292" s="140"/>
      <c r="AE292" s="140"/>
      <c r="AF292" s="140"/>
      <c r="AG292" s="140"/>
      <c r="AH292" s="140"/>
      <c r="AI292" s="140"/>
      <c r="AJ292" s="140"/>
      <c r="AK292" s="140"/>
      <c r="AL292" s="140"/>
      <c r="AM292" s="140"/>
      <c r="AN292" s="140"/>
    </row>
    <row r="293" spans="17:40" x14ac:dyDescent="0.2">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0"/>
      <c r="AN293" s="140"/>
    </row>
    <row r="294" spans="17:40" x14ac:dyDescent="0.2">
      <c r="Q294" s="140"/>
      <c r="R294" s="140"/>
      <c r="S294" s="140"/>
      <c r="T294" s="140"/>
      <c r="U294" s="140"/>
      <c r="V294" s="140"/>
      <c r="W294" s="140"/>
      <c r="X294" s="140"/>
      <c r="Y294" s="140"/>
      <c r="Z294" s="140"/>
      <c r="AA294" s="140"/>
      <c r="AB294" s="140"/>
      <c r="AC294" s="140"/>
      <c r="AD294" s="140"/>
      <c r="AE294" s="140"/>
      <c r="AF294" s="140"/>
      <c r="AG294" s="140"/>
      <c r="AH294" s="140"/>
      <c r="AI294" s="140"/>
      <c r="AJ294" s="140"/>
      <c r="AK294" s="140"/>
      <c r="AL294" s="140"/>
      <c r="AM294" s="140"/>
      <c r="AN294" s="140"/>
    </row>
    <row r="295" spans="17:40" x14ac:dyDescent="0.2">
      <c r="Q295" s="140"/>
      <c r="R295" s="140"/>
      <c r="S295" s="140"/>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row>
    <row r="296" spans="17:40" x14ac:dyDescent="0.2">
      <c r="Q296" s="140"/>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row>
    <row r="297" spans="17:40" x14ac:dyDescent="0.2">
      <c r="Q297" s="140"/>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row>
    <row r="298" spans="17:40" x14ac:dyDescent="0.2">
      <c r="Q298" s="140"/>
      <c r="R298" s="140"/>
      <c r="S298" s="140"/>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row>
    <row r="299" spans="17:40" x14ac:dyDescent="0.2">
      <c r="Q299" s="140"/>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row>
    <row r="300" spans="17:40" x14ac:dyDescent="0.2">
      <c r="Q300" s="140"/>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row>
    <row r="301" spans="17:40" x14ac:dyDescent="0.2">
      <c r="Q301" s="140"/>
      <c r="R301" s="140"/>
      <c r="S301" s="140"/>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row>
    <row r="302" spans="17:40" x14ac:dyDescent="0.2">
      <c r="Q302" s="140"/>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row>
    <row r="303" spans="17:40" x14ac:dyDescent="0.2">
      <c r="Q303" s="140"/>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row>
    <row r="304" spans="17:40" x14ac:dyDescent="0.2">
      <c r="Q304" s="140"/>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row>
    <row r="305" spans="17:40" x14ac:dyDescent="0.2">
      <c r="Q305" s="140"/>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row>
    <row r="306" spans="17:40" x14ac:dyDescent="0.2">
      <c r="Q306" s="140"/>
      <c r="R306" s="140"/>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row>
    <row r="307" spans="17:40" x14ac:dyDescent="0.2">
      <c r="Q307" s="140"/>
      <c r="R307" s="140"/>
      <c r="S307" s="140"/>
      <c r="T307" s="140"/>
      <c r="U307" s="140"/>
      <c r="V307" s="140"/>
      <c r="W307" s="140"/>
      <c r="X307" s="140"/>
      <c r="Y307" s="140"/>
      <c r="Z307" s="140"/>
      <c r="AA307" s="140"/>
      <c r="AB307" s="140"/>
      <c r="AC307" s="140"/>
      <c r="AD307" s="140"/>
      <c r="AE307" s="140"/>
      <c r="AF307" s="140"/>
      <c r="AG307" s="140"/>
      <c r="AH307" s="140"/>
      <c r="AI307" s="140"/>
      <c r="AJ307" s="140"/>
      <c r="AK307" s="140"/>
      <c r="AL307" s="140"/>
      <c r="AM307" s="140"/>
      <c r="AN307" s="140"/>
    </row>
    <row r="308" spans="17:40" x14ac:dyDescent="0.2">
      <c r="Q308" s="140"/>
      <c r="R308" s="140"/>
      <c r="S308" s="140"/>
      <c r="T308" s="140"/>
      <c r="U308" s="140"/>
      <c r="V308" s="140"/>
      <c r="W308" s="140"/>
      <c r="X308" s="140"/>
      <c r="Y308" s="140"/>
      <c r="Z308" s="140"/>
      <c r="AA308" s="140"/>
      <c r="AB308" s="140"/>
      <c r="AC308" s="140"/>
      <c r="AD308" s="140"/>
      <c r="AE308" s="140"/>
      <c r="AF308" s="140"/>
      <c r="AG308" s="140"/>
      <c r="AH308" s="140"/>
      <c r="AI308" s="140"/>
      <c r="AJ308" s="140"/>
      <c r="AK308" s="140"/>
      <c r="AL308" s="140"/>
      <c r="AM308" s="140"/>
      <c r="AN308" s="140"/>
    </row>
    <row r="309" spans="17:40" x14ac:dyDescent="0.2">
      <c r="Q309" s="140"/>
      <c r="R309" s="140"/>
      <c r="S309" s="140"/>
      <c r="T309" s="140"/>
      <c r="U309" s="140"/>
      <c r="V309" s="140"/>
      <c r="W309" s="140"/>
      <c r="X309" s="140"/>
      <c r="Y309" s="140"/>
      <c r="Z309" s="140"/>
      <c r="AA309" s="140"/>
      <c r="AB309" s="140"/>
      <c r="AC309" s="140"/>
      <c r="AD309" s="140"/>
      <c r="AE309" s="140"/>
      <c r="AF309" s="140"/>
      <c r="AG309" s="140"/>
      <c r="AH309" s="140"/>
      <c r="AI309" s="140"/>
      <c r="AJ309" s="140"/>
      <c r="AK309" s="140"/>
      <c r="AL309" s="140"/>
      <c r="AM309" s="140"/>
      <c r="AN309" s="140"/>
    </row>
    <row r="310" spans="17:40" x14ac:dyDescent="0.2">
      <c r="Q310" s="140"/>
      <c r="R310" s="140"/>
      <c r="S310" s="140"/>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row>
    <row r="311" spans="17:40" x14ac:dyDescent="0.2">
      <c r="Q311" s="140"/>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row>
    <row r="312" spans="17:40" x14ac:dyDescent="0.2">
      <c r="Q312" s="140"/>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row>
    <row r="313" spans="17:40" x14ac:dyDescent="0.2">
      <c r="Q313" s="140"/>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row>
    <row r="314" spans="17:40" x14ac:dyDescent="0.2">
      <c r="Q314" s="140"/>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row>
    <row r="315" spans="17:40" x14ac:dyDescent="0.2">
      <c r="Q315" s="140"/>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row>
    <row r="316" spans="17:40" x14ac:dyDescent="0.2">
      <c r="Q316" s="140"/>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row>
    <row r="317" spans="17:40" x14ac:dyDescent="0.2">
      <c r="Q317" s="14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row>
    <row r="318" spans="17:40" x14ac:dyDescent="0.2">
      <c r="Q318" s="140"/>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row>
    <row r="319" spans="17:40" x14ac:dyDescent="0.2">
      <c r="Q319" s="140"/>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row>
    <row r="320" spans="17:40" x14ac:dyDescent="0.2">
      <c r="Q320" s="140"/>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row>
    <row r="321" spans="17:40" x14ac:dyDescent="0.2">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row>
    <row r="322" spans="17:40" x14ac:dyDescent="0.2">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0"/>
      <c r="AN322" s="140"/>
    </row>
    <row r="323" spans="17:40" x14ac:dyDescent="0.2">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row>
    <row r="324" spans="17:40" x14ac:dyDescent="0.2">
      <c r="Q324" s="140"/>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0"/>
      <c r="AM324" s="140"/>
      <c r="AN324" s="140"/>
    </row>
    <row r="325" spans="17:40" x14ac:dyDescent="0.2">
      <c r="Q325" s="140"/>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row>
    <row r="326" spans="17:40" x14ac:dyDescent="0.2">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row>
    <row r="327" spans="17:40" x14ac:dyDescent="0.2">
      <c r="Q327" s="140"/>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row>
    <row r="328" spans="17:40" x14ac:dyDescent="0.2">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row>
    <row r="329" spans="17:40" x14ac:dyDescent="0.2">
      <c r="Q329" s="140"/>
      <c r="R329" s="140"/>
      <c r="S329" s="140"/>
      <c r="T329" s="140"/>
      <c r="U329" s="140"/>
      <c r="V329" s="140"/>
      <c r="W329" s="140"/>
      <c r="X329" s="140"/>
      <c r="Y329" s="140"/>
      <c r="Z329" s="140"/>
      <c r="AA329" s="140"/>
      <c r="AB329" s="140"/>
      <c r="AC329" s="140"/>
      <c r="AD329" s="140"/>
      <c r="AE329" s="140"/>
      <c r="AF329" s="140"/>
      <c r="AG329" s="140"/>
      <c r="AH329" s="140"/>
      <c r="AI329" s="140"/>
      <c r="AJ329" s="140"/>
      <c r="AK329" s="140"/>
      <c r="AL329" s="140"/>
      <c r="AM329" s="140"/>
      <c r="AN329" s="140"/>
    </row>
    <row r="330" spans="17:40" x14ac:dyDescent="0.2">
      <c r="Q330" s="140"/>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row>
    <row r="331" spans="17:40" x14ac:dyDescent="0.2">
      <c r="Q331" s="140"/>
      <c r="R331" s="140"/>
      <c r="S331" s="140"/>
      <c r="T331" s="140"/>
      <c r="U331" s="140"/>
      <c r="V331" s="140"/>
      <c r="W331" s="140"/>
      <c r="X331" s="140"/>
      <c r="Y331" s="140"/>
      <c r="Z331" s="140"/>
      <c r="AA331" s="140"/>
      <c r="AB331" s="140"/>
      <c r="AC331" s="140"/>
      <c r="AD331" s="140"/>
      <c r="AE331" s="140"/>
      <c r="AF331" s="140"/>
      <c r="AG331" s="140"/>
      <c r="AH331" s="140"/>
      <c r="AI331" s="140"/>
      <c r="AJ331" s="140"/>
      <c r="AK331" s="140"/>
      <c r="AL331" s="140"/>
      <c r="AM331" s="140"/>
      <c r="AN331" s="140"/>
    </row>
    <row r="332" spans="17:40" x14ac:dyDescent="0.2">
      <c r="Q332" s="140"/>
      <c r="R332" s="140"/>
      <c r="S332" s="140"/>
      <c r="T332" s="140"/>
      <c r="U332" s="140"/>
      <c r="V332" s="140"/>
      <c r="W332" s="140"/>
      <c r="X332" s="140"/>
      <c r="Y332" s="140"/>
      <c r="Z332" s="140"/>
      <c r="AA332" s="140"/>
      <c r="AB332" s="140"/>
      <c r="AC332" s="140"/>
      <c r="AD332" s="140"/>
      <c r="AE332" s="140"/>
      <c r="AF332" s="140"/>
      <c r="AG332" s="140"/>
      <c r="AH332" s="140"/>
      <c r="AI332" s="140"/>
      <c r="AJ332" s="140"/>
      <c r="AK332" s="140"/>
      <c r="AL332" s="140"/>
      <c r="AM332" s="140"/>
      <c r="AN332" s="140"/>
    </row>
    <row r="333" spans="17:40" x14ac:dyDescent="0.2">
      <c r="Q333" s="140"/>
      <c r="R333" s="140"/>
      <c r="S333" s="140"/>
      <c r="T333" s="140"/>
      <c r="U333" s="140"/>
      <c r="V333" s="140"/>
      <c r="W333" s="140"/>
      <c r="X333" s="140"/>
      <c r="Y333" s="140"/>
      <c r="Z333" s="140"/>
      <c r="AA333" s="140"/>
      <c r="AB333" s="140"/>
      <c r="AC333" s="140"/>
      <c r="AD333" s="140"/>
      <c r="AE333" s="140"/>
      <c r="AF333" s="140"/>
      <c r="AG333" s="140"/>
      <c r="AH333" s="140"/>
      <c r="AI333" s="140"/>
      <c r="AJ333" s="140"/>
      <c r="AK333" s="140"/>
      <c r="AL333" s="140"/>
      <c r="AM333" s="140"/>
      <c r="AN333" s="140"/>
    </row>
    <row r="334" spans="17:40" x14ac:dyDescent="0.2">
      <c r="Q334" s="140"/>
      <c r="R334" s="140"/>
      <c r="S334" s="140"/>
      <c r="T334" s="140"/>
      <c r="U334" s="140"/>
      <c r="V334" s="140"/>
      <c r="W334" s="140"/>
      <c r="X334" s="140"/>
      <c r="Y334" s="140"/>
      <c r="Z334" s="140"/>
      <c r="AA334" s="140"/>
      <c r="AB334" s="140"/>
      <c r="AC334" s="140"/>
      <c r="AD334" s="140"/>
      <c r="AE334" s="140"/>
      <c r="AF334" s="140"/>
      <c r="AG334" s="140"/>
      <c r="AH334" s="140"/>
      <c r="AI334" s="140"/>
      <c r="AJ334" s="140"/>
      <c r="AK334" s="140"/>
      <c r="AL334" s="140"/>
      <c r="AM334" s="140"/>
      <c r="AN334" s="140"/>
    </row>
    <row r="335" spans="17:40" x14ac:dyDescent="0.2">
      <c r="Q335" s="140"/>
      <c r="R335" s="140"/>
      <c r="S335" s="140"/>
      <c r="T335" s="140"/>
      <c r="U335" s="140"/>
      <c r="V335" s="140"/>
      <c r="W335" s="140"/>
      <c r="X335" s="140"/>
      <c r="Y335" s="140"/>
      <c r="Z335" s="140"/>
      <c r="AA335" s="140"/>
      <c r="AB335" s="140"/>
      <c r="AC335" s="140"/>
      <c r="AD335" s="140"/>
      <c r="AE335" s="140"/>
      <c r="AF335" s="140"/>
      <c r="AG335" s="140"/>
      <c r="AH335" s="140"/>
      <c r="AI335" s="140"/>
      <c r="AJ335" s="140"/>
      <c r="AK335" s="140"/>
      <c r="AL335" s="140"/>
      <c r="AM335" s="140"/>
      <c r="AN335" s="140"/>
    </row>
    <row r="336" spans="17:40" x14ac:dyDescent="0.2">
      <c r="Q336" s="140"/>
      <c r="R336" s="140"/>
      <c r="S336" s="140"/>
      <c r="T336" s="140"/>
      <c r="U336" s="140"/>
      <c r="V336" s="140"/>
      <c r="W336" s="140"/>
      <c r="X336" s="140"/>
      <c r="Y336" s="140"/>
      <c r="Z336" s="140"/>
      <c r="AA336" s="140"/>
      <c r="AB336" s="140"/>
      <c r="AC336" s="140"/>
      <c r="AD336" s="140"/>
      <c r="AE336" s="140"/>
      <c r="AF336" s="140"/>
      <c r="AG336" s="140"/>
      <c r="AH336" s="140"/>
      <c r="AI336" s="140"/>
      <c r="AJ336" s="140"/>
      <c r="AK336" s="140"/>
      <c r="AL336" s="140"/>
      <c r="AM336" s="140"/>
      <c r="AN336" s="140"/>
    </row>
    <row r="337" spans="17:40" x14ac:dyDescent="0.2">
      <c r="Q337" s="140"/>
      <c r="R337" s="140"/>
      <c r="S337" s="140"/>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row>
    <row r="338" spans="17:40" x14ac:dyDescent="0.2">
      <c r="Q338" s="140"/>
      <c r="R338" s="140"/>
      <c r="S338" s="140"/>
      <c r="T338" s="140"/>
      <c r="U338" s="140"/>
      <c r="V338" s="140"/>
      <c r="W338" s="140"/>
      <c r="X338" s="140"/>
      <c r="Y338" s="140"/>
      <c r="Z338" s="140"/>
      <c r="AA338" s="140"/>
      <c r="AB338" s="140"/>
      <c r="AC338" s="140"/>
      <c r="AD338" s="140"/>
      <c r="AE338" s="140"/>
      <c r="AF338" s="140"/>
      <c r="AG338" s="140"/>
      <c r="AH338" s="140"/>
      <c r="AI338" s="140"/>
      <c r="AJ338" s="140"/>
      <c r="AK338" s="140"/>
      <c r="AL338" s="140"/>
      <c r="AM338" s="140"/>
      <c r="AN338" s="140"/>
    </row>
    <row r="339" spans="17:40" x14ac:dyDescent="0.2">
      <c r="Q339" s="140"/>
      <c r="R339" s="140"/>
      <c r="S339" s="140"/>
      <c r="T339" s="140"/>
      <c r="U339" s="140"/>
      <c r="V339" s="140"/>
      <c r="W339" s="140"/>
      <c r="X339" s="140"/>
      <c r="Y339" s="140"/>
      <c r="Z339" s="140"/>
      <c r="AA339" s="140"/>
      <c r="AB339" s="140"/>
      <c r="AC339" s="140"/>
      <c r="AD339" s="140"/>
      <c r="AE339" s="140"/>
      <c r="AF339" s="140"/>
      <c r="AG339" s="140"/>
      <c r="AH339" s="140"/>
      <c r="AI339" s="140"/>
      <c r="AJ339" s="140"/>
      <c r="AK339" s="140"/>
      <c r="AL339" s="140"/>
      <c r="AM339" s="140"/>
      <c r="AN339" s="140"/>
    </row>
    <row r="340" spans="17:40" x14ac:dyDescent="0.2">
      <c r="Q340" s="140"/>
      <c r="R340" s="140"/>
      <c r="S340" s="140"/>
      <c r="T340" s="140"/>
      <c r="U340" s="140"/>
      <c r="V340" s="140"/>
      <c r="W340" s="140"/>
      <c r="X340" s="140"/>
      <c r="Y340" s="140"/>
      <c r="Z340" s="140"/>
      <c r="AA340" s="140"/>
      <c r="AB340" s="140"/>
      <c r="AC340" s="140"/>
      <c r="AD340" s="140"/>
      <c r="AE340" s="140"/>
      <c r="AF340" s="140"/>
      <c r="AG340" s="140"/>
      <c r="AH340" s="140"/>
      <c r="AI340" s="140"/>
      <c r="AJ340" s="140"/>
      <c r="AK340" s="140"/>
      <c r="AL340" s="140"/>
      <c r="AM340" s="140"/>
      <c r="AN340" s="140"/>
    </row>
    <row r="341" spans="17:40" x14ac:dyDescent="0.2">
      <c r="Q341" s="140"/>
      <c r="R341" s="140"/>
      <c r="S341" s="140"/>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row>
    <row r="342" spans="17:40" x14ac:dyDescent="0.2">
      <c r="Q342" s="140"/>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0"/>
      <c r="AN342" s="140"/>
    </row>
    <row r="343" spans="17:40" x14ac:dyDescent="0.2">
      <c r="Q343" s="140"/>
      <c r="R343" s="140"/>
      <c r="S343" s="140"/>
      <c r="T343" s="140"/>
      <c r="U343" s="140"/>
      <c r="V343" s="140"/>
      <c r="W343" s="140"/>
      <c r="X343" s="140"/>
      <c r="Y343" s="140"/>
      <c r="Z343" s="140"/>
      <c r="AA343" s="140"/>
      <c r="AB343" s="140"/>
      <c r="AC343" s="140"/>
      <c r="AD343" s="140"/>
      <c r="AE343" s="140"/>
      <c r="AF343" s="140"/>
      <c r="AG343" s="140"/>
      <c r="AH343" s="140"/>
      <c r="AI343" s="140"/>
      <c r="AJ343" s="140"/>
      <c r="AK343" s="140"/>
      <c r="AL343" s="140"/>
      <c r="AM343" s="140"/>
      <c r="AN343" s="140"/>
    </row>
    <row r="344" spans="17:40" x14ac:dyDescent="0.2">
      <c r="Q344" s="140"/>
      <c r="R344" s="140"/>
      <c r="S344" s="140"/>
      <c r="T344" s="140"/>
      <c r="U344" s="140"/>
      <c r="V344" s="140"/>
      <c r="W344" s="140"/>
      <c r="X344" s="140"/>
      <c r="Y344" s="140"/>
      <c r="Z344" s="140"/>
      <c r="AA344" s="140"/>
      <c r="AB344" s="140"/>
      <c r="AC344" s="140"/>
      <c r="AD344" s="140"/>
      <c r="AE344" s="140"/>
      <c r="AF344" s="140"/>
      <c r="AG344" s="140"/>
      <c r="AH344" s="140"/>
      <c r="AI344" s="140"/>
      <c r="AJ344" s="140"/>
      <c r="AK344" s="140"/>
      <c r="AL344" s="140"/>
      <c r="AM344" s="140"/>
      <c r="AN344" s="140"/>
    </row>
    <row r="345" spans="17:40" x14ac:dyDescent="0.2">
      <c r="Q345" s="140"/>
      <c r="R345" s="140"/>
      <c r="S345" s="140"/>
      <c r="T345" s="140"/>
      <c r="U345" s="140"/>
      <c r="V345" s="140"/>
      <c r="W345" s="140"/>
      <c r="X345" s="140"/>
      <c r="Y345" s="140"/>
      <c r="Z345" s="140"/>
      <c r="AA345" s="140"/>
      <c r="AB345" s="140"/>
      <c r="AC345" s="140"/>
      <c r="AD345" s="140"/>
      <c r="AE345" s="140"/>
      <c r="AF345" s="140"/>
      <c r="AG345" s="140"/>
      <c r="AH345" s="140"/>
      <c r="AI345" s="140"/>
      <c r="AJ345" s="140"/>
      <c r="AK345" s="140"/>
      <c r="AL345" s="140"/>
      <c r="AM345" s="140"/>
      <c r="AN345" s="140"/>
    </row>
    <row r="346" spans="17:40" x14ac:dyDescent="0.2">
      <c r="Q346" s="140"/>
      <c r="R346" s="140"/>
      <c r="S346" s="140"/>
      <c r="T346" s="140"/>
      <c r="U346" s="140"/>
      <c r="V346" s="140"/>
      <c r="W346" s="140"/>
      <c r="X346" s="140"/>
      <c r="Y346" s="140"/>
      <c r="Z346" s="140"/>
      <c r="AA346" s="140"/>
      <c r="AB346" s="140"/>
      <c r="AC346" s="140"/>
      <c r="AD346" s="140"/>
      <c r="AE346" s="140"/>
      <c r="AF346" s="140"/>
      <c r="AG346" s="140"/>
      <c r="AH346" s="140"/>
      <c r="AI346" s="140"/>
      <c r="AJ346" s="140"/>
      <c r="AK346" s="140"/>
      <c r="AL346" s="140"/>
      <c r="AM346" s="140"/>
      <c r="AN346" s="140"/>
    </row>
    <row r="347" spans="17:40" x14ac:dyDescent="0.2">
      <c r="Q347" s="140"/>
      <c r="R347" s="140"/>
      <c r="S347" s="140"/>
      <c r="T347" s="140"/>
      <c r="U347" s="140"/>
      <c r="V347" s="140"/>
      <c r="W347" s="140"/>
      <c r="X347" s="140"/>
      <c r="Y347" s="140"/>
      <c r="Z347" s="140"/>
      <c r="AA347" s="140"/>
      <c r="AB347" s="140"/>
      <c r="AC347" s="140"/>
      <c r="AD347" s="140"/>
      <c r="AE347" s="140"/>
      <c r="AF347" s="140"/>
      <c r="AG347" s="140"/>
      <c r="AH347" s="140"/>
      <c r="AI347" s="140"/>
      <c r="AJ347" s="140"/>
      <c r="AK347" s="140"/>
      <c r="AL347" s="140"/>
      <c r="AM347" s="140"/>
      <c r="AN347" s="140"/>
    </row>
    <row r="348" spans="17:40" x14ac:dyDescent="0.2">
      <c r="Q348" s="140"/>
      <c r="R348" s="140"/>
      <c r="S348" s="140"/>
      <c r="T348" s="140"/>
      <c r="U348" s="140"/>
      <c r="V348" s="140"/>
      <c r="W348" s="140"/>
      <c r="X348" s="140"/>
      <c r="Y348" s="140"/>
      <c r="Z348" s="140"/>
      <c r="AA348" s="140"/>
      <c r="AB348" s="140"/>
      <c r="AC348" s="140"/>
      <c r="AD348" s="140"/>
      <c r="AE348" s="140"/>
      <c r="AF348" s="140"/>
      <c r="AG348" s="140"/>
      <c r="AH348" s="140"/>
      <c r="AI348" s="140"/>
      <c r="AJ348" s="140"/>
      <c r="AK348" s="140"/>
      <c r="AL348" s="140"/>
      <c r="AM348" s="140"/>
      <c r="AN348" s="140"/>
    </row>
    <row r="349" spans="17:40" x14ac:dyDescent="0.2">
      <c r="Q349" s="140"/>
      <c r="R349" s="140"/>
      <c r="S349" s="140"/>
      <c r="T349" s="140"/>
      <c r="U349" s="140"/>
      <c r="V349" s="140"/>
      <c r="W349" s="140"/>
      <c r="X349" s="140"/>
      <c r="Y349" s="140"/>
      <c r="Z349" s="140"/>
      <c r="AA349" s="140"/>
      <c r="AB349" s="140"/>
      <c r="AC349" s="140"/>
      <c r="AD349" s="140"/>
      <c r="AE349" s="140"/>
      <c r="AF349" s="140"/>
      <c r="AG349" s="140"/>
      <c r="AH349" s="140"/>
      <c r="AI349" s="140"/>
      <c r="AJ349" s="140"/>
      <c r="AK349" s="140"/>
      <c r="AL349" s="140"/>
      <c r="AM349" s="140"/>
      <c r="AN349" s="140"/>
    </row>
    <row r="350" spans="17:40" x14ac:dyDescent="0.2">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row>
    <row r="351" spans="17:40" x14ac:dyDescent="0.2">
      <c r="Q351" s="140"/>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row>
    <row r="352" spans="17:40" x14ac:dyDescent="0.2">
      <c r="Q352" s="140"/>
      <c r="R352" s="140"/>
      <c r="S352" s="140"/>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row>
    <row r="353" spans="17:40" x14ac:dyDescent="0.2">
      <c r="Q353" s="140"/>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row>
    <row r="354" spans="17:40" x14ac:dyDescent="0.2">
      <c r="Q354" s="140"/>
      <c r="R354" s="140"/>
      <c r="S354" s="140"/>
      <c r="T354" s="140"/>
      <c r="U354" s="140"/>
      <c r="V354" s="140"/>
      <c r="W354" s="140"/>
      <c r="X354" s="140"/>
      <c r="Y354" s="140"/>
      <c r="Z354" s="140"/>
      <c r="AA354" s="140"/>
      <c r="AB354" s="140"/>
      <c r="AC354" s="140"/>
      <c r="AD354" s="140"/>
      <c r="AE354" s="140"/>
      <c r="AF354" s="140"/>
      <c r="AG354" s="140"/>
      <c r="AH354" s="140"/>
      <c r="AI354" s="140"/>
      <c r="AJ354" s="140"/>
      <c r="AK354" s="140"/>
      <c r="AL354" s="140"/>
      <c r="AM354" s="140"/>
      <c r="AN354" s="140"/>
    </row>
    <row r="355" spans="17:40" x14ac:dyDescent="0.2">
      <c r="Q355" s="140"/>
      <c r="R355" s="140"/>
      <c r="S355" s="140"/>
      <c r="T355" s="140"/>
      <c r="U355" s="140"/>
      <c r="V355" s="140"/>
      <c r="W355" s="140"/>
      <c r="X355" s="140"/>
      <c r="Y355" s="140"/>
      <c r="Z355" s="140"/>
      <c r="AA355" s="140"/>
      <c r="AB355" s="140"/>
      <c r="AC355" s="140"/>
      <c r="AD355" s="140"/>
      <c r="AE355" s="140"/>
      <c r="AF355" s="140"/>
      <c r="AG355" s="140"/>
      <c r="AH355" s="140"/>
      <c r="AI355" s="140"/>
      <c r="AJ355" s="140"/>
      <c r="AK355" s="140"/>
      <c r="AL355" s="140"/>
      <c r="AM355" s="140"/>
      <c r="AN355" s="140"/>
    </row>
    <row r="356" spans="17:40" x14ac:dyDescent="0.2">
      <c r="Q356" s="140"/>
      <c r="R356" s="140"/>
      <c r="S356" s="140"/>
      <c r="T356" s="140"/>
      <c r="U356" s="140"/>
      <c r="V356" s="140"/>
      <c r="W356" s="140"/>
      <c r="X356" s="140"/>
      <c r="Y356" s="140"/>
      <c r="Z356" s="140"/>
      <c r="AA356" s="140"/>
      <c r="AB356" s="140"/>
      <c r="AC356" s="140"/>
      <c r="AD356" s="140"/>
      <c r="AE356" s="140"/>
      <c r="AF356" s="140"/>
      <c r="AG356" s="140"/>
      <c r="AH356" s="140"/>
      <c r="AI356" s="140"/>
      <c r="AJ356" s="140"/>
      <c r="AK356" s="140"/>
      <c r="AL356" s="140"/>
      <c r="AM356" s="140"/>
      <c r="AN356" s="140"/>
    </row>
    <row r="357" spans="17:40" x14ac:dyDescent="0.2">
      <c r="Q357" s="140"/>
      <c r="R357" s="140"/>
      <c r="S357" s="140"/>
      <c r="T357" s="140"/>
      <c r="U357" s="140"/>
      <c r="V357" s="140"/>
      <c r="W357" s="140"/>
      <c r="X357" s="140"/>
      <c r="Y357" s="140"/>
      <c r="Z357" s="140"/>
      <c r="AA357" s="140"/>
      <c r="AB357" s="140"/>
      <c r="AC357" s="140"/>
      <c r="AD357" s="140"/>
      <c r="AE357" s="140"/>
      <c r="AF357" s="140"/>
      <c r="AG357" s="140"/>
      <c r="AH357" s="140"/>
      <c r="AI357" s="140"/>
      <c r="AJ357" s="140"/>
      <c r="AK357" s="140"/>
      <c r="AL357" s="140"/>
      <c r="AM357" s="140"/>
      <c r="AN357" s="140"/>
    </row>
    <row r="358" spans="17:40" x14ac:dyDescent="0.2">
      <c r="Q358" s="140"/>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row>
    <row r="359" spans="17:40" x14ac:dyDescent="0.2">
      <c r="Q359" s="140"/>
      <c r="R359" s="140"/>
      <c r="S359" s="140"/>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row>
    <row r="360" spans="17:40" x14ac:dyDescent="0.2">
      <c r="Q360" s="140"/>
      <c r="R360" s="140"/>
      <c r="S360" s="140"/>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row>
    <row r="361" spans="17:40" x14ac:dyDescent="0.2">
      <c r="Q361" s="140"/>
      <c r="R361" s="140"/>
      <c r="S361" s="140"/>
      <c r="T361" s="140"/>
      <c r="U361" s="140"/>
      <c r="V361" s="140"/>
      <c r="W361" s="140"/>
      <c r="X361" s="140"/>
      <c r="Y361" s="140"/>
      <c r="Z361" s="140"/>
      <c r="AA361" s="140"/>
      <c r="AB361" s="140"/>
      <c r="AC361" s="140"/>
      <c r="AD361" s="140"/>
      <c r="AE361" s="140"/>
      <c r="AF361" s="140"/>
      <c r="AG361" s="140"/>
      <c r="AH361" s="140"/>
      <c r="AI361" s="140"/>
      <c r="AJ361" s="140"/>
      <c r="AK361" s="140"/>
      <c r="AL361" s="140"/>
      <c r="AM361" s="140"/>
      <c r="AN361" s="140"/>
    </row>
    <row r="362" spans="17:40" x14ac:dyDescent="0.2">
      <c r="Q362" s="140"/>
      <c r="R362" s="140"/>
      <c r="S362" s="140"/>
      <c r="T362" s="140"/>
      <c r="U362" s="140"/>
      <c r="V362" s="140"/>
      <c r="W362" s="140"/>
      <c r="X362" s="140"/>
      <c r="Y362" s="140"/>
      <c r="Z362" s="140"/>
      <c r="AA362" s="140"/>
      <c r="AB362" s="140"/>
      <c r="AC362" s="140"/>
      <c r="AD362" s="140"/>
      <c r="AE362" s="140"/>
      <c r="AF362" s="140"/>
      <c r="AG362" s="140"/>
      <c r="AH362" s="140"/>
      <c r="AI362" s="140"/>
      <c r="AJ362" s="140"/>
      <c r="AK362" s="140"/>
      <c r="AL362" s="140"/>
      <c r="AM362" s="140"/>
      <c r="AN362" s="140"/>
    </row>
    <row r="363" spans="17:40" x14ac:dyDescent="0.2">
      <c r="Q363" s="140"/>
      <c r="R363" s="140"/>
      <c r="S363" s="140"/>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row>
    <row r="364" spans="17:40" x14ac:dyDescent="0.2">
      <c r="Q364" s="140"/>
      <c r="R364" s="140"/>
      <c r="S364" s="140"/>
      <c r="T364" s="140"/>
      <c r="U364" s="140"/>
      <c r="V364" s="140"/>
      <c r="W364" s="140"/>
      <c r="X364" s="140"/>
      <c r="Y364" s="140"/>
      <c r="Z364" s="140"/>
      <c r="AA364" s="140"/>
      <c r="AB364" s="140"/>
      <c r="AC364" s="140"/>
      <c r="AD364" s="140"/>
      <c r="AE364" s="140"/>
      <c r="AF364" s="140"/>
      <c r="AG364" s="140"/>
      <c r="AH364" s="140"/>
      <c r="AI364" s="140"/>
      <c r="AJ364" s="140"/>
      <c r="AK364" s="140"/>
      <c r="AL364" s="140"/>
      <c r="AM364" s="140"/>
      <c r="AN364" s="140"/>
    </row>
    <row r="365" spans="17:40" x14ac:dyDescent="0.2">
      <c r="Q365" s="140"/>
      <c r="R365" s="140"/>
      <c r="S365" s="140"/>
      <c r="T365" s="140"/>
      <c r="U365" s="140"/>
      <c r="V365" s="140"/>
      <c r="W365" s="140"/>
      <c r="X365" s="140"/>
      <c r="Y365" s="140"/>
      <c r="Z365" s="140"/>
      <c r="AA365" s="140"/>
      <c r="AB365" s="140"/>
      <c r="AC365" s="140"/>
      <c r="AD365" s="140"/>
      <c r="AE365" s="140"/>
      <c r="AF365" s="140"/>
      <c r="AG365" s="140"/>
      <c r="AH365" s="140"/>
      <c r="AI365" s="140"/>
      <c r="AJ365" s="140"/>
      <c r="AK365" s="140"/>
      <c r="AL365" s="140"/>
      <c r="AM365" s="140"/>
      <c r="AN365" s="140"/>
    </row>
    <row r="366" spans="17:40" x14ac:dyDescent="0.2">
      <c r="Q366" s="140"/>
      <c r="R366" s="140"/>
      <c r="S366" s="140"/>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row>
    <row r="367" spans="17:40" x14ac:dyDescent="0.2">
      <c r="Q367" s="140"/>
      <c r="R367" s="140"/>
      <c r="S367" s="140"/>
      <c r="T367" s="140"/>
      <c r="U367" s="140"/>
      <c r="V367" s="140"/>
      <c r="W367" s="140"/>
      <c r="X367" s="140"/>
      <c r="Y367" s="140"/>
      <c r="Z367" s="140"/>
      <c r="AA367" s="140"/>
      <c r="AB367" s="140"/>
      <c r="AC367" s="140"/>
      <c r="AD367" s="140"/>
      <c r="AE367" s="140"/>
      <c r="AF367" s="140"/>
      <c r="AG367" s="140"/>
      <c r="AH367" s="140"/>
      <c r="AI367" s="140"/>
      <c r="AJ367" s="140"/>
      <c r="AK367" s="140"/>
      <c r="AL367" s="140"/>
      <c r="AM367" s="140"/>
      <c r="AN367" s="140"/>
    </row>
    <row r="368" spans="17:40" x14ac:dyDescent="0.2">
      <c r="Q368" s="140"/>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0"/>
      <c r="AN368" s="140"/>
    </row>
    <row r="369" spans="17:40" x14ac:dyDescent="0.2">
      <c r="Q369" s="140"/>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row>
    <row r="370" spans="17:40" x14ac:dyDescent="0.2">
      <c r="Q370" s="140"/>
      <c r="R370" s="140"/>
      <c r="S370" s="140"/>
      <c r="T370" s="140"/>
      <c r="U370" s="140"/>
      <c r="V370" s="140"/>
      <c r="W370" s="140"/>
      <c r="X370" s="140"/>
      <c r="Y370" s="140"/>
      <c r="Z370" s="140"/>
      <c r="AA370" s="140"/>
      <c r="AB370" s="140"/>
      <c r="AC370" s="140"/>
      <c r="AD370" s="140"/>
      <c r="AE370" s="140"/>
      <c r="AF370" s="140"/>
      <c r="AG370" s="140"/>
      <c r="AH370" s="140"/>
      <c r="AI370" s="140"/>
      <c r="AJ370" s="140"/>
      <c r="AK370" s="140"/>
      <c r="AL370" s="140"/>
      <c r="AM370" s="140"/>
      <c r="AN370" s="140"/>
    </row>
    <row r="371" spans="17:40" x14ac:dyDescent="0.2">
      <c r="Q371" s="140"/>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0"/>
      <c r="AN371" s="140"/>
    </row>
    <row r="372" spans="17:40" x14ac:dyDescent="0.2">
      <c r="Q372" s="140"/>
      <c r="R372" s="140"/>
      <c r="S372" s="140"/>
      <c r="T372" s="140"/>
      <c r="U372" s="140"/>
      <c r="V372" s="140"/>
      <c r="W372" s="140"/>
      <c r="X372" s="140"/>
      <c r="Y372" s="140"/>
      <c r="Z372" s="140"/>
      <c r="AA372" s="140"/>
      <c r="AB372" s="140"/>
      <c r="AC372" s="140"/>
      <c r="AD372" s="140"/>
      <c r="AE372" s="140"/>
      <c r="AF372" s="140"/>
      <c r="AG372" s="140"/>
      <c r="AH372" s="140"/>
      <c r="AI372" s="140"/>
      <c r="AJ372" s="140"/>
      <c r="AK372" s="140"/>
      <c r="AL372" s="140"/>
      <c r="AM372" s="140"/>
      <c r="AN372" s="140"/>
    </row>
    <row r="373" spans="17:40" x14ac:dyDescent="0.2">
      <c r="Q373" s="140"/>
      <c r="R373" s="140"/>
      <c r="S373" s="140"/>
      <c r="T373" s="140"/>
      <c r="U373" s="140"/>
      <c r="V373" s="140"/>
      <c r="W373" s="140"/>
      <c r="X373" s="140"/>
      <c r="Y373" s="140"/>
      <c r="Z373" s="140"/>
      <c r="AA373" s="140"/>
      <c r="AB373" s="140"/>
      <c r="AC373" s="140"/>
      <c r="AD373" s="140"/>
      <c r="AE373" s="140"/>
      <c r="AF373" s="140"/>
      <c r="AG373" s="140"/>
      <c r="AH373" s="140"/>
      <c r="AI373" s="140"/>
      <c r="AJ373" s="140"/>
      <c r="AK373" s="140"/>
      <c r="AL373" s="140"/>
      <c r="AM373" s="140"/>
      <c r="AN373" s="140"/>
    </row>
    <row r="374" spans="17:40" x14ac:dyDescent="0.2">
      <c r="Q374" s="140"/>
      <c r="R374" s="140"/>
      <c r="S374" s="140"/>
      <c r="T374" s="140"/>
      <c r="U374" s="140"/>
      <c r="V374" s="140"/>
      <c r="W374" s="140"/>
      <c r="X374" s="140"/>
      <c r="Y374" s="140"/>
      <c r="Z374" s="140"/>
      <c r="AA374" s="140"/>
      <c r="AB374" s="140"/>
      <c r="AC374" s="140"/>
      <c r="AD374" s="140"/>
      <c r="AE374" s="140"/>
      <c r="AF374" s="140"/>
      <c r="AG374" s="140"/>
      <c r="AH374" s="140"/>
      <c r="AI374" s="140"/>
      <c r="AJ374" s="140"/>
      <c r="AK374" s="140"/>
      <c r="AL374" s="140"/>
      <c r="AM374" s="140"/>
      <c r="AN374" s="140"/>
    </row>
    <row r="375" spans="17:40" x14ac:dyDescent="0.2">
      <c r="Q375" s="140"/>
      <c r="R375" s="140"/>
      <c r="S375" s="140"/>
      <c r="T375" s="140"/>
      <c r="U375" s="140"/>
      <c r="V375" s="140"/>
      <c r="W375" s="140"/>
      <c r="X375" s="140"/>
      <c r="Y375" s="140"/>
      <c r="Z375" s="140"/>
      <c r="AA375" s="140"/>
      <c r="AB375" s="140"/>
      <c r="AC375" s="140"/>
      <c r="AD375" s="140"/>
      <c r="AE375" s="140"/>
      <c r="AF375" s="140"/>
      <c r="AG375" s="140"/>
      <c r="AH375" s="140"/>
      <c r="AI375" s="140"/>
      <c r="AJ375" s="140"/>
      <c r="AK375" s="140"/>
      <c r="AL375" s="140"/>
      <c r="AM375" s="140"/>
      <c r="AN375" s="140"/>
    </row>
    <row r="376" spans="17:40" x14ac:dyDescent="0.2">
      <c r="Q376" s="140"/>
      <c r="R376" s="140"/>
      <c r="S376" s="140"/>
      <c r="T376" s="140"/>
      <c r="U376" s="140"/>
      <c r="V376" s="140"/>
      <c r="W376" s="140"/>
      <c r="X376" s="140"/>
      <c r="Y376" s="140"/>
      <c r="Z376" s="140"/>
      <c r="AA376" s="140"/>
      <c r="AB376" s="140"/>
      <c r="AC376" s="140"/>
      <c r="AD376" s="140"/>
      <c r="AE376" s="140"/>
      <c r="AF376" s="140"/>
      <c r="AG376" s="140"/>
      <c r="AH376" s="140"/>
      <c r="AI376" s="140"/>
      <c r="AJ376" s="140"/>
      <c r="AK376" s="140"/>
      <c r="AL376" s="140"/>
      <c r="AM376" s="140"/>
      <c r="AN376" s="140"/>
    </row>
    <row r="377" spans="17:40" x14ac:dyDescent="0.2">
      <c r="Q377" s="140"/>
      <c r="R377" s="140"/>
      <c r="S377" s="140"/>
      <c r="T377" s="140"/>
      <c r="U377" s="140"/>
      <c r="V377" s="140"/>
      <c r="W377" s="140"/>
      <c r="X377" s="140"/>
      <c r="Y377" s="140"/>
      <c r="Z377" s="140"/>
      <c r="AA377" s="140"/>
      <c r="AB377" s="140"/>
      <c r="AC377" s="140"/>
      <c r="AD377" s="140"/>
      <c r="AE377" s="140"/>
      <c r="AF377" s="140"/>
      <c r="AG377" s="140"/>
      <c r="AH377" s="140"/>
      <c r="AI377" s="140"/>
      <c r="AJ377" s="140"/>
      <c r="AK377" s="140"/>
      <c r="AL377" s="140"/>
      <c r="AM377" s="140"/>
      <c r="AN377" s="140"/>
    </row>
    <row r="378" spans="17:40" x14ac:dyDescent="0.2">
      <c r="Q378" s="140"/>
      <c r="R378" s="140"/>
      <c r="S378" s="140"/>
      <c r="T378" s="140"/>
      <c r="U378" s="140"/>
      <c r="V378" s="140"/>
      <c r="W378" s="140"/>
      <c r="X378" s="140"/>
      <c r="Y378" s="140"/>
      <c r="Z378" s="140"/>
      <c r="AA378" s="140"/>
      <c r="AB378" s="140"/>
      <c r="AC378" s="140"/>
      <c r="AD378" s="140"/>
      <c r="AE378" s="140"/>
      <c r="AF378" s="140"/>
      <c r="AG378" s="140"/>
      <c r="AH378" s="140"/>
      <c r="AI378" s="140"/>
      <c r="AJ378" s="140"/>
      <c r="AK378" s="140"/>
      <c r="AL378" s="140"/>
      <c r="AM378" s="140"/>
      <c r="AN378" s="140"/>
    </row>
    <row r="379" spans="17:40" x14ac:dyDescent="0.2">
      <c r="Q379" s="140"/>
      <c r="R379" s="140"/>
      <c r="S379" s="140"/>
      <c r="T379" s="140"/>
      <c r="U379" s="140"/>
      <c r="V379" s="140"/>
      <c r="W379" s="140"/>
      <c r="X379" s="140"/>
      <c r="Y379" s="140"/>
      <c r="Z379" s="140"/>
      <c r="AA379" s="140"/>
      <c r="AB379" s="140"/>
      <c r="AC379" s="140"/>
      <c r="AD379" s="140"/>
      <c r="AE379" s="140"/>
      <c r="AF379" s="140"/>
      <c r="AG379" s="140"/>
      <c r="AH379" s="140"/>
      <c r="AI379" s="140"/>
      <c r="AJ379" s="140"/>
      <c r="AK379" s="140"/>
      <c r="AL379" s="140"/>
      <c r="AM379" s="140"/>
      <c r="AN379" s="140"/>
    </row>
    <row r="380" spans="17:40" x14ac:dyDescent="0.2">
      <c r="Q380" s="140"/>
      <c r="R380" s="140"/>
      <c r="S380" s="140"/>
      <c r="T380" s="140"/>
      <c r="U380" s="140"/>
      <c r="V380" s="140"/>
      <c r="W380" s="140"/>
      <c r="X380" s="140"/>
      <c r="Y380" s="140"/>
      <c r="Z380" s="140"/>
      <c r="AA380" s="140"/>
      <c r="AB380" s="140"/>
      <c r="AC380" s="140"/>
      <c r="AD380" s="140"/>
      <c r="AE380" s="140"/>
      <c r="AF380" s="140"/>
      <c r="AG380" s="140"/>
      <c r="AH380" s="140"/>
      <c r="AI380" s="140"/>
      <c r="AJ380" s="140"/>
      <c r="AK380" s="140"/>
      <c r="AL380" s="140"/>
      <c r="AM380" s="140"/>
      <c r="AN380" s="140"/>
    </row>
    <row r="381" spans="17:40" x14ac:dyDescent="0.2">
      <c r="Q381" s="140"/>
      <c r="R381" s="140"/>
      <c r="S381" s="140"/>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row>
    <row r="382" spans="17:40" x14ac:dyDescent="0.2">
      <c r="Q382" s="140"/>
      <c r="R382" s="140"/>
      <c r="S382" s="140"/>
      <c r="T382" s="140"/>
      <c r="U382" s="140"/>
      <c r="V382" s="140"/>
      <c r="W382" s="140"/>
      <c r="X382" s="140"/>
      <c r="Y382" s="140"/>
      <c r="Z382" s="140"/>
      <c r="AA382" s="140"/>
      <c r="AB382" s="140"/>
      <c r="AC382" s="140"/>
      <c r="AD382" s="140"/>
      <c r="AE382" s="140"/>
      <c r="AF382" s="140"/>
      <c r="AG382" s="140"/>
      <c r="AH382" s="140"/>
      <c r="AI382" s="140"/>
      <c r="AJ382" s="140"/>
      <c r="AK382" s="140"/>
      <c r="AL382" s="140"/>
      <c r="AM382" s="140"/>
      <c r="AN382" s="140"/>
    </row>
    <row r="383" spans="17:40" x14ac:dyDescent="0.2">
      <c r="Q383" s="140"/>
      <c r="R383" s="140"/>
      <c r="S383" s="140"/>
      <c r="T383" s="140"/>
      <c r="U383" s="140"/>
      <c r="V383" s="140"/>
      <c r="W383" s="140"/>
      <c r="X383" s="140"/>
      <c r="Y383" s="140"/>
      <c r="Z383" s="140"/>
      <c r="AA383" s="140"/>
      <c r="AB383" s="140"/>
      <c r="AC383" s="140"/>
      <c r="AD383" s="140"/>
      <c r="AE383" s="140"/>
      <c r="AF383" s="140"/>
      <c r="AG383" s="140"/>
      <c r="AH383" s="140"/>
      <c r="AI383" s="140"/>
      <c r="AJ383" s="140"/>
      <c r="AK383" s="140"/>
      <c r="AL383" s="140"/>
      <c r="AM383" s="140"/>
      <c r="AN383" s="140"/>
    </row>
    <row r="384" spans="17:40" x14ac:dyDescent="0.2">
      <c r="Q384" s="140"/>
      <c r="R384" s="140"/>
      <c r="S384" s="140"/>
      <c r="T384" s="140"/>
      <c r="U384" s="140"/>
      <c r="V384" s="140"/>
      <c r="W384" s="140"/>
      <c r="X384" s="140"/>
      <c r="Y384" s="140"/>
      <c r="Z384" s="140"/>
      <c r="AA384" s="140"/>
      <c r="AB384" s="140"/>
      <c r="AC384" s="140"/>
      <c r="AD384" s="140"/>
      <c r="AE384" s="140"/>
      <c r="AF384" s="140"/>
      <c r="AG384" s="140"/>
      <c r="AH384" s="140"/>
      <c r="AI384" s="140"/>
      <c r="AJ384" s="140"/>
      <c r="AK384" s="140"/>
      <c r="AL384" s="140"/>
      <c r="AM384" s="140"/>
      <c r="AN384" s="140"/>
    </row>
    <row r="385" spans="17:40" x14ac:dyDescent="0.2">
      <c r="Q385" s="140"/>
      <c r="R385" s="140"/>
      <c r="S385" s="140"/>
      <c r="T385" s="140"/>
      <c r="U385" s="140"/>
      <c r="V385" s="140"/>
      <c r="W385" s="140"/>
      <c r="X385" s="140"/>
      <c r="Y385" s="140"/>
      <c r="Z385" s="140"/>
      <c r="AA385" s="140"/>
      <c r="AB385" s="140"/>
      <c r="AC385" s="140"/>
      <c r="AD385" s="140"/>
      <c r="AE385" s="140"/>
      <c r="AF385" s="140"/>
      <c r="AG385" s="140"/>
      <c r="AH385" s="140"/>
      <c r="AI385" s="140"/>
      <c r="AJ385" s="140"/>
      <c r="AK385" s="140"/>
      <c r="AL385" s="140"/>
      <c r="AM385" s="140"/>
      <c r="AN385" s="140"/>
    </row>
    <row r="386" spans="17:40" x14ac:dyDescent="0.2">
      <c r="Q386" s="140"/>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row>
    <row r="387" spans="17:40" x14ac:dyDescent="0.2">
      <c r="Q387" s="140"/>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0"/>
      <c r="AN387" s="140"/>
    </row>
    <row r="388" spans="17:40" x14ac:dyDescent="0.2">
      <c r="Q388" s="140"/>
      <c r="R388" s="140"/>
      <c r="S388" s="140"/>
      <c r="T388" s="140"/>
      <c r="U388" s="140"/>
      <c r="V388" s="140"/>
      <c r="W388" s="140"/>
      <c r="X388" s="140"/>
      <c r="Y388" s="140"/>
      <c r="Z388" s="140"/>
      <c r="AA388" s="140"/>
      <c r="AB388" s="140"/>
      <c r="AC388" s="140"/>
      <c r="AD388" s="140"/>
      <c r="AE388" s="140"/>
      <c r="AF388" s="140"/>
      <c r="AG388" s="140"/>
      <c r="AH388" s="140"/>
      <c r="AI388" s="140"/>
      <c r="AJ388" s="140"/>
      <c r="AK388" s="140"/>
      <c r="AL388" s="140"/>
      <c r="AM388" s="140"/>
      <c r="AN388" s="140"/>
    </row>
    <row r="389" spans="17:40" x14ac:dyDescent="0.2">
      <c r="Q389" s="140"/>
      <c r="R389" s="140"/>
      <c r="S389" s="140"/>
      <c r="T389" s="140"/>
      <c r="U389" s="140"/>
      <c r="V389" s="140"/>
      <c r="W389" s="140"/>
      <c r="X389" s="140"/>
      <c r="Y389" s="140"/>
      <c r="Z389" s="140"/>
      <c r="AA389" s="140"/>
      <c r="AB389" s="140"/>
      <c r="AC389" s="140"/>
      <c r="AD389" s="140"/>
      <c r="AE389" s="140"/>
      <c r="AF389" s="140"/>
      <c r="AG389" s="140"/>
      <c r="AH389" s="140"/>
      <c r="AI389" s="140"/>
      <c r="AJ389" s="140"/>
      <c r="AK389" s="140"/>
      <c r="AL389" s="140"/>
      <c r="AM389" s="140"/>
      <c r="AN389" s="140"/>
    </row>
    <row r="390" spans="17:40" x14ac:dyDescent="0.2">
      <c r="Q390" s="140"/>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0"/>
      <c r="AN390" s="140"/>
    </row>
    <row r="391" spans="17:40" x14ac:dyDescent="0.2">
      <c r="Q391" s="140"/>
      <c r="R391" s="140"/>
      <c r="S391" s="140"/>
      <c r="T391" s="140"/>
      <c r="U391" s="140"/>
      <c r="V391" s="140"/>
      <c r="W391" s="140"/>
      <c r="X391" s="140"/>
      <c r="Y391" s="140"/>
      <c r="Z391" s="140"/>
      <c r="AA391" s="140"/>
      <c r="AB391" s="140"/>
      <c r="AC391" s="140"/>
      <c r="AD391" s="140"/>
      <c r="AE391" s="140"/>
      <c r="AF391" s="140"/>
      <c r="AG391" s="140"/>
      <c r="AH391" s="140"/>
      <c r="AI391" s="140"/>
      <c r="AJ391" s="140"/>
      <c r="AK391" s="140"/>
      <c r="AL391" s="140"/>
      <c r="AM391" s="140"/>
      <c r="AN391" s="140"/>
    </row>
    <row r="392" spans="17:40" x14ac:dyDescent="0.2">
      <c r="Q392" s="140"/>
      <c r="R392" s="140"/>
      <c r="S392" s="140"/>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row>
    <row r="393" spans="17:40" x14ac:dyDescent="0.2">
      <c r="Q393" s="140"/>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row>
    <row r="394" spans="17:40" x14ac:dyDescent="0.2">
      <c r="Q394" s="140"/>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row>
    <row r="395" spans="17:40" x14ac:dyDescent="0.2">
      <c r="Q395" s="140"/>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row>
    <row r="396" spans="17:40" x14ac:dyDescent="0.2">
      <c r="Q396" s="140"/>
      <c r="R396" s="140"/>
      <c r="S396" s="140"/>
      <c r="T396" s="140"/>
      <c r="U396" s="140"/>
      <c r="V396" s="140"/>
      <c r="W396" s="140"/>
      <c r="X396" s="140"/>
      <c r="Y396" s="140"/>
      <c r="Z396" s="140"/>
      <c r="AA396" s="140"/>
      <c r="AB396" s="140"/>
      <c r="AC396" s="140"/>
      <c r="AD396" s="140"/>
      <c r="AE396" s="140"/>
      <c r="AF396" s="140"/>
      <c r="AG396" s="140"/>
      <c r="AH396" s="140"/>
      <c r="AI396" s="140"/>
      <c r="AJ396" s="140"/>
      <c r="AK396" s="140"/>
      <c r="AL396" s="140"/>
      <c r="AM396" s="140"/>
      <c r="AN396" s="140"/>
    </row>
    <row r="397" spans="17:40" x14ac:dyDescent="0.2">
      <c r="Q397" s="140"/>
      <c r="R397" s="140"/>
      <c r="S397" s="140"/>
      <c r="T397" s="140"/>
      <c r="U397" s="140"/>
      <c r="V397" s="140"/>
      <c r="W397" s="140"/>
      <c r="X397" s="140"/>
      <c r="Y397" s="140"/>
      <c r="Z397" s="140"/>
      <c r="AA397" s="140"/>
      <c r="AB397" s="140"/>
      <c r="AC397" s="140"/>
      <c r="AD397" s="140"/>
      <c r="AE397" s="140"/>
      <c r="AF397" s="140"/>
      <c r="AG397" s="140"/>
      <c r="AH397" s="140"/>
      <c r="AI397" s="140"/>
      <c r="AJ397" s="140"/>
      <c r="AK397" s="140"/>
      <c r="AL397" s="140"/>
      <c r="AM397" s="140"/>
      <c r="AN397" s="140"/>
    </row>
    <row r="398" spans="17:40" x14ac:dyDescent="0.2">
      <c r="Q398" s="140"/>
      <c r="R398" s="140"/>
      <c r="S398" s="140"/>
      <c r="T398" s="140"/>
      <c r="U398" s="140"/>
      <c r="V398" s="140"/>
      <c r="W398" s="140"/>
      <c r="X398" s="140"/>
      <c r="Y398" s="140"/>
      <c r="Z398" s="140"/>
      <c r="AA398" s="140"/>
      <c r="AB398" s="140"/>
      <c r="AC398" s="140"/>
      <c r="AD398" s="140"/>
      <c r="AE398" s="140"/>
      <c r="AF398" s="140"/>
      <c r="AG398" s="140"/>
      <c r="AH398" s="140"/>
      <c r="AI398" s="140"/>
      <c r="AJ398" s="140"/>
      <c r="AK398" s="140"/>
      <c r="AL398" s="140"/>
      <c r="AM398" s="140"/>
      <c r="AN398" s="140"/>
    </row>
    <row r="399" spans="17:40" x14ac:dyDescent="0.2">
      <c r="Q399" s="140"/>
      <c r="R399" s="140"/>
      <c r="S399" s="140"/>
      <c r="T399" s="140"/>
      <c r="U399" s="140"/>
      <c r="V399" s="140"/>
      <c r="W399" s="140"/>
      <c r="X399" s="140"/>
      <c r="Y399" s="140"/>
      <c r="Z399" s="140"/>
      <c r="AA399" s="140"/>
      <c r="AB399" s="140"/>
      <c r="AC399" s="140"/>
      <c r="AD399" s="140"/>
      <c r="AE399" s="140"/>
      <c r="AF399" s="140"/>
      <c r="AG399" s="140"/>
      <c r="AH399" s="140"/>
      <c r="AI399" s="140"/>
      <c r="AJ399" s="140"/>
      <c r="AK399" s="140"/>
      <c r="AL399" s="140"/>
      <c r="AM399" s="140"/>
      <c r="AN399" s="140"/>
    </row>
    <row r="400" spans="17:40" x14ac:dyDescent="0.2">
      <c r="Q400" s="140"/>
      <c r="R400" s="140"/>
      <c r="S400" s="140"/>
      <c r="T400" s="140"/>
      <c r="U400" s="140"/>
      <c r="V400" s="140"/>
      <c r="W400" s="140"/>
      <c r="X400" s="140"/>
      <c r="Y400" s="140"/>
      <c r="Z400" s="140"/>
      <c r="AA400" s="140"/>
      <c r="AB400" s="140"/>
      <c r="AC400" s="140"/>
      <c r="AD400" s="140"/>
      <c r="AE400" s="140"/>
      <c r="AF400" s="140"/>
      <c r="AG400" s="140"/>
      <c r="AH400" s="140"/>
      <c r="AI400" s="140"/>
      <c r="AJ400" s="140"/>
      <c r="AK400" s="140"/>
      <c r="AL400" s="140"/>
      <c r="AM400" s="140"/>
      <c r="AN400" s="140"/>
    </row>
    <row r="401" spans="17:40" x14ac:dyDescent="0.2">
      <c r="Q401" s="140"/>
      <c r="R401" s="140"/>
      <c r="S401" s="140"/>
      <c r="T401" s="140"/>
      <c r="U401" s="140"/>
      <c r="V401" s="140"/>
      <c r="W401" s="140"/>
      <c r="X401" s="140"/>
      <c r="Y401" s="140"/>
      <c r="Z401" s="140"/>
      <c r="AA401" s="140"/>
      <c r="AB401" s="140"/>
      <c r="AC401" s="140"/>
      <c r="AD401" s="140"/>
      <c r="AE401" s="140"/>
      <c r="AF401" s="140"/>
      <c r="AG401" s="140"/>
      <c r="AH401" s="140"/>
      <c r="AI401" s="140"/>
      <c r="AJ401" s="140"/>
      <c r="AK401" s="140"/>
      <c r="AL401" s="140"/>
      <c r="AM401" s="140"/>
      <c r="AN401" s="140"/>
    </row>
    <row r="402" spans="17:40" x14ac:dyDescent="0.2">
      <c r="Q402" s="140"/>
      <c r="R402" s="140"/>
      <c r="S402" s="140"/>
      <c r="T402" s="140"/>
      <c r="U402" s="140"/>
      <c r="V402" s="140"/>
      <c r="W402" s="140"/>
      <c r="X402" s="140"/>
      <c r="Y402" s="140"/>
      <c r="Z402" s="140"/>
      <c r="AA402" s="140"/>
      <c r="AB402" s="140"/>
      <c r="AC402" s="140"/>
      <c r="AD402" s="140"/>
      <c r="AE402" s="140"/>
      <c r="AF402" s="140"/>
      <c r="AG402" s="140"/>
      <c r="AH402" s="140"/>
      <c r="AI402" s="140"/>
      <c r="AJ402" s="140"/>
      <c r="AK402" s="140"/>
      <c r="AL402" s="140"/>
      <c r="AM402" s="140"/>
      <c r="AN402" s="140"/>
    </row>
    <row r="403" spans="17:40" x14ac:dyDescent="0.2">
      <c r="Q403" s="140"/>
      <c r="R403" s="140"/>
      <c r="S403" s="140"/>
      <c r="T403" s="140"/>
      <c r="U403" s="140"/>
      <c r="V403" s="140"/>
      <c r="W403" s="140"/>
      <c r="X403" s="140"/>
      <c r="Y403" s="140"/>
      <c r="Z403" s="140"/>
      <c r="AA403" s="140"/>
      <c r="AB403" s="140"/>
      <c r="AC403" s="140"/>
      <c r="AD403" s="140"/>
      <c r="AE403" s="140"/>
      <c r="AF403" s="140"/>
      <c r="AG403" s="140"/>
      <c r="AH403" s="140"/>
      <c r="AI403" s="140"/>
      <c r="AJ403" s="140"/>
      <c r="AK403" s="140"/>
      <c r="AL403" s="140"/>
      <c r="AM403" s="140"/>
      <c r="AN403" s="140"/>
    </row>
    <row r="404" spans="17:40" x14ac:dyDescent="0.2">
      <c r="Q404" s="140"/>
      <c r="R404" s="140"/>
      <c r="S404" s="140"/>
      <c r="T404" s="140"/>
      <c r="U404" s="140"/>
      <c r="V404" s="140"/>
      <c r="W404" s="140"/>
      <c r="X404" s="140"/>
      <c r="Y404" s="140"/>
      <c r="Z404" s="140"/>
      <c r="AA404" s="140"/>
      <c r="AB404" s="140"/>
      <c r="AC404" s="140"/>
      <c r="AD404" s="140"/>
      <c r="AE404" s="140"/>
      <c r="AF404" s="140"/>
      <c r="AG404" s="140"/>
      <c r="AH404" s="140"/>
      <c r="AI404" s="140"/>
      <c r="AJ404" s="140"/>
      <c r="AK404" s="140"/>
      <c r="AL404" s="140"/>
      <c r="AM404" s="140"/>
      <c r="AN404" s="140"/>
    </row>
    <row r="405" spans="17:40" x14ac:dyDescent="0.2">
      <c r="Q405" s="140"/>
      <c r="R405" s="140"/>
      <c r="S405" s="140"/>
      <c r="T405" s="140"/>
      <c r="U405" s="140"/>
      <c r="V405" s="140"/>
      <c r="W405" s="140"/>
      <c r="X405" s="140"/>
      <c r="Y405" s="140"/>
      <c r="Z405" s="140"/>
      <c r="AA405" s="140"/>
      <c r="AB405" s="140"/>
      <c r="AC405" s="140"/>
      <c r="AD405" s="140"/>
      <c r="AE405" s="140"/>
      <c r="AF405" s="140"/>
      <c r="AG405" s="140"/>
      <c r="AH405" s="140"/>
      <c r="AI405" s="140"/>
      <c r="AJ405" s="140"/>
      <c r="AK405" s="140"/>
      <c r="AL405" s="140"/>
      <c r="AM405" s="140"/>
      <c r="AN405" s="140"/>
    </row>
    <row r="406" spans="17:40" x14ac:dyDescent="0.2">
      <c r="Q406" s="140"/>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0"/>
      <c r="AN406" s="140"/>
    </row>
    <row r="407" spans="17:40" x14ac:dyDescent="0.2">
      <c r="Q407" s="140"/>
      <c r="R407" s="140"/>
      <c r="S407" s="140"/>
      <c r="T407" s="140"/>
      <c r="U407" s="140"/>
      <c r="V407" s="140"/>
      <c r="W407" s="140"/>
      <c r="X407" s="140"/>
      <c r="Y407" s="140"/>
      <c r="Z407" s="140"/>
      <c r="AA407" s="140"/>
      <c r="AB407" s="140"/>
      <c r="AC407" s="140"/>
      <c r="AD407" s="140"/>
      <c r="AE407" s="140"/>
      <c r="AF407" s="140"/>
      <c r="AG407" s="140"/>
      <c r="AH407" s="140"/>
      <c r="AI407" s="140"/>
      <c r="AJ407" s="140"/>
      <c r="AK407" s="140"/>
      <c r="AL407" s="140"/>
      <c r="AM407" s="140"/>
      <c r="AN407" s="140"/>
    </row>
    <row r="408" spans="17:40" x14ac:dyDescent="0.2">
      <c r="Q408" s="140"/>
      <c r="R408" s="140"/>
      <c r="S408" s="140"/>
      <c r="T408" s="140"/>
      <c r="U408" s="140"/>
      <c r="V408" s="140"/>
      <c r="W408" s="140"/>
      <c r="X408" s="140"/>
      <c r="Y408" s="140"/>
      <c r="Z408" s="140"/>
      <c r="AA408" s="140"/>
      <c r="AB408" s="140"/>
      <c r="AC408" s="140"/>
      <c r="AD408" s="140"/>
      <c r="AE408" s="140"/>
      <c r="AF408" s="140"/>
      <c r="AG408" s="140"/>
      <c r="AH408" s="140"/>
      <c r="AI408" s="140"/>
      <c r="AJ408" s="140"/>
      <c r="AK408" s="140"/>
      <c r="AL408" s="140"/>
      <c r="AM408" s="140"/>
      <c r="AN408" s="140"/>
    </row>
    <row r="409" spans="17:40" x14ac:dyDescent="0.2">
      <c r="Q409" s="140"/>
      <c r="R409" s="140"/>
      <c r="S409" s="140"/>
      <c r="T409" s="140"/>
      <c r="U409" s="140"/>
      <c r="V409" s="140"/>
      <c r="W409" s="140"/>
      <c r="X409" s="140"/>
      <c r="Y409" s="140"/>
      <c r="Z409" s="140"/>
      <c r="AA409" s="140"/>
      <c r="AB409" s="140"/>
      <c r="AC409" s="140"/>
      <c r="AD409" s="140"/>
      <c r="AE409" s="140"/>
      <c r="AF409" s="140"/>
      <c r="AG409" s="140"/>
      <c r="AH409" s="140"/>
      <c r="AI409" s="140"/>
      <c r="AJ409" s="140"/>
      <c r="AK409" s="140"/>
      <c r="AL409" s="140"/>
      <c r="AM409" s="140"/>
      <c r="AN409" s="140"/>
    </row>
    <row r="410" spans="17:40" x14ac:dyDescent="0.2">
      <c r="Q410" s="140"/>
      <c r="R410" s="140"/>
      <c r="S410" s="140"/>
      <c r="T410" s="140"/>
      <c r="U410" s="140"/>
      <c r="V410" s="140"/>
      <c r="W410" s="140"/>
      <c r="X410" s="140"/>
      <c r="Y410" s="140"/>
      <c r="Z410" s="140"/>
      <c r="AA410" s="140"/>
      <c r="AB410" s="140"/>
      <c r="AC410" s="140"/>
      <c r="AD410" s="140"/>
      <c r="AE410" s="140"/>
      <c r="AF410" s="140"/>
      <c r="AG410" s="140"/>
      <c r="AH410" s="140"/>
      <c r="AI410" s="140"/>
      <c r="AJ410" s="140"/>
      <c r="AK410" s="140"/>
      <c r="AL410" s="140"/>
      <c r="AM410" s="140"/>
      <c r="AN410" s="140"/>
    </row>
    <row r="411" spans="17:40" x14ac:dyDescent="0.2">
      <c r="Q411" s="140"/>
      <c r="R411" s="140"/>
      <c r="S411" s="140"/>
      <c r="T411" s="140"/>
      <c r="U411" s="140"/>
      <c r="V411" s="140"/>
      <c r="W411" s="140"/>
      <c r="X411" s="140"/>
      <c r="Y411" s="140"/>
      <c r="Z411" s="140"/>
      <c r="AA411" s="140"/>
      <c r="AB411" s="140"/>
      <c r="AC411" s="140"/>
      <c r="AD411" s="140"/>
      <c r="AE411" s="140"/>
      <c r="AF411" s="140"/>
      <c r="AG411" s="140"/>
      <c r="AH411" s="140"/>
      <c r="AI411" s="140"/>
      <c r="AJ411" s="140"/>
      <c r="AK411" s="140"/>
      <c r="AL411" s="140"/>
      <c r="AM411" s="140"/>
      <c r="AN411" s="140"/>
    </row>
    <row r="412" spans="17:40" x14ac:dyDescent="0.2">
      <c r="Q412" s="140"/>
      <c r="R412" s="140"/>
      <c r="S412" s="140"/>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row>
    <row r="413" spans="17:40" x14ac:dyDescent="0.2">
      <c r="Q413" s="140"/>
      <c r="R413" s="140"/>
      <c r="S413" s="140"/>
      <c r="T413" s="140"/>
      <c r="U413" s="140"/>
      <c r="V413" s="140"/>
      <c r="W413" s="140"/>
      <c r="X413" s="140"/>
      <c r="Y413" s="140"/>
      <c r="Z413" s="140"/>
      <c r="AA413" s="140"/>
      <c r="AB413" s="140"/>
      <c r="AC413" s="140"/>
      <c r="AD413" s="140"/>
      <c r="AE413" s="140"/>
      <c r="AF413" s="140"/>
      <c r="AG413" s="140"/>
      <c r="AH413" s="140"/>
      <c r="AI413" s="140"/>
      <c r="AJ413" s="140"/>
      <c r="AK413" s="140"/>
      <c r="AL413" s="140"/>
      <c r="AM413" s="140"/>
      <c r="AN413" s="140"/>
    </row>
    <row r="414" spans="17:40" x14ac:dyDescent="0.2">
      <c r="Q414" s="140"/>
      <c r="R414" s="140"/>
      <c r="S414" s="140"/>
      <c r="T414" s="140"/>
      <c r="U414" s="140"/>
      <c r="V414" s="140"/>
      <c r="W414" s="140"/>
      <c r="X414" s="140"/>
      <c r="Y414" s="140"/>
      <c r="Z414" s="140"/>
      <c r="AA414" s="140"/>
      <c r="AB414" s="140"/>
      <c r="AC414" s="140"/>
      <c r="AD414" s="140"/>
      <c r="AE414" s="140"/>
      <c r="AF414" s="140"/>
      <c r="AG414" s="140"/>
      <c r="AH414" s="140"/>
      <c r="AI414" s="140"/>
      <c r="AJ414" s="140"/>
      <c r="AK414" s="140"/>
      <c r="AL414" s="140"/>
      <c r="AM414" s="140"/>
      <c r="AN414" s="140"/>
    </row>
    <row r="415" spans="17:40" x14ac:dyDescent="0.2">
      <c r="Q415" s="140"/>
      <c r="R415" s="140"/>
      <c r="S415" s="140"/>
      <c r="T415" s="140"/>
      <c r="U415" s="140"/>
      <c r="V415" s="140"/>
      <c r="W415" s="140"/>
      <c r="X415" s="140"/>
      <c r="Y415" s="140"/>
      <c r="Z415" s="140"/>
      <c r="AA415" s="140"/>
      <c r="AB415" s="140"/>
      <c r="AC415" s="140"/>
      <c r="AD415" s="140"/>
      <c r="AE415" s="140"/>
      <c r="AF415" s="140"/>
      <c r="AG415" s="140"/>
      <c r="AH415" s="140"/>
      <c r="AI415" s="140"/>
      <c r="AJ415" s="140"/>
      <c r="AK415" s="140"/>
      <c r="AL415" s="140"/>
      <c r="AM415" s="140"/>
      <c r="AN415" s="140"/>
    </row>
    <row r="416" spans="17:40" x14ac:dyDescent="0.2">
      <c r="Q416" s="140"/>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0"/>
      <c r="AN416" s="140"/>
    </row>
    <row r="417" spans="17:40" x14ac:dyDescent="0.2">
      <c r="Q417" s="140"/>
      <c r="R417" s="140"/>
      <c r="S417" s="140"/>
      <c r="T417" s="140"/>
      <c r="U417" s="140"/>
      <c r="V417" s="140"/>
      <c r="W417" s="140"/>
      <c r="X417" s="140"/>
      <c r="Y417" s="140"/>
      <c r="Z417" s="140"/>
      <c r="AA417" s="140"/>
      <c r="AB417" s="140"/>
      <c r="AC417" s="140"/>
      <c r="AD417" s="140"/>
      <c r="AE417" s="140"/>
      <c r="AF417" s="140"/>
      <c r="AG417" s="140"/>
      <c r="AH417" s="140"/>
      <c r="AI417" s="140"/>
      <c r="AJ417" s="140"/>
      <c r="AK417" s="140"/>
      <c r="AL417" s="140"/>
      <c r="AM417" s="140"/>
      <c r="AN417" s="140"/>
    </row>
    <row r="418" spans="17:40" x14ac:dyDescent="0.2">
      <c r="Q418" s="140"/>
      <c r="R418" s="140"/>
      <c r="S418" s="140"/>
      <c r="T418" s="140"/>
      <c r="U418" s="140"/>
      <c r="V418" s="140"/>
      <c r="W418" s="140"/>
      <c r="X418" s="140"/>
      <c r="Y418" s="140"/>
      <c r="Z418" s="140"/>
      <c r="AA418" s="140"/>
      <c r="AB418" s="140"/>
      <c r="AC418" s="140"/>
      <c r="AD418" s="140"/>
      <c r="AE418" s="140"/>
      <c r="AF418" s="140"/>
      <c r="AG418" s="140"/>
      <c r="AH418" s="140"/>
      <c r="AI418" s="140"/>
      <c r="AJ418" s="140"/>
      <c r="AK418" s="140"/>
      <c r="AL418" s="140"/>
      <c r="AM418" s="140"/>
      <c r="AN418" s="140"/>
    </row>
    <row r="419" spans="17:40" x14ac:dyDescent="0.2">
      <c r="Q419" s="140"/>
      <c r="R419" s="140"/>
      <c r="S419" s="140"/>
      <c r="T419" s="140"/>
      <c r="U419" s="140"/>
      <c r="V419" s="140"/>
      <c r="W419" s="140"/>
      <c r="X419" s="140"/>
      <c r="Y419" s="140"/>
      <c r="Z419" s="140"/>
      <c r="AA419" s="140"/>
      <c r="AB419" s="140"/>
      <c r="AC419" s="140"/>
      <c r="AD419" s="140"/>
      <c r="AE419" s="140"/>
      <c r="AF419" s="140"/>
      <c r="AG419" s="140"/>
      <c r="AH419" s="140"/>
      <c r="AI419" s="140"/>
      <c r="AJ419" s="140"/>
      <c r="AK419" s="140"/>
      <c r="AL419" s="140"/>
      <c r="AM419" s="140"/>
      <c r="AN419" s="140"/>
    </row>
    <row r="420" spans="17:40" x14ac:dyDescent="0.2">
      <c r="Q420" s="140"/>
      <c r="R420" s="140"/>
      <c r="S420" s="140"/>
      <c r="T420" s="140"/>
      <c r="U420" s="140"/>
      <c r="V420" s="140"/>
      <c r="W420" s="140"/>
      <c r="X420" s="140"/>
      <c r="Y420" s="140"/>
      <c r="Z420" s="140"/>
      <c r="AA420" s="140"/>
      <c r="AB420" s="140"/>
      <c r="AC420" s="140"/>
      <c r="AD420" s="140"/>
      <c r="AE420" s="140"/>
      <c r="AF420" s="140"/>
      <c r="AG420" s="140"/>
      <c r="AH420" s="140"/>
      <c r="AI420" s="140"/>
      <c r="AJ420" s="140"/>
      <c r="AK420" s="140"/>
      <c r="AL420" s="140"/>
      <c r="AM420" s="140"/>
      <c r="AN420" s="140"/>
    </row>
    <row r="421" spans="17:40" x14ac:dyDescent="0.2">
      <c r="Q421" s="140"/>
      <c r="R421" s="140"/>
      <c r="S421" s="140"/>
      <c r="T421" s="140"/>
      <c r="U421" s="140"/>
      <c r="V421" s="140"/>
      <c r="W421" s="140"/>
      <c r="X421" s="140"/>
      <c r="Y421" s="140"/>
      <c r="Z421" s="140"/>
      <c r="AA421" s="140"/>
      <c r="AB421" s="140"/>
      <c r="AC421" s="140"/>
      <c r="AD421" s="140"/>
      <c r="AE421" s="140"/>
      <c r="AF421" s="140"/>
      <c r="AG421" s="140"/>
      <c r="AH421" s="140"/>
      <c r="AI421" s="140"/>
      <c r="AJ421" s="140"/>
      <c r="AK421" s="140"/>
      <c r="AL421" s="140"/>
      <c r="AM421" s="140"/>
      <c r="AN421" s="140"/>
    </row>
    <row r="422" spans="17:40" x14ac:dyDescent="0.2">
      <c r="Q422" s="140"/>
      <c r="R422" s="140"/>
      <c r="S422" s="140"/>
      <c r="T422" s="140"/>
      <c r="U422" s="140"/>
      <c r="V422" s="140"/>
      <c r="W422" s="140"/>
      <c r="X422" s="140"/>
      <c r="Y422" s="140"/>
      <c r="Z422" s="140"/>
      <c r="AA422" s="140"/>
      <c r="AB422" s="140"/>
      <c r="AC422" s="140"/>
      <c r="AD422" s="140"/>
      <c r="AE422" s="140"/>
      <c r="AF422" s="140"/>
      <c r="AG422" s="140"/>
      <c r="AH422" s="140"/>
      <c r="AI422" s="140"/>
      <c r="AJ422" s="140"/>
      <c r="AK422" s="140"/>
      <c r="AL422" s="140"/>
      <c r="AM422" s="140"/>
      <c r="AN422" s="140"/>
    </row>
    <row r="423" spans="17:40" x14ac:dyDescent="0.2">
      <c r="Q423" s="140"/>
      <c r="R423" s="140"/>
      <c r="S423" s="140"/>
      <c r="T423" s="140"/>
      <c r="U423" s="140"/>
      <c r="V423" s="140"/>
      <c r="W423" s="140"/>
      <c r="X423" s="140"/>
      <c r="Y423" s="140"/>
      <c r="Z423" s="140"/>
      <c r="AA423" s="140"/>
      <c r="AB423" s="140"/>
      <c r="AC423" s="140"/>
      <c r="AD423" s="140"/>
      <c r="AE423" s="140"/>
      <c r="AF423" s="140"/>
      <c r="AG423" s="140"/>
      <c r="AH423" s="140"/>
      <c r="AI423" s="140"/>
      <c r="AJ423" s="140"/>
      <c r="AK423" s="140"/>
      <c r="AL423" s="140"/>
      <c r="AM423" s="140"/>
      <c r="AN423" s="140"/>
    </row>
    <row r="424" spans="17:40" x14ac:dyDescent="0.2">
      <c r="Q424" s="140"/>
      <c r="R424" s="140"/>
      <c r="S424" s="140"/>
      <c r="T424" s="140"/>
      <c r="U424" s="140"/>
      <c r="V424" s="140"/>
      <c r="W424" s="140"/>
      <c r="X424" s="140"/>
      <c r="Y424" s="140"/>
      <c r="Z424" s="140"/>
      <c r="AA424" s="140"/>
      <c r="AB424" s="140"/>
      <c r="AC424" s="140"/>
      <c r="AD424" s="140"/>
      <c r="AE424" s="140"/>
      <c r="AF424" s="140"/>
      <c r="AG424" s="140"/>
      <c r="AH424" s="140"/>
      <c r="AI424" s="140"/>
      <c r="AJ424" s="140"/>
      <c r="AK424" s="140"/>
      <c r="AL424" s="140"/>
      <c r="AM424" s="140"/>
      <c r="AN424" s="140"/>
    </row>
    <row r="425" spans="17:40" x14ac:dyDescent="0.2">
      <c r="Q425" s="140"/>
      <c r="R425" s="140"/>
      <c r="S425" s="140"/>
      <c r="T425" s="140"/>
      <c r="U425" s="140"/>
      <c r="V425" s="140"/>
      <c r="W425" s="140"/>
      <c r="X425" s="140"/>
      <c r="Y425" s="140"/>
      <c r="Z425" s="140"/>
      <c r="AA425" s="140"/>
      <c r="AB425" s="140"/>
      <c r="AC425" s="140"/>
      <c r="AD425" s="140"/>
      <c r="AE425" s="140"/>
      <c r="AF425" s="140"/>
      <c r="AG425" s="140"/>
      <c r="AH425" s="140"/>
      <c r="AI425" s="140"/>
      <c r="AJ425" s="140"/>
      <c r="AK425" s="140"/>
      <c r="AL425" s="140"/>
      <c r="AM425" s="140"/>
      <c r="AN425" s="140"/>
    </row>
    <row r="426" spans="17:40" x14ac:dyDescent="0.2">
      <c r="Q426" s="140"/>
      <c r="R426" s="140"/>
      <c r="S426" s="140"/>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row>
    <row r="427" spans="17:40" x14ac:dyDescent="0.2">
      <c r="Q427" s="140"/>
      <c r="R427" s="140"/>
      <c r="S427" s="140"/>
      <c r="T427" s="140"/>
      <c r="U427" s="140"/>
      <c r="V427" s="140"/>
      <c r="W427" s="140"/>
      <c r="X427" s="140"/>
      <c r="Y427" s="140"/>
      <c r="Z427" s="140"/>
      <c r="AA427" s="140"/>
      <c r="AB427" s="140"/>
      <c r="AC427" s="140"/>
      <c r="AD427" s="140"/>
      <c r="AE427" s="140"/>
      <c r="AF427" s="140"/>
      <c r="AG427" s="140"/>
      <c r="AH427" s="140"/>
      <c r="AI427" s="140"/>
      <c r="AJ427" s="140"/>
      <c r="AK427" s="140"/>
      <c r="AL427" s="140"/>
      <c r="AM427" s="140"/>
      <c r="AN427" s="140"/>
    </row>
    <row r="428" spans="17:40" x14ac:dyDescent="0.2">
      <c r="Q428" s="140"/>
      <c r="R428" s="140"/>
      <c r="S428" s="140"/>
      <c r="T428" s="140"/>
      <c r="U428" s="140"/>
      <c r="V428" s="140"/>
      <c r="W428" s="140"/>
      <c r="X428" s="140"/>
      <c r="Y428" s="140"/>
      <c r="Z428" s="140"/>
      <c r="AA428" s="140"/>
      <c r="AB428" s="140"/>
      <c r="AC428" s="140"/>
      <c r="AD428" s="140"/>
      <c r="AE428" s="140"/>
      <c r="AF428" s="140"/>
      <c r="AG428" s="140"/>
      <c r="AH428" s="140"/>
      <c r="AI428" s="140"/>
      <c r="AJ428" s="140"/>
      <c r="AK428" s="140"/>
      <c r="AL428" s="140"/>
      <c r="AM428" s="140"/>
      <c r="AN428" s="140"/>
    </row>
    <row r="429" spans="17:40" x14ac:dyDescent="0.2">
      <c r="Q429" s="140"/>
      <c r="R429" s="140"/>
      <c r="S429" s="140"/>
      <c r="T429" s="140"/>
      <c r="U429" s="140"/>
      <c r="V429" s="140"/>
      <c r="W429" s="140"/>
      <c r="X429" s="140"/>
      <c r="Y429" s="140"/>
      <c r="Z429" s="140"/>
      <c r="AA429" s="140"/>
      <c r="AB429" s="140"/>
      <c r="AC429" s="140"/>
      <c r="AD429" s="140"/>
      <c r="AE429" s="140"/>
      <c r="AF429" s="140"/>
      <c r="AG429" s="140"/>
      <c r="AH429" s="140"/>
      <c r="AI429" s="140"/>
      <c r="AJ429" s="140"/>
      <c r="AK429" s="140"/>
      <c r="AL429" s="140"/>
      <c r="AM429" s="140"/>
      <c r="AN429" s="140"/>
    </row>
    <row r="430" spans="17:40" x14ac:dyDescent="0.2">
      <c r="Q430" s="140"/>
      <c r="R430" s="140"/>
      <c r="S430" s="140"/>
      <c r="T430" s="140"/>
      <c r="U430" s="140"/>
      <c r="V430" s="140"/>
      <c r="W430" s="140"/>
      <c r="X430" s="140"/>
      <c r="Y430" s="140"/>
      <c r="Z430" s="140"/>
      <c r="AA430" s="140"/>
      <c r="AB430" s="140"/>
      <c r="AC430" s="140"/>
      <c r="AD430" s="140"/>
      <c r="AE430" s="140"/>
      <c r="AF430" s="140"/>
      <c r="AG430" s="140"/>
      <c r="AH430" s="140"/>
      <c r="AI430" s="140"/>
      <c r="AJ430" s="140"/>
      <c r="AK430" s="140"/>
      <c r="AL430" s="140"/>
      <c r="AM430" s="140"/>
      <c r="AN430" s="140"/>
    </row>
    <row r="431" spans="17:40" x14ac:dyDescent="0.2">
      <c r="Q431" s="140"/>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row>
    <row r="432" spans="17:40" x14ac:dyDescent="0.2">
      <c r="Q432" s="140"/>
      <c r="R432" s="140"/>
      <c r="S432" s="140"/>
      <c r="T432" s="140"/>
      <c r="U432" s="140"/>
      <c r="V432" s="140"/>
      <c r="W432" s="140"/>
      <c r="X432" s="140"/>
      <c r="Y432" s="140"/>
      <c r="Z432" s="140"/>
      <c r="AA432" s="140"/>
      <c r="AB432" s="140"/>
      <c r="AC432" s="140"/>
      <c r="AD432" s="140"/>
      <c r="AE432" s="140"/>
      <c r="AF432" s="140"/>
      <c r="AG432" s="140"/>
      <c r="AH432" s="140"/>
      <c r="AI432" s="140"/>
      <c r="AJ432" s="140"/>
      <c r="AK432" s="140"/>
      <c r="AL432" s="140"/>
      <c r="AM432" s="140"/>
      <c r="AN432" s="140"/>
    </row>
    <row r="433" spans="17:40" x14ac:dyDescent="0.2">
      <c r="Q433" s="140"/>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0"/>
      <c r="AN433" s="140"/>
    </row>
    <row r="434" spans="17:40" x14ac:dyDescent="0.2">
      <c r="Q434" s="140"/>
      <c r="R434" s="140"/>
      <c r="S434" s="140"/>
      <c r="T434" s="140"/>
      <c r="U434" s="140"/>
      <c r="V434" s="140"/>
      <c r="W434" s="140"/>
      <c r="X434" s="140"/>
      <c r="Y434" s="140"/>
      <c r="Z434" s="140"/>
      <c r="AA434" s="140"/>
      <c r="AB434" s="140"/>
      <c r="AC434" s="140"/>
      <c r="AD434" s="140"/>
      <c r="AE434" s="140"/>
      <c r="AF434" s="140"/>
      <c r="AG434" s="140"/>
      <c r="AH434" s="140"/>
      <c r="AI434" s="140"/>
      <c r="AJ434" s="140"/>
      <c r="AK434" s="140"/>
      <c r="AL434" s="140"/>
      <c r="AM434" s="140"/>
      <c r="AN434" s="140"/>
    </row>
    <row r="435" spans="17:40" x14ac:dyDescent="0.2">
      <c r="Q435" s="140"/>
      <c r="R435" s="140"/>
      <c r="S435" s="140"/>
      <c r="T435" s="140"/>
      <c r="U435" s="140"/>
      <c r="V435" s="140"/>
      <c r="W435" s="140"/>
      <c r="X435" s="140"/>
      <c r="Y435" s="140"/>
      <c r="Z435" s="140"/>
      <c r="AA435" s="140"/>
      <c r="AB435" s="140"/>
      <c r="AC435" s="140"/>
      <c r="AD435" s="140"/>
      <c r="AE435" s="140"/>
      <c r="AF435" s="140"/>
      <c r="AG435" s="140"/>
      <c r="AH435" s="140"/>
      <c r="AI435" s="140"/>
      <c r="AJ435" s="140"/>
      <c r="AK435" s="140"/>
      <c r="AL435" s="140"/>
      <c r="AM435" s="140"/>
      <c r="AN435" s="140"/>
    </row>
    <row r="436" spans="17:40" x14ac:dyDescent="0.2">
      <c r="Q436" s="140"/>
      <c r="R436" s="140"/>
      <c r="S436" s="140"/>
      <c r="T436" s="140"/>
      <c r="U436" s="140"/>
      <c r="V436" s="140"/>
      <c r="W436" s="140"/>
      <c r="X436" s="140"/>
      <c r="Y436" s="140"/>
      <c r="Z436" s="140"/>
      <c r="AA436" s="140"/>
      <c r="AB436" s="140"/>
      <c r="AC436" s="140"/>
      <c r="AD436" s="140"/>
      <c r="AE436" s="140"/>
      <c r="AF436" s="140"/>
      <c r="AG436" s="140"/>
      <c r="AH436" s="140"/>
      <c r="AI436" s="140"/>
      <c r="AJ436" s="140"/>
      <c r="AK436" s="140"/>
      <c r="AL436" s="140"/>
      <c r="AM436" s="140"/>
      <c r="AN436" s="140"/>
    </row>
    <row r="437" spans="17:40" x14ac:dyDescent="0.2">
      <c r="Q437" s="140"/>
      <c r="R437" s="140"/>
      <c r="S437" s="140"/>
      <c r="T437" s="140"/>
      <c r="U437" s="140"/>
      <c r="V437" s="140"/>
      <c r="W437" s="140"/>
      <c r="X437" s="140"/>
      <c r="Y437" s="140"/>
      <c r="Z437" s="140"/>
      <c r="AA437" s="140"/>
      <c r="AB437" s="140"/>
      <c r="AC437" s="140"/>
      <c r="AD437" s="140"/>
      <c r="AE437" s="140"/>
      <c r="AF437" s="140"/>
      <c r="AG437" s="140"/>
      <c r="AH437" s="140"/>
      <c r="AI437" s="140"/>
      <c r="AJ437" s="140"/>
      <c r="AK437" s="140"/>
      <c r="AL437" s="140"/>
      <c r="AM437" s="140"/>
      <c r="AN437" s="140"/>
    </row>
    <row r="438" spans="17:40" x14ac:dyDescent="0.2">
      <c r="Q438" s="140"/>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row>
    <row r="439" spans="17:40" x14ac:dyDescent="0.2">
      <c r="Q439" s="140"/>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row>
    <row r="440" spans="17:40" x14ac:dyDescent="0.2">
      <c r="Q440" s="140"/>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row>
    <row r="441" spans="17:40" x14ac:dyDescent="0.2">
      <c r="Q441" s="140"/>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row>
    <row r="442" spans="17:40" x14ac:dyDescent="0.2">
      <c r="Q442" s="140"/>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row>
  </sheetData>
  <mergeCells count="6">
    <mergeCell ref="I16:L16"/>
    <mergeCell ref="M15:N15"/>
    <mergeCell ref="I15:L15"/>
    <mergeCell ref="D15:G15"/>
    <mergeCell ref="B13:B15"/>
    <mergeCell ref="D14:G14"/>
  </mergeCells>
  <conditionalFormatting sqref="D18:E156">
    <cfRule type="cellIs" dxfId="16" priority="63" operator="greaterThan">
      <formula>8</formula>
    </cfRule>
    <cfRule type="cellIs" dxfId="15" priority="64" operator="lessThanOrEqual">
      <formula>8</formula>
    </cfRule>
  </conditionalFormatting>
  <conditionalFormatting sqref="F18:G38 F40:G84 F86:G156">
    <cfRule type="cellIs" dxfId="14" priority="61" operator="greaterThan">
      <formula>20</formula>
    </cfRule>
    <cfRule type="cellIs" dxfId="13" priority="62" operator="lessThanOrEqual">
      <formula>20</formula>
    </cfRule>
  </conditionalFormatting>
  <conditionalFormatting sqref="G19:G38 G40:G65 E19:E156">
    <cfRule type="expression" dxfId="12" priority="52">
      <formula>D19-E19&lt;0</formula>
    </cfRule>
  </conditionalFormatting>
  <conditionalFormatting sqref="E18">
    <cfRule type="expression" dxfId="11" priority="51">
      <formula>D18-E18&lt;0</formula>
    </cfRule>
  </conditionalFormatting>
  <conditionalFormatting sqref="G18">
    <cfRule type="expression" dxfId="10" priority="49">
      <formula>F18-G18&lt;0</formula>
    </cfRule>
  </conditionalFormatting>
  <conditionalFormatting sqref="E18">
    <cfRule type="expression" dxfId="9" priority="48">
      <formula>E18&lt;=D18</formula>
    </cfRule>
  </conditionalFormatting>
  <conditionalFormatting sqref="E18">
    <cfRule type="expression" dxfId="8" priority="47">
      <formula>D18-E18&lt;0</formula>
    </cfRule>
  </conditionalFormatting>
  <conditionalFormatting sqref="G18">
    <cfRule type="expression" dxfId="7" priority="46">
      <formula>F18-G18&lt;0</formula>
    </cfRule>
  </conditionalFormatting>
  <conditionalFormatting sqref="F85">
    <cfRule type="cellIs" dxfId="6" priority="42" operator="greaterThan">
      <formula>20</formula>
    </cfRule>
    <cfRule type="cellIs" dxfId="5" priority="43" operator="lessThanOrEqual">
      <formula>20</formula>
    </cfRule>
  </conditionalFormatting>
  <conditionalFormatting sqref="G85">
    <cfRule type="cellIs" dxfId="4" priority="38" operator="greaterThan">
      <formula>20</formula>
    </cfRule>
    <cfRule type="cellIs" dxfId="3" priority="39" operator="lessThanOrEqual">
      <formula>20</formula>
    </cfRule>
  </conditionalFormatting>
  <conditionalFormatting sqref="F39:G39">
    <cfRule type="cellIs" dxfId="2" priority="3" operator="greaterThan">
      <formula>20</formula>
    </cfRule>
    <cfRule type="cellIs" dxfId="1" priority="4" operator="lessThanOrEqual">
      <formula>20</formula>
    </cfRule>
  </conditionalFormatting>
  <conditionalFormatting sqref="G39">
    <cfRule type="expression" dxfId="0" priority="1">
      <formula>F39-G39&lt;0</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3850"/>
  <sheetViews>
    <sheetView topLeftCell="K4" workbookViewId="0">
      <selection activeCell="I4" sqref="I4"/>
    </sheetView>
  </sheetViews>
  <sheetFormatPr defaultRowHeight="12" outlineLevelRow="1" x14ac:dyDescent="0.2"/>
  <cols>
    <col min="1" max="1" width="1.42578125" customWidth="1"/>
    <col min="2" max="2" width="20.7109375" style="1" customWidth="1"/>
    <col min="3" max="3" width="12.140625" style="1" customWidth="1"/>
    <col min="4" max="4" width="13.28515625" style="31" customWidth="1"/>
    <col min="5" max="5" width="10.5703125" style="28" customWidth="1"/>
    <col min="6" max="7" width="10.5703125" style="119" customWidth="1"/>
    <col min="8" max="8" width="18.7109375" customWidth="1"/>
    <col min="9" max="9" width="13.5703125" customWidth="1"/>
    <col min="10" max="10" width="19.7109375" style="7" customWidth="1"/>
    <col min="11" max="11" width="8.7109375" customWidth="1"/>
    <col min="16" max="16" width="16.28515625" style="7" customWidth="1"/>
    <col min="17" max="17" width="15.85546875" style="7" customWidth="1"/>
  </cols>
  <sheetData>
    <row r="1" spans="1:57" x14ac:dyDescent="0.2">
      <c r="A1" s="140"/>
      <c r="B1" s="141"/>
      <c r="C1" s="141"/>
      <c r="D1" s="24"/>
      <c r="E1" s="15"/>
      <c r="F1" s="22"/>
      <c r="G1" s="22"/>
      <c r="H1" s="140"/>
      <c r="I1" s="140"/>
      <c r="J1" s="6"/>
      <c r="K1" s="140"/>
      <c r="L1" s="140"/>
      <c r="M1" s="140"/>
      <c r="N1" s="140"/>
      <c r="O1" s="140"/>
      <c r="P1" s="6"/>
      <c r="Q1" s="6"/>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row>
    <row r="2" spans="1:57" ht="15.75" x14ac:dyDescent="0.25">
      <c r="A2" s="140"/>
      <c r="B2" s="209" t="str">
        <f>Guidelines!$B$2</f>
        <v>IPART Public Lighting Code Report Template</v>
      </c>
      <c r="C2" s="141"/>
      <c r="D2" s="24"/>
      <c r="E2" s="210" t="str">
        <f>'Faults data'!$D$6</f>
        <v>Essential Energy</v>
      </c>
      <c r="F2" s="22"/>
      <c r="G2" s="22"/>
      <c r="H2" s="140"/>
      <c r="I2" s="140"/>
      <c r="J2" s="6"/>
      <c r="K2" s="140"/>
      <c r="L2" s="140"/>
      <c r="M2" s="140"/>
      <c r="N2" s="140"/>
      <c r="O2" s="140"/>
      <c r="P2" s="6"/>
      <c r="Q2" s="6"/>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row>
    <row r="3" spans="1:57" x14ac:dyDescent="0.2">
      <c r="A3" s="140"/>
      <c r="B3" s="141"/>
      <c r="C3" s="141"/>
      <c r="D3" s="24"/>
      <c r="E3" s="15"/>
      <c r="F3" s="22"/>
      <c r="G3" s="22"/>
      <c r="H3" s="15"/>
      <c r="I3" s="15"/>
      <c r="J3" s="15"/>
      <c r="K3" s="140"/>
      <c r="L3" s="140"/>
      <c r="M3" s="140"/>
      <c r="N3" s="140"/>
      <c r="O3" s="140"/>
      <c r="P3" s="6"/>
      <c r="Q3" s="6"/>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row>
    <row r="4" spans="1:57" s="103" customFormat="1" x14ac:dyDescent="0.2">
      <c r="A4" s="140"/>
      <c r="B4" s="141"/>
      <c r="C4" s="141"/>
      <c r="D4" s="24"/>
      <c r="E4" s="15"/>
      <c r="F4" s="22"/>
      <c r="G4" s="22"/>
      <c r="H4" s="15"/>
      <c r="I4" s="15"/>
      <c r="J4" s="15"/>
      <c r="K4" s="140"/>
      <c r="L4" s="140"/>
      <c r="M4" s="140"/>
      <c r="N4" s="140"/>
      <c r="O4" s="140"/>
      <c r="P4" s="6"/>
      <c r="Q4" s="6"/>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row>
    <row r="5" spans="1:57" s="103" customFormat="1" x14ac:dyDescent="0.2">
      <c r="A5" s="140"/>
      <c r="B5" s="141"/>
      <c r="C5" s="141"/>
      <c r="D5" s="24"/>
      <c r="E5" s="15"/>
      <c r="F5" s="22"/>
      <c r="G5" s="22"/>
      <c r="H5" s="15"/>
      <c r="I5" s="15"/>
      <c r="J5" s="15"/>
      <c r="K5" s="140"/>
      <c r="L5" s="140"/>
      <c r="M5" s="140"/>
      <c r="N5" s="140"/>
      <c r="O5" s="140"/>
      <c r="P5" s="6"/>
      <c r="Q5" s="6"/>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row>
    <row r="6" spans="1:57" ht="15.75" x14ac:dyDescent="0.25">
      <c r="A6" s="140"/>
      <c r="B6" s="40" t="s">
        <v>174</v>
      </c>
      <c r="C6" s="141"/>
      <c r="D6" s="141"/>
      <c r="E6" s="141"/>
      <c r="F6" s="22"/>
      <c r="G6" s="22"/>
      <c r="H6" s="15"/>
      <c r="I6" s="15"/>
      <c r="J6" s="15"/>
      <c r="K6" s="140"/>
      <c r="L6" s="140"/>
      <c r="M6" s="140"/>
      <c r="N6" s="140"/>
      <c r="O6" s="140"/>
      <c r="P6" s="6"/>
      <c r="Q6" s="6"/>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row>
    <row r="7" spans="1:57" x14ac:dyDescent="0.2">
      <c r="A7" s="140"/>
      <c r="B7" s="141"/>
      <c r="C7" s="141"/>
      <c r="D7" s="24"/>
      <c r="E7" s="15"/>
      <c r="F7" s="22"/>
      <c r="G7" s="22"/>
      <c r="H7" s="15"/>
      <c r="I7" s="15"/>
      <c r="J7" s="15"/>
      <c r="K7" s="140"/>
      <c r="L7" s="140"/>
      <c r="M7" s="140"/>
      <c r="N7" s="140"/>
      <c r="O7" s="140"/>
      <c r="P7" s="157" t="s">
        <v>175</v>
      </c>
      <c r="Q7" s="158"/>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row>
    <row r="8" spans="1:57" x14ac:dyDescent="0.2">
      <c r="A8" s="140"/>
      <c r="B8" s="211" t="str">
        <f>'Faults data'!B10</f>
        <v>REPORTING PERIOD:</v>
      </c>
      <c r="C8" s="212" t="str">
        <f>'Faults data'!D10</f>
        <v>Q4 - April to June</v>
      </c>
      <c r="D8" s="100"/>
      <c r="E8" s="25"/>
      <c r="F8" s="116"/>
      <c r="G8" s="116"/>
      <c r="H8" s="49"/>
      <c r="I8" s="49"/>
      <c r="J8" s="49">
        <f>COUNTIF(I:I,0)</f>
        <v>0</v>
      </c>
      <c r="K8" s="49"/>
      <c r="L8" s="49"/>
      <c r="M8" s="140"/>
      <c r="N8" s="140"/>
      <c r="O8" s="140"/>
      <c r="P8" s="213" t="str">
        <f>L16</f>
        <v>General</v>
      </c>
      <c r="Q8" s="214" t="str">
        <f>N16</f>
        <v>Specific</v>
      </c>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row>
    <row r="9" spans="1:57" x14ac:dyDescent="0.2">
      <c r="A9" s="140"/>
      <c r="B9" s="215" t="str">
        <f>'Faults data'!B11</f>
        <v>Start date</v>
      </c>
      <c r="C9" s="216">
        <f>VALUE('Faults data'!D11)</f>
        <v>44287</v>
      </c>
      <c r="D9" s="101"/>
      <c r="E9" s="25"/>
      <c r="F9" s="117"/>
      <c r="G9" s="117"/>
      <c r="H9" s="25"/>
      <c r="I9" s="25"/>
      <c r="J9" s="25">
        <f>COUNTIF(I:I,1)</f>
        <v>2711</v>
      </c>
      <c r="K9" s="50"/>
      <c r="L9" s="49"/>
      <c r="M9" s="140"/>
      <c r="N9" s="140"/>
      <c r="O9" s="140"/>
      <c r="P9" s="184">
        <v>10</v>
      </c>
      <c r="Q9" s="185">
        <v>20</v>
      </c>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row>
    <row r="10" spans="1:57" x14ac:dyDescent="0.2">
      <c r="A10" s="140"/>
      <c r="B10" s="217" t="str">
        <f>'Faults data'!B12</f>
        <v>End date</v>
      </c>
      <c r="C10" s="218">
        <f>VALUE('Faults data'!D12)</f>
        <v>44377</v>
      </c>
      <c r="D10" s="102"/>
      <c r="E10" s="25"/>
      <c r="F10" s="117"/>
      <c r="G10" s="117"/>
      <c r="H10" s="25"/>
      <c r="I10" s="25"/>
      <c r="J10" s="25">
        <f>SUM(J8:J9)</f>
        <v>2711</v>
      </c>
      <c r="K10" s="49"/>
      <c r="L10" s="51"/>
      <c r="M10" s="140"/>
      <c r="N10" s="140"/>
      <c r="O10" s="140"/>
      <c r="P10" s="6"/>
      <c r="Q10" s="6"/>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row>
    <row r="11" spans="1:57" s="103" customFormat="1" x14ac:dyDescent="0.2">
      <c r="A11" s="140"/>
      <c r="B11" s="24"/>
      <c r="C11" s="52"/>
      <c r="D11" s="52"/>
      <c r="E11" s="25"/>
      <c r="F11" s="117"/>
      <c r="G11" s="117"/>
      <c r="H11" s="25"/>
      <c r="I11" s="25"/>
      <c r="J11" s="25"/>
      <c r="K11" s="49"/>
      <c r="L11" s="51"/>
      <c r="M11" s="140"/>
      <c r="N11" s="140"/>
      <c r="O11" s="140"/>
      <c r="P11" s="6"/>
      <c r="Q11" s="6"/>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row>
    <row r="12" spans="1:57" s="103" customFormat="1" x14ac:dyDescent="0.2">
      <c r="A12" s="140"/>
      <c r="B12" s="24"/>
      <c r="C12" s="52"/>
      <c r="D12" s="52"/>
      <c r="E12" s="25"/>
      <c r="F12" s="117"/>
      <c r="G12" s="117"/>
      <c r="H12" s="25"/>
      <c r="I12" s="25"/>
      <c r="J12" s="25"/>
      <c r="K12" s="49"/>
      <c r="L12" s="272" t="s">
        <v>176</v>
      </c>
      <c r="M12" s="273"/>
      <c r="N12" s="273"/>
      <c r="O12" s="273"/>
      <c r="P12" s="274"/>
      <c r="Q12" s="275"/>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row>
    <row r="13" spans="1:57" s="103" customFormat="1" x14ac:dyDescent="0.2">
      <c r="A13" s="140"/>
      <c r="B13" s="24"/>
      <c r="C13" s="52"/>
      <c r="D13" s="52"/>
      <c r="E13" s="25"/>
      <c r="F13" s="117"/>
      <c r="G13" s="117"/>
      <c r="H13" s="25"/>
      <c r="I13" s="25"/>
      <c r="J13" s="25"/>
      <c r="K13" s="120"/>
      <c r="L13" s="283">
        <f t="shared" ref="L13:Q13" si="0">COUNTIF(L18:L2728,"&gt;=0")</f>
        <v>0</v>
      </c>
      <c r="M13" s="284">
        <f t="shared" si="0"/>
        <v>0</v>
      </c>
      <c r="N13" s="284">
        <f t="shared" si="0"/>
        <v>0</v>
      </c>
      <c r="O13" s="284">
        <f t="shared" si="0"/>
        <v>0</v>
      </c>
      <c r="P13" s="284">
        <f t="shared" si="0"/>
        <v>0</v>
      </c>
      <c r="Q13" s="285">
        <f t="shared" si="0"/>
        <v>0</v>
      </c>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row>
    <row r="14" spans="1:57" s="103" customFormat="1" x14ac:dyDescent="0.2">
      <c r="A14" s="140"/>
      <c r="B14" s="24"/>
      <c r="C14" s="52"/>
      <c r="D14" s="52"/>
      <c r="E14" s="25"/>
      <c r="F14" s="117"/>
      <c r="G14" s="117"/>
      <c r="H14" s="25"/>
      <c r="I14" s="25"/>
      <c r="J14" s="25"/>
      <c r="K14" s="49"/>
      <c r="L14" s="49"/>
      <c r="M14" s="49"/>
      <c r="N14" s="49"/>
      <c r="O14" s="49"/>
      <c r="P14" s="49"/>
      <c r="Q14" s="49"/>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row>
    <row r="15" spans="1:57" ht="12.75" thickBot="1" x14ac:dyDescent="0.25">
      <c r="A15" s="140"/>
      <c r="B15" s="141"/>
      <c r="C15" s="141"/>
      <c r="D15" s="24"/>
      <c r="E15" s="15"/>
      <c r="F15" s="22"/>
      <c r="G15" s="22"/>
      <c r="H15" s="22"/>
      <c r="I15" s="22"/>
      <c r="J15" s="22"/>
      <c r="K15" s="140"/>
      <c r="L15" s="3" t="s">
        <v>177</v>
      </c>
      <c r="M15" s="140"/>
      <c r="N15" s="140"/>
      <c r="O15" s="6"/>
      <c r="P15" s="6"/>
      <c r="Q15" s="6"/>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row>
    <row r="16" spans="1:57" ht="54" customHeight="1" x14ac:dyDescent="0.2">
      <c r="A16" s="140"/>
      <c r="B16" s="219" t="str">
        <f>'Faults data'!B17</f>
        <v>Customer</v>
      </c>
      <c r="C16" s="220" t="str">
        <f>'Faults data'!F17</f>
        <v>Reason why Service
Standards do not apply</v>
      </c>
      <c r="D16" s="220" t="str">
        <f>'Faults data'!I17</f>
        <v>Date 
repaired</v>
      </c>
      <c r="E16" s="98" t="s">
        <v>178</v>
      </c>
      <c r="F16" s="221" t="str">
        <f>'Faults data'!M17</f>
        <v>Fault Type</v>
      </c>
      <c r="G16" s="221" t="str">
        <f>'Faults data'!N17</f>
        <v xml:space="preserve">Priority 
fault </v>
      </c>
      <c r="H16" s="222" t="str">
        <f>'Faults data'!L17</f>
        <v>Number of business days taken to repair fault (net of excluded days)</v>
      </c>
      <c r="I16" s="222" t="str">
        <f>'Faults data'!S17</f>
        <v>Outstanding repair</v>
      </c>
      <c r="J16" s="239" t="s">
        <v>179</v>
      </c>
      <c r="K16" s="5"/>
      <c r="L16" s="225" t="str">
        <f>Lists!E11</f>
        <v>General</v>
      </c>
      <c r="M16" s="226" t="str">
        <f>L16&amp;" Priority"</f>
        <v>General Priority</v>
      </c>
      <c r="N16" s="226" t="str">
        <f>Lists!E12</f>
        <v>Specific</v>
      </c>
      <c r="O16" s="226" t="str">
        <f>N16&amp;" Priority"</f>
        <v>Specific Priority</v>
      </c>
      <c r="P16" s="227" t="str">
        <f>"Fault repairs that exceeded "&amp;P9&amp;" days - "&amp;P8</f>
        <v>Fault repairs that exceeded 10 days - General</v>
      </c>
      <c r="Q16" s="228" t="str">
        <f>"Fault repairs that exceeded "&amp;Q9&amp;" days - "&amp;Q8</f>
        <v>Fault repairs that exceeded 20 days - Specific</v>
      </c>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row>
    <row r="17" spans="1:57" ht="42.75" customHeight="1" thickBot="1" x14ac:dyDescent="0.25">
      <c r="A17" s="140"/>
      <c r="B17" s="99"/>
      <c r="C17" s="111" t="s">
        <v>180</v>
      </c>
      <c r="D17" s="111"/>
      <c r="E17" s="112" t="s">
        <v>181</v>
      </c>
      <c r="F17" s="118"/>
      <c r="G17" s="282" t="str">
        <f>Lists!$F$11</f>
        <v>Yes</v>
      </c>
      <c r="H17" s="112"/>
      <c r="I17" s="112" t="s">
        <v>182</v>
      </c>
      <c r="J17" s="110" t="s">
        <v>183</v>
      </c>
      <c r="K17" s="113"/>
      <c r="L17" s="114"/>
      <c r="M17" s="229" t="str">
        <f>Lists!$F$11</f>
        <v>Yes</v>
      </c>
      <c r="N17" s="115"/>
      <c r="O17" s="229" t="str">
        <f>Lists!$F$11</f>
        <v>Yes</v>
      </c>
      <c r="P17" s="159"/>
      <c r="Q17" s="16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row>
    <row r="18" spans="1:57" ht="14.25" customHeight="1" x14ac:dyDescent="0.2">
      <c r="A18" s="234">
        <f>'Faults data'!A18</f>
        <v>1</v>
      </c>
      <c r="B18" s="320">
        <f>'Faults data'!B18</f>
        <v>0</v>
      </c>
      <c r="C18" s="223">
        <f>IFERROR(MATCH('Faults data'!F18,Lists!$C$11:$C$14,0),0)</f>
        <v>0</v>
      </c>
      <c r="D18" s="216">
        <f>VALUE('Faults data'!I18)</f>
        <v>0</v>
      </c>
      <c r="E18" s="224">
        <f t="shared" ref="E18" si="1">IFERROR(IF(OR(D18&lt;$C$9,D18&gt;$C$10),0,1),0)</f>
        <v>0</v>
      </c>
      <c r="F18" s="224">
        <f>'Faults data'!M18</f>
        <v>0</v>
      </c>
      <c r="G18" s="224" t="str">
        <f>IF('Faults data'!N18=$G$17,$G$17,".")</f>
        <v>.</v>
      </c>
      <c r="H18" s="224" t="str">
        <f>IF(ISNUMBER('Faults data'!L18),'Faults data'!L18,".")</f>
        <v>.</v>
      </c>
      <c r="I18" s="224">
        <f>IF('Faults data'!S18=Lists!$F$11,0,1)</f>
        <v>1</v>
      </c>
      <c r="J18" s="240" t="str">
        <f t="shared" ref="J18:J81" si="2">IF(OR(C18&gt;0,E18=0,H18="."),".",H18)</f>
        <v>.</v>
      </c>
      <c r="K18" s="241"/>
      <c r="L18" s="230" t="str">
        <f t="shared" ref="L18:L81" si="3">IF(L$16=$F18,$J18,".")</f>
        <v>.</v>
      </c>
      <c r="M18" s="231" t="str">
        <f t="shared" ref="M18:M81" si="4">IF(AND(L18&gt;0,$G18=M$17),L18,".")</f>
        <v>.</v>
      </c>
      <c r="N18" s="231" t="str">
        <f t="shared" ref="N18:N81" si="5">IF(N$16=$F18,$J18,".")</f>
        <v>.</v>
      </c>
      <c r="O18" s="231" t="str">
        <f>IF(AND(N18&gt;=0,$G18=O$17),N18,".")</f>
        <v>.</v>
      </c>
      <c r="P18" s="232" t="str">
        <f>IF(L18&gt;P$9,L18,".")</f>
        <v>.</v>
      </c>
      <c r="Q18" s="233" t="str">
        <f>IF(N18&gt;Q$9,N18,".")</f>
        <v>.</v>
      </c>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row>
    <row r="19" spans="1:57" x14ac:dyDescent="0.2">
      <c r="A19" s="234">
        <f>'Faults data'!A19</f>
        <v>2</v>
      </c>
      <c r="B19" s="320">
        <f>'Faults data'!B19</f>
        <v>0</v>
      </c>
      <c r="C19" s="223">
        <f>IFERROR(MATCH('Faults data'!F19,Lists!$C$11:$C$14,0),0)</f>
        <v>0</v>
      </c>
      <c r="D19" s="216">
        <f>VALUE('Faults data'!I19)</f>
        <v>0</v>
      </c>
      <c r="E19" s="224">
        <f>IFERROR(IF(OR(D19&lt;$C$9,D19&gt;$C$10),0,1),0)</f>
        <v>0</v>
      </c>
      <c r="F19" s="224">
        <f>'Faults data'!M19</f>
        <v>0</v>
      </c>
      <c r="G19" s="224" t="str">
        <f>IF('Faults data'!N19=$G$17,$G$17,".")</f>
        <v>.</v>
      </c>
      <c r="H19" s="224" t="str">
        <f>IF(ISNUMBER('Faults data'!L19),'Faults data'!L19,".")</f>
        <v>.</v>
      </c>
      <c r="I19" s="224">
        <f>IF('Faults data'!S19=Lists!$F$11,0,1)</f>
        <v>1</v>
      </c>
      <c r="J19" s="240" t="str">
        <f t="shared" si="2"/>
        <v>.</v>
      </c>
      <c r="K19" s="241"/>
      <c r="L19" s="230" t="str">
        <f t="shared" si="3"/>
        <v>.</v>
      </c>
      <c r="M19" s="231" t="str">
        <f t="shared" si="4"/>
        <v>.</v>
      </c>
      <c r="N19" s="231" t="str">
        <f t="shared" si="5"/>
        <v>.</v>
      </c>
      <c r="O19" s="231" t="str">
        <f t="shared" ref="O19:O82" si="6">IF(AND(N19&gt;=0,$G19=O$17),N19,".")</f>
        <v>.</v>
      </c>
      <c r="P19" s="232" t="str">
        <f t="shared" ref="P19:P26" si="7">IF(L19&gt;P$9,L19,".")</f>
        <v>.</v>
      </c>
      <c r="Q19" s="233" t="str">
        <f t="shared" ref="Q19:Q26" si="8">IF(N19&gt;Q$9,N19,".")</f>
        <v>.</v>
      </c>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row>
    <row r="20" spans="1:57" ht="11.25" customHeight="1" x14ac:dyDescent="0.2">
      <c r="A20" s="234">
        <f>'Faults data'!A20</f>
        <v>3</v>
      </c>
      <c r="B20" s="320">
        <f>'Faults data'!B20</f>
        <v>0</v>
      </c>
      <c r="C20" s="223">
        <f>IFERROR(MATCH('Faults data'!F20,Lists!$C$11:$C$14,0),0)</f>
        <v>0</v>
      </c>
      <c r="D20" s="216">
        <f>VALUE('Faults data'!I20)</f>
        <v>0</v>
      </c>
      <c r="E20" s="224">
        <f t="shared" ref="E20:E83" si="9">IFERROR(IF(OR(D20&lt;$C$9,D20&gt;$C$10),0,1),0)</f>
        <v>0</v>
      </c>
      <c r="F20" s="224">
        <f>'Faults data'!M20</f>
        <v>0</v>
      </c>
      <c r="G20" s="224" t="str">
        <f>IF('Faults data'!N20=$G$17,$G$17,".")</f>
        <v>.</v>
      </c>
      <c r="H20" s="224" t="str">
        <f>IF(ISNUMBER('Faults data'!L20),'Faults data'!L20,".")</f>
        <v>.</v>
      </c>
      <c r="I20" s="224">
        <f>IF('Faults data'!S20=Lists!$F$11,0,1)</f>
        <v>1</v>
      </c>
      <c r="J20" s="240" t="str">
        <f t="shared" si="2"/>
        <v>.</v>
      </c>
      <c r="K20" s="241"/>
      <c r="L20" s="230" t="str">
        <f t="shared" si="3"/>
        <v>.</v>
      </c>
      <c r="M20" s="231" t="str">
        <f t="shared" si="4"/>
        <v>.</v>
      </c>
      <c r="N20" s="231" t="str">
        <f t="shared" si="5"/>
        <v>.</v>
      </c>
      <c r="O20" s="231" t="str">
        <f t="shared" si="6"/>
        <v>.</v>
      </c>
      <c r="P20" s="232" t="str">
        <f t="shared" si="7"/>
        <v>.</v>
      </c>
      <c r="Q20" s="233" t="str">
        <f t="shared" si="8"/>
        <v>.</v>
      </c>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row>
    <row r="21" spans="1:57" x14ac:dyDescent="0.2">
      <c r="A21" s="234">
        <f>'Faults data'!A21</f>
        <v>4</v>
      </c>
      <c r="B21" s="320">
        <f>'Faults data'!B21</f>
        <v>0</v>
      </c>
      <c r="C21" s="223">
        <f>IFERROR(MATCH('Faults data'!F21,Lists!$C$11:$C$14,0),0)</f>
        <v>0</v>
      </c>
      <c r="D21" s="216">
        <f>VALUE('Faults data'!I21)</f>
        <v>0</v>
      </c>
      <c r="E21" s="224">
        <f t="shared" si="9"/>
        <v>0</v>
      </c>
      <c r="F21" s="224">
        <f>'Faults data'!M21</f>
        <v>0</v>
      </c>
      <c r="G21" s="224" t="str">
        <f>IF('Faults data'!N21=$G$17,$G$17,".")</f>
        <v>.</v>
      </c>
      <c r="H21" s="224" t="str">
        <f>IF(ISNUMBER('Faults data'!L21),'Faults data'!L21,".")</f>
        <v>.</v>
      </c>
      <c r="I21" s="224">
        <f>IF('Faults data'!S21=Lists!$F$11,0,1)</f>
        <v>1</v>
      </c>
      <c r="J21" s="240" t="str">
        <f t="shared" si="2"/>
        <v>.</v>
      </c>
      <c r="K21" s="241"/>
      <c r="L21" s="230" t="str">
        <f t="shared" si="3"/>
        <v>.</v>
      </c>
      <c r="M21" s="231" t="str">
        <f t="shared" si="4"/>
        <v>.</v>
      </c>
      <c r="N21" s="231" t="str">
        <f t="shared" si="5"/>
        <v>.</v>
      </c>
      <c r="O21" s="231" t="str">
        <f t="shared" si="6"/>
        <v>.</v>
      </c>
      <c r="P21" s="232" t="str">
        <f t="shared" si="7"/>
        <v>.</v>
      </c>
      <c r="Q21" s="233" t="str">
        <f t="shared" si="8"/>
        <v>.</v>
      </c>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row>
    <row r="22" spans="1:57" x14ac:dyDescent="0.2">
      <c r="A22" s="234">
        <f>'Faults data'!A22</f>
        <v>5</v>
      </c>
      <c r="B22" s="320">
        <f>'Faults data'!B22</f>
        <v>0</v>
      </c>
      <c r="C22" s="223">
        <f>IFERROR(MATCH('Faults data'!F22,Lists!$C$11:$C$14,0),0)</f>
        <v>0</v>
      </c>
      <c r="D22" s="216">
        <f>VALUE('Faults data'!I22)</f>
        <v>0</v>
      </c>
      <c r="E22" s="224">
        <f t="shared" si="9"/>
        <v>0</v>
      </c>
      <c r="F22" s="224">
        <f>'Faults data'!M22</f>
        <v>0</v>
      </c>
      <c r="G22" s="224" t="str">
        <f>IF('Faults data'!N22=$G$17,$G$17,".")</f>
        <v>.</v>
      </c>
      <c r="H22" s="224" t="str">
        <f>IF(ISNUMBER('Faults data'!L22),'Faults data'!L22,".")</f>
        <v>.</v>
      </c>
      <c r="I22" s="224">
        <f>IF('Faults data'!S22=Lists!$F$11,0,1)</f>
        <v>1</v>
      </c>
      <c r="J22" s="240" t="str">
        <f t="shared" si="2"/>
        <v>.</v>
      </c>
      <c r="K22" s="241"/>
      <c r="L22" s="230" t="str">
        <f t="shared" si="3"/>
        <v>.</v>
      </c>
      <c r="M22" s="231" t="str">
        <f t="shared" si="4"/>
        <v>.</v>
      </c>
      <c r="N22" s="231" t="str">
        <f t="shared" si="5"/>
        <v>.</v>
      </c>
      <c r="O22" s="231" t="str">
        <f t="shared" si="6"/>
        <v>.</v>
      </c>
      <c r="P22" s="232" t="str">
        <f t="shared" si="7"/>
        <v>.</v>
      </c>
      <c r="Q22" s="233" t="str">
        <f t="shared" si="8"/>
        <v>.</v>
      </c>
      <c r="R22" s="140"/>
      <c r="S22" s="140"/>
      <c r="T22" s="241"/>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row>
    <row r="23" spans="1:57" x14ac:dyDescent="0.2">
      <c r="A23" s="234">
        <f>'Faults data'!A23</f>
        <v>6</v>
      </c>
      <c r="B23" s="320">
        <f>'Faults data'!B23</f>
        <v>0</v>
      </c>
      <c r="C23" s="223">
        <f>IFERROR(MATCH('Faults data'!F23,Lists!$C$11:$C$14,0),0)</f>
        <v>0</v>
      </c>
      <c r="D23" s="216">
        <f>VALUE('Faults data'!I23)</f>
        <v>0</v>
      </c>
      <c r="E23" s="224">
        <f t="shared" si="9"/>
        <v>0</v>
      </c>
      <c r="F23" s="224">
        <f>'Faults data'!M23</f>
        <v>0</v>
      </c>
      <c r="G23" s="224" t="str">
        <f>IF('Faults data'!N23=$G$17,$G$17,".")</f>
        <v>.</v>
      </c>
      <c r="H23" s="224" t="str">
        <f>IF(ISNUMBER('Faults data'!L23),'Faults data'!L23,".")</f>
        <v>.</v>
      </c>
      <c r="I23" s="224">
        <f>IF('Faults data'!S23=Lists!$F$11,0,1)</f>
        <v>1</v>
      </c>
      <c r="J23" s="240" t="str">
        <f t="shared" si="2"/>
        <v>.</v>
      </c>
      <c r="K23" s="241"/>
      <c r="L23" s="230" t="str">
        <f t="shared" si="3"/>
        <v>.</v>
      </c>
      <c r="M23" s="231" t="str">
        <f t="shared" si="4"/>
        <v>.</v>
      </c>
      <c r="N23" s="231" t="str">
        <f t="shared" si="5"/>
        <v>.</v>
      </c>
      <c r="O23" s="231" t="str">
        <f t="shared" si="6"/>
        <v>.</v>
      </c>
      <c r="P23" s="232" t="str">
        <f t="shared" si="7"/>
        <v>.</v>
      </c>
      <c r="Q23" s="233" t="str">
        <f t="shared" si="8"/>
        <v>.</v>
      </c>
      <c r="R23" s="140"/>
      <c r="S23" s="140"/>
      <c r="T23" s="241"/>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row>
    <row r="24" spans="1:57" x14ac:dyDescent="0.2">
      <c r="A24" s="234">
        <f>'Faults data'!A24</f>
        <v>7</v>
      </c>
      <c r="B24" s="320">
        <f>'Faults data'!B24</f>
        <v>0</v>
      </c>
      <c r="C24" s="223">
        <f>IFERROR(MATCH('Faults data'!F24,Lists!$C$11:$C$14,0),0)</f>
        <v>0</v>
      </c>
      <c r="D24" s="216">
        <f>VALUE('Faults data'!I24)</f>
        <v>0</v>
      </c>
      <c r="E24" s="224">
        <f t="shared" si="9"/>
        <v>0</v>
      </c>
      <c r="F24" s="224">
        <f>'Faults data'!M24</f>
        <v>0</v>
      </c>
      <c r="G24" s="224" t="str">
        <f>IF('Faults data'!N24=$G$17,$G$17,".")</f>
        <v>.</v>
      </c>
      <c r="H24" s="224" t="str">
        <f>IF(ISNUMBER('Faults data'!L24),'Faults data'!L24,".")</f>
        <v>.</v>
      </c>
      <c r="I24" s="224">
        <f>IF('Faults data'!S24=Lists!$F$11,0,1)</f>
        <v>1</v>
      </c>
      <c r="J24" s="240" t="str">
        <f t="shared" si="2"/>
        <v>.</v>
      </c>
      <c r="K24" s="241"/>
      <c r="L24" s="230" t="str">
        <f t="shared" si="3"/>
        <v>.</v>
      </c>
      <c r="M24" s="231" t="str">
        <f t="shared" si="4"/>
        <v>.</v>
      </c>
      <c r="N24" s="231" t="str">
        <f t="shared" si="5"/>
        <v>.</v>
      </c>
      <c r="O24" s="231" t="str">
        <f t="shared" si="6"/>
        <v>.</v>
      </c>
      <c r="P24" s="232" t="str">
        <f t="shared" si="7"/>
        <v>.</v>
      </c>
      <c r="Q24" s="233" t="str">
        <f t="shared" si="8"/>
        <v>.</v>
      </c>
      <c r="R24" s="140"/>
      <c r="S24" s="140"/>
      <c r="T24" s="241"/>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row>
    <row r="25" spans="1:57" x14ac:dyDescent="0.2">
      <c r="A25" s="234">
        <f>'Faults data'!A25</f>
        <v>8</v>
      </c>
      <c r="B25" s="320">
        <f>'Faults data'!B25</f>
        <v>0</v>
      </c>
      <c r="C25" s="223">
        <f>IFERROR(MATCH('Faults data'!F25,Lists!$C$11:$C$14,0),0)</f>
        <v>0</v>
      </c>
      <c r="D25" s="216">
        <f>VALUE('Faults data'!I25)</f>
        <v>0</v>
      </c>
      <c r="E25" s="224">
        <f t="shared" si="9"/>
        <v>0</v>
      </c>
      <c r="F25" s="224">
        <f>'Faults data'!M25</f>
        <v>0</v>
      </c>
      <c r="G25" s="224" t="str">
        <f>IF('Faults data'!N25=$G$17,$G$17,".")</f>
        <v>.</v>
      </c>
      <c r="H25" s="224" t="str">
        <f>IF(ISNUMBER('Faults data'!L25),'Faults data'!L25,".")</f>
        <v>.</v>
      </c>
      <c r="I25" s="224">
        <f>IF('Faults data'!S25=Lists!$F$11,0,1)</f>
        <v>1</v>
      </c>
      <c r="J25" s="240" t="str">
        <f t="shared" si="2"/>
        <v>.</v>
      </c>
      <c r="K25" s="241"/>
      <c r="L25" s="230" t="str">
        <f t="shared" si="3"/>
        <v>.</v>
      </c>
      <c r="M25" s="231" t="str">
        <f t="shared" si="4"/>
        <v>.</v>
      </c>
      <c r="N25" s="231" t="str">
        <f t="shared" si="5"/>
        <v>.</v>
      </c>
      <c r="O25" s="231" t="str">
        <f t="shared" si="6"/>
        <v>.</v>
      </c>
      <c r="P25" s="232" t="str">
        <f t="shared" si="7"/>
        <v>.</v>
      </c>
      <c r="Q25" s="233" t="str">
        <f t="shared" si="8"/>
        <v>.</v>
      </c>
      <c r="R25" s="140"/>
      <c r="S25" s="140"/>
      <c r="T25" s="241"/>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row>
    <row r="26" spans="1:57" x14ac:dyDescent="0.2">
      <c r="A26" s="234">
        <f>'Faults data'!A26</f>
        <v>9</v>
      </c>
      <c r="B26" s="320">
        <f>'Faults data'!B26</f>
        <v>0</v>
      </c>
      <c r="C26" s="223">
        <f>IFERROR(MATCH('Faults data'!F26,Lists!$C$11:$C$14,0),0)</f>
        <v>0</v>
      </c>
      <c r="D26" s="216">
        <f>VALUE('Faults data'!I26)</f>
        <v>0</v>
      </c>
      <c r="E26" s="224">
        <f t="shared" si="9"/>
        <v>0</v>
      </c>
      <c r="F26" s="224">
        <f>'Faults data'!M26</f>
        <v>0</v>
      </c>
      <c r="G26" s="224" t="str">
        <f>IF('Faults data'!N26=$G$17,$G$17,".")</f>
        <v>.</v>
      </c>
      <c r="H26" s="224" t="str">
        <f>IF(ISNUMBER('Faults data'!L26),'Faults data'!L26,".")</f>
        <v>.</v>
      </c>
      <c r="I26" s="224">
        <f>IF('Faults data'!S26=Lists!$F$11,0,1)</f>
        <v>1</v>
      </c>
      <c r="J26" s="240" t="str">
        <f t="shared" si="2"/>
        <v>.</v>
      </c>
      <c r="K26" s="241"/>
      <c r="L26" s="230" t="str">
        <f>IF(L$16=$F26,$J26,".")</f>
        <v>.</v>
      </c>
      <c r="M26" s="231" t="str">
        <f t="shared" si="4"/>
        <v>.</v>
      </c>
      <c r="N26" s="231" t="str">
        <f t="shared" si="5"/>
        <v>.</v>
      </c>
      <c r="O26" s="231" t="str">
        <f t="shared" si="6"/>
        <v>.</v>
      </c>
      <c r="P26" s="232" t="str">
        <f t="shared" si="7"/>
        <v>.</v>
      </c>
      <c r="Q26" s="233" t="str">
        <f t="shared" si="8"/>
        <v>.</v>
      </c>
      <c r="R26" s="140"/>
      <c r="S26" s="140"/>
      <c r="T26" s="241"/>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row>
    <row r="27" spans="1:57" x14ac:dyDescent="0.2">
      <c r="A27" s="234">
        <f>'Faults data'!A27</f>
        <v>10</v>
      </c>
      <c r="B27" s="320">
        <f>'Faults data'!B27</f>
        <v>0</v>
      </c>
      <c r="C27" s="223">
        <f>IFERROR(MATCH('Faults data'!F27,Lists!$C$11:$C$14,0),0)</f>
        <v>0</v>
      </c>
      <c r="D27" s="216">
        <f>VALUE('Faults data'!I27)</f>
        <v>0</v>
      </c>
      <c r="E27" s="224">
        <f t="shared" si="9"/>
        <v>0</v>
      </c>
      <c r="F27" s="224">
        <f>'Faults data'!M27</f>
        <v>0</v>
      </c>
      <c r="G27" s="224" t="str">
        <f>IF('Faults data'!N27=$G$17,$G$17,".")</f>
        <v>.</v>
      </c>
      <c r="H27" s="224" t="str">
        <f>IF(ISNUMBER('Faults data'!L27),'Faults data'!L27,".")</f>
        <v>.</v>
      </c>
      <c r="I27" s="224">
        <f>IF('Faults data'!S27=Lists!$F$11,0,1)</f>
        <v>1</v>
      </c>
      <c r="J27" s="240" t="str">
        <f t="shared" si="2"/>
        <v>.</v>
      </c>
      <c r="K27" s="241"/>
      <c r="L27" s="230" t="str">
        <f t="shared" si="3"/>
        <v>.</v>
      </c>
      <c r="M27" s="231" t="str">
        <f t="shared" si="4"/>
        <v>.</v>
      </c>
      <c r="N27" s="231" t="str">
        <f t="shared" si="5"/>
        <v>.</v>
      </c>
      <c r="O27" s="231" t="str">
        <f t="shared" si="6"/>
        <v>.</v>
      </c>
      <c r="P27" s="232" t="str">
        <f t="shared" ref="P27:P90" si="10">IF(L27&gt;P$9,L27,".")</f>
        <v>.</v>
      </c>
      <c r="Q27" s="233" t="str">
        <f t="shared" ref="Q27:Q90" si="11">IF(N27&gt;Q$9,N27,".")</f>
        <v>.</v>
      </c>
      <c r="R27" s="140"/>
      <c r="S27" s="140"/>
      <c r="T27" s="241"/>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row>
    <row r="28" spans="1:57" x14ac:dyDescent="0.2">
      <c r="A28" s="234">
        <f>'Faults data'!A28</f>
        <v>11</v>
      </c>
      <c r="B28" s="320">
        <f>'Faults data'!B28</f>
        <v>0</v>
      </c>
      <c r="C28" s="223">
        <f>IFERROR(MATCH('Faults data'!F28,Lists!$C$11:$C$14,0),0)</f>
        <v>0</v>
      </c>
      <c r="D28" s="216">
        <f>VALUE('Faults data'!I28)</f>
        <v>0</v>
      </c>
      <c r="E28" s="224">
        <f t="shared" si="9"/>
        <v>0</v>
      </c>
      <c r="F28" s="224">
        <f>'Faults data'!M28</f>
        <v>0</v>
      </c>
      <c r="G28" s="224" t="str">
        <f>IF('Faults data'!N28=$G$17,$G$17,".")</f>
        <v>.</v>
      </c>
      <c r="H28" s="224" t="str">
        <f>IF(ISNUMBER('Faults data'!L28),'Faults data'!L28,".")</f>
        <v>.</v>
      </c>
      <c r="I28" s="224">
        <f>IF('Faults data'!S28=Lists!$F$11,0,1)</f>
        <v>1</v>
      </c>
      <c r="J28" s="240" t="str">
        <f t="shared" si="2"/>
        <v>.</v>
      </c>
      <c r="K28" s="241"/>
      <c r="L28" s="230" t="str">
        <f t="shared" si="3"/>
        <v>.</v>
      </c>
      <c r="M28" s="231" t="str">
        <f t="shared" si="4"/>
        <v>.</v>
      </c>
      <c r="N28" s="231" t="str">
        <f t="shared" si="5"/>
        <v>.</v>
      </c>
      <c r="O28" s="231" t="str">
        <f t="shared" si="6"/>
        <v>.</v>
      </c>
      <c r="P28" s="232" t="str">
        <f>IF(L28&gt;P$9,L28,".")</f>
        <v>.</v>
      </c>
      <c r="Q28" s="233" t="str">
        <f t="shared" si="11"/>
        <v>.</v>
      </c>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row>
    <row r="29" spans="1:57" x14ac:dyDescent="0.2">
      <c r="A29" s="234">
        <f>'Faults data'!A29</f>
        <v>12</v>
      </c>
      <c r="B29" s="320">
        <f>'Faults data'!B29</f>
        <v>0</v>
      </c>
      <c r="C29" s="223">
        <f>IFERROR(MATCH('Faults data'!F29,Lists!$C$11:$C$14,0),0)</f>
        <v>0</v>
      </c>
      <c r="D29" s="216">
        <f>VALUE('Faults data'!I29)</f>
        <v>0</v>
      </c>
      <c r="E29" s="224">
        <f t="shared" si="9"/>
        <v>0</v>
      </c>
      <c r="F29" s="224">
        <f>'Faults data'!M29</f>
        <v>0</v>
      </c>
      <c r="G29" s="224" t="str">
        <f>IF('Faults data'!N29=$G$17,$G$17,".")</f>
        <v>.</v>
      </c>
      <c r="H29" s="224" t="str">
        <f>IF(ISNUMBER('Faults data'!L29),'Faults data'!L29,".")</f>
        <v>.</v>
      </c>
      <c r="I29" s="224">
        <f>IF('Faults data'!S29=Lists!$F$11,0,1)</f>
        <v>1</v>
      </c>
      <c r="J29" s="240" t="str">
        <f t="shared" si="2"/>
        <v>.</v>
      </c>
      <c r="K29" s="241"/>
      <c r="L29" s="230" t="str">
        <f t="shared" si="3"/>
        <v>.</v>
      </c>
      <c r="M29" s="231" t="str">
        <f t="shared" si="4"/>
        <v>.</v>
      </c>
      <c r="N29" s="231" t="str">
        <f t="shared" si="5"/>
        <v>.</v>
      </c>
      <c r="O29" s="231" t="str">
        <f t="shared" si="6"/>
        <v>.</v>
      </c>
      <c r="P29" s="232" t="str">
        <f t="shared" si="10"/>
        <v>.</v>
      </c>
      <c r="Q29" s="233" t="str">
        <f t="shared" si="11"/>
        <v>.</v>
      </c>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row>
    <row r="30" spans="1:57" x14ac:dyDescent="0.2">
      <c r="A30" s="234">
        <f>'Faults data'!A30</f>
        <v>13</v>
      </c>
      <c r="B30" s="320">
        <f>'Faults data'!B30</f>
        <v>0</v>
      </c>
      <c r="C30" s="223">
        <f>IFERROR(MATCH('Faults data'!F30,Lists!$C$11:$C$14,0),0)</f>
        <v>0</v>
      </c>
      <c r="D30" s="216">
        <f>VALUE('Faults data'!I30)</f>
        <v>0</v>
      </c>
      <c r="E30" s="224">
        <f t="shared" si="9"/>
        <v>0</v>
      </c>
      <c r="F30" s="224">
        <f>'Faults data'!M30</f>
        <v>0</v>
      </c>
      <c r="G30" s="224" t="str">
        <f>IF('Faults data'!N30=$G$17,$G$17,".")</f>
        <v>.</v>
      </c>
      <c r="H30" s="224" t="str">
        <f>IF(ISNUMBER('Faults data'!L30),'Faults data'!L30,".")</f>
        <v>.</v>
      </c>
      <c r="I30" s="224">
        <f>IF('Faults data'!S30=Lists!$F$11,0,1)</f>
        <v>1</v>
      </c>
      <c r="J30" s="240" t="str">
        <f t="shared" si="2"/>
        <v>.</v>
      </c>
      <c r="K30" s="241"/>
      <c r="L30" s="230" t="str">
        <f t="shared" si="3"/>
        <v>.</v>
      </c>
      <c r="M30" s="231" t="str">
        <f t="shared" si="4"/>
        <v>.</v>
      </c>
      <c r="N30" s="231" t="str">
        <f t="shared" si="5"/>
        <v>.</v>
      </c>
      <c r="O30" s="231" t="str">
        <f t="shared" si="6"/>
        <v>.</v>
      </c>
      <c r="P30" s="232" t="str">
        <f t="shared" si="10"/>
        <v>.</v>
      </c>
      <c r="Q30" s="233" t="str">
        <f t="shared" si="11"/>
        <v>.</v>
      </c>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row>
    <row r="31" spans="1:57" x14ac:dyDescent="0.2">
      <c r="A31" s="234">
        <f>'Faults data'!A31</f>
        <v>14</v>
      </c>
      <c r="B31" s="320">
        <f>'Faults data'!B31</f>
        <v>0</v>
      </c>
      <c r="C31" s="223">
        <f>IFERROR(MATCH('Faults data'!F31,Lists!$C$11:$C$14,0),0)</f>
        <v>0</v>
      </c>
      <c r="D31" s="216">
        <f>VALUE('Faults data'!I31)</f>
        <v>0</v>
      </c>
      <c r="E31" s="224">
        <f t="shared" si="9"/>
        <v>0</v>
      </c>
      <c r="F31" s="224">
        <f>'Faults data'!M31</f>
        <v>0</v>
      </c>
      <c r="G31" s="224" t="str">
        <f>IF('Faults data'!N31=$G$17,$G$17,".")</f>
        <v>.</v>
      </c>
      <c r="H31" s="224" t="str">
        <f>IF(ISNUMBER('Faults data'!L31),'Faults data'!L31,".")</f>
        <v>.</v>
      </c>
      <c r="I31" s="224">
        <f>IF('Faults data'!S31=Lists!$F$11,0,1)</f>
        <v>1</v>
      </c>
      <c r="J31" s="240" t="str">
        <f t="shared" si="2"/>
        <v>.</v>
      </c>
      <c r="K31" s="241"/>
      <c r="L31" s="230" t="str">
        <f t="shared" si="3"/>
        <v>.</v>
      </c>
      <c r="M31" s="231" t="str">
        <f t="shared" si="4"/>
        <v>.</v>
      </c>
      <c r="N31" s="231" t="str">
        <f t="shared" si="5"/>
        <v>.</v>
      </c>
      <c r="O31" s="231" t="str">
        <f t="shared" si="6"/>
        <v>.</v>
      </c>
      <c r="P31" s="232" t="str">
        <f t="shared" si="10"/>
        <v>.</v>
      </c>
      <c r="Q31" s="233" t="str">
        <f t="shared" si="11"/>
        <v>.</v>
      </c>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row>
    <row r="32" spans="1:57" x14ac:dyDescent="0.2">
      <c r="A32" s="234">
        <f>'Faults data'!A32</f>
        <v>15</v>
      </c>
      <c r="B32" s="320">
        <f>'Faults data'!B32</f>
        <v>0</v>
      </c>
      <c r="C32" s="223">
        <f>IFERROR(MATCH('Faults data'!F32,Lists!$C$11:$C$14,0),0)</f>
        <v>0</v>
      </c>
      <c r="D32" s="216">
        <f>VALUE('Faults data'!I32)</f>
        <v>0</v>
      </c>
      <c r="E32" s="224">
        <f t="shared" si="9"/>
        <v>0</v>
      </c>
      <c r="F32" s="224">
        <f>'Faults data'!M32</f>
        <v>0</v>
      </c>
      <c r="G32" s="224" t="str">
        <f>IF('Faults data'!N32=$G$17,$G$17,".")</f>
        <v>.</v>
      </c>
      <c r="H32" s="224" t="str">
        <f>IF(ISNUMBER('Faults data'!L32),'Faults data'!L32,".")</f>
        <v>.</v>
      </c>
      <c r="I32" s="224">
        <f>IF('Faults data'!S32=Lists!$F$11,0,1)</f>
        <v>1</v>
      </c>
      <c r="J32" s="240" t="str">
        <f t="shared" si="2"/>
        <v>.</v>
      </c>
      <c r="K32" s="241"/>
      <c r="L32" s="230" t="str">
        <f t="shared" si="3"/>
        <v>.</v>
      </c>
      <c r="M32" s="231" t="str">
        <f t="shared" si="4"/>
        <v>.</v>
      </c>
      <c r="N32" s="231" t="str">
        <f t="shared" si="5"/>
        <v>.</v>
      </c>
      <c r="O32" s="231" t="str">
        <f t="shared" si="6"/>
        <v>.</v>
      </c>
      <c r="P32" s="232" t="str">
        <f t="shared" si="10"/>
        <v>.</v>
      </c>
      <c r="Q32" s="233" t="str">
        <f t="shared" si="11"/>
        <v>.</v>
      </c>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row>
    <row r="33" spans="1:57" x14ac:dyDescent="0.2">
      <c r="A33" s="234">
        <f>'Faults data'!A33</f>
        <v>16</v>
      </c>
      <c r="B33" s="320">
        <f>'Faults data'!B33</f>
        <v>0</v>
      </c>
      <c r="C33" s="223">
        <f>IFERROR(MATCH('Faults data'!F33,Lists!$C$11:$C$14,0),0)</f>
        <v>0</v>
      </c>
      <c r="D33" s="216">
        <f>VALUE('Faults data'!I33)</f>
        <v>0</v>
      </c>
      <c r="E33" s="224">
        <f t="shared" si="9"/>
        <v>0</v>
      </c>
      <c r="F33" s="224">
        <f>'Faults data'!M33</f>
        <v>0</v>
      </c>
      <c r="G33" s="224" t="str">
        <f>IF('Faults data'!N33=$G$17,$G$17,".")</f>
        <v>.</v>
      </c>
      <c r="H33" s="224" t="str">
        <f>IF(ISNUMBER('Faults data'!L33),'Faults data'!L33,".")</f>
        <v>.</v>
      </c>
      <c r="I33" s="224">
        <f>IF('Faults data'!S33=Lists!$F$11,0,1)</f>
        <v>1</v>
      </c>
      <c r="J33" s="240" t="str">
        <f t="shared" si="2"/>
        <v>.</v>
      </c>
      <c r="K33" s="241"/>
      <c r="L33" s="230" t="str">
        <f t="shared" si="3"/>
        <v>.</v>
      </c>
      <c r="M33" s="231" t="str">
        <f t="shared" si="4"/>
        <v>.</v>
      </c>
      <c r="N33" s="231" t="str">
        <f t="shared" si="5"/>
        <v>.</v>
      </c>
      <c r="O33" s="231" t="str">
        <f t="shared" si="6"/>
        <v>.</v>
      </c>
      <c r="P33" s="232" t="str">
        <f t="shared" si="10"/>
        <v>.</v>
      </c>
      <c r="Q33" s="233" t="str">
        <f t="shared" si="11"/>
        <v>.</v>
      </c>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row>
    <row r="34" spans="1:57" x14ac:dyDescent="0.2">
      <c r="A34" s="234">
        <f>'Faults data'!A34</f>
        <v>17</v>
      </c>
      <c r="B34" s="320">
        <f>'Faults data'!B34</f>
        <v>0</v>
      </c>
      <c r="C34" s="223">
        <f>IFERROR(MATCH('Faults data'!F34,Lists!$C$11:$C$14,0),0)</f>
        <v>0</v>
      </c>
      <c r="D34" s="216">
        <f>VALUE('Faults data'!I34)</f>
        <v>0</v>
      </c>
      <c r="E34" s="224">
        <f t="shared" si="9"/>
        <v>0</v>
      </c>
      <c r="F34" s="224">
        <f>'Faults data'!M34</f>
        <v>0</v>
      </c>
      <c r="G34" s="224" t="str">
        <f>IF('Faults data'!N34=$G$17,$G$17,".")</f>
        <v>.</v>
      </c>
      <c r="H34" s="224" t="str">
        <f>IF(ISNUMBER('Faults data'!L34),'Faults data'!L34,".")</f>
        <v>.</v>
      </c>
      <c r="I34" s="224">
        <f>IF('Faults data'!S34=Lists!$F$11,0,1)</f>
        <v>1</v>
      </c>
      <c r="J34" s="240" t="str">
        <f t="shared" si="2"/>
        <v>.</v>
      </c>
      <c r="K34" s="241"/>
      <c r="L34" s="230" t="str">
        <f t="shared" si="3"/>
        <v>.</v>
      </c>
      <c r="M34" s="231" t="str">
        <f t="shared" si="4"/>
        <v>.</v>
      </c>
      <c r="N34" s="231" t="str">
        <f t="shared" si="5"/>
        <v>.</v>
      </c>
      <c r="O34" s="231" t="str">
        <f t="shared" si="6"/>
        <v>.</v>
      </c>
      <c r="P34" s="232" t="str">
        <f t="shared" si="10"/>
        <v>.</v>
      </c>
      <c r="Q34" s="233" t="str">
        <f t="shared" si="11"/>
        <v>.</v>
      </c>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row>
    <row r="35" spans="1:57" outlineLevel="1" x14ac:dyDescent="0.2">
      <c r="A35" s="234">
        <f>'Faults data'!A35</f>
        <v>18</v>
      </c>
      <c r="B35" s="320">
        <f>'Faults data'!B35</f>
        <v>0</v>
      </c>
      <c r="C35" s="223">
        <f>IFERROR(MATCH('Faults data'!F35,Lists!$C$11:$C$14,0),0)</f>
        <v>0</v>
      </c>
      <c r="D35" s="216">
        <f>VALUE('Faults data'!I35)</f>
        <v>0</v>
      </c>
      <c r="E35" s="224">
        <f t="shared" si="9"/>
        <v>0</v>
      </c>
      <c r="F35" s="224">
        <f>'Faults data'!M35</f>
        <v>0</v>
      </c>
      <c r="G35" s="224" t="str">
        <f>IF('Faults data'!N35=$G$17,$G$17,".")</f>
        <v>.</v>
      </c>
      <c r="H35" s="224" t="str">
        <f>IF(ISNUMBER('Faults data'!L35),'Faults data'!L35,".")</f>
        <v>.</v>
      </c>
      <c r="I35" s="224">
        <f>IF('Faults data'!S35=Lists!$F$11,0,1)</f>
        <v>1</v>
      </c>
      <c r="J35" s="240" t="str">
        <f t="shared" si="2"/>
        <v>.</v>
      </c>
      <c r="K35" s="241"/>
      <c r="L35" s="230" t="str">
        <f t="shared" si="3"/>
        <v>.</v>
      </c>
      <c r="M35" s="231" t="str">
        <f t="shared" si="4"/>
        <v>.</v>
      </c>
      <c r="N35" s="231" t="str">
        <f t="shared" si="5"/>
        <v>.</v>
      </c>
      <c r="O35" s="231" t="str">
        <f t="shared" si="6"/>
        <v>.</v>
      </c>
      <c r="P35" s="232" t="str">
        <f t="shared" si="10"/>
        <v>.</v>
      </c>
      <c r="Q35" s="233" t="str">
        <f t="shared" si="11"/>
        <v>.</v>
      </c>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row>
    <row r="36" spans="1:57" outlineLevel="1" x14ac:dyDescent="0.2">
      <c r="A36" s="234">
        <f>'Faults data'!A36</f>
        <v>19</v>
      </c>
      <c r="B36" s="320">
        <f>'Faults data'!B36</f>
        <v>0</v>
      </c>
      <c r="C36" s="223">
        <f>IFERROR(MATCH('Faults data'!F36,Lists!$C$11:$C$14,0),0)</f>
        <v>0</v>
      </c>
      <c r="D36" s="216">
        <f>VALUE('Faults data'!I36)</f>
        <v>0</v>
      </c>
      <c r="E36" s="224">
        <f t="shared" si="9"/>
        <v>0</v>
      </c>
      <c r="F36" s="224">
        <f>'Faults data'!M36</f>
        <v>0</v>
      </c>
      <c r="G36" s="224" t="str">
        <f>IF('Faults data'!N36=$G$17,$G$17,".")</f>
        <v>.</v>
      </c>
      <c r="H36" s="224" t="str">
        <f>IF(ISNUMBER('Faults data'!L36),'Faults data'!L36,".")</f>
        <v>.</v>
      </c>
      <c r="I36" s="224">
        <f>IF('Faults data'!S36=Lists!$F$11,0,1)</f>
        <v>1</v>
      </c>
      <c r="J36" s="240" t="str">
        <f t="shared" si="2"/>
        <v>.</v>
      </c>
      <c r="K36" s="241"/>
      <c r="L36" s="230" t="str">
        <f t="shared" si="3"/>
        <v>.</v>
      </c>
      <c r="M36" s="231" t="str">
        <f t="shared" si="4"/>
        <v>.</v>
      </c>
      <c r="N36" s="231" t="str">
        <f t="shared" si="5"/>
        <v>.</v>
      </c>
      <c r="O36" s="231" t="str">
        <f t="shared" si="6"/>
        <v>.</v>
      </c>
      <c r="P36" s="232" t="str">
        <f t="shared" si="10"/>
        <v>.</v>
      </c>
      <c r="Q36" s="233" t="str">
        <f t="shared" si="11"/>
        <v>.</v>
      </c>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row>
    <row r="37" spans="1:57" outlineLevel="1" x14ac:dyDescent="0.2">
      <c r="A37" s="234">
        <f>'Faults data'!A37</f>
        <v>20</v>
      </c>
      <c r="B37" s="320">
        <f>'Faults data'!B37</f>
        <v>0</v>
      </c>
      <c r="C37" s="223">
        <f>IFERROR(MATCH('Faults data'!F37,Lists!$C$11:$C$14,0),0)</f>
        <v>0</v>
      </c>
      <c r="D37" s="216">
        <f>VALUE('Faults data'!I37)</f>
        <v>0</v>
      </c>
      <c r="E37" s="224">
        <f t="shared" si="9"/>
        <v>0</v>
      </c>
      <c r="F37" s="224">
        <f>'Faults data'!M37</f>
        <v>0</v>
      </c>
      <c r="G37" s="224" t="str">
        <f>IF('Faults data'!N37=$G$17,$G$17,".")</f>
        <v>.</v>
      </c>
      <c r="H37" s="224" t="str">
        <f>IF(ISNUMBER('Faults data'!L37),'Faults data'!L37,".")</f>
        <v>.</v>
      </c>
      <c r="I37" s="224">
        <f>IF('Faults data'!S37=Lists!$F$11,0,1)</f>
        <v>1</v>
      </c>
      <c r="J37" s="240" t="str">
        <f t="shared" si="2"/>
        <v>.</v>
      </c>
      <c r="K37" s="241"/>
      <c r="L37" s="230" t="str">
        <f t="shared" si="3"/>
        <v>.</v>
      </c>
      <c r="M37" s="231" t="str">
        <f t="shared" si="4"/>
        <v>.</v>
      </c>
      <c r="N37" s="231" t="str">
        <f t="shared" si="5"/>
        <v>.</v>
      </c>
      <c r="O37" s="231" t="str">
        <f t="shared" si="6"/>
        <v>.</v>
      </c>
      <c r="P37" s="232" t="str">
        <f t="shared" si="10"/>
        <v>.</v>
      </c>
      <c r="Q37" s="233" t="str">
        <f t="shared" si="11"/>
        <v>.</v>
      </c>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row>
    <row r="38" spans="1:57" outlineLevel="1" x14ac:dyDescent="0.2">
      <c r="A38" s="234">
        <f>'Faults data'!A38</f>
        <v>21</v>
      </c>
      <c r="B38" s="320">
        <f>'Faults data'!B38</f>
        <v>0</v>
      </c>
      <c r="C38" s="223">
        <f>IFERROR(MATCH('Faults data'!F38,Lists!$C$11:$C$14,0),0)</f>
        <v>0</v>
      </c>
      <c r="D38" s="216">
        <f>VALUE('Faults data'!I38)</f>
        <v>0</v>
      </c>
      <c r="E38" s="224">
        <f t="shared" si="9"/>
        <v>0</v>
      </c>
      <c r="F38" s="224">
        <f>'Faults data'!M38</f>
        <v>0</v>
      </c>
      <c r="G38" s="224" t="str">
        <f>IF('Faults data'!N38=$G$17,$G$17,".")</f>
        <v>.</v>
      </c>
      <c r="H38" s="224" t="str">
        <f>IF(ISNUMBER('Faults data'!L38),'Faults data'!L38,".")</f>
        <v>.</v>
      </c>
      <c r="I38" s="224">
        <f>IF('Faults data'!S38=Lists!$F$11,0,1)</f>
        <v>1</v>
      </c>
      <c r="J38" s="240" t="str">
        <f t="shared" si="2"/>
        <v>.</v>
      </c>
      <c r="K38" s="241"/>
      <c r="L38" s="230" t="str">
        <f t="shared" si="3"/>
        <v>.</v>
      </c>
      <c r="M38" s="231" t="str">
        <f t="shared" si="4"/>
        <v>.</v>
      </c>
      <c r="N38" s="231" t="str">
        <f t="shared" si="5"/>
        <v>.</v>
      </c>
      <c r="O38" s="231" t="str">
        <f t="shared" si="6"/>
        <v>.</v>
      </c>
      <c r="P38" s="232" t="str">
        <f t="shared" si="10"/>
        <v>.</v>
      </c>
      <c r="Q38" s="233" t="str">
        <f t="shared" si="11"/>
        <v>.</v>
      </c>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row>
    <row r="39" spans="1:57" outlineLevel="1" x14ac:dyDescent="0.2">
      <c r="A39" s="234">
        <f>'Faults data'!A39</f>
        <v>22</v>
      </c>
      <c r="B39" s="320">
        <f>'Faults data'!B39</f>
        <v>0</v>
      </c>
      <c r="C39" s="223">
        <f>IFERROR(MATCH('Faults data'!F39,Lists!$C$11:$C$14,0),0)</f>
        <v>0</v>
      </c>
      <c r="D39" s="216">
        <f>VALUE('Faults data'!I39)</f>
        <v>0</v>
      </c>
      <c r="E39" s="224">
        <f t="shared" si="9"/>
        <v>0</v>
      </c>
      <c r="F39" s="224">
        <f>'Faults data'!M39</f>
        <v>0</v>
      </c>
      <c r="G39" s="224" t="str">
        <f>IF('Faults data'!N39=$G$17,$G$17,".")</f>
        <v>.</v>
      </c>
      <c r="H39" s="224" t="str">
        <f>IF(ISNUMBER('Faults data'!L39),'Faults data'!L39,".")</f>
        <v>.</v>
      </c>
      <c r="I39" s="224">
        <f>IF('Faults data'!S39=Lists!$F$11,0,1)</f>
        <v>1</v>
      </c>
      <c r="J39" s="240" t="str">
        <f t="shared" si="2"/>
        <v>.</v>
      </c>
      <c r="K39" s="241"/>
      <c r="L39" s="230" t="str">
        <f t="shared" si="3"/>
        <v>.</v>
      </c>
      <c r="M39" s="231" t="str">
        <f t="shared" si="4"/>
        <v>.</v>
      </c>
      <c r="N39" s="231" t="str">
        <f t="shared" si="5"/>
        <v>.</v>
      </c>
      <c r="O39" s="231" t="str">
        <f t="shared" si="6"/>
        <v>.</v>
      </c>
      <c r="P39" s="232" t="str">
        <f t="shared" si="10"/>
        <v>.</v>
      </c>
      <c r="Q39" s="233" t="str">
        <f t="shared" si="11"/>
        <v>.</v>
      </c>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row>
    <row r="40" spans="1:57" outlineLevel="1" x14ac:dyDescent="0.2">
      <c r="A40" s="234">
        <f>'Faults data'!A40</f>
        <v>23</v>
      </c>
      <c r="B40" s="320">
        <f>'Faults data'!B40</f>
        <v>0</v>
      </c>
      <c r="C40" s="223">
        <f>IFERROR(MATCH('Faults data'!F40,Lists!$C$11:$C$14,0),0)</f>
        <v>0</v>
      </c>
      <c r="D40" s="216">
        <f>VALUE('Faults data'!I40)</f>
        <v>0</v>
      </c>
      <c r="E40" s="224">
        <f t="shared" si="9"/>
        <v>0</v>
      </c>
      <c r="F40" s="224">
        <f>'Faults data'!M40</f>
        <v>0</v>
      </c>
      <c r="G40" s="224" t="str">
        <f>IF('Faults data'!N40=$G$17,$G$17,".")</f>
        <v>.</v>
      </c>
      <c r="H40" s="224" t="str">
        <f>IF(ISNUMBER('Faults data'!L40),'Faults data'!L40,".")</f>
        <v>.</v>
      </c>
      <c r="I40" s="224">
        <f>IF('Faults data'!S40=Lists!$F$11,0,1)</f>
        <v>1</v>
      </c>
      <c r="J40" s="240" t="str">
        <f t="shared" si="2"/>
        <v>.</v>
      </c>
      <c r="K40" s="241"/>
      <c r="L40" s="230" t="str">
        <f t="shared" si="3"/>
        <v>.</v>
      </c>
      <c r="M40" s="231" t="str">
        <f t="shared" si="4"/>
        <v>.</v>
      </c>
      <c r="N40" s="231" t="str">
        <f t="shared" si="5"/>
        <v>.</v>
      </c>
      <c r="O40" s="231" t="str">
        <f t="shared" si="6"/>
        <v>.</v>
      </c>
      <c r="P40" s="232" t="str">
        <f t="shared" si="10"/>
        <v>.</v>
      </c>
      <c r="Q40" s="233" t="str">
        <f t="shared" si="11"/>
        <v>.</v>
      </c>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row>
    <row r="41" spans="1:57" outlineLevel="1" x14ac:dyDescent="0.2">
      <c r="A41" s="234">
        <f>'Faults data'!A41</f>
        <v>24</v>
      </c>
      <c r="B41" s="320">
        <f>'Faults data'!B41</f>
        <v>0</v>
      </c>
      <c r="C41" s="223">
        <f>IFERROR(MATCH('Faults data'!F41,Lists!$C$11:$C$14,0),0)</f>
        <v>0</v>
      </c>
      <c r="D41" s="216">
        <f>VALUE('Faults data'!I41)</f>
        <v>0</v>
      </c>
      <c r="E41" s="224">
        <f t="shared" si="9"/>
        <v>0</v>
      </c>
      <c r="F41" s="224">
        <f>'Faults data'!M41</f>
        <v>0</v>
      </c>
      <c r="G41" s="224" t="str">
        <f>IF('Faults data'!N41=$G$17,$G$17,".")</f>
        <v>.</v>
      </c>
      <c r="H41" s="224" t="str">
        <f>IF(ISNUMBER('Faults data'!L41),'Faults data'!L41,".")</f>
        <v>.</v>
      </c>
      <c r="I41" s="224">
        <f>IF('Faults data'!S41=Lists!$F$11,0,1)</f>
        <v>1</v>
      </c>
      <c r="J41" s="240" t="str">
        <f t="shared" si="2"/>
        <v>.</v>
      </c>
      <c r="K41" s="241"/>
      <c r="L41" s="230" t="str">
        <f t="shared" si="3"/>
        <v>.</v>
      </c>
      <c r="M41" s="231" t="str">
        <f t="shared" si="4"/>
        <v>.</v>
      </c>
      <c r="N41" s="231" t="str">
        <f t="shared" si="5"/>
        <v>.</v>
      </c>
      <c r="O41" s="231" t="str">
        <f t="shared" si="6"/>
        <v>.</v>
      </c>
      <c r="P41" s="232" t="str">
        <f t="shared" si="10"/>
        <v>.</v>
      </c>
      <c r="Q41" s="233" t="str">
        <f t="shared" si="11"/>
        <v>.</v>
      </c>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row>
    <row r="42" spans="1:57" outlineLevel="1" x14ac:dyDescent="0.2">
      <c r="A42" s="234">
        <f>'Faults data'!A42</f>
        <v>25</v>
      </c>
      <c r="B42" s="320">
        <f>'Faults data'!B42</f>
        <v>0</v>
      </c>
      <c r="C42" s="223">
        <f>IFERROR(MATCH('Faults data'!F42,Lists!$C$11:$C$14,0),0)</f>
        <v>0</v>
      </c>
      <c r="D42" s="216">
        <f>VALUE('Faults data'!I42)</f>
        <v>0</v>
      </c>
      <c r="E42" s="224">
        <f t="shared" si="9"/>
        <v>0</v>
      </c>
      <c r="F42" s="224">
        <f>'Faults data'!M42</f>
        <v>0</v>
      </c>
      <c r="G42" s="224" t="str">
        <f>IF('Faults data'!N42=$G$17,$G$17,".")</f>
        <v>.</v>
      </c>
      <c r="H42" s="224" t="str">
        <f>IF(ISNUMBER('Faults data'!L42),'Faults data'!L42,".")</f>
        <v>.</v>
      </c>
      <c r="I42" s="224">
        <f>IF('Faults data'!S42=Lists!$F$11,0,1)</f>
        <v>1</v>
      </c>
      <c r="J42" s="240" t="str">
        <f t="shared" si="2"/>
        <v>.</v>
      </c>
      <c r="K42" s="241"/>
      <c r="L42" s="230" t="str">
        <f t="shared" si="3"/>
        <v>.</v>
      </c>
      <c r="M42" s="231" t="str">
        <f t="shared" si="4"/>
        <v>.</v>
      </c>
      <c r="N42" s="231" t="str">
        <f t="shared" si="5"/>
        <v>.</v>
      </c>
      <c r="O42" s="231" t="str">
        <f t="shared" si="6"/>
        <v>.</v>
      </c>
      <c r="P42" s="232" t="str">
        <f t="shared" si="10"/>
        <v>.</v>
      </c>
      <c r="Q42" s="233" t="str">
        <f t="shared" si="11"/>
        <v>.</v>
      </c>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row>
    <row r="43" spans="1:57" outlineLevel="1" x14ac:dyDescent="0.2">
      <c r="A43" s="234">
        <f>'Faults data'!A43</f>
        <v>26</v>
      </c>
      <c r="B43" s="320">
        <f>'Faults data'!B43</f>
        <v>0</v>
      </c>
      <c r="C43" s="223">
        <f>IFERROR(MATCH('Faults data'!F43,Lists!$C$11:$C$14,0),0)</f>
        <v>0</v>
      </c>
      <c r="D43" s="216">
        <f>VALUE('Faults data'!I43)</f>
        <v>0</v>
      </c>
      <c r="E43" s="224">
        <f t="shared" si="9"/>
        <v>0</v>
      </c>
      <c r="F43" s="224">
        <f>'Faults data'!M43</f>
        <v>0</v>
      </c>
      <c r="G43" s="224" t="str">
        <f>IF('Faults data'!N43=$G$17,$G$17,".")</f>
        <v>.</v>
      </c>
      <c r="H43" s="224" t="str">
        <f>IF(ISNUMBER('Faults data'!L43),'Faults data'!L43,".")</f>
        <v>.</v>
      </c>
      <c r="I43" s="224">
        <f>IF('Faults data'!S43=Lists!$F$11,0,1)</f>
        <v>1</v>
      </c>
      <c r="J43" s="240" t="str">
        <f t="shared" si="2"/>
        <v>.</v>
      </c>
      <c r="K43" s="241"/>
      <c r="L43" s="230" t="str">
        <f t="shared" si="3"/>
        <v>.</v>
      </c>
      <c r="M43" s="231" t="str">
        <f t="shared" si="4"/>
        <v>.</v>
      </c>
      <c r="N43" s="231" t="str">
        <f t="shared" si="5"/>
        <v>.</v>
      </c>
      <c r="O43" s="231" t="str">
        <f t="shared" si="6"/>
        <v>.</v>
      </c>
      <c r="P43" s="232" t="str">
        <f t="shared" si="10"/>
        <v>.</v>
      </c>
      <c r="Q43" s="233" t="str">
        <f t="shared" si="11"/>
        <v>.</v>
      </c>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row>
    <row r="44" spans="1:57" outlineLevel="1" x14ac:dyDescent="0.2">
      <c r="A44" s="234">
        <f>'Faults data'!A44</f>
        <v>27</v>
      </c>
      <c r="B44" s="320">
        <f>'Faults data'!B44</f>
        <v>0</v>
      </c>
      <c r="C44" s="223">
        <f>IFERROR(MATCH('Faults data'!F44,Lists!$C$11:$C$14,0),0)</f>
        <v>0</v>
      </c>
      <c r="D44" s="216">
        <f>VALUE('Faults data'!I44)</f>
        <v>0</v>
      </c>
      <c r="E44" s="224">
        <f t="shared" si="9"/>
        <v>0</v>
      </c>
      <c r="F44" s="224">
        <f>'Faults data'!M44</f>
        <v>0</v>
      </c>
      <c r="G44" s="224" t="str">
        <f>IF('Faults data'!N44=$G$17,$G$17,".")</f>
        <v>.</v>
      </c>
      <c r="H44" s="224" t="str">
        <f>IF(ISNUMBER('Faults data'!L44),'Faults data'!L44,".")</f>
        <v>.</v>
      </c>
      <c r="I44" s="224">
        <f>IF('Faults data'!S44=Lists!$F$11,0,1)</f>
        <v>1</v>
      </c>
      <c r="J44" s="240" t="str">
        <f t="shared" si="2"/>
        <v>.</v>
      </c>
      <c r="K44" s="241"/>
      <c r="L44" s="230" t="str">
        <f t="shared" si="3"/>
        <v>.</v>
      </c>
      <c r="M44" s="231" t="str">
        <f t="shared" si="4"/>
        <v>.</v>
      </c>
      <c r="N44" s="231" t="str">
        <f t="shared" si="5"/>
        <v>.</v>
      </c>
      <c r="O44" s="231" t="str">
        <f t="shared" si="6"/>
        <v>.</v>
      </c>
      <c r="P44" s="232" t="str">
        <f t="shared" si="10"/>
        <v>.</v>
      </c>
      <c r="Q44" s="233" t="str">
        <f t="shared" si="11"/>
        <v>.</v>
      </c>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row>
    <row r="45" spans="1:57" outlineLevel="1" x14ac:dyDescent="0.2">
      <c r="A45" s="234">
        <f>'Faults data'!A45</f>
        <v>28</v>
      </c>
      <c r="B45" s="320">
        <f>'Faults data'!B45</f>
        <v>0</v>
      </c>
      <c r="C45" s="223">
        <f>IFERROR(MATCH('Faults data'!F45,Lists!$C$11:$C$14,0),0)</f>
        <v>0</v>
      </c>
      <c r="D45" s="216">
        <f>VALUE('Faults data'!I45)</f>
        <v>0</v>
      </c>
      <c r="E45" s="224">
        <f t="shared" si="9"/>
        <v>0</v>
      </c>
      <c r="F45" s="224">
        <f>'Faults data'!M45</f>
        <v>0</v>
      </c>
      <c r="G45" s="224" t="str">
        <f>IF('Faults data'!N45=$G$17,$G$17,".")</f>
        <v>.</v>
      </c>
      <c r="H45" s="224" t="str">
        <f>IF(ISNUMBER('Faults data'!L45),'Faults data'!L45,".")</f>
        <v>.</v>
      </c>
      <c r="I45" s="224">
        <f>IF('Faults data'!S45=Lists!$F$11,0,1)</f>
        <v>1</v>
      </c>
      <c r="J45" s="240" t="str">
        <f t="shared" si="2"/>
        <v>.</v>
      </c>
      <c r="K45" s="241"/>
      <c r="L45" s="230" t="str">
        <f t="shared" si="3"/>
        <v>.</v>
      </c>
      <c r="M45" s="231" t="str">
        <f t="shared" si="4"/>
        <v>.</v>
      </c>
      <c r="N45" s="231" t="str">
        <f t="shared" si="5"/>
        <v>.</v>
      </c>
      <c r="O45" s="231" t="str">
        <f t="shared" si="6"/>
        <v>.</v>
      </c>
      <c r="P45" s="232" t="str">
        <f t="shared" si="10"/>
        <v>.</v>
      </c>
      <c r="Q45" s="233" t="str">
        <f t="shared" si="11"/>
        <v>.</v>
      </c>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row>
    <row r="46" spans="1:57" outlineLevel="1" x14ac:dyDescent="0.2">
      <c r="A46" s="234">
        <f>'Faults data'!A46</f>
        <v>29</v>
      </c>
      <c r="B46" s="320">
        <f>'Faults data'!B46</f>
        <v>0</v>
      </c>
      <c r="C46" s="223">
        <f>IFERROR(MATCH('Faults data'!F46,Lists!$C$11:$C$14,0),0)</f>
        <v>0</v>
      </c>
      <c r="D46" s="216">
        <f>VALUE('Faults data'!I46)</f>
        <v>0</v>
      </c>
      <c r="E46" s="224">
        <f t="shared" si="9"/>
        <v>0</v>
      </c>
      <c r="F46" s="224">
        <f>'Faults data'!M46</f>
        <v>0</v>
      </c>
      <c r="G46" s="224" t="str">
        <f>IF('Faults data'!N46=$G$17,$G$17,".")</f>
        <v>.</v>
      </c>
      <c r="H46" s="224" t="str">
        <f>IF(ISNUMBER('Faults data'!L46),'Faults data'!L46,".")</f>
        <v>.</v>
      </c>
      <c r="I46" s="224">
        <f>IF('Faults data'!S46=Lists!$F$11,0,1)</f>
        <v>1</v>
      </c>
      <c r="J46" s="240" t="str">
        <f t="shared" si="2"/>
        <v>.</v>
      </c>
      <c r="K46" s="241"/>
      <c r="L46" s="230" t="str">
        <f t="shared" si="3"/>
        <v>.</v>
      </c>
      <c r="M46" s="231" t="str">
        <f t="shared" si="4"/>
        <v>.</v>
      </c>
      <c r="N46" s="231" t="str">
        <f t="shared" si="5"/>
        <v>.</v>
      </c>
      <c r="O46" s="231" t="str">
        <f t="shared" si="6"/>
        <v>.</v>
      </c>
      <c r="P46" s="232" t="str">
        <f t="shared" si="10"/>
        <v>.</v>
      </c>
      <c r="Q46" s="233" t="str">
        <f t="shared" si="11"/>
        <v>.</v>
      </c>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row>
    <row r="47" spans="1:57" outlineLevel="1" x14ac:dyDescent="0.2">
      <c r="A47" s="234">
        <f>'Faults data'!A47</f>
        <v>30</v>
      </c>
      <c r="B47" s="320">
        <f>'Faults data'!B47</f>
        <v>0</v>
      </c>
      <c r="C47" s="223">
        <f>IFERROR(MATCH('Faults data'!F47,Lists!$C$11:$C$14,0),0)</f>
        <v>0</v>
      </c>
      <c r="D47" s="216">
        <f>VALUE('Faults data'!I47)</f>
        <v>0</v>
      </c>
      <c r="E47" s="224">
        <f t="shared" si="9"/>
        <v>0</v>
      </c>
      <c r="F47" s="224">
        <f>'Faults data'!M47</f>
        <v>0</v>
      </c>
      <c r="G47" s="224" t="str">
        <f>IF('Faults data'!N47=$G$17,$G$17,".")</f>
        <v>.</v>
      </c>
      <c r="H47" s="224" t="str">
        <f>IF(ISNUMBER('Faults data'!L47),'Faults data'!L47,".")</f>
        <v>.</v>
      </c>
      <c r="I47" s="224">
        <f>IF('Faults data'!S47=Lists!$F$11,0,1)</f>
        <v>1</v>
      </c>
      <c r="J47" s="240" t="str">
        <f t="shared" si="2"/>
        <v>.</v>
      </c>
      <c r="K47" s="241"/>
      <c r="L47" s="230" t="str">
        <f t="shared" si="3"/>
        <v>.</v>
      </c>
      <c r="M47" s="231" t="str">
        <f t="shared" si="4"/>
        <v>.</v>
      </c>
      <c r="N47" s="231" t="str">
        <f t="shared" si="5"/>
        <v>.</v>
      </c>
      <c r="O47" s="231" t="str">
        <f t="shared" si="6"/>
        <v>.</v>
      </c>
      <c r="P47" s="232" t="str">
        <f t="shared" si="10"/>
        <v>.</v>
      </c>
      <c r="Q47" s="233" t="str">
        <f t="shared" si="11"/>
        <v>.</v>
      </c>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row>
    <row r="48" spans="1:57" outlineLevel="1" x14ac:dyDescent="0.2">
      <c r="A48" s="234">
        <f>'Faults data'!A48</f>
        <v>31</v>
      </c>
      <c r="B48" s="320">
        <f>'Faults data'!B48</f>
        <v>0</v>
      </c>
      <c r="C48" s="223">
        <f>IFERROR(MATCH('Faults data'!F48,Lists!$C$11:$C$14,0),0)</f>
        <v>0</v>
      </c>
      <c r="D48" s="216">
        <f>VALUE('Faults data'!I48)</f>
        <v>0</v>
      </c>
      <c r="E48" s="224">
        <f t="shared" si="9"/>
        <v>0</v>
      </c>
      <c r="F48" s="224">
        <f>'Faults data'!M48</f>
        <v>0</v>
      </c>
      <c r="G48" s="224" t="str">
        <f>IF('Faults data'!N48=$G$17,$G$17,".")</f>
        <v>.</v>
      </c>
      <c r="H48" s="224" t="str">
        <f>IF(ISNUMBER('Faults data'!L48),'Faults data'!L48,".")</f>
        <v>.</v>
      </c>
      <c r="I48" s="224">
        <f>IF('Faults data'!S48=Lists!$F$11,0,1)</f>
        <v>1</v>
      </c>
      <c r="J48" s="240" t="str">
        <f t="shared" si="2"/>
        <v>.</v>
      </c>
      <c r="K48" s="241"/>
      <c r="L48" s="230" t="str">
        <f t="shared" si="3"/>
        <v>.</v>
      </c>
      <c r="M48" s="231" t="str">
        <f t="shared" si="4"/>
        <v>.</v>
      </c>
      <c r="N48" s="231" t="str">
        <f t="shared" si="5"/>
        <v>.</v>
      </c>
      <c r="O48" s="231" t="str">
        <f t="shared" si="6"/>
        <v>.</v>
      </c>
      <c r="P48" s="232" t="str">
        <f t="shared" si="10"/>
        <v>.</v>
      </c>
      <c r="Q48" s="233" t="str">
        <f t="shared" si="11"/>
        <v>.</v>
      </c>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row>
    <row r="49" spans="1:57" outlineLevel="1" x14ac:dyDescent="0.2">
      <c r="A49" s="234">
        <f>'Faults data'!A49</f>
        <v>32</v>
      </c>
      <c r="B49" s="320">
        <f>'Faults data'!B49</f>
        <v>0</v>
      </c>
      <c r="C49" s="223">
        <f>IFERROR(MATCH('Faults data'!F49,Lists!$C$11:$C$14,0),0)</f>
        <v>0</v>
      </c>
      <c r="D49" s="216">
        <f>VALUE('Faults data'!I49)</f>
        <v>0</v>
      </c>
      <c r="E49" s="224">
        <f t="shared" si="9"/>
        <v>0</v>
      </c>
      <c r="F49" s="224">
        <f>'Faults data'!M49</f>
        <v>0</v>
      </c>
      <c r="G49" s="224" t="str">
        <f>IF('Faults data'!N49=$G$17,$G$17,".")</f>
        <v>.</v>
      </c>
      <c r="H49" s="224" t="str">
        <f>IF(ISNUMBER('Faults data'!L49),'Faults data'!L49,".")</f>
        <v>.</v>
      </c>
      <c r="I49" s="224">
        <f>IF('Faults data'!S49=Lists!$F$11,0,1)</f>
        <v>1</v>
      </c>
      <c r="J49" s="240" t="str">
        <f t="shared" si="2"/>
        <v>.</v>
      </c>
      <c r="K49" s="241"/>
      <c r="L49" s="230" t="str">
        <f t="shared" si="3"/>
        <v>.</v>
      </c>
      <c r="M49" s="231" t="str">
        <f t="shared" si="4"/>
        <v>.</v>
      </c>
      <c r="N49" s="231" t="str">
        <f t="shared" si="5"/>
        <v>.</v>
      </c>
      <c r="O49" s="231" t="str">
        <f t="shared" si="6"/>
        <v>.</v>
      </c>
      <c r="P49" s="232" t="str">
        <f t="shared" si="10"/>
        <v>.</v>
      </c>
      <c r="Q49" s="233" t="str">
        <f t="shared" si="11"/>
        <v>.</v>
      </c>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row>
    <row r="50" spans="1:57" outlineLevel="1" x14ac:dyDescent="0.2">
      <c r="A50" s="234">
        <f>'Faults data'!A50</f>
        <v>33</v>
      </c>
      <c r="B50" s="320">
        <f>'Faults data'!B50</f>
        <v>0</v>
      </c>
      <c r="C50" s="223">
        <f>IFERROR(MATCH('Faults data'!F50,Lists!$C$11:$C$14,0),0)</f>
        <v>0</v>
      </c>
      <c r="D50" s="216">
        <f>VALUE('Faults data'!I50)</f>
        <v>0</v>
      </c>
      <c r="E50" s="224">
        <f t="shared" si="9"/>
        <v>0</v>
      </c>
      <c r="F50" s="224">
        <f>'Faults data'!M50</f>
        <v>0</v>
      </c>
      <c r="G50" s="224" t="str">
        <f>IF('Faults data'!N50=$G$17,$G$17,".")</f>
        <v>.</v>
      </c>
      <c r="H50" s="224" t="str">
        <f>IF(ISNUMBER('Faults data'!L50),'Faults data'!L50,".")</f>
        <v>.</v>
      </c>
      <c r="I50" s="224">
        <f>IF('Faults data'!S50=Lists!$F$11,0,1)</f>
        <v>1</v>
      </c>
      <c r="J50" s="240" t="str">
        <f t="shared" si="2"/>
        <v>.</v>
      </c>
      <c r="K50" s="241"/>
      <c r="L50" s="230" t="str">
        <f t="shared" si="3"/>
        <v>.</v>
      </c>
      <c r="M50" s="231" t="str">
        <f t="shared" si="4"/>
        <v>.</v>
      </c>
      <c r="N50" s="231" t="str">
        <f t="shared" si="5"/>
        <v>.</v>
      </c>
      <c r="O50" s="231" t="str">
        <f t="shared" si="6"/>
        <v>.</v>
      </c>
      <c r="P50" s="232" t="str">
        <f t="shared" si="10"/>
        <v>.</v>
      </c>
      <c r="Q50" s="233" t="str">
        <f t="shared" si="11"/>
        <v>.</v>
      </c>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row>
    <row r="51" spans="1:57" outlineLevel="1" x14ac:dyDescent="0.2">
      <c r="A51" s="234">
        <f>'Faults data'!A51</f>
        <v>34</v>
      </c>
      <c r="B51" s="320">
        <f>'Faults data'!B51</f>
        <v>0</v>
      </c>
      <c r="C51" s="223">
        <f>IFERROR(MATCH('Faults data'!F51,Lists!$C$11:$C$14,0),0)</f>
        <v>0</v>
      </c>
      <c r="D51" s="216">
        <f>VALUE('Faults data'!I51)</f>
        <v>0</v>
      </c>
      <c r="E51" s="224">
        <f t="shared" si="9"/>
        <v>0</v>
      </c>
      <c r="F51" s="224">
        <f>'Faults data'!M51</f>
        <v>0</v>
      </c>
      <c r="G51" s="224" t="str">
        <f>IF('Faults data'!N51=$G$17,$G$17,".")</f>
        <v>.</v>
      </c>
      <c r="H51" s="224" t="str">
        <f>IF(ISNUMBER('Faults data'!L51),'Faults data'!L51,".")</f>
        <v>.</v>
      </c>
      <c r="I51" s="224">
        <f>IF('Faults data'!S51=Lists!$F$11,0,1)</f>
        <v>1</v>
      </c>
      <c r="J51" s="240" t="str">
        <f t="shared" si="2"/>
        <v>.</v>
      </c>
      <c r="K51" s="241"/>
      <c r="L51" s="230" t="str">
        <f t="shared" si="3"/>
        <v>.</v>
      </c>
      <c r="M51" s="231" t="str">
        <f t="shared" si="4"/>
        <v>.</v>
      </c>
      <c r="N51" s="231" t="str">
        <f t="shared" si="5"/>
        <v>.</v>
      </c>
      <c r="O51" s="231" t="str">
        <f t="shared" si="6"/>
        <v>.</v>
      </c>
      <c r="P51" s="232" t="str">
        <f t="shared" si="10"/>
        <v>.</v>
      </c>
      <c r="Q51" s="233" t="str">
        <f t="shared" si="11"/>
        <v>.</v>
      </c>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row>
    <row r="52" spans="1:57" outlineLevel="1" x14ac:dyDescent="0.2">
      <c r="A52" s="234">
        <f>'Faults data'!A52</f>
        <v>35</v>
      </c>
      <c r="B52" s="320">
        <f>'Faults data'!B52</f>
        <v>0</v>
      </c>
      <c r="C52" s="223">
        <f>IFERROR(MATCH('Faults data'!F52,Lists!$C$11:$C$14,0),0)</f>
        <v>0</v>
      </c>
      <c r="D52" s="216">
        <f>VALUE('Faults data'!I52)</f>
        <v>0</v>
      </c>
      <c r="E52" s="224">
        <f t="shared" si="9"/>
        <v>0</v>
      </c>
      <c r="F52" s="224">
        <f>'Faults data'!M52</f>
        <v>0</v>
      </c>
      <c r="G52" s="224" t="str">
        <f>IF('Faults data'!N52=$G$17,$G$17,".")</f>
        <v>.</v>
      </c>
      <c r="H52" s="224" t="str">
        <f>IF(ISNUMBER('Faults data'!L52),'Faults data'!L52,".")</f>
        <v>.</v>
      </c>
      <c r="I52" s="224">
        <f>IF('Faults data'!S52=Lists!$F$11,0,1)</f>
        <v>1</v>
      </c>
      <c r="J52" s="240" t="str">
        <f t="shared" si="2"/>
        <v>.</v>
      </c>
      <c r="K52" s="241"/>
      <c r="L52" s="230" t="str">
        <f t="shared" si="3"/>
        <v>.</v>
      </c>
      <c r="M52" s="231" t="str">
        <f t="shared" si="4"/>
        <v>.</v>
      </c>
      <c r="N52" s="231" t="str">
        <f t="shared" si="5"/>
        <v>.</v>
      </c>
      <c r="O52" s="231" t="str">
        <f t="shared" si="6"/>
        <v>.</v>
      </c>
      <c r="P52" s="232" t="str">
        <f t="shared" si="10"/>
        <v>.</v>
      </c>
      <c r="Q52" s="233" t="str">
        <f t="shared" si="11"/>
        <v>.</v>
      </c>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row>
    <row r="53" spans="1:57" outlineLevel="1" x14ac:dyDescent="0.2">
      <c r="A53" s="234">
        <f>'Faults data'!A53</f>
        <v>36</v>
      </c>
      <c r="B53" s="320">
        <f>'Faults data'!B53</f>
        <v>0</v>
      </c>
      <c r="C53" s="223">
        <f>IFERROR(MATCH('Faults data'!F53,Lists!$C$11:$C$14,0),0)</f>
        <v>0</v>
      </c>
      <c r="D53" s="216">
        <f>VALUE('Faults data'!I53)</f>
        <v>0</v>
      </c>
      <c r="E53" s="224">
        <f t="shared" si="9"/>
        <v>0</v>
      </c>
      <c r="F53" s="224">
        <f>'Faults data'!M53</f>
        <v>0</v>
      </c>
      <c r="G53" s="224" t="str">
        <f>IF('Faults data'!N53=$G$17,$G$17,".")</f>
        <v>.</v>
      </c>
      <c r="H53" s="224" t="str">
        <f>IF(ISNUMBER('Faults data'!L53),'Faults data'!L53,".")</f>
        <v>.</v>
      </c>
      <c r="I53" s="224">
        <f>IF('Faults data'!S53=Lists!$F$11,0,1)</f>
        <v>1</v>
      </c>
      <c r="J53" s="240" t="str">
        <f t="shared" si="2"/>
        <v>.</v>
      </c>
      <c r="K53" s="241"/>
      <c r="L53" s="230" t="str">
        <f t="shared" si="3"/>
        <v>.</v>
      </c>
      <c r="M53" s="231" t="str">
        <f t="shared" si="4"/>
        <v>.</v>
      </c>
      <c r="N53" s="231" t="str">
        <f t="shared" si="5"/>
        <v>.</v>
      </c>
      <c r="O53" s="231" t="str">
        <f t="shared" si="6"/>
        <v>.</v>
      </c>
      <c r="P53" s="232" t="str">
        <f t="shared" si="10"/>
        <v>.</v>
      </c>
      <c r="Q53" s="233" t="str">
        <f t="shared" si="11"/>
        <v>.</v>
      </c>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row>
    <row r="54" spans="1:57" outlineLevel="1" x14ac:dyDescent="0.2">
      <c r="A54" s="234">
        <f>'Faults data'!A54</f>
        <v>37</v>
      </c>
      <c r="B54" s="320">
        <f>'Faults data'!B54</f>
        <v>0</v>
      </c>
      <c r="C54" s="223">
        <f>IFERROR(MATCH('Faults data'!F54,Lists!$C$11:$C$14,0),0)</f>
        <v>0</v>
      </c>
      <c r="D54" s="216">
        <f>VALUE('Faults data'!I54)</f>
        <v>0</v>
      </c>
      <c r="E54" s="224">
        <f t="shared" si="9"/>
        <v>0</v>
      </c>
      <c r="F54" s="224">
        <f>'Faults data'!M54</f>
        <v>0</v>
      </c>
      <c r="G54" s="224" t="str">
        <f>IF('Faults data'!N54=$G$17,$G$17,".")</f>
        <v>.</v>
      </c>
      <c r="H54" s="224" t="str">
        <f>IF(ISNUMBER('Faults data'!L54),'Faults data'!L54,".")</f>
        <v>.</v>
      </c>
      <c r="I54" s="224">
        <f>IF('Faults data'!S54=Lists!$F$11,0,1)</f>
        <v>1</v>
      </c>
      <c r="J54" s="240" t="str">
        <f t="shared" si="2"/>
        <v>.</v>
      </c>
      <c r="K54" s="241"/>
      <c r="L54" s="230" t="str">
        <f t="shared" si="3"/>
        <v>.</v>
      </c>
      <c r="M54" s="231" t="str">
        <f t="shared" si="4"/>
        <v>.</v>
      </c>
      <c r="N54" s="231" t="str">
        <f t="shared" si="5"/>
        <v>.</v>
      </c>
      <c r="O54" s="231" t="str">
        <f t="shared" si="6"/>
        <v>.</v>
      </c>
      <c r="P54" s="232" t="str">
        <f t="shared" si="10"/>
        <v>.</v>
      </c>
      <c r="Q54" s="233" t="str">
        <f t="shared" si="11"/>
        <v>.</v>
      </c>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row>
    <row r="55" spans="1:57" outlineLevel="1" x14ac:dyDescent="0.2">
      <c r="A55" s="234">
        <f>'Faults data'!A55</f>
        <v>38</v>
      </c>
      <c r="B55" s="320">
        <f>'Faults data'!B55</f>
        <v>0</v>
      </c>
      <c r="C55" s="223">
        <f>IFERROR(MATCH('Faults data'!F55,Lists!$C$11:$C$14,0),0)</f>
        <v>0</v>
      </c>
      <c r="D55" s="216">
        <f>VALUE('Faults data'!I55)</f>
        <v>0</v>
      </c>
      <c r="E55" s="224">
        <f t="shared" si="9"/>
        <v>0</v>
      </c>
      <c r="F55" s="224">
        <f>'Faults data'!M55</f>
        <v>0</v>
      </c>
      <c r="G55" s="224" t="str">
        <f>IF('Faults data'!N55=$G$17,$G$17,".")</f>
        <v>.</v>
      </c>
      <c r="H55" s="224" t="str">
        <f>IF(ISNUMBER('Faults data'!L55),'Faults data'!L55,".")</f>
        <v>.</v>
      </c>
      <c r="I55" s="224">
        <f>IF('Faults data'!S55=Lists!$F$11,0,1)</f>
        <v>1</v>
      </c>
      <c r="J55" s="240" t="str">
        <f t="shared" si="2"/>
        <v>.</v>
      </c>
      <c r="K55" s="241"/>
      <c r="L55" s="230" t="str">
        <f t="shared" si="3"/>
        <v>.</v>
      </c>
      <c r="M55" s="231" t="str">
        <f t="shared" si="4"/>
        <v>.</v>
      </c>
      <c r="N55" s="231" t="str">
        <f t="shared" si="5"/>
        <v>.</v>
      </c>
      <c r="O55" s="231" t="str">
        <f t="shared" si="6"/>
        <v>.</v>
      </c>
      <c r="P55" s="232" t="str">
        <f t="shared" si="10"/>
        <v>.</v>
      </c>
      <c r="Q55" s="233" t="str">
        <f t="shared" si="11"/>
        <v>.</v>
      </c>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row>
    <row r="56" spans="1:57" outlineLevel="1" x14ac:dyDescent="0.2">
      <c r="A56" s="234">
        <f>'Faults data'!A56</f>
        <v>39</v>
      </c>
      <c r="B56" s="320">
        <f>'Faults data'!B56</f>
        <v>0</v>
      </c>
      <c r="C56" s="223">
        <f>IFERROR(MATCH('Faults data'!F56,Lists!$C$11:$C$14,0),0)</f>
        <v>0</v>
      </c>
      <c r="D56" s="216">
        <f>VALUE('Faults data'!I56)</f>
        <v>0</v>
      </c>
      <c r="E56" s="224">
        <f t="shared" si="9"/>
        <v>0</v>
      </c>
      <c r="F56" s="224">
        <f>'Faults data'!M56</f>
        <v>0</v>
      </c>
      <c r="G56" s="224" t="str">
        <f>IF('Faults data'!N56=$G$17,$G$17,".")</f>
        <v>.</v>
      </c>
      <c r="H56" s="224" t="str">
        <f>IF(ISNUMBER('Faults data'!L56),'Faults data'!L56,".")</f>
        <v>.</v>
      </c>
      <c r="I56" s="224">
        <f>IF('Faults data'!S56=Lists!$F$11,0,1)</f>
        <v>1</v>
      </c>
      <c r="J56" s="240" t="str">
        <f t="shared" si="2"/>
        <v>.</v>
      </c>
      <c r="K56" s="241"/>
      <c r="L56" s="230" t="str">
        <f t="shared" si="3"/>
        <v>.</v>
      </c>
      <c r="M56" s="231" t="str">
        <f t="shared" si="4"/>
        <v>.</v>
      </c>
      <c r="N56" s="231" t="str">
        <f t="shared" si="5"/>
        <v>.</v>
      </c>
      <c r="O56" s="231" t="str">
        <f t="shared" si="6"/>
        <v>.</v>
      </c>
      <c r="P56" s="232" t="str">
        <f t="shared" si="10"/>
        <v>.</v>
      </c>
      <c r="Q56" s="233" t="str">
        <f t="shared" si="11"/>
        <v>.</v>
      </c>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row>
    <row r="57" spans="1:57" outlineLevel="1" x14ac:dyDescent="0.2">
      <c r="A57" s="234">
        <f>'Faults data'!A57</f>
        <v>40</v>
      </c>
      <c r="B57" s="320">
        <f>'Faults data'!B57</f>
        <v>0</v>
      </c>
      <c r="C57" s="223">
        <f>IFERROR(MATCH('Faults data'!F57,Lists!$C$11:$C$14,0),0)</f>
        <v>0</v>
      </c>
      <c r="D57" s="216">
        <f>VALUE('Faults data'!I57)</f>
        <v>0</v>
      </c>
      <c r="E57" s="224">
        <f t="shared" si="9"/>
        <v>0</v>
      </c>
      <c r="F57" s="224">
        <f>'Faults data'!M57</f>
        <v>0</v>
      </c>
      <c r="G57" s="224" t="str">
        <f>IF('Faults data'!N57=$G$17,$G$17,".")</f>
        <v>.</v>
      </c>
      <c r="H57" s="224" t="str">
        <f>IF(ISNUMBER('Faults data'!L57),'Faults data'!L57,".")</f>
        <v>.</v>
      </c>
      <c r="I57" s="224">
        <f>IF('Faults data'!S57=Lists!$F$11,0,1)</f>
        <v>1</v>
      </c>
      <c r="J57" s="240" t="str">
        <f t="shared" si="2"/>
        <v>.</v>
      </c>
      <c r="K57" s="241"/>
      <c r="L57" s="230" t="str">
        <f t="shared" si="3"/>
        <v>.</v>
      </c>
      <c r="M57" s="231" t="str">
        <f t="shared" si="4"/>
        <v>.</v>
      </c>
      <c r="N57" s="231" t="str">
        <f t="shared" si="5"/>
        <v>.</v>
      </c>
      <c r="O57" s="231" t="str">
        <f t="shared" si="6"/>
        <v>.</v>
      </c>
      <c r="P57" s="232" t="str">
        <f t="shared" si="10"/>
        <v>.</v>
      </c>
      <c r="Q57" s="233" t="str">
        <f t="shared" si="11"/>
        <v>.</v>
      </c>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row>
    <row r="58" spans="1:57" outlineLevel="1" x14ac:dyDescent="0.2">
      <c r="A58" s="234">
        <f>'Faults data'!A58</f>
        <v>41</v>
      </c>
      <c r="B58" s="320">
        <f>'Faults data'!B58</f>
        <v>0</v>
      </c>
      <c r="C58" s="223">
        <f>IFERROR(MATCH('Faults data'!F58,Lists!$C$11:$C$14,0),0)</f>
        <v>0</v>
      </c>
      <c r="D58" s="216">
        <f>VALUE('Faults data'!I58)</f>
        <v>0</v>
      </c>
      <c r="E58" s="224">
        <f t="shared" si="9"/>
        <v>0</v>
      </c>
      <c r="F58" s="224">
        <f>'Faults data'!M58</f>
        <v>0</v>
      </c>
      <c r="G58" s="224" t="str">
        <f>IF('Faults data'!N58=$G$17,$G$17,".")</f>
        <v>.</v>
      </c>
      <c r="H58" s="224" t="str">
        <f>IF(ISNUMBER('Faults data'!L58),'Faults data'!L58,".")</f>
        <v>.</v>
      </c>
      <c r="I58" s="224">
        <f>IF('Faults data'!S58=Lists!$F$11,0,1)</f>
        <v>1</v>
      </c>
      <c r="J58" s="240" t="str">
        <f t="shared" si="2"/>
        <v>.</v>
      </c>
      <c r="K58" s="241"/>
      <c r="L58" s="230" t="str">
        <f t="shared" si="3"/>
        <v>.</v>
      </c>
      <c r="M58" s="231" t="str">
        <f t="shared" si="4"/>
        <v>.</v>
      </c>
      <c r="N58" s="231" t="str">
        <f t="shared" si="5"/>
        <v>.</v>
      </c>
      <c r="O58" s="231" t="str">
        <f t="shared" si="6"/>
        <v>.</v>
      </c>
      <c r="P58" s="232" t="str">
        <f t="shared" si="10"/>
        <v>.</v>
      </c>
      <c r="Q58" s="233" t="str">
        <f t="shared" si="11"/>
        <v>.</v>
      </c>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row>
    <row r="59" spans="1:57" outlineLevel="1" x14ac:dyDescent="0.2">
      <c r="A59" s="234">
        <f>'Faults data'!A59</f>
        <v>42</v>
      </c>
      <c r="B59" s="320">
        <f>'Faults data'!B59</f>
        <v>0</v>
      </c>
      <c r="C59" s="223">
        <f>IFERROR(MATCH('Faults data'!F59,Lists!$C$11:$C$14,0),0)</f>
        <v>0</v>
      </c>
      <c r="D59" s="216">
        <f>VALUE('Faults data'!I59)</f>
        <v>0</v>
      </c>
      <c r="E59" s="224">
        <f t="shared" si="9"/>
        <v>0</v>
      </c>
      <c r="F59" s="224">
        <f>'Faults data'!M59</f>
        <v>0</v>
      </c>
      <c r="G59" s="224" t="str">
        <f>IF('Faults data'!N59=$G$17,$G$17,".")</f>
        <v>.</v>
      </c>
      <c r="H59" s="224" t="str">
        <f>IF(ISNUMBER('Faults data'!L59),'Faults data'!L59,".")</f>
        <v>.</v>
      </c>
      <c r="I59" s="224">
        <f>IF('Faults data'!S59=Lists!$F$11,0,1)</f>
        <v>1</v>
      </c>
      <c r="J59" s="240" t="str">
        <f t="shared" si="2"/>
        <v>.</v>
      </c>
      <c r="K59" s="241"/>
      <c r="L59" s="230" t="str">
        <f t="shared" si="3"/>
        <v>.</v>
      </c>
      <c r="M59" s="231" t="str">
        <f t="shared" si="4"/>
        <v>.</v>
      </c>
      <c r="N59" s="231" t="str">
        <f t="shared" si="5"/>
        <v>.</v>
      </c>
      <c r="O59" s="231" t="str">
        <f t="shared" si="6"/>
        <v>.</v>
      </c>
      <c r="P59" s="232" t="str">
        <f t="shared" si="10"/>
        <v>.</v>
      </c>
      <c r="Q59" s="233" t="str">
        <f t="shared" si="11"/>
        <v>.</v>
      </c>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row>
    <row r="60" spans="1:57" outlineLevel="1" x14ac:dyDescent="0.2">
      <c r="A60" s="234">
        <f>'Faults data'!A60</f>
        <v>43</v>
      </c>
      <c r="B60" s="320">
        <f>'Faults data'!B60</f>
        <v>0</v>
      </c>
      <c r="C60" s="223">
        <f>IFERROR(MATCH('Faults data'!F60,Lists!$C$11:$C$14,0),0)</f>
        <v>0</v>
      </c>
      <c r="D60" s="216">
        <f>VALUE('Faults data'!I60)</f>
        <v>0</v>
      </c>
      <c r="E60" s="224">
        <f t="shared" si="9"/>
        <v>0</v>
      </c>
      <c r="F60" s="224">
        <f>'Faults data'!M60</f>
        <v>0</v>
      </c>
      <c r="G60" s="224" t="str">
        <f>IF('Faults data'!N60=$G$17,$G$17,".")</f>
        <v>.</v>
      </c>
      <c r="H60" s="224" t="str">
        <f>IF(ISNUMBER('Faults data'!L60),'Faults data'!L60,".")</f>
        <v>.</v>
      </c>
      <c r="I60" s="224">
        <f>IF('Faults data'!S60=Lists!$F$11,0,1)</f>
        <v>1</v>
      </c>
      <c r="J60" s="240" t="str">
        <f t="shared" si="2"/>
        <v>.</v>
      </c>
      <c r="K60" s="241"/>
      <c r="L60" s="230" t="str">
        <f t="shared" si="3"/>
        <v>.</v>
      </c>
      <c r="M60" s="231" t="str">
        <f t="shared" si="4"/>
        <v>.</v>
      </c>
      <c r="N60" s="231" t="str">
        <f t="shared" si="5"/>
        <v>.</v>
      </c>
      <c r="O60" s="231" t="str">
        <f t="shared" si="6"/>
        <v>.</v>
      </c>
      <c r="P60" s="232" t="str">
        <f t="shared" si="10"/>
        <v>.</v>
      </c>
      <c r="Q60" s="233" t="str">
        <f t="shared" si="11"/>
        <v>.</v>
      </c>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row>
    <row r="61" spans="1:57" outlineLevel="1" x14ac:dyDescent="0.2">
      <c r="A61" s="234">
        <f>'Faults data'!A61</f>
        <v>44</v>
      </c>
      <c r="B61" s="320">
        <f>'Faults data'!B61</f>
        <v>0</v>
      </c>
      <c r="C61" s="223">
        <f>IFERROR(MATCH('Faults data'!F61,Lists!$C$11:$C$14,0),0)</f>
        <v>0</v>
      </c>
      <c r="D61" s="216">
        <f>VALUE('Faults data'!I61)</f>
        <v>0</v>
      </c>
      <c r="E61" s="224">
        <f t="shared" si="9"/>
        <v>0</v>
      </c>
      <c r="F61" s="224">
        <f>'Faults data'!M61</f>
        <v>0</v>
      </c>
      <c r="G61" s="224" t="str">
        <f>IF('Faults data'!N61=$G$17,$G$17,".")</f>
        <v>.</v>
      </c>
      <c r="H61" s="224" t="str">
        <f>IF(ISNUMBER('Faults data'!L61),'Faults data'!L61,".")</f>
        <v>.</v>
      </c>
      <c r="I61" s="224">
        <f>IF('Faults data'!S61=Lists!$F$11,0,1)</f>
        <v>1</v>
      </c>
      <c r="J61" s="240" t="str">
        <f t="shared" si="2"/>
        <v>.</v>
      </c>
      <c r="K61" s="241"/>
      <c r="L61" s="230" t="str">
        <f t="shared" si="3"/>
        <v>.</v>
      </c>
      <c r="M61" s="231" t="str">
        <f t="shared" si="4"/>
        <v>.</v>
      </c>
      <c r="N61" s="231" t="str">
        <f t="shared" si="5"/>
        <v>.</v>
      </c>
      <c r="O61" s="231" t="str">
        <f t="shared" si="6"/>
        <v>.</v>
      </c>
      <c r="P61" s="232" t="str">
        <f t="shared" si="10"/>
        <v>.</v>
      </c>
      <c r="Q61" s="233" t="str">
        <f t="shared" si="11"/>
        <v>.</v>
      </c>
      <c r="R61" s="140"/>
      <c r="S61" s="140"/>
      <c r="T61" s="140"/>
      <c r="U61" s="140"/>
      <c r="V61" s="140"/>
      <c r="W61" s="140"/>
      <c r="X61" s="140"/>
      <c r="Y61" s="140"/>
      <c r="Z61" s="140"/>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row>
    <row r="62" spans="1:57" outlineLevel="1" x14ac:dyDescent="0.2">
      <c r="A62" s="234">
        <f>'Faults data'!A62</f>
        <v>45</v>
      </c>
      <c r="B62" s="320">
        <f>'Faults data'!B62</f>
        <v>0</v>
      </c>
      <c r="C62" s="223">
        <f>IFERROR(MATCH('Faults data'!F62,Lists!$C$11:$C$14,0),0)</f>
        <v>0</v>
      </c>
      <c r="D62" s="216">
        <f>VALUE('Faults data'!I62)</f>
        <v>0</v>
      </c>
      <c r="E62" s="224">
        <f t="shared" si="9"/>
        <v>0</v>
      </c>
      <c r="F62" s="224">
        <f>'Faults data'!M62</f>
        <v>0</v>
      </c>
      <c r="G62" s="224" t="str">
        <f>IF('Faults data'!N62=$G$17,$G$17,".")</f>
        <v>.</v>
      </c>
      <c r="H62" s="224" t="str">
        <f>IF(ISNUMBER('Faults data'!L62),'Faults data'!L62,".")</f>
        <v>.</v>
      </c>
      <c r="I62" s="224">
        <f>IF('Faults data'!S62=Lists!$F$11,0,1)</f>
        <v>1</v>
      </c>
      <c r="J62" s="240" t="str">
        <f t="shared" si="2"/>
        <v>.</v>
      </c>
      <c r="K62" s="241"/>
      <c r="L62" s="230" t="str">
        <f t="shared" si="3"/>
        <v>.</v>
      </c>
      <c r="M62" s="231" t="str">
        <f t="shared" si="4"/>
        <v>.</v>
      </c>
      <c r="N62" s="231" t="str">
        <f t="shared" si="5"/>
        <v>.</v>
      </c>
      <c r="O62" s="231" t="str">
        <f t="shared" si="6"/>
        <v>.</v>
      </c>
      <c r="P62" s="232" t="str">
        <f t="shared" si="10"/>
        <v>.</v>
      </c>
      <c r="Q62" s="233" t="str">
        <f t="shared" si="11"/>
        <v>.</v>
      </c>
      <c r="R62" s="140"/>
      <c r="S62" s="140"/>
      <c r="T62" s="140"/>
      <c r="U62" s="140"/>
      <c r="V62" s="140"/>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row>
    <row r="63" spans="1:57" outlineLevel="1" x14ac:dyDescent="0.2">
      <c r="A63" s="234">
        <f>'Faults data'!A63</f>
        <v>46</v>
      </c>
      <c r="B63" s="320">
        <f>'Faults data'!B63</f>
        <v>0</v>
      </c>
      <c r="C63" s="223">
        <f>IFERROR(MATCH('Faults data'!F63,Lists!$C$11:$C$14,0),0)</f>
        <v>0</v>
      </c>
      <c r="D63" s="216">
        <f>VALUE('Faults data'!I63)</f>
        <v>0</v>
      </c>
      <c r="E63" s="224">
        <f t="shared" si="9"/>
        <v>0</v>
      </c>
      <c r="F63" s="224">
        <f>'Faults data'!M63</f>
        <v>0</v>
      </c>
      <c r="G63" s="224" t="str">
        <f>IF('Faults data'!N63=$G$17,$G$17,".")</f>
        <v>.</v>
      </c>
      <c r="H63" s="224" t="str">
        <f>IF(ISNUMBER('Faults data'!L63),'Faults data'!L63,".")</f>
        <v>.</v>
      </c>
      <c r="I63" s="224">
        <f>IF('Faults data'!S63=Lists!$F$11,0,1)</f>
        <v>1</v>
      </c>
      <c r="J63" s="240" t="str">
        <f t="shared" si="2"/>
        <v>.</v>
      </c>
      <c r="K63" s="241"/>
      <c r="L63" s="230" t="str">
        <f t="shared" si="3"/>
        <v>.</v>
      </c>
      <c r="M63" s="231" t="str">
        <f t="shared" si="4"/>
        <v>.</v>
      </c>
      <c r="N63" s="231" t="str">
        <f t="shared" si="5"/>
        <v>.</v>
      </c>
      <c r="O63" s="231" t="str">
        <f t="shared" si="6"/>
        <v>.</v>
      </c>
      <c r="P63" s="232" t="str">
        <f t="shared" si="10"/>
        <v>.</v>
      </c>
      <c r="Q63" s="233" t="str">
        <f t="shared" si="11"/>
        <v>.</v>
      </c>
      <c r="R63" s="140"/>
      <c r="S63" s="140"/>
      <c r="T63" s="140"/>
      <c r="U63" s="140"/>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row>
    <row r="64" spans="1:57" outlineLevel="1" x14ac:dyDescent="0.2">
      <c r="A64" s="234">
        <f>'Faults data'!A64</f>
        <v>47</v>
      </c>
      <c r="B64" s="320">
        <f>'Faults data'!B64</f>
        <v>0</v>
      </c>
      <c r="C64" s="223">
        <f>IFERROR(MATCH('Faults data'!F64,Lists!$C$11:$C$14,0),0)</f>
        <v>0</v>
      </c>
      <c r="D64" s="216">
        <f>VALUE('Faults data'!I64)</f>
        <v>0</v>
      </c>
      <c r="E64" s="224">
        <f t="shared" si="9"/>
        <v>0</v>
      </c>
      <c r="F64" s="224">
        <f>'Faults data'!M64</f>
        <v>0</v>
      </c>
      <c r="G64" s="224" t="str">
        <f>IF('Faults data'!N64=$G$17,$G$17,".")</f>
        <v>.</v>
      </c>
      <c r="H64" s="224" t="str">
        <f>IF(ISNUMBER('Faults data'!L64),'Faults data'!L64,".")</f>
        <v>.</v>
      </c>
      <c r="I64" s="224">
        <f>IF('Faults data'!S64=Lists!$F$11,0,1)</f>
        <v>1</v>
      </c>
      <c r="J64" s="240" t="str">
        <f t="shared" si="2"/>
        <v>.</v>
      </c>
      <c r="K64" s="241"/>
      <c r="L64" s="230" t="str">
        <f t="shared" si="3"/>
        <v>.</v>
      </c>
      <c r="M64" s="231" t="str">
        <f t="shared" si="4"/>
        <v>.</v>
      </c>
      <c r="N64" s="231" t="str">
        <f t="shared" si="5"/>
        <v>.</v>
      </c>
      <c r="O64" s="231" t="str">
        <f t="shared" si="6"/>
        <v>.</v>
      </c>
      <c r="P64" s="232" t="str">
        <f t="shared" si="10"/>
        <v>.</v>
      </c>
      <c r="Q64" s="233" t="str">
        <f t="shared" si="11"/>
        <v>.</v>
      </c>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row>
    <row r="65" spans="1:57" outlineLevel="1" x14ac:dyDescent="0.2">
      <c r="A65" s="234">
        <f>'Faults data'!A65</f>
        <v>48</v>
      </c>
      <c r="B65" s="320">
        <f>'Faults data'!B65</f>
        <v>0</v>
      </c>
      <c r="C65" s="223">
        <f>IFERROR(MATCH('Faults data'!F65,Lists!$C$11:$C$14,0),0)</f>
        <v>0</v>
      </c>
      <c r="D65" s="216">
        <f>VALUE('Faults data'!I65)</f>
        <v>0</v>
      </c>
      <c r="E65" s="224">
        <f t="shared" si="9"/>
        <v>0</v>
      </c>
      <c r="F65" s="224">
        <f>'Faults data'!M65</f>
        <v>0</v>
      </c>
      <c r="G65" s="224" t="str">
        <f>IF('Faults data'!N65=$G$17,$G$17,".")</f>
        <v>.</v>
      </c>
      <c r="H65" s="224" t="str">
        <f>IF(ISNUMBER('Faults data'!L65),'Faults data'!L65,".")</f>
        <v>.</v>
      </c>
      <c r="I65" s="224">
        <f>IF('Faults data'!S65=Lists!$F$11,0,1)</f>
        <v>1</v>
      </c>
      <c r="J65" s="240" t="str">
        <f t="shared" si="2"/>
        <v>.</v>
      </c>
      <c r="K65" s="241"/>
      <c r="L65" s="230" t="str">
        <f t="shared" si="3"/>
        <v>.</v>
      </c>
      <c r="M65" s="231" t="str">
        <f t="shared" si="4"/>
        <v>.</v>
      </c>
      <c r="N65" s="231" t="str">
        <f t="shared" si="5"/>
        <v>.</v>
      </c>
      <c r="O65" s="231" t="str">
        <f t="shared" si="6"/>
        <v>.</v>
      </c>
      <c r="P65" s="232" t="str">
        <f t="shared" si="10"/>
        <v>.</v>
      </c>
      <c r="Q65" s="233" t="str">
        <f t="shared" si="11"/>
        <v>.</v>
      </c>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row>
    <row r="66" spans="1:57" outlineLevel="1" x14ac:dyDescent="0.2">
      <c r="A66" s="234">
        <f>'Faults data'!A66</f>
        <v>49</v>
      </c>
      <c r="B66" s="320">
        <f>'Faults data'!B66</f>
        <v>0</v>
      </c>
      <c r="C66" s="223">
        <f>IFERROR(MATCH('Faults data'!F66,Lists!$C$11:$C$14,0),0)</f>
        <v>0</v>
      </c>
      <c r="D66" s="216">
        <f>VALUE('Faults data'!I66)</f>
        <v>0</v>
      </c>
      <c r="E66" s="224">
        <f t="shared" si="9"/>
        <v>0</v>
      </c>
      <c r="F66" s="224">
        <f>'Faults data'!M66</f>
        <v>0</v>
      </c>
      <c r="G66" s="224" t="str">
        <f>IF('Faults data'!N66=$G$17,$G$17,".")</f>
        <v>.</v>
      </c>
      <c r="H66" s="224" t="str">
        <f>IF(ISNUMBER('Faults data'!L66),'Faults data'!L66,".")</f>
        <v>.</v>
      </c>
      <c r="I66" s="224">
        <f>IF('Faults data'!S66=Lists!$F$11,0,1)</f>
        <v>1</v>
      </c>
      <c r="J66" s="240" t="str">
        <f t="shared" si="2"/>
        <v>.</v>
      </c>
      <c r="K66" s="241"/>
      <c r="L66" s="230" t="str">
        <f t="shared" si="3"/>
        <v>.</v>
      </c>
      <c r="M66" s="231" t="str">
        <f t="shared" si="4"/>
        <v>.</v>
      </c>
      <c r="N66" s="231" t="str">
        <f t="shared" si="5"/>
        <v>.</v>
      </c>
      <c r="O66" s="231" t="str">
        <f t="shared" si="6"/>
        <v>.</v>
      </c>
      <c r="P66" s="232" t="str">
        <f t="shared" si="10"/>
        <v>.</v>
      </c>
      <c r="Q66" s="233" t="str">
        <f t="shared" si="11"/>
        <v>.</v>
      </c>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row>
    <row r="67" spans="1:57" outlineLevel="1" x14ac:dyDescent="0.2">
      <c r="A67" s="234">
        <f>'Faults data'!A67</f>
        <v>50</v>
      </c>
      <c r="B67" s="320">
        <f>'Faults data'!B67</f>
        <v>0</v>
      </c>
      <c r="C67" s="223">
        <f>IFERROR(MATCH('Faults data'!F67,Lists!$C$11:$C$14,0),0)</f>
        <v>0</v>
      </c>
      <c r="D67" s="216">
        <f>VALUE('Faults data'!I67)</f>
        <v>0</v>
      </c>
      <c r="E67" s="224">
        <f t="shared" si="9"/>
        <v>0</v>
      </c>
      <c r="F67" s="224">
        <f>'Faults data'!M67</f>
        <v>0</v>
      </c>
      <c r="G67" s="224" t="str">
        <f>IF('Faults data'!N67=$G$17,$G$17,".")</f>
        <v>.</v>
      </c>
      <c r="H67" s="224" t="str">
        <f>IF(ISNUMBER('Faults data'!L67),'Faults data'!L67,".")</f>
        <v>.</v>
      </c>
      <c r="I67" s="224">
        <f>IF('Faults data'!S67=Lists!$F$11,0,1)</f>
        <v>1</v>
      </c>
      <c r="J67" s="240" t="str">
        <f t="shared" si="2"/>
        <v>.</v>
      </c>
      <c r="K67" s="241"/>
      <c r="L67" s="230" t="str">
        <f t="shared" si="3"/>
        <v>.</v>
      </c>
      <c r="M67" s="231" t="str">
        <f t="shared" si="4"/>
        <v>.</v>
      </c>
      <c r="N67" s="231" t="str">
        <f t="shared" si="5"/>
        <v>.</v>
      </c>
      <c r="O67" s="231" t="str">
        <f t="shared" si="6"/>
        <v>.</v>
      </c>
      <c r="P67" s="232" t="str">
        <f t="shared" si="10"/>
        <v>.</v>
      </c>
      <c r="Q67" s="233" t="str">
        <f t="shared" si="11"/>
        <v>.</v>
      </c>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row>
    <row r="68" spans="1:57" outlineLevel="1" x14ac:dyDescent="0.2">
      <c r="A68" s="234">
        <f>'Faults data'!A68</f>
        <v>51</v>
      </c>
      <c r="B68" s="320">
        <f>'Faults data'!B68</f>
        <v>0</v>
      </c>
      <c r="C68" s="223">
        <f>IFERROR(MATCH('Faults data'!F68,Lists!$C$11:$C$14,0),0)</f>
        <v>0</v>
      </c>
      <c r="D68" s="216">
        <f>VALUE('Faults data'!I68)</f>
        <v>0</v>
      </c>
      <c r="E68" s="224">
        <f t="shared" si="9"/>
        <v>0</v>
      </c>
      <c r="F68" s="224">
        <f>'Faults data'!M68</f>
        <v>0</v>
      </c>
      <c r="G68" s="224" t="str">
        <f>IF('Faults data'!N68=$G$17,$G$17,".")</f>
        <v>.</v>
      </c>
      <c r="H68" s="224" t="str">
        <f>IF(ISNUMBER('Faults data'!L68),'Faults data'!L68,".")</f>
        <v>.</v>
      </c>
      <c r="I68" s="224">
        <f>IF('Faults data'!S68=Lists!$F$11,0,1)</f>
        <v>1</v>
      </c>
      <c r="J68" s="240" t="str">
        <f t="shared" si="2"/>
        <v>.</v>
      </c>
      <c r="K68" s="241"/>
      <c r="L68" s="230" t="str">
        <f t="shared" si="3"/>
        <v>.</v>
      </c>
      <c r="M68" s="231" t="str">
        <f t="shared" si="4"/>
        <v>.</v>
      </c>
      <c r="N68" s="231" t="str">
        <f t="shared" si="5"/>
        <v>.</v>
      </c>
      <c r="O68" s="231" t="str">
        <f t="shared" si="6"/>
        <v>.</v>
      </c>
      <c r="P68" s="232" t="str">
        <f t="shared" si="10"/>
        <v>.</v>
      </c>
      <c r="Q68" s="233" t="str">
        <f t="shared" si="11"/>
        <v>.</v>
      </c>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row>
    <row r="69" spans="1:57" outlineLevel="1" x14ac:dyDescent="0.2">
      <c r="A69" s="234">
        <f>'Faults data'!A69</f>
        <v>52</v>
      </c>
      <c r="B69" s="320">
        <f>'Faults data'!B69</f>
        <v>0</v>
      </c>
      <c r="C69" s="223">
        <f>IFERROR(MATCH('Faults data'!F69,Lists!$C$11:$C$14,0),0)</f>
        <v>0</v>
      </c>
      <c r="D69" s="216">
        <f>VALUE('Faults data'!I69)</f>
        <v>0</v>
      </c>
      <c r="E69" s="224">
        <f t="shared" si="9"/>
        <v>0</v>
      </c>
      <c r="F69" s="224">
        <f>'Faults data'!M69</f>
        <v>0</v>
      </c>
      <c r="G69" s="224" t="str">
        <f>IF('Faults data'!N69=$G$17,$G$17,".")</f>
        <v>.</v>
      </c>
      <c r="H69" s="224" t="str">
        <f>IF(ISNUMBER('Faults data'!L69),'Faults data'!L69,".")</f>
        <v>.</v>
      </c>
      <c r="I69" s="224">
        <f>IF('Faults data'!S69=Lists!$F$11,0,1)</f>
        <v>1</v>
      </c>
      <c r="J69" s="240" t="str">
        <f t="shared" si="2"/>
        <v>.</v>
      </c>
      <c r="K69" s="241"/>
      <c r="L69" s="230" t="str">
        <f t="shared" si="3"/>
        <v>.</v>
      </c>
      <c r="M69" s="231" t="str">
        <f t="shared" si="4"/>
        <v>.</v>
      </c>
      <c r="N69" s="231" t="str">
        <f t="shared" si="5"/>
        <v>.</v>
      </c>
      <c r="O69" s="231" t="str">
        <f t="shared" si="6"/>
        <v>.</v>
      </c>
      <c r="P69" s="232" t="str">
        <f t="shared" si="10"/>
        <v>.</v>
      </c>
      <c r="Q69" s="233" t="str">
        <f t="shared" si="11"/>
        <v>.</v>
      </c>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row>
    <row r="70" spans="1:57" outlineLevel="1" x14ac:dyDescent="0.2">
      <c r="A70" s="234">
        <f>'Faults data'!A70</f>
        <v>53</v>
      </c>
      <c r="B70" s="320">
        <f>'Faults data'!B70</f>
        <v>0</v>
      </c>
      <c r="C70" s="223">
        <f>IFERROR(MATCH('Faults data'!F70,Lists!$C$11:$C$14,0),0)</f>
        <v>0</v>
      </c>
      <c r="D70" s="216">
        <f>VALUE('Faults data'!I70)</f>
        <v>0</v>
      </c>
      <c r="E70" s="224">
        <f t="shared" si="9"/>
        <v>0</v>
      </c>
      <c r="F70" s="224">
        <f>'Faults data'!M70</f>
        <v>0</v>
      </c>
      <c r="G70" s="224" t="str">
        <f>IF('Faults data'!N70=$G$17,$G$17,".")</f>
        <v>.</v>
      </c>
      <c r="H70" s="224" t="str">
        <f>IF(ISNUMBER('Faults data'!L70),'Faults data'!L70,".")</f>
        <v>.</v>
      </c>
      <c r="I70" s="224">
        <f>IF('Faults data'!S70=Lists!$F$11,0,1)</f>
        <v>1</v>
      </c>
      <c r="J70" s="240" t="str">
        <f t="shared" si="2"/>
        <v>.</v>
      </c>
      <c r="K70" s="241"/>
      <c r="L70" s="230" t="str">
        <f t="shared" si="3"/>
        <v>.</v>
      </c>
      <c r="M70" s="231" t="str">
        <f t="shared" si="4"/>
        <v>.</v>
      </c>
      <c r="N70" s="231" t="str">
        <f t="shared" si="5"/>
        <v>.</v>
      </c>
      <c r="O70" s="231" t="str">
        <f t="shared" si="6"/>
        <v>.</v>
      </c>
      <c r="P70" s="232" t="str">
        <f t="shared" si="10"/>
        <v>.</v>
      </c>
      <c r="Q70" s="233" t="str">
        <f t="shared" si="11"/>
        <v>.</v>
      </c>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row>
    <row r="71" spans="1:57" outlineLevel="1" x14ac:dyDescent="0.2">
      <c r="A71" s="234">
        <f>'Faults data'!A71</f>
        <v>54</v>
      </c>
      <c r="B71" s="320">
        <f>'Faults data'!B71</f>
        <v>0</v>
      </c>
      <c r="C71" s="223">
        <f>IFERROR(MATCH('Faults data'!F71,Lists!$C$11:$C$14,0),0)</f>
        <v>0</v>
      </c>
      <c r="D71" s="216">
        <f>VALUE('Faults data'!I71)</f>
        <v>0</v>
      </c>
      <c r="E71" s="224">
        <f t="shared" si="9"/>
        <v>0</v>
      </c>
      <c r="F71" s="224">
        <f>'Faults data'!M71</f>
        <v>0</v>
      </c>
      <c r="G71" s="224" t="str">
        <f>IF('Faults data'!N71=$G$17,$G$17,".")</f>
        <v>.</v>
      </c>
      <c r="H71" s="224" t="str">
        <f>IF(ISNUMBER('Faults data'!L71),'Faults data'!L71,".")</f>
        <v>.</v>
      </c>
      <c r="I71" s="224">
        <f>IF('Faults data'!S71=Lists!$F$11,0,1)</f>
        <v>1</v>
      </c>
      <c r="J71" s="240" t="str">
        <f t="shared" si="2"/>
        <v>.</v>
      </c>
      <c r="K71" s="241"/>
      <c r="L71" s="230" t="str">
        <f t="shared" si="3"/>
        <v>.</v>
      </c>
      <c r="M71" s="231" t="str">
        <f t="shared" si="4"/>
        <v>.</v>
      </c>
      <c r="N71" s="231" t="str">
        <f t="shared" si="5"/>
        <v>.</v>
      </c>
      <c r="O71" s="231" t="str">
        <f t="shared" si="6"/>
        <v>.</v>
      </c>
      <c r="P71" s="232" t="str">
        <f t="shared" si="10"/>
        <v>.</v>
      </c>
      <c r="Q71" s="233" t="str">
        <f t="shared" si="11"/>
        <v>.</v>
      </c>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row>
    <row r="72" spans="1:57" outlineLevel="1" x14ac:dyDescent="0.2">
      <c r="A72" s="234">
        <f>'Faults data'!A72</f>
        <v>55</v>
      </c>
      <c r="B72" s="320">
        <f>'Faults data'!B72</f>
        <v>0</v>
      </c>
      <c r="C72" s="223">
        <f>IFERROR(MATCH('Faults data'!F72,Lists!$C$11:$C$14,0),0)</f>
        <v>0</v>
      </c>
      <c r="D72" s="216">
        <f>VALUE('Faults data'!I72)</f>
        <v>0</v>
      </c>
      <c r="E72" s="224">
        <f t="shared" si="9"/>
        <v>0</v>
      </c>
      <c r="F72" s="224">
        <f>'Faults data'!M72</f>
        <v>0</v>
      </c>
      <c r="G72" s="224" t="str">
        <f>IF('Faults data'!N72=$G$17,$G$17,".")</f>
        <v>.</v>
      </c>
      <c r="H72" s="224" t="str">
        <f>IF(ISNUMBER('Faults data'!L72),'Faults data'!L72,".")</f>
        <v>.</v>
      </c>
      <c r="I72" s="224">
        <f>IF('Faults data'!S72=Lists!$F$11,0,1)</f>
        <v>1</v>
      </c>
      <c r="J72" s="240" t="str">
        <f t="shared" si="2"/>
        <v>.</v>
      </c>
      <c r="K72" s="241"/>
      <c r="L72" s="230" t="str">
        <f t="shared" si="3"/>
        <v>.</v>
      </c>
      <c r="M72" s="231" t="str">
        <f t="shared" si="4"/>
        <v>.</v>
      </c>
      <c r="N72" s="231" t="str">
        <f t="shared" si="5"/>
        <v>.</v>
      </c>
      <c r="O72" s="231" t="str">
        <f t="shared" si="6"/>
        <v>.</v>
      </c>
      <c r="P72" s="232" t="str">
        <f t="shared" si="10"/>
        <v>.</v>
      </c>
      <c r="Q72" s="233" t="str">
        <f t="shared" si="11"/>
        <v>.</v>
      </c>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row>
    <row r="73" spans="1:57" outlineLevel="1" x14ac:dyDescent="0.2">
      <c r="A73" s="234">
        <f>'Faults data'!A73</f>
        <v>56</v>
      </c>
      <c r="B73" s="320">
        <f>'Faults data'!B73</f>
        <v>0</v>
      </c>
      <c r="C73" s="223">
        <f>IFERROR(MATCH('Faults data'!F73,Lists!$C$11:$C$14,0),0)</f>
        <v>0</v>
      </c>
      <c r="D73" s="216">
        <f>VALUE('Faults data'!I73)</f>
        <v>0</v>
      </c>
      <c r="E73" s="224">
        <f t="shared" si="9"/>
        <v>0</v>
      </c>
      <c r="F73" s="224">
        <f>'Faults data'!M73</f>
        <v>0</v>
      </c>
      <c r="G73" s="224" t="str">
        <f>IF('Faults data'!N73=$G$17,$G$17,".")</f>
        <v>.</v>
      </c>
      <c r="H73" s="224" t="str">
        <f>IF(ISNUMBER('Faults data'!L73),'Faults data'!L73,".")</f>
        <v>.</v>
      </c>
      <c r="I73" s="224">
        <f>IF('Faults data'!S73=Lists!$F$11,0,1)</f>
        <v>1</v>
      </c>
      <c r="J73" s="240" t="str">
        <f t="shared" si="2"/>
        <v>.</v>
      </c>
      <c r="K73" s="241"/>
      <c r="L73" s="230" t="str">
        <f t="shared" si="3"/>
        <v>.</v>
      </c>
      <c r="M73" s="231" t="str">
        <f t="shared" si="4"/>
        <v>.</v>
      </c>
      <c r="N73" s="231" t="str">
        <f t="shared" si="5"/>
        <v>.</v>
      </c>
      <c r="O73" s="231" t="str">
        <f t="shared" si="6"/>
        <v>.</v>
      </c>
      <c r="P73" s="232" t="str">
        <f t="shared" si="10"/>
        <v>.</v>
      </c>
      <c r="Q73" s="233" t="str">
        <f t="shared" si="11"/>
        <v>.</v>
      </c>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row>
    <row r="74" spans="1:57" outlineLevel="1" x14ac:dyDescent="0.2">
      <c r="A74" s="234">
        <f>'Faults data'!A74</f>
        <v>57</v>
      </c>
      <c r="B74" s="320">
        <f>'Faults data'!B74</f>
        <v>0</v>
      </c>
      <c r="C74" s="223">
        <f>IFERROR(MATCH('Faults data'!F74,Lists!$C$11:$C$14,0),0)</f>
        <v>0</v>
      </c>
      <c r="D74" s="216">
        <f>VALUE('Faults data'!I74)</f>
        <v>0</v>
      </c>
      <c r="E74" s="224">
        <f t="shared" si="9"/>
        <v>0</v>
      </c>
      <c r="F74" s="224">
        <f>'Faults data'!M74</f>
        <v>0</v>
      </c>
      <c r="G74" s="224" t="str">
        <f>IF('Faults data'!N74=$G$17,$G$17,".")</f>
        <v>.</v>
      </c>
      <c r="H74" s="224" t="str">
        <f>IF(ISNUMBER('Faults data'!L74),'Faults data'!L74,".")</f>
        <v>.</v>
      </c>
      <c r="I74" s="224">
        <f>IF('Faults data'!S74=Lists!$F$11,0,1)</f>
        <v>1</v>
      </c>
      <c r="J74" s="240" t="str">
        <f t="shared" si="2"/>
        <v>.</v>
      </c>
      <c r="K74" s="241"/>
      <c r="L74" s="230" t="str">
        <f t="shared" si="3"/>
        <v>.</v>
      </c>
      <c r="M74" s="231" t="str">
        <f t="shared" si="4"/>
        <v>.</v>
      </c>
      <c r="N74" s="231" t="str">
        <f t="shared" si="5"/>
        <v>.</v>
      </c>
      <c r="O74" s="231" t="str">
        <f t="shared" si="6"/>
        <v>.</v>
      </c>
      <c r="P74" s="232" t="str">
        <f t="shared" si="10"/>
        <v>.</v>
      </c>
      <c r="Q74" s="233" t="str">
        <f t="shared" si="11"/>
        <v>.</v>
      </c>
      <c r="R74" s="140"/>
      <c r="S74" s="140"/>
      <c r="T74" s="140"/>
      <c r="U74" s="140"/>
      <c r="V74" s="140"/>
      <c r="W74" s="140"/>
      <c r="X74" s="140"/>
      <c r="Y74" s="140"/>
      <c r="Z74" s="140"/>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row>
    <row r="75" spans="1:57" outlineLevel="1" x14ac:dyDescent="0.2">
      <c r="A75" s="234">
        <f>'Faults data'!A75</f>
        <v>58</v>
      </c>
      <c r="B75" s="320">
        <f>'Faults data'!B75</f>
        <v>0</v>
      </c>
      <c r="C75" s="223">
        <f>IFERROR(MATCH('Faults data'!F75,Lists!$C$11:$C$14,0),0)</f>
        <v>0</v>
      </c>
      <c r="D75" s="216">
        <f>VALUE('Faults data'!I75)</f>
        <v>0</v>
      </c>
      <c r="E75" s="224">
        <f t="shared" si="9"/>
        <v>0</v>
      </c>
      <c r="F75" s="224">
        <f>'Faults data'!M75</f>
        <v>0</v>
      </c>
      <c r="G75" s="224" t="str">
        <f>IF('Faults data'!N75=$G$17,$G$17,".")</f>
        <v>.</v>
      </c>
      <c r="H75" s="224" t="str">
        <f>IF(ISNUMBER('Faults data'!L75),'Faults data'!L75,".")</f>
        <v>.</v>
      </c>
      <c r="I75" s="224">
        <f>IF('Faults data'!S75=Lists!$F$11,0,1)</f>
        <v>1</v>
      </c>
      <c r="J75" s="240" t="str">
        <f t="shared" si="2"/>
        <v>.</v>
      </c>
      <c r="K75" s="241"/>
      <c r="L75" s="230" t="str">
        <f t="shared" si="3"/>
        <v>.</v>
      </c>
      <c r="M75" s="231" t="str">
        <f t="shared" si="4"/>
        <v>.</v>
      </c>
      <c r="N75" s="231" t="str">
        <f t="shared" si="5"/>
        <v>.</v>
      </c>
      <c r="O75" s="231" t="str">
        <f t="shared" si="6"/>
        <v>.</v>
      </c>
      <c r="P75" s="232" t="str">
        <f t="shared" si="10"/>
        <v>.</v>
      </c>
      <c r="Q75" s="233" t="str">
        <f t="shared" si="11"/>
        <v>.</v>
      </c>
      <c r="R75" s="140"/>
      <c r="S75" s="140"/>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row>
    <row r="76" spans="1:57" outlineLevel="1" x14ac:dyDescent="0.2">
      <c r="A76" s="234">
        <f>'Faults data'!A76</f>
        <v>59</v>
      </c>
      <c r="B76" s="320">
        <f>'Faults data'!B76</f>
        <v>0</v>
      </c>
      <c r="C76" s="223">
        <f>IFERROR(MATCH('Faults data'!F76,Lists!$C$11:$C$14,0),0)</f>
        <v>0</v>
      </c>
      <c r="D76" s="216">
        <f>VALUE('Faults data'!I76)</f>
        <v>0</v>
      </c>
      <c r="E76" s="224">
        <f t="shared" si="9"/>
        <v>0</v>
      </c>
      <c r="F76" s="224">
        <f>'Faults data'!M76</f>
        <v>0</v>
      </c>
      <c r="G76" s="224" t="str">
        <f>IF('Faults data'!N76=$G$17,$G$17,".")</f>
        <v>.</v>
      </c>
      <c r="H76" s="224" t="str">
        <f>IF(ISNUMBER('Faults data'!L76),'Faults data'!L76,".")</f>
        <v>.</v>
      </c>
      <c r="I76" s="224">
        <f>IF('Faults data'!S76=Lists!$F$11,0,1)</f>
        <v>1</v>
      </c>
      <c r="J76" s="240" t="str">
        <f t="shared" si="2"/>
        <v>.</v>
      </c>
      <c r="K76" s="241"/>
      <c r="L76" s="230" t="str">
        <f t="shared" si="3"/>
        <v>.</v>
      </c>
      <c r="M76" s="231" t="str">
        <f t="shared" si="4"/>
        <v>.</v>
      </c>
      <c r="N76" s="231" t="str">
        <f t="shared" si="5"/>
        <v>.</v>
      </c>
      <c r="O76" s="231" t="str">
        <f t="shared" si="6"/>
        <v>.</v>
      </c>
      <c r="P76" s="232" t="str">
        <f t="shared" si="10"/>
        <v>.</v>
      </c>
      <c r="Q76" s="233" t="str">
        <f t="shared" si="11"/>
        <v>.</v>
      </c>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row>
    <row r="77" spans="1:57" outlineLevel="1" x14ac:dyDescent="0.2">
      <c r="A77" s="234">
        <f>'Faults data'!A77</f>
        <v>60</v>
      </c>
      <c r="B77" s="320">
        <f>'Faults data'!B77</f>
        <v>0</v>
      </c>
      <c r="C77" s="223">
        <f>IFERROR(MATCH('Faults data'!F77,Lists!$C$11:$C$14,0),0)</f>
        <v>0</v>
      </c>
      <c r="D77" s="216">
        <f>VALUE('Faults data'!I77)</f>
        <v>0</v>
      </c>
      <c r="E77" s="224">
        <f t="shared" si="9"/>
        <v>0</v>
      </c>
      <c r="F77" s="224">
        <f>'Faults data'!M77</f>
        <v>0</v>
      </c>
      <c r="G77" s="224" t="str">
        <f>IF('Faults data'!N77=$G$17,$G$17,".")</f>
        <v>.</v>
      </c>
      <c r="H77" s="224" t="str">
        <f>IF(ISNUMBER('Faults data'!L77),'Faults data'!L77,".")</f>
        <v>.</v>
      </c>
      <c r="I77" s="224">
        <f>IF('Faults data'!S77=Lists!$F$11,0,1)</f>
        <v>1</v>
      </c>
      <c r="J77" s="240" t="str">
        <f t="shared" si="2"/>
        <v>.</v>
      </c>
      <c r="K77" s="241"/>
      <c r="L77" s="230" t="str">
        <f t="shared" si="3"/>
        <v>.</v>
      </c>
      <c r="M77" s="231" t="str">
        <f t="shared" si="4"/>
        <v>.</v>
      </c>
      <c r="N77" s="231" t="str">
        <f t="shared" si="5"/>
        <v>.</v>
      </c>
      <c r="O77" s="231" t="str">
        <f t="shared" si="6"/>
        <v>.</v>
      </c>
      <c r="P77" s="232" t="str">
        <f t="shared" si="10"/>
        <v>.</v>
      </c>
      <c r="Q77" s="233" t="str">
        <f t="shared" si="11"/>
        <v>.</v>
      </c>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row>
    <row r="78" spans="1:57" outlineLevel="1" x14ac:dyDescent="0.2">
      <c r="A78" s="234">
        <f>'Faults data'!A78</f>
        <v>61</v>
      </c>
      <c r="B78" s="320">
        <f>'Faults data'!B78</f>
        <v>0</v>
      </c>
      <c r="C78" s="223">
        <f>IFERROR(MATCH('Faults data'!F78,Lists!$C$11:$C$14,0),0)</f>
        <v>0</v>
      </c>
      <c r="D78" s="216">
        <f>VALUE('Faults data'!I78)</f>
        <v>0</v>
      </c>
      <c r="E78" s="224">
        <f t="shared" si="9"/>
        <v>0</v>
      </c>
      <c r="F78" s="224">
        <f>'Faults data'!M78</f>
        <v>0</v>
      </c>
      <c r="G78" s="224" t="str">
        <f>IF('Faults data'!N78=$G$17,$G$17,".")</f>
        <v>.</v>
      </c>
      <c r="H78" s="224" t="str">
        <f>IF(ISNUMBER('Faults data'!L78),'Faults data'!L78,".")</f>
        <v>.</v>
      </c>
      <c r="I78" s="224">
        <f>IF('Faults data'!S78=Lists!$F$11,0,1)</f>
        <v>1</v>
      </c>
      <c r="J78" s="240" t="str">
        <f t="shared" si="2"/>
        <v>.</v>
      </c>
      <c r="K78" s="241"/>
      <c r="L78" s="230" t="str">
        <f t="shared" si="3"/>
        <v>.</v>
      </c>
      <c r="M78" s="231" t="str">
        <f t="shared" si="4"/>
        <v>.</v>
      </c>
      <c r="N78" s="231" t="str">
        <f t="shared" si="5"/>
        <v>.</v>
      </c>
      <c r="O78" s="231" t="str">
        <f t="shared" si="6"/>
        <v>.</v>
      </c>
      <c r="P78" s="232" t="str">
        <f t="shared" si="10"/>
        <v>.</v>
      </c>
      <c r="Q78" s="233" t="str">
        <f t="shared" si="11"/>
        <v>.</v>
      </c>
      <c r="R78" s="140"/>
      <c r="S78" s="140"/>
      <c r="T78" s="140"/>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row>
    <row r="79" spans="1:57" outlineLevel="1" x14ac:dyDescent="0.2">
      <c r="A79" s="234">
        <f>'Faults data'!A79</f>
        <v>62</v>
      </c>
      <c r="B79" s="320">
        <f>'Faults data'!B79</f>
        <v>0</v>
      </c>
      <c r="C79" s="223">
        <f>IFERROR(MATCH('Faults data'!F79,Lists!$C$11:$C$14,0),0)</f>
        <v>0</v>
      </c>
      <c r="D79" s="216">
        <f>VALUE('Faults data'!I79)</f>
        <v>0</v>
      </c>
      <c r="E79" s="224">
        <f t="shared" si="9"/>
        <v>0</v>
      </c>
      <c r="F79" s="224">
        <f>'Faults data'!M79</f>
        <v>0</v>
      </c>
      <c r="G79" s="224" t="str">
        <f>IF('Faults data'!N79=$G$17,$G$17,".")</f>
        <v>.</v>
      </c>
      <c r="H79" s="224" t="str">
        <f>IF(ISNUMBER('Faults data'!L79),'Faults data'!L79,".")</f>
        <v>.</v>
      </c>
      <c r="I79" s="224">
        <f>IF('Faults data'!S79=Lists!$F$11,0,1)</f>
        <v>1</v>
      </c>
      <c r="J79" s="240" t="str">
        <f t="shared" si="2"/>
        <v>.</v>
      </c>
      <c r="K79" s="241"/>
      <c r="L79" s="230" t="str">
        <f t="shared" si="3"/>
        <v>.</v>
      </c>
      <c r="M79" s="231" t="str">
        <f t="shared" si="4"/>
        <v>.</v>
      </c>
      <c r="N79" s="231" t="str">
        <f t="shared" si="5"/>
        <v>.</v>
      </c>
      <c r="O79" s="231" t="str">
        <f t="shared" si="6"/>
        <v>.</v>
      </c>
      <c r="P79" s="232" t="str">
        <f t="shared" si="10"/>
        <v>.</v>
      </c>
      <c r="Q79" s="233" t="str">
        <f t="shared" si="11"/>
        <v>.</v>
      </c>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row>
    <row r="80" spans="1:57" outlineLevel="1" x14ac:dyDescent="0.2">
      <c r="A80" s="234">
        <f>'Faults data'!A80</f>
        <v>63</v>
      </c>
      <c r="B80" s="320">
        <f>'Faults data'!B80</f>
        <v>0</v>
      </c>
      <c r="C80" s="223">
        <f>IFERROR(MATCH('Faults data'!F80,Lists!$C$11:$C$14,0),0)</f>
        <v>0</v>
      </c>
      <c r="D80" s="216">
        <f>VALUE('Faults data'!I80)</f>
        <v>0</v>
      </c>
      <c r="E80" s="224">
        <f t="shared" si="9"/>
        <v>0</v>
      </c>
      <c r="F80" s="224">
        <f>'Faults data'!M80</f>
        <v>0</v>
      </c>
      <c r="G80" s="224" t="str">
        <f>IF('Faults data'!N80=$G$17,$G$17,".")</f>
        <v>.</v>
      </c>
      <c r="H80" s="224" t="str">
        <f>IF(ISNUMBER('Faults data'!L80),'Faults data'!L80,".")</f>
        <v>.</v>
      </c>
      <c r="I80" s="224">
        <f>IF('Faults data'!S80=Lists!$F$11,0,1)</f>
        <v>1</v>
      </c>
      <c r="J80" s="240" t="str">
        <f t="shared" si="2"/>
        <v>.</v>
      </c>
      <c r="K80" s="241"/>
      <c r="L80" s="230" t="str">
        <f t="shared" si="3"/>
        <v>.</v>
      </c>
      <c r="M80" s="231" t="str">
        <f t="shared" si="4"/>
        <v>.</v>
      </c>
      <c r="N80" s="231" t="str">
        <f t="shared" si="5"/>
        <v>.</v>
      </c>
      <c r="O80" s="231" t="str">
        <f t="shared" si="6"/>
        <v>.</v>
      </c>
      <c r="P80" s="232" t="str">
        <f t="shared" si="10"/>
        <v>.</v>
      </c>
      <c r="Q80" s="233" t="str">
        <f t="shared" si="11"/>
        <v>.</v>
      </c>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row>
    <row r="81" spans="1:57" outlineLevel="1" x14ac:dyDescent="0.2">
      <c r="A81" s="234">
        <f>'Faults data'!A81</f>
        <v>64</v>
      </c>
      <c r="B81" s="320">
        <f>'Faults data'!B81</f>
        <v>0</v>
      </c>
      <c r="C81" s="223">
        <f>IFERROR(MATCH('Faults data'!F81,Lists!$C$11:$C$14,0),0)</f>
        <v>0</v>
      </c>
      <c r="D81" s="216">
        <f>VALUE('Faults data'!I81)</f>
        <v>0</v>
      </c>
      <c r="E81" s="224">
        <f t="shared" si="9"/>
        <v>0</v>
      </c>
      <c r="F81" s="224">
        <f>'Faults data'!M81</f>
        <v>0</v>
      </c>
      <c r="G81" s="224" t="str">
        <f>IF('Faults data'!N81=$G$17,$G$17,".")</f>
        <v>.</v>
      </c>
      <c r="H81" s="224" t="str">
        <f>IF(ISNUMBER('Faults data'!L81),'Faults data'!L81,".")</f>
        <v>.</v>
      </c>
      <c r="I81" s="224">
        <f>IF('Faults data'!S81=Lists!$F$11,0,1)</f>
        <v>1</v>
      </c>
      <c r="J81" s="240" t="str">
        <f t="shared" si="2"/>
        <v>.</v>
      </c>
      <c r="K81" s="241"/>
      <c r="L81" s="230" t="str">
        <f t="shared" si="3"/>
        <v>.</v>
      </c>
      <c r="M81" s="231" t="str">
        <f t="shared" si="4"/>
        <v>.</v>
      </c>
      <c r="N81" s="231" t="str">
        <f t="shared" si="5"/>
        <v>.</v>
      </c>
      <c r="O81" s="231" t="str">
        <f t="shared" si="6"/>
        <v>.</v>
      </c>
      <c r="P81" s="232" t="str">
        <f t="shared" si="10"/>
        <v>.</v>
      </c>
      <c r="Q81" s="233" t="str">
        <f t="shared" si="11"/>
        <v>.</v>
      </c>
      <c r="R81" s="140"/>
      <c r="S81" s="140"/>
      <c r="T81" s="140"/>
      <c r="U81" s="140"/>
      <c r="V81" s="140"/>
      <c r="W81" s="140"/>
      <c r="X81" s="140"/>
      <c r="Y81" s="140"/>
      <c r="Z81" s="140"/>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row>
    <row r="82" spans="1:57" outlineLevel="1" x14ac:dyDescent="0.2">
      <c r="A82" s="234">
        <f>'Faults data'!A82</f>
        <v>65</v>
      </c>
      <c r="B82" s="320">
        <f>'Faults data'!B82</f>
        <v>0</v>
      </c>
      <c r="C82" s="223">
        <f>IFERROR(MATCH('Faults data'!F82,Lists!$C$11:$C$14,0),0)</f>
        <v>0</v>
      </c>
      <c r="D82" s="216">
        <f>VALUE('Faults data'!I82)</f>
        <v>0</v>
      </c>
      <c r="E82" s="224">
        <f t="shared" si="9"/>
        <v>0</v>
      </c>
      <c r="F82" s="224">
        <f>'Faults data'!M82</f>
        <v>0</v>
      </c>
      <c r="G82" s="224" t="str">
        <f>IF('Faults data'!N82=$G$17,$G$17,".")</f>
        <v>.</v>
      </c>
      <c r="H82" s="224" t="str">
        <f>IF(ISNUMBER('Faults data'!L82),'Faults data'!L82,".")</f>
        <v>.</v>
      </c>
      <c r="I82" s="224">
        <f>IF('Faults data'!S82=Lists!$F$11,0,1)</f>
        <v>1</v>
      </c>
      <c r="J82" s="240" t="str">
        <f t="shared" ref="J82:J145" si="12">IF(OR(C82&gt;0,E82=0,H82="."),".",H82)</f>
        <v>.</v>
      </c>
      <c r="K82" s="241"/>
      <c r="L82" s="230" t="str">
        <f t="shared" ref="L82:L145" si="13">IF(L$16=$F82,$J82,".")</f>
        <v>.</v>
      </c>
      <c r="M82" s="231" t="str">
        <f t="shared" ref="M82:M145" si="14">IF(AND(L82&gt;0,$G82=M$17),L82,".")</f>
        <v>.</v>
      </c>
      <c r="N82" s="231" t="str">
        <f t="shared" ref="N82:N145" si="15">IF(N$16=$F82,$J82,".")</f>
        <v>.</v>
      </c>
      <c r="O82" s="231" t="str">
        <f t="shared" si="6"/>
        <v>.</v>
      </c>
      <c r="P82" s="232" t="str">
        <f t="shared" si="10"/>
        <v>.</v>
      </c>
      <c r="Q82" s="233" t="str">
        <f t="shared" si="11"/>
        <v>.</v>
      </c>
      <c r="R82" s="140"/>
      <c r="S82" s="140"/>
      <c r="T82" s="140"/>
      <c r="U82" s="140"/>
      <c r="V82" s="140"/>
      <c r="W82" s="140"/>
      <c r="X82" s="140"/>
      <c r="Y82" s="140"/>
      <c r="Z82" s="140"/>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row>
    <row r="83" spans="1:57" outlineLevel="1" x14ac:dyDescent="0.2">
      <c r="A83" s="234">
        <f>'Faults data'!A83</f>
        <v>66</v>
      </c>
      <c r="B83" s="320">
        <f>'Faults data'!B83</f>
        <v>0</v>
      </c>
      <c r="C83" s="223">
        <f>IFERROR(MATCH('Faults data'!F83,Lists!$C$11:$C$14,0),0)</f>
        <v>0</v>
      </c>
      <c r="D83" s="216">
        <f>VALUE('Faults data'!I83)</f>
        <v>0</v>
      </c>
      <c r="E83" s="224">
        <f t="shared" si="9"/>
        <v>0</v>
      </c>
      <c r="F83" s="224">
        <f>'Faults data'!M83</f>
        <v>0</v>
      </c>
      <c r="G83" s="224" t="str">
        <f>IF('Faults data'!N83=$G$17,$G$17,".")</f>
        <v>.</v>
      </c>
      <c r="H83" s="224" t="str">
        <f>IF(ISNUMBER('Faults data'!L83),'Faults data'!L83,".")</f>
        <v>.</v>
      </c>
      <c r="I83" s="224">
        <f>IF('Faults data'!S83=Lists!$F$11,0,1)</f>
        <v>1</v>
      </c>
      <c r="J83" s="240" t="str">
        <f t="shared" si="12"/>
        <v>.</v>
      </c>
      <c r="K83" s="241"/>
      <c r="L83" s="230" t="str">
        <f t="shared" si="13"/>
        <v>.</v>
      </c>
      <c r="M83" s="231" t="str">
        <f t="shared" si="14"/>
        <v>.</v>
      </c>
      <c r="N83" s="231" t="str">
        <f t="shared" si="15"/>
        <v>.</v>
      </c>
      <c r="O83" s="231" t="str">
        <f t="shared" ref="O83:O146" si="16">IF(AND(N83&gt;=0,$G83=O$17),N83,".")</f>
        <v>.</v>
      </c>
      <c r="P83" s="232" t="str">
        <f t="shared" si="10"/>
        <v>.</v>
      </c>
      <c r="Q83" s="233" t="str">
        <f t="shared" si="11"/>
        <v>.</v>
      </c>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row>
    <row r="84" spans="1:57" outlineLevel="1" x14ac:dyDescent="0.2">
      <c r="A84" s="234">
        <f>'Faults data'!A84</f>
        <v>67</v>
      </c>
      <c r="B84" s="320">
        <f>'Faults data'!B84</f>
        <v>0</v>
      </c>
      <c r="C84" s="223">
        <f>IFERROR(MATCH('Faults data'!F84,Lists!$C$11:$C$14,0),0)</f>
        <v>0</v>
      </c>
      <c r="D84" s="216">
        <f>VALUE('Faults data'!I84)</f>
        <v>0</v>
      </c>
      <c r="E84" s="224">
        <f t="shared" ref="E84:E147" si="17">IFERROR(IF(OR(D84&lt;$C$9,D84&gt;$C$10),0,1),0)</f>
        <v>0</v>
      </c>
      <c r="F84" s="224">
        <f>'Faults data'!M84</f>
        <v>0</v>
      </c>
      <c r="G84" s="224" t="str">
        <f>IF('Faults data'!N84=$G$17,$G$17,".")</f>
        <v>.</v>
      </c>
      <c r="H84" s="224" t="str">
        <f>IF(ISNUMBER('Faults data'!L84),'Faults data'!L84,".")</f>
        <v>.</v>
      </c>
      <c r="I84" s="224">
        <f>IF('Faults data'!S84=Lists!$F$11,0,1)</f>
        <v>1</v>
      </c>
      <c r="J84" s="240" t="str">
        <f t="shared" si="12"/>
        <v>.</v>
      </c>
      <c r="K84" s="241"/>
      <c r="L84" s="230" t="str">
        <f t="shared" si="13"/>
        <v>.</v>
      </c>
      <c r="M84" s="231" t="str">
        <f t="shared" si="14"/>
        <v>.</v>
      </c>
      <c r="N84" s="231" t="str">
        <f t="shared" si="15"/>
        <v>.</v>
      </c>
      <c r="O84" s="231" t="str">
        <f t="shared" si="16"/>
        <v>.</v>
      </c>
      <c r="P84" s="232" t="str">
        <f t="shared" si="10"/>
        <v>.</v>
      </c>
      <c r="Q84" s="233" t="str">
        <f t="shared" si="11"/>
        <v>.</v>
      </c>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row>
    <row r="85" spans="1:57" outlineLevel="1" x14ac:dyDescent="0.2">
      <c r="A85" s="234">
        <f>'Faults data'!A85</f>
        <v>68</v>
      </c>
      <c r="B85" s="320">
        <f>'Faults data'!B85</f>
        <v>0</v>
      </c>
      <c r="C85" s="223">
        <f>IFERROR(MATCH('Faults data'!F85,Lists!$C$11:$C$14,0),0)</f>
        <v>0</v>
      </c>
      <c r="D85" s="216">
        <f>VALUE('Faults data'!I85)</f>
        <v>0</v>
      </c>
      <c r="E85" s="224">
        <f t="shared" si="17"/>
        <v>0</v>
      </c>
      <c r="F85" s="224">
        <f>'Faults data'!M85</f>
        <v>0</v>
      </c>
      <c r="G85" s="224" t="str">
        <f>IF('Faults data'!N85=$G$17,$G$17,".")</f>
        <v>.</v>
      </c>
      <c r="H85" s="224" t="str">
        <f>IF(ISNUMBER('Faults data'!L85),'Faults data'!L85,".")</f>
        <v>.</v>
      </c>
      <c r="I85" s="224">
        <f>IF('Faults data'!S85=Lists!$F$11,0,1)</f>
        <v>1</v>
      </c>
      <c r="J85" s="240" t="str">
        <f t="shared" si="12"/>
        <v>.</v>
      </c>
      <c r="K85" s="241"/>
      <c r="L85" s="230" t="str">
        <f t="shared" si="13"/>
        <v>.</v>
      </c>
      <c r="M85" s="231" t="str">
        <f t="shared" si="14"/>
        <v>.</v>
      </c>
      <c r="N85" s="231" t="str">
        <f t="shared" si="15"/>
        <v>.</v>
      </c>
      <c r="O85" s="231" t="str">
        <f t="shared" si="16"/>
        <v>.</v>
      </c>
      <c r="P85" s="232" t="str">
        <f t="shared" si="10"/>
        <v>.</v>
      </c>
      <c r="Q85" s="233" t="str">
        <f t="shared" si="11"/>
        <v>.</v>
      </c>
      <c r="R85" s="140"/>
      <c r="S85" s="140"/>
      <c r="T85" s="140"/>
      <c r="U85" s="140"/>
      <c r="V85" s="140"/>
      <c r="W85" s="140"/>
      <c r="X85" s="140"/>
      <c r="Y85" s="140"/>
      <c r="Z85" s="140"/>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row>
    <row r="86" spans="1:57" outlineLevel="1" x14ac:dyDescent="0.2">
      <c r="A86" s="234">
        <f>'Faults data'!A86</f>
        <v>69</v>
      </c>
      <c r="B86" s="320">
        <f>'Faults data'!B86</f>
        <v>0</v>
      </c>
      <c r="C86" s="223">
        <f>IFERROR(MATCH('Faults data'!F86,Lists!$C$11:$C$14,0),0)</f>
        <v>0</v>
      </c>
      <c r="D86" s="216">
        <f>VALUE('Faults data'!I86)</f>
        <v>0</v>
      </c>
      <c r="E86" s="224">
        <f t="shared" si="17"/>
        <v>0</v>
      </c>
      <c r="F86" s="224">
        <f>'Faults data'!M86</f>
        <v>0</v>
      </c>
      <c r="G86" s="224" t="str">
        <f>IF('Faults data'!N86=$G$17,$G$17,".")</f>
        <v>.</v>
      </c>
      <c r="H86" s="224" t="str">
        <f>IF(ISNUMBER('Faults data'!L86),'Faults data'!L86,".")</f>
        <v>.</v>
      </c>
      <c r="I86" s="224">
        <f>IF('Faults data'!S86=Lists!$F$11,0,1)</f>
        <v>1</v>
      </c>
      <c r="J86" s="240" t="str">
        <f t="shared" si="12"/>
        <v>.</v>
      </c>
      <c r="K86" s="241"/>
      <c r="L86" s="230" t="str">
        <f t="shared" si="13"/>
        <v>.</v>
      </c>
      <c r="M86" s="231" t="str">
        <f t="shared" si="14"/>
        <v>.</v>
      </c>
      <c r="N86" s="231" t="str">
        <f t="shared" si="15"/>
        <v>.</v>
      </c>
      <c r="O86" s="231" t="str">
        <f t="shared" si="16"/>
        <v>.</v>
      </c>
      <c r="P86" s="232" t="str">
        <f t="shared" si="10"/>
        <v>.</v>
      </c>
      <c r="Q86" s="233" t="str">
        <f t="shared" si="11"/>
        <v>.</v>
      </c>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row>
    <row r="87" spans="1:57" outlineLevel="1" x14ac:dyDescent="0.2">
      <c r="A87" s="234">
        <f>'Faults data'!A87</f>
        <v>70</v>
      </c>
      <c r="B87" s="320">
        <f>'Faults data'!B87</f>
        <v>0</v>
      </c>
      <c r="C87" s="223">
        <f>IFERROR(MATCH('Faults data'!F87,Lists!$C$11:$C$14,0),0)</f>
        <v>0</v>
      </c>
      <c r="D87" s="216">
        <f>VALUE('Faults data'!I87)</f>
        <v>0</v>
      </c>
      <c r="E87" s="224">
        <f t="shared" si="17"/>
        <v>0</v>
      </c>
      <c r="F87" s="224">
        <f>'Faults data'!M87</f>
        <v>0</v>
      </c>
      <c r="G87" s="224" t="str">
        <f>IF('Faults data'!N87=$G$17,$G$17,".")</f>
        <v>.</v>
      </c>
      <c r="H87" s="224" t="str">
        <f>IF(ISNUMBER('Faults data'!L87),'Faults data'!L87,".")</f>
        <v>.</v>
      </c>
      <c r="I87" s="224">
        <f>IF('Faults data'!S87=Lists!$F$11,0,1)</f>
        <v>1</v>
      </c>
      <c r="J87" s="240" t="str">
        <f t="shared" si="12"/>
        <v>.</v>
      </c>
      <c r="K87" s="241"/>
      <c r="L87" s="230" t="str">
        <f t="shared" si="13"/>
        <v>.</v>
      </c>
      <c r="M87" s="231" t="str">
        <f t="shared" si="14"/>
        <v>.</v>
      </c>
      <c r="N87" s="231" t="str">
        <f t="shared" si="15"/>
        <v>.</v>
      </c>
      <c r="O87" s="231" t="str">
        <f t="shared" si="16"/>
        <v>.</v>
      </c>
      <c r="P87" s="232" t="str">
        <f t="shared" si="10"/>
        <v>.</v>
      </c>
      <c r="Q87" s="233" t="str">
        <f t="shared" si="11"/>
        <v>.</v>
      </c>
      <c r="R87" s="140"/>
      <c r="S87" s="140"/>
      <c r="T87" s="140"/>
      <c r="U87" s="140"/>
      <c r="V87" s="140"/>
      <c r="W87" s="140"/>
      <c r="X87" s="140"/>
      <c r="Y87" s="140"/>
      <c r="Z87" s="140"/>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row>
    <row r="88" spans="1:57" outlineLevel="1" x14ac:dyDescent="0.2">
      <c r="A88" s="234">
        <f>'Faults data'!A88</f>
        <v>71</v>
      </c>
      <c r="B88" s="320">
        <f>'Faults data'!B88</f>
        <v>0</v>
      </c>
      <c r="C88" s="223">
        <f>IFERROR(MATCH('Faults data'!F88,Lists!$C$11:$C$14,0),0)</f>
        <v>0</v>
      </c>
      <c r="D88" s="216">
        <f>VALUE('Faults data'!I88)</f>
        <v>0</v>
      </c>
      <c r="E88" s="224">
        <f t="shared" si="17"/>
        <v>0</v>
      </c>
      <c r="F88" s="224">
        <f>'Faults data'!M88</f>
        <v>0</v>
      </c>
      <c r="G88" s="224" t="str">
        <f>IF('Faults data'!N88=$G$17,$G$17,".")</f>
        <v>.</v>
      </c>
      <c r="H88" s="224" t="str">
        <f>IF(ISNUMBER('Faults data'!L88),'Faults data'!L88,".")</f>
        <v>.</v>
      </c>
      <c r="I88" s="224">
        <f>IF('Faults data'!S88=Lists!$F$11,0,1)</f>
        <v>1</v>
      </c>
      <c r="J88" s="240" t="str">
        <f t="shared" si="12"/>
        <v>.</v>
      </c>
      <c r="K88" s="241"/>
      <c r="L88" s="230" t="str">
        <f t="shared" si="13"/>
        <v>.</v>
      </c>
      <c r="M88" s="231" t="str">
        <f t="shared" si="14"/>
        <v>.</v>
      </c>
      <c r="N88" s="231" t="str">
        <f t="shared" si="15"/>
        <v>.</v>
      </c>
      <c r="O88" s="231" t="str">
        <f t="shared" si="16"/>
        <v>.</v>
      </c>
      <c r="P88" s="232" t="str">
        <f t="shared" si="10"/>
        <v>.</v>
      </c>
      <c r="Q88" s="233" t="str">
        <f t="shared" si="11"/>
        <v>.</v>
      </c>
      <c r="R88" s="140"/>
      <c r="S88" s="140"/>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row>
    <row r="89" spans="1:57" outlineLevel="1" x14ac:dyDescent="0.2">
      <c r="A89" s="234">
        <f>'Faults data'!A89</f>
        <v>72</v>
      </c>
      <c r="B89" s="320">
        <f>'Faults data'!B89</f>
        <v>0</v>
      </c>
      <c r="C89" s="223">
        <f>IFERROR(MATCH('Faults data'!F89,Lists!$C$11:$C$14,0),0)</f>
        <v>0</v>
      </c>
      <c r="D89" s="216">
        <f>VALUE('Faults data'!I89)</f>
        <v>0</v>
      </c>
      <c r="E89" s="224">
        <f t="shared" si="17"/>
        <v>0</v>
      </c>
      <c r="F89" s="224">
        <f>'Faults data'!M89</f>
        <v>0</v>
      </c>
      <c r="G89" s="224" t="str">
        <f>IF('Faults data'!N89=$G$17,$G$17,".")</f>
        <v>.</v>
      </c>
      <c r="H89" s="224" t="str">
        <f>IF(ISNUMBER('Faults data'!L89),'Faults data'!L89,".")</f>
        <v>.</v>
      </c>
      <c r="I89" s="224">
        <f>IF('Faults data'!S89=Lists!$F$11,0,1)</f>
        <v>1</v>
      </c>
      <c r="J89" s="240" t="str">
        <f t="shared" si="12"/>
        <v>.</v>
      </c>
      <c r="K89" s="241"/>
      <c r="L89" s="230" t="str">
        <f t="shared" si="13"/>
        <v>.</v>
      </c>
      <c r="M89" s="231" t="str">
        <f t="shared" si="14"/>
        <v>.</v>
      </c>
      <c r="N89" s="231" t="str">
        <f t="shared" si="15"/>
        <v>.</v>
      </c>
      <c r="O89" s="231" t="str">
        <f t="shared" si="16"/>
        <v>.</v>
      </c>
      <c r="P89" s="232" t="str">
        <f t="shared" si="10"/>
        <v>.</v>
      </c>
      <c r="Q89" s="233" t="str">
        <f t="shared" si="11"/>
        <v>.</v>
      </c>
      <c r="R89" s="140"/>
      <c r="S89" s="140"/>
      <c r="T89" s="140"/>
      <c r="U89" s="140"/>
      <c r="V89" s="140"/>
      <c r="W89" s="140"/>
      <c r="X89" s="140"/>
      <c r="Y89" s="140"/>
      <c r="Z89" s="140"/>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row>
    <row r="90" spans="1:57" outlineLevel="1" x14ac:dyDescent="0.2">
      <c r="A90" s="234">
        <f>'Faults data'!A90</f>
        <v>73</v>
      </c>
      <c r="B90" s="320">
        <f>'Faults data'!B90</f>
        <v>0</v>
      </c>
      <c r="C90" s="223">
        <f>IFERROR(MATCH('Faults data'!F90,Lists!$C$11:$C$14,0),0)</f>
        <v>0</v>
      </c>
      <c r="D90" s="216">
        <f>VALUE('Faults data'!I90)</f>
        <v>0</v>
      </c>
      <c r="E90" s="224">
        <f t="shared" si="17"/>
        <v>0</v>
      </c>
      <c r="F90" s="224">
        <f>'Faults data'!M90</f>
        <v>0</v>
      </c>
      <c r="G90" s="224" t="str">
        <f>IF('Faults data'!N90=$G$17,$G$17,".")</f>
        <v>.</v>
      </c>
      <c r="H90" s="224" t="str">
        <f>IF(ISNUMBER('Faults data'!L90),'Faults data'!L90,".")</f>
        <v>.</v>
      </c>
      <c r="I90" s="224">
        <f>IF('Faults data'!S90=Lists!$F$11,0,1)</f>
        <v>1</v>
      </c>
      <c r="J90" s="240" t="str">
        <f t="shared" si="12"/>
        <v>.</v>
      </c>
      <c r="K90" s="241"/>
      <c r="L90" s="230" t="str">
        <f t="shared" si="13"/>
        <v>.</v>
      </c>
      <c r="M90" s="231" t="str">
        <f t="shared" si="14"/>
        <v>.</v>
      </c>
      <c r="N90" s="231" t="str">
        <f t="shared" si="15"/>
        <v>.</v>
      </c>
      <c r="O90" s="231" t="str">
        <f t="shared" si="16"/>
        <v>.</v>
      </c>
      <c r="P90" s="232" t="str">
        <f t="shared" si="10"/>
        <v>.</v>
      </c>
      <c r="Q90" s="233" t="str">
        <f t="shared" si="11"/>
        <v>.</v>
      </c>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row>
    <row r="91" spans="1:57" outlineLevel="1" x14ac:dyDescent="0.2">
      <c r="A91" s="234">
        <f>'Faults data'!A91</f>
        <v>74</v>
      </c>
      <c r="B91" s="320">
        <f>'Faults data'!B91</f>
        <v>0</v>
      </c>
      <c r="C91" s="223">
        <f>IFERROR(MATCH('Faults data'!F91,Lists!$C$11:$C$14,0),0)</f>
        <v>0</v>
      </c>
      <c r="D91" s="216">
        <f>VALUE('Faults data'!I91)</f>
        <v>0</v>
      </c>
      <c r="E91" s="224">
        <f t="shared" si="17"/>
        <v>0</v>
      </c>
      <c r="F91" s="224">
        <f>'Faults data'!M91</f>
        <v>0</v>
      </c>
      <c r="G91" s="224" t="str">
        <f>IF('Faults data'!N91=$G$17,$G$17,".")</f>
        <v>.</v>
      </c>
      <c r="H91" s="224" t="str">
        <f>IF(ISNUMBER('Faults data'!L91),'Faults data'!L91,".")</f>
        <v>.</v>
      </c>
      <c r="I91" s="224">
        <f>IF('Faults data'!S91=Lists!$F$11,0,1)</f>
        <v>1</v>
      </c>
      <c r="J91" s="240" t="str">
        <f t="shared" si="12"/>
        <v>.</v>
      </c>
      <c r="K91" s="241"/>
      <c r="L91" s="230" t="str">
        <f t="shared" si="13"/>
        <v>.</v>
      </c>
      <c r="M91" s="231" t="str">
        <f t="shared" si="14"/>
        <v>.</v>
      </c>
      <c r="N91" s="231" t="str">
        <f t="shared" si="15"/>
        <v>.</v>
      </c>
      <c r="O91" s="231" t="str">
        <f t="shared" si="16"/>
        <v>.</v>
      </c>
      <c r="P91" s="232" t="str">
        <f t="shared" ref="P91:P154" si="18">IF(L91&gt;P$9,L91,".")</f>
        <v>.</v>
      </c>
      <c r="Q91" s="233" t="str">
        <f t="shared" ref="Q91:Q154" si="19">IF(N91&gt;Q$9,N91,".")</f>
        <v>.</v>
      </c>
      <c r="R91" s="140"/>
      <c r="S91" s="140"/>
      <c r="T91" s="140"/>
      <c r="U91" s="140"/>
      <c r="V91" s="140"/>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row>
    <row r="92" spans="1:57" outlineLevel="1" x14ac:dyDescent="0.2">
      <c r="A92" s="234">
        <f>'Faults data'!A92</f>
        <v>75</v>
      </c>
      <c r="B92" s="320">
        <f>'Faults data'!B92</f>
        <v>0</v>
      </c>
      <c r="C92" s="223">
        <f>IFERROR(MATCH('Faults data'!F92,Lists!$C$11:$C$14,0),0)</f>
        <v>0</v>
      </c>
      <c r="D92" s="216">
        <f>VALUE('Faults data'!I92)</f>
        <v>0</v>
      </c>
      <c r="E92" s="224">
        <f t="shared" si="17"/>
        <v>0</v>
      </c>
      <c r="F92" s="224">
        <f>'Faults data'!M92</f>
        <v>0</v>
      </c>
      <c r="G92" s="224" t="str">
        <f>IF('Faults data'!N92=$G$17,$G$17,".")</f>
        <v>.</v>
      </c>
      <c r="H92" s="224" t="str">
        <f>IF(ISNUMBER('Faults data'!L92),'Faults data'!L92,".")</f>
        <v>.</v>
      </c>
      <c r="I92" s="224">
        <f>IF('Faults data'!S92=Lists!$F$11,0,1)</f>
        <v>1</v>
      </c>
      <c r="J92" s="240" t="str">
        <f t="shared" si="12"/>
        <v>.</v>
      </c>
      <c r="K92" s="241"/>
      <c r="L92" s="230" t="str">
        <f t="shared" si="13"/>
        <v>.</v>
      </c>
      <c r="M92" s="231" t="str">
        <f t="shared" si="14"/>
        <v>.</v>
      </c>
      <c r="N92" s="231" t="str">
        <f t="shared" si="15"/>
        <v>.</v>
      </c>
      <c r="O92" s="231" t="str">
        <f t="shared" si="16"/>
        <v>.</v>
      </c>
      <c r="P92" s="232" t="str">
        <f t="shared" si="18"/>
        <v>.</v>
      </c>
      <c r="Q92" s="233" t="str">
        <f t="shared" si="19"/>
        <v>.</v>
      </c>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row>
    <row r="93" spans="1:57" outlineLevel="1" x14ac:dyDescent="0.2">
      <c r="A93" s="234">
        <f>'Faults data'!A93</f>
        <v>76</v>
      </c>
      <c r="B93" s="320">
        <f>'Faults data'!B93</f>
        <v>0</v>
      </c>
      <c r="C93" s="223">
        <f>IFERROR(MATCH('Faults data'!F93,Lists!$C$11:$C$14,0),0)</f>
        <v>0</v>
      </c>
      <c r="D93" s="216">
        <f>VALUE('Faults data'!I93)</f>
        <v>0</v>
      </c>
      <c r="E93" s="224">
        <f t="shared" si="17"/>
        <v>0</v>
      </c>
      <c r="F93" s="224">
        <f>'Faults data'!M93</f>
        <v>0</v>
      </c>
      <c r="G93" s="224" t="str">
        <f>IF('Faults data'!N93=$G$17,$G$17,".")</f>
        <v>.</v>
      </c>
      <c r="H93" s="224" t="str">
        <f>IF(ISNUMBER('Faults data'!L93),'Faults data'!L93,".")</f>
        <v>.</v>
      </c>
      <c r="I93" s="224">
        <f>IF('Faults data'!S93=Lists!$F$11,0,1)</f>
        <v>1</v>
      </c>
      <c r="J93" s="240" t="str">
        <f t="shared" si="12"/>
        <v>.</v>
      </c>
      <c r="K93" s="241"/>
      <c r="L93" s="230" t="str">
        <f t="shared" si="13"/>
        <v>.</v>
      </c>
      <c r="M93" s="231" t="str">
        <f t="shared" si="14"/>
        <v>.</v>
      </c>
      <c r="N93" s="231" t="str">
        <f t="shared" si="15"/>
        <v>.</v>
      </c>
      <c r="O93" s="231" t="str">
        <f t="shared" si="16"/>
        <v>.</v>
      </c>
      <c r="P93" s="232" t="str">
        <f t="shared" si="18"/>
        <v>.</v>
      </c>
      <c r="Q93" s="233" t="str">
        <f t="shared" si="19"/>
        <v>.</v>
      </c>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row>
    <row r="94" spans="1:57" outlineLevel="1" x14ac:dyDescent="0.2">
      <c r="A94" s="234">
        <f>'Faults data'!A94</f>
        <v>77</v>
      </c>
      <c r="B94" s="320">
        <f>'Faults data'!B94</f>
        <v>0</v>
      </c>
      <c r="C94" s="223">
        <f>IFERROR(MATCH('Faults data'!F94,Lists!$C$11:$C$14,0),0)</f>
        <v>0</v>
      </c>
      <c r="D94" s="216">
        <f>VALUE('Faults data'!I94)</f>
        <v>0</v>
      </c>
      <c r="E94" s="224">
        <f t="shared" si="17"/>
        <v>0</v>
      </c>
      <c r="F94" s="224">
        <f>'Faults data'!M94</f>
        <v>0</v>
      </c>
      <c r="G94" s="224" t="str">
        <f>IF('Faults data'!N94=$G$17,$G$17,".")</f>
        <v>.</v>
      </c>
      <c r="H94" s="224" t="str">
        <f>IF(ISNUMBER('Faults data'!L94),'Faults data'!L94,".")</f>
        <v>.</v>
      </c>
      <c r="I94" s="224">
        <f>IF('Faults data'!S94=Lists!$F$11,0,1)</f>
        <v>1</v>
      </c>
      <c r="J94" s="240" t="str">
        <f t="shared" si="12"/>
        <v>.</v>
      </c>
      <c r="K94" s="241"/>
      <c r="L94" s="230" t="str">
        <f t="shared" si="13"/>
        <v>.</v>
      </c>
      <c r="M94" s="231" t="str">
        <f t="shared" si="14"/>
        <v>.</v>
      </c>
      <c r="N94" s="231" t="str">
        <f t="shared" si="15"/>
        <v>.</v>
      </c>
      <c r="O94" s="231" t="str">
        <f t="shared" si="16"/>
        <v>.</v>
      </c>
      <c r="P94" s="232" t="str">
        <f t="shared" si="18"/>
        <v>.</v>
      </c>
      <c r="Q94" s="233" t="str">
        <f t="shared" si="19"/>
        <v>.</v>
      </c>
      <c r="R94" s="140"/>
      <c r="S94" s="140"/>
      <c r="T94" s="140"/>
      <c r="U94" s="140"/>
      <c r="V94" s="140"/>
      <c r="W94" s="140"/>
      <c r="X94" s="140"/>
      <c r="Y94" s="140"/>
      <c r="Z94" s="140"/>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row>
    <row r="95" spans="1:57" outlineLevel="1" x14ac:dyDescent="0.2">
      <c r="A95" s="234">
        <f>'Faults data'!A95</f>
        <v>78</v>
      </c>
      <c r="B95" s="320">
        <f>'Faults data'!B95</f>
        <v>0</v>
      </c>
      <c r="C95" s="223">
        <f>IFERROR(MATCH('Faults data'!F95,Lists!$C$11:$C$14,0),0)</f>
        <v>0</v>
      </c>
      <c r="D95" s="216">
        <f>VALUE('Faults data'!I95)</f>
        <v>0</v>
      </c>
      <c r="E95" s="224">
        <f t="shared" si="17"/>
        <v>0</v>
      </c>
      <c r="F95" s="224">
        <f>'Faults data'!M95</f>
        <v>0</v>
      </c>
      <c r="G95" s="224" t="str">
        <f>IF('Faults data'!N95=$G$17,$G$17,".")</f>
        <v>.</v>
      </c>
      <c r="H95" s="224" t="str">
        <f>IF(ISNUMBER('Faults data'!L95),'Faults data'!L95,".")</f>
        <v>.</v>
      </c>
      <c r="I95" s="224">
        <f>IF('Faults data'!S95=Lists!$F$11,0,1)</f>
        <v>1</v>
      </c>
      <c r="J95" s="240" t="str">
        <f t="shared" si="12"/>
        <v>.</v>
      </c>
      <c r="K95" s="241"/>
      <c r="L95" s="230" t="str">
        <f t="shared" si="13"/>
        <v>.</v>
      </c>
      <c r="M95" s="231" t="str">
        <f t="shared" si="14"/>
        <v>.</v>
      </c>
      <c r="N95" s="231" t="str">
        <f t="shared" si="15"/>
        <v>.</v>
      </c>
      <c r="O95" s="231" t="str">
        <f t="shared" si="16"/>
        <v>.</v>
      </c>
      <c r="P95" s="232" t="str">
        <f t="shared" si="18"/>
        <v>.</v>
      </c>
      <c r="Q95" s="233" t="str">
        <f t="shared" si="19"/>
        <v>.</v>
      </c>
      <c r="R95" s="140"/>
      <c r="S95" s="140"/>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row>
    <row r="96" spans="1:57" outlineLevel="1" x14ac:dyDescent="0.2">
      <c r="A96" s="234">
        <f>'Faults data'!A96</f>
        <v>79</v>
      </c>
      <c r="B96" s="320">
        <f>'Faults data'!B96</f>
        <v>0</v>
      </c>
      <c r="C96" s="223">
        <f>IFERROR(MATCH('Faults data'!F96,Lists!$C$11:$C$14,0),0)</f>
        <v>0</v>
      </c>
      <c r="D96" s="216">
        <f>VALUE('Faults data'!I96)</f>
        <v>0</v>
      </c>
      <c r="E96" s="224">
        <f t="shared" si="17"/>
        <v>0</v>
      </c>
      <c r="F96" s="224">
        <f>'Faults data'!M96</f>
        <v>0</v>
      </c>
      <c r="G96" s="224" t="str">
        <f>IF('Faults data'!N96=$G$17,$G$17,".")</f>
        <v>.</v>
      </c>
      <c r="H96" s="224" t="str">
        <f>IF(ISNUMBER('Faults data'!L96),'Faults data'!L96,".")</f>
        <v>.</v>
      </c>
      <c r="I96" s="224">
        <f>IF('Faults data'!S96=Lists!$F$11,0,1)</f>
        <v>1</v>
      </c>
      <c r="J96" s="240" t="str">
        <f t="shared" si="12"/>
        <v>.</v>
      </c>
      <c r="K96" s="241"/>
      <c r="L96" s="230" t="str">
        <f t="shared" si="13"/>
        <v>.</v>
      </c>
      <c r="M96" s="231" t="str">
        <f t="shared" si="14"/>
        <v>.</v>
      </c>
      <c r="N96" s="231" t="str">
        <f t="shared" si="15"/>
        <v>.</v>
      </c>
      <c r="O96" s="231" t="str">
        <f t="shared" si="16"/>
        <v>.</v>
      </c>
      <c r="P96" s="232" t="str">
        <f t="shared" si="18"/>
        <v>.</v>
      </c>
      <c r="Q96" s="233" t="str">
        <f t="shared" si="19"/>
        <v>.</v>
      </c>
      <c r="R96" s="140"/>
      <c r="S96" s="140"/>
      <c r="T96" s="140"/>
      <c r="U96" s="140"/>
      <c r="V96" s="140"/>
      <c r="W96" s="140"/>
      <c r="X96" s="140"/>
      <c r="Y96" s="140"/>
      <c r="Z96" s="140"/>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row>
    <row r="97" spans="1:57" outlineLevel="1" x14ac:dyDescent="0.2">
      <c r="A97" s="234">
        <f>'Faults data'!A97</f>
        <v>80</v>
      </c>
      <c r="B97" s="320">
        <f>'Faults data'!B97</f>
        <v>0</v>
      </c>
      <c r="C97" s="223">
        <f>IFERROR(MATCH('Faults data'!F97,Lists!$C$11:$C$14,0),0)</f>
        <v>0</v>
      </c>
      <c r="D97" s="216">
        <f>VALUE('Faults data'!I97)</f>
        <v>0</v>
      </c>
      <c r="E97" s="224">
        <f t="shared" si="17"/>
        <v>0</v>
      </c>
      <c r="F97" s="224">
        <f>'Faults data'!M97</f>
        <v>0</v>
      </c>
      <c r="G97" s="224" t="str">
        <f>IF('Faults data'!N97=$G$17,$G$17,".")</f>
        <v>.</v>
      </c>
      <c r="H97" s="224" t="str">
        <f>IF(ISNUMBER('Faults data'!L97),'Faults data'!L97,".")</f>
        <v>.</v>
      </c>
      <c r="I97" s="224">
        <f>IF('Faults data'!S97=Lists!$F$11,0,1)</f>
        <v>1</v>
      </c>
      <c r="J97" s="240" t="str">
        <f t="shared" si="12"/>
        <v>.</v>
      </c>
      <c r="K97" s="241"/>
      <c r="L97" s="230" t="str">
        <f t="shared" si="13"/>
        <v>.</v>
      </c>
      <c r="M97" s="231" t="str">
        <f t="shared" si="14"/>
        <v>.</v>
      </c>
      <c r="N97" s="231" t="str">
        <f t="shared" si="15"/>
        <v>.</v>
      </c>
      <c r="O97" s="231" t="str">
        <f t="shared" si="16"/>
        <v>.</v>
      </c>
      <c r="P97" s="232" t="str">
        <f t="shared" si="18"/>
        <v>.</v>
      </c>
      <c r="Q97" s="233" t="str">
        <f t="shared" si="19"/>
        <v>.</v>
      </c>
      <c r="R97" s="140"/>
      <c r="S97" s="140"/>
      <c r="T97" s="140"/>
      <c r="U97" s="140"/>
      <c r="V97" s="140"/>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row>
    <row r="98" spans="1:57" outlineLevel="1" x14ac:dyDescent="0.2">
      <c r="A98" s="234">
        <f>'Faults data'!A98</f>
        <v>81</v>
      </c>
      <c r="B98" s="320">
        <f>'Faults data'!B98</f>
        <v>0</v>
      </c>
      <c r="C98" s="223">
        <f>IFERROR(MATCH('Faults data'!F98,Lists!$C$11:$C$14,0),0)</f>
        <v>0</v>
      </c>
      <c r="D98" s="216">
        <f>VALUE('Faults data'!I98)</f>
        <v>0</v>
      </c>
      <c r="E98" s="224">
        <f t="shared" si="17"/>
        <v>0</v>
      </c>
      <c r="F98" s="224">
        <f>'Faults data'!M98</f>
        <v>0</v>
      </c>
      <c r="G98" s="224" t="str">
        <f>IF('Faults data'!N98=$G$17,$G$17,".")</f>
        <v>.</v>
      </c>
      <c r="H98" s="224" t="str">
        <f>IF(ISNUMBER('Faults data'!L98),'Faults data'!L98,".")</f>
        <v>.</v>
      </c>
      <c r="I98" s="224">
        <f>IF('Faults data'!S98=Lists!$F$11,0,1)</f>
        <v>1</v>
      </c>
      <c r="J98" s="240" t="str">
        <f t="shared" si="12"/>
        <v>.</v>
      </c>
      <c r="K98" s="241"/>
      <c r="L98" s="230" t="str">
        <f t="shared" si="13"/>
        <v>.</v>
      </c>
      <c r="M98" s="231" t="str">
        <f t="shared" si="14"/>
        <v>.</v>
      </c>
      <c r="N98" s="231" t="str">
        <f t="shared" si="15"/>
        <v>.</v>
      </c>
      <c r="O98" s="231" t="str">
        <f t="shared" si="16"/>
        <v>.</v>
      </c>
      <c r="P98" s="232" t="str">
        <f t="shared" si="18"/>
        <v>.</v>
      </c>
      <c r="Q98" s="233" t="str">
        <f t="shared" si="19"/>
        <v>.</v>
      </c>
      <c r="R98" s="140"/>
      <c r="S98" s="140"/>
      <c r="T98" s="140"/>
      <c r="U98" s="140"/>
      <c r="V98" s="140"/>
      <c r="W98" s="140"/>
      <c r="X98" s="140"/>
      <c r="Y98" s="140"/>
      <c r="Z98" s="140"/>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row>
    <row r="99" spans="1:57" outlineLevel="1" x14ac:dyDescent="0.2">
      <c r="A99" s="234">
        <f>'Faults data'!A99</f>
        <v>82</v>
      </c>
      <c r="B99" s="320">
        <f>'Faults data'!B99</f>
        <v>0</v>
      </c>
      <c r="C99" s="223">
        <f>IFERROR(MATCH('Faults data'!F99,Lists!$C$11:$C$14,0),0)</f>
        <v>0</v>
      </c>
      <c r="D99" s="216">
        <f>VALUE('Faults data'!I99)</f>
        <v>0</v>
      </c>
      <c r="E99" s="224">
        <f t="shared" si="17"/>
        <v>0</v>
      </c>
      <c r="F99" s="224">
        <f>'Faults data'!M99</f>
        <v>0</v>
      </c>
      <c r="G99" s="224" t="str">
        <f>IF('Faults data'!N99=$G$17,$G$17,".")</f>
        <v>.</v>
      </c>
      <c r="H99" s="224" t="str">
        <f>IF(ISNUMBER('Faults data'!L99),'Faults data'!L99,".")</f>
        <v>.</v>
      </c>
      <c r="I99" s="224">
        <f>IF('Faults data'!S99=Lists!$F$11,0,1)</f>
        <v>1</v>
      </c>
      <c r="J99" s="240" t="str">
        <f t="shared" si="12"/>
        <v>.</v>
      </c>
      <c r="K99" s="241"/>
      <c r="L99" s="230" t="str">
        <f t="shared" si="13"/>
        <v>.</v>
      </c>
      <c r="M99" s="231" t="str">
        <f t="shared" si="14"/>
        <v>.</v>
      </c>
      <c r="N99" s="231" t="str">
        <f t="shared" si="15"/>
        <v>.</v>
      </c>
      <c r="O99" s="231" t="str">
        <f t="shared" si="16"/>
        <v>.</v>
      </c>
      <c r="P99" s="232" t="str">
        <f t="shared" si="18"/>
        <v>.</v>
      </c>
      <c r="Q99" s="233" t="str">
        <f t="shared" si="19"/>
        <v>.</v>
      </c>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row>
    <row r="100" spans="1:57" outlineLevel="1" x14ac:dyDescent="0.2">
      <c r="A100" s="234">
        <f>'Faults data'!A100</f>
        <v>83</v>
      </c>
      <c r="B100" s="320">
        <f>'Faults data'!B100</f>
        <v>0</v>
      </c>
      <c r="C100" s="223">
        <f>IFERROR(MATCH('Faults data'!F100,Lists!$C$11:$C$14,0),0)</f>
        <v>0</v>
      </c>
      <c r="D100" s="216">
        <f>VALUE('Faults data'!I100)</f>
        <v>0</v>
      </c>
      <c r="E100" s="224">
        <f t="shared" si="17"/>
        <v>0</v>
      </c>
      <c r="F100" s="224">
        <f>'Faults data'!M100</f>
        <v>0</v>
      </c>
      <c r="G100" s="224" t="str">
        <f>IF('Faults data'!N100=$G$17,$G$17,".")</f>
        <v>.</v>
      </c>
      <c r="H100" s="224" t="str">
        <f>IF(ISNUMBER('Faults data'!L100),'Faults data'!L100,".")</f>
        <v>.</v>
      </c>
      <c r="I100" s="224">
        <f>IF('Faults data'!S100=Lists!$F$11,0,1)</f>
        <v>1</v>
      </c>
      <c r="J100" s="240" t="str">
        <f t="shared" si="12"/>
        <v>.</v>
      </c>
      <c r="K100" s="241"/>
      <c r="L100" s="230" t="str">
        <f t="shared" si="13"/>
        <v>.</v>
      </c>
      <c r="M100" s="231" t="str">
        <f t="shared" si="14"/>
        <v>.</v>
      </c>
      <c r="N100" s="231" t="str">
        <f t="shared" si="15"/>
        <v>.</v>
      </c>
      <c r="O100" s="231" t="str">
        <f t="shared" si="16"/>
        <v>.</v>
      </c>
      <c r="P100" s="232" t="str">
        <f t="shared" si="18"/>
        <v>.</v>
      </c>
      <c r="Q100" s="233" t="str">
        <f t="shared" si="19"/>
        <v>.</v>
      </c>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row>
    <row r="101" spans="1:57" outlineLevel="1" x14ac:dyDescent="0.2">
      <c r="A101" s="234">
        <f>'Faults data'!A101</f>
        <v>84</v>
      </c>
      <c r="B101" s="320">
        <f>'Faults data'!B101</f>
        <v>0</v>
      </c>
      <c r="C101" s="223">
        <f>IFERROR(MATCH('Faults data'!F101,Lists!$C$11:$C$14,0),0)</f>
        <v>0</v>
      </c>
      <c r="D101" s="216">
        <f>VALUE('Faults data'!I101)</f>
        <v>0</v>
      </c>
      <c r="E101" s="224">
        <f t="shared" si="17"/>
        <v>0</v>
      </c>
      <c r="F101" s="224">
        <f>'Faults data'!M101</f>
        <v>0</v>
      </c>
      <c r="G101" s="224" t="str">
        <f>IF('Faults data'!N101=$G$17,$G$17,".")</f>
        <v>.</v>
      </c>
      <c r="H101" s="224" t="str">
        <f>IF(ISNUMBER('Faults data'!L101),'Faults data'!L101,".")</f>
        <v>.</v>
      </c>
      <c r="I101" s="224">
        <f>IF('Faults data'!S101=Lists!$F$11,0,1)</f>
        <v>1</v>
      </c>
      <c r="J101" s="240" t="str">
        <f t="shared" si="12"/>
        <v>.</v>
      </c>
      <c r="K101" s="241"/>
      <c r="L101" s="230" t="str">
        <f t="shared" si="13"/>
        <v>.</v>
      </c>
      <c r="M101" s="231" t="str">
        <f t="shared" si="14"/>
        <v>.</v>
      </c>
      <c r="N101" s="231" t="str">
        <f t="shared" si="15"/>
        <v>.</v>
      </c>
      <c r="O101" s="231" t="str">
        <f t="shared" si="16"/>
        <v>.</v>
      </c>
      <c r="P101" s="232" t="str">
        <f t="shared" si="18"/>
        <v>.</v>
      </c>
      <c r="Q101" s="233" t="str">
        <f t="shared" si="19"/>
        <v>.</v>
      </c>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row>
    <row r="102" spans="1:57" outlineLevel="1" x14ac:dyDescent="0.2">
      <c r="A102" s="234">
        <f>'Faults data'!A102</f>
        <v>85</v>
      </c>
      <c r="B102" s="320">
        <f>'Faults data'!B102</f>
        <v>0</v>
      </c>
      <c r="C102" s="223">
        <f>IFERROR(MATCH('Faults data'!F102,Lists!$C$11:$C$14,0),0)</f>
        <v>0</v>
      </c>
      <c r="D102" s="216">
        <f>VALUE('Faults data'!I102)</f>
        <v>0</v>
      </c>
      <c r="E102" s="224">
        <f t="shared" si="17"/>
        <v>0</v>
      </c>
      <c r="F102" s="224">
        <f>'Faults data'!M102</f>
        <v>0</v>
      </c>
      <c r="G102" s="224" t="str">
        <f>IF('Faults data'!N102=$G$17,$G$17,".")</f>
        <v>.</v>
      </c>
      <c r="H102" s="224" t="str">
        <f>IF(ISNUMBER('Faults data'!L102),'Faults data'!L102,".")</f>
        <v>.</v>
      </c>
      <c r="I102" s="224">
        <f>IF('Faults data'!S102=Lists!$F$11,0,1)</f>
        <v>1</v>
      </c>
      <c r="J102" s="240" t="str">
        <f t="shared" si="12"/>
        <v>.</v>
      </c>
      <c r="K102" s="241"/>
      <c r="L102" s="230" t="str">
        <f t="shared" si="13"/>
        <v>.</v>
      </c>
      <c r="M102" s="231" t="str">
        <f t="shared" si="14"/>
        <v>.</v>
      </c>
      <c r="N102" s="231" t="str">
        <f t="shared" si="15"/>
        <v>.</v>
      </c>
      <c r="O102" s="231" t="str">
        <f t="shared" si="16"/>
        <v>.</v>
      </c>
      <c r="P102" s="232" t="str">
        <f t="shared" si="18"/>
        <v>.</v>
      </c>
      <c r="Q102" s="233" t="str">
        <f t="shared" si="19"/>
        <v>.</v>
      </c>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row>
    <row r="103" spans="1:57" outlineLevel="1" x14ac:dyDescent="0.2">
      <c r="A103" s="234">
        <f>'Faults data'!A103</f>
        <v>86</v>
      </c>
      <c r="B103" s="320">
        <f>'Faults data'!B103</f>
        <v>0</v>
      </c>
      <c r="C103" s="223">
        <f>IFERROR(MATCH('Faults data'!F103,Lists!$C$11:$C$14,0),0)</f>
        <v>0</v>
      </c>
      <c r="D103" s="216">
        <f>VALUE('Faults data'!I103)</f>
        <v>0</v>
      </c>
      <c r="E103" s="224">
        <f t="shared" si="17"/>
        <v>0</v>
      </c>
      <c r="F103" s="224">
        <f>'Faults data'!M103</f>
        <v>0</v>
      </c>
      <c r="G103" s="224" t="str">
        <f>IF('Faults data'!N103=$G$17,$G$17,".")</f>
        <v>.</v>
      </c>
      <c r="H103" s="224" t="str">
        <f>IF(ISNUMBER('Faults data'!L103),'Faults data'!L103,".")</f>
        <v>.</v>
      </c>
      <c r="I103" s="224">
        <f>IF('Faults data'!S103=Lists!$F$11,0,1)</f>
        <v>1</v>
      </c>
      <c r="J103" s="240" t="str">
        <f t="shared" si="12"/>
        <v>.</v>
      </c>
      <c r="K103" s="241"/>
      <c r="L103" s="230" t="str">
        <f t="shared" si="13"/>
        <v>.</v>
      </c>
      <c r="M103" s="231" t="str">
        <f t="shared" si="14"/>
        <v>.</v>
      </c>
      <c r="N103" s="231" t="str">
        <f t="shared" si="15"/>
        <v>.</v>
      </c>
      <c r="O103" s="231" t="str">
        <f t="shared" si="16"/>
        <v>.</v>
      </c>
      <c r="P103" s="232" t="str">
        <f t="shared" si="18"/>
        <v>.</v>
      </c>
      <c r="Q103" s="233" t="str">
        <f t="shared" si="19"/>
        <v>.</v>
      </c>
      <c r="R103" s="140"/>
      <c r="S103" s="140"/>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row>
    <row r="104" spans="1:57" outlineLevel="1" x14ac:dyDescent="0.2">
      <c r="A104" s="234">
        <f>'Faults data'!A104</f>
        <v>87</v>
      </c>
      <c r="B104" s="320">
        <f>'Faults data'!B104</f>
        <v>0</v>
      </c>
      <c r="C104" s="223">
        <f>IFERROR(MATCH('Faults data'!F104,Lists!$C$11:$C$14,0),0)</f>
        <v>0</v>
      </c>
      <c r="D104" s="216">
        <f>VALUE('Faults data'!I104)</f>
        <v>0</v>
      </c>
      <c r="E104" s="224">
        <f t="shared" si="17"/>
        <v>0</v>
      </c>
      <c r="F104" s="224">
        <f>'Faults data'!M104</f>
        <v>0</v>
      </c>
      <c r="G104" s="224" t="str">
        <f>IF('Faults data'!N104=$G$17,$G$17,".")</f>
        <v>.</v>
      </c>
      <c r="H104" s="224" t="str">
        <f>IF(ISNUMBER('Faults data'!L104),'Faults data'!L104,".")</f>
        <v>.</v>
      </c>
      <c r="I104" s="224">
        <f>IF('Faults data'!S104=Lists!$F$11,0,1)</f>
        <v>1</v>
      </c>
      <c r="J104" s="240" t="str">
        <f t="shared" si="12"/>
        <v>.</v>
      </c>
      <c r="K104" s="241"/>
      <c r="L104" s="230" t="str">
        <f t="shared" si="13"/>
        <v>.</v>
      </c>
      <c r="M104" s="231" t="str">
        <f t="shared" si="14"/>
        <v>.</v>
      </c>
      <c r="N104" s="231" t="str">
        <f t="shared" si="15"/>
        <v>.</v>
      </c>
      <c r="O104" s="231" t="str">
        <f t="shared" si="16"/>
        <v>.</v>
      </c>
      <c r="P104" s="232" t="str">
        <f t="shared" si="18"/>
        <v>.</v>
      </c>
      <c r="Q104" s="233" t="str">
        <f t="shared" si="19"/>
        <v>.</v>
      </c>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row>
    <row r="105" spans="1:57" outlineLevel="1" x14ac:dyDescent="0.2">
      <c r="A105" s="234">
        <f>'Faults data'!A105</f>
        <v>88</v>
      </c>
      <c r="B105" s="320">
        <f>'Faults data'!B105</f>
        <v>0</v>
      </c>
      <c r="C105" s="223">
        <f>IFERROR(MATCH('Faults data'!F105,Lists!$C$11:$C$14,0),0)</f>
        <v>0</v>
      </c>
      <c r="D105" s="216">
        <f>VALUE('Faults data'!I105)</f>
        <v>0</v>
      </c>
      <c r="E105" s="224">
        <f t="shared" si="17"/>
        <v>0</v>
      </c>
      <c r="F105" s="224">
        <f>'Faults data'!M105</f>
        <v>0</v>
      </c>
      <c r="G105" s="224" t="str">
        <f>IF('Faults data'!N105=$G$17,$G$17,".")</f>
        <v>.</v>
      </c>
      <c r="H105" s="224" t="str">
        <f>IF(ISNUMBER('Faults data'!L105),'Faults data'!L105,".")</f>
        <v>.</v>
      </c>
      <c r="I105" s="224">
        <f>IF('Faults data'!S105=Lists!$F$11,0,1)</f>
        <v>1</v>
      </c>
      <c r="J105" s="240" t="str">
        <f t="shared" si="12"/>
        <v>.</v>
      </c>
      <c r="K105" s="241"/>
      <c r="L105" s="230" t="str">
        <f t="shared" si="13"/>
        <v>.</v>
      </c>
      <c r="M105" s="231" t="str">
        <f t="shared" si="14"/>
        <v>.</v>
      </c>
      <c r="N105" s="231" t="str">
        <f t="shared" si="15"/>
        <v>.</v>
      </c>
      <c r="O105" s="231" t="str">
        <f t="shared" si="16"/>
        <v>.</v>
      </c>
      <c r="P105" s="232" t="str">
        <f t="shared" si="18"/>
        <v>.</v>
      </c>
      <c r="Q105" s="233" t="str">
        <f t="shared" si="19"/>
        <v>.</v>
      </c>
      <c r="R105" s="140"/>
      <c r="S105" s="140"/>
      <c r="T105" s="140"/>
      <c r="U105" s="140"/>
      <c r="V105" s="140"/>
      <c r="W105" s="140"/>
      <c r="X105" s="140"/>
      <c r="Y105" s="140"/>
      <c r="Z105" s="140"/>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row>
    <row r="106" spans="1:57" outlineLevel="1" x14ac:dyDescent="0.2">
      <c r="A106" s="234">
        <f>'Faults data'!A106</f>
        <v>89</v>
      </c>
      <c r="B106" s="320">
        <f>'Faults data'!B106</f>
        <v>0</v>
      </c>
      <c r="C106" s="223">
        <f>IFERROR(MATCH('Faults data'!F106,Lists!$C$11:$C$14,0),0)</f>
        <v>0</v>
      </c>
      <c r="D106" s="216">
        <f>VALUE('Faults data'!I106)</f>
        <v>0</v>
      </c>
      <c r="E106" s="224">
        <f t="shared" si="17"/>
        <v>0</v>
      </c>
      <c r="F106" s="224">
        <f>'Faults data'!M106</f>
        <v>0</v>
      </c>
      <c r="G106" s="224" t="str">
        <f>IF('Faults data'!N106=$G$17,$G$17,".")</f>
        <v>.</v>
      </c>
      <c r="H106" s="224" t="str">
        <f>IF(ISNUMBER('Faults data'!L106),'Faults data'!L106,".")</f>
        <v>.</v>
      </c>
      <c r="I106" s="224">
        <f>IF('Faults data'!S106=Lists!$F$11,0,1)</f>
        <v>1</v>
      </c>
      <c r="J106" s="240" t="str">
        <f t="shared" si="12"/>
        <v>.</v>
      </c>
      <c r="K106" s="241"/>
      <c r="L106" s="230" t="str">
        <f t="shared" si="13"/>
        <v>.</v>
      </c>
      <c r="M106" s="231" t="str">
        <f t="shared" si="14"/>
        <v>.</v>
      </c>
      <c r="N106" s="231" t="str">
        <f t="shared" si="15"/>
        <v>.</v>
      </c>
      <c r="O106" s="231" t="str">
        <f t="shared" si="16"/>
        <v>.</v>
      </c>
      <c r="P106" s="232" t="str">
        <f t="shared" si="18"/>
        <v>.</v>
      </c>
      <c r="Q106" s="233" t="str">
        <f t="shared" si="19"/>
        <v>.</v>
      </c>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row>
    <row r="107" spans="1:57" outlineLevel="1" x14ac:dyDescent="0.2">
      <c r="A107" s="234">
        <f>'Faults data'!A107</f>
        <v>90</v>
      </c>
      <c r="B107" s="320">
        <f>'Faults data'!B107</f>
        <v>0</v>
      </c>
      <c r="C107" s="223">
        <f>IFERROR(MATCH('Faults data'!F107,Lists!$C$11:$C$14,0),0)</f>
        <v>0</v>
      </c>
      <c r="D107" s="216">
        <f>VALUE('Faults data'!I107)</f>
        <v>0</v>
      </c>
      <c r="E107" s="224">
        <f t="shared" si="17"/>
        <v>0</v>
      </c>
      <c r="F107" s="224">
        <f>'Faults data'!M107</f>
        <v>0</v>
      </c>
      <c r="G107" s="224" t="str">
        <f>IF('Faults data'!N107=$G$17,$G$17,".")</f>
        <v>.</v>
      </c>
      <c r="H107" s="224" t="str">
        <f>IF(ISNUMBER('Faults data'!L107),'Faults data'!L107,".")</f>
        <v>.</v>
      </c>
      <c r="I107" s="224">
        <f>IF('Faults data'!S107=Lists!$F$11,0,1)</f>
        <v>1</v>
      </c>
      <c r="J107" s="240" t="str">
        <f t="shared" si="12"/>
        <v>.</v>
      </c>
      <c r="K107" s="241"/>
      <c r="L107" s="230" t="str">
        <f t="shared" si="13"/>
        <v>.</v>
      </c>
      <c r="M107" s="231" t="str">
        <f t="shared" si="14"/>
        <v>.</v>
      </c>
      <c r="N107" s="231" t="str">
        <f t="shared" si="15"/>
        <v>.</v>
      </c>
      <c r="O107" s="231" t="str">
        <f t="shared" si="16"/>
        <v>.</v>
      </c>
      <c r="P107" s="232" t="str">
        <f t="shared" si="18"/>
        <v>.</v>
      </c>
      <c r="Q107" s="233" t="str">
        <f t="shared" si="19"/>
        <v>.</v>
      </c>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row>
    <row r="108" spans="1:57" outlineLevel="1" x14ac:dyDescent="0.2">
      <c r="A108" s="234">
        <f>'Faults data'!A108</f>
        <v>91</v>
      </c>
      <c r="B108" s="320">
        <f>'Faults data'!B108</f>
        <v>0</v>
      </c>
      <c r="C108" s="223">
        <f>IFERROR(MATCH('Faults data'!F108,Lists!$C$11:$C$14,0),0)</f>
        <v>0</v>
      </c>
      <c r="D108" s="216">
        <f>VALUE('Faults data'!I108)</f>
        <v>0</v>
      </c>
      <c r="E108" s="224">
        <f t="shared" si="17"/>
        <v>0</v>
      </c>
      <c r="F108" s="224">
        <f>'Faults data'!M108</f>
        <v>0</v>
      </c>
      <c r="G108" s="224" t="str">
        <f>IF('Faults data'!N108=$G$17,$G$17,".")</f>
        <v>.</v>
      </c>
      <c r="H108" s="224" t="str">
        <f>IF(ISNUMBER('Faults data'!L108),'Faults data'!L108,".")</f>
        <v>.</v>
      </c>
      <c r="I108" s="224">
        <f>IF('Faults data'!S108=Lists!$F$11,0,1)</f>
        <v>1</v>
      </c>
      <c r="J108" s="240" t="str">
        <f t="shared" si="12"/>
        <v>.</v>
      </c>
      <c r="K108" s="241"/>
      <c r="L108" s="230" t="str">
        <f t="shared" si="13"/>
        <v>.</v>
      </c>
      <c r="M108" s="231" t="str">
        <f t="shared" si="14"/>
        <v>.</v>
      </c>
      <c r="N108" s="231" t="str">
        <f t="shared" si="15"/>
        <v>.</v>
      </c>
      <c r="O108" s="231" t="str">
        <f t="shared" si="16"/>
        <v>.</v>
      </c>
      <c r="P108" s="232" t="str">
        <f t="shared" si="18"/>
        <v>.</v>
      </c>
      <c r="Q108" s="233" t="str">
        <f t="shared" si="19"/>
        <v>.</v>
      </c>
      <c r="R108" s="140"/>
      <c r="S108" s="140"/>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row>
    <row r="109" spans="1:57" outlineLevel="1" x14ac:dyDescent="0.2">
      <c r="A109" s="234">
        <f>'Faults data'!A109</f>
        <v>92</v>
      </c>
      <c r="B109" s="320">
        <f>'Faults data'!B109</f>
        <v>0</v>
      </c>
      <c r="C109" s="223">
        <f>IFERROR(MATCH('Faults data'!F109,Lists!$C$11:$C$14,0),0)</f>
        <v>0</v>
      </c>
      <c r="D109" s="216">
        <f>VALUE('Faults data'!I109)</f>
        <v>0</v>
      </c>
      <c r="E109" s="224">
        <f t="shared" si="17"/>
        <v>0</v>
      </c>
      <c r="F109" s="224">
        <f>'Faults data'!M109</f>
        <v>0</v>
      </c>
      <c r="G109" s="224" t="str">
        <f>IF('Faults data'!N109=$G$17,$G$17,".")</f>
        <v>.</v>
      </c>
      <c r="H109" s="224" t="str">
        <f>IF(ISNUMBER('Faults data'!L109),'Faults data'!L109,".")</f>
        <v>.</v>
      </c>
      <c r="I109" s="224">
        <f>IF('Faults data'!S109=Lists!$F$11,0,1)</f>
        <v>1</v>
      </c>
      <c r="J109" s="240" t="str">
        <f t="shared" si="12"/>
        <v>.</v>
      </c>
      <c r="K109" s="241"/>
      <c r="L109" s="230" t="str">
        <f t="shared" si="13"/>
        <v>.</v>
      </c>
      <c r="M109" s="231" t="str">
        <f t="shared" si="14"/>
        <v>.</v>
      </c>
      <c r="N109" s="231" t="str">
        <f t="shared" si="15"/>
        <v>.</v>
      </c>
      <c r="O109" s="231" t="str">
        <f t="shared" si="16"/>
        <v>.</v>
      </c>
      <c r="P109" s="232" t="str">
        <f t="shared" si="18"/>
        <v>.</v>
      </c>
      <c r="Q109" s="233" t="str">
        <f t="shared" si="19"/>
        <v>.</v>
      </c>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row>
    <row r="110" spans="1:57" outlineLevel="1" x14ac:dyDescent="0.2">
      <c r="A110" s="234">
        <f>'Faults data'!A110</f>
        <v>93</v>
      </c>
      <c r="B110" s="320">
        <f>'Faults data'!B110</f>
        <v>0</v>
      </c>
      <c r="C110" s="223">
        <f>IFERROR(MATCH('Faults data'!F110,Lists!$C$11:$C$14,0),0)</f>
        <v>0</v>
      </c>
      <c r="D110" s="216">
        <f>VALUE('Faults data'!I110)</f>
        <v>0</v>
      </c>
      <c r="E110" s="224">
        <f t="shared" si="17"/>
        <v>0</v>
      </c>
      <c r="F110" s="224">
        <f>'Faults data'!M110</f>
        <v>0</v>
      </c>
      <c r="G110" s="224" t="str">
        <f>IF('Faults data'!N110=$G$17,$G$17,".")</f>
        <v>.</v>
      </c>
      <c r="H110" s="224" t="str">
        <f>IF(ISNUMBER('Faults data'!L110),'Faults data'!L110,".")</f>
        <v>.</v>
      </c>
      <c r="I110" s="224">
        <f>IF('Faults data'!S110=Lists!$F$11,0,1)</f>
        <v>1</v>
      </c>
      <c r="J110" s="240" t="str">
        <f t="shared" si="12"/>
        <v>.</v>
      </c>
      <c r="K110" s="241"/>
      <c r="L110" s="230" t="str">
        <f t="shared" si="13"/>
        <v>.</v>
      </c>
      <c r="M110" s="231" t="str">
        <f t="shared" si="14"/>
        <v>.</v>
      </c>
      <c r="N110" s="231" t="str">
        <f t="shared" si="15"/>
        <v>.</v>
      </c>
      <c r="O110" s="231" t="str">
        <f t="shared" si="16"/>
        <v>.</v>
      </c>
      <c r="P110" s="232" t="str">
        <f t="shared" si="18"/>
        <v>.</v>
      </c>
      <c r="Q110" s="233" t="str">
        <f t="shared" si="19"/>
        <v>.</v>
      </c>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row>
    <row r="111" spans="1:57" outlineLevel="1" x14ac:dyDescent="0.2">
      <c r="A111" s="234">
        <f>'Faults data'!A111</f>
        <v>94</v>
      </c>
      <c r="B111" s="320">
        <f>'Faults data'!B111</f>
        <v>0</v>
      </c>
      <c r="C111" s="223">
        <f>IFERROR(MATCH('Faults data'!F111,Lists!$C$11:$C$14,0),0)</f>
        <v>0</v>
      </c>
      <c r="D111" s="216">
        <f>VALUE('Faults data'!I111)</f>
        <v>0</v>
      </c>
      <c r="E111" s="224">
        <f t="shared" si="17"/>
        <v>0</v>
      </c>
      <c r="F111" s="224">
        <f>'Faults data'!M111</f>
        <v>0</v>
      </c>
      <c r="G111" s="224" t="str">
        <f>IF('Faults data'!N111=$G$17,$G$17,".")</f>
        <v>.</v>
      </c>
      <c r="H111" s="224" t="str">
        <f>IF(ISNUMBER('Faults data'!L111),'Faults data'!L111,".")</f>
        <v>.</v>
      </c>
      <c r="I111" s="224">
        <f>IF('Faults data'!S111=Lists!$F$11,0,1)</f>
        <v>1</v>
      </c>
      <c r="J111" s="240" t="str">
        <f t="shared" si="12"/>
        <v>.</v>
      </c>
      <c r="K111" s="241"/>
      <c r="L111" s="230" t="str">
        <f t="shared" si="13"/>
        <v>.</v>
      </c>
      <c r="M111" s="231" t="str">
        <f t="shared" si="14"/>
        <v>.</v>
      </c>
      <c r="N111" s="231" t="str">
        <f t="shared" si="15"/>
        <v>.</v>
      </c>
      <c r="O111" s="231" t="str">
        <f t="shared" si="16"/>
        <v>.</v>
      </c>
      <c r="P111" s="232" t="str">
        <f t="shared" si="18"/>
        <v>.</v>
      </c>
      <c r="Q111" s="233" t="str">
        <f t="shared" si="19"/>
        <v>.</v>
      </c>
      <c r="R111" s="140"/>
      <c r="S111" s="140"/>
      <c r="T111" s="140"/>
      <c r="U111" s="140"/>
      <c r="V111" s="140"/>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row>
    <row r="112" spans="1:57" outlineLevel="1" x14ac:dyDescent="0.2">
      <c r="A112" s="234">
        <f>'Faults data'!A112</f>
        <v>95</v>
      </c>
      <c r="B112" s="320">
        <f>'Faults data'!B112</f>
        <v>0</v>
      </c>
      <c r="C112" s="223">
        <f>IFERROR(MATCH('Faults data'!F112,Lists!$C$11:$C$14,0),0)</f>
        <v>0</v>
      </c>
      <c r="D112" s="216">
        <f>VALUE('Faults data'!I112)</f>
        <v>0</v>
      </c>
      <c r="E112" s="224">
        <f t="shared" si="17"/>
        <v>0</v>
      </c>
      <c r="F112" s="224">
        <f>'Faults data'!M112</f>
        <v>0</v>
      </c>
      <c r="G112" s="224" t="str">
        <f>IF('Faults data'!N112=$G$17,$G$17,".")</f>
        <v>.</v>
      </c>
      <c r="H112" s="224" t="str">
        <f>IF(ISNUMBER('Faults data'!L112),'Faults data'!L112,".")</f>
        <v>.</v>
      </c>
      <c r="I112" s="224">
        <f>IF('Faults data'!S112=Lists!$F$11,0,1)</f>
        <v>1</v>
      </c>
      <c r="J112" s="240" t="str">
        <f t="shared" si="12"/>
        <v>.</v>
      </c>
      <c r="K112" s="241"/>
      <c r="L112" s="230" t="str">
        <f t="shared" si="13"/>
        <v>.</v>
      </c>
      <c r="M112" s="231" t="str">
        <f t="shared" si="14"/>
        <v>.</v>
      </c>
      <c r="N112" s="231" t="str">
        <f t="shared" si="15"/>
        <v>.</v>
      </c>
      <c r="O112" s="231" t="str">
        <f t="shared" si="16"/>
        <v>.</v>
      </c>
      <c r="P112" s="232" t="str">
        <f t="shared" si="18"/>
        <v>.</v>
      </c>
      <c r="Q112" s="233" t="str">
        <f t="shared" si="19"/>
        <v>.</v>
      </c>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row>
    <row r="113" spans="1:57" outlineLevel="1" x14ac:dyDescent="0.2">
      <c r="A113" s="234">
        <f>'Faults data'!A113</f>
        <v>96</v>
      </c>
      <c r="B113" s="320">
        <f>'Faults data'!B113</f>
        <v>0</v>
      </c>
      <c r="C113" s="223">
        <f>IFERROR(MATCH('Faults data'!F113,Lists!$C$11:$C$14,0),0)</f>
        <v>0</v>
      </c>
      <c r="D113" s="216">
        <f>VALUE('Faults data'!I113)</f>
        <v>0</v>
      </c>
      <c r="E113" s="224">
        <f t="shared" si="17"/>
        <v>0</v>
      </c>
      <c r="F113" s="224">
        <f>'Faults data'!M113</f>
        <v>0</v>
      </c>
      <c r="G113" s="224" t="str">
        <f>IF('Faults data'!N113=$G$17,$G$17,".")</f>
        <v>.</v>
      </c>
      <c r="H113" s="224" t="str">
        <f>IF(ISNUMBER('Faults data'!L113),'Faults data'!L113,".")</f>
        <v>.</v>
      </c>
      <c r="I113" s="224">
        <f>IF('Faults data'!S113=Lists!$F$11,0,1)</f>
        <v>1</v>
      </c>
      <c r="J113" s="240" t="str">
        <f t="shared" si="12"/>
        <v>.</v>
      </c>
      <c r="K113" s="241"/>
      <c r="L113" s="230" t="str">
        <f t="shared" si="13"/>
        <v>.</v>
      </c>
      <c r="M113" s="231" t="str">
        <f t="shared" si="14"/>
        <v>.</v>
      </c>
      <c r="N113" s="231" t="str">
        <f t="shared" si="15"/>
        <v>.</v>
      </c>
      <c r="O113" s="231" t="str">
        <f t="shared" si="16"/>
        <v>.</v>
      </c>
      <c r="P113" s="232" t="str">
        <f t="shared" si="18"/>
        <v>.</v>
      </c>
      <c r="Q113" s="233" t="str">
        <f t="shared" si="19"/>
        <v>.</v>
      </c>
      <c r="R113" s="140"/>
      <c r="S113" s="140"/>
      <c r="T113" s="140"/>
      <c r="U113" s="140"/>
      <c r="V113" s="140"/>
      <c r="W113" s="140"/>
      <c r="X113" s="140"/>
      <c r="Y113" s="140"/>
      <c r="Z113" s="140"/>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row>
    <row r="114" spans="1:57" outlineLevel="1" x14ac:dyDescent="0.2">
      <c r="A114" s="234">
        <f>'Faults data'!A114</f>
        <v>97</v>
      </c>
      <c r="B114" s="320">
        <f>'Faults data'!B114</f>
        <v>0</v>
      </c>
      <c r="C114" s="223">
        <f>IFERROR(MATCH('Faults data'!F114,Lists!$C$11:$C$14,0),0)</f>
        <v>0</v>
      </c>
      <c r="D114" s="216">
        <f>VALUE('Faults data'!I114)</f>
        <v>0</v>
      </c>
      <c r="E114" s="224">
        <f t="shared" si="17"/>
        <v>0</v>
      </c>
      <c r="F114" s="224">
        <f>'Faults data'!M114</f>
        <v>0</v>
      </c>
      <c r="G114" s="224" t="str">
        <f>IF('Faults data'!N114=$G$17,$G$17,".")</f>
        <v>.</v>
      </c>
      <c r="H114" s="224" t="str">
        <f>IF(ISNUMBER('Faults data'!L114),'Faults data'!L114,".")</f>
        <v>.</v>
      </c>
      <c r="I114" s="224">
        <f>IF('Faults data'!S114=Lists!$F$11,0,1)</f>
        <v>1</v>
      </c>
      <c r="J114" s="240" t="str">
        <f t="shared" si="12"/>
        <v>.</v>
      </c>
      <c r="K114" s="241"/>
      <c r="L114" s="230" t="str">
        <f t="shared" si="13"/>
        <v>.</v>
      </c>
      <c r="M114" s="231" t="str">
        <f t="shared" si="14"/>
        <v>.</v>
      </c>
      <c r="N114" s="231" t="str">
        <f t="shared" si="15"/>
        <v>.</v>
      </c>
      <c r="O114" s="231" t="str">
        <f t="shared" si="16"/>
        <v>.</v>
      </c>
      <c r="P114" s="232" t="str">
        <f t="shared" si="18"/>
        <v>.</v>
      </c>
      <c r="Q114" s="233" t="str">
        <f t="shared" si="19"/>
        <v>.</v>
      </c>
      <c r="R114" s="140"/>
      <c r="S114" s="140"/>
      <c r="T114" s="140"/>
      <c r="U114" s="140"/>
      <c r="V114" s="140"/>
      <c r="W114" s="140"/>
      <c r="X114" s="140"/>
      <c r="Y114" s="140"/>
      <c r="Z114" s="140"/>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row>
    <row r="115" spans="1:57" outlineLevel="1" x14ac:dyDescent="0.2">
      <c r="A115" s="234">
        <f>'Faults data'!A115</f>
        <v>98</v>
      </c>
      <c r="B115" s="320">
        <f>'Faults data'!B115</f>
        <v>0</v>
      </c>
      <c r="C115" s="223">
        <f>IFERROR(MATCH('Faults data'!F115,Lists!$C$11:$C$14,0),0)</f>
        <v>0</v>
      </c>
      <c r="D115" s="216">
        <f>VALUE('Faults data'!I115)</f>
        <v>0</v>
      </c>
      <c r="E115" s="224">
        <f t="shared" si="17"/>
        <v>0</v>
      </c>
      <c r="F115" s="224">
        <f>'Faults data'!M115</f>
        <v>0</v>
      </c>
      <c r="G115" s="224" t="str">
        <f>IF('Faults data'!N115=$G$17,$G$17,".")</f>
        <v>.</v>
      </c>
      <c r="H115" s="224" t="str">
        <f>IF(ISNUMBER('Faults data'!L115),'Faults data'!L115,".")</f>
        <v>.</v>
      </c>
      <c r="I115" s="224">
        <f>IF('Faults data'!S115=Lists!$F$11,0,1)</f>
        <v>1</v>
      </c>
      <c r="J115" s="240" t="str">
        <f t="shared" si="12"/>
        <v>.</v>
      </c>
      <c r="K115" s="241"/>
      <c r="L115" s="230" t="str">
        <f t="shared" si="13"/>
        <v>.</v>
      </c>
      <c r="M115" s="231" t="str">
        <f t="shared" si="14"/>
        <v>.</v>
      </c>
      <c r="N115" s="231" t="str">
        <f t="shared" si="15"/>
        <v>.</v>
      </c>
      <c r="O115" s="231" t="str">
        <f t="shared" si="16"/>
        <v>.</v>
      </c>
      <c r="P115" s="232" t="str">
        <f t="shared" si="18"/>
        <v>.</v>
      </c>
      <c r="Q115" s="233" t="str">
        <f t="shared" si="19"/>
        <v>.</v>
      </c>
      <c r="R115" s="140"/>
      <c r="S115" s="140"/>
      <c r="T115" s="140"/>
      <c r="U115" s="140"/>
      <c r="V115" s="140"/>
      <c r="W115" s="140"/>
      <c r="X115" s="140"/>
      <c r="Y115" s="140"/>
      <c r="Z115" s="140"/>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row>
    <row r="116" spans="1:57" outlineLevel="1" x14ac:dyDescent="0.2">
      <c r="A116" s="234">
        <f>'Faults data'!A116</f>
        <v>99</v>
      </c>
      <c r="B116" s="320">
        <f>'Faults data'!B116</f>
        <v>0</v>
      </c>
      <c r="C116" s="223">
        <f>IFERROR(MATCH('Faults data'!F116,Lists!$C$11:$C$14,0),0)</f>
        <v>0</v>
      </c>
      <c r="D116" s="216">
        <f>VALUE('Faults data'!I116)</f>
        <v>0</v>
      </c>
      <c r="E116" s="224">
        <f t="shared" si="17"/>
        <v>0</v>
      </c>
      <c r="F116" s="224">
        <f>'Faults data'!M116</f>
        <v>0</v>
      </c>
      <c r="G116" s="224" t="str">
        <f>IF('Faults data'!N116=$G$17,$G$17,".")</f>
        <v>.</v>
      </c>
      <c r="H116" s="224" t="str">
        <f>IF(ISNUMBER('Faults data'!L116),'Faults data'!L116,".")</f>
        <v>.</v>
      </c>
      <c r="I116" s="224">
        <f>IF('Faults data'!S116=Lists!$F$11,0,1)</f>
        <v>1</v>
      </c>
      <c r="J116" s="240" t="str">
        <f t="shared" si="12"/>
        <v>.</v>
      </c>
      <c r="K116" s="241"/>
      <c r="L116" s="230" t="str">
        <f t="shared" si="13"/>
        <v>.</v>
      </c>
      <c r="M116" s="231" t="str">
        <f t="shared" si="14"/>
        <v>.</v>
      </c>
      <c r="N116" s="231" t="str">
        <f t="shared" si="15"/>
        <v>.</v>
      </c>
      <c r="O116" s="231" t="str">
        <f t="shared" si="16"/>
        <v>.</v>
      </c>
      <c r="P116" s="232" t="str">
        <f t="shared" si="18"/>
        <v>.</v>
      </c>
      <c r="Q116" s="233" t="str">
        <f t="shared" si="19"/>
        <v>.</v>
      </c>
      <c r="R116" s="140"/>
      <c r="S116" s="140"/>
      <c r="T116" s="140"/>
      <c r="U116" s="140"/>
      <c r="V116" s="140"/>
      <c r="W116" s="140"/>
      <c r="X116" s="140"/>
      <c r="Y116" s="140"/>
      <c r="Z116" s="140"/>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row>
    <row r="117" spans="1:57" outlineLevel="1" x14ac:dyDescent="0.2">
      <c r="A117" s="234">
        <f>'Faults data'!A117</f>
        <v>100</v>
      </c>
      <c r="B117" s="320">
        <f>'Faults data'!B117</f>
        <v>0</v>
      </c>
      <c r="C117" s="223">
        <f>IFERROR(MATCH('Faults data'!F117,Lists!$C$11:$C$14,0),0)</f>
        <v>0</v>
      </c>
      <c r="D117" s="216">
        <f>VALUE('Faults data'!I117)</f>
        <v>0</v>
      </c>
      <c r="E117" s="224">
        <f t="shared" si="17"/>
        <v>0</v>
      </c>
      <c r="F117" s="224">
        <f>'Faults data'!M117</f>
        <v>0</v>
      </c>
      <c r="G117" s="224" t="str">
        <f>IF('Faults data'!N117=$G$17,$G$17,".")</f>
        <v>.</v>
      </c>
      <c r="H117" s="224" t="str">
        <f>IF(ISNUMBER('Faults data'!L117),'Faults data'!L117,".")</f>
        <v>.</v>
      </c>
      <c r="I117" s="224">
        <f>IF('Faults data'!S117=Lists!$F$11,0,1)</f>
        <v>1</v>
      </c>
      <c r="J117" s="240" t="str">
        <f t="shared" si="12"/>
        <v>.</v>
      </c>
      <c r="K117" s="241"/>
      <c r="L117" s="230" t="str">
        <f t="shared" si="13"/>
        <v>.</v>
      </c>
      <c r="M117" s="231" t="str">
        <f t="shared" si="14"/>
        <v>.</v>
      </c>
      <c r="N117" s="231" t="str">
        <f t="shared" si="15"/>
        <v>.</v>
      </c>
      <c r="O117" s="231" t="str">
        <f t="shared" si="16"/>
        <v>.</v>
      </c>
      <c r="P117" s="232" t="str">
        <f t="shared" si="18"/>
        <v>.</v>
      </c>
      <c r="Q117" s="233" t="str">
        <f t="shared" si="19"/>
        <v>.</v>
      </c>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row>
    <row r="118" spans="1:57" outlineLevel="1" x14ac:dyDescent="0.2">
      <c r="A118" s="234">
        <f>'Faults data'!A118</f>
        <v>101</v>
      </c>
      <c r="B118" s="320">
        <f>'Faults data'!B118</f>
        <v>0</v>
      </c>
      <c r="C118" s="223">
        <f>IFERROR(MATCH('Faults data'!F118,Lists!$C$11:$C$14,0),0)</f>
        <v>0</v>
      </c>
      <c r="D118" s="216">
        <f>VALUE('Faults data'!I118)</f>
        <v>0</v>
      </c>
      <c r="E118" s="224">
        <f t="shared" si="17"/>
        <v>0</v>
      </c>
      <c r="F118" s="224">
        <f>'Faults data'!M118</f>
        <v>0</v>
      </c>
      <c r="G118" s="224" t="str">
        <f>IF('Faults data'!N118=$G$17,$G$17,".")</f>
        <v>.</v>
      </c>
      <c r="H118" s="224" t="str">
        <f>IF(ISNUMBER('Faults data'!L118),'Faults data'!L118,".")</f>
        <v>.</v>
      </c>
      <c r="I118" s="224">
        <f>IF('Faults data'!S118=Lists!$F$11,0,1)</f>
        <v>1</v>
      </c>
      <c r="J118" s="240" t="str">
        <f t="shared" si="12"/>
        <v>.</v>
      </c>
      <c r="K118" s="241"/>
      <c r="L118" s="230" t="str">
        <f t="shared" si="13"/>
        <v>.</v>
      </c>
      <c r="M118" s="231" t="str">
        <f t="shared" si="14"/>
        <v>.</v>
      </c>
      <c r="N118" s="231" t="str">
        <f t="shared" si="15"/>
        <v>.</v>
      </c>
      <c r="O118" s="231" t="str">
        <f t="shared" si="16"/>
        <v>.</v>
      </c>
      <c r="P118" s="232" t="str">
        <f t="shared" si="18"/>
        <v>.</v>
      </c>
      <c r="Q118" s="233" t="str">
        <f t="shared" si="19"/>
        <v>.</v>
      </c>
      <c r="R118" s="140"/>
      <c r="S118" s="140"/>
      <c r="T118" s="140"/>
      <c r="U118" s="140"/>
      <c r="V118" s="140"/>
      <c r="W118" s="140"/>
      <c r="X118" s="140"/>
      <c r="Y118" s="140"/>
      <c r="Z118" s="140"/>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row>
    <row r="119" spans="1:57" outlineLevel="1" x14ac:dyDescent="0.2">
      <c r="A119" s="234">
        <f>'Faults data'!A119</f>
        <v>102</v>
      </c>
      <c r="B119" s="320">
        <f>'Faults data'!B119</f>
        <v>0</v>
      </c>
      <c r="C119" s="223">
        <f>IFERROR(MATCH('Faults data'!F119,Lists!$C$11:$C$14,0),0)</f>
        <v>0</v>
      </c>
      <c r="D119" s="216">
        <f>VALUE('Faults data'!I119)</f>
        <v>0</v>
      </c>
      <c r="E119" s="224">
        <f t="shared" si="17"/>
        <v>0</v>
      </c>
      <c r="F119" s="224">
        <f>'Faults data'!M119</f>
        <v>0</v>
      </c>
      <c r="G119" s="224" t="str">
        <f>IF('Faults data'!N119=$G$17,$G$17,".")</f>
        <v>.</v>
      </c>
      <c r="H119" s="224" t="str">
        <f>IF(ISNUMBER('Faults data'!L119),'Faults data'!L119,".")</f>
        <v>.</v>
      </c>
      <c r="I119" s="224">
        <f>IF('Faults data'!S119=Lists!$F$11,0,1)</f>
        <v>1</v>
      </c>
      <c r="J119" s="240" t="str">
        <f t="shared" si="12"/>
        <v>.</v>
      </c>
      <c r="K119" s="241"/>
      <c r="L119" s="230" t="str">
        <f t="shared" si="13"/>
        <v>.</v>
      </c>
      <c r="M119" s="231" t="str">
        <f t="shared" si="14"/>
        <v>.</v>
      </c>
      <c r="N119" s="231" t="str">
        <f t="shared" si="15"/>
        <v>.</v>
      </c>
      <c r="O119" s="231" t="str">
        <f t="shared" si="16"/>
        <v>.</v>
      </c>
      <c r="P119" s="232" t="str">
        <f t="shared" si="18"/>
        <v>.</v>
      </c>
      <c r="Q119" s="233" t="str">
        <f t="shared" si="19"/>
        <v>.</v>
      </c>
      <c r="R119" s="140"/>
      <c r="S119" s="140"/>
      <c r="T119" s="140"/>
      <c r="U119" s="140"/>
      <c r="V119" s="140"/>
      <c r="W119" s="140"/>
      <c r="X119" s="140"/>
      <c r="Y119" s="140"/>
      <c r="Z119" s="140"/>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row>
    <row r="120" spans="1:57" outlineLevel="1" x14ac:dyDescent="0.2">
      <c r="A120" s="234">
        <f>'Faults data'!A120</f>
        <v>103</v>
      </c>
      <c r="B120" s="320">
        <f>'Faults data'!B120</f>
        <v>0</v>
      </c>
      <c r="C120" s="223">
        <f>IFERROR(MATCH('Faults data'!F120,Lists!$C$11:$C$14,0),0)</f>
        <v>0</v>
      </c>
      <c r="D120" s="216">
        <f>VALUE('Faults data'!I120)</f>
        <v>0</v>
      </c>
      <c r="E120" s="224">
        <f t="shared" si="17"/>
        <v>0</v>
      </c>
      <c r="F120" s="224">
        <f>'Faults data'!M120</f>
        <v>0</v>
      </c>
      <c r="G120" s="224" t="str">
        <f>IF('Faults data'!N120=$G$17,$G$17,".")</f>
        <v>.</v>
      </c>
      <c r="H120" s="224" t="str">
        <f>IF(ISNUMBER('Faults data'!L120),'Faults data'!L120,".")</f>
        <v>.</v>
      </c>
      <c r="I120" s="224">
        <f>IF('Faults data'!S120=Lists!$F$11,0,1)</f>
        <v>1</v>
      </c>
      <c r="J120" s="240" t="str">
        <f t="shared" si="12"/>
        <v>.</v>
      </c>
      <c r="K120" s="241"/>
      <c r="L120" s="230" t="str">
        <f t="shared" si="13"/>
        <v>.</v>
      </c>
      <c r="M120" s="231" t="str">
        <f t="shared" si="14"/>
        <v>.</v>
      </c>
      <c r="N120" s="231" t="str">
        <f t="shared" si="15"/>
        <v>.</v>
      </c>
      <c r="O120" s="231" t="str">
        <f t="shared" si="16"/>
        <v>.</v>
      </c>
      <c r="P120" s="232" t="str">
        <f t="shared" si="18"/>
        <v>.</v>
      </c>
      <c r="Q120" s="233" t="str">
        <f t="shared" si="19"/>
        <v>.</v>
      </c>
      <c r="R120" s="140"/>
      <c r="S120" s="140"/>
      <c r="T120" s="140"/>
      <c r="U120" s="140"/>
      <c r="V120" s="140"/>
      <c r="W120" s="140"/>
      <c r="X120" s="140"/>
      <c r="Y120" s="140"/>
      <c r="Z120" s="14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row>
    <row r="121" spans="1:57" outlineLevel="1" x14ac:dyDescent="0.2">
      <c r="A121" s="234">
        <f>'Faults data'!A121</f>
        <v>104</v>
      </c>
      <c r="B121" s="320">
        <f>'Faults data'!B121</f>
        <v>0</v>
      </c>
      <c r="C121" s="223">
        <f>IFERROR(MATCH('Faults data'!F121,Lists!$C$11:$C$14,0),0)</f>
        <v>0</v>
      </c>
      <c r="D121" s="216">
        <f>VALUE('Faults data'!I121)</f>
        <v>0</v>
      </c>
      <c r="E121" s="224">
        <f t="shared" si="17"/>
        <v>0</v>
      </c>
      <c r="F121" s="224">
        <f>'Faults data'!M121</f>
        <v>0</v>
      </c>
      <c r="G121" s="224" t="str">
        <f>IF('Faults data'!N121=$G$17,$G$17,".")</f>
        <v>.</v>
      </c>
      <c r="H121" s="224" t="str">
        <f>IF(ISNUMBER('Faults data'!L121),'Faults data'!L121,".")</f>
        <v>.</v>
      </c>
      <c r="I121" s="224">
        <f>IF('Faults data'!S121=Lists!$F$11,0,1)</f>
        <v>1</v>
      </c>
      <c r="J121" s="240" t="str">
        <f t="shared" si="12"/>
        <v>.</v>
      </c>
      <c r="K121" s="241"/>
      <c r="L121" s="230" t="str">
        <f t="shared" si="13"/>
        <v>.</v>
      </c>
      <c r="M121" s="231" t="str">
        <f t="shared" si="14"/>
        <v>.</v>
      </c>
      <c r="N121" s="231" t="str">
        <f t="shared" si="15"/>
        <v>.</v>
      </c>
      <c r="O121" s="231" t="str">
        <f t="shared" si="16"/>
        <v>.</v>
      </c>
      <c r="P121" s="232" t="str">
        <f t="shared" si="18"/>
        <v>.</v>
      </c>
      <c r="Q121" s="233" t="str">
        <f t="shared" si="19"/>
        <v>.</v>
      </c>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row>
    <row r="122" spans="1:57" outlineLevel="1" x14ac:dyDescent="0.2">
      <c r="A122" s="234">
        <f>'Faults data'!A122</f>
        <v>105</v>
      </c>
      <c r="B122" s="320">
        <f>'Faults data'!B122</f>
        <v>0</v>
      </c>
      <c r="C122" s="223">
        <f>IFERROR(MATCH('Faults data'!F122,Lists!$C$11:$C$14,0),0)</f>
        <v>0</v>
      </c>
      <c r="D122" s="216">
        <f>VALUE('Faults data'!I122)</f>
        <v>0</v>
      </c>
      <c r="E122" s="224">
        <f t="shared" si="17"/>
        <v>0</v>
      </c>
      <c r="F122" s="224">
        <f>'Faults data'!M122</f>
        <v>0</v>
      </c>
      <c r="G122" s="224" t="str">
        <f>IF('Faults data'!N122=$G$17,$G$17,".")</f>
        <v>.</v>
      </c>
      <c r="H122" s="224" t="str">
        <f>IF(ISNUMBER('Faults data'!L122),'Faults data'!L122,".")</f>
        <v>.</v>
      </c>
      <c r="I122" s="224">
        <f>IF('Faults data'!S122=Lists!$F$11,0,1)</f>
        <v>1</v>
      </c>
      <c r="J122" s="240" t="str">
        <f t="shared" si="12"/>
        <v>.</v>
      </c>
      <c r="K122" s="241"/>
      <c r="L122" s="230" t="str">
        <f t="shared" si="13"/>
        <v>.</v>
      </c>
      <c r="M122" s="231" t="str">
        <f t="shared" si="14"/>
        <v>.</v>
      </c>
      <c r="N122" s="231" t="str">
        <f t="shared" si="15"/>
        <v>.</v>
      </c>
      <c r="O122" s="231" t="str">
        <f t="shared" si="16"/>
        <v>.</v>
      </c>
      <c r="P122" s="232" t="str">
        <f t="shared" si="18"/>
        <v>.</v>
      </c>
      <c r="Q122" s="233" t="str">
        <f t="shared" si="19"/>
        <v>.</v>
      </c>
      <c r="R122" s="140"/>
      <c r="S122" s="140"/>
      <c r="T122" s="140"/>
      <c r="U122" s="140"/>
      <c r="V122" s="140"/>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row>
    <row r="123" spans="1:57" outlineLevel="1" x14ac:dyDescent="0.2">
      <c r="A123" s="234">
        <f>'Faults data'!A123</f>
        <v>106</v>
      </c>
      <c r="B123" s="320">
        <f>'Faults data'!B123</f>
        <v>0</v>
      </c>
      <c r="C123" s="223">
        <f>IFERROR(MATCH('Faults data'!F123,Lists!$C$11:$C$14,0),0)</f>
        <v>0</v>
      </c>
      <c r="D123" s="216">
        <f>VALUE('Faults data'!I123)</f>
        <v>0</v>
      </c>
      <c r="E123" s="224">
        <f t="shared" si="17"/>
        <v>0</v>
      </c>
      <c r="F123" s="224">
        <f>'Faults data'!M123</f>
        <v>0</v>
      </c>
      <c r="G123" s="224" t="str">
        <f>IF('Faults data'!N123=$G$17,$G$17,".")</f>
        <v>.</v>
      </c>
      <c r="H123" s="224" t="str">
        <f>IF(ISNUMBER('Faults data'!L123),'Faults data'!L123,".")</f>
        <v>.</v>
      </c>
      <c r="I123" s="224">
        <f>IF('Faults data'!S123=Lists!$F$11,0,1)</f>
        <v>1</v>
      </c>
      <c r="J123" s="240" t="str">
        <f t="shared" si="12"/>
        <v>.</v>
      </c>
      <c r="K123" s="241"/>
      <c r="L123" s="230" t="str">
        <f t="shared" si="13"/>
        <v>.</v>
      </c>
      <c r="M123" s="231" t="str">
        <f t="shared" si="14"/>
        <v>.</v>
      </c>
      <c r="N123" s="231" t="str">
        <f t="shared" si="15"/>
        <v>.</v>
      </c>
      <c r="O123" s="231" t="str">
        <f t="shared" si="16"/>
        <v>.</v>
      </c>
      <c r="P123" s="232" t="str">
        <f t="shared" si="18"/>
        <v>.</v>
      </c>
      <c r="Q123" s="233" t="str">
        <f t="shared" si="19"/>
        <v>.</v>
      </c>
      <c r="R123" s="140"/>
      <c r="S123" s="140"/>
      <c r="T123" s="140"/>
      <c r="U123" s="140"/>
      <c r="V123" s="140"/>
      <c r="W123" s="140"/>
      <c r="X123" s="140"/>
      <c r="Y123" s="140"/>
      <c r="Z123" s="140"/>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row>
    <row r="124" spans="1:57" outlineLevel="1" x14ac:dyDescent="0.2">
      <c r="A124" s="234">
        <f>'Faults data'!A124</f>
        <v>107</v>
      </c>
      <c r="B124" s="320">
        <f>'Faults data'!B124</f>
        <v>0</v>
      </c>
      <c r="C124" s="223">
        <f>IFERROR(MATCH('Faults data'!F124,Lists!$C$11:$C$14,0),0)</f>
        <v>0</v>
      </c>
      <c r="D124" s="216">
        <f>VALUE('Faults data'!I124)</f>
        <v>0</v>
      </c>
      <c r="E124" s="224">
        <f t="shared" si="17"/>
        <v>0</v>
      </c>
      <c r="F124" s="224">
        <f>'Faults data'!M124</f>
        <v>0</v>
      </c>
      <c r="G124" s="224" t="str">
        <f>IF('Faults data'!N124=$G$17,$G$17,".")</f>
        <v>.</v>
      </c>
      <c r="H124" s="224" t="str">
        <f>IF(ISNUMBER('Faults data'!L124),'Faults data'!L124,".")</f>
        <v>.</v>
      </c>
      <c r="I124" s="224">
        <f>IF('Faults data'!S124=Lists!$F$11,0,1)</f>
        <v>1</v>
      </c>
      <c r="J124" s="240" t="str">
        <f t="shared" si="12"/>
        <v>.</v>
      </c>
      <c r="K124" s="241"/>
      <c r="L124" s="230" t="str">
        <f t="shared" si="13"/>
        <v>.</v>
      </c>
      <c r="M124" s="231" t="str">
        <f t="shared" si="14"/>
        <v>.</v>
      </c>
      <c r="N124" s="231" t="str">
        <f t="shared" si="15"/>
        <v>.</v>
      </c>
      <c r="O124" s="231" t="str">
        <f t="shared" si="16"/>
        <v>.</v>
      </c>
      <c r="P124" s="232" t="str">
        <f t="shared" si="18"/>
        <v>.</v>
      </c>
      <c r="Q124" s="233" t="str">
        <f t="shared" si="19"/>
        <v>.</v>
      </c>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row>
    <row r="125" spans="1:57" outlineLevel="1" x14ac:dyDescent="0.2">
      <c r="A125" s="234">
        <f>'Faults data'!A125</f>
        <v>108</v>
      </c>
      <c r="B125" s="320">
        <f>'Faults data'!B125</f>
        <v>0</v>
      </c>
      <c r="C125" s="223">
        <f>IFERROR(MATCH('Faults data'!F125,Lists!$C$11:$C$14,0),0)</f>
        <v>0</v>
      </c>
      <c r="D125" s="216">
        <f>VALUE('Faults data'!I125)</f>
        <v>0</v>
      </c>
      <c r="E125" s="224">
        <f t="shared" si="17"/>
        <v>0</v>
      </c>
      <c r="F125" s="224">
        <f>'Faults data'!M125</f>
        <v>0</v>
      </c>
      <c r="G125" s="224" t="str">
        <f>IF('Faults data'!N125=$G$17,$G$17,".")</f>
        <v>.</v>
      </c>
      <c r="H125" s="224" t="str">
        <f>IF(ISNUMBER('Faults data'!L125),'Faults data'!L125,".")</f>
        <v>.</v>
      </c>
      <c r="I125" s="224">
        <f>IF('Faults data'!S125=Lists!$F$11,0,1)</f>
        <v>1</v>
      </c>
      <c r="J125" s="240" t="str">
        <f t="shared" si="12"/>
        <v>.</v>
      </c>
      <c r="K125" s="241"/>
      <c r="L125" s="230" t="str">
        <f t="shared" si="13"/>
        <v>.</v>
      </c>
      <c r="M125" s="231" t="str">
        <f t="shared" si="14"/>
        <v>.</v>
      </c>
      <c r="N125" s="231" t="str">
        <f t="shared" si="15"/>
        <v>.</v>
      </c>
      <c r="O125" s="231" t="str">
        <f t="shared" si="16"/>
        <v>.</v>
      </c>
      <c r="P125" s="232" t="str">
        <f t="shared" si="18"/>
        <v>.</v>
      </c>
      <c r="Q125" s="233" t="str">
        <f t="shared" si="19"/>
        <v>.</v>
      </c>
      <c r="R125" s="140"/>
      <c r="S125" s="140"/>
      <c r="T125" s="140"/>
      <c r="U125" s="140"/>
      <c r="V125" s="140"/>
      <c r="W125" s="140"/>
      <c r="X125" s="140"/>
      <c r="Y125" s="140"/>
      <c r="Z125" s="140"/>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row>
    <row r="126" spans="1:57" outlineLevel="1" x14ac:dyDescent="0.2">
      <c r="A126" s="234">
        <f>'Faults data'!A126</f>
        <v>109</v>
      </c>
      <c r="B126" s="320">
        <f>'Faults data'!B126</f>
        <v>0</v>
      </c>
      <c r="C126" s="223">
        <f>IFERROR(MATCH('Faults data'!F126,Lists!$C$11:$C$14,0),0)</f>
        <v>0</v>
      </c>
      <c r="D126" s="216">
        <f>VALUE('Faults data'!I126)</f>
        <v>0</v>
      </c>
      <c r="E126" s="224">
        <f t="shared" si="17"/>
        <v>0</v>
      </c>
      <c r="F126" s="224">
        <f>'Faults data'!M126</f>
        <v>0</v>
      </c>
      <c r="G126" s="224" t="str">
        <f>IF('Faults data'!N126=$G$17,$G$17,".")</f>
        <v>.</v>
      </c>
      <c r="H126" s="224" t="str">
        <f>IF(ISNUMBER('Faults data'!L126),'Faults data'!L126,".")</f>
        <v>.</v>
      </c>
      <c r="I126" s="224">
        <f>IF('Faults data'!S126=Lists!$F$11,0,1)</f>
        <v>1</v>
      </c>
      <c r="J126" s="240" t="str">
        <f t="shared" si="12"/>
        <v>.</v>
      </c>
      <c r="K126" s="241"/>
      <c r="L126" s="230" t="str">
        <f t="shared" si="13"/>
        <v>.</v>
      </c>
      <c r="M126" s="231" t="str">
        <f t="shared" si="14"/>
        <v>.</v>
      </c>
      <c r="N126" s="231" t="str">
        <f t="shared" si="15"/>
        <v>.</v>
      </c>
      <c r="O126" s="231" t="str">
        <f t="shared" si="16"/>
        <v>.</v>
      </c>
      <c r="P126" s="232" t="str">
        <f t="shared" si="18"/>
        <v>.</v>
      </c>
      <c r="Q126" s="233" t="str">
        <f t="shared" si="19"/>
        <v>.</v>
      </c>
      <c r="R126" s="140"/>
      <c r="S126" s="140"/>
      <c r="T126" s="140"/>
      <c r="U126" s="140"/>
      <c r="V126" s="140"/>
      <c r="W126" s="140"/>
      <c r="X126" s="140"/>
      <c r="Y126" s="140"/>
      <c r="Z126" s="140"/>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row>
    <row r="127" spans="1:57" outlineLevel="1" x14ac:dyDescent="0.2">
      <c r="A127" s="234">
        <f>'Faults data'!A127</f>
        <v>110</v>
      </c>
      <c r="B127" s="320">
        <f>'Faults data'!B127</f>
        <v>0</v>
      </c>
      <c r="C127" s="223">
        <f>IFERROR(MATCH('Faults data'!F127,Lists!$C$11:$C$14,0),0)</f>
        <v>0</v>
      </c>
      <c r="D127" s="216">
        <f>VALUE('Faults data'!I127)</f>
        <v>0</v>
      </c>
      <c r="E127" s="224">
        <f t="shared" si="17"/>
        <v>0</v>
      </c>
      <c r="F127" s="224">
        <f>'Faults data'!M127</f>
        <v>0</v>
      </c>
      <c r="G127" s="224" t="str">
        <f>IF('Faults data'!N127=$G$17,$G$17,".")</f>
        <v>.</v>
      </c>
      <c r="H127" s="224" t="str">
        <f>IF(ISNUMBER('Faults data'!L127),'Faults data'!L127,".")</f>
        <v>.</v>
      </c>
      <c r="I127" s="224">
        <f>IF('Faults data'!S127=Lists!$F$11,0,1)</f>
        <v>1</v>
      </c>
      <c r="J127" s="240" t="str">
        <f t="shared" si="12"/>
        <v>.</v>
      </c>
      <c r="K127" s="241"/>
      <c r="L127" s="230" t="str">
        <f t="shared" si="13"/>
        <v>.</v>
      </c>
      <c r="M127" s="231" t="str">
        <f t="shared" si="14"/>
        <v>.</v>
      </c>
      <c r="N127" s="231" t="str">
        <f t="shared" si="15"/>
        <v>.</v>
      </c>
      <c r="O127" s="231" t="str">
        <f t="shared" si="16"/>
        <v>.</v>
      </c>
      <c r="P127" s="232" t="str">
        <f t="shared" si="18"/>
        <v>.</v>
      </c>
      <c r="Q127" s="233" t="str">
        <f t="shared" si="19"/>
        <v>.</v>
      </c>
      <c r="R127" s="140"/>
      <c r="S127" s="140"/>
      <c r="T127" s="140"/>
      <c r="U127" s="140"/>
      <c r="V127" s="140"/>
      <c r="W127" s="140"/>
      <c r="X127" s="140"/>
      <c r="Y127" s="140"/>
      <c r="Z127" s="140"/>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row>
    <row r="128" spans="1:57" outlineLevel="1" x14ac:dyDescent="0.2">
      <c r="A128" s="234">
        <f>'Faults data'!A128</f>
        <v>111</v>
      </c>
      <c r="B128" s="320">
        <f>'Faults data'!B128</f>
        <v>0</v>
      </c>
      <c r="C128" s="223">
        <f>IFERROR(MATCH('Faults data'!F128,Lists!$C$11:$C$14,0),0)</f>
        <v>0</v>
      </c>
      <c r="D128" s="216">
        <f>VALUE('Faults data'!I128)</f>
        <v>0</v>
      </c>
      <c r="E128" s="224">
        <f t="shared" si="17"/>
        <v>0</v>
      </c>
      <c r="F128" s="224">
        <f>'Faults data'!M128</f>
        <v>0</v>
      </c>
      <c r="G128" s="224" t="str">
        <f>IF('Faults data'!N128=$G$17,$G$17,".")</f>
        <v>.</v>
      </c>
      <c r="H128" s="224" t="str">
        <f>IF(ISNUMBER('Faults data'!L128),'Faults data'!L128,".")</f>
        <v>.</v>
      </c>
      <c r="I128" s="224">
        <f>IF('Faults data'!S128=Lists!$F$11,0,1)</f>
        <v>1</v>
      </c>
      <c r="J128" s="240" t="str">
        <f t="shared" si="12"/>
        <v>.</v>
      </c>
      <c r="K128" s="241"/>
      <c r="L128" s="230" t="str">
        <f t="shared" si="13"/>
        <v>.</v>
      </c>
      <c r="M128" s="231" t="str">
        <f t="shared" si="14"/>
        <v>.</v>
      </c>
      <c r="N128" s="231" t="str">
        <f t="shared" si="15"/>
        <v>.</v>
      </c>
      <c r="O128" s="231" t="str">
        <f t="shared" si="16"/>
        <v>.</v>
      </c>
      <c r="P128" s="232" t="str">
        <f t="shared" si="18"/>
        <v>.</v>
      </c>
      <c r="Q128" s="233" t="str">
        <f t="shared" si="19"/>
        <v>.</v>
      </c>
      <c r="R128" s="140"/>
      <c r="S128" s="140"/>
      <c r="T128" s="140"/>
      <c r="U128" s="140"/>
      <c r="V128" s="140"/>
      <c r="W128" s="140"/>
      <c r="X128" s="140"/>
      <c r="Y128" s="140"/>
      <c r="Z128" s="140"/>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row>
    <row r="129" spans="1:57" outlineLevel="1" x14ac:dyDescent="0.2">
      <c r="A129" s="234">
        <f>'Faults data'!A129</f>
        <v>112</v>
      </c>
      <c r="B129" s="320">
        <f>'Faults data'!B129</f>
        <v>0</v>
      </c>
      <c r="C129" s="223">
        <f>IFERROR(MATCH('Faults data'!F129,Lists!$C$11:$C$14,0),0)</f>
        <v>0</v>
      </c>
      <c r="D129" s="216">
        <f>VALUE('Faults data'!I129)</f>
        <v>0</v>
      </c>
      <c r="E129" s="224">
        <f t="shared" si="17"/>
        <v>0</v>
      </c>
      <c r="F129" s="224">
        <f>'Faults data'!M129</f>
        <v>0</v>
      </c>
      <c r="G129" s="224" t="str">
        <f>IF('Faults data'!N129=$G$17,$G$17,".")</f>
        <v>.</v>
      </c>
      <c r="H129" s="224" t="str">
        <f>IF(ISNUMBER('Faults data'!L129),'Faults data'!L129,".")</f>
        <v>.</v>
      </c>
      <c r="I129" s="224">
        <f>IF('Faults data'!S129=Lists!$F$11,0,1)</f>
        <v>1</v>
      </c>
      <c r="J129" s="240" t="str">
        <f t="shared" si="12"/>
        <v>.</v>
      </c>
      <c r="K129" s="241"/>
      <c r="L129" s="230" t="str">
        <f t="shared" si="13"/>
        <v>.</v>
      </c>
      <c r="M129" s="231" t="str">
        <f t="shared" si="14"/>
        <v>.</v>
      </c>
      <c r="N129" s="231" t="str">
        <f t="shared" si="15"/>
        <v>.</v>
      </c>
      <c r="O129" s="231" t="str">
        <f t="shared" si="16"/>
        <v>.</v>
      </c>
      <c r="P129" s="232" t="str">
        <f t="shared" si="18"/>
        <v>.</v>
      </c>
      <c r="Q129" s="233" t="str">
        <f t="shared" si="19"/>
        <v>.</v>
      </c>
      <c r="R129" s="140"/>
      <c r="S129" s="140"/>
      <c r="T129" s="140"/>
      <c r="U129" s="140"/>
      <c r="V129" s="140"/>
      <c r="W129" s="140"/>
      <c r="X129" s="140"/>
      <c r="Y129" s="140"/>
      <c r="Z129" s="140"/>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row>
    <row r="130" spans="1:57" outlineLevel="1" x14ac:dyDescent="0.2">
      <c r="A130" s="234">
        <f>'Faults data'!A130</f>
        <v>113</v>
      </c>
      <c r="B130" s="320">
        <f>'Faults data'!B130</f>
        <v>0</v>
      </c>
      <c r="C130" s="223">
        <f>IFERROR(MATCH('Faults data'!F130,Lists!$C$11:$C$14,0),0)</f>
        <v>0</v>
      </c>
      <c r="D130" s="216">
        <f>VALUE('Faults data'!I130)</f>
        <v>0</v>
      </c>
      <c r="E130" s="224">
        <f t="shared" si="17"/>
        <v>0</v>
      </c>
      <c r="F130" s="224">
        <f>'Faults data'!M130</f>
        <v>0</v>
      </c>
      <c r="G130" s="224" t="str">
        <f>IF('Faults data'!N130=$G$17,$G$17,".")</f>
        <v>.</v>
      </c>
      <c r="H130" s="224" t="str">
        <f>IF(ISNUMBER('Faults data'!L130),'Faults data'!L130,".")</f>
        <v>.</v>
      </c>
      <c r="I130" s="224">
        <f>IF('Faults data'!S130=Lists!$F$11,0,1)</f>
        <v>1</v>
      </c>
      <c r="J130" s="240" t="str">
        <f t="shared" si="12"/>
        <v>.</v>
      </c>
      <c r="K130" s="241"/>
      <c r="L130" s="230" t="str">
        <f t="shared" si="13"/>
        <v>.</v>
      </c>
      <c r="M130" s="231" t="str">
        <f t="shared" si="14"/>
        <v>.</v>
      </c>
      <c r="N130" s="231" t="str">
        <f t="shared" si="15"/>
        <v>.</v>
      </c>
      <c r="O130" s="231" t="str">
        <f t="shared" si="16"/>
        <v>.</v>
      </c>
      <c r="P130" s="232" t="str">
        <f t="shared" si="18"/>
        <v>.</v>
      </c>
      <c r="Q130" s="233" t="str">
        <f t="shared" si="19"/>
        <v>.</v>
      </c>
      <c r="R130" s="140"/>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row>
    <row r="131" spans="1:57" outlineLevel="1" x14ac:dyDescent="0.2">
      <c r="A131" s="234">
        <f>'Faults data'!A131</f>
        <v>114</v>
      </c>
      <c r="B131" s="320">
        <f>'Faults data'!B131</f>
        <v>0</v>
      </c>
      <c r="C131" s="223">
        <f>IFERROR(MATCH('Faults data'!F131,Lists!$C$11:$C$14,0),0)</f>
        <v>0</v>
      </c>
      <c r="D131" s="216">
        <f>VALUE('Faults data'!I131)</f>
        <v>0</v>
      </c>
      <c r="E131" s="224">
        <f t="shared" si="17"/>
        <v>0</v>
      </c>
      <c r="F131" s="224">
        <f>'Faults data'!M131</f>
        <v>0</v>
      </c>
      <c r="G131" s="224" t="str">
        <f>IF('Faults data'!N131=$G$17,$G$17,".")</f>
        <v>.</v>
      </c>
      <c r="H131" s="224" t="str">
        <f>IF(ISNUMBER('Faults data'!L131),'Faults data'!L131,".")</f>
        <v>.</v>
      </c>
      <c r="I131" s="224">
        <f>IF('Faults data'!S131=Lists!$F$11,0,1)</f>
        <v>1</v>
      </c>
      <c r="J131" s="240" t="str">
        <f t="shared" si="12"/>
        <v>.</v>
      </c>
      <c r="K131" s="241"/>
      <c r="L131" s="230" t="str">
        <f t="shared" si="13"/>
        <v>.</v>
      </c>
      <c r="M131" s="231" t="str">
        <f t="shared" si="14"/>
        <v>.</v>
      </c>
      <c r="N131" s="231" t="str">
        <f t="shared" si="15"/>
        <v>.</v>
      </c>
      <c r="O131" s="231" t="str">
        <f t="shared" si="16"/>
        <v>.</v>
      </c>
      <c r="P131" s="232" t="str">
        <f t="shared" si="18"/>
        <v>.</v>
      </c>
      <c r="Q131" s="233" t="str">
        <f t="shared" si="19"/>
        <v>.</v>
      </c>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row>
    <row r="132" spans="1:57" outlineLevel="1" x14ac:dyDescent="0.2">
      <c r="A132" s="234">
        <f>'Faults data'!A132</f>
        <v>115</v>
      </c>
      <c r="B132" s="320">
        <f>'Faults data'!B132</f>
        <v>0</v>
      </c>
      <c r="C132" s="223">
        <f>IFERROR(MATCH('Faults data'!F132,Lists!$C$11:$C$14,0),0)</f>
        <v>0</v>
      </c>
      <c r="D132" s="216">
        <f>VALUE('Faults data'!I132)</f>
        <v>0</v>
      </c>
      <c r="E132" s="224">
        <f t="shared" si="17"/>
        <v>0</v>
      </c>
      <c r="F132" s="224">
        <f>'Faults data'!M132</f>
        <v>0</v>
      </c>
      <c r="G132" s="224" t="str">
        <f>IF('Faults data'!N132=$G$17,$G$17,".")</f>
        <v>.</v>
      </c>
      <c r="H132" s="224" t="str">
        <f>IF(ISNUMBER('Faults data'!L132),'Faults data'!L132,".")</f>
        <v>.</v>
      </c>
      <c r="I132" s="224">
        <f>IF('Faults data'!S132=Lists!$F$11,0,1)</f>
        <v>1</v>
      </c>
      <c r="J132" s="240" t="str">
        <f t="shared" si="12"/>
        <v>.</v>
      </c>
      <c r="K132" s="241"/>
      <c r="L132" s="230" t="str">
        <f t="shared" si="13"/>
        <v>.</v>
      </c>
      <c r="M132" s="231" t="str">
        <f t="shared" si="14"/>
        <v>.</v>
      </c>
      <c r="N132" s="231" t="str">
        <f t="shared" si="15"/>
        <v>.</v>
      </c>
      <c r="O132" s="231" t="str">
        <f t="shared" si="16"/>
        <v>.</v>
      </c>
      <c r="P132" s="232" t="str">
        <f t="shared" si="18"/>
        <v>.</v>
      </c>
      <c r="Q132" s="233" t="str">
        <f t="shared" si="19"/>
        <v>.</v>
      </c>
      <c r="R132" s="140"/>
      <c r="S132" s="140"/>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row>
    <row r="133" spans="1:57" outlineLevel="1" x14ac:dyDescent="0.2">
      <c r="A133" s="234">
        <f>'Faults data'!A133</f>
        <v>116</v>
      </c>
      <c r="B133" s="320">
        <f>'Faults data'!B133</f>
        <v>0</v>
      </c>
      <c r="C133" s="223">
        <f>IFERROR(MATCH('Faults data'!F133,Lists!$C$11:$C$14,0),0)</f>
        <v>0</v>
      </c>
      <c r="D133" s="216">
        <f>VALUE('Faults data'!I133)</f>
        <v>0</v>
      </c>
      <c r="E133" s="224">
        <f t="shared" si="17"/>
        <v>0</v>
      </c>
      <c r="F133" s="224">
        <f>'Faults data'!M133</f>
        <v>0</v>
      </c>
      <c r="G133" s="224" t="str">
        <f>IF('Faults data'!N133=$G$17,$G$17,".")</f>
        <v>.</v>
      </c>
      <c r="H133" s="224" t="str">
        <f>IF(ISNUMBER('Faults data'!L133),'Faults data'!L133,".")</f>
        <v>.</v>
      </c>
      <c r="I133" s="224">
        <f>IF('Faults data'!S133=Lists!$F$11,0,1)</f>
        <v>1</v>
      </c>
      <c r="J133" s="240" t="str">
        <f t="shared" si="12"/>
        <v>.</v>
      </c>
      <c r="K133" s="241"/>
      <c r="L133" s="230" t="str">
        <f t="shared" si="13"/>
        <v>.</v>
      </c>
      <c r="M133" s="231" t="str">
        <f t="shared" si="14"/>
        <v>.</v>
      </c>
      <c r="N133" s="231" t="str">
        <f t="shared" si="15"/>
        <v>.</v>
      </c>
      <c r="O133" s="231" t="str">
        <f t="shared" si="16"/>
        <v>.</v>
      </c>
      <c r="P133" s="232" t="str">
        <f t="shared" si="18"/>
        <v>.</v>
      </c>
      <c r="Q133" s="233" t="str">
        <f t="shared" si="19"/>
        <v>.</v>
      </c>
      <c r="R133" s="140"/>
      <c r="S133" s="140"/>
      <c r="T133" s="140"/>
      <c r="U133" s="140"/>
      <c r="V133" s="140"/>
      <c r="W133" s="140"/>
      <c r="X133" s="140"/>
      <c r="Y133" s="140"/>
      <c r="Z133" s="140"/>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row>
    <row r="134" spans="1:57" outlineLevel="1" x14ac:dyDescent="0.2">
      <c r="A134" s="234">
        <f>'Faults data'!A134</f>
        <v>117</v>
      </c>
      <c r="B134" s="320">
        <f>'Faults data'!B134</f>
        <v>0</v>
      </c>
      <c r="C134" s="223">
        <f>IFERROR(MATCH('Faults data'!F134,Lists!$C$11:$C$14,0),0)</f>
        <v>0</v>
      </c>
      <c r="D134" s="216">
        <f>VALUE('Faults data'!I134)</f>
        <v>0</v>
      </c>
      <c r="E134" s="224">
        <f t="shared" si="17"/>
        <v>0</v>
      </c>
      <c r="F134" s="224">
        <f>'Faults data'!M134</f>
        <v>0</v>
      </c>
      <c r="G134" s="224" t="str">
        <f>IF('Faults data'!N134=$G$17,$G$17,".")</f>
        <v>.</v>
      </c>
      <c r="H134" s="224" t="str">
        <f>IF(ISNUMBER('Faults data'!L134),'Faults data'!L134,".")</f>
        <v>.</v>
      </c>
      <c r="I134" s="224">
        <f>IF('Faults data'!S134=Lists!$F$11,0,1)</f>
        <v>1</v>
      </c>
      <c r="J134" s="240" t="str">
        <f t="shared" si="12"/>
        <v>.</v>
      </c>
      <c r="K134" s="241"/>
      <c r="L134" s="230" t="str">
        <f t="shared" si="13"/>
        <v>.</v>
      </c>
      <c r="M134" s="231" t="str">
        <f t="shared" si="14"/>
        <v>.</v>
      </c>
      <c r="N134" s="231" t="str">
        <f t="shared" si="15"/>
        <v>.</v>
      </c>
      <c r="O134" s="231" t="str">
        <f t="shared" si="16"/>
        <v>.</v>
      </c>
      <c r="P134" s="232" t="str">
        <f t="shared" si="18"/>
        <v>.</v>
      </c>
      <c r="Q134" s="233" t="str">
        <f t="shared" si="19"/>
        <v>.</v>
      </c>
      <c r="R134" s="140"/>
      <c r="S134" s="140"/>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row>
    <row r="135" spans="1:57" outlineLevel="1" x14ac:dyDescent="0.2">
      <c r="A135" s="234">
        <f>'Faults data'!A135</f>
        <v>118</v>
      </c>
      <c r="B135" s="320">
        <f>'Faults data'!B135</f>
        <v>0</v>
      </c>
      <c r="C135" s="223">
        <f>IFERROR(MATCH('Faults data'!F135,Lists!$C$11:$C$14,0),0)</f>
        <v>0</v>
      </c>
      <c r="D135" s="216">
        <f>VALUE('Faults data'!I135)</f>
        <v>0</v>
      </c>
      <c r="E135" s="224">
        <f t="shared" si="17"/>
        <v>0</v>
      </c>
      <c r="F135" s="224">
        <f>'Faults data'!M135</f>
        <v>0</v>
      </c>
      <c r="G135" s="224" t="str">
        <f>IF('Faults data'!N135=$G$17,$G$17,".")</f>
        <v>.</v>
      </c>
      <c r="H135" s="224" t="str">
        <f>IF(ISNUMBER('Faults data'!L135),'Faults data'!L135,".")</f>
        <v>.</v>
      </c>
      <c r="I135" s="224">
        <f>IF('Faults data'!S135=Lists!$F$11,0,1)</f>
        <v>1</v>
      </c>
      <c r="J135" s="240" t="str">
        <f t="shared" si="12"/>
        <v>.</v>
      </c>
      <c r="K135" s="241"/>
      <c r="L135" s="230" t="str">
        <f t="shared" si="13"/>
        <v>.</v>
      </c>
      <c r="M135" s="231" t="str">
        <f t="shared" si="14"/>
        <v>.</v>
      </c>
      <c r="N135" s="231" t="str">
        <f t="shared" si="15"/>
        <v>.</v>
      </c>
      <c r="O135" s="231" t="str">
        <f t="shared" si="16"/>
        <v>.</v>
      </c>
      <c r="P135" s="232" t="str">
        <f t="shared" si="18"/>
        <v>.</v>
      </c>
      <c r="Q135" s="233" t="str">
        <f t="shared" si="19"/>
        <v>.</v>
      </c>
      <c r="R135" s="140"/>
      <c r="S135" s="140"/>
      <c r="T135" s="140"/>
      <c r="U135" s="140"/>
      <c r="V135" s="140"/>
      <c r="W135" s="140"/>
      <c r="X135" s="140"/>
      <c r="Y135" s="140"/>
      <c r="Z135" s="140"/>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row>
    <row r="136" spans="1:57" outlineLevel="1" x14ac:dyDescent="0.2">
      <c r="A136" s="234">
        <f>'Faults data'!A136</f>
        <v>119</v>
      </c>
      <c r="B136" s="320">
        <f>'Faults data'!B136</f>
        <v>0</v>
      </c>
      <c r="C136" s="223">
        <f>IFERROR(MATCH('Faults data'!F136,Lists!$C$11:$C$14,0),0)</f>
        <v>0</v>
      </c>
      <c r="D136" s="216">
        <f>VALUE('Faults data'!I136)</f>
        <v>0</v>
      </c>
      <c r="E136" s="224">
        <f t="shared" si="17"/>
        <v>0</v>
      </c>
      <c r="F136" s="224">
        <f>'Faults data'!M136</f>
        <v>0</v>
      </c>
      <c r="G136" s="224" t="str">
        <f>IF('Faults data'!N136=$G$17,$G$17,".")</f>
        <v>.</v>
      </c>
      <c r="H136" s="224" t="str">
        <f>IF(ISNUMBER('Faults data'!L136),'Faults data'!L136,".")</f>
        <v>.</v>
      </c>
      <c r="I136" s="224">
        <f>IF('Faults data'!S136=Lists!$F$11,0,1)</f>
        <v>1</v>
      </c>
      <c r="J136" s="240" t="str">
        <f t="shared" si="12"/>
        <v>.</v>
      </c>
      <c r="K136" s="241"/>
      <c r="L136" s="230" t="str">
        <f t="shared" si="13"/>
        <v>.</v>
      </c>
      <c r="M136" s="231" t="str">
        <f t="shared" si="14"/>
        <v>.</v>
      </c>
      <c r="N136" s="231" t="str">
        <f t="shared" si="15"/>
        <v>.</v>
      </c>
      <c r="O136" s="231" t="str">
        <f t="shared" si="16"/>
        <v>.</v>
      </c>
      <c r="P136" s="232" t="str">
        <f t="shared" si="18"/>
        <v>.</v>
      </c>
      <c r="Q136" s="233" t="str">
        <f t="shared" si="19"/>
        <v>.</v>
      </c>
      <c r="R136" s="140"/>
      <c r="S136" s="140"/>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row>
    <row r="137" spans="1:57" outlineLevel="1" x14ac:dyDescent="0.2">
      <c r="A137" s="234">
        <f>'Faults data'!A137</f>
        <v>120</v>
      </c>
      <c r="B137" s="320">
        <f>'Faults data'!B137</f>
        <v>0</v>
      </c>
      <c r="C137" s="223">
        <f>IFERROR(MATCH('Faults data'!F137,Lists!$C$11:$C$14,0),0)</f>
        <v>0</v>
      </c>
      <c r="D137" s="216">
        <f>VALUE('Faults data'!I137)</f>
        <v>0</v>
      </c>
      <c r="E137" s="224">
        <f t="shared" si="17"/>
        <v>0</v>
      </c>
      <c r="F137" s="224">
        <f>'Faults data'!M137</f>
        <v>0</v>
      </c>
      <c r="G137" s="224" t="str">
        <f>IF('Faults data'!N137=$G$17,$G$17,".")</f>
        <v>.</v>
      </c>
      <c r="H137" s="224" t="str">
        <f>IF(ISNUMBER('Faults data'!L137),'Faults data'!L137,".")</f>
        <v>.</v>
      </c>
      <c r="I137" s="224">
        <f>IF('Faults data'!S137=Lists!$F$11,0,1)</f>
        <v>1</v>
      </c>
      <c r="J137" s="240" t="str">
        <f t="shared" si="12"/>
        <v>.</v>
      </c>
      <c r="K137" s="241"/>
      <c r="L137" s="230" t="str">
        <f t="shared" si="13"/>
        <v>.</v>
      </c>
      <c r="M137" s="231" t="str">
        <f t="shared" si="14"/>
        <v>.</v>
      </c>
      <c r="N137" s="231" t="str">
        <f t="shared" si="15"/>
        <v>.</v>
      </c>
      <c r="O137" s="231" t="str">
        <f t="shared" si="16"/>
        <v>.</v>
      </c>
      <c r="P137" s="232" t="str">
        <f t="shared" si="18"/>
        <v>.</v>
      </c>
      <c r="Q137" s="233" t="str">
        <f t="shared" si="19"/>
        <v>.</v>
      </c>
      <c r="R137" s="140"/>
      <c r="S137" s="140"/>
      <c r="T137" s="140"/>
      <c r="U137" s="140"/>
      <c r="V137" s="140"/>
      <c r="W137" s="140"/>
      <c r="X137" s="140"/>
      <c r="Y137" s="140"/>
      <c r="Z137" s="140"/>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row>
    <row r="138" spans="1:57" outlineLevel="1" x14ac:dyDescent="0.2">
      <c r="A138" s="234">
        <f>'Faults data'!A138</f>
        <v>121</v>
      </c>
      <c r="B138" s="320">
        <f>'Faults data'!B138</f>
        <v>0</v>
      </c>
      <c r="C138" s="223">
        <f>IFERROR(MATCH('Faults data'!F138,Lists!$C$11:$C$14,0),0)</f>
        <v>0</v>
      </c>
      <c r="D138" s="216">
        <f>VALUE('Faults data'!I138)</f>
        <v>0</v>
      </c>
      <c r="E138" s="224">
        <f t="shared" si="17"/>
        <v>0</v>
      </c>
      <c r="F138" s="224">
        <f>'Faults data'!M138</f>
        <v>0</v>
      </c>
      <c r="G138" s="224" t="str">
        <f>IF('Faults data'!N138=$G$17,$G$17,".")</f>
        <v>.</v>
      </c>
      <c r="H138" s="224" t="str">
        <f>IF(ISNUMBER('Faults data'!L138),'Faults data'!L138,".")</f>
        <v>.</v>
      </c>
      <c r="I138" s="224">
        <f>IF('Faults data'!S138=Lists!$F$11,0,1)</f>
        <v>1</v>
      </c>
      <c r="J138" s="240" t="str">
        <f t="shared" si="12"/>
        <v>.</v>
      </c>
      <c r="K138" s="241"/>
      <c r="L138" s="230" t="str">
        <f t="shared" si="13"/>
        <v>.</v>
      </c>
      <c r="M138" s="231" t="str">
        <f t="shared" si="14"/>
        <v>.</v>
      </c>
      <c r="N138" s="231" t="str">
        <f t="shared" si="15"/>
        <v>.</v>
      </c>
      <c r="O138" s="231" t="str">
        <f t="shared" si="16"/>
        <v>.</v>
      </c>
      <c r="P138" s="232" t="str">
        <f t="shared" si="18"/>
        <v>.</v>
      </c>
      <c r="Q138" s="233" t="str">
        <f t="shared" si="19"/>
        <v>.</v>
      </c>
      <c r="R138" s="140"/>
      <c r="S138" s="140"/>
      <c r="T138" s="140"/>
      <c r="U138" s="140"/>
      <c r="V138" s="140"/>
      <c r="W138" s="140"/>
      <c r="X138" s="140"/>
      <c r="Y138" s="140"/>
      <c r="Z138" s="140"/>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row>
    <row r="139" spans="1:57" outlineLevel="1" x14ac:dyDescent="0.2">
      <c r="A139" s="234">
        <f>'Faults data'!A139</f>
        <v>122</v>
      </c>
      <c r="B139" s="320">
        <f>'Faults data'!B139</f>
        <v>0</v>
      </c>
      <c r="C139" s="223">
        <f>IFERROR(MATCH('Faults data'!F139,Lists!$C$11:$C$14,0),0)</f>
        <v>0</v>
      </c>
      <c r="D139" s="216">
        <f>VALUE('Faults data'!I139)</f>
        <v>0</v>
      </c>
      <c r="E139" s="224">
        <f t="shared" si="17"/>
        <v>0</v>
      </c>
      <c r="F139" s="224">
        <f>'Faults data'!M139</f>
        <v>0</v>
      </c>
      <c r="G139" s="224" t="str">
        <f>IF('Faults data'!N139=$G$17,$G$17,".")</f>
        <v>.</v>
      </c>
      <c r="H139" s="224" t="str">
        <f>IF(ISNUMBER('Faults data'!L139),'Faults data'!L139,".")</f>
        <v>.</v>
      </c>
      <c r="I139" s="224">
        <f>IF('Faults data'!S139=Lists!$F$11,0,1)</f>
        <v>1</v>
      </c>
      <c r="J139" s="240" t="str">
        <f t="shared" si="12"/>
        <v>.</v>
      </c>
      <c r="K139" s="241"/>
      <c r="L139" s="230" t="str">
        <f t="shared" si="13"/>
        <v>.</v>
      </c>
      <c r="M139" s="231" t="str">
        <f t="shared" si="14"/>
        <v>.</v>
      </c>
      <c r="N139" s="231" t="str">
        <f t="shared" si="15"/>
        <v>.</v>
      </c>
      <c r="O139" s="231" t="str">
        <f t="shared" si="16"/>
        <v>.</v>
      </c>
      <c r="P139" s="232" t="str">
        <f t="shared" si="18"/>
        <v>.</v>
      </c>
      <c r="Q139" s="233" t="str">
        <f t="shared" si="19"/>
        <v>.</v>
      </c>
      <c r="R139" s="140"/>
      <c r="S139" s="140"/>
      <c r="T139" s="140"/>
      <c r="U139" s="140"/>
      <c r="V139" s="140"/>
      <c r="W139" s="140"/>
      <c r="X139" s="140"/>
      <c r="Y139" s="140"/>
      <c r="Z139" s="140"/>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row>
    <row r="140" spans="1:57" outlineLevel="1" x14ac:dyDescent="0.2">
      <c r="A140" s="234">
        <f>'Faults data'!A140</f>
        <v>123</v>
      </c>
      <c r="B140" s="320">
        <f>'Faults data'!B140</f>
        <v>0</v>
      </c>
      <c r="C140" s="223">
        <f>IFERROR(MATCH('Faults data'!F140,Lists!$C$11:$C$14,0),0)</f>
        <v>0</v>
      </c>
      <c r="D140" s="216">
        <f>VALUE('Faults data'!I140)</f>
        <v>0</v>
      </c>
      <c r="E140" s="224">
        <f t="shared" si="17"/>
        <v>0</v>
      </c>
      <c r="F140" s="224">
        <f>'Faults data'!M140</f>
        <v>0</v>
      </c>
      <c r="G140" s="224" t="str">
        <f>IF('Faults data'!N140=$G$17,$G$17,".")</f>
        <v>.</v>
      </c>
      <c r="H140" s="224" t="str">
        <f>IF(ISNUMBER('Faults data'!L140),'Faults data'!L140,".")</f>
        <v>.</v>
      </c>
      <c r="I140" s="224">
        <f>IF('Faults data'!S140=Lists!$F$11,0,1)</f>
        <v>1</v>
      </c>
      <c r="J140" s="240" t="str">
        <f t="shared" si="12"/>
        <v>.</v>
      </c>
      <c r="K140" s="241"/>
      <c r="L140" s="230" t="str">
        <f t="shared" si="13"/>
        <v>.</v>
      </c>
      <c r="M140" s="231" t="str">
        <f t="shared" si="14"/>
        <v>.</v>
      </c>
      <c r="N140" s="231" t="str">
        <f t="shared" si="15"/>
        <v>.</v>
      </c>
      <c r="O140" s="231" t="str">
        <f t="shared" si="16"/>
        <v>.</v>
      </c>
      <c r="P140" s="232" t="str">
        <f t="shared" si="18"/>
        <v>.</v>
      </c>
      <c r="Q140" s="233" t="str">
        <f t="shared" si="19"/>
        <v>.</v>
      </c>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row>
    <row r="141" spans="1:57" outlineLevel="1" x14ac:dyDescent="0.2">
      <c r="A141" s="234">
        <f>'Faults data'!A141</f>
        <v>124</v>
      </c>
      <c r="B141" s="320">
        <f>'Faults data'!B141</f>
        <v>0</v>
      </c>
      <c r="C141" s="223">
        <f>IFERROR(MATCH('Faults data'!F141,Lists!$C$11:$C$14,0),0)</f>
        <v>0</v>
      </c>
      <c r="D141" s="216">
        <f>VALUE('Faults data'!I141)</f>
        <v>0</v>
      </c>
      <c r="E141" s="224">
        <f t="shared" si="17"/>
        <v>0</v>
      </c>
      <c r="F141" s="224">
        <f>'Faults data'!M141</f>
        <v>0</v>
      </c>
      <c r="G141" s="224" t="str">
        <f>IF('Faults data'!N141=$G$17,$G$17,".")</f>
        <v>.</v>
      </c>
      <c r="H141" s="224" t="str">
        <f>IF(ISNUMBER('Faults data'!L141),'Faults data'!L141,".")</f>
        <v>.</v>
      </c>
      <c r="I141" s="224">
        <f>IF('Faults data'!S141=Lists!$F$11,0,1)</f>
        <v>1</v>
      </c>
      <c r="J141" s="240" t="str">
        <f t="shared" si="12"/>
        <v>.</v>
      </c>
      <c r="K141" s="241"/>
      <c r="L141" s="230" t="str">
        <f t="shared" si="13"/>
        <v>.</v>
      </c>
      <c r="M141" s="231" t="str">
        <f t="shared" si="14"/>
        <v>.</v>
      </c>
      <c r="N141" s="231" t="str">
        <f t="shared" si="15"/>
        <v>.</v>
      </c>
      <c r="O141" s="231" t="str">
        <f t="shared" si="16"/>
        <v>.</v>
      </c>
      <c r="P141" s="232" t="str">
        <f t="shared" si="18"/>
        <v>.</v>
      </c>
      <c r="Q141" s="233" t="str">
        <f t="shared" si="19"/>
        <v>.</v>
      </c>
      <c r="R141" s="140"/>
      <c r="S141" s="140"/>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row>
    <row r="142" spans="1:57" outlineLevel="1" x14ac:dyDescent="0.2">
      <c r="A142" s="234">
        <f>'Faults data'!A142</f>
        <v>125</v>
      </c>
      <c r="B142" s="320">
        <f>'Faults data'!B142</f>
        <v>0</v>
      </c>
      <c r="C142" s="223">
        <f>IFERROR(MATCH('Faults data'!F142,Lists!$C$11:$C$14,0),0)</f>
        <v>0</v>
      </c>
      <c r="D142" s="216">
        <f>VALUE('Faults data'!I142)</f>
        <v>0</v>
      </c>
      <c r="E142" s="224">
        <f t="shared" si="17"/>
        <v>0</v>
      </c>
      <c r="F142" s="224">
        <f>'Faults data'!M142</f>
        <v>0</v>
      </c>
      <c r="G142" s="224" t="str">
        <f>IF('Faults data'!N142=$G$17,$G$17,".")</f>
        <v>.</v>
      </c>
      <c r="H142" s="224" t="str">
        <f>IF(ISNUMBER('Faults data'!L142),'Faults data'!L142,".")</f>
        <v>.</v>
      </c>
      <c r="I142" s="224">
        <f>IF('Faults data'!S142=Lists!$F$11,0,1)</f>
        <v>1</v>
      </c>
      <c r="J142" s="240" t="str">
        <f t="shared" si="12"/>
        <v>.</v>
      </c>
      <c r="K142" s="241"/>
      <c r="L142" s="230" t="str">
        <f t="shared" si="13"/>
        <v>.</v>
      </c>
      <c r="M142" s="231" t="str">
        <f t="shared" si="14"/>
        <v>.</v>
      </c>
      <c r="N142" s="231" t="str">
        <f t="shared" si="15"/>
        <v>.</v>
      </c>
      <c r="O142" s="231" t="str">
        <f t="shared" si="16"/>
        <v>.</v>
      </c>
      <c r="P142" s="232" t="str">
        <f t="shared" si="18"/>
        <v>.</v>
      </c>
      <c r="Q142" s="233" t="str">
        <f t="shared" si="19"/>
        <v>.</v>
      </c>
      <c r="R142" s="140"/>
      <c r="S142" s="140"/>
      <c r="T142" s="140"/>
      <c r="U142" s="140"/>
      <c r="V142" s="140"/>
      <c r="W142" s="140"/>
      <c r="X142" s="140"/>
      <c r="Y142" s="140"/>
      <c r="Z142" s="140"/>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row>
    <row r="143" spans="1:57" outlineLevel="1" x14ac:dyDescent="0.2">
      <c r="A143" s="234">
        <f>'Faults data'!A143</f>
        <v>126</v>
      </c>
      <c r="B143" s="320">
        <f>'Faults data'!B143</f>
        <v>0</v>
      </c>
      <c r="C143" s="223">
        <f>IFERROR(MATCH('Faults data'!F143,Lists!$C$11:$C$14,0),0)</f>
        <v>0</v>
      </c>
      <c r="D143" s="216">
        <f>VALUE('Faults data'!I143)</f>
        <v>0</v>
      </c>
      <c r="E143" s="224">
        <f t="shared" si="17"/>
        <v>0</v>
      </c>
      <c r="F143" s="224">
        <f>'Faults data'!M143</f>
        <v>0</v>
      </c>
      <c r="G143" s="224" t="str">
        <f>IF('Faults data'!N143=$G$17,$G$17,".")</f>
        <v>.</v>
      </c>
      <c r="H143" s="224" t="str">
        <f>IF(ISNUMBER('Faults data'!L143),'Faults data'!L143,".")</f>
        <v>.</v>
      </c>
      <c r="I143" s="224">
        <f>IF('Faults data'!S143=Lists!$F$11,0,1)</f>
        <v>1</v>
      </c>
      <c r="J143" s="240" t="str">
        <f t="shared" si="12"/>
        <v>.</v>
      </c>
      <c r="K143" s="241"/>
      <c r="L143" s="230" t="str">
        <f t="shared" si="13"/>
        <v>.</v>
      </c>
      <c r="M143" s="231" t="str">
        <f t="shared" si="14"/>
        <v>.</v>
      </c>
      <c r="N143" s="231" t="str">
        <f t="shared" si="15"/>
        <v>.</v>
      </c>
      <c r="O143" s="231" t="str">
        <f t="shared" si="16"/>
        <v>.</v>
      </c>
      <c r="P143" s="232" t="str">
        <f t="shared" si="18"/>
        <v>.</v>
      </c>
      <c r="Q143" s="233" t="str">
        <f t="shared" si="19"/>
        <v>.</v>
      </c>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row>
    <row r="144" spans="1:57" outlineLevel="1" x14ac:dyDescent="0.2">
      <c r="A144" s="234">
        <f>'Faults data'!A144</f>
        <v>127</v>
      </c>
      <c r="B144" s="320">
        <f>'Faults data'!B144</f>
        <v>0</v>
      </c>
      <c r="C144" s="223">
        <f>IFERROR(MATCH('Faults data'!F144,Lists!$C$11:$C$14,0),0)</f>
        <v>0</v>
      </c>
      <c r="D144" s="216">
        <f>VALUE('Faults data'!I144)</f>
        <v>0</v>
      </c>
      <c r="E144" s="224">
        <f t="shared" si="17"/>
        <v>0</v>
      </c>
      <c r="F144" s="224">
        <f>'Faults data'!M144</f>
        <v>0</v>
      </c>
      <c r="G144" s="224" t="str">
        <f>IF('Faults data'!N144=$G$17,$G$17,".")</f>
        <v>.</v>
      </c>
      <c r="H144" s="224" t="str">
        <f>IF(ISNUMBER('Faults data'!L144),'Faults data'!L144,".")</f>
        <v>.</v>
      </c>
      <c r="I144" s="224">
        <f>IF('Faults data'!S144=Lists!$F$11,0,1)</f>
        <v>1</v>
      </c>
      <c r="J144" s="240" t="str">
        <f t="shared" si="12"/>
        <v>.</v>
      </c>
      <c r="K144" s="241"/>
      <c r="L144" s="230" t="str">
        <f t="shared" si="13"/>
        <v>.</v>
      </c>
      <c r="M144" s="231" t="str">
        <f t="shared" si="14"/>
        <v>.</v>
      </c>
      <c r="N144" s="231" t="str">
        <f t="shared" si="15"/>
        <v>.</v>
      </c>
      <c r="O144" s="231" t="str">
        <f t="shared" si="16"/>
        <v>.</v>
      </c>
      <c r="P144" s="232" t="str">
        <f t="shared" si="18"/>
        <v>.</v>
      </c>
      <c r="Q144" s="233" t="str">
        <f t="shared" si="19"/>
        <v>.</v>
      </c>
      <c r="R144" s="140"/>
      <c r="S144" s="140"/>
      <c r="T144" s="140"/>
      <c r="U144" s="140"/>
      <c r="V144" s="140"/>
      <c r="W144" s="140"/>
      <c r="X144" s="140"/>
      <c r="Y144" s="140"/>
      <c r="Z144" s="140"/>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row>
    <row r="145" spans="1:57" outlineLevel="1" x14ac:dyDescent="0.2">
      <c r="A145" s="234">
        <f>'Faults data'!A145</f>
        <v>128</v>
      </c>
      <c r="B145" s="320">
        <f>'Faults data'!B145</f>
        <v>0</v>
      </c>
      <c r="C145" s="223">
        <f>IFERROR(MATCH('Faults data'!F145,Lists!$C$11:$C$14,0),0)</f>
        <v>0</v>
      </c>
      <c r="D145" s="216">
        <f>VALUE('Faults data'!I145)</f>
        <v>0</v>
      </c>
      <c r="E145" s="224">
        <f t="shared" si="17"/>
        <v>0</v>
      </c>
      <c r="F145" s="224">
        <f>'Faults data'!M145</f>
        <v>0</v>
      </c>
      <c r="G145" s="224" t="str">
        <f>IF('Faults data'!N145=$G$17,$G$17,".")</f>
        <v>.</v>
      </c>
      <c r="H145" s="224" t="str">
        <f>IF(ISNUMBER('Faults data'!L145),'Faults data'!L145,".")</f>
        <v>.</v>
      </c>
      <c r="I145" s="224">
        <f>IF('Faults data'!S145=Lists!$F$11,0,1)</f>
        <v>1</v>
      </c>
      <c r="J145" s="240" t="str">
        <f t="shared" si="12"/>
        <v>.</v>
      </c>
      <c r="K145" s="241"/>
      <c r="L145" s="230" t="str">
        <f t="shared" si="13"/>
        <v>.</v>
      </c>
      <c r="M145" s="231" t="str">
        <f t="shared" si="14"/>
        <v>.</v>
      </c>
      <c r="N145" s="231" t="str">
        <f t="shared" si="15"/>
        <v>.</v>
      </c>
      <c r="O145" s="231" t="str">
        <f t="shared" si="16"/>
        <v>.</v>
      </c>
      <c r="P145" s="232" t="str">
        <f t="shared" si="18"/>
        <v>.</v>
      </c>
      <c r="Q145" s="233" t="str">
        <f t="shared" si="19"/>
        <v>.</v>
      </c>
      <c r="R145" s="140"/>
      <c r="S145" s="140"/>
      <c r="T145" s="140"/>
      <c r="U145" s="140"/>
      <c r="V145" s="140"/>
      <c r="W145" s="140"/>
      <c r="X145" s="140"/>
      <c r="Y145" s="140"/>
      <c r="Z145" s="140"/>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row>
    <row r="146" spans="1:57" outlineLevel="1" x14ac:dyDescent="0.2">
      <c r="A146" s="234">
        <f>'Faults data'!A146</f>
        <v>129</v>
      </c>
      <c r="B146" s="320">
        <f>'Faults data'!B146</f>
        <v>0</v>
      </c>
      <c r="C146" s="223">
        <f>IFERROR(MATCH('Faults data'!F146,Lists!$C$11:$C$14,0),0)</f>
        <v>0</v>
      </c>
      <c r="D146" s="216">
        <f>VALUE('Faults data'!I146)</f>
        <v>0</v>
      </c>
      <c r="E146" s="224">
        <f t="shared" si="17"/>
        <v>0</v>
      </c>
      <c r="F146" s="224">
        <f>'Faults data'!M146</f>
        <v>0</v>
      </c>
      <c r="G146" s="224" t="str">
        <f>IF('Faults data'!N146=$G$17,$G$17,".")</f>
        <v>.</v>
      </c>
      <c r="H146" s="224" t="str">
        <f>IF(ISNUMBER('Faults data'!L146),'Faults data'!L146,".")</f>
        <v>.</v>
      </c>
      <c r="I146" s="224">
        <f>IF('Faults data'!S146=Lists!$F$11,0,1)</f>
        <v>1</v>
      </c>
      <c r="J146" s="240" t="str">
        <f t="shared" ref="J146:J205" si="20">IF(OR(C146&gt;0,E146=0,H146="."),".",H146)</f>
        <v>.</v>
      </c>
      <c r="K146" s="241"/>
      <c r="L146" s="230" t="str">
        <f t="shared" ref="L146:L205" si="21">IF(L$16=$F146,$J146,".")</f>
        <v>.</v>
      </c>
      <c r="M146" s="231" t="str">
        <f t="shared" ref="M146:M205" si="22">IF(AND(L146&gt;0,$G146=M$17),L146,".")</f>
        <v>.</v>
      </c>
      <c r="N146" s="231" t="str">
        <f t="shared" ref="N146:N205" si="23">IF(N$16=$F146,$J146,".")</f>
        <v>.</v>
      </c>
      <c r="O146" s="231" t="str">
        <f t="shared" si="16"/>
        <v>.</v>
      </c>
      <c r="P146" s="232" t="str">
        <f t="shared" si="18"/>
        <v>.</v>
      </c>
      <c r="Q146" s="233" t="str">
        <f t="shared" si="19"/>
        <v>.</v>
      </c>
      <c r="R146" s="140"/>
      <c r="S146" s="140"/>
      <c r="T146" s="140"/>
      <c r="U146" s="140"/>
      <c r="V146" s="140"/>
      <c r="W146" s="140"/>
      <c r="X146" s="140"/>
      <c r="Y146" s="140"/>
      <c r="Z146" s="140"/>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row>
    <row r="147" spans="1:57" outlineLevel="1" x14ac:dyDescent="0.2">
      <c r="A147" s="234">
        <f>'Faults data'!A147</f>
        <v>130</v>
      </c>
      <c r="B147" s="320">
        <f>'Faults data'!B147</f>
        <v>0</v>
      </c>
      <c r="C147" s="223">
        <f>IFERROR(MATCH('Faults data'!F147,Lists!$C$11:$C$14,0),0)</f>
        <v>0</v>
      </c>
      <c r="D147" s="216">
        <f>VALUE('Faults data'!I147)</f>
        <v>0</v>
      </c>
      <c r="E147" s="224">
        <f t="shared" si="17"/>
        <v>0</v>
      </c>
      <c r="F147" s="224">
        <f>'Faults data'!M147</f>
        <v>0</v>
      </c>
      <c r="G147" s="224" t="str">
        <f>IF('Faults data'!N147=$G$17,$G$17,".")</f>
        <v>.</v>
      </c>
      <c r="H147" s="224" t="str">
        <f>IF(ISNUMBER('Faults data'!L147),'Faults data'!L147,".")</f>
        <v>.</v>
      </c>
      <c r="I147" s="224">
        <f>IF('Faults data'!S147=Lists!$F$11,0,1)</f>
        <v>1</v>
      </c>
      <c r="J147" s="240" t="str">
        <f t="shared" si="20"/>
        <v>.</v>
      </c>
      <c r="K147" s="241"/>
      <c r="L147" s="230" t="str">
        <f t="shared" si="21"/>
        <v>.</v>
      </c>
      <c r="M147" s="231" t="str">
        <f t="shared" si="22"/>
        <v>.</v>
      </c>
      <c r="N147" s="231" t="str">
        <f t="shared" si="23"/>
        <v>.</v>
      </c>
      <c r="O147" s="231" t="str">
        <f t="shared" ref="O147:O206" si="24">IF(AND(N147&gt;=0,$G147=O$17),N147,".")</f>
        <v>.</v>
      </c>
      <c r="P147" s="232" t="str">
        <f t="shared" si="18"/>
        <v>.</v>
      </c>
      <c r="Q147" s="233" t="str">
        <f t="shared" si="19"/>
        <v>.</v>
      </c>
      <c r="R147" s="140"/>
      <c r="S147" s="140"/>
      <c r="T147" s="140"/>
      <c r="U147" s="140"/>
      <c r="V147" s="140"/>
      <c r="W147" s="140"/>
      <c r="X147" s="140"/>
      <c r="Y147" s="140"/>
      <c r="Z147" s="140"/>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row>
    <row r="148" spans="1:57" outlineLevel="1" x14ac:dyDescent="0.2">
      <c r="A148" s="234">
        <f>'Faults data'!A148</f>
        <v>131</v>
      </c>
      <c r="B148" s="320">
        <f>'Faults data'!B148</f>
        <v>0</v>
      </c>
      <c r="C148" s="223">
        <f>IFERROR(MATCH('Faults data'!F148,Lists!$C$11:$C$14,0),0)</f>
        <v>0</v>
      </c>
      <c r="D148" s="216">
        <f>VALUE('Faults data'!I148)</f>
        <v>0</v>
      </c>
      <c r="E148" s="224">
        <f t="shared" ref="E148:E207" si="25">IFERROR(IF(OR(D148&lt;$C$9,D148&gt;$C$10),0,1),0)</f>
        <v>0</v>
      </c>
      <c r="F148" s="224">
        <f>'Faults data'!M148</f>
        <v>0</v>
      </c>
      <c r="G148" s="224" t="str">
        <f>IF('Faults data'!N148=$G$17,$G$17,".")</f>
        <v>.</v>
      </c>
      <c r="H148" s="224" t="str">
        <f>IF(ISNUMBER('Faults data'!L148),'Faults data'!L148,".")</f>
        <v>.</v>
      </c>
      <c r="I148" s="224">
        <f>IF('Faults data'!S148=Lists!$F$11,0,1)</f>
        <v>1</v>
      </c>
      <c r="J148" s="240" t="str">
        <f t="shared" si="20"/>
        <v>.</v>
      </c>
      <c r="K148" s="241"/>
      <c r="L148" s="230" t="str">
        <f t="shared" si="21"/>
        <v>.</v>
      </c>
      <c r="M148" s="231" t="str">
        <f t="shared" si="22"/>
        <v>.</v>
      </c>
      <c r="N148" s="231" t="str">
        <f t="shared" si="23"/>
        <v>.</v>
      </c>
      <c r="O148" s="231" t="str">
        <f t="shared" si="24"/>
        <v>.</v>
      </c>
      <c r="P148" s="232" t="str">
        <f t="shared" si="18"/>
        <v>.</v>
      </c>
      <c r="Q148" s="233" t="str">
        <f t="shared" si="19"/>
        <v>.</v>
      </c>
      <c r="R148" s="140"/>
      <c r="S148" s="140"/>
      <c r="T148" s="140"/>
      <c r="U148" s="140"/>
      <c r="V148" s="140"/>
      <c r="W148" s="140"/>
      <c r="X148" s="140"/>
      <c r="Y148" s="140"/>
      <c r="Z148" s="140"/>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row>
    <row r="149" spans="1:57" outlineLevel="1" x14ac:dyDescent="0.2">
      <c r="A149" s="234">
        <f>'Faults data'!A149</f>
        <v>132</v>
      </c>
      <c r="B149" s="320">
        <f>'Faults data'!B149</f>
        <v>0</v>
      </c>
      <c r="C149" s="223">
        <f>IFERROR(MATCH('Faults data'!F149,Lists!$C$11:$C$14,0),0)</f>
        <v>0</v>
      </c>
      <c r="D149" s="216">
        <f>VALUE('Faults data'!I149)</f>
        <v>0</v>
      </c>
      <c r="E149" s="224">
        <f t="shared" si="25"/>
        <v>0</v>
      </c>
      <c r="F149" s="224">
        <f>'Faults data'!M149</f>
        <v>0</v>
      </c>
      <c r="G149" s="224" t="str">
        <f>IF('Faults data'!N149=$G$17,$G$17,".")</f>
        <v>.</v>
      </c>
      <c r="H149" s="224" t="str">
        <f>IF(ISNUMBER('Faults data'!L149),'Faults data'!L149,".")</f>
        <v>.</v>
      </c>
      <c r="I149" s="224">
        <f>IF('Faults data'!S149=Lists!$F$11,0,1)</f>
        <v>1</v>
      </c>
      <c r="J149" s="240" t="str">
        <f t="shared" si="20"/>
        <v>.</v>
      </c>
      <c r="K149" s="241"/>
      <c r="L149" s="230" t="str">
        <f t="shared" si="21"/>
        <v>.</v>
      </c>
      <c r="M149" s="231" t="str">
        <f t="shared" si="22"/>
        <v>.</v>
      </c>
      <c r="N149" s="231" t="str">
        <f t="shared" si="23"/>
        <v>.</v>
      </c>
      <c r="O149" s="231" t="str">
        <f t="shared" si="24"/>
        <v>.</v>
      </c>
      <c r="P149" s="232" t="str">
        <f t="shared" si="18"/>
        <v>.</v>
      </c>
      <c r="Q149" s="233" t="str">
        <f t="shared" si="19"/>
        <v>.</v>
      </c>
      <c r="R149" s="140"/>
      <c r="S149" s="140"/>
      <c r="T149" s="140"/>
      <c r="U149" s="140"/>
      <c r="V149" s="140"/>
      <c r="W149" s="140"/>
      <c r="X149" s="140"/>
      <c r="Y149" s="140"/>
      <c r="Z149" s="140"/>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row>
    <row r="150" spans="1:57" outlineLevel="1" x14ac:dyDescent="0.2">
      <c r="A150" s="234">
        <f>'Faults data'!A150</f>
        <v>133</v>
      </c>
      <c r="B150" s="320">
        <f>'Faults data'!B150</f>
        <v>0</v>
      </c>
      <c r="C150" s="223">
        <f>IFERROR(MATCH('Faults data'!F150,Lists!$C$11:$C$14,0),0)</f>
        <v>0</v>
      </c>
      <c r="D150" s="216">
        <f>VALUE('Faults data'!I150)</f>
        <v>0</v>
      </c>
      <c r="E150" s="224">
        <f t="shared" si="25"/>
        <v>0</v>
      </c>
      <c r="F150" s="224">
        <f>'Faults data'!M150</f>
        <v>0</v>
      </c>
      <c r="G150" s="224" t="str">
        <f>IF('Faults data'!N150=$G$17,$G$17,".")</f>
        <v>.</v>
      </c>
      <c r="H150" s="224" t="str">
        <f>IF(ISNUMBER('Faults data'!L150),'Faults data'!L150,".")</f>
        <v>.</v>
      </c>
      <c r="I150" s="224">
        <f>IF('Faults data'!S150=Lists!$F$11,0,1)</f>
        <v>1</v>
      </c>
      <c r="J150" s="240" t="str">
        <f t="shared" si="20"/>
        <v>.</v>
      </c>
      <c r="K150" s="241"/>
      <c r="L150" s="230" t="str">
        <f t="shared" si="21"/>
        <v>.</v>
      </c>
      <c r="M150" s="231" t="str">
        <f t="shared" si="22"/>
        <v>.</v>
      </c>
      <c r="N150" s="231" t="str">
        <f t="shared" si="23"/>
        <v>.</v>
      </c>
      <c r="O150" s="231" t="str">
        <f t="shared" si="24"/>
        <v>.</v>
      </c>
      <c r="P150" s="232" t="str">
        <f t="shared" si="18"/>
        <v>.</v>
      </c>
      <c r="Q150" s="233" t="str">
        <f t="shared" si="19"/>
        <v>.</v>
      </c>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row>
    <row r="151" spans="1:57" outlineLevel="1" x14ac:dyDescent="0.2">
      <c r="A151" s="234">
        <f>'Faults data'!A151</f>
        <v>134</v>
      </c>
      <c r="B151" s="320">
        <f>'Faults data'!B151</f>
        <v>0</v>
      </c>
      <c r="C151" s="223">
        <f>IFERROR(MATCH('Faults data'!F151,Lists!$C$11:$C$14,0),0)</f>
        <v>0</v>
      </c>
      <c r="D151" s="216">
        <f>VALUE('Faults data'!I151)</f>
        <v>0</v>
      </c>
      <c r="E151" s="224">
        <f t="shared" si="25"/>
        <v>0</v>
      </c>
      <c r="F151" s="224">
        <f>'Faults data'!M151</f>
        <v>0</v>
      </c>
      <c r="G151" s="224" t="str">
        <f>IF('Faults data'!N151=$G$17,$G$17,".")</f>
        <v>.</v>
      </c>
      <c r="H151" s="224" t="str">
        <f>IF(ISNUMBER('Faults data'!L151),'Faults data'!L151,".")</f>
        <v>.</v>
      </c>
      <c r="I151" s="224">
        <f>IF('Faults data'!S151=Lists!$F$11,0,1)</f>
        <v>1</v>
      </c>
      <c r="J151" s="240" t="str">
        <f t="shared" si="20"/>
        <v>.</v>
      </c>
      <c r="K151" s="241"/>
      <c r="L151" s="230" t="str">
        <f t="shared" si="21"/>
        <v>.</v>
      </c>
      <c r="M151" s="231" t="str">
        <f t="shared" si="22"/>
        <v>.</v>
      </c>
      <c r="N151" s="231" t="str">
        <f t="shared" si="23"/>
        <v>.</v>
      </c>
      <c r="O151" s="231" t="str">
        <f t="shared" si="24"/>
        <v>.</v>
      </c>
      <c r="P151" s="232" t="str">
        <f t="shared" si="18"/>
        <v>.</v>
      </c>
      <c r="Q151" s="233" t="str">
        <f t="shared" si="19"/>
        <v>.</v>
      </c>
      <c r="R151" s="140"/>
      <c r="S151" s="140"/>
      <c r="T151" s="140"/>
      <c r="U151" s="140"/>
      <c r="V151" s="140"/>
      <c r="W151" s="140"/>
      <c r="X151" s="140"/>
      <c r="Y151" s="140"/>
      <c r="Z151" s="140"/>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row>
    <row r="152" spans="1:57" outlineLevel="1" x14ac:dyDescent="0.2">
      <c r="A152" s="234">
        <f>'Faults data'!A152</f>
        <v>135</v>
      </c>
      <c r="B152" s="320">
        <f>'Faults data'!B152</f>
        <v>0</v>
      </c>
      <c r="C152" s="223">
        <f>IFERROR(MATCH('Faults data'!F152,Lists!$C$11:$C$14,0),0)</f>
        <v>0</v>
      </c>
      <c r="D152" s="216">
        <f>VALUE('Faults data'!I152)</f>
        <v>0</v>
      </c>
      <c r="E152" s="224">
        <f t="shared" si="25"/>
        <v>0</v>
      </c>
      <c r="F152" s="224">
        <f>'Faults data'!M152</f>
        <v>0</v>
      </c>
      <c r="G152" s="224" t="str">
        <f>IF('Faults data'!N152=$G$17,$G$17,".")</f>
        <v>.</v>
      </c>
      <c r="H152" s="224" t="str">
        <f>IF(ISNUMBER('Faults data'!L152),'Faults data'!L152,".")</f>
        <v>.</v>
      </c>
      <c r="I152" s="224">
        <f>IF('Faults data'!S152=Lists!$F$11,0,1)</f>
        <v>1</v>
      </c>
      <c r="J152" s="240" t="str">
        <f t="shared" si="20"/>
        <v>.</v>
      </c>
      <c r="K152" s="241"/>
      <c r="L152" s="230" t="str">
        <f t="shared" si="21"/>
        <v>.</v>
      </c>
      <c r="M152" s="231" t="str">
        <f t="shared" si="22"/>
        <v>.</v>
      </c>
      <c r="N152" s="231" t="str">
        <f t="shared" si="23"/>
        <v>.</v>
      </c>
      <c r="O152" s="231" t="str">
        <f t="shared" si="24"/>
        <v>.</v>
      </c>
      <c r="P152" s="232" t="str">
        <f t="shared" si="18"/>
        <v>.</v>
      </c>
      <c r="Q152" s="233" t="str">
        <f t="shared" si="19"/>
        <v>.</v>
      </c>
      <c r="R152" s="140"/>
      <c r="S152" s="140"/>
      <c r="T152" s="140"/>
      <c r="U152" s="140"/>
      <c r="V152" s="140"/>
      <c r="W152" s="140"/>
      <c r="X152" s="140"/>
      <c r="Y152" s="140"/>
      <c r="Z152" s="140"/>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row>
    <row r="153" spans="1:57" outlineLevel="1" x14ac:dyDescent="0.2">
      <c r="A153" s="234">
        <f>'Faults data'!A153</f>
        <v>136</v>
      </c>
      <c r="B153" s="320">
        <f>'Faults data'!B153</f>
        <v>0</v>
      </c>
      <c r="C153" s="223">
        <f>IFERROR(MATCH('Faults data'!F153,Lists!$C$11:$C$14,0),0)</f>
        <v>0</v>
      </c>
      <c r="D153" s="216">
        <f>VALUE('Faults data'!I153)</f>
        <v>0</v>
      </c>
      <c r="E153" s="224">
        <f t="shared" si="25"/>
        <v>0</v>
      </c>
      <c r="F153" s="224">
        <f>'Faults data'!M153</f>
        <v>0</v>
      </c>
      <c r="G153" s="224" t="str">
        <f>IF('Faults data'!N153=$G$17,$G$17,".")</f>
        <v>.</v>
      </c>
      <c r="H153" s="224" t="str">
        <f>IF(ISNUMBER('Faults data'!L153),'Faults data'!L153,".")</f>
        <v>.</v>
      </c>
      <c r="I153" s="224">
        <f>IF('Faults data'!S153=Lists!$F$11,0,1)</f>
        <v>1</v>
      </c>
      <c r="J153" s="240" t="str">
        <f t="shared" si="20"/>
        <v>.</v>
      </c>
      <c r="K153" s="241"/>
      <c r="L153" s="230" t="str">
        <f t="shared" si="21"/>
        <v>.</v>
      </c>
      <c r="M153" s="231" t="str">
        <f t="shared" si="22"/>
        <v>.</v>
      </c>
      <c r="N153" s="231" t="str">
        <f t="shared" si="23"/>
        <v>.</v>
      </c>
      <c r="O153" s="231" t="str">
        <f t="shared" si="24"/>
        <v>.</v>
      </c>
      <c r="P153" s="232" t="str">
        <f t="shared" si="18"/>
        <v>.</v>
      </c>
      <c r="Q153" s="233" t="str">
        <f t="shared" si="19"/>
        <v>.</v>
      </c>
      <c r="R153" s="140"/>
      <c r="S153" s="140"/>
      <c r="T153" s="140"/>
      <c r="U153" s="140"/>
      <c r="V153" s="140"/>
      <c r="W153" s="140"/>
      <c r="X153" s="140"/>
      <c r="Y153" s="140"/>
      <c r="Z153" s="140"/>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row>
    <row r="154" spans="1:57" outlineLevel="1" x14ac:dyDescent="0.2">
      <c r="A154" s="234">
        <f>'Faults data'!A154</f>
        <v>137</v>
      </c>
      <c r="B154" s="320">
        <f>'Faults data'!B154</f>
        <v>0</v>
      </c>
      <c r="C154" s="223">
        <f>IFERROR(MATCH('Faults data'!F154,Lists!$C$11:$C$14,0),0)</f>
        <v>0</v>
      </c>
      <c r="D154" s="216">
        <f>VALUE('Faults data'!I154)</f>
        <v>0</v>
      </c>
      <c r="E154" s="224">
        <f t="shared" si="25"/>
        <v>0</v>
      </c>
      <c r="F154" s="224">
        <f>'Faults data'!M154</f>
        <v>0</v>
      </c>
      <c r="G154" s="224" t="str">
        <f>IF('Faults data'!N154=$G$17,$G$17,".")</f>
        <v>.</v>
      </c>
      <c r="H154" s="224" t="str">
        <f>IF(ISNUMBER('Faults data'!L154),'Faults data'!L154,".")</f>
        <v>.</v>
      </c>
      <c r="I154" s="224">
        <f>IF('Faults data'!S154=Lists!$F$11,0,1)</f>
        <v>1</v>
      </c>
      <c r="J154" s="240" t="str">
        <f t="shared" si="20"/>
        <v>.</v>
      </c>
      <c r="K154" s="241"/>
      <c r="L154" s="230" t="str">
        <f t="shared" si="21"/>
        <v>.</v>
      </c>
      <c r="M154" s="231" t="str">
        <f t="shared" si="22"/>
        <v>.</v>
      </c>
      <c r="N154" s="231" t="str">
        <f t="shared" si="23"/>
        <v>.</v>
      </c>
      <c r="O154" s="231" t="str">
        <f t="shared" si="24"/>
        <v>.</v>
      </c>
      <c r="P154" s="232" t="str">
        <f t="shared" si="18"/>
        <v>.</v>
      </c>
      <c r="Q154" s="233" t="str">
        <f t="shared" si="19"/>
        <v>.</v>
      </c>
      <c r="R154" s="140"/>
      <c r="S154" s="140"/>
      <c r="T154" s="140"/>
      <c r="U154" s="140"/>
      <c r="V154" s="140"/>
      <c r="W154" s="140"/>
      <c r="X154" s="140"/>
      <c r="Y154" s="140"/>
      <c r="Z154" s="140"/>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row>
    <row r="155" spans="1:57" outlineLevel="1" x14ac:dyDescent="0.2">
      <c r="A155" s="234">
        <f>'Faults data'!A155</f>
        <v>138</v>
      </c>
      <c r="B155" s="320">
        <f>'Faults data'!B155</f>
        <v>0</v>
      </c>
      <c r="C155" s="223">
        <f>IFERROR(MATCH('Faults data'!F155,Lists!$C$11:$C$14,0),0)</f>
        <v>0</v>
      </c>
      <c r="D155" s="216">
        <f>VALUE('Faults data'!I155)</f>
        <v>0</v>
      </c>
      <c r="E155" s="224">
        <f t="shared" si="25"/>
        <v>0</v>
      </c>
      <c r="F155" s="224">
        <f>'Faults data'!M155</f>
        <v>0</v>
      </c>
      <c r="G155" s="224" t="str">
        <f>IF('Faults data'!N155=$G$17,$G$17,".")</f>
        <v>.</v>
      </c>
      <c r="H155" s="224" t="str">
        <f>IF(ISNUMBER('Faults data'!L155),'Faults data'!L155,".")</f>
        <v>.</v>
      </c>
      <c r="I155" s="224">
        <f>IF('Faults data'!S155=Lists!$F$11,0,1)</f>
        <v>1</v>
      </c>
      <c r="J155" s="240" t="str">
        <f t="shared" si="20"/>
        <v>.</v>
      </c>
      <c r="K155" s="241"/>
      <c r="L155" s="230" t="str">
        <f t="shared" si="21"/>
        <v>.</v>
      </c>
      <c r="M155" s="231" t="str">
        <f t="shared" si="22"/>
        <v>.</v>
      </c>
      <c r="N155" s="231" t="str">
        <f t="shared" si="23"/>
        <v>.</v>
      </c>
      <c r="O155" s="231" t="str">
        <f t="shared" si="24"/>
        <v>.</v>
      </c>
      <c r="P155" s="232" t="str">
        <f t="shared" ref="P155:P214" si="26">IF(L155&gt;P$9,L155,".")</f>
        <v>.</v>
      </c>
      <c r="Q155" s="233" t="str">
        <f t="shared" ref="Q155:Q214" si="27">IF(N155&gt;Q$9,N155,".")</f>
        <v>.</v>
      </c>
      <c r="R155" s="140"/>
      <c r="S155" s="140"/>
      <c r="T155" s="140"/>
      <c r="U155" s="140"/>
      <c r="V155" s="140"/>
      <c r="W155" s="140"/>
      <c r="X155" s="140"/>
      <c r="Y155" s="140"/>
      <c r="Z155" s="140"/>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row>
    <row r="156" spans="1:57" outlineLevel="1" x14ac:dyDescent="0.2">
      <c r="A156" s="234">
        <f>'Faults data'!A156</f>
        <v>139</v>
      </c>
      <c r="B156" s="320">
        <f>'Faults data'!B156</f>
        <v>0</v>
      </c>
      <c r="C156" s="223">
        <f>IFERROR(MATCH('Faults data'!F156,Lists!$C$11:$C$14,0),0)</f>
        <v>0</v>
      </c>
      <c r="D156" s="216">
        <f>VALUE('Faults data'!I156)</f>
        <v>0</v>
      </c>
      <c r="E156" s="224">
        <f t="shared" si="25"/>
        <v>0</v>
      </c>
      <c r="F156" s="224">
        <f>'Faults data'!M156</f>
        <v>0</v>
      </c>
      <c r="G156" s="224" t="str">
        <f>IF('Faults data'!N156=$G$17,$G$17,".")</f>
        <v>.</v>
      </c>
      <c r="H156" s="224" t="str">
        <f>IF(ISNUMBER('Faults data'!L156),'Faults data'!L156,".")</f>
        <v>.</v>
      </c>
      <c r="I156" s="224">
        <f>IF('Faults data'!S156=Lists!$F$11,0,1)</f>
        <v>1</v>
      </c>
      <c r="J156" s="240" t="str">
        <f t="shared" si="20"/>
        <v>.</v>
      </c>
      <c r="K156" s="241"/>
      <c r="L156" s="230" t="str">
        <f t="shared" si="21"/>
        <v>.</v>
      </c>
      <c r="M156" s="231" t="str">
        <f t="shared" si="22"/>
        <v>.</v>
      </c>
      <c r="N156" s="231" t="str">
        <f t="shared" si="23"/>
        <v>.</v>
      </c>
      <c r="O156" s="231" t="str">
        <f t="shared" si="24"/>
        <v>.</v>
      </c>
      <c r="P156" s="232" t="str">
        <f t="shared" si="26"/>
        <v>.</v>
      </c>
      <c r="Q156" s="233" t="str">
        <f t="shared" si="27"/>
        <v>.</v>
      </c>
      <c r="R156" s="140"/>
      <c r="S156" s="140"/>
      <c r="T156" s="140"/>
      <c r="U156" s="140"/>
      <c r="V156" s="140"/>
      <c r="W156" s="140"/>
      <c r="X156" s="140"/>
      <c r="Y156" s="140"/>
      <c r="Z156" s="140"/>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row>
    <row r="157" spans="1:57" outlineLevel="1" x14ac:dyDescent="0.2">
      <c r="A157" s="234">
        <f>'Faults data'!A157</f>
        <v>140</v>
      </c>
      <c r="B157" s="320">
        <f>'Faults data'!B157</f>
        <v>0</v>
      </c>
      <c r="C157" s="223">
        <f>IFERROR(MATCH('Faults data'!F157,Lists!$C$11:$C$14,0),0)</f>
        <v>0</v>
      </c>
      <c r="D157" s="216">
        <f>VALUE('Faults data'!I157)</f>
        <v>0</v>
      </c>
      <c r="E157" s="224">
        <f t="shared" si="25"/>
        <v>0</v>
      </c>
      <c r="F157" s="224">
        <f>'Faults data'!M157</f>
        <v>0</v>
      </c>
      <c r="G157" s="224" t="str">
        <f>IF('Faults data'!N157=$G$17,$G$17,".")</f>
        <v>.</v>
      </c>
      <c r="H157" s="224" t="str">
        <f>IF(ISNUMBER('Faults data'!L157),'Faults data'!L157,".")</f>
        <v>.</v>
      </c>
      <c r="I157" s="224">
        <f>IF('Faults data'!S157=Lists!$F$11,0,1)</f>
        <v>1</v>
      </c>
      <c r="J157" s="240" t="str">
        <f t="shared" si="20"/>
        <v>.</v>
      </c>
      <c r="K157" s="241"/>
      <c r="L157" s="230" t="str">
        <f t="shared" si="21"/>
        <v>.</v>
      </c>
      <c r="M157" s="231" t="str">
        <f t="shared" si="22"/>
        <v>.</v>
      </c>
      <c r="N157" s="231" t="str">
        <f t="shared" si="23"/>
        <v>.</v>
      </c>
      <c r="O157" s="231" t="str">
        <f t="shared" si="24"/>
        <v>.</v>
      </c>
      <c r="P157" s="232" t="str">
        <f t="shared" si="26"/>
        <v>.</v>
      </c>
      <c r="Q157" s="233" t="str">
        <f t="shared" si="27"/>
        <v>.</v>
      </c>
      <c r="R157" s="140"/>
      <c r="S157" s="140"/>
      <c r="T157" s="140"/>
      <c r="U157" s="140"/>
      <c r="V157" s="140"/>
      <c r="W157" s="140"/>
      <c r="X157" s="140"/>
      <c r="Y157" s="140"/>
      <c r="Z157" s="140"/>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row>
    <row r="158" spans="1:57" outlineLevel="1" x14ac:dyDescent="0.2">
      <c r="A158" s="234">
        <f>'Faults data'!A158</f>
        <v>141</v>
      </c>
      <c r="B158" s="320">
        <f>'Faults data'!B158</f>
        <v>0</v>
      </c>
      <c r="C158" s="223">
        <f>IFERROR(MATCH('Faults data'!F158,Lists!$C$11:$C$14,0),0)</f>
        <v>0</v>
      </c>
      <c r="D158" s="216">
        <f>VALUE('Faults data'!I158)</f>
        <v>0</v>
      </c>
      <c r="E158" s="224">
        <f t="shared" si="25"/>
        <v>0</v>
      </c>
      <c r="F158" s="224">
        <f>'Faults data'!M158</f>
        <v>0</v>
      </c>
      <c r="G158" s="224" t="str">
        <f>IF('Faults data'!N158=$G$17,$G$17,".")</f>
        <v>.</v>
      </c>
      <c r="H158" s="224" t="str">
        <f>IF(ISNUMBER('Faults data'!L158),'Faults data'!L158,".")</f>
        <v>.</v>
      </c>
      <c r="I158" s="224">
        <f>IF('Faults data'!S158=Lists!$F$11,0,1)</f>
        <v>1</v>
      </c>
      <c r="J158" s="240" t="str">
        <f t="shared" si="20"/>
        <v>.</v>
      </c>
      <c r="K158" s="241"/>
      <c r="L158" s="230" t="str">
        <f t="shared" si="21"/>
        <v>.</v>
      </c>
      <c r="M158" s="231" t="str">
        <f t="shared" si="22"/>
        <v>.</v>
      </c>
      <c r="N158" s="231" t="str">
        <f t="shared" si="23"/>
        <v>.</v>
      </c>
      <c r="O158" s="231" t="str">
        <f t="shared" si="24"/>
        <v>.</v>
      </c>
      <c r="P158" s="232" t="str">
        <f t="shared" si="26"/>
        <v>.</v>
      </c>
      <c r="Q158" s="233" t="str">
        <f t="shared" si="27"/>
        <v>.</v>
      </c>
      <c r="R158" s="140"/>
      <c r="S158" s="140"/>
      <c r="T158" s="140"/>
      <c r="U158" s="140"/>
      <c r="V158" s="140"/>
      <c r="W158" s="140"/>
      <c r="X158" s="140"/>
      <c r="Y158" s="140"/>
      <c r="Z158" s="140"/>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row>
    <row r="159" spans="1:57" outlineLevel="1" x14ac:dyDescent="0.2">
      <c r="A159" s="234">
        <f>'Faults data'!A159</f>
        <v>142</v>
      </c>
      <c r="B159" s="320">
        <f>'Faults data'!B159</f>
        <v>0</v>
      </c>
      <c r="C159" s="223">
        <f>IFERROR(MATCH('Faults data'!F159,Lists!$C$11:$C$14,0),0)</f>
        <v>0</v>
      </c>
      <c r="D159" s="216">
        <f>VALUE('Faults data'!I159)</f>
        <v>0</v>
      </c>
      <c r="E159" s="224">
        <f t="shared" si="25"/>
        <v>0</v>
      </c>
      <c r="F159" s="224">
        <f>'Faults data'!M159</f>
        <v>0</v>
      </c>
      <c r="G159" s="224" t="str">
        <f>IF('Faults data'!N159=$G$17,$G$17,".")</f>
        <v>.</v>
      </c>
      <c r="H159" s="224" t="str">
        <f>IF(ISNUMBER('Faults data'!L159),'Faults data'!L159,".")</f>
        <v>.</v>
      </c>
      <c r="I159" s="224">
        <f>IF('Faults data'!S159=Lists!$F$11,0,1)</f>
        <v>1</v>
      </c>
      <c r="J159" s="240" t="str">
        <f t="shared" si="20"/>
        <v>.</v>
      </c>
      <c r="K159" s="241"/>
      <c r="L159" s="230" t="str">
        <f t="shared" si="21"/>
        <v>.</v>
      </c>
      <c r="M159" s="231" t="str">
        <f t="shared" si="22"/>
        <v>.</v>
      </c>
      <c r="N159" s="231" t="str">
        <f t="shared" si="23"/>
        <v>.</v>
      </c>
      <c r="O159" s="231" t="str">
        <f t="shared" si="24"/>
        <v>.</v>
      </c>
      <c r="P159" s="232" t="str">
        <f t="shared" si="26"/>
        <v>.</v>
      </c>
      <c r="Q159" s="233" t="str">
        <f t="shared" si="27"/>
        <v>.</v>
      </c>
      <c r="R159" s="140"/>
      <c r="S159" s="140"/>
      <c r="T159" s="140"/>
      <c r="U159" s="140"/>
      <c r="V159" s="140"/>
      <c r="W159" s="140"/>
      <c r="X159" s="140"/>
      <c r="Y159" s="140"/>
      <c r="Z159" s="140"/>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row>
    <row r="160" spans="1:57" outlineLevel="1" x14ac:dyDescent="0.2">
      <c r="A160" s="234">
        <f>'Faults data'!A160</f>
        <v>143</v>
      </c>
      <c r="B160" s="320">
        <f>'Faults data'!B160</f>
        <v>0</v>
      </c>
      <c r="C160" s="223">
        <f>IFERROR(MATCH('Faults data'!F160,Lists!$C$11:$C$14,0),0)</f>
        <v>0</v>
      </c>
      <c r="D160" s="216">
        <f>VALUE('Faults data'!I160)</f>
        <v>0</v>
      </c>
      <c r="E160" s="224">
        <f t="shared" si="25"/>
        <v>0</v>
      </c>
      <c r="F160" s="224">
        <f>'Faults data'!M160</f>
        <v>0</v>
      </c>
      <c r="G160" s="224" t="str">
        <f>IF('Faults data'!N160=$G$17,$G$17,".")</f>
        <v>.</v>
      </c>
      <c r="H160" s="224" t="str">
        <f>IF(ISNUMBER('Faults data'!L160),'Faults data'!L160,".")</f>
        <v>.</v>
      </c>
      <c r="I160" s="224">
        <f>IF('Faults data'!S160=Lists!$F$11,0,1)</f>
        <v>1</v>
      </c>
      <c r="J160" s="240" t="str">
        <f t="shared" si="20"/>
        <v>.</v>
      </c>
      <c r="K160" s="241"/>
      <c r="L160" s="230" t="str">
        <f t="shared" si="21"/>
        <v>.</v>
      </c>
      <c r="M160" s="231" t="str">
        <f t="shared" si="22"/>
        <v>.</v>
      </c>
      <c r="N160" s="231" t="str">
        <f t="shared" si="23"/>
        <v>.</v>
      </c>
      <c r="O160" s="231" t="str">
        <f t="shared" si="24"/>
        <v>.</v>
      </c>
      <c r="P160" s="232" t="str">
        <f t="shared" si="26"/>
        <v>.</v>
      </c>
      <c r="Q160" s="233" t="str">
        <f t="shared" si="27"/>
        <v>.</v>
      </c>
      <c r="R160" s="140"/>
      <c r="S160" s="140"/>
      <c r="T160" s="140"/>
      <c r="U160" s="140"/>
      <c r="V160" s="140"/>
      <c r="W160" s="140"/>
      <c r="X160" s="140"/>
      <c r="Y160" s="140"/>
      <c r="Z160" s="14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row>
    <row r="161" spans="1:57" outlineLevel="1" x14ac:dyDescent="0.2">
      <c r="A161" s="234">
        <f>'Faults data'!A161</f>
        <v>144</v>
      </c>
      <c r="B161" s="320">
        <f>'Faults data'!B161</f>
        <v>0</v>
      </c>
      <c r="C161" s="223">
        <f>IFERROR(MATCH('Faults data'!F161,Lists!$C$11:$C$14,0),0)</f>
        <v>0</v>
      </c>
      <c r="D161" s="216">
        <f>VALUE('Faults data'!I161)</f>
        <v>0</v>
      </c>
      <c r="E161" s="224">
        <f t="shared" si="25"/>
        <v>0</v>
      </c>
      <c r="F161" s="224">
        <f>'Faults data'!M161</f>
        <v>0</v>
      </c>
      <c r="G161" s="224" t="str">
        <f>IF('Faults data'!N161=$G$17,$G$17,".")</f>
        <v>.</v>
      </c>
      <c r="H161" s="224" t="str">
        <f>IF(ISNUMBER('Faults data'!L161),'Faults data'!L161,".")</f>
        <v>.</v>
      </c>
      <c r="I161" s="224">
        <f>IF('Faults data'!S161=Lists!$F$11,0,1)</f>
        <v>1</v>
      </c>
      <c r="J161" s="240" t="str">
        <f t="shared" si="20"/>
        <v>.</v>
      </c>
      <c r="K161" s="241"/>
      <c r="L161" s="230" t="str">
        <f t="shared" si="21"/>
        <v>.</v>
      </c>
      <c r="M161" s="231" t="str">
        <f t="shared" si="22"/>
        <v>.</v>
      </c>
      <c r="N161" s="231" t="str">
        <f t="shared" si="23"/>
        <v>.</v>
      </c>
      <c r="O161" s="231" t="str">
        <f t="shared" si="24"/>
        <v>.</v>
      </c>
      <c r="P161" s="232" t="str">
        <f t="shared" si="26"/>
        <v>.</v>
      </c>
      <c r="Q161" s="233" t="str">
        <f t="shared" si="27"/>
        <v>.</v>
      </c>
      <c r="R161" s="140"/>
      <c r="S161" s="140"/>
      <c r="T161" s="140"/>
      <c r="U161" s="140"/>
      <c r="V161" s="140"/>
      <c r="W161" s="140"/>
      <c r="X161" s="140"/>
      <c r="Y161" s="140"/>
      <c r="Z161" s="140"/>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row>
    <row r="162" spans="1:57" outlineLevel="1" x14ac:dyDescent="0.2">
      <c r="A162" s="234">
        <f>'Faults data'!A162</f>
        <v>145</v>
      </c>
      <c r="B162" s="320">
        <f>'Faults data'!B162</f>
        <v>0</v>
      </c>
      <c r="C162" s="223">
        <f>IFERROR(MATCH('Faults data'!F162,Lists!$C$11:$C$14,0),0)</f>
        <v>0</v>
      </c>
      <c r="D162" s="216">
        <f>VALUE('Faults data'!I162)</f>
        <v>0</v>
      </c>
      <c r="E162" s="224">
        <f t="shared" si="25"/>
        <v>0</v>
      </c>
      <c r="F162" s="224">
        <f>'Faults data'!M162</f>
        <v>0</v>
      </c>
      <c r="G162" s="224" t="str">
        <f>IF('Faults data'!N162=$G$17,$G$17,".")</f>
        <v>.</v>
      </c>
      <c r="H162" s="224" t="str">
        <f>IF(ISNUMBER('Faults data'!L162),'Faults data'!L162,".")</f>
        <v>.</v>
      </c>
      <c r="I162" s="224">
        <f>IF('Faults data'!S162=Lists!$F$11,0,1)</f>
        <v>1</v>
      </c>
      <c r="J162" s="240" t="str">
        <f t="shared" si="20"/>
        <v>.</v>
      </c>
      <c r="K162" s="241"/>
      <c r="L162" s="230" t="str">
        <f t="shared" si="21"/>
        <v>.</v>
      </c>
      <c r="M162" s="231" t="str">
        <f t="shared" si="22"/>
        <v>.</v>
      </c>
      <c r="N162" s="231" t="str">
        <f t="shared" si="23"/>
        <v>.</v>
      </c>
      <c r="O162" s="231" t="str">
        <f t="shared" si="24"/>
        <v>.</v>
      </c>
      <c r="P162" s="232" t="str">
        <f t="shared" si="26"/>
        <v>.</v>
      </c>
      <c r="Q162" s="233" t="str">
        <f t="shared" si="27"/>
        <v>.</v>
      </c>
      <c r="R162" s="140"/>
      <c r="S162" s="140"/>
      <c r="T162" s="140"/>
      <c r="U162" s="140"/>
      <c r="V162" s="140"/>
      <c r="W162" s="140"/>
      <c r="X162" s="140"/>
      <c r="Y162" s="140"/>
      <c r="Z162" s="140"/>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row>
    <row r="163" spans="1:57" outlineLevel="1" x14ac:dyDescent="0.2">
      <c r="A163" s="234">
        <f>'Faults data'!A163</f>
        <v>146</v>
      </c>
      <c r="B163" s="320">
        <f>'Faults data'!B163</f>
        <v>0</v>
      </c>
      <c r="C163" s="223">
        <f>IFERROR(MATCH('Faults data'!F163,Lists!$C$11:$C$14,0),0)</f>
        <v>0</v>
      </c>
      <c r="D163" s="216">
        <f>VALUE('Faults data'!I163)</f>
        <v>0</v>
      </c>
      <c r="E163" s="224">
        <f t="shared" si="25"/>
        <v>0</v>
      </c>
      <c r="F163" s="224">
        <f>'Faults data'!M163</f>
        <v>0</v>
      </c>
      <c r="G163" s="224" t="str">
        <f>IF('Faults data'!N163=$G$17,$G$17,".")</f>
        <v>.</v>
      </c>
      <c r="H163" s="224" t="str">
        <f>IF(ISNUMBER('Faults data'!L163),'Faults data'!L163,".")</f>
        <v>.</v>
      </c>
      <c r="I163" s="224">
        <f>IF('Faults data'!S163=Lists!$F$11,0,1)</f>
        <v>1</v>
      </c>
      <c r="J163" s="240" t="str">
        <f t="shared" si="20"/>
        <v>.</v>
      </c>
      <c r="K163" s="241"/>
      <c r="L163" s="230" t="str">
        <f t="shared" si="21"/>
        <v>.</v>
      </c>
      <c r="M163" s="231" t="str">
        <f t="shared" si="22"/>
        <v>.</v>
      </c>
      <c r="N163" s="231" t="str">
        <f t="shared" si="23"/>
        <v>.</v>
      </c>
      <c r="O163" s="231" t="str">
        <f t="shared" si="24"/>
        <v>.</v>
      </c>
      <c r="P163" s="232" t="str">
        <f t="shared" si="26"/>
        <v>.</v>
      </c>
      <c r="Q163" s="233" t="str">
        <f t="shared" si="27"/>
        <v>.</v>
      </c>
      <c r="R163" s="140"/>
      <c r="S163" s="140"/>
      <c r="T163" s="140"/>
      <c r="U163" s="140"/>
      <c r="V163" s="140"/>
      <c r="W163" s="140"/>
      <c r="X163" s="140"/>
      <c r="Y163" s="140"/>
      <c r="Z163" s="140"/>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row>
    <row r="164" spans="1:57" outlineLevel="1" x14ac:dyDescent="0.2">
      <c r="A164" s="234">
        <f>'Faults data'!A164</f>
        <v>147</v>
      </c>
      <c r="B164" s="320">
        <f>'Faults data'!B164</f>
        <v>0</v>
      </c>
      <c r="C164" s="223">
        <f>IFERROR(MATCH('Faults data'!F164,Lists!$C$11:$C$14,0),0)</f>
        <v>0</v>
      </c>
      <c r="D164" s="216">
        <f>VALUE('Faults data'!I164)</f>
        <v>0</v>
      </c>
      <c r="E164" s="224">
        <f t="shared" si="25"/>
        <v>0</v>
      </c>
      <c r="F164" s="224">
        <f>'Faults data'!M164</f>
        <v>0</v>
      </c>
      <c r="G164" s="224" t="str">
        <f>IF('Faults data'!N164=$G$17,$G$17,".")</f>
        <v>.</v>
      </c>
      <c r="H164" s="224" t="str">
        <f>IF(ISNUMBER('Faults data'!L164),'Faults data'!L164,".")</f>
        <v>.</v>
      </c>
      <c r="I164" s="224">
        <f>IF('Faults data'!S164=Lists!$F$11,0,1)</f>
        <v>1</v>
      </c>
      <c r="J164" s="240" t="str">
        <f t="shared" si="20"/>
        <v>.</v>
      </c>
      <c r="K164" s="241"/>
      <c r="L164" s="230" t="str">
        <f t="shared" si="21"/>
        <v>.</v>
      </c>
      <c r="M164" s="231" t="str">
        <f t="shared" si="22"/>
        <v>.</v>
      </c>
      <c r="N164" s="231" t="str">
        <f t="shared" si="23"/>
        <v>.</v>
      </c>
      <c r="O164" s="231" t="str">
        <f t="shared" si="24"/>
        <v>.</v>
      </c>
      <c r="P164" s="232" t="str">
        <f t="shared" si="26"/>
        <v>.</v>
      </c>
      <c r="Q164" s="233" t="str">
        <f t="shared" si="27"/>
        <v>.</v>
      </c>
      <c r="R164" s="140"/>
      <c r="S164" s="140"/>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row>
    <row r="165" spans="1:57" outlineLevel="1" x14ac:dyDescent="0.2">
      <c r="A165" s="234">
        <f>'Faults data'!A165</f>
        <v>148</v>
      </c>
      <c r="B165" s="320">
        <f>'Faults data'!B165</f>
        <v>0</v>
      </c>
      <c r="C165" s="223">
        <f>IFERROR(MATCH('Faults data'!F165,Lists!$C$11:$C$14,0),0)</f>
        <v>0</v>
      </c>
      <c r="D165" s="216">
        <f>VALUE('Faults data'!I165)</f>
        <v>0</v>
      </c>
      <c r="E165" s="224">
        <f t="shared" si="25"/>
        <v>0</v>
      </c>
      <c r="F165" s="224">
        <f>'Faults data'!M165</f>
        <v>0</v>
      </c>
      <c r="G165" s="224" t="str">
        <f>IF('Faults data'!N165=$G$17,$G$17,".")</f>
        <v>.</v>
      </c>
      <c r="H165" s="224" t="str">
        <f>IF(ISNUMBER('Faults data'!L165),'Faults data'!L165,".")</f>
        <v>.</v>
      </c>
      <c r="I165" s="224">
        <f>IF('Faults data'!S165=Lists!$F$11,0,1)</f>
        <v>1</v>
      </c>
      <c r="J165" s="240" t="str">
        <f t="shared" si="20"/>
        <v>.</v>
      </c>
      <c r="K165" s="241"/>
      <c r="L165" s="230" t="str">
        <f t="shared" si="21"/>
        <v>.</v>
      </c>
      <c r="M165" s="231" t="str">
        <f t="shared" si="22"/>
        <v>.</v>
      </c>
      <c r="N165" s="231" t="str">
        <f t="shared" si="23"/>
        <v>.</v>
      </c>
      <c r="O165" s="231" t="str">
        <f t="shared" si="24"/>
        <v>.</v>
      </c>
      <c r="P165" s="232" t="str">
        <f t="shared" si="26"/>
        <v>.</v>
      </c>
      <c r="Q165" s="233" t="str">
        <f t="shared" si="27"/>
        <v>.</v>
      </c>
      <c r="R165" s="140"/>
      <c r="S165" s="140"/>
      <c r="T165" s="140"/>
      <c r="U165" s="140"/>
      <c r="V165" s="140"/>
      <c r="W165" s="140"/>
      <c r="X165" s="140"/>
      <c r="Y165" s="140"/>
      <c r="Z165" s="140"/>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row>
    <row r="166" spans="1:57" outlineLevel="1" x14ac:dyDescent="0.2">
      <c r="A166" s="234">
        <f>'Faults data'!A166</f>
        <v>149</v>
      </c>
      <c r="B166" s="320">
        <f>'Faults data'!B166</f>
        <v>0</v>
      </c>
      <c r="C166" s="223">
        <f>IFERROR(MATCH('Faults data'!F166,Lists!$C$11:$C$14,0),0)</f>
        <v>0</v>
      </c>
      <c r="D166" s="216">
        <f>VALUE('Faults data'!I166)</f>
        <v>0</v>
      </c>
      <c r="E166" s="224">
        <f t="shared" si="25"/>
        <v>0</v>
      </c>
      <c r="F166" s="224">
        <f>'Faults data'!M166</f>
        <v>0</v>
      </c>
      <c r="G166" s="224" t="str">
        <f>IF('Faults data'!N166=$G$17,$G$17,".")</f>
        <v>.</v>
      </c>
      <c r="H166" s="224" t="str">
        <f>IF(ISNUMBER('Faults data'!L166),'Faults data'!L166,".")</f>
        <v>.</v>
      </c>
      <c r="I166" s="224">
        <f>IF('Faults data'!S166=Lists!$F$11,0,1)</f>
        <v>1</v>
      </c>
      <c r="J166" s="240" t="str">
        <f t="shared" si="20"/>
        <v>.</v>
      </c>
      <c r="K166" s="241"/>
      <c r="L166" s="230" t="str">
        <f t="shared" si="21"/>
        <v>.</v>
      </c>
      <c r="M166" s="231" t="str">
        <f t="shared" si="22"/>
        <v>.</v>
      </c>
      <c r="N166" s="231" t="str">
        <f t="shared" si="23"/>
        <v>.</v>
      </c>
      <c r="O166" s="231" t="str">
        <f t="shared" si="24"/>
        <v>.</v>
      </c>
      <c r="P166" s="232" t="str">
        <f t="shared" si="26"/>
        <v>.</v>
      </c>
      <c r="Q166" s="233" t="str">
        <f t="shared" si="27"/>
        <v>.</v>
      </c>
      <c r="R166" s="140"/>
      <c r="S166" s="140"/>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row>
    <row r="167" spans="1:57" outlineLevel="1" x14ac:dyDescent="0.2">
      <c r="A167" s="234">
        <f>'Faults data'!A167</f>
        <v>150</v>
      </c>
      <c r="B167" s="320">
        <f>'Faults data'!B167</f>
        <v>0</v>
      </c>
      <c r="C167" s="223">
        <f>IFERROR(MATCH('Faults data'!F167,Lists!$C$11:$C$14,0),0)</f>
        <v>0</v>
      </c>
      <c r="D167" s="216">
        <f>VALUE('Faults data'!I167)</f>
        <v>0</v>
      </c>
      <c r="E167" s="224">
        <f t="shared" si="25"/>
        <v>0</v>
      </c>
      <c r="F167" s="224">
        <f>'Faults data'!M167</f>
        <v>0</v>
      </c>
      <c r="G167" s="224" t="str">
        <f>IF('Faults data'!N167=$G$17,$G$17,".")</f>
        <v>.</v>
      </c>
      <c r="H167" s="224" t="str">
        <f>IF(ISNUMBER('Faults data'!L167),'Faults data'!L167,".")</f>
        <v>.</v>
      </c>
      <c r="I167" s="224">
        <f>IF('Faults data'!S167=Lists!$F$11,0,1)</f>
        <v>1</v>
      </c>
      <c r="J167" s="240" t="str">
        <f t="shared" si="20"/>
        <v>.</v>
      </c>
      <c r="K167" s="241"/>
      <c r="L167" s="230" t="str">
        <f t="shared" si="21"/>
        <v>.</v>
      </c>
      <c r="M167" s="231" t="str">
        <f t="shared" si="22"/>
        <v>.</v>
      </c>
      <c r="N167" s="231" t="str">
        <f t="shared" si="23"/>
        <v>.</v>
      </c>
      <c r="O167" s="231" t="str">
        <f t="shared" si="24"/>
        <v>.</v>
      </c>
      <c r="P167" s="232" t="str">
        <f t="shared" si="26"/>
        <v>.</v>
      </c>
      <c r="Q167" s="233" t="str">
        <f t="shared" si="27"/>
        <v>.</v>
      </c>
      <c r="R167" s="140"/>
      <c r="S167" s="140"/>
      <c r="T167" s="140"/>
      <c r="U167" s="140"/>
      <c r="V167" s="140"/>
      <c r="W167" s="140"/>
      <c r="X167" s="140"/>
      <c r="Y167" s="140"/>
      <c r="Z167" s="140"/>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row>
    <row r="168" spans="1:57" outlineLevel="1" x14ac:dyDescent="0.2">
      <c r="A168" s="234">
        <f>'Faults data'!A168</f>
        <v>151</v>
      </c>
      <c r="B168" s="320">
        <f>'Faults data'!B168</f>
        <v>0</v>
      </c>
      <c r="C168" s="223">
        <f>IFERROR(MATCH('Faults data'!F168,Lists!$C$11:$C$14,0),0)</f>
        <v>0</v>
      </c>
      <c r="D168" s="216">
        <f>VALUE('Faults data'!I168)</f>
        <v>0</v>
      </c>
      <c r="E168" s="224">
        <f t="shared" si="25"/>
        <v>0</v>
      </c>
      <c r="F168" s="224">
        <f>'Faults data'!M168</f>
        <v>0</v>
      </c>
      <c r="G168" s="224" t="str">
        <f>IF('Faults data'!N168=$G$17,$G$17,".")</f>
        <v>.</v>
      </c>
      <c r="H168" s="224" t="str">
        <f>IF(ISNUMBER('Faults data'!L168),'Faults data'!L168,".")</f>
        <v>.</v>
      </c>
      <c r="I168" s="224">
        <f>IF('Faults data'!S168=Lists!$F$11,0,1)</f>
        <v>1</v>
      </c>
      <c r="J168" s="240" t="str">
        <f t="shared" si="20"/>
        <v>.</v>
      </c>
      <c r="K168" s="241"/>
      <c r="L168" s="230" t="str">
        <f t="shared" si="21"/>
        <v>.</v>
      </c>
      <c r="M168" s="231" t="str">
        <f t="shared" si="22"/>
        <v>.</v>
      </c>
      <c r="N168" s="231" t="str">
        <f t="shared" si="23"/>
        <v>.</v>
      </c>
      <c r="O168" s="231" t="str">
        <f t="shared" si="24"/>
        <v>.</v>
      </c>
      <c r="P168" s="232" t="str">
        <f t="shared" si="26"/>
        <v>.</v>
      </c>
      <c r="Q168" s="233" t="str">
        <f t="shared" si="27"/>
        <v>.</v>
      </c>
      <c r="R168" s="140"/>
      <c r="S168" s="140"/>
      <c r="T168" s="140"/>
      <c r="U168" s="140"/>
      <c r="V168" s="140"/>
      <c r="W168" s="140"/>
      <c r="X168" s="140"/>
      <c r="Y168" s="140"/>
      <c r="Z168" s="140"/>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row>
    <row r="169" spans="1:57" outlineLevel="1" x14ac:dyDescent="0.2">
      <c r="A169" s="234">
        <f>'Faults data'!A169</f>
        <v>152</v>
      </c>
      <c r="B169" s="320">
        <f>'Faults data'!B169</f>
        <v>0</v>
      </c>
      <c r="C169" s="223">
        <f>IFERROR(MATCH('Faults data'!F169,Lists!$C$11:$C$14,0),0)</f>
        <v>0</v>
      </c>
      <c r="D169" s="216">
        <f>VALUE('Faults data'!I169)</f>
        <v>0</v>
      </c>
      <c r="E169" s="224">
        <f t="shared" si="25"/>
        <v>0</v>
      </c>
      <c r="F169" s="224">
        <f>'Faults data'!M169</f>
        <v>0</v>
      </c>
      <c r="G169" s="224" t="str">
        <f>IF('Faults data'!N169=$G$17,$G$17,".")</f>
        <v>.</v>
      </c>
      <c r="H169" s="224" t="str">
        <f>IF(ISNUMBER('Faults data'!L169),'Faults data'!L169,".")</f>
        <v>.</v>
      </c>
      <c r="I169" s="224">
        <f>IF('Faults data'!S169=Lists!$F$11,0,1)</f>
        <v>1</v>
      </c>
      <c r="J169" s="240" t="str">
        <f t="shared" si="20"/>
        <v>.</v>
      </c>
      <c r="K169" s="241"/>
      <c r="L169" s="230" t="str">
        <f t="shared" si="21"/>
        <v>.</v>
      </c>
      <c r="M169" s="231" t="str">
        <f t="shared" si="22"/>
        <v>.</v>
      </c>
      <c r="N169" s="231" t="str">
        <f t="shared" si="23"/>
        <v>.</v>
      </c>
      <c r="O169" s="231" t="str">
        <f t="shared" si="24"/>
        <v>.</v>
      </c>
      <c r="P169" s="232" t="str">
        <f t="shared" si="26"/>
        <v>.</v>
      </c>
      <c r="Q169" s="233" t="str">
        <f t="shared" si="27"/>
        <v>.</v>
      </c>
      <c r="R169" s="140"/>
      <c r="S169" s="140"/>
      <c r="T169" s="140"/>
      <c r="U169" s="140"/>
      <c r="V169" s="140"/>
      <c r="W169" s="140"/>
      <c r="X169" s="140"/>
      <c r="Y169" s="140"/>
      <c r="Z169" s="140"/>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row>
    <row r="170" spans="1:57" outlineLevel="1" x14ac:dyDescent="0.2">
      <c r="A170" s="234">
        <f>'Faults data'!A170</f>
        <v>153</v>
      </c>
      <c r="B170" s="320">
        <f>'Faults data'!B170</f>
        <v>0</v>
      </c>
      <c r="C170" s="223">
        <f>IFERROR(MATCH('Faults data'!F170,Lists!$C$11:$C$14,0),0)</f>
        <v>0</v>
      </c>
      <c r="D170" s="216">
        <f>VALUE('Faults data'!I170)</f>
        <v>0</v>
      </c>
      <c r="E170" s="224">
        <f t="shared" si="25"/>
        <v>0</v>
      </c>
      <c r="F170" s="224">
        <f>'Faults data'!M170</f>
        <v>0</v>
      </c>
      <c r="G170" s="224" t="str">
        <f>IF('Faults data'!N170=$G$17,$G$17,".")</f>
        <v>.</v>
      </c>
      <c r="H170" s="224" t="str">
        <f>IF(ISNUMBER('Faults data'!L170),'Faults data'!L170,".")</f>
        <v>.</v>
      </c>
      <c r="I170" s="224">
        <f>IF('Faults data'!S170=Lists!$F$11,0,1)</f>
        <v>1</v>
      </c>
      <c r="J170" s="240" t="str">
        <f t="shared" si="20"/>
        <v>.</v>
      </c>
      <c r="K170" s="241"/>
      <c r="L170" s="230" t="str">
        <f t="shared" si="21"/>
        <v>.</v>
      </c>
      <c r="M170" s="231" t="str">
        <f t="shared" si="22"/>
        <v>.</v>
      </c>
      <c r="N170" s="231" t="str">
        <f t="shared" si="23"/>
        <v>.</v>
      </c>
      <c r="O170" s="231" t="str">
        <f t="shared" si="24"/>
        <v>.</v>
      </c>
      <c r="P170" s="232" t="str">
        <f t="shared" si="26"/>
        <v>.</v>
      </c>
      <c r="Q170" s="233" t="str">
        <f t="shared" si="27"/>
        <v>.</v>
      </c>
      <c r="R170" s="140"/>
      <c r="S170" s="140"/>
      <c r="T170" s="140"/>
      <c r="U170" s="140"/>
      <c r="V170" s="140"/>
      <c r="W170" s="140"/>
      <c r="X170" s="140"/>
      <c r="Y170" s="140"/>
      <c r="Z170" s="14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row>
    <row r="171" spans="1:57" outlineLevel="1" x14ac:dyDescent="0.2">
      <c r="A171" s="234">
        <f>'Faults data'!A171</f>
        <v>154</v>
      </c>
      <c r="B171" s="320">
        <f>'Faults data'!B171</f>
        <v>0</v>
      </c>
      <c r="C171" s="223">
        <f>IFERROR(MATCH('Faults data'!F171,Lists!$C$11:$C$14,0),0)</f>
        <v>0</v>
      </c>
      <c r="D171" s="216">
        <f>VALUE('Faults data'!I171)</f>
        <v>0</v>
      </c>
      <c r="E171" s="224">
        <f t="shared" si="25"/>
        <v>0</v>
      </c>
      <c r="F171" s="224">
        <f>'Faults data'!M171</f>
        <v>0</v>
      </c>
      <c r="G171" s="224" t="str">
        <f>IF('Faults data'!N171=$G$17,$G$17,".")</f>
        <v>.</v>
      </c>
      <c r="H171" s="224" t="str">
        <f>IF(ISNUMBER('Faults data'!L171),'Faults data'!L171,".")</f>
        <v>.</v>
      </c>
      <c r="I171" s="224">
        <f>IF('Faults data'!S171=Lists!$F$11,0,1)</f>
        <v>1</v>
      </c>
      <c r="J171" s="240" t="str">
        <f t="shared" si="20"/>
        <v>.</v>
      </c>
      <c r="K171" s="241"/>
      <c r="L171" s="230" t="str">
        <f t="shared" si="21"/>
        <v>.</v>
      </c>
      <c r="M171" s="231" t="str">
        <f t="shared" si="22"/>
        <v>.</v>
      </c>
      <c r="N171" s="231" t="str">
        <f t="shared" si="23"/>
        <v>.</v>
      </c>
      <c r="O171" s="231" t="str">
        <f t="shared" si="24"/>
        <v>.</v>
      </c>
      <c r="P171" s="232" t="str">
        <f t="shared" si="26"/>
        <v>.</v>
      </c>
      <c r="Q171" s="233" t="str">
        <f t="shared" si="27"/>
        <v>.</v>
      </c>
      <c r="R171" s="140"/>
      <c r="S171" s="140"/>
      <c r="T171" s="140"/>
      <c r="U171" s="140"/>
      <c r="V171" s="140"/>
      <c r="W171" s="140"/>
      <c r="X171" s="140"/>
      <c r="Y171" s="140"/>
      <c r="Z171" s="140"/>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row>
    <row r="172" spans="1:57" outlineLevel="1" x14ac:dyDescent="0.2">
      <c r="A172" s="234">
        <f>'Faults data'!A172</f>
        <v>155</v>
      </c>
      <c r="B172" s="320">
        <f>'Faults data'!B172</f>
        <v>0</v>
      </c>
      <c r="C172" s="223">
        <f>IFERROR(MATCH('Faults data'!F172,Lists!$C$11:$C$14,0),0)</f>
        <v>0</v>
      </c>
      <c r="D172" s="216">
        <f>VALUE('Faults data'!I172)</f>
        <v>0</v>
      </c>
      <c r="E172" s="224">
        <f t="shared" si="25"/>
        <v>0</v>
      </c>
      <c r="F172" s="224">
        <f>'Faults data'!M172</f>
        <v>0</v>
      </c>
      <c r="G172" s="224" t="str">
        <f>IF('Faults data'!N172=$G$17,$G$17,".")</f>
        <v>.</v>
      </c>
      <c r="H172" s="224" t="str">
        <f>IF(ISNUMBER('Faults data'!L172),'Faults data'!L172,".")</f>
        <v>.</v>
      </c>
      <c r="I172" s="224">
        <f>IF('Faults data'!S172=Lists!$F$11,0,1)</f>
        <v>1</v>
      </c>
      <c r="J172" s="240" t="str">
        <f t="shared" si="20"/>
        <v>.</v>
      </c>
      <c r="K172" s="241"/>
      <c r="L172" s="230" t="str">
        <f t="shared" si="21"/>
        <v>.</v>
      </c>
      <c r="M172" s="231" t="str">
        <f t="shared" si="22"/>
        <v>.</v>
      </c>
      <c r="N172" s="231" t="str">
        <f t="shared" si="23"/>
        <v>.</v>
      </c>
      <c r="O172" s="231" t="str">
        <f t="shared" si="24"/>
        <v>.</v>
      </c>
      <c r="P172" s="232" t="str">
        <f t="shared" si="26"/>
        <v>.</v>
      </c>
      <c r="Q172" s="233" t="str">
        <f t="shared" si="27"/>
        <v>.</v>
      </c>
      <c r="R172" s="140"/>
      <c r="S172" s="140"/>
      <c r="T172" s="140"/>
      <c r="U172" s="140"/>
      <c r="V172" s="140"/>
      <c r="W172" s="140"/>
      <c r="X172" s="140"/>
      <c r="Y172" s="140"/>
      <c r="Z172" s="140"/>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row>
    <row r="173" spans="1:57" outlineLevel="1" x14ac:dyDescent="0.2">
      <c r="A173" s="234">
        <f>'Faults data'!A173</f>
        <v>156</v>
      </c>
      <c r="B173" s="320">
        <f>'Faults data'!B173</f>
        <v>0</v>
      </c>
      <c r="C173" s="223">
        <f>IFERROR(MATCH('Faults data'!F173,Lists!$C$11:$C$14,0),0)</f>
        <v>0</v>
      </c>
      <c r="D173" s="216">
        <f>VALUE('Faults data'!I173)</f>
        <v>0</v>
      </c>
      <c r="E173" s="224">
        <f t="shared" si="25"/>
        <v>0</v>
      </c>
      <c r="F173" s="224">
        <f>'Faults data'!M173</f>
        <v>0</v>
      </c>
      <c r="G173" s="224" t="str">
        <f>IF('Faults data'!N173=$G$17,$G$17,".")</f>
        <v>.</v>
      </c>
      <c r="H173" s="224" t="str">
        <f>IF(ISNUMBER('Faults data'!L173),'Faults data'!L173,".")</f>
        <v>.</v>
      </c>
      <c r="I173" s="224">
        <f>IF('Faults data'!S173=Lists!$F$11,0,1)</f>
        <v>1</v>
      </c>
      <c r="J173" s="240" t="str">
        <f t="shared" si="20"/>
        <v>.</v>
      </c>
      <c r="K173" s="241"/>
      <c r="L173" s="230" t="str">
        <f t="shared" si="21"/>
        <v>.</v>
      </c>
      <c r="M173" s="231" t="str">
        <f t="shared" si="22"/>
        <v>.</v>
      </c>
      <c r="N173" s="231" t="str">
        <f t="shared" si="23"/>
        <v>.</v>
      </c>
      <c r="O173" s="231" t="str">
        <f t="shared" si="24"/>
        <v>.</v>
      </c>
      <c r="P173" s="232" t="str">
        <f t="shared" si="26"/>
        <v>.</v>
      </c>
      <c r="Q173" s="233" t="str">
        <f t="shared" si="27"/>
        <v>.</v>
      </c>
      <c r="R173" s="140"/>
      <c r="S173" s="140"/>
      <c r="T173" s="140"/>
      <c r="U173" s="140"/>
      <c r="V173" s="140"/>
      <c r="W173" s="140"/>
      <c r="X173" s="140"/>
      <c r="Y173" s="140"/>
      <c r="Z173" s="140"/>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row>
    <row r="174" spans="1:57" outlineLevel="1" x14ac:dyDescent="0.2">
      <c r="A174" s="234">
        <f>'Faults data'!A174</f>
        <v>157</v>
      </c>
      <c r="B174" s="320">
        <f>'Faults data'!B174</f>
        <v>0</v>
      </c>
      <c r="C174" s="223">
        <f>IFERROR(MATCH('Faults data'!F174,Lists!$C$11:$C$14,0),0)</f>
        <v>0</v>
      </c>
      <c r="D174" s="216">
        <f>VALUE('Faults data'!I174)</f>
        <v>0</v>
      </c>
      <c r="E174" s="224">
        <f t="shared" si="25"/>
        <v>0</v>
      </c>
      <c r="F174" s="224">
        <f>'Faults data'!M174</f>
        <v>0</v>
      </c>
      <c r="G174" s="224" t="str">
        <f>IF('Faults data'!N174=$G$17,$G$17,".")</f>
        <v>.</v>
      </c>
      <c r="H174" s="224" t="str">
        <f>IF(ISNUMBER('Faults data'!L174),'Faults data'!L174,".")</f>
        <v>.</v>
      </c>
      <c r="I174" s="224">
        <f>IF('Faults data'!S174=Lists!$F$11,0,1)</f>
        <v>1</v>
      </c>
      <c r="J174" s="240" t="str">
        <f t="shared" si="20"/>
        <v>.</v>
      </c>
      <c r="K174" s="241"/>
      <c r="L174" s="230" t="str">
        <f t="shared" si="21"/>
        <v>.</v>
      </c>
      <c r="M174" s="231" t="str">
        <f t="shared" si="22"/>
        <v>.</v>
      </c>
      <c r="N174" s="231" t="str">
        <f t="shared" si="23"/>
        <v>.</v>
      </c>
      <c r="O174" s="231" t="str">
        <f t="shared" si="24"/>
        <v>.</v>
      </c>
      <c r="P174" s="232" t="str">
        <f t="shared" si="26"/>
        <v>.</v>
      </c>
      <c r="Q174" s="233" t="str">
        <f t="shared" si="27"/>
        <v>.</v>
      </c>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row>
    <row r="175" spans="1:57" outlineLevel="1" x14ac:dyDescent="0.2">
      <c r="A175" s="234">
        <f>'Faults data'!A175</f>
        <v>158</v>
      </c>
      <c r="B175" s="320">
        <f>'Faults data'!B175</f>
        <v>0</v>
      </c>
      <c r="C175" s="223">
        <f>IFERROR(MATCH('Faults data'!F175,Lists!$C$11:$C$14,0),0)</f>
        <v>0</v>
      </c>
      <c r="D175" s="216">
        <f>VALUE('Faults data'!I175)</f>
        <v>0</v>
      </c>
      <c r="E175" s="224">
        <f t="shared" si="25"/>
        <v>0</v>
      </c>
      <c r="F175" s="224">
        <f>'Faults data'!M175</f>
        <v>0</v>
      </c>
      <c r="G175" s="224" t="str">
        <f>IF('Faults data'!N175=$G$17,$G$17,".")</f>
        <v>.</v>
      </c>
      <c r="H175" s="224" t="str">
        <f>IF(ISNUMBER('Faults data'!L175),'Faults data'!L175,".")</f>
        <v>.</v>
      </c>
      <c r="I175" s="224">
        <f>IF('Faults data'!S175=Lists!$F$11,0,1)</f>
        <v>1</v>
      </c>
      <c r="J175" s="240" t="str">
        <f t="shared" si="20"/>
        <v>.</v>
      </c>
      <c r="K175" s="241"/>
      <c r="L175" s="230" t="str">
        <f t="shared" si="21"/>
        <v>.</v>
      </c>
      <c r="M175" s="231" t="str">
        <f t="shared" si="22"/>
        <v>.</v>
      </c>
      <c r="N175" s="231" t="str">
        <f t="shared" si="23"/>
        <v>.</v>
      </c>
      <c r="O175" s="231" t="str">
        <f t="shared" si="24"/>
        <v>.</v>
      </c>
      <c r="P175" s="232" t="str">
        <f t="shared" si="26"/>
        <v>.</v>
      </c>
      <c r="Q175" s="233" t="str">
        <f t="shared" si="27"/>
        <v>.</v>
      </c>
      <c r="R175" s="140"/>
      <c r="S175" s="140"/>
      <c r="T175" s="140"/>
      <c r="U175" s="140"/>
      <c r="V175" s="140"/>
      <c r="W175" s="140"/>
      <c r="X175" s="140"/>
      <c r="Y175" s="140"/>
      <c r="Z175" s="140"/>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row>
    <row r="176" spans="1:57" outlineLevel="1" x14ac:dyDescent="0.2">
      <c r="A176" s="234">
        <f>'Faults data'!A176</f>
        <v>159</v>
      </c>
      <c r="B176" s="320">
        <f>'Faults data'!B176</f>
        <v>0</v>
      </c>
      <c r="C176" s="223">
        <f>IFERROR(MATCH('Faults data'!F176,Lists!$C$11:$C$14,0),0)</f>
        <v>0</v>
      </c>
      <c r="D176" s="216">
        <f>VALUE('Faults data'!I176)</f>
        <v>0</v>
      </c>
      <c r="E176" s="224">
        <f t="shared" si="25"/>
        <v>0</v>
      </c>
      <c r="F176" s="224">
        <f>'Faults data'!M176</f>
        <v>0</v>
      </c>
      <c r="G176" s="224" t="str">
        <f>IF('Faults data'!N176=$G$17,$G$17,".")</f>
        <v>.</v>
      </c>
      <c r="H176" s="224" t="str">
        <f>IF(ISNUMBER('Faults data'!L176),'Faults data'!L176,".")</f>
        <v>.</v>
      </c>
      <c r="I176" s="224">
        <f>IF('Faults data'!S176=Lists!$F$11,0,1)</f>
        <v>1</v>
      </c>
      <c r="J176" s="240" t="str">
        <f t="shared" si="20"/>
        <v>.</v>
      </c>
      <c r="K176" s="241"/>
      <c r="L176" s="230" t="str">
        <f t="shared" si="21"/>
        <v>.</v>
      </c>
      <c r="M176" s="231" t="str">
        <f t="shared" si="22"/>
        <v>.</v>
      </c>
      <c r="N176" s="231" t="str">
        <f t="shared" si="23"/>
        <v>.</v>
      </c>
      <c r="O176" s="231" t="str">
        <f t="shared" si="24"/>
        <v>.</v>
      </c>
      <c r="P176" s="232" t="str">
        <f t="shared" si="26"/>
        <v>.</v>
      </c>
      <c r="Q176" s="233" t="str">
        <f t="shared" si="27"/>
        <v>.</v>
      </c>
      <c r="R176" s="140"/>
      <c r="S176" s="140"/>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row>
    <row r="177" spans="1:57" outlineLevel="1" x14ac:dyDescent="0.2">
      <c r="A177" s="234">
        <f>'Faults data'!A177</f>
        <v>160</v>
      </c>
      <c r="B177" s="320">
        <f>'Faults data'!B177</f>
        <v>0</v>
      </c>
      <c r="C177" s="223">
        <f>IFERROR(MATCH('Faults data'!F177,Lists!$C$11:$C$14,0),0)</f>
        <v>0</v>
      </c>
      <c r="D177" s="216">
        <f>VALUE('Faults data'!I177)</f>
        <v>0</v>
      </c>
      <c r="E177" s="224">
        <f t="shared" si="25"/>
        <v>0</v>
      </c>
      <c r="F177" s="224">
        <f>'Faults data'!M177</f>
        <v>0</v>
      </c>
      <c r="G177" s="224" t="str">
        <f>IF('Faults data'!N177=$G$17,$G$17,".")</f>
        <v>.</v>
      </c>
      <c r="H177" s="224" t="str">
        <f>IF(ISNUMBER('Faults data'!L177),'Faults data'!L177,".")</f>
        <v>.</v>
      </c>
      <c r="I177" s="224">
        <f>IF('Faults data'!S177=Lists!$F$11,0,1)</f>
        <v>1</v>
      </c>
      <c r="J177" s="240" t="str">
        <f t="shared" si="20"/>
        <v>.</v>
      </c>
      <c r="K177" s="241"/>
      <c r="L177" s="230" t="str">
        <f t="shared" si="21"/>
        <v>.</v>
      </c>
      <c r="M177" s="231" t="str">
        <f t="shared" si="22"/>
        <v>.</v>
      </c>
      <c r="N177" s="231" t="str">
        <f t="shared" si="23"/>
        <v>.</v>
      </c>
      <c r="O177" s="231" t="str">
        <f t="shared" si="24"/>
        <v>.</v>
      </c>
      <c r="P177" s="232" t="str">
        <f t="shared" si="26"/>
        <v>.</v>
      </c>
      <c r="Q177" s="233" t="str">
        <f t="shared" si="27"/>
        <v>.</v>
      </c>
      <c r="R177" s="140"/>
      <c r="S177" s="140"/>
      <c r="T177" s="140"/>
      <c r="U177" s="140"/>
      <c r="V177" s="140"/>
      <c r="W177" s="140"/>
      <c r="X177" s="140"/>
      <c r="Y177" s="140"/>
      <c r="Z177" s="140"/>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row>
    <row r="178" spans="1:57" outlineLevel="1" x14ac:dyDescent="0.2">
      <c r="A178" s="234">
        <f>'Faults data'!A178</f>
        <v>161</v>
      </c>
      <c r="B178" s="320">
        <f>'Faults data'!B178</f>
        <v>0</v>
      </c>
      <c r="C178" s="223">
        <f>IFERROR(MATCH('Faults data'!F178,Lists!$C$11:$C$14,0),0)</f>
        <v>0</v>
      </c>
      <c r="D178" s="216">
        <f>VALUE('Faults data'!I178)</f>
        <v>0</v>
      </c>
      <c r="E178" s="224">
        <f t="shared" si="25"/>
        <v>0</v>
      </c>
      <c r="F178" s="224">
        <f>'Faults data'!M178</f>
        <v>0</v>
      </c>
      <c r="G178" s="224" t="str">
        <f>IF('Faults data'!N178=$G$17,$G$17,".")</f>
        <v>.</v>
      </c>
      <c r="H178" s="224" t="str">
        <f>IF(ISNUMBER('Faults data'!L178),'Faults data'!L178,".")</f>
        <v>.</v>
      </c>
      <c r="I178" s="224">
        <f>IF('Faults data'!S178=Lists!$F$11,0,1)</f>
        <v>1</v>
      </c>
      <c r="J178" s="240" t="str">
        <f t="shared" si="20"/>
        <v>.</v>
      </c>
      <c r="K178" s="241"/>
      <c r="L178" s="230" t="str">
        <f t="shared" si="21"/>
        <v>.</v>
      </c>
      <c r="M178" s="231" t="str">
        <f t="shared" si="22"/>
        <v>.</v>
      </c>
      <c r="N178" s="231" t="str">
        <f t="shared" si="23"/>
        <v>.</v>
      </c>
      <c r="O178" s="231" t="str">
        <f t="shared" si="24"/>
        <v>.</v>
      </c>
      <c r="P178" s="232" t="str">
        <f t="shared" si="26"/>
        <v>.</v>
      </c>
      <c r="Q178" s="233" t="str">
        <f t="shared" si="27"/>
        <v>.</v>
      </c>
      <c r="R178" s="140"/>
      <c r="S178" s="140"/>
      <c r="T178" s="140"/>
      <c r="U178" s="140"/>
      <c r="V178" s="140"/>
      <c r="W178" s="140"/>
      <c r="X178" s="140"/>
      <c r="Y178" s="140"/>
      <c r="Z178" s="140"/>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row>
    <row r="179" spans="1:57" outlineLevel="1" x14ac:dyDescent="0.2">
      <c r="A179" s="234">
        <f>'Faults data'!A179</f>
        <v>162</v>
      </c>
      <c r="B179" s="320">
        <f>'Faults data'!B179</f>
        <v>0</v>
      </c>
      <c r="C179" s="223">
        <f>IFERROR(MATCH('Faults data'!F179,Lists!$C$11:$C$14,0),0)</f>
        <v>0</v>
      </c>
      <c r="D179" s="216">
        <f>VALUE('Faults data'!I179)</f>
        <v>0</v>
      </c>
      <c r="E179" s="224">
        <f t="shared" si="25"/>
        <v>0</v>
      </c>
      <c r="F179" s="224">
        <f>'Faults data'!M179</f>
        <v>0</v>
      </c>
      <c r="G179" s="224" t="str">
        <f>IF('Faults data'!N179=$G$17,$G$17,".")</f>
        <v>.</v>
      </c>
      <c r="H179" s="224" t="str">
        <f>IF(ISNUMBER('Faults data'!L179),'Faults data'!L179,".")</f>
        <v>.</v>
      </c>
      <c r="I179" s="224">
        <f>IF('Faults data'!S179=Lists!$F$11,0,1)</f>
        <v>1</v>
      </c>
      <c r="J179" s="240" t="str">
        <f t="shared" si="20"/>
        <v>.</v>
      </c>
      <c r="K179" s="241"/>
      <c r="L179" s="230" t="str">
        <f t="shared" si="21"/>
        <v>.</v>
      </c>
      <c r="M179" s="231" t="str">
        <f t="shared" si="22"/>
        <v>.</v>
      </c>
      <c r="N179" s="231" t="str">
        <f t="shared" si="23"/>
        <v>.</v>
      </c>
      <c r="O179" s="231" t="str">
        <f t="shared" si="24"/>
        <v>.</v>
      </c>
      <c r="P179" s="232" t="str">
        <f t="shared" si="26"/>
        <v>.</v>
      </c>
      <c r="Q179" s="233" t="str">
        <f t="shared" si="27"/>
        <v>.</v>
      </c>
      <c r="R179" s="140"/>
      <c r="S179" s="140"/>
      <c r="T179" s="140"/>
      <c r="U179" s="140"/>
      <c r="V179" s="140"/>
      <c r="W179" s="140"/>
      <c r="X179" s="140"/>
      <c r="Y179" s="140"/>
      <c r="Z179" s="140"/>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row>
    <row r="180" spans="1:57" outlineLevel="1" x14ac:dyDescent="0.2">
      <c r="A180" s="234">
        <f>'Faults data'!A180</f>
        <v>163</v>
      </c>
      <c r="B180" s="320">
        <f>'Faults data'!B180</f>
        <v>0</v>
      </c>
      <c r="C180" s="223">
        <f>IFERROR(MATCH('Faults data'!F180,Lists!$C$11:$C$14,0),0)</f>
        <v>0</v>
      </c>
      <c r="D180" s="216">
        <f>VALUE('Faults data'!I180)</f>
        <v>0</v>
      </c>
      <c r="E180" s="224">
        <f t="shared" si="25"/>
        <v>0</v>
      </c>
      <c r="F180" s="224">
        <f>'Faults data'!M180</f>
        <v>0</v>
      </c>
      <c r="G180" s="224" t="str">
        <f>IF('Faults data'!N180=$G$17,$G$17,".")</f>
        <v>.</v>
      </c>
      <c r="H180" s="224" t="str">
        <f>IF(ISNUMBER('Faults data'!L180),'Faults data'!L180,".")</f>
        <v>.</v>
      </c>
      <c r="I180" s="224">
        <f>IF('Faults data'!S180=Lists!$F$11,0,1)</f>
        <v>1</v>
      </c>
      <c r="J180" s="240" t="str">
        <f t="shared" si="20"/>
        <v>.</v>
      </c>
      <c r="K180" s="241"/>
      <c r="L180" s="230" t="str">
        <f t="shared" si="21"/>
        <v>.</v>
      </c>
      <c r="M180" s="231" t="str">
        <f t="shared" si="22"/>
        <v>.</v>
      </c>
      <c r="N180" s="231" t="str">
        <f t="shared" si="23"/>
        <v>.</v>
      </c>
      <c r="O180" s="231" t="str">
        <f t="shared" si="24"/>
        <v>.</v>
      </c>
      <c r="P180" s="232" t="str">
        <f t="shared" si="26"/>
        <v>.</v>
      </c>
      <c r="Q180" s="233" t="str">
        <f t="shared" si="27"/>
        <v>.</v>
      </c>
      <c r="R180" s="140"/>
      <c r="S180" s="140"/>
      <c r="T180" s="140"/>
      <c r="U180" s="140"/>
      <c r="V180" s="140"/>
      <c r="W180" s="140"/>
      <c r="X180" s="140"/>
      <c r="Y180" s="140"/>
      <c r="Z180" s="14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row>
    <row r="181" spans="1:57" outlineLevel="1" x14ac:dyDescent="0.2">
      <c r="A181" s="234">
        <f>'Faults data'!A181</f>
        <v>164</v>
      </c>
      <c r="B181" s="320">
        <f>'Faults data'!B181</f>
        <v>0</v>
      </c>
      <c r="C181" s="223">
        <f>IFERROR(MATCH('Faults data'!F181,Lists!$C$11:$C$14,0),0)</f>
        <v>0</v>
      </c>
      <c r="D181" s="216">
        <f>VALUE('Faults data'!I181)</f>
        <v>0</v>
      </c>
      <c r="E181" s="224">
        <f t="shared" si="25"/>
        <v>0</v>
      </c>
      <c r="F181" s="224">
        <f>'Faults data'!M181</f>
        <v>0</v>
      </c>
      <c r="G181" s="224" t="str">
        <f>IF('Faults data'!N181=$G$17,$G$17,".")</f>
        <v>.</v>
      </c>
      <c r="H181" s="224" t="str">
        <f>IF(ISNUMBER('Faults data'!L181),'Faults data'!L181,".")</f>
        <v>.</v>
      </c>
      <c r="I181" s="224">
        <f>IF('Faults data'!S181=Lists!$F$11,0,1)</f>
        <v>1</v>
      </c>
      <c r="J181" s="240" t="str">
        <f t="shared" si="20"/>
        <v>.</v>
      </c>
      <c r="K181" s="241"/>
      <c r="L181" s="230" t="str">
        <f t="shared" si="21"/>
        <v>.</v>
      </c>
      <c r="M181" s="231" t="str">
        <f t="shared" si="22"/>
        <v>.</v>
      </c>
      <c r="N181" s="231" t="str">
        <f t="shared" si="23"/>
        <v>.</v>
      </c>
      <c r="O181" s="231" t="str">
        <f t="shared" si="24"/>
        <v>.</v>
      </c>
      <c r="P181" s="232" t="str">
        <f t="shared" si="26"/>
        <v>.</v>
      </c>
      <c r="Q181" s="233" t="str">
        <f t="shared" si="27"/>
        <v>.</v>
      </c>
      <c r="R181" s="140"/>
      <c r="S181" s="140"/>
      <c r="T181" s="140"/>
      <c r="U181" s="140"/>
      <c r="V181" s="140"/>
      <c r="W181" s="140"/>
      <c r="X181" s="140"/>
      <c r="Y181" s="140"/>
      <c r="Z181" s="140"/>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row>
    <row r="182" spans="1:57" outlineLevel="1" x14ac:dyDescent="0.2">
      <c r="A182" s="234">
        <f>'Faults data'!A182</f>
        <v>165</v>
      </c>
      <c r="B182" s="320">
        <f>'Faults data'!B182</f>
        <v>0</v>
      </c>
      <c r="C182" s="223">
        <f>IFERROR(MATCH('Faults data'!F182,Lists!$C$11:$C$14,0),0)</f>
        <v>0</v>
      </c>
      <c r="D182" s="216">
        <f>VALUE('Faults data'!I182)</f>
        <v>0</v>
      </c>
      <c r="E182" s="224">
        <f t="shared" si="25"/>
        <v>0</v>
      </c>
      <c r="F182" s="224">
        <f>'Faults data'!M182</f>
        <v>0</v>
      </c>
      <c r="G182" s="224" t="str">
        <f>IF('Faults data'!N182=$G$17,$G$17,".")</f>
        <v>.</v>
      </c>
      <c r="H182" s="224" t="str">
        <f>IF(ISNUMBER('Faults data'!L182),'Faults data'!L182,".")</f>
        <v>.</v>
      </c>
      <c r="I182" s="224">
        <f>IF('Faults data'!S182=Lists!$F$11,0,1)</f>
        <v>1</v>
      </c>
      <c r="J182" s="240" t="str">
        <f t="shared" si="20"/>
        <v>.</v>
      </c>
      <c r="K182" s="241"/>
      <c r="L182" s="230" t="str">
        <f t="shared" si="21"/>
        <v>.</v>
      </c>
      <c r="M182" s="231" t="str">
        <f t="shared" si="22"/>
        <v>.</v>
      </c>
      <c r="N182" s="231" t="str">
        <f t="shared" si="23"/>
        <v>.</v>
      </c>
      <c r="O182" s="231" t="str">
        <f t="shared" si="24"/>
        <v>.</v>
      </c>
      <c r="P182" s="232" t="str">
        <f t="shared" si="26"/>
        <v>.</v>
      </c>
      <c r="Q182" s="233" t="str">
        <f t="shared" si="27"/>
        <v>.</v>
      </c>
      <c r="R182" s="140"/>
      <c r="S182" s="140"/>
      <c r="T182" s="140"/>
      <c r="U182" s="140"/>
      <c r="V182" s="140"/>
      <c r="W182" s="140"/>
      <c r="X182" s="140"/>
      <c r="Y182" s="140"/>
      <c r="Z182" s="140"/>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row>
    <row r="183" spans="1:57" outlineLevel="1" x14ac:dyDescent="0.2">
      <c r="A183" s="234">
        <f>'Faults data'!A183</f>
        <v>166</v>
      </c>
      <c r="B183" s="320">
        <f>'Faults data'!B183</f>
        <v>0</v>
      </c>
      <c r="C183" s="223">
        <f>IFERROR(MATCH('Faults data'!F183,Lists!$C$11:$C$14,0),0)</f>
        <v>0</v>
      </c>
      <c r="D183" s="216">
        <f>VALUE('Faults data'!I183)</f>
        <v>0</v>
      </c>
      <c r="E183" s="224">
        <f t="shared" si="25"/>
        <v>0</v>
      </c>
      <c r="F183" s="224">
        <f>'Faults data'!M183</f>
        <v>0</v>
      </c>
      <c r="G183" s="224" t="str">
        <f>IF('Faults data'!N183=$G$17,$G$17,".")</f>
        <v>.</v>
      </c>
      <c r="H183" s="224" t="str">
        <f>IF(ISNUMBER('Faults data'!L183),'Faults data'!L183,".")</f>
        <v>.</v>
      </c>
      <c r="I183" s="224">
        <f>IF('Faults data'!S183=Lists!$F$11,0,1)</f>
        <v>1</v>
      </c>
      <c r="J183" s="240" t="str">
        <f t="shared" si="20"/>
        <v>.</v>
      </c>
      <c r="K183" s="241"/>
      <c r="L183" s="230" t="str">
        <f t="shared" si="21"/>
        <v>.</v>
      </c>
      <c r="M183" s="231" t="str">
        <f t="shared" si="22"/>
        <v>.</v>
      </c>
      <c r="N183" s="231" t="str">
        <f t="shared" si="23"/>
        <v>.</v>
      </c>
      <c r="O183" s="231" t="str">
        <f t="shared" si="24"/>
        <v>.</v>
      </c>
      <c r="P183" s="232" t="str">
        <f t="shared" si="26"/>
        <v>.</v>
      </c>
      <c r="Q183" s="233" t="str">
        <f t="shared" si="27"/>
        <v>.</v>
      </c>
      <c r="R183" s="140"/>
      <c r="S183" s="140"/>
      <c r="T183" s="140"/>
      <c r="U183" s="140"/>
      <c r="V183" s="140"/>
      <c r="W183" s="140"/>
      <c r="X183" s="140"/>
      <c r="Y183" s="140"/>
      <c r="Z183" s="140"/>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row>
    <row r="184" spans="1:57" outlineLevel="1" x14ac:dyDescent="0.2">
      <c r="A184" s="234">
        <f>'Faults data'!A184</f>
        <v>167</v>
      </c>
      <c r="B184" s="320">
        <f>'Faults data'!B184</f>
        <v>0</v>
      </c>
      <c r="C184" s="223">
        <f>IFERROR(MATCH('Faults data'!F184,Lists!$C$11:$C$14,0),0)</f>
        <v>0</v>
      </c>
      <c r="D184" s="216">
        <f>VALUE('Faults data'!I184)</f>
        <v>0</v>
      </c>
      <c r="E184" s="224">
        <f t="shared" si="25"/>
        <v>0</v>
      </c>
      <c r="F184" s="224">
        <f>'Faults data'!M184</f>
        <v>0</v>
      </c>
      <c r="G184" s="224" t="str">
        <f>IF('Faults data'!N184=$G$17,$G$17,".")</f>
        <v>.</v>
      </c>
      <c r="H184" s="224" t="str">
        <f>IF(ISNUMBER('Faults data'!L184),'Faults data'!L184,".")</f>
        <v>.</v>
      </c>
      <c r="I184" s="224">
        <f>IF('Faults data'!S184=Lists!$F$11,0,1)</f>
        <v>1</v>
      </c>
      <c r="J184" s="240" t="str">
        <f t="shared" si="20"/>
        <v>.</v>
      </c>
      <c r="K184" s="241"/>
      <c r="L184" s="230" t="str">
        <f t="shared" si="21"/>
        <v>.</v>
      </c>
      <c r="M184" s="231" t="str">
        <f t="shared" si="22"/>
        <v>.</v>
      </c>
      <c r="N184" s="231" t="str">
        <f t="shared" si="23"/>
        <v>.</v>
      </c>
      <c r="O184" s="231" t="str">
        <f t="shared" si="24"/>
        <v>.</v>
      </c>
      <c r="P184" s="232" t="str">
        <f t="shared" si="26"/>
        <v>.</v>
      </c>
      <c r="Q184" s="233" t="str">
        <f t="shared" si="27"/>
        <v>.</v>
      </c>
      <c r="R184" s="140"/>
      <c r="S184" s="140"/>
      <c r="T184" s="140"/>
      <c r="U184" s="140"/>
      <c r="V184" s="140"/>
      <c r="W184" s="140"/>
      <c r="X184" s="140"/>
      <c r="Y184" s="140"/>
      <c r="Z184" s="140"/>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row>
    <row r="185" spans="1:57" outlineLevel="1" x14ac:dyDescent="0.2">
      <c r="A185" s="234">
        <f>'Faults data'!A185</f>
        <v>168</v>
      </c>
      <c r="B185" s="320">
        <f>'Faults data'!B185</f>
        <v>0</v>
      </c>
      <c r="C185" s="223">
        <f>IFERROR(MATCH('Faults data'!F185,Lists!$C$11:$C$14,0),0)</f>
        <v>0</v>
      </c>
      <c r="D185" s="216">
        <f>VALUE('Faults data'!I185)</f>
        <v>0</v>
      </c>
      <c r="E185" s="224">
        <f t="shared" si="25"/>
        <v>0</v>
      </c>
      <c r="F185" s="224">
        <f>'Faults data'!M185</f>
        <v>0</v>
      </c>
      <c r="G185" s="224" t="str">
        <f>IF('Faults data'!N185=$G$17,$G$17,".")</f>
        <v>.</v>
      </c>
      <c r="H185" s="224" t="str">
        <f>IF(ISNUMBER('Faults data'!L185),'Faults data'!L185,".")</f>
        <v>.</v>
      </c>
      <c r="I185" s="224">
        <f>IF('Faults data'!S185=Lists!$F$11,0,1)</f>
        <v>1</v>
      </c>
      <c r="J185" s="240" t="str">
        <f t="shared" si="20"/>
        <v>.</v>
      </c>
      <c r="K185" s="241"/>
      <c r="L185" s="230" t="str">
        <f t="shared" si="21"/>
        <v>.</v>
      </c>
      <c r="M185" s="231" t="str">
        <f t="shared" si="22"/>
        <v>.</v>
      </c>
      <c r="N185" s="231" t="str">
        <f t="shared" si="23"/>
        <v>.</v>
      </c>
      <c r="O185" s="231" t="str">
        <f t="shared" si="24"/>
        <v>.</v>
      </c>
      <c r="P185" s="232" t="str">
        <f t="shared" si="26"/>
        <v>.</v>
      </c>
      <c r="Q185" s="233" t="str">
        <f t="shared" si="27"/>
        <v>.</v>
      </c>
      <c r="R185" s="140"/>
      <c r="S185" s="140"/>
      <c r="T185" s="140"/>
      <c r="U185" s="140"/>
      <c r="V185" s="140"/>
      <c r="W185" s="140"/>
      <c r="X185" s="140"/>
      <c r="Y185" s="140"/>
      <c r="Z185" s="140"/>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row>
    <row r="186" spans="1:57" outlineLevel="1" x14ac:dyDescent="0.2">
      <c r="A186" s="234">
        <f>'Faults data'!A186</f>
        <v>169</v>
      </c>
      <c r="B186" s="320">
        <f>'Faults data'!B186</f>
        <v>0</v>
      </c>
      <c r="C186" s="223">
        <f>IFERROR(MATCH('Faults data'!F186,Lists!$C$11:$C$14,0),0)</f>
        <v>0</v>
      </c>
      <c r="D186" s="216">
        <f>VALUE('Faults data'!I186)</f>
        <v>0</v>
      </c>
      <c r="E186" s="224">
        <f t="shared" si="25"/>
        <v>0</v>
      </c>
      <c r="F186" s="224">
        <f>'Faults data'!M186</f>
        <v>0</v>
      </c>
      <c r="G186" s="224" t="str">
        <f>IF('Faults data'!N186=$G$17,$G$17,".")</f>
        <v>.</v>
      </c>
      <c r="H186" s="224" t="str">
        <f>IF(ISNUMBER('Faults data'!L186),'Faults data'!L186,".")</f>
        <v>.</v>
      </c>
      <c r="I186" s="224">
        <f>IF('Faults data'!S186=Lists!$F$11,0,1)</f>
        <v>1</v>
      </c>
      <c r="J186" s="240" t="str">
        <f t="shared" si="20"/>
        <v>.</v>
      </c>
      <c r="K186" s="241"/>
      <c r="L186" s="230" t="str">
        <f t="shared" si="21"/>
        <v>.</v>
      </c>
      <c r="M186" s="231" t="str">
        <f t="shared" si="22"/>
        <v>.</v>
      </c>
      <c r="N186" s="231" t="str">
        <f t="shared" si="23"/>
        <v>.</v>
      </c>
      <c r="O186" s="231" t="str">
        <f t="shared" si="24"/>
        <v>.</v>
      </c>
      <c r="P186" s="232" t="str">
        <f t="shared" si="26"/>
        <v>.</v>
      </c>
      <c r="Q186" s="233" t="str">
        <f t="shared" si="27"/>
        <v>.</v>
      </c>
      <c r="R186" s="140"/>
      <c r="S186" s="140"/>
      <c r="T186" s="140"/>
      <c r="U186" s="140"/>
      <c r="V186" s="140"/>
      <c r="W186" s="140"/>
      <c r="X186" s="140"/>
      <c r="Y186" s="140"/>
      <c r="Z186" s="140"/>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row>
    <row r="187" spans="1:57" outlineLevel="1" x14ac:dyDescent="0.2">
      <c r="A187" s="234">
        <f>'Faults data'!A187</f>
        <v>170</v>
      </c>
      <c r="B187" s="320">
        <f>'Faults data'!B187</f>
        <v>0</v>
      </c>
      <c r="C187" s="223">
        <f>IFERROR(MATCH('Faults data'!F187,Lists!$C$11:$C$14,0),0)</f>
        <v>0</v>
      </c>
      <c r="D187" s="216">
        <f>VALUE('Faults data'!I187)</f>
        <v>0</v>
      </c>
      <c r="E187" s="224">
        <f t="shared" si="25"/>
        <v>0</v>
      </c>
      <c r="F187" s="224">
        <f>'Faults data'!M187</f>
        <v>0</v>
      </c>
      <c r="G187" s="224" t="str">
        <f>IF('Faults data'!N187=$G$17,$G$17,".")</f>
        <v>.</v>
      </c>
      <c r="H187" s="224" t="str">
        <f>IF(ISNUMBER('Faults data'!L187),'Faults data'!L187,".")</f>
        <v>.</v>
      </c>
      <c r="I187" s="224">
        <f>IF('Faults data'!S187=Lists!$F$11,0,1)</f>
        <v>1</v>
      </c>
      <c r="J187" s="240" t="str">
        <f t="shared" si="20"/>
        <v>.</v>
      </c>
      <c r="K187" s="241"/>
      <c r="L187" s="230" t="str">
        <f t="shared" si="21"/>
        <v>.</v>
      </c>
      <c r="M187" s="231" t="str">
        <f t="shared" si="22"/>
        <v>.</v>
      </c>
      <c r="N187" s="231" t="str">
        <f t="shared" si="23"/>
        <v>.</v>
      </c>
      <c r="O187" s="231" t="str">
        <f t="shared" si="24"/>
        <v>.</v>
      </c>
      <c r="P187" s="232" t="str">
        <f t="shared" si="26"/>
        <v>.</v>
      </c>
      <c r="Q187" s="233" t="str">
        <f t="shared" si="27"/>
        <v>.</v>
      </c>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row>
    <row r="188" spans="1:57" outlineLevel="1" x14ac:dyDescent="0.2">
      <c r="A188" s="234">
        <f>'Faults data'!A188</f>
        <v>171</v>
      </c>
      <c r="B188" s="320">
        <f>'Faults data'!B188</f>
        <v>0</v>
      </c>
      <c r="C188" s="223">
        <f>IFERROR(MATCH('Faults data'!F188,Lists!$C$11:$C$14,0),0)</f>
        <v>0</v>
      </c>
      <c r="D188" s="216">
        <f>VALUE('Faults data'!I188)</f>
        <v>0</v>
      </c>
      <c r="E188" s="224">
        <f t="shared" si="25"/>
        <v>0</v>
      </c>
      <c r="F188" s="224">
        <f>'Faults data'!M188</f>
        <v>0</v>
      </c>
      <c r="G188" s="224" t="str">
        <f>IF('Faults data'!N188=$G$17,$G$17,".")</f>
        <v>.</v>
      </c>
      <c r="H188" s="224" t="str">
        <f>IF(ISNUMBER('Faults data'!L188),'Faults data'!L188,".")</f>
        <v>.</v>
      </c>
      <c r="I188" s="224">
        <f>IF('Faults data'!S188=Lists!$F$11,0,1)</f>
        <v>1</v>
      </c>
      <c r="J188" s="240" t="str">
        <f t="shared" si="20"/>
        <v>.</v>
      </c>
      <c r="K188" s="241"/>
      <c r="L188" s="230" t="str">
        <f t="shared" si="21"/>
        <v>.</v>
      </c>
      <c r="M188" s="231" t="str">
        <f t="shared" si="22"/>
        <v>.</v>
      </c>
      <c r="N188" s="231" t="str">
        <f t="shared" si="23"/>
        <v>.</v>
      </c>
      <c r="O188" s="231" t="str">
        <f t="shared" si="24"/>
        <v>.</v>
      </c>
      <c r="P188" s="232" t="str">
        <f t="shared" si="26"/>
        <v>.</v>
      </c>
      <c r="Q188" s="233" t="str">
        <f t="shared" si="27"/>
        <v>.</v>
      </c>
      <c r="R188" s="140"/>
      <c r="S188" s="140"/>
      <c r="T188" s="140"/>
      <c r="U188" s="140"/>
      <c r="V188" s="140"/>
      <c r="W188" s="140"/>
      <c r="X188" s="140"/>
      <c r="Y188" s="140"/>
      <c r="Z188" s="140"/>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row>
    <row r="189" spans="1:57" outlineLevel="1" x14ac:dyDescent="0.2">
      <c r="A189" s="234">
        <f>'Faults data'!A189</f>
        <v>172</v>
      </c>
      <c r="B189" s="320">
        <f>'Faults data'!B189</f>
        <v>0</v>
      </c>
      <c r="C189" s="223">
        <f>IFERROR(MATCH('Faults data'!F189,Lists!$C$11:$C$14,0),0)</f>
        <v>0</v>
      </c>
      <c r="D189" s="216">
        <f>VALUE('Faults data'!I189)</f>
        <v>0</v>
      </c>
      <c r="E189" s="224">
        <f t="shared" si="25"/>
        <v>0</v>
      </c>
      <c r="F189" s="224">
        <f>'Faults data'!M189</f>
        <v>0</v>
      </c>
      <c r="G189" s="224" t="str">
        <f>IF('Faults data'!N189=$G$17,$G$17,".")</f>
        <v>.</v>
      </c>
      <c r="H189" s="224" t="str">
        <f>IF(ISNUMBER('Faults data'!L189),'Faults data'!L189,".")</f>
        <v>.</v>
      </c>
      <c r="I189" s="224">
        <f>IF('Faults data'!S189=Lists!$F$11,0,1)</f>
        <v>1</v>
      </c>
      <c r="J189" s="240" t="str">
        <f t="shared" si="20"/>
        <v>.</v>
      </c>
      <c r="K189" s="241"/>
      <c r="L189" s="230" t="str">
        <f t="shared" si="21"/>
        <v>.</v>
      </c>
      <c r="M189" s="231" t="str">
        <f t="shared" si="22"/>
        <v>.</v>
      </c>
      <c r="N189" s="231" t="str">
        <f t="shared" si="23"/>
        <v>.</v>
      </c>
      <c r="O189" s="231" t="str">
        <f t="shared" si="24"/>
        <v>.</v>
      </c>
      <c r="P189" s="232" t="str">
        <f t="shared" si="26"/>
        <v>.</v>
      </c>
      <c r="Q189" s="233" t="str">
        <f t="shared" si="27"/>
        <v>.</v>
      </c>
      <c r="R189" s="140"/>
      <c r="S189" s="140"/>
      <c r="T189" s="140"/>
      <c r="U189" s="140"/>
      <c r="V189" s="140"/>
      <c r="W189" s="140"/>
      <c r="X189" s="140"/>
      <c r="Y189" s="140"/>
      <c r="Z189" s="140"/>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row>
    <row r="190" spans="1:57" outlineLevel="1" x14ac:dyDescent="0.2">
      <c r="A190" s="234">
        <f>'Faults data'!A190</f>
        <v>173</v>
      </c>
      <c r="B190" s="320">
        <f>'Faults data'!B190</f>
        <v>0</v>
      </c>
      <c r="C190" s="223">
        <f>IFERROR(MATCH('Faults data'!F190,Lists!$C$11:$C$14,0),0)</f>
        <v>0</v>
      </c>
      <c r="D190" s="216">
        <f>VALUE('Faults data'!I190)</f>
        <v>0</v>
      </c>
      <c r="E190" s="224">
        <f t="shared" si="25"/>
        <v>0</v>
      </c>
      <c r="F190" s="224">
        <f>'Faults data'!M190</f>
        <v>0</v>
      </c>
      <c r="G190" s="224" t="str">
        <f>IF('Faults data'!N190=$G$17,$G$17,".")</f>
        <v>.</v>
      </c>
      <c r="H190" s="224" t="str">
        <f>IF(ISNUMBER('Faults data'!L190),'Faults data'!L190,".")</f>
        <v>.</v>
      </c>
      <c r="I190" s="224">
        <f>IF('Faults data'!S190=Lists!$F$11,0,1)</f>
        <v>1</v>
      </c>
      <c r="J190" s="240" t="str">
        <f t="shared" si="20"/>
        <v>.</v>
      </c>
      <c r="K190" s="241"/>
      <c r="L190" s="230" t="str">
        <f t="shared" si="21"/>
        <v>.</v>
      </c>
      <c r="M190" s="231" t="str">
        <f t="shared" si="22"/>
        <v>.</v>
      </c>
      <c r="N190" s="231" t="str">
        <f t="shared" si="23"/>
        <v>.</v>
      </c>
      <c r="O190" s="231" t="str">
        <f t="shared" si="24"/>
        <v>.</v>
      </c>
      <c r="P190" s="232" t="str">
        <f t="shared" si="26"/>
        <v>.</v>
      </c>
      <c r="Q190" s="233" t="str">
        <f t="shared" si="27"/>
        <v>.</v>
      </c>
      <c r="R190" s="140"/>
      <c r="S190" s="140"/>
      <c r="T190" s="140"/>
      <c r="U190" s="140"/>
      <c r="V190" s="140"/>
      <c r="W190" s="140"/>
      <c r="X190" s="140"/>
      <c r="Y190" s="140"/>
      <c r="Z190" s="14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row>
    <row r="191" spans="1:57" outlineLevel="1" x14ac:dyDescent="0.2">
      <c r="A191" s="234">
        <f>'Faults data'!A191</f>
        <v>174</v>
      </c>
      <c r="B191" s="320">
        <f>'Faults data'!B191</f>
        <v>0</v>
      </c>
      <c r="C191" s="223">
        <f>IFERROR(MATCH('Faults data'!F191,Lists!$C$11:$C$14,0),0)</f>
        <v>0</v>
      </c>
      <c r="D191" s="216">
        <f>VALUE('Faults data'!I191)</f>
        <v>0</v>
      </c>
      <c r="E191" s="224">
        <f t="shared" si="25"/>
        <v>0</v>
      </c>
      <c r="F191" s="224">
        <f>'Faults data'!M191</f>
        <v>0</v>
      </c>
      <c r="G191" s="224" t="str">
        <f>IF('Faults data'!N191=$G$17,$G$17,".")</f>
        <v>.</v>
      </c>
      <c r="H191" s="224" t="str">
        <f>IF(ISNUMBER('Faults data'!L191),'Faults data'!L191,".")</f>
        <v>.</v>
      </c>
      <c r="I191" s="224">
        <f>IF('Faults data'!S191=Lists!$F$11,0,1)</f>
        <v>1</v>
      </c>
      <c r="J191" s="240" t="str">
        <f t="shared" si="20"/>
        <v>.</v>
      </c>
      <c r="K191" s="241"/>
      <c r="L191" s="230" t="str">
        <f t="shared" si="21"/>
        <v>.</v>
      </c>
      <c r="M191" s="231" t="str">
        <f t="shared" si="22"/>
        <v>.</v>
      </c>
      <c r="N191" s="231" t="str">
        <f t="shared" si="23"/>
        <v>.</v>
      </c>
      <c r="O191" s="231" t="str">
        <f t="shared" si="24"/>
        <v>.</v>
      </c>
      <c r="P191" s="232" t="str">
        <f t="shared" si="26"/>
        <v>.</v>
      </c>
      <c r="Q191" s="233" t="str">
        <f t="shared" si="27"/>
        <v>.</v>
      </c>
      <c r="R191" s="140"/>
      <c r="S191" s="140"/>
      <c r="T191" s="140"/>
      <c r="U191" s="140"/>
      <c r="V191" s="140"/>
      <c r="W191" s="140"/>
      <c r="X191" s="140"/>
      <c r="Y191" s="140"/>
      <c r="Z191" s="140"/>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row>
    <row r="192" spans="1:57" outlineLevel="1" x14ac:dyDescent="0.2">
      <c r="A192" s="234">
        <f>'Faults data'!A192</f>
        <v>175</v>
      </c>
      <c r="B192" s="320">
        <f>'Faults data'!B192</f>
        <v>0</v>
      </c>
      <c r="C192" s="223">
        <f>IFERROR(MATCH('Faults data'!F192,Lists!$C$11:$C$14,0),0)</f>
        <v>0</v>
      </c>
      <c r="D192" s="216">
        <f>VALUE('Faults data'!I192)</f>
        <v>0</v>
      </c>
      <c r="E192" s="224">
        <f t="shared" si="25"/>
        <v>0</v>
      </c>
      <c r="F192" s="224">
        <f>'Faults data'!M192</f>
        <v>0</v>
      </c>
      <c r="G192" s="224" t="str">
        <f>IF('Faults data'!N192=$G$17,$G$17,".")</f>
        <v>.</v>
      </c>
      <c r="H192" s="224" t="str">
        <f>IF(ISNUMBER('Faults data'!L192),'Faults data'!L192,".")</f>
        <v>.</v>
      </c>
      <c r="I192" s="224">
        <f>IF('Faults data'!S192=Lists!$F$11,0,1)</f>
        <v>1</v>
      </c>
      <c r="J192" s="240" t="str">
        <f t="shared" si="20"/>
        <v>.</v>
      </c>
      <c r="K192" s="241"/>
      <c r="L192" s="230" t="str">
        <f t="shared" si="21"/>
        <v>.</v>
      </c>
      <c r="M192" s="231" t="str">
        <f t="shared" si="22"/>
        <v>.</v>
      </c>
      <c r="N192" s="231" t="str">
        <f t="shared" si="23"/>
        <v>.</v>
      </c>
      <c r="O192" s="231" t="str">
        <f t="shared" si="24"/>
        <v>.</v>
      </c>
      <c r="P192" s="232" t="str">
        <f t="shared" si="26"/>
        <v>.</v>
      </c>
      <c r="Q192" s="233" t="str">
        <f t="shared" si="27"/>
        <v>.</v>
      </c>
      <c r="R192" s="140"/>
      <c r="S192" s="140"/>
      <c r="T192" s="140"/>
      <c r="U192" s="140"/>
      <c r="V192" s="140"/>
      <c r="W192" s="140"/>
      <c r="X192" s="140"/>
      <c r="Y192" s="140"/>
      <c r="Z192" s="140"/>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row>
    <row r="193" spans="1:57" outlineLevel="1" x14ac:dyDescent="0.2">
      <c r="A193" s="234">
        <f>'Faults data'!A193</f>
        <v>176</v>
      </c>
      <c r="B193" s="320">
        <f>'Faults data'!B193</f>
        <v>0</v>
      </c>
      <c r="C193" s="223">
        <f>IFERROR(MATCH('Faults data'!F193,Lists!$C$11:$C$14,0),0)</f>
        <v>0</v>
      </c>
      <c r="D193" s="216">
        <f>VALUE('Faults data'!I193)</f>
        <v>0</v>
      </c>
      <c r="E193" s="224">
        <f t="shared" si="25"/>
        <v>0</v>
      </c>
      <c r="F193" s="224">
        <f>'Faults data'!M193</f>
        <v>0</v>
      </c>
      <c r="G193" s="224" t="str">
        <f>IF('Faults data'!N193=$G$17,$G$17,".")</f>
        <v>.</v>
      </c>
      <c r="H193" s="224" t="str">
        <f>IF(ISNUMBER('Faults data'!L193),'Faults data'!L193,".")</f>
        <v>.</v>
      </c>
      <c r="I193" s="224">
        <f>IF('Faults data'!S193=Lists!$F$11,0,1)</f>
        <v>1</v>
      </c>
      <c r="J193" s="240" t="str">
        <f t="shared" si="20"/>
        <v>.</v>
      </c>
      <c r="K193" s="241"/>
      <c r="L193" s="230" t="str">
        <f t="shared" si="21"/>
        <v>.</v>
      </c>
      <c r="M193" s="231" t="str">
        <f t="shared" si="22"/>
        <v>.</v>
      </c>
      <c r="N193" s="231" t="str">
        <f t="shared" si="23"/>
        <v>.</v>
      </c>
      <c r="O193" s="231" t="str">
        <f t="shared" si="24"/>
        <v>.</v>
      </c>
      <c r="P193" s="232" t="str">
        <f t="shared" si="26"/>
        <v>.</v>
      </c>
      <c r="Q193" s="233" t="str">
        <f t="shared" si="27"/>
        <v>.</v>
      </c>
      <c r="R193" s="140"/>
      <c r="S193" s="140"/>
      <c r="T193" s="140"/>
      <c r="U193" s="140"/>
      <c r="V193" s="140"/>
      <c r="W193" s="140"/>
      <c r="X193" s="140"/>
      <c r="Y193" s="140"/>
      <c r="Z193" s="140"/>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row>
    <row r="194" spans="1:57" outlineLevel="1" x14ac:dyDescent="0.2">
      <c r="A194" s="234">
        <f>'Faults data'!A194</f>
        <v>177</v>
      </c>
      <c r="B194" s="320">
        <f>'Faults data'!B194</f>
        <v>0</v>
      </c>
      <c r="C194" s="223">
        <f>IFERROR(MATCH('Faults data'!F194,Lists!$C$11:$C$14,0),0)</f>
        <v>0</v>
      </c>
      <c r="D194" s="216">
        <f>VALUE('Faults data'!I194)</f>
        <v>0</v>
      </c>
      <c r="E194" s="224">
        <f t="shared" si="25"/>
        <v>0</v>
      </c>
      <c r="F194" s="224">
        <f>'Faults data'!M194</f>
        <v>0</v>
      </c>
      <c r="G194" s="224" t="str">
        <f>IF('Faults data'!N194=$G$17,$G$17,".")</f>
        <v>.</v>
      </c>
      <c r="H194" s="224" t="str">
        <f>IF(ISNUMBER('Faults data'!L194),'Faults data'!L194,".")</f>
        <v>.</v>
      </c>
      <c r="I194" s="224">
        <f>IF('Faults data'!S194=Lists!$F$11,0,1)</f>
        <v>1</v>
      </c>
      <c r="J194" s="240" t="str">
        <f t="shared" si="20"/>
        <v>.</v>
      </c>
      <c r="K194" s="241"/>
      <c r="L194" s="230" t="str">
        <f t="shared" si="21"/>
        <v>.</v>
      </c>
      <c r="M194" s="231" t="str">
        <f t="shared" si="22"/>
        <v>.</v>
      </c>
      <c r="N194" s="231" t="str">
        <f t="shared" si="23"/>
        <v>.</v>
      </c>
      <c r="O194" s="231" t="str">
        <f t="shared" si="24"/>
        <v>.</v>
      </c>
      <c r="P194" s="232" t="str">
        <f t="shared" si="26"/>
        <v>.</v>
      </c>
      <c r="Q194" s="233" t="str">
        <f t="shared" si="27"/>
        <v>.</v>
      </c>
      <c r="R194" s="140"/>
      <c r="S194" s="140"/>
      <c r="T194" s="140"/>
      <c r="U194" s="140"/>
      <c r="V194" s="140"/>
      <c r="W194" s="140"/>
      <c r="X194" s="140"/>
      <c r="Y194" s="140"/>
      <c r="Z194" s="140"/>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row>
    <row r="195" spans="1:57" outlineLevel="1" x14ac:dyDescent="0.2">
      <c r="A195" s="234">
        <f>'Faults data'!A195</f>
        <v>178</v>
      </c>
      <c r="B195" s="320">
        <f>'Faults data'!B195</f>
        <v>0</v>
      </c>
      <c r="C195" s="223">
        <f>IFERROR(MATCH('Faults data'!F195,Lists!$C$11:$C$14,0),0)</f>
        <v>0</v>
      </c>
      <c r="D195" s="216">
        <f>VALUE('Faults data'!I195)</f>
        <v>0</v>
      </c>
      <c r="E195" s="224">
        <f t="shared" si="25"/>
        <v>0</v>
      </c>
      <c r="F195" s="224">
        <f>'Faults data'!M195</f>
        <v>0</v>
      </c>
      <c r="G195" s="224" t="str">
        <f>IF('Faults data'!N195=$G$17,$G$17,".")</f>
        <v>.</v>
      </c>
      <c r="H195" s="224" t="str">
        <f>IF(ISNUMBER('Faults data'!L195),'Faults data'!L195,".")</f>
        <v>.</v>
      </c>
      <c r="I195" s="224">
        <f>IF('Faults data'!S195=Lists!$F$11,0,1)</f>
        <v>1</v>
      </c>
      <c r="J195" s="240" t="str">
        <f t="shared" si="20"/>
        <v>.</v>
      </c>
      <c r="K195" s="241"/>
      <c r="L195" s="230" t="str">
        <f t="shared" si="21"/>
        <v>.</v>
      </c>
      <c r="M195" s="231" t="str">
        <f t="shared" si="22"/>
        <v>.</v>
      </c>
      <c r="N195" s="231" t="str">
        <f t="shared" si="23"/>
        <v>.</v>
      </c>
      <c r="O195" s="231" t="str">
        <f t="shared" si="24"/>
        <v>.</v>
      </c>
      <c r="P195" s="232" t="str">
        <f t="shared" si="26"/>
        <v>.</v>
      </c>
      <c r="Q195" s="233" t="str">
        <f t="shared" si="27"/>
        <v>.</v>
      </c>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row>
    <row r="196" spans="1:57" outlineLevel="1" x14ac:dyDescent="0.2">
      <c r="A196" s="234">
        <f>'Faults data'!A196</f>
        <v>179</v>
      </c>
      <c r="B196" s="320">
        <f>'Faults data'!B196</f>
        <v>0</v>
      </c>
      <c r="C196" s="223">
        <f>IFERROR(MATCH('Faults data'!F196,Lists!$C$11:$C$14,0),0)</f>
        <v>0</v>
      </c>
      <c r="D196" s="216">
        <f>VALUE('Faults data'!I196)</f>
        <v>0</v>
      </c>
      <c r="E196" s="224">
        <f t="shared" si="25"/>
        <v>0</v>
      </c>
      <c r="F196" s="224">
        <f>'Faults data'!M196</f>
        <v>0</v>
      </c>
      <c r="G196" s="224" t="str">
        <f>IF('Faults data'!N196=$G$17,$G$17,".")</f>
        <v>.</v>
      </c>
      <c r="H196" s="224" t="str">
        <f>IF(ISNUMBER('Faults data'!L196),'Faults data'!L196,".")</f>
        <v>.</v>
      </c>
      <c r="I196" s="224">
        <f>IF('Faults data'!S196=Lists!$F$11,0,1)</f>
        <v>1</v>
      </c>
      <c r="J196" s="240" t="str">
        <f t="shared" si="20"/>
        <v>.</v>
      </c>
      <c r="K196" s="241"/>
      <c r="L196" s="230" t="str">
        <f t="shared" si="21"/>
        <v>.</v>
      </c>
      <c r="M196" s="231" t="str">
        <f t="shared" si="22"/>
        <v>.</v>
      </c>
      <c r="N196" s="231" t="str">
        <f t="shared" si="23"/>
        <v>.</v>
      </c>
      <c r="O196" s="231" t="str">
        <f t="shared" si="24"/>
        <v>.</v>
      </c>
      <c r="P196" s="232" t="str">
        <f t="shared" si="26"/>
        <v>.</v>
      </c>
      <c r="Q196" s="233" t="str">
        <f t="shared" si="27"/>
        <v>.</v>
      </c>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row>
    <row r="197" spans="1:57" outlineLevel="1" x14ac:dyDescent="0.2">
      <c r="A197" s="234">
        <f>'Faults data'!A197</f>
        <v>180</v>
      </c>
      <c r="B197" s="320">
        <f>'Faults data'!B197</f>
        <v>0</v>
      </c>
      <c r="C197" s="223">
        <f>IFERROR(MATCH('Faults data'!F197,Lists!$C$11:$C$14,0),0)</f>
        <v>0</v>
      </c>
      <c r="D197" s="216">
        <f>VALUE('Faults data'!I197)</f>
        <v>0</v>
      </c>
      <c r="E197" s="224">
        <f t="shared" si="25"/>
        <v>0</v>
      </c>
      <c r="F197" s="224">
        <f>'Faults data'!M197</f>
        <v>0</v>
      </c>
      <c r="G197" s="224" t="str">
        <f>IF('Faults data'!N197=$G$17,$G$17,".")</f>
        <v>.</v>
      </c>
      <c r="H197" s="224" t="str">
        <f>IF(ISNUMBER('Faults data'!L197),'Faults data'!L197,".")</f>
        <v>.</v>
      </c>
      <c r="I197" s="224">
        <f>IF('Faults data'!S197=Lists!$F$11,0,1)</f>
        <v>1</v>
      </c>
      <c r="J197" s="240" t="str">
        <f t="shared" si="20"/>
        <v>.</v>
      </c>
      <c r="K197" s="241"/>
      <c r="L197" s="230" t="str">
        <f t="shared" si="21"/>
        <v>.</v>
      </c>
      <c r="M197" s="231" t="str">
        <f t="shared" si="22"/>
        <v>.</v>
      </c>
      <c r="N197" s="231" t="str">
        <f t="shared" si="23"/>
        <v>.</v>
      </c>
      <c r="O197" s="231" t="str">
        <f t="shared" si="24"/>
        <v>.</v>
      </c>
      <c r="P197" s="232" t="str">
        <f t="shared" si="26"/>
        <v>.</v>
      </c>
      <c r="Q197" s="233" t="str">
        <f t="shared" si="27"/>
        <v>.</v>
      </c>
      <c r="R197" s="140"/>
      <c r="S197" s="140"/>
      <c r="T197" s="140"/>
      <c r="U197" s="140"/>
      <c r="V197" s="140"/>
      <c r="W197" s="140"/>
      <c r="X197" s="140"/>
      <c r="Y197" s="140"/>
      <c r="Z197" s="140"/>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row>
    <row r="198" spans="1:57" outlineLevel="1" x14ac:dyDescent="0.2">
      <c r="A198" s="234">
        <f>'Faults data'!A198</f>
        <v>181</v>
      </c>
      <c r="B198" s="320">
        <f>'Faults data'!B198</f>
        <v>0</v>
      </c>
      <c r="C198" s="223">
        <f>IFERROR(MATCH('Faults data'!F198,Lists!$C$11:$C$14,0),0)</f>
        <v>0</v>
      </c>
      <c r="D198" s="216">
        <f>VALUE('Faults data'!I198)</f>
        <v>0</v>
      </c>
      <c r="E198" s="224">
        <f t="shared" si="25"/>
        <v>0</v>
      </c>
      <c r="F198" s="224">
        <f>'Faults data'!M198</f>
        <v>0</v>
      </c>
      <c r="G198" s="224" t="str">
        <f>IF('Faults data'!N198=$G$17,$G$17,".")</f>
        <v>.</v>
      </c>
      <c r="H198" s="224" t="str">
        <f>IF(ISNUMBER('Faults data'!L198),'Faults data'!L198,".")</f>
        <v>.</v>
      </c>
      <c r="I198" s="224">
        <f>IF('Faults data'!S198=Lists!$F$11,0,1)</f>
        <v>1</v>
      </c>
      <c r="J198" s="240" t="str">
        <f t="shared" si="20"/>
        <v>.</v>
      </c>
      <c r="K198" s="241"/>
      <c r="L198" s="230" t="str">
        <f t="shared" si="21"/>
        <v>.</v>
      </c>
      <c r="M198" s="231" t="str">
        <f t="shared" si="22"/>
        <v>.</v>
      </c>
      <c r="N198" s="231" t="str">
        <f t="shared" si="23"/>
        <v>.</v>
      </c>
      <c r="O198" s="231" t="str">
        <f t="shared" si="24"/>
        <v>.</v>
      </c>
      <c r="P198" s="232" t="str">
        <f t="shared" si="26"/>
        <v>.</v>
      </c>
      <c r="Q198" s="233" t="str">
        <f t="shared" si="27"/>
        <v>.</v>
      </c>
      <c r="R198" s="140"/>
      <c r="S198" s="140"/>
      <c r="T198" s="140"/>
      <c r="U198" s="140"/>
      <c r="V198" s="140"/>
      <c r="W198" s="140"/>
      <c r="X198" s="140"/>
      <c r="Y198" s="140"/>
      <c r="Z198" s="140"/>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row>
    <row r="199" spans="1:57" outlineLevel="1" x14ac:dyDescent="0.2">
      <c r="A199" s="234">
        <f>'Faults data'!A199</f>
        <v>182</v>
      </c>
      <c r="B199" s="320">
        <f>'Faults data'!B199</f>
        <v>0</v>
      </c>
      <c r="C199" s="223">
        <f>IFERROR(MATCH('Faults data'!F199,Lists!$C$11:$C$14,0),0)</f>
        <v>0</v>
      </c>
      <c r="D199" s="216">
        <f>VALUE('Faults data'!I199)</f>
        <v>0</v>
      </c>
      <c r="E199" s="224">
        <f t="shared" si="25"/>
        <v>0</v>
      </c>
      <c r="F199" s="224">
        <f>'Faults data'!M199</f>
        <v>0</v>
      </c>
      <c r="G199" s="224" t="str">
        <f>IF('Faults data'!N199=$G$17,$G$17,".")</f>
        <v>.</v>
      </c>
      <c r="H199" s="224" t="str">
        <f>IF(ISNUMBER('Faults data'!L199),'Faults data'!L199,".")</f>
        <v>.</v>
      </c>
      <c r="I199" s="224">
        <f>IF('Faults data'!S199=Lists!$F$11,0,1)</f>
        <v>1</v>
      </c>
      <c r="J199" s="240" t="str">
        <f t="shared" si="20"/>
        <v>.</v>
      </c>
      <c r="K199" s="241"/>
      <c r="L199" s="230" t="str">
        <f t="shared" si="21"/>
        <v>.</v>
      </c>
      <c r="M199" s="231" t="str">
        <f t="shared" si="22"/>
        <v>.</v>
      </c>
      <c r="N199" s="231" t="str">
        <f t="shared" si="23"/>
        <v>.</v>
      </c>
      <c r="O199" s="231" t="str">
        <f t="shared" si="24"/>
        <v>.</v>
      </c>
      <c r="P199" s="232" t="str">
        <f t="shared" si="26"/>
        <v>.</v>
      </c>
      <c r="Q199" s="233" t="str">
        <f t="shared" si="27"/>
        <v>.</v>
      </c>
      <c r="R199" s="140"/>
      <c r="S199" s="140"/>
      <c r="T199" s="140"/>
      <c r="U199" s="140"/>
      <c r="V199" s="140"/>
      <c r="W199" s="140"/>
      <c r="X199" s="140"/>
      <c r="Y199" s="140"/>
      <c r="Z199" s="140"/>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row>
    <row r="200" spans="1:57" outlineLevel="1" x14ac:dyDescent="0.2">
      <c r="A200" s="234">
        <f>'Faults data'!A200</f>
        <v>183</v>
      </c>
      <c r="B200" s="320">
        <f>'Faults data'!B200</f>
        <v>0</v>
      </c>
      <c r="C200" s="223">
        <f>IFERROR(MATCH('Faults data'!F200,Lists!$C$11:$C$14,0),0)</f>
        <v>0</v>
      </c>
      <c r="D200" s="216">
        <f>VALUE('Faults data'!I200)</f>
        <v>0</v>
      </c>
      <c r="E200" s="224">
        <f t="shared" si="25"/>
        <v>0</v>
      </c>
      <c r="F200" s="224">
        <f>'Faults data'!M200</f>
        <v>0</v>
      </c>
      <c r="G200" s="224" t="str">
        <f>IF('Faults data'!N200=$G$17,$G$17,".")</f>
        <v>.</v>
      </c>
      <c r="H200" s="224" t="str">
        <f>IF(ISNUMBER('Faults data'!L200),'Faults data'!L200,".")</f>
        <v>.</v>
      </c>
      <c r="I200" s="224">
        <f>IF('Faults data'!S200=Lists!$F$11,0,1)</f>
        <v>1</v>
      </c>
      <c r="J200" s="240" t="str">
        <f t="shared" si="20"/>
        <v>.</v>
      </c>
      <c r="K200" s="241"/>
      <c r="L200" s="230" t="str">
        <f t="shared" si="21"/>
        <v>.</v>
      </c>
      <c r="M200" s="231" t="str">
        <f t="shared" si="22"/>
        <v>.</v>
      </c>
      <c r="N200" s="231" t="str">
        <f t="shared" si="23"/>
        <v>.</v>
      </c>
      <c r="O200" s="231" t="str">
        <f t="shared" si="24"/>
        <v>.</v>
      </c>
      <c r="P200" s="232" t="str">
        <f t="shared" si="26"/>
        <v>.</v>
      </c>
      <c r="Q200" s="233" t="str">
        <f t="shared" si="27"/>
        <v>.</v>
      </c>
      <c r="R200" s="140"/>
      <c r="S200" s="140"/>
      <c r="T200" s="140"/>
      <c r="U200" s="140"/>
      <c r="V200" s="140"/>
      <c r="W200" s="140"/>
      <c r="X200" s="140"/>
      <c r="Y200" s="140"/>
      <c r="Z200" s="14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row>
    <row r="201" spans="1:57" outlineLevel="1" x14ac:dyDescent="0.2">
      <c r="A201" s="234">
        <f>'Faults data'!A201</f>
        <v>184</v>
      </c>
      <c r="B201" s="320">
        <f>'Faults data'!B201</f>
        <v>0</v>
      </c>
      <c r="C201" s="223">
        <f>IFERROR(MATCH('Faults data'!F201,Lists!$C$11:$C$14,0),0)</f>
        <v>0</v>
      </c>
      <c r="D201" s="216">
        <f>VALUE('Faults data'!I201)</f>
        <v>0</v>
      </c>
      <c r="E201" s="224">
        <f t="shared" si="25"/>
        <v>0</v>
      </c>
      <c r="F201" s="224">
        <f>'Faults data'!M201</f>
        <v>0</v>
      </c>
      <c r="G201" s="224" t="str">
        <f>IF('Faults data'!N201=$G$17,$G$17,".")</f>
        <v>.</v>
      </c>
      <c r="H201" s="224" t="str">
        <f>IF(ISNUMBER('Faults data'!L201),'Faults data'!L201,".")</f>
        <v>.</v>
      </c>
      <c r="I201" s="224">
        <f>IF('Faults data'!S201=Lists!$F$11,0,1)</f>
        <v>1</v>
      </c>
      <c r="J201" s="240" t="str">
        <f t="shared" si="20"/>
        <v>.</v>
      </c>
      <c r="K201" s="241"/>
      <c r="L201" s="230" t="str">
        <f t="shared" si="21"/>
        <v>.</v>
      </c>
      <c r="M201" s="231" t="str">
        <f t="shared" si="22"/>
        <v>.</v>
      </c>
      <c r="N201" s="231" t="str">
        <f t="shared" si="23"/>
        <v>.</v>
      </c>
      <c r="O201" s="231" t="str">
        <f t="shared" si="24"/>
        <v>.</v>
      </c>
      <c r="P201" s="232" t="str">
        <f t="shared" si="26"/>
        <v>.</v>
      </c>
      <c r="Q201" s="233" t="str">
        <f t="shared" si="27"/>
        <v>.</v>
      </c>
      <c r="R201" s="140"/>
      <c r="S201" s="140"/>
      <c r="T201" s="140"/>
      <c r="U201" s="140"/>
      <c r="V201" s="140"/>
      <c r="W201" s="140"/>
      <c r="X201" s="140"/>
      <c r="Y201" s="140"/>
      <c r="Z201" s="140"/>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row>
    <row r="202" spans="1:57" outlineLevel="1" x14ac:dyDescent="0.2">
      <c r="A202" s="234">
        <f>'Faults data'!A202</f>
        <v>185</v>
      </c>
      <c r="B202" s="320">
        <f>'Faults data'!B202</f>
        <v>0</v>
      </c>
      <c r="C202" s="223">
        <f>IFERROR(MATCH('Faults data'!F202,Lists!$C$11:$C$14,0),0)</f>
        <v>0</v>
      </c>
      <c r="D202" s="216">
        <f>VALUE('Faults data'!I202)</f>
        <v>0</v>
      </c>
      <c r="E202" s="224">
        <f t="shared" si="25"/>
        <v>0</v>
      </c>
      <c r="F202" s="224">
        <f>'Faults data'!M202</f>
        <v>0</v>
      </c>
      <c r="G202" s="224" t="str">
        <f>IF('Faults data'!N202=$G$17,$G$17,".")</f>
        <v>.</v>
      </c>
      <c r="H202" s="224" t="str">
        <f>IF(ISNUMBER('Faults data'!L202),'Faults data'!L202,".")</f>
        <v>.</v>
      </c>
      <c r="I202" s="224">
        <f>IF('Faults data'!S202=Lists!$F$11,0,1)</f>
        <v>1</v>
      </c>
      <c r="J202" s="240" t="str">
        <f t="shared" si="20"/>
        <v>.</v>
      </c>
      <c r="K202" s="241"/>
      <c r="L202" s="230" t="str">
        <f t="shared" si="21"/>
        <v>.</v>
      </c>
      <c r="M202" s="231" t="str">
        <f t="shared" si="22"/>
        <v>.</v>
      </c>
      <c r="N202" s="231" t="str">
        <f t="shared" si="23"/>
        <v>.</v>
      </c>
      <c r="O202" s="231" t="str">
        <f t="shared" si="24"/>
        <v>.</v>
      </c>
      <c r="P202" s="232" t="str">
        <f t="shared" si="26"/>
        <v>.</v>
      </c>
      <c r="Q202" s="233" t="str">
        <f t="shared" si="27"/>
        <v>.</v>
      </c>
      <c r="R202" s="140"/>
      <c r="S202" s="140"/>
      <c r="T202" s="140"/>
      <c r="U202" s="140"/>
      <c r="V202" s="140"/>
      <c r="W202" s="140"/>
      <c r="X202" s="140"/>
      <c r="Y202" s="140"/>
      <c r="Z202" s="140"/>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row>
    <row r="203" spans="1:57" outlineLevel="1" x14ac:dyDescent="0.2">
      <c r="A203" s="234">
        <f>'Faults data'!A203</f>
        <v>186</v>
      </c>
      <c r="B203" s="320">
        <f>'Faults data'!B203</f>
        <v>0</v>
      </c>
      <c r="C203" s="223">
        <f>IFERROR(MATCH('Faults data'!F203,Lists!$C$11:$C$14,0),0)</f>
        <v>0</v>
      </c>
      <c r="D203" s="216">
        <f>VALUE('Faults data'!I203)</f>
        <v>0</v>
      </c>
      <c r="E203" s="224">
        <f t="shared" si="25"/>
        <v>0</v>
      </c>
      <c r="F203" s="224">
        <f>'Faults data'!M203</f>
        <v>0</v>
      </c>
      <c r="G203" s="224" t="str">
        <f>IF('Faults data'!N203=$G$17,$G$17,".")</f>
        <v>.</v>
      </c>
      <c r="H203" s="224" t="str">
        <f>IF(ISNUMBER('Faults data'!L203),'Faults data'!L203,".")</f>
        <v>.</v>
      </c>
      <c r="I203" s="224">
        <f>IF('Faults data'!S203=Lists!$F$11,0,1)</f>
        <v>1</v>
      </c>
      <c r="J203" s="240" t="str">
        <f t="shared" si="20"/>
        <v>.</v>
      </c>
      <c r="K203" s="241"/>
      <c r="L203" s="230" t="str">
        <f t="shared" si="21"/>
        <v>.</v>
      </c>
      <c r="M203" s="231" t="str">
        <f t="shared" si="22"/>
        <v>.</v>
      </c>
      <c r="N203" s="231" t="str">
        <f t="shared" si="23"/>
        <v>.</v>
      </c>
      <c r="O203" s="231" t="str">
        <f t="shared" si="24"/>
        <v>.</v>
      </c>
      <c r="P203" s="232" t="str">
        <f t="shared" si="26"/>
        <v>.</v>
      </c>
      <c r="Q203" s="233" t="str">
        <f t="shared" si="27"/>
        <v>.</v>
      </c>
      <c r="R203" s="140"/>
      <c r="S203" s="140"/>
      <c r="T203" s="140"/>
      <c r="U203" s="140"/>
      <c r="V203" s="140"/>
      <c r="W203" s="140"/>
      <c r="X203" s="140"/>
      <c r="Y203" s="140"/>
      <c r="Z203" s="140"/>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row>
    <row r="204" spans="1:57" outlineLevel="1" x14ac:dyDescent="0.2">
      <c r="A204" s="234">
        <f>'Faults data'!A204</f>
        <v>187</v>
      </c>
      <c r="B204" s="320">
        <f>'Faults data'!B204</f>
        <v>0</v>
      </c>
      <c r="C204" s="223">
        <f>IFERROR(MATCH('Faults data'!F204,Lists!$C$11:$C$14,0),0)</f>
        <v>0</v>
      </c>
      <c r="D204" s="216">
        <f>VALUE('Faults data'!I204)</f>
        <v>0</v>
      </c>
      <c r="E204" s="224">
        <f t="shared" si="25"/>
        <v>0</v>
      </c>
      <c r="F204" s="224">
        <f>'Faults data'!M204</f>
        <v>0</v>
      </c>
      <c r="G204" s="224" t="str">
        <f>IF('Faults data'!N204=$G$17,$G$17,".")</f>
        <v>.</v>
      </c>
      <c r="H204" s="224" t="str">
        <f>IF(ISNUMBER('Faults data'!L204),'Faults data'!L204,".")</f>
        <v>.</v>
      </c>
      <c r="I204" s="224">
        <f>IF('Faults data'!S204=Lists!$F$11,0,1)</f>
        <v>1</v>
      </c>
      <c r="J204" s="240" t="str">
        <f t="shared" si="20"/>
        <v>.</v>
      </c>
      <c r="K204" s="241"/>
      <c r="L204" s="230" t="str">
        <f t="shared" si="21"/>
        <v>.</v>
      </c>
      <c r="M204" s="231" t="str">
        <f t="shared" si="22"/>
        <v>.</v>
      </c>
      <c r="N204" s="231" t="str">
        <f t="shared" si="23"/>
        <v>.</v>
      </c>
      <c r="O204" s="231" t="str">
        <f t="shared" si="24"/>
        <v>.</v>
      </c>
      <c r="P204" s="232" t="str">
        <f t="shared" si="26"/>
        <v>.</v>
      </c>
      <c r="Q204" s="233" t="str">
        <f t="shared" si="27"/>
        <v>.</v>
      </c>
      <c r="R204" s="140"/>
      <c r="S204" s="140"/>
      <c r="T204" s="140"/>
      <c r="U204" s="140"/>
      <c r="V204" s="140"/>
      <c r="W204" s="140"/>
      <c r="X204" s="140"/>
      <c r="Y204" s="140"/>
      <c r="Z204" s="140"/>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row>
    <row r="205" spans="1:57" outlineLevel="1" x14ac:dyDescent="0.2">
      <c r="A205" s="234">
        <f>'Faults data'!A205</f>
        <v>188</v>
      </c>
      <c r="B205" s="320">
        <f>'Faults data'!B205</f>
        <v>0</v>
      </c>
      <c r="C205" s="223">
        <f>IFERROR(MATCH('Faults data'!F205,Lists!$C$11:$C$14,0),0)</f>
        <v>0</v>
      </c>
      <c r="D205" s="216">
        <f>VALUE('Faults data'!I205)</f>
        <v>0</v>
      </c>
      <c r="E205" s="224">
        <f t="shared" si="25"/>
        <v>0</v>
      </c>
      <c r="F205" s="224">
        <f>'Faults data'!M205</f>
        <v>0</v>
      </c>
      <c r="G205" s="224" t="str">
        <f>IF('Faults data'!N205=$G$17,$G$17,".")</f>
        <v>.</v>
      </c>
      <c r="H205" s="224" t="str">
        <f>IF(ISNUMBER('Faults data'!L205),'Faults data'!L205,".")</f>
        <v>.</v>
      </c>
      <c r="I205" s="224">
        <f>IF('Faults data'!S205=Lists!$F$11,0,1)</f>
        <v>1</v>
      </c>
      <c r="J205" s="240" t="str">
        <f t="shared" si="20"/>
        <v>.</v>
      </c>
      <c r="K205" s="241"/>
      <c r="L205" s="230" t="str">
        <f t="shared" si="21"/>
        <v>.</v>
      </c>
      <c r="M205" s="231" t="str">
        <f t="shared" si="22"/>
        <v>.</v>
      </c>
      <c r="N205" s="231" t="str">
        <f t="shared" si="23"/>
        <v>.</v>
      </c>
      <c r="O205" s="231" t="str">
        <f t="shared" si="24"/>
        <v>.</v>
      </c>
      <c r="P205" s="232" t="str">
        <f t="shared" si="26"/>
        <v>.</v>
      </c>
      <c r="Q205" s="233" t="str">
        <f t="shared" si="27"/>
        <v>.</v>
      </c>
      <c r="R205" s="140"/>
      <c r="S205" s="140"/>
      <c r="T205" s="140"/>
      <c r="U205" s="140"/>
      <c r="V205" s="140"/>
      <c r="W205" s="140"/>
      <c r="X205" s="140"/>
      <c r="Y205" s="140"/>
      <c r="Z205" s="140"/>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row>
    <row r="206" spans="1:57" outlineLevel="1" x14ac:dyDescent="0.2">
      <c r="A206" s="234">
        <f>'Faults data'!A206</f>
        <v>189</v>
      </c>
      <c r="B206" s="320">
        <f>'Faults data'!B206</f>
        <v>0</v>
      </c>
      <c r="C206" s="223">
        <f>IFERROR(MATCH('Faults data'!F206,Lists!$C$11:$C$14,0),0)</f>
        <v>0</v>
      </c>
      <c r="D206" s="216">
        <f>VALUE('Faults data'!I206)</f>
        <v>0</v>
      </c>
      <c r="E206" s="224">
        <f t="shared" si="25"/>
        <v>0</v>
      </c>
      <c r="F206" s="224">
        <f>'Faults data'!M206</f>
        <v>0</v>
      </c>
      <c r="G206" s="224" t="str">
        <f>IF('Faults data'!N206=$G$17,$G$17,".")</f>
        <v>.</v>
      </c>
      <c r="H206" s="224" t="str">
        <f>IF(ISNUMBER('Faults data'!L206),'Faults data'!L206,".")</f>
        <v>.</v>
      </c>
      <c r="I206" s="224">
        <f>IF('Faults data'!S206=Lists!$F$11,0,1)</f>
        <v>1</v>
      </c>
      <c r="J206" s="240" t="str">
        <f t="shared" ref="J206:J269" si="28">IF(OR(C206&gt;0,E206=0,H206="."),".",H206)</f>
        <v>.</v>
      </c>
      <c r="K206" s="241"/>
      <c r="L206" s="230" t="str">
        <f t="shared" ref="L206:L269" si="29">IF(L$16=$F206,$J206,".")</f>
        <v>.</v>
      </c>
      <c r="M206" s="231" t="str">
        <f t="shared" ref="M206:M269" si="30">IF(AND(L206&gt;0,$G206=M$17),L206,".")</f>
        <v>.</v>
      </c>
      <c r="N206" s="231" t="str">
        <f t="shared" ref="N206:N269" si="31">IF(N$16=$F206,$J206,".")</f>
        <v>.</v>
      </c>
      <c r="O206" s="231" t="str">
        <f t="shared" si="24"/>
        <v>.</v>
      </c>
      <c r="P206" s="232" t="str">
        <f t="shared" si="26"/>
        <v>.</v>
      </c>
      <c r="Q206" s="233" t="str">
        <f t="shared" si="27"/>
        <v>.</v>
      </c>
      <c r="R206" s="140"/>
      <c r="S206" s="140"/>
      <c r="T206" s="140"/>
      <c r="U206" s="140"/>
      <c r="V206" s="140"/>
      <c r="W206" s="140"/>
      <c r="X206" s="140"/>
      <c r="Y206" s="140"/>
      <c r="Z206" s="140"/>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row>
    <row r="207" spans="1:57" outlineLevel="1" x14ac:dyDescent="0.2">
      <c r="A207" s="234">
        <f>'Faults data'!A207</f>
        <v>190</v>
      </c>
      <c r="B207" s="320">
        <f>'Faults data'!B207</f>
        <v>0</v>
      </c>
      <c r="C207" s="223">
        <f>IFERROR(MATCH('Faults data'!F207,Lists!$C$11:$C$14,0),0)</f>
        <v>0</v>
      </c>
      <c r="D207" s="216">
        <f>VALUE('Faults data'!I207)</f>
        <v>0</v>
      </c>
      <c r="E207" s="224">
        <f t="shared" si="25"/>
        <v>0</v>
      </c>
      <c r="F207" s="224">
        <f>'Faults data'!M207</f>
        <v>0</v>
      </c>
      <c r="G207" s="224" t="str">
        <f>IF('Faults data'!N207=$G$17,$G$17,".")</f>
        <v>.</v>
      </c>
      <c r="H207" s="224" t="str">
        <f>IF(ISNUMBER('Faults data'!L207),'Faults data'!L207,".")</f>
        <v>.</v>
      </c>
      <c r="I207" s="224">
        <f>IF('Faults data'!S207=Lists!$F$11,0,1)</f>
        <v>1</v>
      </c>
      <c r="J207" s="240" t="str">
        <f t="shared" si="28"/>
        <v>.</v>
      </c>
      <c r="K207" s="241"/>
      <c r="L207" s="230" t="str">
        <f t="shared" si="29"/>
        <v>.</v>
      </c>
      <c r="M207" s="231" t="str">
        <f t="shared" si="30"/>
        <v>.</v>
      </c>
      <c r="N207" s="231" t="str">
        <f t="shared" si="31"/>
        <v>.</v>
      </c>
      <c r="O207" s="231" t="str">
        <f t="shared" ref="O207:O270" si="32">IF(AND(N207&gt;=0,$G207=O$17),N207,".")</f>
        <v>.</v>
      </c>
      <c r="P207" s="232" t="str">
        <f t="shared" si="26"/>
        <v>.</v>
      </c>
      <c r="Q207" s="233" t="str">
        <f t="shared" si="27"/>
        <v>.</v>
      </c>
      <c r="R207" s="140"/>
      <c r="S207" s="140"/>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row>
    <row r="208" spans="1:57" outlineLevel="1" x14ac:dyDescent="0.2">
      <c r="A208" s="234">
        <f>'Faults data'!A208</f>
        <v>191</v>
      </c>
      <c r="B208" s="320">
        <f>'Faults data'!B208</f>
        <v>0</v>
      </c>
      <c r="C208" s="223">
        <f>IFERROR(MATCH('Faults data'!F208,Lists!$C$11:$C$14,0),0)</f>
        <v>0</v>
      </c>
      <c r="D208" s="216">
        <f>VALUE('Faults data'!I208)</f>
        <v>0</v>
      </c>
      <c r="E208" s="224">
        <f t="shared" ref="E208:E271" si="33">IFERROR(IF(OR(D208&lt;$C$9,D208&gt;$C$10),0,1),0)</f>
        <v>0</v>
      </c>
      <c r="F208" s="224">
        <f>'Faults data'!M208</f>
        <v>0</v>
      </c>
      <c r="G208" s="224" t="str">
        <f>IF('Faults data'!N208=$G$17,$G$17,".")</f>
        <v>.</v>
      </c>
      <c r="H208" s="224" t="str">
        <f>IF(ISNUMBER('Faults data'!L208),'Faults data'!L208,".")</f>
        <v>.</v>
      </c>
      <c r="I208" s="224">
        <f>IF('Faults data'!S208=Lists!$F$11,0,1)</f>
        <v>1</v>
      </c>
      <c r="J208" s="240" t="str">
        <f t="shared" si="28"/>
        <v>.</v>
      </c>
      <c r="K208" s="241"/>
      <c r="L208" s="230" t="str">
        <f t="shared" si="29"/>
        <v>.</v>
      </c>
      <c r="M208" s="231" t="str">
        <f t="shared" si="30"/>
        <v>.</v>
      </c>
      <c r="N208" s="231" t="str">
        <f t="shared" si="31"/>
        <v>.</v>
      </c>
      <c r="O208" s="231" t="str">
        <f t="shared" si="32"/>
        <v>.</v>
      </c>
      <c r="P208" s="232" t="str">
        <f t="shared" si="26"/>
        <v>.</v>
      </c>
      <c r="Q208" s="233" t="str">
        <f t="shared" si="27"/>
        <v>.</v>
      </c>
      <c r="R208" s="140"/>
      <c r="S208" s="140"/>
      <c r="T208" s="140"/>
      <c r="U208" s="140"/>
      <c r="V208" s="140"/>
      <c r="W208" s="140"/>
      <c r="X208" s="140"/>
      <c r="Y208" s="140"/>
      <c r="Z208" s="140"/>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row>
    <row r="209" spans="1:57" outlineLevel="1" x14ac:dyDescent="0.2">
      <c r="A209" s="234">
        <f>'Faults data'!A209</f>
        <v>192</v>
      </c>
      <c r="B209" s="320">
        <f>'Faults data'!B209</f>
        <v>0</v>
      </c>
      <c r="C209" s="223">
        <f>IFERROR(MATCH('Faults data'!F209,Lists!$C$11:$C$14,0),0)</f>
        <v>0</v>
      </c>
      <c r="D209" s="216">
        <f>VALUE('Faults data'!I209)</f>
        <v>0</v>
      </c>
      <c r="E209" s="224">
        <f t="shared" si="33"/>
        <v>0</v>
      </c>
      <c r="F209" s="224">
        <f>'Faults data'!M209</f>
        <v>0</v>
      </c>
      <c r="G209" s="224" t="str">
        <f>IF('Faults data'!N209=$G$17,$G$17,".")</f>
        <v>.</v>
      </c>
      <c r="H209" s="224" t="str">
        <f>IF(ISNUMBER('Faults data'!L209),'Faults data'!L209,".")</f>
        <v>.</v>
      </c>
      <c r="I209" s="224">
        <f>IF('Faults data'!S209=Lists!$F$11,0,1)</f>
        <v>1</v>
      </c>
      <c r="J209" s="240" t="str">
        <f t="shared" si="28"/>
        <v>.</v>
      </c>
      <c r="K209" s="241"/>
      <c r="L209" s="230" t="str">
        <f t="shared" si="29"/>
        <v>.</v>
      </c>
      <c r="M209" s="231" t="str">
        <f t="shared" si="30"/>
        <v>.</v>
      </c>
      <c r="N209" s="231" t="str">
        <f t="shared" si="31"/>
        <v>.</v>
      </c>
      <c r="O209" s="231" t="str">
        <f t="shared" si="32"/>
        <v>.</v>
      </c>
      <c r="P209" s="232" t="str">
        <f t="shared" si="26"/>
        <v>.</v>
      </c>
      <c r="Q209" s="233" t="str">
        <f t="shared" si="27"/>
        <v>.</v>
      </c>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row>
    <row r="210" spans="1:57" outlineLevel="1" x14ac:dyDescent="0.2">
      <c r="A210" s="234">
        <f>'Faults data'!A210</f>
        <v>193</v>
      </c>
      <c r="B210" s="320">
        <f>'Faults data'!B210</f>
        <v>0</v>
      </c>
      <c r="C210" s="223">
        <f>IFERROR(MATCH('Faults data'!F210,Lists!$C$11:$C$14,0),0)</f>
        <v>0</v>
      </c>
      <c r="D210" s="216">
        <f>VALUE('Faults data'!I210)</f>
        <v>0</v>
      </c>
      <c r="E210" s="224">
        <f t="shared" si="33"/>
        <v>0</v>
      </c>
      <c r="F210" s="224">
        <f>'Faults data'!M210</f>
        <v>0</v>
      </c>
      <c r="G210" s="224" t="str">
        <f>IF('Faults data'!N210=$G$17,$G$17,".")</f>
        <v>.</v>
      </c>
      <c r="H210" s="224" t="str">
        <f>IF(ISNUMBER('Faults data'!L210),'Faults data'!L210,".")</f>
        <v>.</v>
      </c>
      <c r="I210" s="224">
        <f>IF('Faults data'!S210=Lists!$F$11,0,1)</f>
        <v>1</v>
      </c>
      <c r="J210" s="240" t="str">
        <f t="shared" si="28"/>
        <v>.</v>
      </c>
      <c r="K210" s="241"/>
      <c r="L210" s="230" t="str">
        <f t="shared" si="29"/>
        <v>.</v>
      </c>
      <c r="M210" s="231" t="str">
        <f t="shared" si="30"/>
        <v>.</v>
      </c>
      <c r="N210" s="231" t="str">
        <f t="shared" si="31"/>
        <v>.</v>
      </c>
      <c r="O210" s="231" t="str">
        <f t="shared" si="32"/>
        <v>.</v>
      </c>
      <c r="P210" s="232" t="str">
        <f t="shared" si="26"/>
        <v>.</v>
      </c>
      <c r="Q210" s="233" t="str">
        <f t="shared" si="27"/>
        <v>.</v>
      </c>
      <c r="R210" s="140"/>
      <c r="S210" s="140"/>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row>
    <row r="211" spans="1:57" outlineLevel="1" x14ac:dyDescent="0.2">
      <c r="A211" s="234">
        <f>'Faults data'!A211</f>
        <v>194</v>
      </c>
      <c r="B211" s="320">
        <f>'Faults data'!B211</f>
        <v>0</v>
      </c>
      <c r="C211" s="223">
        <f>IFERROR(MATCH('Faults data'!F211,Lists!$C$11:$C$14,0),0)</f>
        <v>0</v>
      </c>
      <c r="D211" s="216">
        <f>VALUE('Faults data'!I211)</f>
        <v>0</v>
      </c>
      <c r="E211" s="224">
        <f t="shared" si="33"/>
        <v>0</v>
      </c>
      <c r="F211" s="224">
        <f>'Faults data'!M211</f>
        <v>0</v>
      </c>
      <c r="G211" s="224" t="str">
        <f>IF('Faults data'!N211=$G$17,$G$17,".")</f>
        <v>.</v>
      </c>
      <c r="H211" s="224" t="str">
        <f>IF(ISNUMBER('Faults data'!L211),'Faults data'!L211,".")</f>
        <v>.</v>
      </c>
      <c r="I211" s="224">
        <f>IF('Faults data'!S211=Lists!$F$11,0,1)</f>
        <v>1</v>
      </c>
      <c r="J211" s="240" t="str">
        <f t="shared" si="28"/>
        <v>.</v>
      </c>
      <c r="K211" s="241"/>
      <c r="L211" s="230" t="str">
        <f t="shared" si="29"/>
        <v>.</v>
      </c>
      <c r="M211" s="231" t="str">
        <f t="shared" si="30"/>
        <v>.</v>
      </c>
      <c r="N211" s="231" t="str">
        <f t="shared" si="31"/>
        <v>.</v>
      </c>
      <c r="O211" s="231" t="str">
        <f t="shared" si="32"/>
        <v>.</v>
      </c>
      <c r="P211" s="232" t="str">
        <f t="shared" si="26"/>
        <v>.</v>
      </c>
      <c r="Q211" s="233" t="str">
        <f t="shared" si="27"/>
        <v>.</v>
      </c>
      <c r="R211" s="140"/>
      <c r="S211" s="140"/>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row>
    <row r="212" spans="1:57" outlineLevel="1" x14ac:dyDescent="0.2">
      <c r="A212" s="234">
        <f>'Faults data'!A212</f>
        <v>195</v>
      </c>
      <c r="B212" s="320">
        <f>'Faults data'!B212</f>
        <v>0</v>
      </c>
      <c r="C212" s="223">
        <f>IFERROR(MATCH('Faults data'!F212,Lists!$C$11:$C$14,0),0)</f>
        <v>0</v>
      </c>
      <c r="D212" s="216">
        <f>VALUE('Faults data'!I212)</f>
        <v>0</v>
      </c>
      <c r="E212" s="224">
        <f t="shared" si="33"/>
        <v>0</v>
      </c>
      <c r="F212" s="224">
        <f>'Faults data'!M212</f>
        <v>0</v>
      </c>
      <c r="G212" s="224" t="str">
        <f>IF('Faults data'!N212=$G$17,$G$17,".")</f>
        <v>.</v>
      </c>
      <c r="H212" s="224" t="str">
        <f>IF(ISNUMBER('Faults data'!L212),'Faults data'!L212,".")</f>
        <v>.</v>
      </c>
      <c r="I212" s="224">
        <f>IF('Faults data'!S212=Lists!$F$11,0,1)</f>
        <v>1</v>
      </c>
      <c r="J212" s="240" t="str">
        <f t="shared" si="28"/>
        <v>.</v>
      </c>
      <c r="K212" s="241"/>
      <c r="L212" s="230" t="str">
        <f t="shared" si="29"/>
        <v>.</v>
      </c>
      <c r="M212" s="231" t="str">
        <f t="shared" si="30"/>
        <v>.</v>
      </c>
      <c r="N212" s="231" t="str">
        <f t="shared" si="31"/>
        <v>.</v>
      </c>
      <c r="O212" s="231" t="str">
        <f t="shared" si="32"/>
        <v>.</v>
      </c>
      <c r="P212" s="232" t="str">
        <f t="shared" si="26"/>
        <v>.</v>
      </c>
      <c r="Q212" s="233" t="str">
        <f t="shared" si="27"/>
        <v>.</v>
      </c>
      <c r="R212" s="140"/>
      <c r="S212" s="140"/>
      <c r="T212" s="140"/>
      <c r="U212" s="140"/>
      <c r="V212" s="140"/>
      <c r="W212" s="140"/>
      <c r="X212" s="140"/>
      <c r="Y212" s="140"/>
      <c r="Z212" s="140"/>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row>
    <row r="213" spans="1:57" outlineLevel="1" x14ac:dyDescent="0.2">
      <c r="A213" s="234">
        <f>'Faults data'!A213</f>
        <v>196</v>
      </c>
      <c r="B213" s="320">
        <f>'Faults data'!B213</f>
        <v>0</v>
      </c>
      <c r="C213" s="223">
        <f>IFERROR(MATCH('Faults data'!F213,Lists!$C$11:$C$14,0),0)</f>
        <v>0</v>
      </c>
      <c r="D213" s="216">
        <f>VALUE('Faults data'!I213)</f>
        <v>0</v>
      </c>
      <c r="E213" s="224">
        <f t="shared" si="33"/>
        <v>0</v>
      </c>
      <c r="F213" s="224">
        <f>'Faults data'!M213</f>
        <v>0</v>
      </c>
      <c r="G213" s="224" t="str">
        <f>IF('Faults data'!N213=$G$17,$G$17,".")</f>
        <v>.</v>
      </c>
      <c r="H213" s="224" t="str">
        <f>IF(ISNUMBER('Faults data'!L213),'Faults data'!L213,".")</f>
        <v>.</v>
      </c>
      <c r="I213" s="224">
        <f>IF('Faults data'!S213=Lists!$F$11,0,1)</f>
        <v>1</v>
      </c>
      <c r="J213" s="240" t="str">
        <f t="shared" si="28"/>
        <v>.</v>
      </c>
      <c r="K213" s="241"/>
      <c r="L213" s="230" t="str">
        <f t="shared" si="29"/>
        <v>.</v>
      </c>
      <c r="M213" s="231" t="str">
        <f t="shared" si="30"/>
        <v>.</v>
      </c>
      <c r="N213" s="231" t="str">
        <f t="shared" si="31"/>
        <v>.</v>
      </c>
      <c r="O213" s="231" t="str">
        <f t="shared" si="32"/>
        <v>.</v>
      </c>
      <c r="P213" s="232" t="str">
        <f t="shared" si="26"/>
        <v>.</v>
      </c>
      <c r="Q213" s="233" t="str">
        <f t="shared" si="27"/>
        <v>.</v>
      </c>
      <c r="R213" s="140"/>
      <c r="S213" s="140"/>
      <c r="T213" s="140"/>
      <c r="U213" s="140"/>
      <c r="V213" s="140"/>
      <c r="W213" s="140"/>
      <c r="X213" s="140"/>
      <c r="Y213" s="140"/>
      <c r="Z213" s="140"/>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row>
    <row r="214" spans="1:57" outlineLevel="1" x14ac:dyDescent="0.2">
      <c r="A214" s="234">
        <f>'Faults data'!A214</f>
        <v>197</v>
      </c>
      <c r="B214" s="320">
        <f>'Faults data'!B214</f>
        <v>0</v>
      </c>
      <c r="C214" s="223">
        <f>IFERROR(MATCH('Faults data'!F214,Lists!$C$11:$C$14,0),0)</f>
        <v>0</v>
      </c>
      <c r="D214" s="216">
        <f>VALUE('Faults data'!I214)</f>
        <v>0</v>
      </c>
      <c r="E214" s="224">
        <f t="shared" si="33"/>
        <v>0</v>
      </c>
      <c r="F214" s="224">
        <f>'Faults data'!M214</f>
        <v>0</v>
      </c>
      <c r="G214" s="224" t="str">
        <f>IF('Faults data'!N214=$G$17,$G$17,".")</f>
        <v>.</v>
      </c>
      <c r="H214" s="224" t="str">
        <f>IF(ISNUMBER('Faults data'!L214),'Faults data'!L214,".")</f>
        <v>.</v>
      </c>
      <c r="I214" s="224">
        <f>IF('Faults data'!S214=Lists!$F$11,0,1)</f>
        <v>1</v>
      </c>
      <c r="J214" s="240" t="str">
        <f t="shared" si="28"/>
        <v>.</v>
      </c>
      <c r="K214" s="241"/>
      <c r="L214" s="230" t="str">
        <f t="shared" si="29"/>
        <v>.</v>
      </c>
      <c r="M214" s="231" t="str">
        <f t="shared" si="30"/>
        <v>.</v>
      </c>
      <c r="N214" s="231" t="str">
        <f t="shared" si="31"/>
        <v>.</v>
      </c>
      <c r="O214" s="231" t="str">
        <f t="shared" si="32"/>
        <v>.</v>
      </c>
      <c r="P214" s="232" t="str">
        <f t="shared" si="26"/>
        <v>.</v>
      </c>
      <c r="Q214" s="233" t="str">
        <f t="shared" si="27"/>
        <v>.</v>
      </c>
      <c r="R214" s="140"/>
      <c r="S214" s="140"/>
      <c r="T214" s="140"/>
      <c r="U214" s="140"/>
      <c r="V214" s="140"/>
      <c r="W214" s="140"/>
      <c r="X214" s="140"/>
      <c r="Y214" s="140"/>
      <c r="Z214" s="140"/>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row>
    <row r="215" spans="1:57" outlineLevel="1" x14ac:dyDescent="0.2">
      <c r="A215" s="234">
        <f>'Faults data'!A215</f>
        <v>198</v>
      </c>
      <c r="B215" s="320">
        <f>'Faults data'!B215</f>
        <v>0</v>
      </c>
      <c r="C215" s="223">
        <f>IFERROR(MATCH('Faults data'!F215,Lists!$C$11:$C$14,0),0)</f>
        <v>0</v>
      </c>
      <c r="D215" s="216">
        <f>VALUE('Faults data'!I215)</f>
        <v>0</v>
      </c>
      <c r="E215" s="224">
        <f t="shared" si="33"/>
        <v>0</v>
      </c>
      <c r="F215" s="224">
        <f>'Faults data'!M215</f>
        <v>0</v>
      </c>
      <c r="G215" s="224" t="str">
        <f>IF('Faults data'!N215=$G$17,$G$17,".")</f>
        <v>.</v>
      </c>
      <c r="H215" s="224" t="str">
        <f>IF(ISNUMBER('Faults data'!L215),'Faults data'!L215,".")</f>
        <v>.</v>
      </c>
      <c r="I215" s="224">
        <f>IF('Faults data'!S215=Lists!$F$11,0,1)</f>
        <v>1</v>
      </c>
      <c r="J215" s="240" t="str">
        <f t="shared" si="28"/>
        <v>.</v>
      </c>
      <c r="K215" s="241"/>
      <c r="L215" s="230" t="str">
        <f t="shared" si="29"/>
        <v>.</v>
      </c>
      <c r="M215" s="231" t="str">
        <f t="shared" si="30"/>
        <v>.</v>
      </c>
      <c r="N215" s="231" t="str">
        <f t="shared" si="31"/>
        <v>.</v>
      </c>
      <c r="O215" s="231" t="str">
        <f t="shared" si="32"/>
        <v>.</v>
      </c>
      <c r="P215" s="232" t="str">
        <f t="shared" ref="P215:P278" si="34">IF(L215&gt;P$9,L215,".")</f>
        <v>.</v>
      </c>
      <c r="Q215" s="233" t="str">
        <f t="shared" ref="Q215:Q278" si="35">IF(N215&gt;Q$9,N215,".")</f>
        <v>.</v>
      </c>
      <c r="R215" s="140"/>
      <c r="S215" s="140"/>
      <c r="T215" s="140"/>
      <c r="U215" s="140"/>
      <c r="V215" s="140"/>
      <c r="W215" s="140"/>
      <c r="X215" s="140"/>
      <c r="Y215" s="140"/>
      <c r="Z215" s="140"/>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row>
    <row r="216" spans="1:57" outlineLevel="1" x14ac:dyDescent="0.2">
      <c r="A216" s="234">
        <f>'Faults data'!A216</f>
        <v>199</v>
      </c>
      <c r="B216" s="320">
        <f>'Faults data'!B216</f>
        <v>0</v>
      </c>
      <c r="C216" s="223">
        <f>IFERROR(MATCH('Faults data'!F216,Lists!$C$11:$C$14,0),0)</f>
        <v>0</v>
      </c>
      <c r="D216" s="216">
        <f>VALUE('Faults data'!I216)</f>
        <v>0</v>
      </c>
      <c r="E216" s="224">
        <f t="shared" si="33"/>
        <v>0</v>
      </c>
      <c r="F216" s="224">
        <f>'Faults data'!M216</f>
        <v>0</v>
      </c>
      <c r="G216" s="224" t="str">
        <f>IF('Faults data'!N216=$G$17,$G$17,".")</f>
        <v>.</v>
      </c>
      <c r="H216" s="224" t="str">
        <f>IF(ISNUMBER('Faults data'!L216),'Faults data'!L216,".")</f>
        <v>.</v>
      </c>
      <c r="I216" s="224">
        <f>IF('Faults data'!S216=Lists!$F$11,0,1)</f>
        <v>1</v>
      </c>
      <c r="J216" s="240" t="str">
        <f t="shared" si="28"/>
        <v>.</v>
      </c>
      <c r="K216" s="241"/>
      <c r="L216" s="230" t="str">
        <f t="shared" si="29"/>
        <v>.</v>
      </c>
      <c r="M216" s="231" t="str">
        <f t="shared" si="30"/>
        <v>.</v>
      </c>
      <c r="N216" s="231" t="str">
        <f t="shared" si="31"/>
        <v>.</v>
      </c>
      <c r="O216" s="231" t="str">
        <f t="shared" si="32"/>
        <v>.</v>
      </c>
      <c r="P216" s="232" t="str">
        <f t="shared" si="34"/>
        <v>.</v>
      </c>
      <c r="Q216" s="233" t="str">
        <f t="shared" si="35"/>
        <v>.</v>
      </c>
      <c r="R216" s="140"/>
      <c r="S216" s="140"/>
      <c r="T216" s="140"/>
      <c r="U216" s="140"/>
      <c r="V216" s="140"/>
      <c r="W216" s="140"/>
      <c r="X216" s="140"/>
      <c r="Y216" s="140"/>
      <c r="Z216" s="140"/>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row>
    <row r="217" spans="1:57" outlineLevel="1" x14ac:dyDescent="0.2">
      <c r="A217" s="234">
        <f>'Faults data'!A217</f>
        <v>200</v>
      </c>
      <c r="B217" s="320">
        <f>'Faults data'!B217</f>
        <v>0</v>
      </c>
      <c r="C217" s="223">
        <f>IFERROR(MATCH('Faults data'!F217,Lists!$C$11:$C$14,0),0)</f>
        <v>0</v>
      </c>
      <c r="D217" s="216">
        <f>VALUE('Faults data'!I217)</f>
        <v>0</v>
      </c>
      <c r="E217" s="224">
        <f t="shared" si="33"/>
        <v>0</v>
      </c>
      <c r="F217" s="224">
        <f>'Faults data'!M217</f>
        <v>0</v>
      </c>
      <c r="G217" s="224" t="str">
        <f>IF('Faults data'!N217=$G$17,$G$17,".")</f>
        <v>.</v>
      </c>
      <c r="H217" s="224" t="str">
        <f>IF(ISNUMBER('Faults data'!L217),'Faults data'!L217,".")</f>
        <v>.</v>
      </c>
      <c r="I217" s="224">
        <f>IF('Faults data'!S217=Lists!$F$11,0,1)</f>
        <v>1</v>
      </c>
      <c r="J217" s="240" t="str">
        <f t="shared" si="28"/>
        <v>.</v>
      </c>
      <c r="K217" s="241"/>
      <c r="L217" s="230" t="str">
        <f t="shared" si="29"/>
        <v>.</v>
      </c>
      <c r="M217" s="231" t="str">
        <f t="shared" si="30"/>
        <v>.</v>
      </c>
      <c r="N217" s="231" t="str">
        <f t="shared" si="31"/>
        <v>.</v>
      </c>
      <c r="O217" s="231" t="str">
        <f t="shared" si="32"/>
        <v>.</v>
      </c>
      <c r="P217" s="232" t="str">
        <f t="shared" si="34"/>
        <v>.</v>
      </c>
      <c r="Q217" s="233" t="str">
        <f t="shared" si="35"/>
        <v>.</v>
      </c>
      <c r="R217" s="140"/>
      <c r="S217" s="140"/>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row>
    <row r="218" spans="1:57" outlineLevel="1" x14ac:dyDescent="0.2">
      <c r="A218" s="234">
        <f>'Faults data'!A218</f>
        <v>201</v>
      </c>
      <c r="B218" s="320">
        <f>'Faults data'!B218</f>
        <v>0</v>
      </c>
      <c r="C218" s="223">
        <f>IFERROR(MATCH('Faults data'!F218,Lists!$C$11:$C$14,0),0)</f>
        <v>0</v>
      </c>
      <c r="D218" s="216">
        <f>VALUE('Faults data'!I218)</f>
        <v>0</v>
      </c>
      <c r="E218" s="224">
        <f t="shared" si="33"/>
        <v>0</v>
      </c>
      <c r="F218" s="224">
        <f>'Faults data'!M218</f>
        <v>0</v>
      </c>
      <c r="G218" s="224" t="str">
        <f>IF('Faults data'!N218=$G$17,$G$17,".")</f>
        <v>.</v>
      </c>
      <c r="H218" s="224" t="str">
        <f>IF(ISNUMBER('Faults data'!L218),'Faults data'!L218,".")</f>
        <v>.</v>
      </c>
      <c r="I218" s="224">
        <f>IF('Faults data'!S218=Lists!$F$11,0,1)</f>
        <v>1</v>
      </c>
      <c r="J218" s="240" t="str">
        <f t="shared" si="28"/>
        <v>.</v>
      </c>
      <c r="K218" s="241"/>
      <c r="L218" s="230" t="str">
        <f t="shared" si="29"/>
        <v>.</v>
      </c>
      <c r="M218" s="231" t="str">
        <f t="shared" si="30"/>
        <v>.</v>
      </c>
      <c r="N218" s="231" t="str">
        <f t="shared" si="31"/>
        <v>.</v>
      </c>
      <c r="O218" s="231" t="str">
        <f t="shared" si="32"/>
        <v>.</v>
      </c>
      <c r="P218" s="232" t="str">
        <f t="shared" si="34"/>
        <v>.</v>
      </c>
      <c r="Q218" s="233" t="str">
        <f t="shared" si="35"/>
        <v>.</v>
      </c>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row>
    <row r="219" spans="1:57" outlineLevel="1" x14ac:dyDescent="0.2">
      <c r="A219" s="234">
        <f>'Faults data'!A219</f>
        <v>202</v>
      </c>
      <c r="B219" s="320">
        <f>'Faults data'!B219</f>
        <v>0</v>
      </c>
      <c r="C219" s="223">
        <f>IFERROR(MATCH('Faults data'!F219,Lists!$C$11:$C$14,0),0)</f>
        <v>0</v>
      </c>
      <c r="D219" s="216">
        <f>VALUE('Faults data'!I219)</f>
        <v>0</v>
      </c>
      <c r="E219" s="224">
        <f t="shared" si="33"/>
        <v>0</v>
      </c>
      <c r="F219" s="224">
        <f>'Faults data'!M219</f>
        <v>0</v>
      </c>
      <c r="G219" s="224" t="str">
        <f>IF('Faults data'!N219=$G$17,$G$17,".")</f>
        <v>.</v>
      </c>
      <c r="H219" s="224" t="str">
        <f>IF(ISNUMBER('Faults data'!L219),'Faults data'!L219,".")</f>
        <v>.</v>
      </c>
      <c r="I219" s="224">
        <f>IF('Faults data'!S219=Lists!$F$11,0,1)</f>
        <v>1</v>
      </c>
      <c r="J219" s="240" t="str">
        <f t="shared" si="28"/>
        <v>.</v>
      </c>
      <c r="K219" s="241"/>
      <c r="L219" s="230" t="str">
        <f t="shared" si="29"/>
        <v>.</v>
      </c>
      <c r="M219" s="231" t="str">
        <f t="shared" si="30"/>
        <v>.</v>
      </c>
      <c r="N219" s="231" t="str">
        <f t="shared" si="31"/>
        <v>.</v>
      </c>
      <c r="O219" s="231" t="str">
        <f t="shared" si="32"/>
        <v>.</v>
      </c>
      <c r="P219" s="232" t="str">
        <f t="shared" si="34"/>
        <v>.</v>
      </c>
      <c r="Q219" s="233" t="str">
        <f t="shared" si="35"/>
        <v>.</v>
      </c>
      <c r="R219" s="140"/>
      <c r="S219" s="140"/>
      <c r="T219" s="140"/>
      <c r="U219" s="140"/>
      <c r="V219" s="140"/>
      <c r="W219" s="140"/>
      <c r="X219" s="140"/>
      <c r="Y219" s="140"/>
      <c r="Z219" s="140"/>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row>
    <row r="220" spans="1:57" outlineLevel="1" x14ac:dyDescent="0.2">
      <c r="A220" s="234">
        <f>'Faults data'!A220</f>
        <v>203</v>
      </c>
      <c r="B220" s="320">
        <f>'Faults data'!B220</f>
        <v>0</v>
      </c>
      <c r="C220" s="223">
        <f>IFERROR(MATCH('Faults data'!F220,Lists!$C$11:$C$14,0),0)</f>
        <v>0</v>
      </c>
      <c r="D220" s="216">
        <f>VALUE('Faults data'!I220)</f>
        <v>0</v>
      </c>
      <c r="E220" s="224">
        <f t="shared" si="33"/>
        <v>0</v>
      </c>
      <c r="F220" s="224">
        <f>'Faults data'!M220</f>
        <v>0</v>
      </c>
      <c r="G220" s="224" t="str">
        <f>IF('Faults data'!N220=$G$17,$G$17,".")</f>
        <v>.</v>
      </c>
      <c r="H220" s="224" t="str">
        <f>IF(ISNUMBER('Faults data'!L220),'Faults data'!L220,".")</f>
        <v>.</v>
      </c>
      <c r="I220" s="224">
        <f>IF('Faults data'!S220=Lists!$F$11,0,1)</f>
        <v>1</v>
      </c>
      <c r="J220" s="240" t="str">
        <f t="shared" si="28"/>
        <v>.</v>
      </c>
      <c r="K220" s="241"/>
      <c r="L220" s="230" t="str">
        <f t="shared" si="29"/>
        <v>.</v>
      </c>
      <c r="M220" s="231" t="str">
        <f t="shared" si="30"/>
        <v>.</v>
      </c>
      <c r="N220" s="231" t="str">
        <f t="shared" si="31"/>
        <v>.</v>
      </c>
      <c r="O220" s="231" t="str">
        <f t="shared" si="32"/>
        <v>.</v>
      </c>
      <c r="P220" s="232" t="str">
        <f t="shared" si="34"/>
        <v>.</v>
      </c>
      <c r="Q220" s="233" t="str">
        <f t="shared" si="35"/>
        <v>.</v>
      </c>
      <c r="R220" s="140"/>
      <c r="S220" s="140"/>
      <c r="T220" s="140"/>
      <c r="U220" s="140"/>
      <c r="V220" s="140"/>
      <c r="W220" s="140"/>
      <c r="X220" s="140"/>
      <c r="Y220" s="140"/>
      <c r="Z220" s="14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row>
    <row r="221" spans="1:57" outlineLevel="1" x14ac:dyDescent="0.2">
      <c r="A221" s="234">
        <f>'Faults data'!A221</f>
        <v>204</v>
      </c>
      <c r="B221" s="320">
        <f>'Faults data'!B221</f>
        <v>0</v>
      </c>
      <c r="C221" s="223">
        <f>IFERROR(MATCH('Faults data'!F221,Lists!$C$11:$C$14,0),0)</f>
        <v>0</v>
      </c>
      <c r="D221" s="216">
        <f>VALUE('Faults data'!I221)</f>
        <v>0</v>
      </c>
      <c r="E221" s="224">
        <f t="shared" si="33"/>
        <v>0</v>
      </c>
      <c r="F221" s="224">
        <f>'Faults data'!M221</f>
        <v>0</v>
      </c>
      <c r="G221" s="224" t="str">
        <f>IF('Faults data'!N221=$G$17,$G$17,".")</f>
        <v>.</v>
      </c>
      <c r="H221" s="224" t="str">
        <f>IF(ISNUMBER('Faults data'!L221),'Faults data'!L221,".")</f>
        <v>.</v>
      </c>
      <c r="I221" s="224">
        <f>IF('Faults data'!S221=Lists!$F$11,0,1)</f>
        <v>1</v>
      </c>
      <c r="J221" s="240" t="str">
        <f t="shared" si="28"/>
        <v>.</v>
      </c>
      <c r="K221" s="241"/>
      <c r="L221" s="230" t="str">
        <f t="shared" si="29"/>
        <v>.</v>
      </c>
      <c r="M221" s="231" t="str">
        <f t="shared" si="30"/>
        <v>.</v>
      </c>
      <c r="N221" s="231" t="str">
        <f t="shared" si="31"/>
        <v>.</v>
      </c>
      <c r="O221" s="231" t="str">
        <f t="shared" si="32"/>
        <v>.</v>
      </c>
      <c r="P221" s="232" t="str">
        <f t="shared" si="34"/>
        <v>.</v>
      </c>
      <c r="Q221" s="233" t="str">
        <f t="shared" si="35"/>
        <v>.</v>
      </c>
      <c r="R221" s="140"/>
      <c r="S221" s="140"/>
      <c r="T221" s="140"/>
      <c r="U221" s="140"/>
      <c r="V221" s="140"/>
      <c r="W221" s="140"/>
      <c r="X221" s="140"/>
      <c r="Y221" s="140"/>
      <c r="Z221" s="140"/>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row>
    <row r="222" spans="1:57" outlineLevel="1" x14ac:dyDescent="0.2">
      <c r="A222" s="234">
        <f>'Faults data'!A222</f>
        <v>205</v>
      </c>
      <c r="B222" s="320">
        <f>'Faults data'!B222</f>
        <v>0</v>
      </c>
      <c r="C222" s="223">
        <f>IFERROR(MATCH('Faults data'!F222,Lists!$C$11:$C$14,0),0)</f>
        <v>0</v>
      </c>
      <c r="D222" s="216">
        <f>VALUE('Faults data'!I222)</f>
        <v>0</v>
      </c>
      <c r="E222" s="224">
        <f t="shared" si="33"/>
        <v>0</v>
      </c>
      <c r="F222" s="224">
        <f>'Faults data'!M222</f>
        <v>0</v>
      </c>
      <c r="G222" s="224" t="str">
        <f>IF('Faults data'!N222=$G$17,$G$17,".")</f>
        <v>.</v>
      </c>
      <c r="H222" s="224" t="str">
        <f>IF(ISNUMBER('Faults data'!L222),'Faults data'!L222,".")</f>
        <v>.</v>
      </c>
      <c r="I222" s="224">
        <f>IF('Faults data'!S222=Lists!$F$11,0,1)</f>
        <v>1</v>
      </c>
      <c r="J222" s="240" t="str">
        <f t="shared" si="28"/>
        <v>.</v>
      </c>
      <c r="K222" s="241"/>
      <c r="L222" s="230" t="str">
        <f t="shared" si="29"/>
        <v>.</v>
      </c>
      <c r="M222" s="231" t="str">
        <f t="shared" si="30"/>
        <v>.</v>
      </c>
      <c r="N222" s="231" t="str">
        <f t="shared" si="31"/>
        <v>.</v>
      </c>
      <c r="O222" s="231" t="str">
        <f t="shared" si="32"/>
        <v>.</v>
      </c>
      <c r="P222" s="232" t="str">
        <f t="shared" si="34"/>
        <v>.</v>
      </c>
      <c r="Q222" s="233" t="str">
        <f t="shared" si="35"/>
        <v>.</v>
      </c>
      <c r="R222" s="140"/>
      <c r="S222" s="140"/>
      <c r="T222" s="140"/>
      <c r="U222" s="140"/>
      <c r="V222" s="140"/>
      <c r="W222" s="140"/>
      <c r="X222" s="140"/>
      <c r="Y222" s="140"/>
      <c r="Z222" s="140"/>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row>
    <row r="223" spans="1:57" outlineLevel="1" x14ac:dyDescent="0.2">
      <c r="A223" s="234">
        <f>'Faults data'!A223</f>
        <v>206</v>
      </c>
      <c r="B223" s="320">
        <f>'Faults data'!B223</f>
        <v>0</v>
      </c>
      <c r="C223" s="223">
        <f>IFERROR(MATCH('Faults data'!F223,Lists!$C$11:$C$14,0),0)</f>
        <v>0</v>
      </c>
      <c r="D223" s="216">
        <f>VALUE('Faults data'!I223)</f>
        <v>0</v>
      </c>
      <c r="E223" s="224">
        <f t="shared" si="33"/>
        <v>0</v>
      </c>
      <c r="F223" s="224">
        <f>'Faults data'!M223</f>
        <v>0</v>
      </c>
      <c r="G223" s="224" t="str">
        <f>IF('Faults data'!N223=$G$17,$G$17,".")</f>
        <v>.</v>
      </c>
      <c r="H223" s="224" t="str">
        <f>IF(ISNUMBER('Faults data'!L223),'Faults data'!L223,".")</f>
        <v>.</v>
      </c>
      <c r="I223" s="224">
        <f>IF('Faults data'!S223=Lists!$F$11,0,1)</f>
        <v>1</v>
      </c>
      <c r="J223" s="240" t="str">
        <f t="shared" si="28"/>
        <v>.</v>
      </c>
      <c r="K223" s="241"/>
      <c r="L223" s="230" t="str">
        <f t="shared" si="29"/>
        <v>.</v>
      </c>
      <c r="M223" s="231" t="str">
        <f t="shared" si="30"/>
        <v>.</v>
      </c>
      <c r="N223" s="231" t="str">
        <f t="shared" si="31"/>
        <v>.</v>
      </c>
      <c r="O223" s="231" t="str">
        <f t="shared" si="32"/>
        <v>.</v>
      </c>
      <c r="P223" s="232" t="str">
        <f t="shared" si="34"/>
        <v>.</v>
      </c>
      <c r="Q223" s="233" t="str">
        <f t="shared" si="35"/>
        <v>.</v>
      </c>
      <c r="R223" s="140"/>
      <c r="S223" s="140"/>
      <c r="T223" s="140"/>
      <c r="U223" s="140"/>
      <c r="V223" s="140"/>
      <c r="W223" s="140"/>
      <c r="X223" s="140"/>
      <c r="Y223" s="140"/>
      <c r="Z223" s="140"/>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row>
    <row r="224" spans="1:57" outlineLevel="1" x14ac:dyDescent="0.2">
      <c r="A224" s="234">
        <f>'Faults data'!A224</f>
        <v>207</v>
      </c>
      <c r="B224" s="320">
        <f>'Faults data'!B224</f>
        <v>0</v>
      </c>
      <c r="C224" s="223">
        <f>IFERROR(MATCH('Faults data'!F224,Lists!$C$11:$C$14,0),0)</f>
        <v>0</v>
      </c>
      <c r="D224" s="216">
        <f>VALUE('Faults data'!I224)</f>
        <v>0</v>
      </c>
      <c r="E224" s="224">
        <f t="shared" si="33"/>
        <v>0</v>
      </c>
      <c r="F224" s="224">
        <f>'Faults data'!M224</f>
        <v>0</v>
      </c>
      <c r="G224" s="224" t="str">
        <f>IF('Faults data'!N224=$G$17,$G$17,".")</f>
        <v>.</v>
      </c>
      <c r="H224" s="224" t="str">
        <f>IF(ISNUMBER('Faults data'!L224),'Faults data'!L224,".")</f>
        <v>.</v>
      </c>
      <c r="I224" s="224">
        <f>IF('Faults data'!S224=Lists!$F$11,0,1)</f>
        <v>1</v>
      </c>
      <c r="J224" s="240" t="str">
        <f t="shared" si="28"/>
        <v>.</v>
      </c>
      <c r="K224" s="241"/>
      <c r="L224" s="230" t="str">
        <f t="shared" si="29"/>
        <v>.</v>
      </c>
      <c r="M224" s="231" t="str">
        <f t="shared" si="30"/>
        <v>.</v>
      </c>
      <c r="N224" s="231" t="str">
        <f t="shared" si="31"/>
        <v>.</v>
      </c>
      <c r="O224" s="231" t="str">
        <f t="shared" si="32"/>
        <v>.</v>
      </c>
      <c r="P224" s="232" t="str">
        <f t="shared" si="34"/>
        <v>.</v>
      </c>
      <c r="Q224" s="233" t="str">
        <f t="shared" si="35"/>
        <v>.</v>
      </c>
      <c r="R224" s="140"/>
      <c r="S224" s="140"/>
      <c r="T224" s="140"/>
      <c r="U224" s="140"/>
      <c r="V224" s="140"/>
      <c r="W224" s="140"/>
      <c r="X224" s="140"/>
      <c r="Y224" s="140"/>
      <c r="Z224" s="140"/>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row>
    <row r="225" spans="1:57" outlineLevel="1" x14ac:dyDescent="0.2">
      <c r="A225" s="234">
        <f>'Faults data'!A225</f>
        <v>208</v>
      </c>
      <c r="B225" s="320">
        <f>'Faults data'!B225</f>
        <v>0</v>
      </c>
      <c r="C225" s="223">
        <f>IFERROR(MATCH('Faults data'!F225,Lists!$C$11:$C$14,0),0)</f>
        <v>0</v>
      </c>
      <c r="D225" s="216">
        <f>VALUE('Faults data'!I225)</f>
        <v>0</v>
      </c>
      <c r="E225" s="224">
        <f t="shared" si="33"/>
        <v>0</v>
      </c>
      <c r="F225" s="224">
        <f>'Faults data'!M225</f>
        <v>0</v>
      </c>
      <c r="G225" s="224" t="str">
        <f>IF('Faults data'!N225=$G$17,$G$17,".")</f>
        <v>.</v>
      </c>
      <c r="H225" s="224" t="str">
        <f>IF(ISNUMBER('Faults data'!L225),'Faults data'!L225,".")</f>
        <v>.</v>
      </c>
      <c r="I225" s="224">
        <f>IF('Faults data'!S225=Lists!$F$11,0,1)</f>
        <v>1</v>
      </c>
      <c r="J225" s="240" t="str">
        <f t="shared" si="28"/>
        <v>.</v>
      </c>
      <c r="K225" s="241"/>
      <c r="L225" s="230" t="str">
        <f t="shared" si="29"/>
        <v>.</v>
      </c>
      <c r="M225" s="231" t="str">
        <f t="shared" si="30"/>
        <v>.</v>
      </c>
      <c r="N225" s="231" t="str">
        <f t="shared" si="31"/>
        <v>.</v>
      </c>
      <c r="O225" s="231" t="str">
        <f t="shared" si="32"/>
        <v>.</v>
      </c>
      <c r="P225" s="232" t="str">
        <f t="shared" si="34"/>
        <v>.</v>
      </c>
      <c r="Q225" s="233" t="str">
        <f t="shared" si="35"/>
        <v>.</v>
      </c>
      <c r="R225" s="140"/>
      <c r="S225" s="140"/>
      <c r="T225" s="140"/>
      <c r="U225" s="140"/>
      <c r="V225" s="140"/>
      <c r="W225" s="140"/>
      <c r="X225" s="140"/>
      <c r="Y225" s="140"/>
      <c r="Z225" s="140"/>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row>
    <row r="226" spans="1:57" outlineLevel="1" x14ac:dyDescent="0.2">
      <c r="A226" s="234">
        <f>'Faults data'!A226</f>
        <v>209</v>
      </c>
      <c r="B226" s="320">
        <f>'Faults data'!B226</f>
        <v>0</v>
      </c>
      <c r="C226" s="223">
        <f>IFERROR(MATCH('Faults data'!F226,Lists!$C$11:$C$14,0),0)</f>
        <v>0</v>
      </c>
      <c r="D226" s="216">
        <f>VALUE('Faults data'!I226)</f>
        <v>0</v>
      </c>
      <c r="E226" s="224">
        <f t="shared" si="33"/>
        <v>0</v>
      </c>
      <c r="F226" s="224">
        <f>'Faults data'!M226</f>
        <v>0</v>
      </c>
      <c r="G226" s="224" t="str">
        <f>IF('Faults data'!N226=$G$17,$G$17,".")</f>
        <v>.</v>
      </c>
      <c r="H226" s="224" t="str">
        <f>IF(ISNUMBER('Faults data'!L226),'Faults data'!L226,".")</f>
        <v>.</v>
      </c>
      <c r="I226" s="224">
        <f>IF('Faults data'!S226=Lists!$F$11,0,1)</f>
        <v>1</v>
      </c>
      <c r="J226" s="240" t="str">
        <f t="shared" si="28"/>
        <v>.</v>
      </c>
      <c r="K226" s="241"/>
      <c r="L226" s="230" t="str">
        <f t="shared" si="29"/>
        <v>.</v>
      </c>
      <c r="M226" s="231" t="str">
        <f t="shared" si="30"/>
        <v>.</v>
      </c>
      <c r="N226" s="231" t="str">
        <f t="shared" si="31"/>
        <v>.</v>
      </c>
      <c r="O226" s="231" t="str">
        <f t="shared" si="32"/>
        <v>.</v>
      </c>
      <c r="P226" s="232" t="str">
        <f t="shared" si="34"/>
        <v>.</v>
      </c>
      <c r="Q226" s="233" t="str">
        <f t="shared" si="35"/>
        <v>.</v>
      </c>
      <c r="R226" s="140"/>
      <c r="S226" s="140"/>
      <c r="T226" s="140"/>
      <c r="U226" s="140"/>
      <c r="V226" s="140"/>
      <c r="W226" s="140"/>
      <c r="X226" s="140"/>
      <c r="Y226" s="140"/>
      <c r="Z226" s="140"/>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row>
    <row r="227" spans="1:57" outlineLevel="1" x14ac:dyDescent="0.2">
      <c r="A227" s="234">
        <f>'Faults data'!A227</f>
        <v>210</v>
      </c>
      <c r="B227" s="320">
        <f>'Faults data'!B227</f>
        <v>0</v>
      </c>
      <c r="C227" s="223">
        <f>IFERROR(MATCH('Faults data'!F227,Lists!$C$11:$C$14,0),0)</f>
        <v>0</v>
      </c>
      <c r="D227" s="216">
        <f>VALUE('Faults data'!I227)</f>
        <v>0</v>
      </c>
      <c r="E227" s="224">
        <f t="shared" si="33"/>
        <v>0</v>
      </c>
      <c r="F227" s="224">
        <f>'Faults data'!M227</f>
        <v>0</v>
      </c>
      <c r="G227" s="224" t="str">
        <f>IF('Faults data'!N227=$G$17,$G$17,".")</f>
        <v>.</v>
      </c>
      <c r="H227" s="224" t="str">
        <f>IF(ISNUMBER('Faults data'!L227),'Faults data'!L227,".")</f>
        <v>.</v>
      </c>
      <c r="I227" s="224">
        <f>IF('Faults data'!S227=Lists!$F$11,0,1)</f>
        <v>1</v>
      </c>
      <c r="J227" s="240" t="str">
        <f t="shared" si="28"/>
        <v>.</v>
      </c>
      <c r="K227" s="241"/>
      <c r="L227" s="230" t="str">
        <f t="shared" si="29"/>
        <v>.</v>
      </c>
      <c r="M227" s="231" t="str">
        <f t="shared" si="30"/>
        <v>.</v>
      </c>
      <c r="N227" s="231" t="str">
        <f t="shared" si="31"/>
        <v>.</v>
      </c>
      <c r="O227" s="231" t="str">
        <f t="shared" si="32"/>
        <v>.</v>
      </c>
      <c r="P227" s="232" t="str">
        <f t="shared" si="34"/>
        <v>.</v>
      </c>
      <c r="Q227" s="233" t="str">
        <f t="shared" si="35"/>
        <v>.</v>
      </c>
      <c r="R227" s="140"/>
      <c r="S227" s="140"/>
      <c r="T227" s="140"/>
      <c r="U227" s="140"/>
      <c r="V227" s="140"/>
      <c r="W227" s="140"/>
      <c r="X227" s="140"/>
      <c r="Y227" s="140"/>
      <c r="Z227" s="140"/>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row>
    <row r="228" spans="1:57" outlineLevel="1" x14ac:dyDescent="0.2">
      <c r="A228" s="234">
        <f>'Faults data'!A228</f>
        <v>211</v>
      </c>
      <c r="B228" s="320">
        <f>'Faults data'!B228</f>
        <v>0</v>
      </c>
      <c r="C228" s="223">
        <f>IFERROR(MATCH('Faults data'!F228,Lists!$C$11:$C$14,0),0)</f>
        <v>0</v>
      </c>
      <c r="D228" s="216">
        <f>VALUE('Faults data'!I228)</f>
        <v>0</v>
      </c>
      <c r="E228" s="224">
        <f t="shared" si="33"/>
        <v>0</v>
      </c>
      <c r="F228" s="224">
        <f>'Faults data'!M228</f>
        <v>0</v>
      </c>
      <c r="G228" s="224" t="str">
        <f>IF('Faults data'!N228=$G$17,$G$17,".")</f>
        <v>.</v>
      </c>
      <c r="H228" s="224" t="str">
        <f>IF(ISNUMBER('Faults data'!L228),'Faults data'!L228,".")</f>
        <v>.</v>
      </c>
      <c r="I228" s="224">
        <f>IF('Faults data'!S228=Lists!$F$11,0,1)</f>
        <v>1</v>
      </c>
      <c r="J228" s="240" t="str">
        <f t="shared" si="28"/>
        <v>.</v>
      </c>
      <c r="K228" s="241"/>
      <c r="L228" s="230" t="str">
        <f t="shared" si="29"/>
        <v>.</v>
      </c>
      <c r="M228" s="231" t="str">
        <f t="shared" si="30"/>
        <v>.</v>
      </c>
      <c r="N228" s="231" t="str">
        <f t="shared" si="31"/>
        <v>.</v>
      </c>
      <c r="O228" s="231" t="str">
        <f t="shared" si="32"/>
        <v>.</v>
      </c>
      <c r="P228" s="232" t="str">
        <f t="shared" si="34"/>
        <v>.</v>
      </c>
      <c r="Q228" s="233" t="str">
        <f t="shared" si="35"/>
        <v>.</v>
      </c>
      <c r="R228" s="140"/>
      <c r="S228" s="140"/>
      <c r="T228" s="140"/>
      <c r="U228" s="140"/>
      <c r="V228" s="140"/>
      <c r="W228" s="140"/>
      <c r="X228" s="140"/>
      <c r="Y228" s="140"/>
      <c r="Z228" s="140"/>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row>
    <row r="229" spans="1:57" outlineLevel="1" x14ac:dyDescent="0.2">
      <c r="A229" s="234">
        <f>'Faults data'!A229</f>
        <v>212</v>
      </c>
      <c r="B229" s="320">
        <f>'Faults data'!B229</f>
        <v>0</v>
      </c>
      <c r="C229" s="223">
        <f>IFERROR(MATCH('Faults data'!F229,Lists!$C$11:$C$14,0),0)</f>
        <v>0</v>
      </c>
      <c r="D229" s="216">
        <f>VALUE('Faults data'!I229)</f>
        <v>0</v>
      </c>
      <c r="E229" s="224">
        <f t="shared" si="33"/>
        <v>0</v>
      </c>
      <c r="F229" s="224">
        <f>'Faults data'!M229</f>
        <v>0</v>
      </c>
      <c r="G229" s="224" t="str">
        <f>IF('Faults data'!N229=$G$17,$G$17,".")</f>
        <v>.</v>
      </c>
      <c r="H229" s="224" t="str">
        <f>IF(ISNUMBER('Faults data'!L229),'Faults data'!L229,".")</f>
        <v>.</v>
      </c>
      <c r="I229" s="224">
        <f>IF('Faults data'!S229=Lists!$F$11,0,1)</f>
        <v>1</v>
      </c>
      <c r="J229" s="240" t="str">
        <f t="shared" si="28"/>
        <v>.</v>
      </c>
      <c r="K229" s="241"/>
      <c r="L229" s="230" t="str">
        <f t="shared" si="29"/>
        <v>.</v>
      </c>
      <c r="M229" s="231" t="str">
        <f t="shared" si="30"/>
        <v>.</v>
      </c>
      <c r="N229" s="231" t="str">
        <f t="shared" si="31"/>
        <v>.</v>
      </c>
      <c r="O229" s="231" t="str">
        <f t="shared" si="32"/>
        <v>.</v>
      </c>
      <c r="P229" s="232" t="str">
        <f t="shared" si="34"/>
        <v>.</v>
      </c>
      <c r="Q229" s="233" t="str">
        <f t="shared" si="35"/>
        <v>.</v>
      </c>
      <c r="R229" s="140"/>
      <c r="S229" s="140"/>
      <c r="T229" s="140"/>
      <c r="U229" s="140"/>
      <c r="V229" s="140"/>
      <c r="W229" s="140"/>
      <c r="X229" s="140"/>
      <c r="Y229" s="140"/>
      <c r="Z229" s="140"/>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row>
    <row r="230" spans="1:57" outlineLevel="1" x14ac:dyDescent="0.2">
      <c r="A230" s="234">
        <f>'Faults data'!A230</f>
        <v>213</v>
      </c>
      <c r="B230" s="320">
        <f>'Faults data'!B230</f>
        <v>0</v>
      </c>
      <c r="C230" s="223">
        <f>IFERROR(MATCH('Faults data'!F230,Lists!$C$11:$C$14,0),0)</f>
        <v>0</v>
      </c>
      <c r="D230" s="216">
        <f>VALUE('Faults data'!I230)</f>
        <v>0</v>
      </c>
      <c r="E230" s="224">
        <f t="shared" si="33"/>
        <v>0</v>
      </c>
      <c r="F230" s="224">
        <f>'Faults data'!M230</f>
        <v>0</v>
      </c>
      <c r="G230" s="224" t="str">
        <f>IF('Faults data'!N230=$G$17,$G$17,".")</f>
        <v>.</v>
      </c>
      <c r="H230" s="224" t="str">
        <f>IF(ISNUMBER('Faults data'!L230),'Faults data'!L230,".")</f>
        <v>.</v>
      </c>
      <c r="I230" s="224">
        <f>IF('Faults data'!S230=Lists!$F$11,0,1)</f>
        <v>1</v>
      </c>
      <c r="J230" s="240" t="str">
        <f t="shared" si="28"/>
        <v>.</v>
      </c>
      <c r="K230" s="241"/>
      <c r="L230" s="230" t="str">
        <f t="shared" si="29"/>
        <v>.</v>
      </c>
      <c r="M230" s="231" t="str">
        <f t="shared" si="30"/>
        <v>.</v>
      </c>
      <c r="N230" s="231" t="str">
        <f t="shared" si="31"/>
        <v>.</v>
      </c>
      <c r="O230" s="231" t="str">
        <f t="shared" si="32"/>
        <v>.</v>
      </c>
      <c r="P230" s="232" t="str">
        <f t="shared" si="34"/>
        <v>.</v>
      </c>
      <c r="Q230" s="233" t="str">
        <f t="shared" si="35"/>
        <v>.</v>
      </c>
      <c r="R230" s="140"/>
      <c r="S230" s="140"/>
      <c r="T230" s="140"/>
      <c r="U230" s="140"/>
      <c r="V230" s="140"/>
      <c r="W230" s="140"/>
      <c r="X230" s="140"/>
      <c r="Y230" s="140"/>
      <c r="Z230" s="14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row>
    <row r="231" spans="1:57" outlineLevel="1" x14ac:dyDescent="0.2">
      <c r="A231" s="234">
        <f>'Faults data'!A231</f>
        <v>214</v>
      </c>
      <c r="B231" s="320">
        <f>'Faults data'!B231</f>
        <v>0</v>
      </c>
      <c r="C231" s="223">
        <f>IFERROR(MATCH('Faults data'!F231,Lists!$C$11:$C$14,0),0)</f>
        <v>0</v>
      </c>
      <c r="D231" s="216">
        <f>VALUE('Faults data'!I231)</f>
        <v>0</v>
      </c>
      <c r="E231" s="224">
        <f t="shared" si="33"/>
        <v>0</v>
      </c>
      <c r="F231" s="224">
        <f>'Faults data'!M231</f>
        <v>0</v>
      </c>
      <c r="G231" s="224" t="str">
        <f>IF('Faults data'!N231=$G$17,$G$17,".")</f>
        <v>.</v>
      </c>
      <c r="H231" s="224" t="str">
        <f>IF(ISNUMBER('Faults data'!L231),'Faults data'!L231,".")</f>
        <v>.</v>
      </c>
      <c r="I231" s="224">
        <f>IF('Faults data'!S231=Lists!$F$11,0,1)</f>
        <v>1</v>
      </c>
      <c r="J231" s="240" t="str">
        <f t="shared" si="28"/>
        <v>.</v>
      </c>
      <c r="K231" s="241"/>
      <c r="L231" s="230" t="str">
        <f t="shared" si="29"/>
        <v>.</v>
      </c>
      <c r="M231" s="231" t="str">
        <f t="shared" si="30"/>
        <v>.</v>
      </c>
      <c r="N231" s="231" t="str">
        <f t="shared" si="31"/>
        <v>.</v>
      </c>
      <c r="O231" s="231" t="str">
        <f t="shared" si="32"/>
        <v>.</v>
      </c>
      <c r="P231" s="232" t="str">
        <f t="shared" si="34"/>
        <v>.</v>
      </c>
      <c r="Q231" s="233" t="str">
        <f t="shared" si="35"/>
        <v>.</v>
      </c>
      <c r="R231" s="140"/>
      <c r="S231" s="140"/>
      <c r="T231" s="140"/>
      <c r="U231" s="140"/>
      <c r="V231" s="140"/>
      <c r="W231" s="140"/>
      <c r="X231" s="140"/>
      <c r="Y231" s="140"/>
      <c r="Z231" s="140"/>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row>
    <row r="232" spans="1:57" outlineLevel="1" x14ac:dyDescent="0.2">
      <c r="A232" s="234">
        <f>'Faults data'!A232</f>
        <v>215</v>
      </c>
      <c r="B232" s="320">
        <f>'Faults data'!B232</f>
        <v>0</v>
      </c>
      <c r="C232" s="223">
        <f>IFERROR(MATCH('Faults data'!F232,Lists!$C$11:$C$14,0),0)</f>
        <v>0</v>
      </c>
      <c r="D232" s="216">
        <f>VALUE('Faults data'!I232)</f>
        <v>0</v>
      </c>
      <c r="E232" s="224">
        <f t="shared" si="33"/>
        <v>0</v>
      </c>
      <c r="F232" s="224">
        <f>'Faults data'!M232</f>
        <v>0</v>
      </c>
      <c r="G232" s="224" t="str">
        <f>IF('Faults data'!N232=$G$17,$G$17,".")</f>
        <v>.</v>
      </c>
      <c r="H232" s="224" t="str">
        <f>IF(ISNUMBER('Faults data'!L232),'Faults data'!L232,".")</f>
        <v>.</v>
      </c>
      <c r="I232" s="224">
        <f>IF('Faults data'!S232=Lists!$F$11,0,1)</f>
        <v>1</v>
      </c>
      <c r="J232" s="240" t="str">
        <f t="shared" si="28"/>
        <v>.</v>
      </c>
      <c r="K232" s="241"/>
      <c r="L232" s="230" t="str">
        <f t="shared" si="29"/>
        <v>.</v>
      </c>
      <c r="M232" s="231" t="str">
        <f t="shared" si="30"/>
        <v>.</v>
      </c>
      <c r="N232" s="231" t="str">
        <f t="shared" si="31"/>
        <v>.</v>
      </c>
      <c r="O232" s="231" t="str">
        <f t="shared" si="32"/>
        <v>.</v>
      </c>
      <c r="P232" s="232" t="str">
        <f t="shared" si="34"/>
        <v>.</v>
      </c>
      <c r="Q232" s="233" t="str">
        <f t="shared" si="35"/>
        <v>.</v>
      </c>
      <c r="R232" s="140"/>
      <c r="S232" s="140"/>
      <c r="T232" s="140"/>
      <c r="U232" s="140"/>
      <c r="V232" s="140"/>
      <c r="W232" s="140"/>
      <c r="X232" s="140"/>
      <c r="Y232" s="140"/>
      <c r="Z232" s="140"/>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row>
    <row r="233" spans="1:57" outlineLevel="1" x14ac:dyDescent="0.2">
      <c r="A233" s="234">
        <f>'Faults data'!A233</f>
        <v>216</v>
      </c>
      <c r="B233" s="320">
        <f>'Faults data'!B233</f>
        <v>0</v>
      </c>
      <c r="C233" s="223">
        <f>IFERROR(MATCH('Faults data'!F233,Lists!$C$11:$C$14,0),0)</f>
        <v>0</v>
      </c>
      <c r="D233" s="216">
        <f>VALUE('Faults data'!I233)</f>
        <v>0</v>
      </c>
      <c r="E233" s="224">
        <f t="shared" si="33"/>
        <v>0</v>
      </c>
      <c r="F233" s="224">
        <f>'Faults data'!M233</f>
        <v>0</v>
      </c>
      <c r="G233" s="224" t="str">
        <f>IF('Faults data'!N233=$G$17,$G$17,".")</f>
        <v>.</v>
      </c>
      <c r="H233" s="224" t="str">
        <f>IF(ISNUMBER('Faults data'!L233),'Faults data'!L233,".")</f>
        <v>.</v>
      </c>
      <c r="I233" s="224">
        <f>IF('Faults data'!S233=Lists!$F$11,0,1)</f>
        <v>1</v>
      </c>
      <c r="J233" s="240" t="str">
        <f t="shared" si="28"/>
        <v>.</v>
      </c>
      <c r="K233" s="241"/>
      <c r="L233" s="230" t="str">
        <f t="shared" si="29"/>
        <v>.</v>
      </c>
      <c r="M233" s="231" t="str">
        <f t="shared" si="30"/>
        <v>.</v>
      </c>
      <c r="N233" s="231" t="str">
        <f t="shared" si="31"/>
        <v>.</v>
      </c>
      <c r="O233" s="231" t="str">
        <f t="shared" si="32"/>
        <v>.</v>
      </c>
      <c r="P233" s="232" t="str">
        <f t="shared" si="34"/>
        <v>.</v>
      </c>
      <c r="Q233" s="233" t="str">
        <f t="shared" si="35"/>
        <v>.</v>
      </c>
      <c r="R233" s="140"/>
      <c r="S233" s="140"/>
      <c r="T233" s="140"/>
      <c r="U233" s="140"/>
      <c r="V233" s="140"/>
      <c r="W233" s="140"/>
      <c r="X233" s="140"/>
      <c r="Y233" s="140"/>
      <c r="Z233" s="140"/>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row>
    <row r="234" spans="1:57" outlineLevel="1" x14ac:dyDescent="0.2">
      <c r="A234" s="234">
        <f>'Faults data'!A234</f>
        <v>217</v>
      </c>
      <c r="B234" s="320">
        <f>'Faults data'!B234</f>
        <v>0</v>
      </c>
      <c r="C234" s="223">
        <f>IFERROR(MATCH('Faults data'!F234,Lists!$C$11:$C$14,0),0)</f>
        <v>0</v>
      </c>
      <c r="D234" s="216">
        <f>VALUE('Faults data'!I234)</f>
        <v>0</v>
      </c>
      <c r="E234" s="224">
        <f t="shared" si="33"/>
        <v>0</v>
      </c>
      <c r="F234" s="224">
        <f>'Faults data'!M234</f>
        <v>0</v>
      </c>
      <c r="G234" s="224" t="str">
        <f>IF('Faults data'!N234=$G$17,$G$17,".")</f>
        <v>.</v>
      </c>
      <c r="H234" s="224" t="str">
        <f>IF(ISNUMBER('Faults data'!L234),'Faults data'!L234,".")</f>
        <v>.</v>
      </c>
      <c r="I234" s="224">
        <f>IF('Faults data'!S234=Lists!$F$11,0,1)</f>
        <v>1</v>
      </c>
      <c r="J234" s="240" t="str">
        <f t="shared" si="28"/>
        <v>.</v>
      </c>
      <c r="K234" s="241"/>
      <c r="L234" s="230" t="str">
        <f t="shared" si="29"/>
        <v>.</v>
      </c>
      <c r="M234" s="231" t="str">
        <f t="shared" si="30"/>
        <v>.</v>
      </c>
      <c r="N234" s="231" t="str">
        <f t="shared" si="31"/>
        <v>.</v>
      </c>
      <c r="O234" s="231" t="str">
        <f t="shared" si="32"/>
        <v>.</v>
      </c>
      <c r="P234" s="232" t="str">
        <f t="shared" si="34"/>
        <v>.</v>
      </c>
      <c r="Q234" s="233" t="str">
        <f t="shared" si="35"/>
        <v>.</v>
      </c>
      <c r="R234" s="140"/>
      <c r="S234" s="140"/>
      <c r="T234" s="140"/>
      <c r="U234" s="140"/>
      <c r="V234" s="140"/>
      <c r="W234" s="140"/>
      <c r="X234" s="140"/>
      <c r="Y234" s="140"/>
      <c r="Z234" s="140"/>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row>
    <row r="235" spans="1:57" outlineLevel="1" x14ac:dyDescent="0.2">
      <c r="A235" s="234">
        <f>'Faults data'!A235</f>
        <v>218</v>
      </c>
      <c r="B235" s="320">
        <f>'Faults data'!B235</f>
        <v>0</v>
      </c>
      <c r="C235" s="223">
        <f>IFERROR(MATCH('Faults data'!F235,Lists!$C$11:$C$14,0),0)</f>
        <v>0</v>
      </c>
      <c r="D235" s="216">
        <f>VALUE('Faults data'!I235)</f>
        <v>0</v>
      </c>
      <c r="E235" s="224">
        <f t="shared" si="33"/>
        <v>0</v>
      </c>
      <c r="F235" s="224">
        <f>'Faults data'!M235</f>
        <v>0</v>
      </c>
      <c r="G235" s="224" t="str">
        <f>IF('Faults data'!N235=$G$17,$G$17,".")</f>
        <v>.</v>
      </c>
      <c r="H235" s="224" t="str">
        <f>IF(ISNUMBER('Faults data'!L235),'Faults data'!L235,".")</f>
        <v>.</v>
      </c>
      <c r="I235" s="224">
        <f>IF('Faults data'!S235=Lists!$F$11,0,1)</f>
        <v>1</v>
      </c>
      <c r="J235" s="240" t="str">
        <f t="shared" si="28"/>
        <v>.</v>
      </c>
      <c r="K235" s="241"/>
      <c r="L235" s="230" t="str">
        <f t="shared" si="29"/>
        <v>.</v>
      </c>
      <c r="M235" s="231" t="str">
        <f t="shared" si="30"/>
        <v>.</v>
      </c>
      <c r="N235" s="231" t="str">
        <f t="shared" si="31"/>
        <v>.</v>
      </c>
      <c r="O235" s="231" t="str">
        <f t="shared" si="32"/>
        <v>.</v>
      </c>
      <c r="P235" s="232" t="str">
        <f t="shared" si="34"/>
        <v>.</v>
      </c>
      <c r="Q235" s="233" t="str">
        <f t="shared" si="35"/>
        <v>.</v>
      </c>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row>
    <row r="236" spans="1:57" outlineLevel="1" x14ac:dyDescent="0.2">
      <c r="A236" s="234">
        <f>'Faults data'!A236</f>
        <v>219</v>
      </c>
      <c r="B236" s="320">
        <f>'Faults data'!B236</f>
        <v>0</v>
      </c>
      <c r="C236" s="223">
        <f>IFERROR(MATCH('Faults data'!F236,Lists!$C$11:$C$14,0),0)</f>
        <v>0</v>
      </c>
      <c r="D236" s="216">
        <f>VALUE('Faults data'!I236)</f>
        <v>0</v>
      </c>
      <c r="E236" s="224">
        <f t="shared" si="33"/>
        <v>0</v>
      </c>
      <c r="F236" s="224">
        <f>'Faults data'!M236</f>
        <v>0</v>
      </c>
      <c r="G236" s="224" t="str">
        <f>IF('Faults data'!N236=$G$17,$G$17,".")</f>
        <v>.</v>
      </c>
      <c r="H236" s="224" t="str">
        <f>IF(ISNUMBER('Faults data'!L236),'Faults data'!L236,".")</f>
        <v>.</v>
      </c>
      <c r="I236" s="224">
        <f>IF('Faults data'!S236=Lists!$F$11,0,1)</f>
        <v>1</v>
      </c>
      <c r="J236" s="240" t="str">
        <f t="shared" si="28"/>
        <v>.</v>
      </c>
      <c r="K236" s="241"/>
      <c r="L236" s="230" t="str">
        <f t="shared" si="29"/>
        <v>.</v>
      </c>
      <c r="M236" s="231" t="str">
        <f t="shared" si="30"/>
        <v>.</v>
      </c>
      <c r="N236" s="231" t="str">
        <f t="shared" si="31"/>
        <v>.</v>
      </c>
      <c r="O236" s="231" t="str">
        <f t="shared" si="32"/>
        <v>.</v>
      </c>
      <c r="P236" s="232" t="str">
        <f t="shared" si="34"/>
        <v>.</v>
      </c>
      <c r="Q236" s="233" t="str">
        <f t="shared" si="35"/>
        <v>.</v>
      </c>
      <c r="R236" s="140"/>
      <c r="S236" s="140"/>
      <c r="T236" s="140"/>
      <c r="U236" s="140"/>
      <c r="V236" s="140"/>
      <c r="W236" s="140"/>
      <c r="X236" s="140"/>
      <c r="Y236" s="140"/>
      <c r="Z236" s="140"/>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row>
    <row r="237" spans="1:57" outlineLevel="1" x14ac:dyDescent="0.2">
      <c r="A237" s="234">
        <f>'Faults data'!A237</f>
        <v>220</v>
      </c>
      <c r="B237" s="320">
        <f>'Faults data'!B237</f>
        <v>0</v>
      </c>
      <c r="C237" s="223">
        <f>IFERROR(MATCH('Faults data'!F237,Lists!$C$11:$C$14,0),0)</f>
        <v>0</v>
      </c>
      <c r="D237" s="216">
        <f>VALUE('Faults data'!I237)</f>
        <v>0</v>
      </c>
      <c r="E237" s="224">
        <f t="shared" si="33"/>
        <v>0</v>
      </c>
      <c r="F237" s="224">
        <f>'Faults data'!M237</f>
        <v>0</v>
      </c>
      <c r="G237" s="224" t="str">
        <f>IF('Faults data'!N237=$G$17,$G$17,".")</f>
        <v>.</v>
      </c>
      <c r="H237" s="224" t="str">
        <f>IF(ISNUMBER('Faults data'!L237),'Faults data'!L237,".")</f>
        <v>.</v>
      </c>
      <c r="I237" s="224">
        <f>IF('Faults data'!S237=Lists!$F$11,0,1)</f>
        <v>1</v>
      </c>
      <c r="J237" s="240" t="str">
        <f t="shared" si="28"/>
        <v>.</v>
      </c>
      <c r="K237" s="241"/>
      <c r="L237" s="230" t="str">
        <f t="shared" si="29"/>
        <v>.</v>
      </c>
      <c r="M237" s="231" t="str">
        <f t="shared" si="30"/>
        <v>.</v>
      </c>
      <c r="N237" s="231" t="str">
        <f t="shared" si="31"/>
        <v>.</v>
      </c>
      <c r="O237" s="231" t="str">
        <f t="shared" si="32"/>
        <v>.</v>
      </c>
      <c r="P237" s="232" t="str">
        <f t="shared" si="34"/>
        <v>.</v>
      </c>
      <c r="Q237" s="233" t="str">
        <f t="shared" si="35"/>
        <v>.</v>
      </c>
      <c r="R237" s="140"/>
      <c r="S237" s="140"/>
      <c r="T237" s="140"/>
      <c r="U237" s="140"/>
      <c r="V237" s="140"/>
      <c r="W237" s="140"/>
      <c r="X237" s="140"/>
      <c r="Y237" s="140"/>
      <c r="Z237" s="140"/>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row>
    <row r="238" spans="1:57" outlineLevel="1" x14ac:dyDescent="0.2">
      <c r="A238" s="234">
        <f>'Faults data'!A238</f>
        <v>221</v>
      </c>
      <c r="B238" s="320">
        <f>'Faults data'!B238</f>
        <v>0</v>
      </c>
      <c r="C238" s="223">
        <f>IFERROR(MATCH('Faults data'!F238,Lists!$C$11:$C$14,0),0)</f>
        <v>0</v>
      </c>
      <c r="D238" s="216">
        <f>VALUE('Faults data'!I238)</f>
        <v>0</v>
      </c>
      <c r="E238" s="224">
        <f t="shared" si="33"/>
        <v>0</v>
      </c>
      <c r="F238" s="224">
        <f>'Faults data'!M238</f>
        <v>0</v>
      </c>
      <c r="G238" s="224" t="str">
        <f>IF('Faults data'!N238=$G$17,$G$17,".")</f>
        <v>.</v>
      </c>
      <c r="H238" s="224" t="str">
        <f>IF(ISNUMBER('Faults data'!L238),'Faults data'!L238,".")</f>
        <v>.</v>
      </c>
      <c r="I238" s="224">
        <f>IF('Faults data'!S238=Lists!$F$11,0,1)</f>
        <v>1</v>
      </c>
      <c r="J238" s="240" t="str">
        <f t="shared" si="28"/>
        <v>.</v>
      </c>
      <c r="K238" s="241"/>
      <c r="L238" s="230" t="str">
        <f t="shared" si="29"/>
        <v>.</v>
      </c>
      <c r="M238" s="231" t="str">
        <f t="shared" si="30"/>
        <v>.</v>
      </c>
      <c r="N238" s="231" t="str">
        <f t="shared" si="31"/>
        <v>.</v>
      </c>
      <c r="O238" s="231" t="str">
        <f t="shared" si="32"/>
        <v>.</v>
      </c>
      <c r="P238" s="232" t="str">
        <f t="shared" si="34"/>
        <v>.</v>
      </c>
      <c r="Q238" s="233" t="str">
        <f t="shared" si="35"/>
        <v>.</v>
      </c>
      <c r="R238" s="140"/>
      <c r="S238" s="140"/>
      <c r="T238" s="140"/>
      <c r="U238" s="140"/>
      <c r="V238" s="140"/>
      <c r="W238" s="140"/>
      <c r="X238" s="140"/>
      <c r="Y238" s="140"/>
      <c r="Z238" s="140"/>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row>
    <row r="239" spans="1:57" outlineLevel="1" x14ac:dyDescent="0.2">
      <c r="A239" s="234">
        <f>'Faults data'!A239</f>
        <v>222</v>
      </c>
      <c r="B239" s="320">
        <f>'Faults data'!B239</f>
        <v>0</v>
      </c>
      <c r="C239" s="223">
        <f>IFERROR(MATCH('Faults data'!F239,Lists!$C$11:$C$14,0),0)</f>
        <v>0</v>
      </c>
      <c r="D239" s="216">
        <f>VALUE('Faults data'!I239)</f>
        <v>0</v>
      </c>
      <c r="E239" s="224">
        <f t="shared" si="33"/>
        <v>0</v>
      </c>
      <c r="F239" s="224">
        <f>'Faults data'!M239</f>
        <v>0</v>
      </c>
      <c r="G239" s="224" t="str">
        <f>IF('Faults data'!N239=$G$17,$G$17,".")</f>
        <v>.</v>
      </c>
      <c r="H239" s="224" t="str">
        <f>IF(ISNUMBER('Faults data'!L239),'Faults data'!L239,".")</f>
        <v>.</v>
      </c>
      <c r="I239" s="224">
        <f>IF('Faults data'!S239=Lists!$F$11,0,1)</f>
        <v>1</v>
      </c>
      <c r="J239" s="240" t="str">
        <f t="shared" si="28"/>
        <v>.</v>
      </c>
      <c r="K239" s="241"/>
      <c r="L239" s="230" t="str">
        <f t="shared" si="29"/>
        <v>.</v>
      </c>
      <c r="M239" s="231" t="str">
        <f t="shared" si="30"/>
        <v>.</v>
      </c>
      <c r="N239" s="231" t="str">
        <f t="shared" si="31"/>
        <v>.</v>
      </c>
      <c r="O239" s="231" t="str">
        <f t="shared" si="32"/>
        <v>.</v>
      </c>
      <c r="P239" s="232" t="str">
        <f t="shared" si="34"/>
        <v>.</v>
      </c>
      <c r="Q239" s="233" t="str">
        <f t="shared" si="35"/>
        <v>.</v>
      </c>
      <c r="R239" s="140"/>
      <c r="S239" s="140"/>
      <c r="T239" s="140"/>
      <c r="U239" s="140"/>
      <c r="V239" s="140"/>
      <c r="W239" s="140"/>
      <c r="X239" s="140"/>
      <c r="Y239" s="140"/>
      <c r="Z239" s="140"/>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row>
    <row r="240" spans="1:57" outlineLevel="1" x14ac:dyDescent="0.2">
      <c r="A240" s="234">
        <f>'Faults data'!A240</f>
        <v>223</v>
      </c>
      <c r="B240" s="320">
        <f>'Faults data'!B240</f>
        <v>0</v>
      </c>
      <c r="C240" s="223">
        <f>IFERROR(MATCH('Faults data'!F240,Lists!$C$11:$C$14,0),0)</f>
        <v>0</v>
      </c>
      <c r="D240" s="216">
        <f>VALUE('Faults data'!I240)</f>
        <v>0</v>
      </c>
      <c r="E240" s="224">
        <f t="shared" si="33"/>
        <v>0</v>
      </c>
      <c r="F240" s="224">
        <f>'Faults data'!M240</f>
        <v>0</v>
      </c>
      <c r="G240" s="224" t="str">
        <f>IF('Faults data'!N240=$G$17,$G$17,".")</f>
        <v>.</v>
      </c>
      <c r="H240" s="224" t="str">
        <f>IF(ISNUMBER('Faults data'!L240),'Faults data'!L240,".")</f>
        <v>.</v>
      </c>
      <c r="I240" s="224">
        <f>IF('Faults data'!S240=Lists!$F$11,0,1)</f>
        <v>1</v>
      </c>
      <c r="J240" s="240" t="str">
        <f t="shared" si="28"/>
        <v>.</v>
      </c>
      <c r="K240" s="241"/>
      <c r="L240" s="230" t="str">
        <f t="shared" si="29"/>
        <v>.</v>
      </c>
      <c r="M240" s="231" t="str">
        <f t="shared" si="30"/>
        <v>.</v>
      </c>
      <c r="N240" s="231" t="str">
        <f t="shared" si="31"/>
        <v>.</v>
      </c>
      <c r="O240" s="231" t="str">
        <f t="shared" si="32"/>
        <v>.</v>
      </c>
      <c r="P240" s="232" t="str">
        <f t="shared" si="34"/>
        <v>.</v>
      </c>
      <c r="Q240" s="233" t="str">
        <f t="shared" si="35"/>
        <v>.</v>
      </c>
      <c r="R240" s="140"/>
      <c r="S240" s="140"/>
      <c r="T240" s="140"/>
      <c r="U240" s="140"/>
      <c r="V240" s="140"/>
      <c r="W240" s="140"/>
      <c r="X240" s="140"/>
      <c r="Y240" s="140"/>
      <c r="Z240" s="1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row>
    <row r="241" spans="1:57" outlineLevel="1" x14ac:dyDescent="0.2">
      <c r="A241" s="234">
        <f>'Faults data'!A241</f>
        <v>224</v>
      </c>
      <c r="B241" s="320">
        <f>'Faults data'!B241</f>
        <v>0</v>
      </c>
      <c r="C241" s="223">
        <f>IFERROR(MATCH('Faults data'!F241,Lists!$C$11:$C$14,0),0)</f>
        <v>0</v>
      </c>
      <c r="D241" s="216">
        <f>VALUE('Faults data'!I241)</f>
        <v>0</v>
      </c>
      <c r="E241" s="224">
        <f t="shared" si="33"/>
        <v>0</v>
      </c>
      <c r="F241" s="224">
        <f>'Faults data'!M241</f>
        <v>0</v>
      </c>
      <c r="G241" s="224" t="str">
        <f>IF('Faults data'!N241=$G$17,$G$17,".")</f>
        <v>.</v>
      </c>
      <c r="H241" s="224" t="str">
        <f>IF(ISNUMBER('Faults data'!L241),'Faults data'!L241,".")</f>
        <v>.</v>
      </c>
      <c r="I241" s="224">
        <f>IF('Faults data'!S241=Lists!$F$11,0,1)</f>
        <v>1</v>
      </c>
      <c r="J241" s="240" t="str">
        <f t="shared" si="28"/>
        <v>.</v>
      </c>
      <c r="K241" s="241"/>
      <c r="L241" s="230" t="str">
        <f t="shared" si="29"/>
        <v>.</v>
      </c>
      <c r="M241" s="231" t="str">
        <f t="shared" si="30"/>
        <v>.</v>
      </c>
      <c r="N241" s="231" t="str">
        <f t="shared" si="31"/>
        <v>.</v>
      </c>
      <c r="O241" s="231" t="str">
        <f t="shared" si="32"/>
        <v>.</v>
      </c>
      <c r="P241" s="232" t="str">
        <f t="shared" si="34"/>
        <v>.</v>
      </c>
      <c r="Q241" s="233" t="str">
        <f t="shared" si="35"/>
        <v>.</v>
      </c>
      <c r="R241" s="140"/>
      <c r="S241" s="140"/>
      <c r="T241" s="140"/>
      <c r="U241" s="140"/>
      <c r="V241" s="140"/>
      <c r="W241" s="140"/>
      <c r="X241" s="140"/>
      <c r="Y241" s="140"/>
      <c r="Z241" s="140"/>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row>
    <row r="242" spans="1:57" outlineLevel="1" x14ac:dyDescent="0.2">
      <c r="A242" s="234">
        <f>'Faults data'!A242</f>
        <v>225</v>
      </c>
      <c r="B242" s="320">
        <f>'Faults data'!B242</f>
        <v>0</v>
      </c>
      <c r="C242" s="223">
        <f>IFERROR(MATCH('Faults data'!F242,Lists!$C$11:$C$14,0),0)</f>
        <v>0</v>
      </c>
      <c r="D242" s="216">
        <f>VALUE('Faults data'!I242)</f>
        <v>0</v>
      </c>
      <c r="E242" s="224">
        <f t="shared" si="33"/>
        <v>0</v>
      </c>
      <c r="F242" s="224">
        <f>'Faults data'!M242</f>
        <v>0</v>
      </c>
      <c r="G242" s="224" t="str">
        <f>IF('Faults data'!N242=$G$17,$G$17,".")</f>
        <v>.</v>
      </c>
      <c r="H242" s="224" t="str">
        <f>IF(ISNUMBER('Faults data'!L242),'Faults data'!L242,".")</f>
        <v>.</v>
      </c>
      <c r="I242" s="224">
        <f>IF('Faults data'!S242=Lists!$F$11,0,1)</f>
        <v>1</v>
      </c>
      <c r="J242" s="240" t="str">
        <f t="shared" si="28"/>
        <v>.</v>
      </c>
      <c r="K242" s="241"/>
      <c r="L242" s="230" t="str">
        <f t="shared" si="29"/>
        <v>.</v>
      </c>
      <c r="M242" s="231" t="str">
        <f t="shared" si="30"/>
        <v>.</v>
      </c>
      <c r="N242" s="231" t="str">
        <f t="shared" si="31"/>
        <v>.</v>
      </c>
      <c r="O242" s="231" t="str">
        <f t="shared" si="32"/>
        <v>.</v>
      </c>
      <c r="P242" s="232" t="str">
        <f t="shared" si="34"/>
        <v>.</v>
      </c>
      <c r="Q242" s="233" t="str">
        <f t="shared" si="35"/>
        <v>.</v>
      </c>
      <c r="R242" s="140"/>
      <c r="S242" s="140"/>
      <c r="T242" s="140"/>
      <c r="U242" s="140"/>
      <c r="V242" s="140"/>
      <c r="W242" s="140"/>
      <c r="X242" s="140"/>
      <c r="Y242" s="140"/>
      <c r="Z242" s="140"/>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row>
    <row r="243" spans="1:57" outlineLevel="1" x14ac:dyDescent="0.2">
      <c r="A243" s="234">
        <f>'Faults data'!A243</f>
        <v>226</v>
      </c>
      <c r="B243" s="320">
        <f>'Faults data'!B243</f>
        <v>0</v>
      </c>
      <c r="C243" s="223">
        <f>IFERROR(MATCH('Faults data'!F243,Lists!$C$11:$C$14,0),0)</f>
        <v>0</v>
      </c>
      <c r="D243" s="216">
        <f>VALUE('Faults data'!I243)</f>
        <v>0</v>
      </c>
      <c r="E243" s="224">
        <f t="shared" si="33"/>
        <v>0</v>
      </c>
      <c r="F243" s="224">
        <f>'Faults data'!M243</f>
        <v>0</v>
      </c>
      <c r="G243" s="224" t="str">
        <f>IF('Faults data'!N243=$G$17,$G$17,".")</f>
        <v>.</v>
      </c>
      <c r="H243" s="224" t="str">
        <f>IF(ISNUMBER('Faults data'!L243),'Faults data'!L243,".")</f>
        <v>.</v>
      </c>
      <c r="I243" s="224">
        <f>IF('Faults data'!S243=Lists!$F$11,0,1)</f>
        <v>1</v>
      </c>
      <c r="J243" s="240" t="str">
        <f t="shared" si="28"/>
        <v>.</v>
      </c>
      <c r="K243" s="241"/>
      <c r="L243" s="230" t="str">
        <f t="shared" si="29"/>
        <v>.</v>
      </c>
      <c r="M243" s="231" t="str">
        <f t="shared" si="30"/>
        <v>.</v>
      </c>
      <c r="N243" s="231" t="str">
        <f t="shared" si="31"/>
        <v>.</v>
      </c>
      <c r="O243" s="231" t="str">
        <f t="shared" si="32"/>
        <v>.</v>
      </c>
      <c r="P243" s="232" t="str">
        <f t="shared" si="34"/>
        <v>.</v>
      </c>
      <c r="Q243" s="233" t="str">
        <f t="shared" si="35"/>
        <v>.</v>
      </c>
      <c r="R243" s="140"/>
      <c r="S243" s="140"/>
      <c r="T243" s="140"/>
      <c r="U243" s="140"/>
      <c r="V243" s="140"/>
      <c r="W243" s="140"/>
      <c r="X243" s="140"/>
      <c r="Y243" s="140"/>
      <c r="Z243" s="140"/>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row>
    <row r="244" spans="1:57" outlineLevel="1" x14ac:dyDescent="0.2">
      <c r="A244" s="234">
        <f>'Faults data'!A244</f>
        <v>227</v>
      </c>
      <c r="B244" s="320">
        <f>'Faults data'!B244</f>
        <v>0</v>
      </c>
      <c r="C244" s="223">
        <f>IFERROR(MATCH('Faults data'!F244,Lists!$C$11:$C$14,0),0)</f>
        <v>0</v>
      </c>
      <c r="D244" s="216">
        <f>VALUE('Faults data'!I244)</f>
        <v>0</v>
      </c>
      <c r="E244" s="224">
        <f t="shared" si="33"/>
        <v>0</v>
      </c>
      <c r="F244" s="224">
        <f>'Faults data'!M244</f>
        <v>0</v>
      </c>
      <c r="G244" s="224" t="str">
        <f>IF('Faults data'!N244=$G$17,$G$17,".")</f>
        <v>.</v>
      </c>
      <c r="H244" s="224" t="str">
        <f>IF(ISNUMBER('Faults data'!L244),'Faults data'!L244,".")</f>
        <v>.</v>
      </c>
      <c r="I244" s="224">
        <f>IF('Faults data'!S244=Lists!$F$11,0,1)</f>
        <v>1</v>
      </c>
      <c r="J244" s="240" t="str">
        <f t="shared" si="28"/>
        <v>.</v>
      </c>
      <c r="K244" s="241"/>
      <c r="L244" s="230" t="str">
        <f t="shared" si="29"/>
        <v>.</v>
      </c>
      <c r="M244" s="231" t="str">
        <f t="shared" si="30"/>
        <v>.</v>
      </c>
      <c r="N244" s="231" t="str">
        <f t="shared" si="31"/>
        <v>.</v>
      </c>
      <c r="O244" s="231" t="str">
        <f t="shared" si="32"/>
        <v>.</v>
      </c>
      <c r="P244" s="232" t="str">
        <f t="shared" si="34"/>
        <v>.</v>
      </c>
      <c r="Q244" s="233" t="str">
        <f t="shared" si="35"/>
        <v>.</v>
      </c>
      <c r="R244" s="140"/>
      <c r="S244" s="140"/>
      <c r="T244" s="140"/>
      <c r="U244" s="140"/>
      <c r="V244" s="140"/>
      <c r="W244" s="140"/>
      <c r="X244" s="140"/>
      <c r="Y244" s="140"/>
      <c r="Z244" s="140"/>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row>
    <row r="245" spans="1:57" outlineLevel="1" x14ac:dyDescent="0.2">
      <c r="A245" s="234">
        <f>'Faults data'!A245</f>
        <v>228</v>
      </c>
      <c r="B245" s="320">
        <f>'Faults data'!B245</f>
        <v>0</v>
      </c>
      <c r="C245" s="223">
        <f>IFERROR(MATCH('Faults data'!F245,Lists!$C$11:$C$14,0),0)</f>
        <v>0</v>
      </c>
      <c r="D245" s="216">
        <f>VALUE('Faults data'!I245)</f>
        <v>0</v>
      </c>
      <c r="E245" s="224">
        <f t="shared" si="33"/>
        <v>0</v>
      </c>
      <c r="F245" s="224">
        <f>'Faults data'!M245</f>
        <v>0</v>
      </c>
      <c r="G245" s="224" t="str">
        <f>IF('Faults data'!N245=$G$17,$G$17,".")</f>
        <v>.</v>
      </c>
      <c r="H245" s="224" t="str">
        <f>IF(ISNUMBER('Faults data'!L245),'Faults data'!L245,".")</f>
        <v>.</v>
      </c>
      <c r="I245" s="224">
        <f>IF('Faults data'!S245=Lists!$F$11,0,1)</f>
        <v>1</v>
      </c>
      <c r="J245" s="240" t="str">
        <f t="shared" si="28"/>
        <v>.</v>
      </c>
      <c r="K245" s="241"/>
      <c r="L245" s="230" t="str">
        <f t="shared" si="29"/>
        <v>.</v>
      </c>
      <c r="M245" s="231" t="str">
        <f t="shared" si="30"/>
        <v>.</v>
      </c>
      <c r="N245" s="231" t="str">
        <f t="shared" si="31"/>
        <v>.</v>
      </c>
      <c r="O245" s="231" t="str">
        <f t="shared" si="32"/>
        <v>.</v>
      </c>
      <c r="P245" s="232" t="str">
        <f t="shared" si="34"/>
        <v>.</v>
      </c>
      <c r="Q245" s="233" t="str">
        <f t="shared" si="35"/>
        <v>.</v>
      </c>
      <c r="R245" s="140"/>
      <c r="S245" s="140"/>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row>
    <row r="246" spans="1:57" outlineLevel="1" x14ac:dyDescent="0.2">
      <c r="A246" s="234">
        <f>'Faults data'!A246</f>
        <v>229</v>
      </c>
      <c r="B246" s="320">
        <f>'Faults data'!B246</f>
        <v>0</v>
      </c>
      <c r="C246" s="223">
        <f>IFERROR(MATCH('Faults data'!F246,Lists!$C$11:$C$14,0),0)</f>
        <v>0</v>
      </c>
      <c r="D246" s="216">
        <f>VALUE('Faults data'!I246)</f>
        <v>0</v>
      </c>
      <c r="E246" s="224">
        <f t="shared" si="33"/>
        <v>0</v>
      </c>
      <c r="F246" s="224">
        <f>'Faults data'!M246</f>
        <v>0</v>
      </c>
      <c r="G246" s="224" t="str">
        <f>IF('Faults data'!N246=$G$17,$G$17,".")</f>
        <v>.</v>
      </c>
      <c r="H246" s="224" t="str">
        <f>IF(ISNUMBER('Faults data'!L246),'Faults data'!L246,".")</f>
        <v>.</v>
      </c>
      <c r="I246" s="224">
        <f>IF('Faults data'!S246=Lists!$F$11,0,1)</f>
        <v>1</v>
      </c>
      <c r="J246" s="240" t="str">
        <f t="shared" si="28"/>
        <v>.</v>
      </c>
      <c r="K246" s="241"/>
      <c r="L246" s="230" t="str">
        <f t="shared" si="29"/>
        <v>.</v>
      </c>
      <c r="M246" s="231" t="str">
        <f t="shared" si="30"/>
        <v>.</v>
      </c>
      <c r="N246" s="231" t="str">
        <f t="shared" si="31"/>
        <v>.</v>
      </c>
      <c r="O246" s="231" t="str">
        <f t="shared" si="32"/>
        <v>.</v>
      </c>
      <c r="P246" s="232" t="str">
        <f t="shared" si="34"/>
        <v>.</v>
      </c>
      <c r="Q246" s="233" t="str">
        <f t="shared" si="35"/>
        <v>.</v>
      </c>
      <c r="R246" s="140"/>
      <c r="S246" s="140"/>
      <c r="T246" s="140"/>
      <c r="U246" s="140"/>
      <c r="V246" s="140"/>
      <c r="W246" s="140"/>
      <c r="X246" s="140"/>
      <c r="Y246" s="140"/>
      <c r="Z246" s="140"/>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row>
    <row r="247" spans="1:57" outlineLevel="1" x14ac:dyDescent="0.2">
      <c r="A247" s="234">
        <f>'Faults data'!A247</f>
        <v>230</v>
      </c>
      <c r="B247" s="320">
        <f>'Faults data'!B247</f>
        <v>0</v>
      </c>
      <c r="C247" s="223">
        <f>IFERROR(MATCH('Faults data'!F247,Lists!$C$11:$C$14,0),0)</f>
        <v>0</v>
      </c>
      <c r="D247" s="216">
        <f>VALUE('Faults data'!I247)</f>
        <v>0</v>
      </c>
      <c r="E247" s="224">
        <f t="shared" si="33"/>
        <v>0</v>
      </c>
      <c r="F247" s="224">
        <f>'Faults data'!M247</f>
        <v>0</v>
      </c>
      <c r="G247" s="224" t="str">
        <f>IF('Faults data'!N247=$G$17,$G$17,".")</f>
        <v>.</v>
      </c>
      <c r="H247" s="224" t="str">
        <f>IF(ISNUMBER('Faults data'!L247),'Faults data'!L247,".")</f>
        <v>.</v>
      </c>
      <c r="I247" s="224">
        <f>IF('Faults data'!S247=Lists!$F$11,0,1)</f>
        <v>1</v>
      </c>
      <c r="J247" s="240" t="str">
        <f t="shared" si="28"/>
        <v>.</v>
      </c>
      <c r="K247" s="241"/>
      <c r="L247" s="230" t="str">
        <f t="shared" si="29"/>
        <v>.</v>
      </c>
      <c r="M247" s="231" t="str">
        <f t="shared" si="30"/>
        <v>.</v>
      </c>
      <c r="N247" s="231" t="str">
        <f t="shared" si="31"/>
        <v>.</v>
      </c>
      <c r="O247" s="231" t="str">
        <f t="shared" si="32"/>
        <v>.</v>
      </c>
      <c r="P247" s="232" t="str">
        <f t="shared" si="34"/>
        <v>.</v>
      </c>
      <c r="Q247" s="233" t="str">
        <f t="shared" si="35"/>
        <v>.</v>
      </c>
      <c r="R247" s="140"/>
      <c r="S247" s="140"/>
      <c r="T247" s="140"/>
      <c r="U247" s="140"/>
      <c r="V247" s="140"/>
      <c r="W247" s="140"/>
      <c r="X247" s="140"/>
      <c r="Y247" s="140"/>
      <c r="Z247" s="140"/>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row>
    <row r="248" spans="1:57" outlineLevel="1" x14ac:dyDescent="0.2">
      <c r="A248" s="234">
        <f>'Faults data'!A248</f>
        <v>231</v>
      </c>
      <c r="B248" s="320">
        <f>'Faults data'!B248</f>
        <v>0</v>
      </c>
      <c r="C248" s="223">
        <f>IFERROR(MATCH('Faults data'!F248,Lists!$C$11:$C$14,0),0)</f>
        <v>0</v>
      </c>
      <c r="D248" s="216">
        <f>VALUE('Faults data'!I248)</f>
        <v>0</v>
      </c>
      <c r="E248" s="224">
        <f t="shared" si="33"/>
        <v>0</v>
      </c>
      <c r="F248" s="224">
        <f>'Faults data'!M248</f>
        <v>0</v>
      </c>
      <c r="G248" s="224" t="str">
        <f>IF('Faults data'!N248=$G$17,$G$17,".")</f>
        <v>.</v>
      </c>
      <c r="H248" s="224" t="str">
        <f>IF(ISNUMBER('Faults data'!L248),'Faults data'!L248,".")</f>
        <v>.</v>
      </c>
      <c r="I248" s="224">
        <f>IF('Faults data'!S248=Lists!$F$11,0,1)</f>
        <v>1</v>
      </c>
      <c r="J248" s="240" t="str">
        <f t="shared" si="28"/>
        <v>.</v>
      </c>
      <c r="K248" s="241"/>
      <c r="L248" s="230" t="str">
        <f t="shared" si="29"/>
        <v>.</v>
      </c>
      <c r="M248" s="231" t="str">
        <f t="shared" si="30"/>
        <v>.</v>
      </c>
      <c r="N248" s="231" t="str">
        <f t="shared" si="31"/>
        <v>.</v>
      </c>
      <c r="O248" s="231" t="str">
        <f t="shared" si="32"/>
        <v>.</v>
      </c>
      <c r="P248" s="232" t="str">
        <f t="shared" si="34"/>
        <v>.</v>
      </c>
      <c r="Q248" s="233" t="str">
        <f t="shared" si="35"/>
        <v>.</v>
      </c>
      <c r="R248" s="140"/>
      <c r="S248" s="140"/>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row>
    <row r="249" spans="1:57" outlineLevel="1" x14ac:dyDescent="0.2">
      <c r="A249" s="234">
        <f>'Faults data'!A249</f>
        <v>232</v>
      </c>
      <c r="B249" s="320">
        <f>'Faults data'!B249</f>
        <v>0</v>
      </c>
      <c r="C249" s="223">
        <f>IFERROR(MATCH('Faults data'!F249,Lists!$C$11:$C$14,0),0)</f>
        <v>0</v>
      </c>
      <c r="D249" s="216">
        <f>VALUE('Faults data'!I249)</f>
        <v>0</v>
      </c>
      <c r="E249" s="224">
        <f t="shared" si="33"/>
        <v>0</v>
      </c>
      <c r="F249" s="224">
        <f>'Faults data'!M249</f>
        <v>0</v>
      </c>
      <c r="G249" s="224" t="str">
        <f>IF('Faults data'!N249=$G$17,$G$17,".")</f>
        <v>.</v>
      </c>
      <c r="H249" s="224" t="str">
        <f>IF(ISNUMBER('Faults data'!L249),'Faults data'!L249,".")</f>
        <v>.</v>
      </c>
      <c r="I249" s="224">
        <f>IF('Faults data'!S249=Lists!$F$11,0,1)</f>
        <v>1</v>
      </c>
      <c r="J249" s="240" t="str">
        <f t="shared" si="28"/>
        <v>.</v>
      </c>
      <c r="K249" s="241"/>
      <c r="L249" s="230" t="str">
        <f t="shared" si="29"/>
        <v>.</v>
      </c>
      <c r="M249" s="231" t="str">
        <f t="shared" si="30"/>
        <v>.</v>
      </c>
      <c r="N249" s="231" t="str">
        <f t="shared" si="31"/>
        <v>.</v>
      </c>
      <c r="O249" s="231" t="str">
        <f t="shared" si="32"/>
        <v>.</v>
      </c>
      <c r="P249" s="232" t="str">
        <f t="shared" si="34"/>
        <v>.</v>
      </c>
      <c r="Q249" s="233" t="str">
        <f t="shared" si="35"/>
        <v>.</v>
      </c>
      <c r="R249" s="140"/>
      <c r="S249" s="140"/>
      <c r="T249" s="140"/>
      <c r="U249" s="140"/>
      <c r="V249" s="140"/>
      <c r="W249" s="140"/>
      <c r="X249" s="140"/>
      <c r="Y249" s="140"/>
      <c r="Z249" s="140"/>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row>
    <row r="250" spans="1:57" outlineLevel="1" x14ac:dyDescent="0.2">
      <c r="A250" s="234">
        <f>'Faults data'!A250</f>
        <v>233</v>
      </c>
      <c r="B250" s="320">
        <f>'Faults data'!B250</f>
        <v>0</v>
      </c>
      <c r="C250" s="223">
        <f>IFERROR(MATCH('Faults data'!F250,Lists!$C$11:$C$14,0),0)</f>
        <v>0</v>
      </c>
      <c r="D250" s="216">
        <f>VALUE('Faults data'!I250)</f>
        <v>0</v>
      </c>
      <c r="E250" s="224">
        <f t="shared" si="33"/>
        <v>0</v>
      </c>
      <c r="F250" s="224">
        <f>'Faults data'!M250</f>
        <v>0</v>
      </c>
      <c r="G250" s="224" t="str">
        <f>IF('Faults data'!N250=$G$17,$G$17,".")</f>
        <v>.</v>
      </c>
      <c r="H250" s="224" t="str">
        <f>IF(ISNUMBER('Faults data'!L250),'Faults data'!L250,".")</f>
        <v>.</v>
      </c>
      <c r="I250" s="224">
        <f>IF('Faults data'!S250=Lists!$F$11,0,1)</f>
        <v>1</v>
      </c>
      <c r="J250" s="240" t="str">
        <f t="shared" si="28"/>
        <v>.</v>
      </c>
      <c r="K250" s="241"/>
      <c r="L250" s="230" t="str">
        <f t="shared" si="29"/>
        <v>.</v>
      </c>
      <c r="M250" s="231" t="str">
        <f t="shared" si="30"/>
        <v>.</v>
      </c>
      <c r="N250" s="231" t="str">
        <f t="shared" si="31"/>
        <v>.</v>
      </c>
      <c r="O250" s="231" t="str">
        <f t="shared" si="32"/>
        <v>.</v>
      </c>
      <c r="P250" s="232" t="str">
        <f t="shared" si="34"/>
        <v>.</v>
      </c>
      <c r="Q250" s="233" t="str">
        <f t="shared" si="35"/>
        <v>.</v>
      </c>
      <c r="R250" s="140"/>
      <c r="S250" s="140"/>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row>
    <row r="251" spans="1:57" outlineLevel="1" x14ac:dyDescent="0.2">
      <c r="A251" s="234">
        <f>'Faults data'!A251</f>
        <v>234</v>
      </c>
      <c r="B251" s="320">
        <f>'Faults data'!B251</f>
        <v>0</v>
      </c>
      <c r="C251" s="223">
        <f>IFERROR(MATCH('Faults data'!F251,Lists!$C$11:$C$14,0),0)</f>
        <v>0</v>
      </c>
      <c r="D251" s="216">
        <f>VALUE('Faults data'!I251)</f>
        <v>0</v>
      </c>
      <c r="E251" s="224">
        <f t="shared" si="33"/>
        <v>0</v>
      </c>
      <c r="F251" s="224">
        <f>'Faults data'!M251</f>
        <v>0</v>
      </c>
      <c r="G251" s="224" t="str">
        <f>IF('Faults data'!N251=$G$17,$G$17,".")</f>
        <v>.</v>
      </c>
      <c r="H251" s="224" t="str">
        <f>IF(ISNUMBER('Faults data'!L251),'Faults data'!L251,".")</f>
        <v>.</v>
      </c>
      <c r="I251" s="224">
        <f>IF('Faults data'!S251=Lists!$F$11,0,1)</f>
        <v>1</v>
      </c>
      <c r="J251" s="240" t="str">
        <f t="shared" si="28"/>
        <v>.</v>
      </c>
      <c r="K251" s="241"/>
      <c r="L251" s="230" t="str">
        <f t="shared" si="29"/>
        <v>.</v>
      </c>
      <c r="M251" s="231" t="str">
        <f t="shared" si="30"/>
        <v>.</v>
      </c>
      <c r="N251" s="231" t="str">
        <f t="shared" si="31"/>
        <v>.</v>
      </c>
      <c r="O251" s="231" t="str">
        <f t="shared" si="32"/>
        <v>.</v>
      </c>
      <c r="P251" s="232" t="str">
        <f t="shared" si="34"/>
        <v>.</v>
      </c>
      <c r="Q251" s="233" t="str">
        <f t="shared" si="35"/>
        <v>.</v>
      </c>
      <c r="R251" s="140"/>
      <c r="S251" s="140"/>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row>
    <row r="252" spans="1:57" outlineLevel="1" x14ac:dyDescent="0.2">
      <c r="A252" s="234">
        <f>'Faults data'!A252</f>
        <v>235</v>
      </c>
      <c r="B252" s="320">
        <f>'Faults data'!B252</f>
        <v>0</v>
      </c>
      <c r="C252" s="223">
        <f>IFERROR(MATCH('Faults data'!F252,Lists!$C$11:$C$14,0),0)</f>
        <v>0</v>
      </c>
      <c r="D252" s="216">
        <f>VALUE('Faults data'!I252)</f>
        <v>0</v>
      </c>
      <c r="E252" s="224">
        <f t="shared" si="33"/>
        <v>0</v>
      </c>
      <c r="F252" s="224">
        <f>'Faults data'!M252</f>
        <v>0</v>
      </c>
      <c r="G252" s="224" t="str">
        <f>IF('Faults data'!N252=$G$17,$G$17,".")</f>
        <v>.</v>
      </c>
      <c r="H252" s="224" t="str">
        <f>IF(ISNUMBER('Faults data'!L252),'Faults data'!L252,".")</f>
        <v>.</v>
      </c>
      <c r="I252" s="224">
        <f>IF('Faults data'!S252=Lists!$F$11,0,1)</f>
        <v>1</v>
      </c>
      <c r="J252" s="240" t="str">
        <f t="shared" si="28"/>
        <v>.</v>
      </c>
      <c r="K252" s="241"/>
      <c r="L252" s="230" t="str">
        <f t="shared" si="29"/>
        <v>.</v>
      </c>
      <c r="M252" s="231" t="str">
        <f t="shared" si="30"/>
        <v>.</v>
      </c>
      <c r="N252" s="231" t="str">
        <f t="shared" si="31"/>
        <v>.</v>
      </c>
      <c r="O252" s="231" t="str">
        <f t="shared" si="32"/>
        <v>.</v>
      </c>
      <c r="P252" s="232" t="str">
        <f t="shared" si="34"/>
        <v>.</v>
      </c>
      <c r="Q252" s="233" t="str">
        <f t="shared" si="35"/>
        <v>.</v>
      </c>
      <c r="R252" s="140"/>
      <c r="S252" s="140"/>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row>
    <row r="253" spans="1:57" outlineLevel="1" x14ac:dyDescent="0.2">
      <c r="A253" s="234">
        <f>'Faults data'!A253</f>
        <v>236</v>
      </c>
      <c r="B253" s="320">
        <f>'Faults data'!B253</f>
        <v>0</v>
      </c>
      <c r="C253" s="223">
        <f>IFERROR(MATCH('Faults data'!F253,Lists!$C$11:$C$14,0),0)</f>
        <v>0</v>
      </c>
      <c r="D253" s="216">
        <f>VALUE('Faults data'!I253)</f>
        <v>0</v>
      </c>
      <c r="E253" s="224">
        <f t="shared" si="33"/>
        <v>0</v>
      </c>
      <c r="F253" s="224">
        <f>'Faults data'!M253</f>
        <v>0</v>
      </c>
      <c r="G253" s="224" t="str">
        <f>IF('Faults data'!N253=$G$17,$G$17,".")</f>
        <v>.</v>
      </c>
      <c r="H253" s="224" t="str">
        <f>IF(ISNUMBER('Faults data'!L253),'Faults data'!L253,".")</f>
        <v>.</v>
      </c>
      <c r="I253" s="224">
        <f>IF('Faults data'!S253=Lists!$F$11,0,1)</f>
        <v>1</v>
      </c>
      <c r="J253" s="240" t="str">
        <f t="shared" si="28"/>
        <v>.</v>
      </c>
      <c r="K253" s="241"/>
      <c r="L253" s="230" t="str">
        <f t="shared" si="29"/>
        <v>.</v>
      </c>
      <c r="M253" s="231" t="str">
        <f t="shared" si="30"/>
        <v>.</v>
      </c>
      <c r="N253" s="231" t="str">
        <f t="shared" si="31"/>
        <v>.</v>
      </c>
      <c r="O253" s="231" t="str">
        <f t="shared" si="32"/>
        <v>.</v>
      </c>
      <c r="P253" s="232" t="str">
        <f t="shared" si="34"/>
        <v>.</v>
      </c>
      <c r="Q253" s="233" t="str">
        <f t="shared" si="35"/>
        <v>.</v>
      </c>
      <c r="R253" s="140"/>
      <c r="S253" s="140"/>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row>
    <row r="254" spans="1:57" outlineLevel="1" x14ac:dyDescent="0.2">
      <c r="A254" s="234">
        <f>'Faults data'!A254</f>
        <v>237</v>
      </c>
      <c r="B254" s="320">
        <f>'Faults data'!B254</f>
        <v>0</v>
      </c>
      <c r="C254" s="223">
        <f>IFERROR(MATCH('Faults data'!F254,Lists!$C$11:$C$14,0),0)</f>
        <v>0</v>
      </c>
      <c r="D254" s="216">
        <f>VALUE('Faults data'!I254)</f>
        <v>0</v>
      </c>
      <c r="E254" s="224">
        <f t="shared" si="33"/>
        <v>0</v>
      </c>
      <c r="F254" s="224">
        <f>'Faults data'!M254</f>
        <v>0</v>
      </c>
      <c r="G254" s="224" t="str">
        <f>IF('Faults data'!N254=$G$17,$G$17,".")</f>
        <v>.</v>
      </c>
      <c r="H254" s="224" t="str">
        <f>IF(ISNUMBER('Faults data'!L254),'Faults data'!L254,".")</f>
        <v>.</v>
      </c>
      <c r="I254" s="224">
        <f>IF('Faults data'!S254=Lists!$F$11,0,1)</f>
        <v>1</v>
      </c>
      <c r="J254" s="240" t="str">
        <f t="shared" si="28"/>
        <v>.</v>
      </c>
      <c r="K254" s="241"/>
      <c r="L254" s="230" t="str">
        <f t="shared" si="29"/>
        <v>.</v>
      </c>
      <c r="M254" s="231" t="str">
        <f t="shared" si="30"/>
        <v>.</v>
      </c>
      <c r="N254" s="231" t="str">
        <f t="shared" si="31"/>
        <v>.</v>
      </c>
      <c r="O254" s="231" t="str">
        <f t="shared" si="32"/>
        <v>.</v>
      </c>
      <c r="P254" s="232" t="str">
        <f t="shared" si="34"/>
        <v>.</v>
      </c>
      <c r="Q254" s="233" t="str">
        <f t="shared" si="35"/>
        <v>.</v>
      </c>
      <c r="R254" s="140"/>
      <c r="S254" s="140"/>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row>
    <row r="255" spans="1:57" outlineLevel="1" x14ac:dyDescent="0.2">
      <c r="A255" s="234">
        <f>'Faults data'!A255</f>
        <v>238</v>
      </c>
      <c r="B255" s="320">
        <f>'Faults data'!B255</f>
        <v>0</v>
      </c>
      <c r="C255" s="223">
        <f>IFERROR(MATCH('Faults data'!F255,Lists!$C$11:$C$14,0),0)</f>
        <v>0</v>
      </c>
      <c r="D255" s="216">
        <f>VALUE('Faults data'!I255)</f>
        <v>0</v>
      </c>
      <c r="E255" s="224">
        <f t="shared" si="33"/>
        <v>0</v>
      </c>
      <c r="F255" s="224">
        <f>'Faults data'!M255</f>
        <v>0</v>
      </c>
      <c r="G255" s="224" t="str">
        <f>IF('Faults data'!N255=$G$17,$G$17,".")</f>
        <v>.</v>
      </c>
      <c r="H255" s="224" t="str">
        <f>IF(ISNUMBER('Faults data'!L255),'Faults data'!L255,".")</f>
        <v>.</v>
      </c>
      <c r="I255" s="224">
        <f>IF('Faults data'!S255=Lists!$F$11,0,1)</f>
        <v>1</v>
      </c>
      <c r="J255" s="240" t="str">
        <f t="shared" si="28"/>
        <v>.</v>
      </c>
      <c r="K255" s="241"/>
      <c r="L255" s="230" t="str">
        <f t="shared" si="29"/>
        <v>.</v>
      </c>
      <c r="M255" s="231" t="str">
        <f t="shared" si="30"/>
        <v>.</v>
      </c>
      <c r="N255" s="231" t="str">
        <f t="shared" si="31"/>
        <v>.</v>
      </c>
      <c r="O255" s="231" t="str">
        <f t="shared" si="32"/>
        <v>.</v>
      </c>
      <c r="P255" s="232" t="str">
        <f t="shared" si="34"/>
        <v>.</v>
      </c>
      <c r="Q255" s="233" t="str">
        <f t="shared" si="35"/>
        <v>.</v>
      </c>
      <c r="R255" s="140"/>
      <c r="S255" s="140"/>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row>
    <row r="256" spans="1:57" outlineLevel="1" x14ac:dyDescent="0.2">
      <c r="A256" s="234">
        <f>'Faults data'!A256</f>
        <v>239</v>
      </c>
      <c r="B256" s="320">
        <f>'Faults data'!B256</f>
        <v>0</v>
      </c>
      <c r="C256" s="223">
        <f>IFERROR(MATCH('Faults data'!F256,Lists!$C$11:$C$14,0),0)</f>
        <v>0</v>
      </c>
      <c r="D256" s="216">
        <f>VALUE('Faults data'!I256)</f>
        <v>0</v>
      </c>
      <c r="E256" s="224">
        <f t="shared" si="33"/>
        <v>0</v>
      </c>
      <c r="F256" s="224">
        <f>'Faults data'!M256</f>
        <v>0</v>
      </c>
      <c r="G256" s="224" t="str">
        <f>IF('Faults data'!N256=$G$17,$G$17,".")</f>
        <v>.</v>
      </c>
      <c r="H256" s="224" t="str">
        <f>IF(ISNUMBER('Faults data'!L256),'Faults data'!L256,".")</f>
        <v>.</v>
      </c>
      <c r="I256" s="224">
        <f>IF('Faults data'!S256=Lists!$F$11,0,1)</f>
        <v>1</v>
      </c>
      <c r="J256" s="240" t="str">
        <f t="shared" si="28"/>
        <v>.</v>
      </c>
      <c r="K256" s="241"/>
      <c r="L256" s="230" t="str">
        <f t="shared" si="29"/>
        <v>.</v>
      </c>
      <c r="M256" s="231" t="str">
        <f t="shared" si="30"/>
        <v>.</v>
      </c>
      <c r="N256" s="231" t="str">
        <f t="shared" si="31"/>
        <v>.</v>
      </c>
      <c r="O256" s="231" t="str">
        <f t="shared" si="32"/>
        <v>.</v>
      </c>
      <c r="P256" s="232" t="str">
        <f t="shared" si="34"/>
        <v>.</v>
      </c>
      <c r="Q256" s="233" t="str">
        <f t="shared" si="35"/>
        <v>.</v>
      </c>
      <c r="R256" s="140"/>
      <c r="S256" s="140"/>
      <c r="T256" s="140"/>
      <c r="U256" s="140"/>
      <c r="V256" s="140"/>
      <c r="W256" s="140"/>
      <c r="X256" s="140"/>
      <c r="Y256" s="140"/>
      <c r="Z256" s="140"/>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row>
    <row r="257" spans="1:57" outlineLevel="1" x14ac:dyDescent="0.2">
      <c r="A257" s="234">
        <f>'Faults data'!A257</f>
        <v>240</v>
      </c>
      <c r="B257" s="320">
        <f>'Faults data'!B257</f>
        <v>0</v>
      </c>
      <c r="C257" s="223">
        <f>IFERROR(MATCH('Faults data'!F257,Lists!$C$11:$C$14,0),0)</f>
        <v>0</v>
      </c>
      <c r="D257" s="216">
        <f>VALUE('Faults data'!I257)</f>
        <v>0</v>
      </c>
      <c r="E257" s="224">
        <f t="shared" si="33"/>
        <v>0</v>
      </c>
      <c r="F257" s="224">
        <f>'Faults data'!M257</f>
        <v>0</v>
      </c>
      <c r="G257" s="224" t="str">
        <f>IF('Faults data'!N257=$G$17,$G$17,".")</f>
        <v>.</v>
      </c>
      <c r="H257" s="224" t="str">
        <f>IF(ISNUMBER('Faults data'!L257),'Faults data'!L257,".")</f>
        <v>.</v>
      </c>
      <c r="I257" s="224">
        <f>IF('Faults data'!S257=Lists!$F$11,0,1)</f>
        <v>1</v>
      </c>
      <c r="J257" s="240" t="str">
        <f t="shared" si="28"/>
        <v>.</v>
      </c>
      <c r="K257" s="241"/>
      <c r="L257" s="230" t="str">
        <f t="shared" si="29"/>
        <v>.</v>
      </c>
      <c r="M257" s="231" t="str">
        <f t="shared" si="30"/>
        <v>.</v>
      </c>
      <c r="N257" s="231" t="str">
        <f t="shared" si="31"/>
        <v>.</v>
      </c>
      <c r="O257" s="231" t="str">
        <f t="shared" si="32"/>
        <v>.</v>
      </c>
      <c r="P257" s="232" t="str">
        <f t="shared" si="34"/>
        <v>.</v>
      </c>
      <c r="Q257" s="233" t="str">
        <f t="shared" si="35"/>
        <v>.</v>
      </c>
      <c r="R257" s="140"/>
      <c r="S257" s="140"/>
      <c r="T257" s="140"/>
      <c r="U257" s="140"/>
      <c r="V257" s="140"/>
      <c r="W257" s="140"/>
      <c r="X257" s="140"/>
      <c r="Y257" s="140"/>
      <c r="Z257" s="140"/>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row>
    <row r="258" spans="1:57" outlineLevel="1" x14ac:dyDescent="0.2">
      <c r="A258" s="234">
        <f>'Faults data'!A258</f>
        <v>241</v>
      </c>
      <c r="B258" s="320">
        <f>'Faults data'!B258</f>
        <v>0</v>
      </c>
      <c r="C258" s="223">
        <f>IFERROR(MATCH('Faults data'!F258,Lists!$C$11:$C$14,0),0)</f>
        <v>0</v>
      </c>
      <c r="D258" s="216">
        <f>VALUE('Faults data'!I258)</f>
        <v>0</v>
      </c>
      <c r="E258" s="224">
        <f t="shared" si="33"/>
        <v>0</v>
      </c>
      <c r="F258" s="224">
        <f>'Faults data'!M258</f>
        <v>0</v>
      </c>
      <c r="G258" s="224" t="str">
        <f>IF('Faults data'!N258=$G$17,$G$17,".")</f>
        <v>.</v>
      </c>
      <c r="H258" s="224" t="str">
        <f>IF(ISNUMBER('Faults data'!L258),'Faults data'!L258,".")</f>
        <v>.</v>
      </c>
      <c r="I258" s="224">
        <f>IF('Faults data'!S258=Lists!$F$11,0,1)</f>
        <v>1</v>
      </c>
      <c r="J258" s="240" t="str">
        <f t="shared" si="28"/>
        <v>.</v>
      </c>
      <c r="K258" s="241"/>
      <c r="L258" s="230" t="str">
        <f t="shared" si="29"/>
        <v>.</v>
      </c>
      <c r="M258" s="231" t="str">
        <f t="shared" si="30"/>
        <v>.</v>
      </c>
      <c r="N258" s="231" t="str">
        <f t="shared" si="31"/>
        <v>.</v>
      </c>
      <c r="O258" s="231" t="str">
        <f t="shared" si="32"/>
        <v>.</v>
      </c>
      <c r="P258" s="232" t="str">
        <f t="shared" si="34"/>
        <v>.</v>
      </c>
      <c r="Q258" s="233" t="str">
        <f t="shared" si="35"/>
        <v>.</v>
      </c>
      <c r="R258" s="140"/>
      <c r="S258" s="140"/>
      <c r="T258" s="140"/>
      <c r="U258" s="140"/>
      <c r="V258" s="140"/>
      <c r="W258" s="140"/>
      <c r="X258" s="140"/>
      <c r="Y258" s="140"/>
      <c r="Z258" s="140"/>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row>
    <row r="259" spans="1:57" outlineLevel="1" x14ac:dyDescent="0.2">
      <c r="A259" s="234">
        <f>'Faults data'!A259</f>
        <v>242</v>
      </c>
      <c r="B259" s="320">
        <f>'Faults data'!B259</f>
        <v>0</v>
      </c>
      <c r="C259" s="223">
        <f>IFERROR(MATCH('Faults data'!F259,Lists!$C$11:$C$14,0),0)</f>
        <v>0</v>
      </c>
      <c r="D259" s="216">
        <f>VALUE('Faults data'!I259)</f>
        <v>0</v>
      </c>
      <c r="E259" s="224">
        <f t="shared" si="33"/>
        <v>0</v>
      </c>
      <c r="F259" s="224">
        <f>'Faults data'!M259</f>
        <v>0</v>
      </c>
      <c r="G259" s="224" t="str">
        <f>IF('Faults data'!N259=$G$17,$G$17,".")</f>
        <v>.</v>
      </c>
      <c r="H259" s="224" t="str">
        <f>IF(ISNUMBER('Faults data'!L259),'Faults data'!L259,".")</f>
        <v>.</v>
      </c>
      <c r="I259" s="224">
        <f>IF('Faults data'!S259=Lists!$F$11,0,1)</f>
        <v>1</v>
      </c>
      <c r="J259" s="240" t="str">
        <f t="shared" si="28"/>
        <v>.</v>
      </c>
      <c r="K259" s="241"/>
      <c r="L259" s="230" t="str">
        <f t="shared" si="29"/>
        <v>.</v>
      </c>
      <c r="M259" s="231" t="str">
        <f t="shared" si="30"/>
        <v>.</v>
      </c>
      <c r="N259" s="231" t="str">
        <f t="shared" si="31"/>
        <v>.</v>
      </c>
      <c r="O259" s="231" t="str">
        <f t="shared" si="32"/>
        <v>.</v>
      </c>
      <c r="P259" s="232" t="str">
        <f t="shared" si="34"/>
        <v>.</v>
      </c>
      <c r="Q259" s="233" t="str">
        <f t="shared" si="35"/>
        <v>.</v>
      </c>
      <c r="R259" s="140"/>
      <c r="S259" s="140"/>
      <c r="T259" s="140"/>
      <c r="U259" s="140"/>
      <c r="V259" s="140"/>
      <c r="W259" s="140"/>
      <c r="X259" s="140"/>
      <c r="Y259" s="140"/>
      <c r="Z259" s="140"/>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row>
    <row r="260" spans="1:57" outlineLevel="1" x14ac:dyDescent="0.2">
      <c r="A260" s="234">
        <f>'Faults data'!A260</f>
        <v>243</v>
      </c>
      <c r="B260" s="320">
        <f>'Faults data'!B260</f>
        <v>0</v>
      </c>
      <c r="C260" s="223">
        <f>IFERROR(MATCH('Faults data'!F260,Lists!$C$11:$C$14,0),0)</f>
        <v>0</v>
      </c>
      <c r="D260" s="216">
        <f>VALUE('Faults data'!I260)</f>
        <v>0</v>
      </c>
      <c r="E260" s="224">
        <f t="shared" si="33"/>
        <v>0</v>
      </c>
      <c r="F260" s="224">
        <f>'Faults data'!M260</f>
        <v>0</v>
      </c>
      <c r="G260" s="224" t="str">
        <f>IF('Faults data'!N260=$G$17,$G$17,".")</f>
        <v>.</v>
      </c>
      <c r="H260" s="224" t="str">
        <f>IF(ISNUMBER('Faults data'!L260),'Faults data'!L260,".")</f>
        <v>.</v>
      </c>
      <c r="I260" s="224">
        <f>IF('Faults data'!S260=Lists!$F$11,0,1)</f>
        <v>1</v>
      </c>
      <c r="J260" s="240" t="str">
        <f t="shared" si="28"/>
        <v>.</v>
      </c>
      <c r="K260" s="241"/>
      <c r="L260" s="230" t="str">
        <f t="shared" si="29"/>
        <v>.</v>
      </c>
      <c r="M260" s="231" t="str">
        <f t="shared" si="30"/>
        <v>.</v>
      </c>
      <c r="N260" s="231" t="str">
        <f t="shared" si="31"/>
        <v>.</v>
      </c>
      <c r="O260" s="231" t="str">
        <f t="shared" si="32"/>
        <v>.</v>
      </c>
      <c r="P260" s="232" t="str">
        <f t="shared" si="34"/>
        <v>.</v>
      </c>
      <c r="Q260" s="233" t="str">
        <f t="shared" si="35"/>
        <v>.</v>
      </c>
      <c r="R260" s="140"/>
      <c r="S260" s="140"/>
      <c r="T260" s="140"/>
      <c r="U260" s="140"/>
      <c r="V260" s="140"/>
      <c r="W260" s="140"/>
      <c r="X260" s="140"/>
      <c r="Y260" s="140"/>
      <c r="Z260" s="14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row>
    <row r="261" spans="1:57" outlineLevel="1" x14ac:dyDescent="0.2">
      <c r="A261" s="234">
        <f>'Faults data'!A261</f>
        <v>244</v>
      </c>
      <c r="B261" s="320">
        <f>'Faults data'!B261</f>
        <v>0</v>
      </c>
      <c r="C261" s="223">
        <f>IFERROR(MATCH('Faults data'!F261,Lists!$C$11:$C$14,0),0)</f>
        <v>0</v>
      </c>
      <c r="D261" s="216">
        <f>VALUE('Faults data'!I261)</f>
        <v>0</v>
      </c>
      <c r="E261" s="224">
        <f t="shared" si="33"/>
        <v>0</v>
      </c>
      <c r="F261" s="224">
        <f>'Faults data'!M261</f>
        <v>0</v>
      </c>
      <c r="G261" s="224" t="str">
        <f>IF('Faults data'!N261=$G$17,$G$17,".")</f>
        <v>.</v>
      </c>
      <c r="H261" s="224" t="str">
        <f>IF(ISNUMBER('Faults data'!L261),'Faults data'!L261,".")</f>
        <v>.</v>
      </c>
      <c r="I261" s="224">
        <f>IF('Faults data'!S261=Lists!$F$11,0,1)</f>
        <v>1</v>
      </c>
      <c r="J261" s="240" t="str">
        <f t="shared" si="28"/>
        <v>.</v>
      </c>
      <c r="K261" s="241"/>
      <c r="L261" s="230" t="str">
        <f t="shared" si="29"/>
        <v>.</v>
      </c>
      <c r="M261" s="231" t="str">
        <f t="shared" si="30"/>
        <v>.</v>
      </c>
      <c r="N261" s="231" t="str">
        <f t="shared" si="31"/>
        <v>.</v>
      </c>
      <c r="O261" s="231" t="str">
        <f t="shared" si="32"/>
        <v>.</v>
      </c>
      <c r="P261" s="232" t="str">
        <f t="shared" si="34"/>
        <v>.</v>
      </c>
      <c r="Q261" s="233" t="str">
        <f t="shared" si="35"/>
        <v>.</v>
      </c>
      <c r="R261" s="140"/>
      <c r="S261" s="140"/>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row>
    <row r="262" spans="1:57" outlineLevel="1" x14ac:dyDescent="0.2">
      <c r="A262" s="234">
        <f>'Faults data'!A262</f>
        <v>245</v>
      </c>
      <c r="B262" s="320">
        <f>'Faults data'!B262</f>
        <v>0</v>
      </c>
      <c r="C262" s="223">
        <f>IFERROR(MATCH('Faults data'!F262,Lists!$C$11:$C$14,0),0)</f>
        <v>0</v>
      </c>
      <c r="D262" s="216">
        <f>VALUE('Faults data'!I262)</f>
        <v>0</v>
      </c>
      <c r="E262" s="224">
        <f t="shared" si="33"/>
        <v>0</v>
      </c>
      <c r="F262" s="224">
        <f>'Faults data'!M262</f>
        <v>0</v>
      </c>
      <c r="G262" s="224" t="str">
        <f>IF('Faults data'!N262=$G$17,$G$17,".")</f>
        <v>.</v>
      </c>
      <c r="H262" s="224" t="str">
        <f>IF(ISNUMBER('Faults data'!L262),'Faults data'!L262,".")</f>
        <v>.</v>
      </c>
      <c r="I262" s="224">
        <f>IF('Faults data'!S262=Lists!$F$11,0,1)</f>
        <v>1</v>
      </c>
      <c r="J262" s="240" t="str">
        <f t="shared" si="28"/>
        <v>.</v>
      </c>
      <c r="K262" s="241"/>
      <c r="L262" s="230" t="str">
        <f t="shared" si="29"/>
        <v>.</v>
      </c>
      <c r="M262" s="231" t="str">
        <f t="shared" si="30"/>
        <v>.</v>
      </c>
      <c r="N262" s="231" t="str">
        <f t="shared" si="31"/>
        <v>.</v>
      </c>
      <c r="O262" s="231" t="str">
        <f t="shared" si="32"/>
        <v>.</v>
      </c>
      <c r="P262" s="232" t="str">
        <f t="shared" si="34"/>
        <v>.</v>
      </c>
      <c r="Q262" s="233" t="str">
        <f t="shared" si="35"/>
        <v>.</v>
      </c>
      <c r="R262" s="140"/>
      <c r="S262" s="140"/>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row>
    <row r="263" spans="1:57" outlineLevel="1" x14ac:dyDescent="0.2">
      <c r="A263" s="234">
        <f>'Faults data'!A263</f>
        <v>246</v>
      </c>
      <c r="B263" s="320">
        <f>'Faults data'!B263</f>
        <v>0</v>
      </c>
      <c r="C263" s="223">
        <f>IFERROR(MATCH('Faults data'!F263,Lists!$C$11:$C$14,0),0)</f>
        <v>0</v>
      </c>
      <c r="D263" s="216">
        <f>VALUE('Faults data'!I263)</f>
        <v>0</v>
      </c>
      <c r="E263" s="224">
        <f t="shared" si="33"/>
        <v>0</v>
      </c>
      <c r="F263" s="224">
        <f>'Faults data'!M263</f>
        <v>0</v>
      </c>
      <c r="G263" s="224" t="str">
        <f>IF('Faults data'!N263=$G$17,$G$17,".")</f>
        <v>.</v>
      </c>
      <c r="H263" s="224" t="str">
        <f>IF(ISNUMBER('Faults data'!L263),'Faults data'!L263,".")</f>
        <v>.</v>
      </c>
      <c r="I263" s="224">
        <f>IF('Faults data'!S263=Lists!$F$11,0,1)</f>
        <v>1</v>
      </c>
      <c r="J263" s="240" t="str">
        <f t="shared" si="28"/>
        <v>.</v>
      </c>
      <c r="K263" s="241"/>
      <c r="L263" s="230" t="str">
        <f t="shared" si="29"/>
        <v>.</v>
      </c>
      <c r="M263" s="231" t="str">
        <f t="shared" si="30"/>
        <v>.</v>
      </c>
      <c r="N263" s="231" t="str">
        <f t="shared" si="31"/>
        <v>.</v>
      </c>
      <c r="O263" s="231" t="str">
        <f t="shared" si="32"/>
        <v>.</v>
      </c>
      <c r="P263" s="232" t="str">
        <f t="shared" si="34"/>
        <v>.</v>
      </c>
      <c r="Q263" s="233" t="str">
        <f t="shared" si="35"/>
        <v>.</v>
      </c>
      <c r="R263" s="140"/>
      <c r="S263" s="140"/>
      <c r="T263" s="140"/>
      <c r="U263" s="140"/>
      <c r="V263" s="140"/>
      <c r="W263" s="140"/>
      <c r="X263" s="140"/>
      <c r="Y263" s="140"/>
      <c r="Z263" s="140"/>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row>
    <row r="264" spans="1:57" outlineLevel="1" x14ac:dyDescent="0.2">
      <c r="A264" s="234">
        <f>'Faults data'!A264</f>
        <v>247</v>
      </c>
      <c r="B264" s="320">
        <f>'Faults data'!B264</f>
        <v>0</v>
      </c>
      <c r="C264" s="223">
        <f>IFERROR(MATCH('Faults data'!F264,Lists!$C$11:$C$14,0),0)</f>
        <v>0</v>
      </c>
      <c r="D264" s="216">
        <f>VALUE('Faults data'!I264)</f>
        <v>0</v>
      </c>
      <c r="E264" s="224">
        <f t="shared" si="33"/>
        <v>0</v>
      </c>
      <c r="F264" s="224">
        <f>'Faults data'!M264</f>
        <v>0</v>
      </c>
      <c r="G264" s="224" t="str">
        <f>IF('Faults data'!N264=$G$17,$G$17,".")</f>
        <v>.</v>
      </c>
      <c r="H264" s="224" t="str">
        <f>IF(ISNUMBER('Faults data'!L264),'Faults data'!L264,".")</f>
        <v>.</v>
      </c>
      <c r="I264" s="224">
        <f>IF('Faults data'!S264=Lists!$F$11,0,1)</f>
        <v>1</v>
      </c>
      <c r="J264" s="240" t="str">
        <f t="shared" si="28"/>
        <v>.</v>
      </c>
      <c r="K264" s="241"/>
      <c r="L264" s="230" t="str">
        <f t="shared" si="29"/>
        <v>.</v>
      </c>
      <c r="M264" s="231" t="str">
        <f t="shared" si="30"/>
        <v>.</v>
      </c>
      <c r="N264" s="231" t="str">
        <f t="shared" si="31"/>
        <v>.</v>
      </c>
      <c r="O264" s="231" t="str">
        <f t="shared" si="32"/>
        <v>.</v>
      </c>
      <c r="P264" s="232" t="str">
        <f t="shared" si="34"/>
        <v>.</v>
      </c>
      <c r="Q264" s="233" t="str">
        <f t="shared" si="35"/>
        <v>.</v>
      </c>
      <c r="R264" s="140"/>
      <c r="S264" s="140"/>
      <c r="T264" s="140"/>
      <c r="U264" s="140"/>
      <c r="V264" s="140"/>
      <c r="W264" s="140"/>
      <c r="X264" s="140"/>
      <c r="Y264" s="140"/>
      <c r="Z264" s="140"/>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row>
    <row r="265" spans="1:57" outlineLevel="1" x14ac:dyDescent="0.2">
      <c r="A265" s="234">
        <f>'Faults data'!A265</f>
        <v>248</v>
      </c>
      <c r="B265" s="320">
        <f>'Faults data'!B265</f>
        <v>0</v>
      </c>
      <c r="C265" s="223">
        <f>IFERROR(MATCH('Faults data'!F265,Lists!$C$11:$C$14,0),0)</f>
        <v>0</v>
      </c>
      <c r="D265" s="216">
        <f>VALUE('Faults data'!I265)</f>
        <v>0</v>
      </c>
      <c r="E265" s="224">
        <f t="shared" si="33"/>
        <v>0</v>
      </c>
      <c r="F265" s="224">
        <f>'Faults data'!M265</f>
        <v>0</v>
      </c>
      <c r="G265" s="224" t="str">
        <f>IF('Faults data'!N265=$G$17,$G$17,".")</f>
        <v>.</v>
      </c>
      <c r="H265" s="224" t="str">
        <f>IF(ISNUMBER('Faults data'!L265),'Faults data'!L265,".")</f>
        <v>.</v>
      </c>
      <c r="I265" s="224">
        <f>IF('Faults data'!S265=Lists!$F$11,0,1)</f>
        <v>1</v>
      </c>
      <c r="J265" s="240" t="str">
        <f t="shared" si="28"/>
        <v>.</v>
      </c>
      <c r="K265" s="241"/>
      <c r="L265" s="230" t="str">
        <f t="shared" si="29"/>
        <v>.</v>
      </c>
      <c r="M265" s="231" t="str">
        <f t="shared" si="30"/>
        <v>.</v>
      </c>
      <c r="N265" s="231" t="str">
        <f t="shared" si="31"/>
        <v>.</v>
      </c>
      <c r="O265" s="231" t="str">
        <f t="shared" si="32"/>
        <v>.</v>
      </c>
      <c r="P265" s="232" t="str">
        <f t="shared" si="34"/>
        <v>.</v>
      </c>
      <c r="Q265" s="233" t="str">
        <f t="shared" si="35"/>
        <v>.</v>
      </c>
      <c r="R265" s="140"/>
      <c r="S265" s="140"/>
      <c r="T265" s="140"/>
      <c r="U265" s="140"/>
      <c r="V265" s="140"/>
      <c r="W265" s="140"/>
      <c r="X265" s="140"/>
      <c r="Y265" s="140"/>
      <c r="Z265" s="140"/>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row>
    <row r="266" spans="1:57" outlineLevel="1" x14ac:dyDescent="0.2">
      <c r="A266" s="234">
        <f>'Faults data'!A266</f>
        <v>249</v>
      </c>
      <c r="B266" s="320">
        <f>'Faults data'!B266</f>
        <v>0</v>
      </c>
      <c r="C266" s="223">
        <f>IFERROR(MATCH('Faults data'!F266,Lists!$C$11:$C$14,0),0)</f>
        <v>0</v>
      </c>
      <c r="D266" s="216">
        <f>VALUE('Faults data'!I266)</f>
        <v>0</v>
      </c>
      <c r="E266" s="224">
        <f t="shared" si="33"/>
        <v>0</v>
      </c>
      <c r="F266" s="224">
        <f>'Faults data'!M266</f>
        <v>0</v>
      </c>
      <c r="G266" s="224" t="str">
        <f>IF('Faults data'!N266=$G$17,$G$17,".")</f>
        <v>.</v>
      </c>
      <c r="H266" s="224" t="str">
        <f>IF(ISNUMBER('Faults data'!L266),'Faults data'!L266,".")</f>
        <v>.</v>
      </c>
      <c r="I266" s="224">
        <f>IF('Faults data'!S266=Lists!$F$11,0,1)</f>
        <v>1</v>
      </c>
      <c r="J266" s="240" t="str">
        <f t="shared" si="28"/>
        <v>.</v>
      </c>
      <c r="K266" s="241"/>
      <c r="L266" s="230" t="str">
        <f t="shared" si="29"/>
        <v>.</v>
      </c>
      <c r="M266" s="231" t="str">
        <f t="shared" si="30"/>
        <v>.</v>
      </c>
      <c r="N266" s="231" t="str">
        <f t="shared" si="31"/>
        <v>.</v>
      </c>
      <c r="O266" s="231" t="str">
        <f t="shared" si="32"/>
        <v>.</v>
      </c>
      <c r="P266" s="232" t="str">
        <f t="shared" si="34"/>
        <v>.</v>
      </c>
      <c r="Q266" s="233" t="str">
        <f t="shared" si="35"/>
        <v>.</v>
      </c>
      <c r="R266" s="140"/>
      <c r="S266" s="140"/>
      <c r="T266" s="140"/>
      <c r="U266" s="140"/>
      <c r="V266" s="140"/>
      <c r="W266" s="140"/>
      <c r="X266" s="140"/>
      <c r="Y266" s="140"/>
      <c r="Z266" s="140"/>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row>
    <row r="267" spans="1:57" outlineLevel="1" x14ac:dyDescent="0.2">
      <c r="A267" s="234">
        <f>'Faults data'!A267</f>
        <v>250</v>
      </c>
      <c r="B267" s="320">
        <f>'Faults data'!B267</f>
        <v>0</v>
      </c>
      <c r="C267" s="223">
        <f>IFERROR(MATCH('Faults data'!F267,Lists!$C$11:$C$14,0),0)</f>
        <v>0</v>
      </c>
      <c r="D267" s="216">
        <f>VALUE('Faults data'!I267)</f>
        <v>0</v>
      </c>
      <c r="E267" s="224">
        <f t="shared" si="33"/>
        <v>0</v>
      </c>
      <c r="F267" s="224">
        <f>'Faults data'!M267</f>
        <v>0</v>
      </c>
      <c r="G267" s="224" t="str">
        <f>IF('Faults data'!N267=$G$17,$G$17,".")</f>
        <v>.</v>
      </c>
      <c r="H267" s="224" t="str">
        <f>IF(ISNUMBER('Faults data'!L267),'Faults data'!L267,".")</f>
        <v>.</v>
      </c>
      <c r="I267" s="224">
        <f>IF('Faults data'!S267=Lists!$F$11,0,1)</f>
        <v>1</v>
      </c>
      <c r="J267" s="240" t="str">
        <f t="shared" si="28"/>
        <v>.</v>
      </c>
      <c r="K267" s="241"/>
      <c r="L267" s="230" t="str">
        <f t="shared" si="29"/>
        <v>.</v>
      </c>
      <c r="M267" s="231" t="str">
        <f t="shared" si="30"/>
        <v>.</v>
      </c>
      <c r="N267" s="231" t="str">
        <f t="shared" si="31"/>
        <v>.</v>
      </c>
      <c r="O267" s="231" t="str">
        <f t="shared" si="32"/>
        <v>.</v>
      </c>
      <c r="P267" s="232" t="str">
        <f t="shared" si="34"/>
        <v>.</v>
      </c>
      <c r="Q267" s="233" t="str">
        <f t="shared" si="35"/>
        <v>.</v>
      </c>
      <c r="R267" s="140"/>
      <c r="S267" s="140"/>
      <c r="T267" s="140"/>
      <c r="U267" s="140"/>
      <c r="V267" s="140"/>
      <c r="W267" s="140"/>
      <c r="X267" s="140"/>
      <c r="Y267" s="140"/>
      <c r="Z267" s="140"/>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row>
    <row r="268" spans="1:57" outlineLevel="1" x14ac:dyDescent="0.2">
      <c r="A268" s="234">
        <f>'Faults data'!A268</f>
        <v>251</v>
      </c>
      <c r="B268" s="320">
        <f>'Faults data'!B268</f>
        <v>0</v>
      </c>
      <c r="C268" s="223">
        <f>IFERROR(MATCH('Faults data'!F268,Lists!$C$11:$C$14,0),0)</f>
        <v>0</v>
      </c>
      <c r="D268" s="216">
        <f>VALUE('Faults data'!I268)</f>
        <v>0</v>
      </c>
      <c r="E268" s="224">
        <f t="shared" si="33"/>
        <v>0</v>
      </c>
      <c r="F268" s="224">
        <f>'Faults data'!M268</f>
        <v>0</v>
      </c>
      <c r="G268" s="224" t="str">
        <f>IF('Faults data'!N268=$G$17,$G$17,".")</f>
        <v>.</v>
      </c>
      <c r="H268" s="224" t="str">
        <f>IF(ISNUMBER('Faults data'!L268),'Faults data'!L268,".")</f>
        <v>.</v>
      </c>
      <c r="I268" s="224">
        <f>IF('Faults data'!S268=Lists!$F$11,0,1)</f>
        <v>1</v>
      </c>
      <c r="J268" s="240" t="str">
        <f t="shared" si="28"/>
        <v>.</v>
      </c>
      <c r="K268" s="241"/>
      <c r="L268" s="230" t="str">
        <f t="shared" si="29"/>
        <v>.</v>
      </c>
      <c r="M268" s="231" t="str">
        <f t="shared" si="30"/>
        <v>.</v>
      </c>
      <c r="N268" s="231" t="str">
        <f t="shared" si="31"/>
        <v>.</v>
      </c>
      <c r="O268" s="231" t="str">
        <f t="shared" si="32"/>
        <v>.</v>
      </c>
      <c r="P268" s="232" t="str">
        <f t="shared" si="34"/>
        <v>.</v>
      </c>
      <c r="Q268" s="233" t="str">
        <f t="shared" si="35"/>
        <v>.</v>
      </c>
      <c r="R268" s="140"/>
      <c r="S268" s="140"/>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row>
    <row r="269" spans="1:57" outlineLevel="1" x14ac:dyDescent="0.2">
      <c r="A269" s="234">
        <f>'Faults data'!A269</f>
        <v>252</v>
      </c>
      <c r="B269" s="320">
        <f>'Faults data'!B269</f>
        <v>0</v>
      </c>
      <c r="C269" s="223">
        <f>IFERROR(MATCH('Faults data'!F269,Lists!$C$11:$C$14,0),0)</f>
        <v>0</v>
      </c>
      <c r="D269" s="216">
        <f>VALUE('Faults data'!I269)</f>
        <v>0</v>
      </c>
      <c r="E269" s="224">
        <f t="shared" si="33"/>
        <v>0</v>
      </c>
      <c r="F269" s="224">
        <f>'Faults data'!M269</f>
        <v>0</v>
      </c>
      <c r="G269" s="224" t="str">
        <f>IF('Faults data'!N269=$G$17,$G$17,".")</f>
        <v>.</v>
      </c>
      <c r="H269" s="224" t="str">
        <f>IF(ISNUMBER('Faults data'!L269),'Faults data'!L269,".")</f>
        <v>.</v>
      </c>
      <c r="I269" s="224">
        <f>IF('Faults data'!S269=Lists!$F$11,0,1)</f>
        <v>1</v>
      </c>
      <c r="J269" s="240" t="str">
        <f t="shared" si="28"/>
        <v>.</v>
      </c>
      <c r="K269" s="241"/>
      <c r="L269" s="230" t="str">
        <f t="shared" si="29"/>
        <v>.</v>
      </c>
      <c r="M269" s="231" t="str">
        <f t="shared" si="30"/>
        <v>.</v>
      </c>
      <c r="N269" s="231" t="str">
        <f t="shared" si="31"/>
        <v>.</v>
      </c>
      <c r="O269" s="231" t="str">
        <f t="shared" si="32"/>
        <v>.</v>
      </c>
      <c r="P269" s="232" t="str">
        <f t="shared" si="34"/>
        <v>.</v>
      </c>
      <c r="Q269" s="233" t="str">
        <f t="shared" si="35"/>
        <v>.</v>
      </c>
      <c r="R269" s="140"/>
      <c r="S269" s="140"/>
      <c r="T269" s="140"/>
      <c r="U269" s="140"/>
      <c r="V269" s="140"/>
      <c r="W269" s="140"/>
      <c r="X269" s="140"/>
      <c r="Y269" s="140"/>
      <c r="Z269" s="140"/>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row>
    <row r="270" spans="1:57" outlineLevel="1" x14ac:dyDescent="0.2">
      <c r="A270" s="234">
        <f>'Faults data'!A270</f>
        <v>253</v>
      </c>
      <c r="B270" s="320">
        <f>'Faults data'!B270</f>
        <v>0</v>
      </c>
      <c r="C270" s="223">
        <f>IFERROR(MATCH('Faults data'!F270,Lists!$C$11:$C$14,0),0)</f>
        <v>0</v>
      </c>
      <c r="D270" s="216">
        <f>VALUE('Faults data'!I270)</f>
        <v>0</v>
      </c>
      <c r="E270" s="224">
        <f t="shared" si="33"/>
        <v>0</v>
      </c>
      <c r="F270" s="224">
        <f>'Faults data'!M270</f>
        <v>0</v>
      </c>
      <c r="G270" s="224" t="str">
        <f>IF('Faults data'!N270=$G$17,$G$17,".")</f>
        <v>.</v>
      </c>
      <c r="H270" s="224" t="str">
        <f>IF(ISNUMBER('Faults data'!L270),'Faults data'!L270,".")</f>
        <v>.</v>
      </c>
      <c r="I270" s="224">
        <f>IF('Faults data'!S270=Lists!$F$11,0,1)</f>
        <v>1</v>
      </c>
      <c r="J270" s="240" t="str">
        <f t="shared" ref="J270:J333" si="36">IF(OR(C270&gt;0,E270=0,H270="."),".",H270)</f>
        <v>.</v>
      </c>
      <c r="K270" s="241"/>
      <c r="L270" s="230" t="str">
        <f t="shared" ref="L270:L333" si="37">IF(L$16=$F270,$J270,".")</f>
        <v>.</v>
      </c>
      <c r="M270" s="231" t="str">
        <f t="shared" ref="M270:M333" si="38">IF(AND(L270&gt;0,$G270=M$17),L270,".")</f>
        <v>.</v>
      </c>
      <c r="N270" s="231" t="str">
        <f t="shared" ref="N270:N333" si="39">IF(N$16=$F270,$J270,".")</f>
        <v>.</v>
      </c>
      <c r="O270" s="231" t="str">
        <f t="shared" si="32"/>
        <v>.</v>
      </c>
      <c r="P270" s="232" t="str">
        <f t="shared" si="34"/>
        <v>.</v>
      </c>
      <c r="Q270" s="233" t="str">
        <f t="shared" si="35"/>
        <v>.</v>
      </c>
      <c r="R270" s="140"/>
      <c r="S270" s="140"/>
      <c r="T270" s="140"/>
      <c r="U270" s="140"/>
      <c r="V270" s="140"/>
      <c r="W270" s="140"/>
      <c r="X270" s="140"/>
      <c r="Y270" s="140"/>
      <c r="Z270" s="14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row>
    <row r="271" spans="1:57" outlineLevel="1" x14ac:dyDescent="0.2">
      <c r="A271" s="234">
        <f>'Faults data'!A271</f>
        <v>254</v>
      </c>
      <c r="B271" s="320">
        <f>'Faults data'!B271</f>
        <v>0</v>
      </c>
      <c r="C271" s="223">
        <f>IFERROR(MATCH('Faults data'!F271,Lists!$C$11:$C$14,0),0)</f>
        <v>0</v>
      </c>
      <c r="D271" s="216">
        <f>VALUE('Faults data'!I271)</f>
        <v>0</v>
      </c>
      <c r="E271" s="224">
        <f t="shared" si="33"/>
        <v>0</v>
      </c>
      <c r="F271" s="224">
        <f>'Faults data'!M271</f>
        <v>0</v>
      </c>
      <c r="G271" s="224" t="str">
        <f>IF('Faults data'!N271=$G$17,$G$17,".")</f>
        <v>.</v>
      </c>
      <c r="H271" s="224" t="str">
        <f>IF(ISNUMBER('Faults data'!L271),'Faults data'!L271,".")</f>
        <v>.</v>
      </c>
      <c r="I271" s="224">
        <f>IF('Faults data'!S271=Lists!$F$11,0,1)</f>
        <v>1</v>
      </c>
      <c r="J271" s="240" t="str">
        <f t="shared" si="36"/>
        <v>.</v>
      </c>
      <c r="K271" s="241"/>
      <c r="L271" s="230" t="str">
        <f t="shared" si="37"/>
        <v>.</v>
      </c>
      <c r="M271" s="231" t="str">
        <f t="shared" si="38"/>
        <v>.</v>
      </c>
      <c r="N271" s="231" t="str">
        <f t="shared" si="39"/>
        <v>.</v>
      </c>
      <c r="O271" s="231" t="str">
        <f t="shared" ref="O271:O334" si="40">IF(AND(N271&gt;=0,$G271=O$17),N271,".")</f>
        <v>.</v>
      </c>
      <c r="P271" s="232" t="str">
        <f t="shared" si="34"/>
        <v>.</v>
      </c>
      <c r="Q271" s="233" t="str">
        <f t="shared" si="35"/>
        <v>.</v>
      </c>
      <c r="R271" s="140"/>
      <c r="S271" s="140"/>
      <c r="T271" s="140"/>
      <c r="U271" s="140"/>
      <c r="V271" s="140"/>
      <c r="W271" s="140"/>
      <c r="X271" s="140"/>
      <c r="Y271" s="140"/>
      <c r="Z271" s="140"/>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row>
    <row r="272" spans="1:57" outlineLevel="1" x14ac:dyDescent="0.2">
      <c r="A272" s="234">
        <f>'Faults data'!A272</f>
        <v>255</v>
      </c>
      <c r="B272" s="320">
        <f>'Faults data'!B272</f>
        <v>0</v>
      </c>
      <c r="C272" s="223">
        <f>IFERROR(MATCH('Faults data'!F272,Lists!$C$11:$C$14,0),0)</f>
        <v>0</v>
      </c>
      <c r="D272" s="216">
        <f>VALUE('Faults data'!I272)</f>
        <v>0</v>
      </c>
      <c r="E272" s="224">
        <f t="shared" ref="E272:E335" si="41">IFERROR(IF(OR(D272&lt;$C$9,D272&gt;$C$10),0,1),0)</f>
        <v>0</v>
      </c>
      <c r="F272" s="224">
        <f>'Faults data'!M272</f>
        <v>0</v>
      </c>
      <c r="G272" s="224" t="str">
        <f>IF('Faults data'!N272=$G$17,$G$17,".")</f>
        <v>.</v>
      </c>
      <c r="H272" s="224" t="str">
        <f>IF(ISNUMBER('Faults data'!L272),'Faults data'!L272,".")</f>
        <v>.</v>
      </c>
      <c r="I272" s="224">
        <f>IF('Faults data'!S272=Lists!$F$11,0,1)</f>
        <v>1</v>
      </c>
      <c r="J272" s="240" t="str">
        <f t="shared" si="36"/>
        <v>.</v>
      </c>
      <c r="K272" s="241"/>
      <c r="L272" s="230" t="str">
        <f t="shared" si="37"/>
        <v>.</v>
      </c>
      <c r="M272" s="231" t="str">
        <f t="shared" si="38"/>
        <v>.</v>
      </c>
      <c r="N272" s="231" t="str">
        <f t="shared" si="39"/>
        <v>.</v>
      </c>
      <c r="O272" s="231" t="str">
        <f t="shared" si="40"/>
        <v>.</v>
      </c>
      <c r="P272" s="232" t="str">
        <f t="shared" si="34"/>
        <v>.</v>
      </c>
      <c r="Q272" s="233" t="str">
        <f t="shared" si="35"/>
        <v>.</v>
      </c>
      <c r="R272" s="140"/>
      <c r="S272" s="140"/>
      <c r="T272" s="140"/>
      <c r="U272" s="140"/>
      <c r="V272" s="140"/>
      <c r="W272" s="140"/>
      <c r="X272" s="140"/>
      <c r="Y272" s="140"/>
      <c r="Z272" s="140"/>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row>
    <row r="273" spans="1:57" outlineLevel="1" x14ac:dyDescent="0.2">
      <c r="A273" s="234">
        <f>'Faults data'!A273</f>
        <v>256</v>
      </c>
      <c r="B273" s="320">
        <f>'Faults data'!B273</f>
        <v>0</v>
      </c>
      <c r="C273" s="223">
        <f>IFERROR(MATCH('Faults data'!F273,Lists!$C$11:$C$14,0),0)</f>
        <v>0</v>
      </c>
      <c r="D273" s="216">
        <f>VALUE('Faults data'!I273)</f>
        <v>0</v>
      </c>
      <c r="E273" s="224">
        <f t="shared" si="41"/>
        <v>0</v>
      </c>
      <c r="F273" s="224">
        <f>'Faults data'!M273</f>
        <v>0</v>
      </c>
      <c r="G273" s="224" t="str">
        <f>IF('Faults data'!N273=$G$17,$G$17,".")</f>
        <v>.</v>
      </c>
      <c r="H273" s="224" t="str">
        <f>IF(ISNUMBER('Faults data'!L273),'Faults data'!L273,".")</f>
        <v>.</v>
      </c>
      <c r="I273" s="224">
        <f>IF('Faults data'!S273=Lists!$F$11,0,1)</f>
        <v>1</v>
      </c>
      <c r="J273" s="240" t="str">
        <f t="shared" si="36"/>
        <v>.</v>
      </c>
      <c r="K273" s="241"/>
      <c r="L273" s="230" t="str">
        <f t="shared" si="37"/>
        <v>.</v>
      </c>
      <c r="M273" s="231" t="str">
        <f t="shared" si="38"/>
        <v>.</v>
      </c>
      <c r="N273" s="231" t="str">
        <f t="shared" si="39"/>
        <v>.</v>
      </c>
      <c r="O273" s="231" t="str">
        <f t="shared" si="40"/>
        <v>.</v>
      </c>
      <c r="P273" s="232" t="str">
        <f t="shared" si="34"/>
        <v>.</v>
      </c>
      <c r="Q273" s="233" t="str">
        <f t="shared" si="35"/>
        <v>.</v>
      </c>
      <c r="R273" s="140"/>
      <c r="S273" s="140"/>
      <c r="T273" s="140"/>
      <c r="U273" s="140"/>
      <c r="V273" s="140"/>
      <c r="W273" s="140"/>
      <c r="X273" s="140"/>
      <c r="Y273" s="140"/>
      <c r="Z273" s="140"/>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row>
    <row r="274" spans="1:57" outlineLevel="1" x14ac:dyDescent="0.2">
      <c r="A274" s="234">
        <f>'Faults data'!A274</f>
        <v>257</v>
      </c>
      <c r="B274" s="320">
        <f>'Faults data'!B274</f>
        <v>0</v>
      </c>
      <c r="C274" s="223">
        <f>IFERROR(MATCH('Faults data'!F274,Lists!$C$11:$C$14,0),0)</f>
        <v>0</v>
      </c>
      <c r="D274" s="216">
        <f>VALUE('Faults data'!I274)</f>
        <v>0</v>
      </c>
      <c r="E274" s="224">
        <f t="shared" si="41"/>
        <v>0</v>
      </c>
      <c r="F274" s="224">
        <f>'Faults data'!M274</f>
        <v>0</v>
      </c>
      <c r="G274" s="224" t="str">
        <f>IF('Faults data'!N274=$G$17,$G$17,".")</f>
        <v>.</v>
      </c>
      <c r="H274" s="224" t="str">
        <f>IF(ISNUMBER('Faults data'!L274),'Faults data'!L274,".")</f>
        <v>.</v>
      </c>
      <c r="I274" s="224">
        <f>IF('Faults data'!S274=Lists!$F$11,0,1)</f>
        <v>1</v>
      </c>
      <c r="J274" s="240" t="str">
        <f t="shared" si="36"/>
        <v>.</v>
      </c>
      <c r="K274" s="241"/>
      <c r="L274" s="230" t="str">
        <f t="shared" si="37"/>
        <v>.</v>
      </c>
      <c r="M274" s="231" t="str">
        <f t="shared" si="38"/>
        <v>.</v>
      </c>
      <c r="N274" s="231" t="str">
        <f t="shared" si="39"/>
        <v>.</v>
      </c>
      <c r="O274" s="231" t="str">
        <f t="shared" si="40"/>
        <v>.</v>
      </c>
      <c r="P274" s="232" t="str">
        <f t="shared" si="34"/>
        <v>.</v>
      </c>
      <c r="Q274" s="233" t="str">
        <f t="shared" si="35"/>
        <v>.</v>
      </c>
      <c r="R274" s="140"/>
      <c r="S274" s="140"/>
      <c r="T274" s="140"/>
      <c r="U274" s="140"/>
      <c r="V274" s="140"/>
      <c r="W274" s="140"/>
      <c r="X274" s="140"/>
      <c r="Y274" s="140"/>
      <c r="Z274" s="140"/>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row>
    <row r="275" spans="1:57" outlineLevel="1" x14ac:dyDescent="0.2">
      <c r="A275" s="234">
        <f>'Faults data'!A275</f>
        <v>258</v>
      </c>
      <c r="B275" s="320">
        <f>'Faults data'!B275</f>
        <v>0</v>
      </c>
      <c r="C275" s="223">
        <f>IFERROR(MATCH('Faults data'!F275,Lists!$C$11:$C$14,0),0)</f>
        <v>0</v>
      </c>
      <c r="D275" s="216">
        <f>VALUE('Faults data'!I275)</f>
        <v>0</v>
      </c>
      <c r="E275" s="224">
        <f t="shared" si="41"/>
        <v>0</v>
      </c>
      <c r="F275" s="224">
        <f>'Faults data'!M275</f>
        <v>0</v>
      </c>
      <c r="G275" s="224" t="str">
        <f>IF('Faults data'!N275=$G$17,$G$17,".")</f>
        <v>.</v>
      </c>
      <c r="H275" s="224" t="str">
        <f>IF(ISNUMBER('Faults data'!L275),'Faults data'!L275,".")</f>
        <v>.</v>
      </c>
      <c r="I275" s="224">
        <f>IF('Faults data'!S275=Lists!$F$11,0,1)</f>
        <v>1</v>
      </c>
      <c r="J275" s="240" t="str">
        <f t="shared" si="36"/>
        <v>.</v>
      </c>
      <c r="K275" s="241"/>
      <c r="L275" s="230" t="str">
        <f t="shared" si="37"/>
        <v>.</v>
      </c>
      <c r="M275" s="231" t="str">
        <f t="shared" si="38"/>
        <v>.</v>
      </c>
      <c r="N275" s="231" t="str">
        <f t="shared" si="39"/>
        <v>.</v>
      </c>
      <c r="O275" s="231" t="str">
        <f t="shared" si="40"/>
        <v>.</v>
      </c>
      <c r="P275" s="232" t="str">
        <f t="shared" si="34"/>
        <v>.</v>
      </c>
      <c r="Q275" s="233" t="str">
        <f t="shared" si="35"/>
        <v>.</v>
      </c>
      <c r="R275" s="140"/>
      <c r="S275" s="140"/>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row>
    <row r="276" spans="1:57" outlineLevel="1" x14ac:dyDescent="0.2">
      <c r="A276" s="234">
        <f>'Faults data'!A276</f>
        <v>259</v>
      </c>
      <c r="B276" s="320">
        <f>'Faults data'!B276</f>
        <v>0</v>
      </c>
      <c r="C276" s="223">
        <f>IFERROR(MATCH('Faults data'!F276,Lists!$C$11:$C$14,0),0)</f>
        <v>0</v>
      </c>
      <c r="D276" s="216">
        <f>VALUE('Faults data'!I276)</f>
        <v>0</v>
      </c>
      <c r="E276" s="224">
        <f t="shared" si="41"/>
        <v>0</v>
      </c>
      <c r="F276" s="224">
        <f>'Faults data'!M276</f>
        <v>0</v>
      </c>
      <c r="G276" s="224" t="str">
        <f>IF('Faults data'!N276=$G$17,$G$17,".")</f>
        <v>.</v>
      </c>
      <c r="H276" s="224" t="str">
        <f>IF(ISNUMBER('Faults data'!L276),'Faults data'!L276,".")</f>
        <v>.</v>
      </c>
      <c r="I276" s="224">
        <f>IF('Faults data'!S276=Lists!$F$11,0,1)</f>
        <v>1</v>
      </c>
      <c r="J276" s="240" t="str">
        <f t="shared" si="36"/>
        <v>.</v>
      </c>
      <c r="K276" s="241"/>
      <c r="L276" s="230" t="str">
        <f t="shared" si="37"/>
        <v>.</v>
      </c>
      <c r="M276" s="231" t="str">
        <f t="shared" si="38"/>
        <v>.</v>
      </c>
      <c r="N276" s="231" t="str">
        <f t="shared" si="39"/>
        <v>.</v>
      </c>
      <c r="O276" s="231" t="str">
        <f t="shared" si="40"/>
        <v>.</v>
      </c>
      <c r="P276" s="232" t="str">
        <f t="shared" si="34"/>
        <v>.</v>
      </c>
      <c r="Q276" s="233" t="str">
        <f t="shared" si="35"/>
        <v>.</v>
      </c>
      <c r="R276" s="140"/>
      <c r="S276" s="140"/>
      <c r="T276" s="140"/>
      <c r="U276" s="140"/>
      <c r="V276" s="140"/>
      <c r="W276" s="140"/>
      <c r="X276" s="140"/>
      <c r="Y276" s="140"/>
      <c r="Z276" s="140"/>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row>
    <row r="277" spans="1:57" outlineLevel="1" x14ac:dyDescent="0.2">
      <c r="A277" s="234">
        <f>'Faults data'!A277</f>
        <v>260</v>
      </c>
      <c r="B277" s="320">
        <f>'Faults data'!B277</f>
        <v>0</v>
      </c>
      <c r="C277" s="223">
        <f>IFERROR(MATCH('Faults data'!F277,Lists!$C$11:$C$14,0),0)</f>
        <v>0</v>
      </c>
      <c r="D277" s="216">
        <f>VALUE('Faults data'!I277)</f>
        <v>0</v>
      </c>
      <c r="E277" s="224">
        <f t="shared" si="41"/>
        <v>0</v>
      </c>
      <c r="F277" s="224">
        <f>'Faults data'!M277</f>
        <v>0</v>
      </c>
      <c r="G277" s="224" t="str">
        <f>IF('Faults data'!N277=$G$17,$G$17,".")</f>
        <v>.</v>
      </c>
      <c r="H277" s="224" t="str">
        <f>IF(ISNUMBER('Faults data'!L277),'Faults data'!L277,".")</f>
        <v>.</v>
      </c>
      <c r="I277" s="224">
        <f>IF('Faults data'!S277=Lists!$F$11,0,1)</f>
        <v>1</v>
      </c>
      <c r="J277" s="240" t="str">
        <f t="shared" si="36"/>
        <v>.</v>
      </c>
      <c r="K277" s="241"/>
      <c r="L277" s="230" t="str">
        <f t="shared" si="37"/>
        <v>.</v>
      </c>
      <c r="M277" s="231" t="str">
        <f t="shared" si="38"/>
        <v>.</v>
      </c>
      <c r="N277" s="231" t="str">
        <f t="shared" si="39"/>
        <v>.</v>
      </c>
      <c r="O277" s="231" t="str">
        <f t="shared" si="40"/>
        <v>.</v>
      </c>
      <c r="P277" s="232" t="str">
        <f t="shared" si="34"/>
        <v>.</v>
      </c>
      <c r="Q277" s="233" t="str">
        <f t="shared" si="35"/>
        <v>.</v>
      </c>
      <c r="R277" s="140"/>
      <c r="S277" s="140"/>
      <c r="T277" s="140"/>
      <c r="U277" s="140"/>
      <c r="V277" s="140"/>
      <c r="W277" s="140"/>
      <c r="X277" s="140"/>
      <c r="Y277" s="140"/>
      <c r="Z277" s="140"/>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row>
    <row r="278" spans="1:57" outlineLevel="1" x14ac:dyDescent="0.2">
      <c r="A278" s="234">
        <f>'Faults data'!A278</f>
        <v>261</v>
      </c>
      <c r="B278" s="320">
        <f>'Faults data'!B278</f>
        <v>0</v>
      </c>
      <c r="C278" s="223">
        <f>IFERROR(MATCH('Faults data'!F278,Lists!$C$11:$C$14,0),0)</f>
        <v>0</v>
      </c>
      <c r="D278" s="216">
        <f>VALUE('Faults data'!I278)</f>
        <v>0</v>
      </c>
      <c r="E278" s="224">
        <f t="shared" si="41"/>
        <v>0</v>
      </c>
      <c r="F278" s="224">
        <f>'Faults data'!M278</f>
        <v>0</v>
      </c>
      <c r="G278" s="224" t="str">
        <f>IF('Faults data'!N278=$G$17,$G$17,".")</f>
        <v>.</v>
      </c>
      <c r="H278" s="224" t="str">
        <f>IF(ISNUMBER('Faults data'!L278),'Faults data'!L278,".")</f>
        <v>.</v>
      </c>
      <c r="I278" s="224">
        <f>IF('Faults data'!S278=Lists!$F$11,0,1)</f>
        <v>1</v>
      </c>
      <c r="J278" s="240" t="str">
        <f t="shared" si="36"/>
        <v>.</v>
      </c>
      <c r="K278" s="241"/>
      <c r="L278" s="230" t="str">
        <f t="shared" si="37"/>
        <v>.</v>
      </c>
      <c r="M278" s="231" t="str">
        <f t="shared" si="38"/>
        <v>.</v>
      </c>
      <c r="N278" s="231" t="str">
        <f t="shared" si="39"/>
        <v>.</v>
      </c>
      <c r="O278" s="231" t="str">
        <f t="shared" si="40"/>
        <v>.</v>
      </c>
      <c r="P278" s="232" t="str">
        <f t="shared" si="34"/>
        <v>.</v>
      </c>
      <c r="Q278" s="233" t="str">
        <f t="shared" si="35"/>
        <v>.</v>
      </c>
      <c r="R278" s="140"/>
      <c r="S278" s="140"/>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row>
    <row r="279" spans="1:57" outlineLevel="1" x14ac:dyDescent="0.2">
      <c r="A279" s="234">
        <f>'Faults data'!A279</f>
        <v>262</v>
      </c>
      <c r="B279" s="320">
        <f>'Faults data'!B279</f>
        <v>0</v>
      </c>
      <c r="C279" s="223">
        <f>IFERROR(MATCH('Faults data'!F279,Lists!$C$11:$C$14,0),0)</f>
        <v>0</v>
      </c>
      <c r="D279" s="216">
        <f>VALUE('Faults data'!I279)</f>
        <v>0</v>
      </c>
      <c r="E279" s="224">
        <f t="shared" si="41"/>
        <v>0</v>
      </c>
      <c r="F279" s="224">
        <f>'Faults data'!M279</f>
        <v>0</v>
      </c>
      <c r="G279" s="224" t="str">
        <f>IF('Faults data'!N279=$G$17,$G$17,".")</f>
        <v>.</v>
      </c>
      <c r="H279" s="224" t="str">
        <f>IF(ISNUMBER('Faults data'!L279),'Faults data'!L279,".")</f>
        <v>.</v>
      </c>
      <c r="I279" s="224">
        <f>IF('Faults data'!S279=Lists!$F$11,0,1)</f>
        <v>1</v>
      </c>
      <c r="J279" s="240" t="str">
        <f t="shared" si="36"/>
        <v>.</v>
      </c>
      <c r="K279" s="241"/>
      <c r="L279" s="230" t="str">
        <f t="shared" si="37"/>
        <v>.</v>
      </c>
      <c r="M279" s="231" t="str">
        <f t="shared" si="38"/>
        <v>.</v>
      </c>
      <c r="N279" s="231" t="str">
        <f t="shared" si="39"/>
        <v>.</v>
      </c>
      <c r="O279" s="231" t="str">
        <f t="shared" si="40"/>
        <v>.</v>
      </c>
      <c r="P279" s="232" t="str">
        <f t="shared" ref="P279:P342" si="42">IF(L279&gt;P$9,L279,".")</f>
        <v>.</v>
      </c>
      <c r="Q279" s="233" t="str">
        <f t="shared" ref="Q279:Q342" si="43">IF(N279&gt;Q$9,N279,".")</f>
        <v>.</v>
      </c>
      <c r="R279" s="140"/>
      <c r="S279" s="140"/>
      <c r="T279" s="140"/>
      <c r="U279" s="140"/>
      <c r="V279" s="140"/>
      <c r="W279" s="140"/>
      <c r="X279" s="140"/>
      <c r="Y279" s="140"/>
      <c r="Z279" s="140"/>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row>
    <row r="280" spans="1:57" outlineLevel="1" x14ac:dyDescent="0.2">
      <c r="A280" s="234">
        <f>'Faults data'!A280</f>
        <v>263</v>
      </c>
      <c r="B280" s="320">
        <f>'Faults data'!B280</f>
        <v>0</v>
      </c>
      <c r="C280" s="223">
        <f>IFERROR(MATCH('Faults data'!F280,Lists!$C$11:$C$14,0),0)</f>
        <v>0</v>
      </c>
      <c r="D280" s="216">
        <f>VALUE('Faults data'!I280)</f>
        <v>0</v>
      </c>
      <c r="E280" s="224">
        <f t="shared" si="41"/>
        <v>0</v>
      </c>
      <c r="F280" s="224">
        <f>'Faults data'!M280</f>
        <v>0</v>
      </c>
      <c r="G280" s="224" t="str">
        <f>IF('Faults data'!N280=$G$17,$G$17,".")</f>
        <v>.</v>
      </c>
      <c r="H280" s="224" t="str">
        <f>IF(ISNUMBER('Faults data'!L280),'Faults data'!L280,".")</f>
        <v>.</v>
      </c>
      <c r="I280" s="224">
        <f>IF('Faults data'!S280=Lists!$F$11,0,1)</f>
        <v>1</v>
      </c>
      <c r="J280" s="240" t="str">
        <f t="shared" si="36"/>
        <v>.</v>
      </c>
      <c r="K280" s="241"/>
      <c r="L280" s="230" t="str">
        <f t="shared" si="37"/>
        <v>.</v>
      </c>
      <c r="M280" s="231" t="str">
        <f t="shared" si="38"/>
        <v>.</v>
      </c>
      <c r="N280" s="231" t="str">
        <f t="shared" si="39"/>
        <v>.</v>
      </c>
      <c r="O280" s="231" t="str">
        <f t="shared" si="40"/>
        <v>.</v>
      </c>
      <c r="P280" s="232" t="str">
        <f t="shared" si="42"/>
        <v>.</v>
      </c>
      <c r="Q280" s="233" t="str">
        <f t="shared" si="43"/>
        <v>.</v>
      </c>
      <c r="R280" s="140"/>
      <c r="S280" s="140"/>
      <c r="T280" s="140"/>
      <c r="U280" s="140"/>
      <c r="V280" s="140"/>
      <c r="W280" s="140"/>
      <c r="X280" s="140"/>
      <c r="Y280" s="140"/>
      <c r="Z280" s="14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row>
    <row r="281" spans="1:57" outlineLevel="1" x14ac:dyDescent="0.2">
      <c r="A281" s="234">
        <f>'Faults data'!A281</f>
        <v>264</v>
      </c>
      <c r="B281" s="320">
        <f>'Faults data'!B281</f>
        <v>0</v>
      </c>
      <c r="C281" s="223">
        <f>IFERROR(MATCH('Faults data'!F281,Lists!$C$11:$C$14,0),0)</f>
        <v>0</v>
      </c>
      <c r="D281" s="216">
        <f>VALUE('Faults data'!I281)</f>
        <v>0</v>
      </c>
      <c r="E281" s="224">
        <f t="shared" si="41"/>
        <v>0</v>
      </c>
      <c r="F281" s="224">
        <f>'Faults data'!M281</f>
        <v>0</v>
      </c>
      <c r="G281" s="224" t="str">
        <f>IF('Faults data'!N281=$G$17,$G$17,".")</f>
        <v>.</v>
      </c>
      <c r="H281" s="224" t="str">
        <f>IF(ISNUMBER('Faults data'!L281),'Faults data'!L281,".")</f>
        <v>.</v>
      </c>
      <c r="I281" s="224">
        <f>IF('Faults data'!S281=Lists!$F$11,0,1)</f>
        <v>1</v>
      </c>
      <c r="J281" s="240" t="str">
        <f t="shared" si="36"/>
        <v>.</v>
      </c>
      <c r="K281" s="241"/>
      <c r="L281" s="230" t="str">
        <f t="shared" si="37"/>
        <v>.</v>
      </c>
      <c r="M281" s="231" t="str">
        <f t="shared" si="38"/>
        <v>.</v>
      </c>
      <c r="N281" s="231" t="str">
        <f t="shared" si="39"/>
        <v>.</v>
      </c>
      <c r="O281" s="231" t="str">
        <f t="shared" si="40"/>
        <v>.</v>
      </c>
      <c r="P281" s="232" t="str">
        <f t="shared" si="42"/>
        <v>.</v>
      </c>
      <c r="Q281" s="233" t="str">
        <f t="shared" si="43"/>
        <v>.</v>
      </c>
      <c r="R281" s="140"/>
      <c r="S281" s="140"/>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row>
    <row r="282" spans="1:57" outlineLevel="1" x14ac:dyDescent="0.2">
      <c r="A282" s="234">
        <f>'Faults data'!A282</f>
        <v>265</v>
      </c>
      <c r="B282" s="320">
        <f>'Faults data'!B282</f>
        <v>0</v>
      </c>
      <c r="C282" s="223">
        <f>IFERROR(MATCH('Faults data'!F282,Lists!$C$11:$C$14,0),0)</f>
        <v>0</v>
      </c>
      <c r="D282" s="216">
        <f>VALUE('Faults data'!I282)</f>
        <v>0</v>
      </c>
      <c r="E282" s="224">
        <f t="shared" si="41"/>
        <v>0</v>
      </c>
      <c r="F282" s="224">
        <f>'Faults data'!M282</f>
        <v>0</v>
      </c>
      <c r="G282" s="224" t="str">
        <f>IF('Faults data'!N282=$G$17,$G$17,".")</f>
        <v>.</v>
      </c>
      <c r="H282" s="224" t="str">
        <f>IF(ISNUMBER('Faults data'!L282),'Faults data'!L282,".")</f>
        <v>.</v>
      </c>
      <c r="I282" s="224">
        <f>IF('Faults data'!S282=Lists!$F$11,0,1)</f>
        <v>1</v>
      </c>
      <c r="J282" s="240" t="str">
        <f t="shared" si="36"/>
        <v>.</v>
      </c>
      <c r="K282" s="241"/>
      <c r="L282" s="230" t="str">
        <f t="shared" si="37"/>
        <v>.</v>
      </c>
      <c r="M282" s="231" t="str">
        <f t="shared" si="38"/>
        <v>.</v>
      </c>
      <c r="N282" s="231" t="str">
        <f t="shared" si="39"/>
        <v>.</v>
      </c>
      <c r="O282" s="231" t="str">
        <f t="shared" si="40"/>
        <v>.</v>
      </c>
      <c r="P282" s="232" t="str">
        <f t="shared" si="42"/>
        <v>.</v>
      </c>
      <c r="Q282" s="233" t="str">
        <f t="shared" si="43"/>
        <v>.</v>
      </c>
      <c r="R282" s="140"/>
      <c r="S282" s="140"/>
      <c r="T282" s="140"/>
      <c r="U282" s="140"/>
      <c r="V282" s="140"/>
      <c r="W282" s="140"/>
      <c r="X282" s="140"/>
      <c r="Y282" s="140"/>
      <c r="Z282" s="140"/>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row>
    <row r="283" spans="1:57" outlineLevel="1" x14ac:dyDescent="0.2">
      <c r="A283" s="234">
        <f>'Faults data'!A283</f>
        <v>266</v>
      </c>
      <c r="B283" s="320">
        <f>'Faults data'!B283</f>
        <v>0</v>
      </c>
      <c r="C283" s="223">
        <f>IFERROR(MATCH('Faults data'!F283,Lists!$C$11:$C$14,0),0)</f>
        <v>0</v>
      </c>
      <c r="D283" s="216">
        <f>VALUE('Faults data'!I283)</f>
        <v>0</v>
      </c>
      <c r="E283" s="224">
        <f t="shared" si="41"/>
        <v>0</v>
      </c>
      <c r="F283" s="224">
        <f>'Faults data'!M283</f>
        <v>0</v>
      </c>
      <c r="G283" s="224" t="str">
        <f>IF('Faults data'!N283=$G$17,$G$17,".")</f>
        <v>.</v>
      </c>
      <c r="H283" s="224" t="str">
        <f>IF(ISNUMBER('Faults data'!L283),'Faults data'!L283,".")</f>
        <v>.</v>
      </c>
      <c r="I283" s="224">
        <f>IF('Faults data'!S283=Lists!$F$11,0,1)</f>
        <v>1</v>
      </c>
      <c r="J283" s="240" t="str">
        <f t="shared" si="36"/>
        <v>.</v>
      </c>
      <c r="K283" s="241"/>
      <c r="L283" s="230" t="str">
        <f t="shared" si="37"/>
        <v>.</v>
      </c>
      <c r="M283" s="231" t="str">
        <f t="shared" si="38"/>
        <v>.</v>
      </c>
      <c r="N283" s="231" t="str">
        <f t="shared" si="39"/>
        <v>.</v>
      </c>
      <c r="O283" s="231" t="str">
        <f t="shared" si="40"/>
        <v>.</v>
      </c>
      <c r="P283" s="232" t="str">
        <f t="shared" si="42"/>
        <v>.</v>
      </c>
      <c r="Q283" s="233" t="str">
        <f t="shared" si="43"/>
        <v>.</v>
      </c>
      <c r="R283" s="140"/>
      <c r="S283" s="140"/>
      <c r="T283" s="140"/>
      <c r="U283" s="140"/>
      <c r="V283" s="140"/>
      <c r="W283" s="140"/>
      <c r="X283" s="140"/>
      <c r="Y283" s="140"/>
      <c r="Z283" s="140"/>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row>
    <row r="284" spans="1:57" outlineLevel="1" x14ac:dyDescent="0.2">
      <c r="A284" s="234">
        <f>'Faults data'!A284</f>
        <v>267</v>
      </c>
      <c r="B284" s="320">
        <f>'Faults data'!B284</f>
        <v>0</v>
      </c>
      <c r="C284" s="223">
        <f>IFERROR(MATCH('Faults data'!F284,Lists!$C$11:$C$14,0),0)</f>
        <v>0</v>
      </c>
      <c r="D284" s="216">
        <f>VALUE('Faults data'!I284)</f>
        <v>0</v>
      </c>
      <c r="E284" s="224">
        <f t="shared" si="41"/>
        <v>0</v>
      </c>
      <c r="F284" s="224">
        <f>'Faults data'!M284</f>
        <v>0</v>
      </c>
      <c r="G284" s="224" t="str">
        <f>IF('Faults data'!N284=$G$17,$G$17,".")</f>
        <v>.</v>
      </c>
      <c r="H284" s="224" t="str">
        <f>IF(ISNUMBER('Faults data'!L284),'Faults data'!L284,".")</f>
        <v>.</v>
      </c>
      <c r="I284" s="224">
        <f>IF('Faults data'!S284=Lists!$F$11,0,1)</f>
        <v>1</v>
      </c>
      <c r="J284" s="240" t="str">
        <f t="shared" si="36"/>
        <v>.</v>
      </c>
      <c r="K284" s="241"/>
      <c r="L284" s="230" t="str">
        <f t="shared" si="37"/>
        <v>.</v>
      </c>
      <c r="M284" s="231" t="str">
        <f t="shared" si="38"/>
        <v>.</v>
      </c>
      <c r="N284" s="231" t="str">
        <f t="shared" si="39"/>
        <v>.</v>
      </c>
      <c r="O284" s="231" t="str">
        <f t="shared" si="40"/>
        <v>.</v>
      </c>
      <c r="P284" s="232" t="str">
        <f t="shared" si="42"/>
        <v>.</v>
      </c>
      <c r="Q284" s="233" t="str">
        <f t="shared" si="43"/>
        <v>.</v>
      </c>
      <c r="R284" s="140"/>
      <c r="S284" s="140"/>
      <c r="T284" s="140"/>
      <c r="U284" s="140"/>
      <c r="V284" s="140"/>
      <c r="W284" s="140"/>
      <c r="X284" s="140"/>
      <c r="Y284" s="140"/>
      <c r="Z284" s="140"/>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row>
    <row r="285" spans="1:57" outlineLevel="1" x14ac:dyDescent="0.2">
      <c r="A285" s="234">
        <f>'Faults data'!A285</f>
        <v>268</v>
      </c>
      <c r="B285" s="320">
        <f>'Faults data'!B285</f>
        <v>0</v>
      </c>
      <c r="C285" s="223">
        <f>IFERROR(MATCH('Faults data'!F285,Lists!$C$11:$C$14,0),0)</f>
        <v>0</v>
      </c>
      <c r="D285" s="216">
        <f>VALUE('Faults data'!I285)</f>
        <v>0</v>
      </c>
      <c r="E285" s="224">
        <f t="shared" si="41"/>
        <v>0</v>
      </c>
      <c r="F285" s="224">
        <f>'Faults data'!M285</f>
        <v>0</v>
      </c>
      <c r="G285" s="224" t="str">
        <f>IF('Faults data'!N285=$G$17,$G$17,".")</f>
        <v>.</v>
      </c>
      <c r="H285" s="224" t="str">
        <f>IF(ISNUMBER('Faults data'!L285),'Faults data'!L285,".")</f>
        <v>.</v>
      </c>
      <c r="I285" s="224">
        <f>IF('Faults data'!S285=Lists!$F$11,0,1)</f>
        <v>1</v>
      </c>
      <c r="J285" s="240" t="str">
        <f t="shared" si="36"/>
        <v>.</v>
      </c>
      <c r="K285" s="241"/>
      <c r="L285" s="230" t="str">
        <f t="shared" si="37"/>
        <v>.</v>
      </c>
      <c r="M285" s="231" t="str">
        <f t="shared" si="38"/>
        <v>.</v>
      </c>
      <c r="N285" s="231" t="str">
        <f t="shared" si="39"/>
        <v>.</v>
      </c>
      <c r="O285" s="231" t="str">
        <f t="shared" si="40"/>
        <v>.</v>
      </c>
      <c r="P285" s="232" t="str">
        <f t="shared" si="42"/>
        <v>.</v>
      </c>
      <c r="Q285" s="233" t="str">
        <f t="shared" si="43"/>
        <v>.</v>
      </c>
      <c r="R285" s="140"/>
      <c r="S285" s="140"/>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row>
    <row r="286" spans="1:57" outlineLevel="1" x14ac:dyDescent="0.2">
      <c r="A286" s="234">
        <f>'Faults data'!A286</f>
        <v>269</v>
      </c>
      <c r="B286" s="320">
        <f>'Faults data'!B286</f>
        <v>0</v>
      </c>
      <c r="C286" s="223">
        <f>IFERROR(MATCH('Faults data'!F286,Lists!$C$11:$C$14,0),0)</f>
        <v>0</v>
      </c>
      <c r="D286" s="216">
        <f>VALUE('Faults data'!I286)</f>
        <v>0</v>
      </c>
      <c r="E286" s="224">
        <f t="shared" si="41"/>
        <v>0</v>
      </c>
      <c r="F286" s="224">
        <f>'Faults data'!M286</f>
        <v>0</v>
      </c>
      <c r="G286" s="224" t="str">
        <f>IF('Faults data'!N286=$G$17,$G$17,".")</f>
        <v>.</v>
      </c>
      <c r="H286" s="224" t="str">
        <f>IF(ISNUMBER('Faults data'!L286),'Faults data'!L286,".")</f>
        <v>.</v>
      </c>
      <c r="I286" s="224">
        <f>IF('Faults data'!S286=Lists!$F$11,0,1)</f>
        <v>1</v>
      </c>
      <c r="J286" s="240" t="str">
        <f t="shared" si="36"/>
        <v>.</v>
      </c>
      <c r="K286" s="241"/>
      <c r="L286" s="230" t="str">
        <f t="shared" si="37"/>
        <v>.</v>
      </c>
      <c r="M286" s="231" t="str">
        <f t="shared" si="38"/>
        <v>.</v>
      </c>
      <c r="N286" s="231" t="str">
        <f t="shared" si="39"/>
        <v>.</v>
      </c>
      <c r="O286" s="231" t="str">
        <f t="shared" si="40"/>
        <v>.</v>
      </c>
      <c r="P286" s="232" t="str">
        <f t="shared" si="42"/>
        <v>.</v>
      </c>
      <c r="Q286" s="233" t="str">
        <f t="shared" si="43"/>
        <v>.</v>
      </c>
      <c r="R286" s="140"/>
      <c r="S286" s="140"/>
      <c r="T286" s="140"/>
      <c r="U286" s="140"/>
      <c r="V286" s="140"/>
      <c r="W286" s="140"/>
      <c r="X286" s="140"/>
      <c r="Y286" s="140"/>
      <c r="Z286" s="140"/>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row>
    <row r="287" spans="1:57" outlineLevel="1" x14ac:dyDescent="0.2">
      <c r="A287" s="234">
        <f>'Faults data'!A287</f>
        <v>270</v>
      </c>
      <c r="B287" s="320">
        <f>'Faults data'!B287</f>
        <v>0</v>
      </c>
      <c r="C287" s="223">
        <f>IFERROR(MATCH('Faults data'!F287,Lists!$C$11:$C$14,0),0)</f>
        <v>0</v>
      </c>
      <c r="D287" s="216">
        <f>VALUE('Faults data'!I287)</f>
        <v>0</v>
      </c>
      <c r="E287" s="224">
        <f t="shared" si="41"/>
        <v>0</v>
      </c>
      <c r="F287" s="224">
        <f>'Faults data'!M287</f>
        <v>0</v>
      </c>
      <c r="G287" s="224" t="str">
        <f>IF('Faults data'!N287=$G$17,$G$17,".")</f>
        <v>.</v>
      </c>
      <c r="H287" s="224" t="str">
        <f>IF(ISNUMBER('Faults data'!L287),'Faults data'!L287,".")</f>
        <v>.</v>
      </c>
      <c r="I287" s="224">
        <f>IF('Faults data'!S287=Lists!$F$11,0,1)</f>
        <v>1</v>
      </c>
      <c r="J287" s="240" t="str">
        <f t="shared" si="36"/>
        <v>.</v>
      </c>
      <c r="K287" s="241"/>
      <c r="L287" s="230" t="str">
        <f t="shared" si="37"/>
        <v>.</v>
      </c>
      <c r="M287" s="231" t="str">
        <f t="shared" si="38"/>
        <v>.</v>
      </c>
      <c r="N287" s="231" t="str">
        <f t="shared" si="39"/>
        <v>.</v>
      </c>
      <c r="O287" s="231" t="str">
        <f t="shared" si="40"/>
        <v>.</v>
      </c>
      <c r="P287" s="232" t="str">
        <f t="shared" si="42"/>
        <v>.</v>
      </c>
      <c r="Q287" s="233" t="str">
        <f t="shared" si="43"/>
        <v>.</v>
      </c>
      <c r="R287" s="140"/>
      <c r="S287" s="140"/>
      <c r="T287" s="140"/>
      <c r="U287" s="140"/>
      <c r="V287" s="140"/>
      <c r="W287" s="140"/>
      <c r="X287" s="140"/>
      <c r="Y287" s="140"/>
      <c r="Z287" s="140"/>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row>
    <row r="288" spans="1:57" outlineLevel="1" x14ac:dyDescent="0.2">
      <c r="A288" s="234">
        <f>'Faults data'!A288</f>
        <v>271</v>
      </c>
      <c r="B288" s="320">
        <f>'Faults data'!B288</f>
        <v>0</v>
      </c>
      <c r="C288" s="223">
        <f>IFERROR(MATCH('Faults data'!F288,Lists!$C$11:$C$14,0),0)</f>
        <v>0</v>
      </c>
      <c r="D288" s="216">
        <f>VALUE('Faults data'!I288)</f>
        <v>0</v>
      </c>
      <c r="E288" s="224">
        <f t="shared" si="41"/>
        <v>0</v>
      </c>
      <c r="F288" s="224">
        <f>'Faults data'!M288</f>
        <v>0</v>
      </c>
      <c r="G288" s="224" t="str">
        <f>IF('Faults data'!N288=$G$17,$G$17,".")</f>
        <v>.</v>
      </c>
      <c r="H288" s="224" t="str">
        <f>IF(ISNUMBER('Faults data'!L288),'Faults data'!L288,".")</f>
        <v>.</v>
      </c>
      <c r="I288" s="224">
        <f>IF('Faults data'!S288=Lists!$F$11,0,1)</f>
        <v>1</v>
      </c>
      <c r="J288" s="240" t="str">
        <f t="shared" si="36"/>
        <v>.</v>
      </c>
      <c r="K288" s="241"/>
      <c r="L288" s="230" t="str">
        <f t="shared" si="37"/>
        <v>.</v>
      </c>
      <c r="M288" s="231" t="str">
        <f t="shared" si="38"/>
        <v>.</v>
      </c>
      <c r="N288" s="231" t="str">
        <f t="shared" si="39"/>
        <v>.</v>
      </c>
      <c r="O288" s="231" t="str">
        <f t="shared" si="40"/>
        <v>.</v>
      </c>
      <c r="P288" s="232" t="str">
        <f t="shared" si="42"/>
        <v>.</v>
      </c>
      <c r="Q288" s="233" t="str">
        <f t="shared" si="43"/>
        <v>.</v>
      </c>
      <c r="R288" s="140"/>
      <c r="S288" s="140"/>
      <c r="T288" s="140"/>
      <c r="U288" s="140"/>
      <c r="V288" s="140"/>
      <c r="W288" s="140"/>
      <c r="X288" s="140"/>
      <c r="Y288" s="140"/>
      <c r="Z288" s="140"/>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row>
    <row r="289" spans="1:57" outlineLevel="1" x14ac:dyDescent="0.2">
      <c r="A289" s="234">
        <f>'Faults data'!A289</f>
        <v>272</v>
      </c>
      <c r="B289" s="320">
        <f>'Faults data'!B289</f>
        <v>0</v>
      </c>
      <c r="C289" s="223">
        <f>IFERROR(MATCH('Faults data'!F289,Lists!$C$11:$C$14,0),0)</f>
        <v>0</v>
      </c>
      <c r="D289" s="216">
        <f>VALUE('Faults data'!I289)</f>
        <v>0</v>
      </c>
      <c r="E289" s="224">
        <f t="shared" si="41"/>
        <v>0</v>
      </c>
      <c r="F289" s="224">
        <f>'Faults data'!M289</f>
        <v>0</v>
      </c>
      <c r="G289" s="224" t="str">
        <f>IF('Faults data'!N289=$G$17,$G$17,".")</f>
        <v>.</v>
      </c>
      <c r="H289" s="224" t="str">
        <f>IF(ISNUMBER('Faults data'!L289),'Faults data'!L289,".")</f>
        <v>.</v>
      </c>
      <c r="I289" s="224">
        <f>IF('Faults data'!S289=Lists!$F$11,0,1)</f>
        <v>1</v>
      </c>
      <c r="J289" s="240" t="str">
        <f t="shared" si="36"/>
        <v>.</v>
      </c>
      <c r="K289" s="241"/>
      <c r="L289" s="230" t="str">
        <f t="shared" si="37"/>
        <v>.</v>
      </c>
      <c r="M289" s="231" t="str">
        <f t="shared" si="38"/>
        <v>.</v>
      </c>
      <c r="N289" s="231" t="str">
        <f t="shared" si="39"/>
        <v>.</v>
      </c>
      <c r="O289" s="231" t="str">
        <f t="shared" si="40"/>
        <v>.</v>
      </c>
      <c r="P289" s="232" t="str">
        <f t="shared" si="42"/>
        <v>.</v>
      </c>
      <c r="Q289" s="233" t="str">
        <f t="shared" si="43"/>
        <v>.</v>
      </c>
      <c r="R289" s="140"/>
      <c r="S289" s="140"/>
      <c r="T289" s="140"/>
      <c r="U289" s="140"/>
      <c r="V289" s="140"/>
      <c r="W289" s="140"/>
      <c r="X289" s="140"/>
      <c r="Y289" s="140"/>
      <c r="Z289" s="140"/>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row>
    <row r="290" spans="1:57" outlineLevel="1" x14ac:dyDescent="0.2">
      <c r="A290" s="234">
        <f>'Faults data'!A290</f>
        <v>273</v>
      </c>
      <c r="B290" s="320">
        <f>'Faults data'!B290</f>
        <v>0</v>
      </c>
      <c r="C290" s="223">
        <f>IFERROR(MATCH('Faults data'!F290,Lists!$C$11:$C$14,0),0)</f>
        <v>0</v>
      </c>
      <c r="D290" s="216">
        <f>VALUE('Faults data'!I290)</f>
        <v>0</v>
      </c>
      <c r="E290" s="224">
        <f t="shared" si="41"/>
        <v>0</v>
      </c>
      <c r="F290" s="224">
        <f>'Faults data'!M290</f>
        <v>0</v>
      </c>
      <c r="G290" s="224" t="str">
        <f>IF('Faults data'!N290=$G$17,$G$17,".")</f>
        <v>.</v>
      </c>
      <c r="H290" s="224" t="str">
        <f>IF(ISNUMBER('Faults data'!L290),'Faults data'!L290,".")</f>
        <v>.</v>
      </c>
      <c r="I290" s="224">
        <f>IF('Faults data'!S290=Lists!$F$11,0,1)</f>
        <v>1</v>
      </c>
      <c r="J290" s="240" t="str">
        <f t="shared" si="36"/>
        <v>.</v>
      </c>
      <c r="K290" s="241"/>
      <c r="L290" s="230" t="str">
        <f t="shared" si="37"/>
        <v>.</v>
      </c>
      <c r="M290" s="231" t="str">
        <f t="shared" si="38"/>
        <v>.</v>
      </c>
      <c r="N290" s="231" t="str">
        <f t="shared" si="39"/>
        <v>.</v>
      </c>
      <c r="O290" s="231" t="str">
        <f t="shared" si="40"/>
        <v>.</v>
      </c>
      <c r="P290" s="232" t="str">
        <f t="shared" si="42"/>
        <v>.</v>
      </c>
      <c r="Q290" s="233" t="str">
        <f t="shared" si="43"/>
        <v>.</v>
      </c>
      <c r="R290" s="140"/>
      <c r="S290" s="140"/>
      <c r="T290" s="140"/>
      <c r="U290" s="140"/>
      <c r="V290" s="140"/>
      <c r="W290" s="140"/>
      <c r="X290" s="140"/>
      <c r="Y290" s="140"/>
      <c r="Z290" s="14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row>
    <row r="291" spans="1:57" outlineLevel="1" x14ac:dyDescent="0.2">
      <c r="A291" s="234">
        <f>'Faults data'!A291</f>
        <v>274</v>
      </c>
      <c r="B291" s="320">
        <f>'Faults data'!B291</f>
        <v>0</v>
      </c>
      <c r="C291" s="223">
        <f>IFERROR(MATCH('Faults data'!F291,Lists!$C$11:$C$14,0),0)</f>
        <v>0</v>
      </c>
      <c r="D291" s="216">
        <f>VALUE('Faults data'!I291)</f>
        <v>0</v>
      </c>
      <c r="E291" s="224">
        <f t="shared" si="41"/>
        <v>0</v>
      </c>
      <c r="F291" s="224">
        <f>'Faults data'!M291</f>
        <v>0</v>
      </c>
      <c r="G291" s="224" t="str">
        <f>IF('Faults data'!N291=$G$17,$G$17,".")</f>
        <v>.</v>
      </c>
      <c r="H291" s="224" t="str">
        <f>IF(ISNUMBER('Faults data'!L291),'Faults data'!L291,".")</f>
        <v>.</v>
      </c>
      <c r="I291" s="224">
        <f>IF('Faults data'!S291=Lists!$F$11,0,1)</f>
        <v>1</v>
      </c>
      <c r="J291" s="240" t="str">
        <f t="shared" si="36"/>
        <v>.</v>
      </c>
      <c r="K291" s="241"/>
      <c r="L291" s="230" t="str">
        <f t="shared" si="37"/>
        <v>.</v>
      </c>
      <c r="M291" s="231" t="str">
        <f t="shared" si="38"/>
        <v>.</v>
      </c>
      <c r="N291" s="231" t="str">
        <f t="shared" si="39"/>
        <v>.</v>
      </c>
      <c r="O291" s="231" t="str">
        <f t="shared" si="40"/>
        <v>.</v>
      </c>
      <c r="P291" s="232" t="str">
        <f t="shared" si="42"/>
        <v>.</v>
      </c>
      <c r="Q291" s="233" t="str">
        <f t="shared" si="43"/>
        <v>.</v>
      </c>
      <c r="R291" s="140"/>
      <c r="S291" s="140"/>
      <c r="T291" s="140"/>
      <c r="U291" s="140"/>
      <c r="V291" s="140"/>
      <c r="W291" s="140"/>
      <c r="X291" s="140"/>
      <c r="Y291" s="140"/>
      <c r="Z291" s="140"/>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row>
    <row r="292" spans="1:57" outlineLevel="1" x14ac:dyDescent="0.2">
      <c r="A292" s="234">
        <f>'Faults data'!A292</f>
        <v>275</v>
      </c>
      <c r="B292" s="320">
        <f>'Faults data'!B292</f>
        <v>0</v>
      </c>
      <c r="C292" s="223">
        <f>IFERROR(MATCH('Faults data'!F292,Lists!$C$11:$C$14,0),0)</f>
        <v>0</v>
      </c>
      <c r="D292" s="216">
        <f>VALUE('Faults data'!I292)</f>
        <v>0</v>
      </c>
      <c r="E292" s="224">
        <f t="shared" si="41"/>
        <v>0</v>
      </c>
      <c r="F292" s="224">
        <f>'Faults data'!M292</f>
        <v>0</v>
      </c>
      <c r="G292" s="224" t="str">
        <f>IF('Faults data'!N292=$G$17,$G$17,".")</f>
        <v>.</v>
      </c>
      <c r="H292" s="224" t="str">
        <f>IF(ISNUMBER('Faults data'!L292),'Faults data'!L292,".")</f>
        <v>.</v>
      </c>
      <c r="I292" s="224">
        <f>IF('Faults data'!S292=Lists!$F$11,0,1)</f>
        <v>1</v>
      </c>
      <c r="J292" s="240" t="str">
        <f t="shared" si="36"/>
        <v>.</v>
      </c>
      <c r="K292" s="241"/>
      <c r="L292" s="230" t="str">
        <f t="shared" si="37"/>
        <v>.</v>
      </c>
      <c r="M292" s="231" t="str">
        <f t="shared" si="38"/>
        <v>.</v>
      </c>
      <c r="N292" s="231" t="str">
        <f t="shared" si="39"/>
        <v>.</v>
      </c>
      <c r="O292" s="231" t="str">
        <f t="shared" si="40"/>
        <v>.</v>
      </c>
      <c r="P292" s="232" t="str">
        <f t="shared" si="42"/>
        <v>.</v>
      </c>
      <c r="Q292" s="233" t="str">
        <f t="shared" si="43"/>
        <v>.</v>
      </c>
      <c r="R292" s="140"/>
      <c r="S292" s="140"/>
      <c r="T292" s="140"/>
      <c r="U292" s="140"/>
      <c r="V292" s="140"/>
      <c r="W292" s="140"/>
      <c r="X292" s="140"/>
      <c r="Y292" s="140"/>
      <c r="Z292" s="140"/>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row>
    <row r="293" spans="1:57" outlineLevel="1" x14ac:dyDescent="0.2">
      <c r="A293" s="234">
        <f>'Faults data'!A293</f>
        <v>276</v>
      </c>
      <c r="B293" s="320">
        <f>'Faults data'!B293</f>
        <v>0</v>
      </c>
      <c r="C293" s="223">
        <f>IFERROR(MATCH('Faults data'!F293,Lists!$C$11:$C$14,0),0)</f>
        <v>0</v>
      </c>
      <c r="D293" s="216">
        <f>VALUE('Faults data'!I293)</f>
        <v>0</v>
      </c>
      <c r="E293" s="224">
        <f t="shared" si="41"/>
        <v>0</v>
      </c>
      <c r="F293" s="224">
        <f>'Faults data'!M293</f>
        <v>0</v>
      </c>
      <c r="G293" s="224" t="str">
        <f>IF('Faults data'!N293=$G$17,$G$17,".")</f>
        <v>.</v>
      </c>
      <c r="H293" s="224" t="str">
        <f>IF(ISNUMBER('Faults data'!L293),'Faults data'!L293,".")</f>
        <v>.</v>
      </c>
      <c r="I293" s="224">
        <f>IF('Faults data'!S293=Lists!$F$11,0,1)</f>
        <v>1</v>
      </c>
      <c r="J293" s="240" t="str">
        <f t="shared" si="36"/>
        <v>.</v>
      </c>
      <c r="K293" s="241"/>
      <c r="L293" s="230" t="str">
        <f t="shared" si="37"/>
        <v>.</v>
      </c>
      <c r="M293" s="231" t="str">
        <f t="shared" si="38"/>
        <v>.</v>
      </c>
      <c r="N293" s="231" t="str">
        <f t="shared" si="39"/>
        <v>.</v>
      </c>
      <c r="O293" s="231" t="str">
        <f t="shared" si="40"/>
        <v>.</v>
      </c>
      <c r="P293" s="232" t="str">
        <f t="shared" si="42"/>
        <v>.</v>
      </c>
      <c r="Q293" s="233" t="str">
        <f t="shared" si="43"/>
        <v>.</v>
      </c>
      <c r="R293" s="140"/>
      <c r="S293" s="140"/>
      <c r="T293" s="140"/>
      <c r="U293" s="140"/>
      <c r="V293" s="140"/>
      <c r="W293" s="140"/>
      <c r="X293" s="140"/>
      <c r="Y293" s="140"/>
      <c r="Z293" s="140"/>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row>
    <row r="294" spans="1:57" outlineLevel="1" x14ac:dyDescent="0.2">
      <c r="A294" s="234">
        <f>'Faults data'!A294</f>
        <v>277</v>
      </c>
      <c r="B294" s="320">
        <f>'Faults data'!B294</f>
        <v>0</v>
      </c>
      <c r="C294" s="223">
        <f>IFERROR(MATCH('Faults data'!F294,Lists!$C$11:$C$14,0),0)</f>
        <v>0</v>
      </c>
      <c r="D294" s="216">
        <f>VALUE('Faults data'!I294)</f>
        <v>0</v>
      </c>
      <c r="E294" s="224">
        <f t="shared" si="41"/>
        <v>0</v>
      </c>
      <c r="F294" s="224">
        <f>'Faults data'!M294</f>
        <v>0</v>
      </c>
      <c r="G294" s="224" t="str">
        <f>IF('Faults data'!N294=$G$17,$G$17,".")</f>
        <v>.</v>
      </c>
      <c r="H294" s="224" t="str">
        <f>IF(ISNUMBER('Faults data'!L294),'Faults data'!L294,".")</f>
        <v>.</v>
      </c>
      <c r="I294" s="224">
        <f>IF('Faults data'!S294=Lists!$F$11,0,1)</f>
        <v>1</v>
      </c>
      <c r="J294" s="240" t="str">
        <f t="shared" si="36"/>
        <v>.</v>
      </c>
      <c r="K294" s="241"/>
      <c r="L294" s="230" t="str">
        <f t="shared" si="37"/>
        <v>.</v>
      </c>
      <c r="M294" s="231" t="str">
        <f t="shared" si="38"/>
        <v>.</v>
      </c>
      <c r="N294" s="231" t="str">
        <f t="shared" si="39"/>
        <v>.</v>
      </c>
      <c r="O294" s="231" t="str">
        <f t="shared" si="40"/>
        <v>.</v>
      </c>
      <c r="P294" s="232" t="str">
        <f t="shared" si="42"/>
        <v>.</v>
      </c>
      <c r="Q294" s="233" t="str">
        <f t="shared" si="43"/>
        <v>.</v>
      </c>
      <c r="R294" s="140"/>
      <c r="S294" s="140"/>
      <c r="T294" s="140"/>
      <c r="U294" s="140"/>
      <c r="V294" s="140"/>
      <c r="W294" s="140"/>
      <c r="X294" s="140"/>
      <c r="Y294" s="140"/>
      <c r="Z294" s="140"/>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row>
    <row r="295" spans="1:57" outlineLevel="1" x14ac:dyDescent="0.2">
      <c r="A295" s="234">
        <f>'Faults data'!A295</f>
        <v>278</v>
      </c>
      <c r="B295" s="320">
        <f>'Faults data'!B295</f>
        <v>0</v>
      </c>
      <c r="C295" s="223">
        <f>IFERROR(MATCH('Faults data'!F295,Lists!$C$11:$C$14,0),0)</f>
        <v>0</v>
      </c>
      <c r="D295" s="216">
        <f>VALUE('Faults data'!I295)</f>
        <v>0</v>
      </c>
      <c r="E295" s="224">
        <f t="shared" si="41"/>
        <v>0</v>
      </c>
      <c r="F295" s="224">
        <f>'Faults data'!M295</f>
        <v>0</v>
      </c>
      <c r="G295" s="224" t="str">
        <f>IF('Faults data'!N295=$G$17,$G$17,".")</f>
        <v>.</v>
      </c>
      <c r="H295" s="224" t="str">
        <f>IF(ISNUMBER('Faults data'!L295),'Faults data'!L295,".")</f>
        <v>.</v>
      </c>
      <c r="I295" s="224">
        <f>IF('Faults data'!S295=Lists!$F$11,0,1)</f>
        <v>1</v>
      </c>
      <c r="J295" s="240" t="str">
        <f t="shared" si="36"/>
        <v>.</v>
      </c>
      <c r="K295" s="241"/>
      <c r="L295" s="230" t="str">
        <f t="shared" si="37"/>
        <v>.</v>
      </c>
      <c r="M295" s="231" t="str">
        <f t="shared" si="38"/>
        <v>.</v>
      </c>
      <c r="N295" s="231" t="str">
        <f t="shared" si="39"/>
        <v>.</v>
      </c>
      <c r="O295" s="231" t="str">
        <f t="shared" si="40"/>
        <v>.</v>
      </c>
      <c r="P295" s="232" t="str">
        <f t="shared" si="42"/>
        <v>.</v>
      </c>
      <c r="Q295" s="233" t="str">
        <f t="shared" si="43"/>
        <v>.</v>
      </c>
      <c r="R295" s="140"/>
      <c r="S295" s="140"/>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row>
    <row r="296" spans="1:57" outlineLevel="1" x14ac:dyDescent="0.2">
      <c r="A296" s="234">
        <f>'Faults data'!A296</f>
        <v>279</v>
      </c>
      <c r="B296" s="320">
        <f>'Faults data'!B296</f>
        <v>0</v>
      </c>
      <c r="C296" s="223">
        <f>IFERROR(MATCH('Faults data'!F296,Lists!$C$11:$C$14,0),0)</f>
        <v>0</v>
      </c>
      <c r="D296" s="216">
        <f>VALUE('Faults data'!I296)</f>
        <v>0</v>
      </c>
      <c r="E296" s="224">
        <f t="shared" si="41"/>
        <v>0</v>
      </c>
      <c r="F296" s="224">
        <f>'Faults data'!M296</f>
        <v>0</v>
      </c>
      <c r="G296" s="224" t="str">
        <f>IF('Faults data'!N296=$G$17,$G$17,".")</f>
        <v>.</v>
      </c>
      <c r="H296" s="224" t="str">
        <f>IF(ISNUMBER('Faults data'!L296),'Faults data'!L296,".")</f>
        <v>.</v>
      </c>
      <c r="I296" s="224">
        <f>IF('Faults data'!S296=Lists!$F$11,0,1)</f>
        <v>1</v>
      </c>
      <c r="J296" s="240" t="str">
        <f t="shared" si="36"/>
        <v>.</v>
      </c>
      <c r="K296" s="241"/>
      <c r="L296" s="230" t="str">
        <f t="shared" si="37"/>
        <v>.</v>
      </c>
      <c r="M296" s="231" t="str">
        <f t="shared" si="38"/>
        <v>.</v>
      </c>
      <c r="N296" s="231" t="str">
        <f t="shared" si="39"/>
        <v>.</v>
      </c>
      <c r="O296" s="231" t="str">
        <f t="shared" si="40"/>
        <v>.</v>
      </c>
      <c r="P296" s="232" t="str">
        <f t="shared" si="42"/>
        <v>.</v>
      </c>
      <c r="Q296" s="233" t="str">
        <f t="shared" si="43"/>
        <v>.</v>
      </c>
      <c r="R296" s="140"/>
      <c r="S296" s="140"/>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row>
    <row r="297" spans="1:57" outlineLevel="1" x14ac:dyDescent="0.2">
      <c r="A297" s="234">
        <f>'Faults data'!A297</f>
        <v>280</v>
      </c>
      <c r="B297" s="320">
        <f>'Faults data'!B297</f>
        <v>0</v>
      </c>
      <c r="C297" s="223">
        <f>IFERROR(MATCH('Faults data'!F297,Lists!$C$11:$C$14,0),0)</f>
        <v>0</v>
      </c>
      <c r="D297" s="216">
        <f>VALUE('Faults data'!I297)</f>
        <v>0</v>
      </c>
      <c r="E297" s="224">
        <f t="shared" si="41"/>
        <v>0</v>
      </c>
      <c r="F297" s="224">
        <f>'Faults data'!M297</f>
        <v>0</v>
      </c>
      <c r="G297" s="224" t="str">
        <f>IF('Faults data'!N297=$G$17,$G$17,".")</f>
        <v>.</v>
      </c>
      <c r="H297" s="224" t="str">
        <f>IF(ISNUMBER('Faults data'!L297),'Faults data'!L297,".")</f>
        <v>.</v>
      </c>
      <c r="I297" s="224">
        <f>IF('Faults data'!S297=Lists!$F$11,0,1)</f>
        <v>1</v>
      </c>
      <c r="J297" s="240" t="str">
        <f t="shared" si="36"/>
        <v>.</v>
      </c>
      <c r="K297" s="241"/>
      <c r="L297" s="230" t="str">
        <f t="shared" si="37"/>
        <v>.</v>
      </c>
      <c r="M297" s="231" t="str">
        <f t="shared" si="38"/>
        <v>.</v>
      </c>
      <c r="N297" s="231" t="str">
        <f t="shared" si="39"/>
        <v>.</v>
      </c>
      <c r="O297" s="231" t="str">
        <f t="shared" si="40"/>
        <v>.</v>
      </c>
      <c r="P297" s="232" t="str">
        <f t="shared" si="42"/>
        <v>.</v>
      </c>
      <c r="Q297" s="233" t="str">
        <f t="shared" si="43"/>
        <v>.</v>
      </c>
      <c r="R297" s="140"/>
      <c r="S297" s="140"/>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row>
    <row r="298" spans="1:57" outlineLevel="1" x14ac:dyDescent="0.2">
      <c r="A298" s="234">
        <f>'Faults data'!A298</f>
        <v>281</v>
      </c>
      <c r="B298" s="320">
        <f>'Faults data'!B298</f>
        <v>0</v>
      </c>
      <c r="C298" s="223">
        <f>IFERROR(MATCH('Faults data'!F298,Lists!$C$11:$C$14,0),0)</f>
        <v>0</v>
      </c>
      <c r="D298" s="216">
        <f>VALUE('Faults data'!I298)</f>
        <v>0</v>
      </c>
      <c r="E298" s="224">
        <f t="shared" si="41"/>
        <v>0</v>
      </c>
      <c r="F298" s="224">
        <f>'Faults data'!M298</f>
        <v>0</v>
      </c>
      <c r="G298" s="224" t="str">
        <f>IF('Faults data'!N298=$G$17,$G$17,".")</f>
        <v>.</v>
      </c>
      <c r="H298" s="224" t="str">
        <f>IF(ISNUMBER('Faults data'!L298),'Faults data'!L298,".")</f>
        <v>.</v>
      </c>
      <c r="I298" s="224">
        <f>IF('Faults data'!S298=Lists!$F$11,0,1)</f>
        <v>1</v>
      </c>
      <c r="J298" s="240" t="str">
        <f t="shared" si="36"/>
        <v>.</v>
      </c>
      <c r="K298" s="241"/>
      <c r="L298" s="230" t="str">
        <f t="shared" si="37"/>
        <v>.</v>
      </c>
      <c r="M298" s="231" t="str">
        <f t="shared" si="38"/>
        <v>.</v>
      </c>
      <c r="N298" s="231" t="str">
        <f t="shared" si="39"/>
        <v>.</v>
      </c>
      <c r="O298" s="231" t="str">
        <f t="shared" si="40"/>
        <v>.</v>
      </c>
      <c r="P298" s="232" t="str">
        <f t="shared" si="42"/>
        <v>.</v>
      </c>
      <c r="Q298" s="233" t="str">
        <f t="shared" si="43"/>
        <v>.</v>
      </c>
      <c r="R298" s="140"/>
      <c r="S298" s="140"/>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row>
    <row r="299" spans="1:57" outlineLevel="1" x14ac:dyDescent="0.2">
      <c r="A299" s="234">
        <f>'Faults data'!A299</f>
        <v>282</v>
      </c>
      <c r="B299" s="320">
        <f>'Faults data'!B299</f>
        <v>0</v>
      </c>
      <c r="C299" s="223">
        <f>IFERROR(MATCH('Faults data'!F299,Lists!$C$11:$C$14,0),0)</f>
        <v>0</v>
      </c>
      <c r="D299" s="216">
        <f>VALUE('Faults data'!I299)</f>
        <v>0</v>
      </c>
      <c r="E299" s="224">
        <f t="shared" si="41"/>
        <v>0</v>
      </c>
      <c r="F299" s="224">
        <f>'Faults data'!M299</f>
        <v>0</v>
      </c>
      <c r="G299" s="224" t="str">
        <f>IF('Faults data'!N299=$G$17,$G$17,".")</f>
        <v>.</v>
      </c>
      <c r="H299" s="224" t="str">
        <f>IF(ISNUMBER('Faults data'!L299),'Faults data'!L299,".")</f>
        <v>.</v>
      </c>
      <c r="I299" s="224">
        <f>IF('Faults data'!S299=Lists!$F$11,0,1)</f>
        <v>1</v>
      </c>
      <c r="J299" s="240" t="str">
        <f t="shared" si="36"/>
        <v>.</v>
      </c>
      <c r="K299" s="241"/>
      <c r="L299" s="230" t="str">
        <f t="shared" si="37"/>
        <v>.</v>
      </c>
      <c r="M299" s="231" t="str">
        <f t="shared" si="38"/>
        <v>.</v>
      </c>
      <c r="N299" s="231" t="str">
        <f t="shared" si="39"/>
        <v>.</v>
      </c>
      <c r="O299" s="231" t="str">
        <f t="shared" si="40"/>
        <v>.</v>
      </c>
      <c r="P299" s="232" t="str">
        <f t="shared" si="42"/>
        <v>.</v>
      </c>
      <c r="Q299" s="233" t="str">
        <f t="shared" si="43"/>
        <v>.</v>
      </c>
      <c r="R299" s="140"/>
      <c r="S299" s="140"/>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row>
    <row r="300" spans="1:57" outlineLevel="1" x14ac:dyDescent="0.2">
      <c r="A300" s="234">
        <f>'Faults data'!A300</f>
        <v>283</v>
      </c>
      <c r="B300" s="320">
        <f>'Faults data'!B300</f>
        <v>0</v>
      </c>
      <c r="C300" s="223">
        <f>IFERROR(MATCH('Faults data'!F300,Lists!$C$11:$C$14,0),0)</f>
        <v>0</v>
      </c>
      <c r="D300" s="216">
        <f>VALUE('Faults data'!I300)</f>
        <v>0</v>
      </c>
      <c r="E300" s="224">
        <f t="shared" si="41"/>
        <v>0</v>
      </c>
      <c r="F300" s="224">
        <f>'Faults data'!M300</f>
        <v>0</v>
      </c>
      <c r="G300" s="224" t="str">
        <f>IF('Faults data'!N300=$G$17,$G$17,".")</f>
        <v>.</v>
      </c>
      <c r="H300" s="224" t="str">
        <f>IF(ISNUMBER('Faults data'!L300),'Faults data'!L300,".")</f>
        <v>.</v>
      </c>
      <c r="I300" s="224">
        <f>IF('Faults data'!S300=Lists!$F$11,0,1)</f>
        <v>1</v>
      </c>
      <c r="J300" s="240" t="str">
        <f t="shared" si="36"/>
        <v>.</v>
      </c>
      <c r="K300" s="241"/>
      <c r="L300" s="230" t="str">
        <f t="shared" si="37"/>
        <v>.</v>
      </c>
      <c r="M300" s="231" t="str">
        <f t="shared" si="38"/>
        <v>.</v>
      </c>
      <c r="N300" s="231" t="str">
        <f t="shared" si="39"/>
        <v>.</v>
      </c>
      <c r="O300" s="231" t="str">
        <f t="shared" si="40"/>
        <v>.</v>
      </c>
      <c r="P300" s="232" t="str">
        <f t="shared" si="42"/>
        <v>.</v>
      </c>
      <c r="Q300" s="233" t="str">
        <f t="shared" si="43"/>
        <v>.</v>
      </c>
      <c r="R300" s="140"/>
      <c r="S300" s="140"/>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row>
    <row r="301" spans="1:57" outlineLevel="1" x14ac:dyDescent="0.2">
      <c r="A301" s="234">
        <f>'Faults data'!A301</f>
        <v>284</v>
      </c>
      <c r="B301" s="320">
        <f>'Faults data'!B301</f>
        <v>0</v>
      </c>
      <c r="C301" s="223">
        <f>IFERROR(MATCH('Faults data'!F301,Lists!$C$11:$C$14,0),0)</f>
        <v>0</v>
      </c>
      <c r="D301" s="216">
        <f>VALUE('Faults data'!I301)</f>
        <v>0</v>
      </c>
      <c r="E301" s="224">
        <f t="shared" si="41"/>
        <v>0</v>
      </c>
      <c r="F301" s="224">
        <f>'Faults data'!M301</f>
        <v>0</v>
      </c>
      <c r="G301" s="224" t="str">
        <f>IF('Faults data'!N301=$G$17,$G$17,".")</f>
        <v>.</v>
      </c>
      <c r="H301" s="224" t="str">
        <f>IF(ISNUMBER('Faults data'!L301),'Faults data'!L301,".")</f>
        <v>.</v>
      </c>
      <c r="I301" s="224">
        <f>IF('Faults data'!S301=Lists!$F$11,0,1)</f>
        <v>1</v>
      </c>
      <c r="J301" s="240" t="str">
        <f t="shared" si="36"/>
        <v>.</v>
      </c>
      <c r="K301" s="241"/>
      <c r="L301" s="230" t="str">
        <f t="shared" si="37"/>
        <v>.</v>
      </c>
      <c r="M301" s="231" t="str">
        <f t="shared" si="38"/>
        <v>.</v>
      </c>
      <c r="N301" s="231" t="str">
        <f t="shared" si="39"/>
        <v>.</v>
      </c>
      <c r="O301" s="231" t="str">
        <f t="shared" si="40"/>
        <v>.</v>
      </c>
      <c r="P301" s="232" t="str">
        <f t="shared" si="42"/>
        <v>.</v>
      </c>
      <c r="Q301" s="233" t="str">
        <f t="shared" si="43"/>
        <v>.</v>
      </c>
      <c r="R301" s="140"/>
      <c r="S301" s="140"/>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row>
    <row r="302" spans="1:57" outlineLevel="1" x14ac:dyDescent="0.2">
      <c r="A302" s="234">
        <f>'Faults data'!A302</f>
        <v>285</v>
      </c>
      <c r="B302" s="320">
        <f>'Faults data'!B302</f>
        <v>0</v>
      </c>
      <c r="C302" s="223">
        <f>IFERROR(MATCH('Faults data'!F302,Lists!$C$11:$C$14,0),0)</f>
        <v>0</v>
      </c>
      <c r="D302" s="216">
        <f>VALUE('Faults data'!I302)</f>
        <v>0</v>
      </c>
      <c r="E302" s="224">
        <f t="shared" si="41"/>
        <v>0</v>
      </c>
      <c r="F302" s="224">
        <f>'Faults data'!M302</f>
        <v>0</v>
      </c>
      <c r="G302" s="224" t="str">
        <f>IF('Faults data'!N302=$G$17,$G$17,".")</f>
        <v>.</v>
      </c>
      <c r="H302" s="224" t="str">
        <f>IF(ISNUMBER('Faults data'!L302),'Faults data'!L302,".")</f>
        <v>.</v>
      </c>
      <c r="I302" s="224">
        <f>IF('Faults data'!S302=Lists!$F$11,0,1)</f>
        <v>1</v>
      </c>
      <c r="J302" s="240" t="str">
        <f t="shared" si="36"/>
        <v>.</v>
      </c>
      <c r="K302" s="241"/>
      <c r="L302" s="230" t="str">
        <f t="shared" si="37"/>
        <v>.</v>
      </c>
      <c r="M302" s="231" t="str">
        <f t="shared" si="38"/>
        <v>.</v>
      </c>
      <c r="N302" s="231" t="str">
        <f t="shared" si="39"/>
        <v>.</v>
      </c>
      <c r="O302" s="231" t="str">
        <f t="shared" si="40"/>
        <v>.</v>
      </c>
      <c r="P302" s="232" t="str">
        <f t="shared" si="42"/>
        <v>.</v>
      </c>
      <c r="Q302" s="233" t="str">
        <f t="shared" si="43"/>
        <v>.</v>
      </c>
      <c r="R302" s="140"/>
      <c r="S302" s="140"/>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row>
    <row r="303" spans="1:57" outlineLevel="1" x14ac:dyDescent="0.2">
      <c r="A303" s="234">
        <f>'Faults data'!A303</f>
        <v>286</v>
      </c>
      <c r="B303" s="320">
        <f>'Faults data'!B303</f>
        <v>0</v>
      </c>
      <c r="C303" s="223">
        <f>IFERROR(MATCH('Faults data'!F303,Lists!$C$11:$C$14,0),0)</f>
        <v>0</v>
      </c>
      <c r="D303" s="216">
        <f>VALUE('Faults data'!I303)</f>
        <v>0</v>
      </c>
      <c r="E303" s="224">
        <f t="shared" si="41"/>
        <v>0</v>
      </c>
      <c r="F303" s="224">
        <f>'Faults data'!M303</f>
        <v>0</v>
      </c>
      <c r="G303" s="224" t="str">
        <f>IF('Faults data'!N303=$G$17,$G$17,".")</f>
        <v>.</v>
      </c>
      <c r="H303" s="224" t="str">
        <f>IF(ISNUMBER('Faults data'!L303),'Faults data'!L303,".")</f>
        <v>.</v>
      </c>
      <c r="I303" s="224">
        <f>IF('Faults data'!S303=Lists!$F$11,0,1)</f>
        <v>1</v>
      </c>
      <c r="J303" s="240" t="str">
        <f t="shared" si="36"/>
        <v>.</v>
      </c>
      <c r="K303" s="241"/>
      <c r="L303" s="230" t="str">
        <f t="shared" si="37"/>
        <v>.</v>
      </c>
      <c r="M303" s="231" t="str">
        <f t="shared" si="38"/>
        <v>.</v>
      </c>
      <c r="N303" s="231" t="str">
        <f t="shared" si="39"/>
        <v>.</v>
      </c>
      <c r="O303" s="231" t="str">
        <f t="shared" si="40"/>
        <v>.</v>
      </c>
      <c r="P303" s="232" t="str">
        <f t="shared" si="42"/>
        <v>.</v>
      </c>
      <c r="Q303" s="233" t="str">
        <f t="shared" si="43"/>
        <v>.</v>
      </c>
      <c r="R303" s="140"/>
      <c r="S303" s="140"/>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row>
    <row r="304" spans="1:57" outlineLevel="1" x14ac:dyDescent="0.2">
      <c r="A304" s="234">
        <f>'Faults data'!A304</f>
        <v>287</v>
      </c>
      <c r="B304" s="320">
        <f>'Faults data'!B304</f>
        <v>0</v>
      </c>
      <c r="C304" s="223">
        <f>IFERROR(MATCH('Faults data'!F304,Lists!$C$11:$C$14,0),0)</f>
        <v>0</v>
      </c>
      <c r="D304" s="216">
        <f>VALUE('Faults data'!I304)</f>
        <v>0</v>
      </c>
      <c r="E304" s="224">
        <f t="shared" si="41"/>
        <v>0</v>
      </c>
      <c r="F304" s="224">
        <f>'Faults data'!M304</f>
        <v>0</v>
      </c>
      <c r="G304" s="224" t="str">
        <f>IF('Faults data'!N304=$G$17,$G$17,".")</f>
        <v>.</v>
      </c>
      <c r="H304" s="224" t="str">
        <f>IF(ISNUMBER('Faults data'!L304),'Faults data'!L304,".")</f>
        <v>.</v>
      </c>
      <c r="I304" s="224">
        <f>IF('Faults data'!S304=Lists!$F$11,0,1)</f>
        <v>1</v>
      </c>
      <c r="J304" s="240" t="str">
        <f t="shared" si="36"/>
        <v>.</v>
      </c>
      <c r="K304" s="241"/>
      <c r="L304" s="230" t="str">
        <f t="shared" si="37"/>
        <v>.</v>
      </c>
      <c r="M304" s="231" t="str">
        <f t="shared" si="38"/>
        <v>.</v>
      </c>
      <c r="N304" s="231" t="str">
        <f t="shared" si="39"/>
        <v>.</v>
      </c>
      <c r="O304" s="231" t="str">
        <f t="shared" si="40"/>
        <v>.</v>
      </c>
      <c r="P304" s="232" t="str">
        <f t="shared" si="42"/>
        <v>.</v>
      </c>
      <c r="Q304" s="233" t="str">
        <f t="shared" si="43"/>
        <v>.</v>
      </c>
      <c r="R304" s="140"/>
      <c r="S304" s="140"/>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row>
    <row r="305" spans="1:57" outlineLevel="1" x14ac:dyDescent="0.2">
      <c r="A305" s="234">
        <f>'Faults data'!A305</f>
        <v>288</v>
      </c>
      <c r="B305" s="320">
        <f>'Faults data'!B305</f>
        <v>0</v>
      </c>
      <c r="C305" s="223">
        <f>IFERROR(MATCH('Faults data'!F305,Lists!$C$11:$C$14,0),0)</f>
        <v>0</v>
      </c>
      <c r="D305" s="216">
        <f>VALUE('Faults data'!I305)</f>
        <v>0</v>
      </c>
      <c r="E305" s="224">
        <f t="shared" si="41"/>
        <v>0</v>
      </c>
      <c r="F305" s="224">
        <f>'Faults data'!M305</f>
        <v>0</v>
      </c>
      <c r="G305" s="224" t="str">
        <f>IF('Faults data'!N305=$G$17,$G$17,".")</f>
        <v>.</v>
      </c>
      <c r="H305" s="224" t="str">
        <f>IF(ISNUMBER('Faults data'!L305),'Faults data'!L305,".")</f>
        <v>.</v>
      </c>
      <c r="I305" s="224">
        <f>IF('Faults data'!S305=Lists!$F$11,0,1)</f>
        <v>1</v>
      </c>
      <c r="J305" s="240" t="str">
        <f t="shared" si="36"/>
        <v>.</v>
      </c>
      <c r="K305" s="241"/>
      <c r="L305" s="230" t="str">
        <f t="shared" si="37"/>
        <v>.</v>
      </c>
      <c r="M305" s="231" t="str">
        <f t="shared" si="38"/>
        <v>.</v>
      </c>
      <c r="N305" s="231" t="str">
        <f t="shared" si="39"/>
        <v>.</v>
      </c>
      <c r="O305" s="231" t="str">
        <f t="shared" si="40"/>
        <v>.</v>
      </c>
      <c r="P305" s="232" t="str">
        <f t="shared" si="42"/>
        <v>.</v>
      </c>
      <c r="Q305" s="233" t="str">
        <f t="shared" si="43"/>
        <v>.</v>
      </c>
      <c r="R305" s="140"/>
      <c r="S305" s="140"/>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row>
    <row r="306" spans="1:57" outlineLevel="1" x14ac:dyDescent="0.2">
      <c r="A306" s="234">
        <f>'Faults data'!A306</f>
        <v>289</v>
      </c>
      <c r="B306" s="320">
        <f>'Faults data'!B306</f>
        <v>0</v>
      </c>
      <c r="C306" s="223">
        <f>IFERROR(MATCH('Faults data'!F306,Lists!$C$11:$C$14,0),0)</f>
        <v>0</v>
      </c>
      <c r="D306" s="216">
        <f>VALUE('Faults data'!I306)</f>
        <v>0</v>
      </c>
      <c r="E306" s="224">
        <f t="shared" si="41"/>
        <v>0</v>
      </c>
      <c r="F306" s="224">
        <f>'Faults data'!M306</f>
        <v>0</v>
      </c>
      <c r="G306" s="224" t="str">
        <f>IF('Faults data'!N306=$G$17,$G$17,".")</f>
        <v>.</v>
      </c>
      <c r="H306" s="224" t="str">
        <f>IF(ISNUMBER('Faults data'!L306),'Faults data'!L306,".")</f>
        <v>.</v>
      </c>
      <c r="I306" s="224">
        <f>IF('Faults data'!S306=Lists!$F$11,0,1)</f>
        <v>1</v>
      </c>
      <c r="J306" s="240" t="str">
        <f t="shared" si="36"/>
        <v>.</v>
      </c>
      <c r="K306" s="241"/>
      <c r="L306" s="230" t="str">
        <f t="shared" si="37"/>
        <v>.</v>
      </c>
      <c r="M306" s="231" t="str">
        <f t="shared" si="38"/>
        <v>.</v>
      </c>
      <c r="N306" s="231" t="str">
        <f t="shared" si="39"/>
        <v>.</v>
      </c>
      <c r="O306" s="231" t="str">
        <f t="shared" si="40"/>
        <v>.</v>
      </c>
      <c r="P306" s="232" t="str">
        <f t="shared" si="42"/>
        <v>.</v>
      </c>
      <c r="Q306" s="233" t="str">
        <f t="shared" si="43"/>
        <v>.</v>
      </c>
      <c r="R306" s="140"/>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row>
    <row r="307" spans="1:57" outlineLevel="1" x14ac:dyDescent="0.2">
      <c r="A307" s="234">
        <f>'Faults data'!A307</f>
        <v>290</v>
      </c>
      <c r="B307" s="320">
        <f>'Faults data'!B307</f>
        <v>0</v>
      </c>
      <c r="C307" s="223">
        <f>IFERROR(MATCH('Faults data'!F307,Lists!$C$11:$C$14,0),0)</f>
        <v>0</v>
      </c>
      <c r="D307" s="216">
        <f>VALUE('Faults data'!I307)</f>
        <v>0</v>
      </c>
      <c r="E307" s="224">
        <f t="shared" si="41"/>
        <v>0</v>
      </c>
      <c r="F307" s="224">
        <f>'Faults data'!M307</f>
        <v>0</v>
      </c>
      <c r="G307" s="224" t="str">
        <f>IF('Faults data'!N307=$G$17,$G$17,".")</f>
        <v>.</v>
      </c>
      <c r="H307" s="224" t="str">
        <f>IF(ISNUMBER('Faults data'!L307),'Faults data'!L307,".")</f>
        <v>.</v>
      </c>
      <c r="I307" s="224">
        <f>IF('Faults data'!S307=Lists!$F$11,0,1)</f>
        <v>1</v>
      </c>
      <c r="J307" s="240" t="str">
        <f t="shared" si="36"/>
        <v>.</v>
      </c>
      <c r="K307" s="241"/>
      <c r="L307" s="230" t="str">
        <f t="shared" si="37"/>
        <v>.</v>
      </c>
      <c r="M307" s="231" t="str">
        <f t="shared" si="38"/>
        <v>.</v>
      </c>
      <c r="N307" s="231" t="str">
        <f t="shared" si="39"/>
        <v>.</v>
      </c>
      <c r="O307" s="231" t="str">
        <f t="shared" si="40"/>
        <v>.</v>
      </c>
      <c r="P307" s="232" t="str">
        <f t="shared" si="42"/>
        <v>.</v>
      </c>
      <c r="Q307" s="233" t="str">
        <f t="shared" si="43"/>
        <v>.</v>
      </c>
      <c r="R307" s="140"/>
      <c r="S307" s="140"/>
      <c r="T307" s="140"/>
      <c r="U307" s="140"/>
      <c r="V307" s="140"/>
      <c r="W307" s="140"/>
      <c r="X307" s="140"/>
      <c r="Y307" s="140"/>
      <c r="Z307" s="140"/>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row>
    <row r="308" spans="1:57" outlineLevel="1" x14ac:dyDescent="0.2">
      <c r="A308" s="234">
        <f>'Faults data'!A308</f>
        <v>291</v>
      </c>
      <c r="B308" s="320">
        <f>'Faults data'!B308</f>
        <v>0</v>
      </c>
      <c r="C308" s="223">
        <f>IFERROR(MATCH('Faults data'!F308,Lists!$C$11:$C$14,0),0)</f>
        <v>0</v>
      </c>
      <c r="D308" s="216">
        <f>VALUE('Faults data'!I308)</f>
        <v>0</v>
      </c>
      <c r="E308" s="224">
        <f t="shared" si="41"/>
        <v>0</v>
      </c>
      <c r="F308" s="224">
        <f>'Faults data'!M308</f>
        <v>0</v>
      </c>
      <c r="G308" s="224" t="str">
        <f>IF('Faults data'!N308=$G$17,$G$17,".")</f>
        <v>.</v>
      </c>
      <c r="H308" s="224" t="str">
        <f>IF(ISNUMBER('Faults data'!L308),'Faults data'!L308,".")</f>
        <v>.</v>
      </c>
      <c r="I308" s="224">
        <f>IF('Faults data'!S308=Lists!$F$11,0,1)</f>
        <v>1</v>
      </c>
      <c r="J308" s="240" t="str">
        <f t="shared" si="36"/>
        <v>.</v>
      </c>
      <c r="K308" s="241"/>
      <c r="L308" s="230" t="str">
        <f t="shared" si="37"/>
        <v>.</v>
      </c>
      <c r="M308" s="231" t="str">
        <f t="shared" si="38"/>
        <v>.</v>
      </c>
      <c r="N308" s="231" t="str">
        <f t="shared" si="39"/>
        <v>.</v>
      </c>
      <c r="O308" s="231" t="str">
        <f t="shared" si="40"/>
        <v>.</v>
      </c>
      <c r="P308" s="232" t="str">
        <f t="shared" si="42"/>
        <v>.</v>
      </c>
      <c r="Q308" s="233" t="str">
        <f t="shared" si="43"/>
        <v>.</v>
      </c>
      <c r="R308" s="140"/>
      <c r="S308" s="140"/>
      <c r="T308" s="140"/>
      <c r="U308" s="140"/>
      <c r="V308" s="140"/>
      <c r="W308" s="140"/>
      <c r="X308" s="140"/>
      <c r="Y308" s="140"/>
      <c r="Z308" s="140"/>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row>
    <row r="309" spans="1:57" outlineLevel="1" x14ac:dyDescent="0.2">
      <c r="A309" s="234">
        <f>'Faults data'!A309</f>
        <v>292</v>
      </c>
      <c r="B309" s="320">
        <f>'Faults data'!B309</f>
        <v>0</v>
      </c>
      <c r="C309" s="223">
        <f>IFERROR(MATCH('Faults data'!F309,Lists!$C$11:$C$14,0),0)</f>
        <v>0</v>
      </c>
      <c r="D309" s="216">
        <f>VALUE('Faults data'!I309)</f>
        <v>0</v>
      </c>
      <c r="E309" s="224">
        <f t="shared" si="41"/>
        <v>0</v>
      </c>
      <c r="F309" s="224">
        <f>'Faults data'!M309</f>
        <v>0</v>
      </c>
      <c r="G309" s="224" t="str">
        <f>IF('Faults data'!N309=$G$17,$G$17,".")</f>
        <v>.</v>
      </c>
      <c r="H309" s="224" t="str">
        <f>IF(ISNUMBER('Faults data'!L309),'Faults data'!L309,".")</f>
        <v>.</v>
      </c>
      <c r="I309" s="224">
        <f>IF('Faults data'!S309=Lists!$F$11,0,1)</f>
        <v>1</v>
      </c>
      <c r="J309" s="240" t="str">
        <f t="shared" si="36"/>
        <v>.</v>
      </c>
      <c r="K309" s="241"/>
      <c r="L309" s="230" t="str">
        <f t="shared" si="37"/>
        <v>.</v>
      </c>
      <c r="M309" s="231" t="str">
        <f t="shared" si="38"/>
        <v>.</v>
      </c>
      <c r="N309" s="231" t="str">
        <f t="shared" si="39"/>
        <v>.</v>
      </c>
      <c r="O309" s="231" t="str">
        <f t="shared" si="40"/>
        <v>.</v>
      </c>
      <c r="P309" s="232" t="str">
        <f t="shared" si="42"/>
        <v>.</v>
      </c>
      <c r="Q309" s="233" t="str">
        <f t="shared" si="43"/>
        <v>.</v>
      </c>
      <c r="R309" s="140"/>
      <c r="S309" s="140"/>
      <c r="T309" s="140"/>
      <c r="U309" s="140"/>
      <c r="V309" s="140"/>
      <c r="W309" s="140"/>
      <c r="X309" s="140"/>
      <c r="Y309" s="140"/>
      <c r="Z309" s="14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row>
    <row r="310" spans="1:57" outlineLevel="1" x14ac:dyDescent="0.2">
      <c r="A310" s="234">
        <f>'Faults data'!A310</f>
        <v>293</v>
      </c>
      <c r="B310" s="320">
        <f>'Faults data'!B310</f>
        <v>0</v>
      </c>
      <c r="C310" s="223">
        <f>IFERROR(MATCH('Faults data'!F310,Lists!$C$11:$C$14,0),0)</f>
        <v>0</v>
      </c>
      <c r="D310" s="216">
        <f>VALUE('Faults data'!I310)</f>
        <v>0</v>
      </c>
      <c r="E310" s="224">
        <f t="shared" si="41"/>
        <v>0</v>
      </c>
      <c r="F310" s="224">
        <f>'Faults data'!M310</f>
        <v>0</v>
      </c>
      <c r="G310" s="224" t="str">
        <f>IF('Faults data'!N310=$G$17,$G$17,".")</f>
        <v>.</v>
      </c>
      <c r="H310" s="224" t="str">
        <f>IF(ISNUMBER('Faults data'!L310),'Faults data'!L310,".")</f>
        <v>.</v>
      </c>
      <c r="I310" s="224">
        <f>IF('Faults data'!S310=Lists!$F$11,0,1)</f>
        <v>1</v>
      </c>
      <c r="J310" s="240" t="str">
        <f t="shared" si="36"/>
        <v>.</v>
      </c>
      <c r="K310" s="241"/>
      <c r="L310" s="230" t="str">
        <f t="shared" si="37"/>
        <v>.</v>
      </c>
      <c r="M310" s="231" t="str">
        <f t="shared" si="38"/>
        <v>.</v>
      </c>
      <c r="N310" s="231" t="str">
        <f t="shared" si="39"/>
        <v>.</v>
      </c>
      <c r="O310" s="231" t="str">
        <f t="shared" si="40"/>
        <v>.</v>
      </c>
      <c r="P310" s="232" t="str">
        <f t="shared" si="42"/>
        <v>.</v>
      </c>
      <c r="Q310" s="233" t="str">
        <f t="shared" si="43"/>
        <v>.</v>
      </c>
      <c r="R310" s="140"/>
      <c r="S310" s="140"/>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row>
    <row r="311" spans="1:57" outlineLevel="1" x14ac:dyDescent="0.2">
      <c r="A311" s="234">
        <f>'Faults data'!A311</f>
        <v>294</v>
      </c>
      <c r="B311" s="320">
        <f>'Faults data'!B311</f>
        <v>0</v>
      </c>
      <c r="C311" s="223">
        <f>IFERROR(MATCH('Faults data'!F311,Lists!$C$11:$C$14,0),0)</f>
        <v>0</v>
      </c>
      <c r="D311" s="216">
        <f>VALUE('Faults data'!I311)</f>
        <v>0</v>
      </c>
      <c r="E311" s="224">
        <f t="shared" si="41"/>
        <v>0</v>
      </c>
      <c r="F311" s="224">
        <f>'Faults data'!M311</f>
        <v>0</v>
      </c>
      <c r="G311" s="224" t="str">
        <f>IF('Faults data'!N311=$G$17,$G$17,".")</f>
        <v>.</v>
      </c>
      <c r="H311" s="224" t="str">
        <f>IF(ISNUMBER('Faults data'!L311),'Faults data'!L311,".")</f>
        <v>.</v>
      </c>
      <c r="I311" s="224">
        <f>IF('Faults data'!S311=Lists!$F$11,0,1)</f>
        <v>1</v>
      </c>
      <c r="J311" s="240" t="str">
        <f t="shared" si="36"/>
        <v>.</v>
      </c>
      <c r="K311" s="241"/>
      <c r="L311" s="230" t="str">
        <f t="shared" si="37"/>
        <v>.</v>
      </c>
      <c r="M311" s="231" t="str">
        <f t="shared" si="38"/>
        <v>.</v>
      </c>
      <c r="N311" s="231" t="str">
        <f t="shared" si="39"/>
        <v>.</v>
      </c>
      <c r="O311" s="231" t="str">
        <f t="shared" si="40"/>
        <v>.</v>
      </c>
      <c r="P311" s="232" t="str">
        <f t="shared" si="42"/>
        <v>.</v>
      </c>
      <c r="Q311" s="233" t="str">
        <f t="shared" si="43"/>
        <v>.</v>
      </c>
      <c r="R311" s="140"/>
      <c r="S311" s="140"/>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row>
    <row r="312" spans="1:57" outlineLevel="1" x14ac:dyDescent="0.2">
      <c r="A312" s="234">
        <f>'Faults data'!A312</f>
        <v>295</v>
      </c>
      <c r="B312" s="320">
        <f>'Faults data'!B312</f>
        <v>0</v>
      </c>
      <c r="C312" s="223">
        <f>IFERROR(MATCH('Faults data'!F312,Lists!$C$11:$C$14,0),0)</f>
        <v>0</v>
      </c>
      <c r="D312" s="216">
        <f>VALUE('Faults data'!I312)</f>
        <v>0</v>
      </c>
      <c r="E312" s="224">
        <f t="shared" si="41"/>
        <v>0</v>
      </c>
      <c r="F312" s="224">
        <f>'Faults data'!M312</f>
        <v>0</v>
      </c>
      <c r="G312" s="224" t="str">
        <f>IF('Faults data'!N312=$G$17,$G$17,".")</f>
        <v>.</v>
      </c>
      <c r="H312" s="224" t="str">
        <f>IF(ISNUMBER('Faults data'!L312),'Faults data'!L312,".")</f>
        <v>.</v>
      </c>
      <c r="I312" s="224">
        <f>IF('Faults data'!S312=Lists!$F$11,0,1)</f>
        <v>1</v>
      </c>
      <c r="J312" s="240" t="str">
        <f t="shared" si="36"/>
        <v>.</v>
      </c>
      <c r="K312" s="241"/>
      <c r="L312" s="230" t="str">
        <f t="shared" si="37"/>
        <v>.</v>
      </c>
      <c r="M312" s="231" t="str">
        <f t="shared" si="38"/>
        <v>.</v>
      </c>
      <c r="N312" s="231" t="str">
        <f t="shared" si="39"/>
        <v>.</v>
      </c>
      <c r="O312" s="231" t="str">
        <f t="shared" si="40"/>
        <v>.</v>
      </c>
      <c r="P312" s="232" t="str">
        <f t="shared" si="42"/>
        <v>.</v>
      </c>
      <c r="Q312" s="233" t="str">
        <f t="shared" si="43"/>
        <v>.</v>
      </c>
      <c r="R312" s="140"/>
      <c r="S312" s="140"/>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row>
    <row r="313" spans="1:57" outlineLevel="1" x14ac:dyDescent="0.2">
      <c r="A313" s="234">
        <f>'Faults data'!A313</f>
        <v>296</v>
      </c>
      <c r="B313" s="320">
        <f>'Faults data'!B313</f>
        <v>0</v>
      </c>
      <c r="C313" s="223">
        <f>IFERROR(MATCH('Faults data'!F313,Lists!$C$11:$C$14,0),0)</f>
        <v>0</v>
      </c>
      <c r="D313" s="216">
        <f>VALUE('Faults data'!I313)</f>
        <v>0</v>
      </c>
      <c r="E313" s="224">
        <f t="shared" si="41"/>
        <v>0</v>
      </c>
      <c r="F313" s="224">
        <f>'Faults data'!M313</f>
        <v>0</v>
      </c>
      <c r="G313" s="224" t="str">
        <f>IF('Faults data'!N313=$G$17,$G$17,".")</f>
        <v>.</v>
      </c>
      <c r="H313" s="224" t="str">
        <f>IF(ISNUMBER('Faults data'!L313),'Faults data'!L313,".")</f>
        <v>.</v>
      </c>
      <c r="I313" s="224">
        <f>IF('Faults data'!S313=Lists!$F$11,0,1)</f>
        <v>1</v>
      </c>
      <c r="J313" s="240" t="str">
        <f t="shared" si="36"/>
        <v>.</v>
      </c>
      <c r="K313" s="241"/>
      <c r="L313" s="230" t="str">
        <f t="shared" si="37"/>
        <v>.</v>
      </c>
      <c r="M313" s="231" t="str">
        <f t="shared" si="38"/>
        <v>.</v>
      </c>
      <c r="N313" s="231" t="str">
        <f t="shared" si="39"/>
        <v>.</v>
      </c>
      <c r="O313" s="231" t="str">
        <f t="shared" si="40"/>
        <v>.</v>
      </c>
      <c r="P313" s="232" t="str">
        <f t="shared" si="42"/>
        <v>.</v>
      </c>
      <c r="Q313" s="233" t="str">
        <f t="shared" si="43"/>
        <v>.</v>
      </c>
      <c r="R313" s="140"/>
      <c r="S313" s="140"/>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row>
    <row r="314" spans="1:57" outlineLevel="1" x14ac:dyDescent="0.2">
      <c r="A314" s="234">
        <f>'Faults data'!A314</f>
        <v>297</v>
      </c>
      <c r="B314" s="320">
        <f>'Faults data'!B314</f>
        <v>0</v>
      </c>
      <c r="C314" s="223">
        <f>IFERROR(MATCH('Faults data'!F314,Lists!$C$11:$C$14,0),0)</f>
        <v>0</v>
      </c>
      <c r="D314" s="216">
        <f>VALUE('Faults data'!I314)</f>
        <v>0</v>
      </c>
      <c r="E314" s="224">
        <f t="shared" si="41"/>
        <v>0</v>
      </c>
      <c r="F314" s="224">
        <f>'Faults data'!M314</f>
        <v>0</v>
      </c>
      <c r="G314" s="224" t="str">
        <f>IF('Faults data'!N314=$G$17,$G$17,".")</f>
        <v>.</v>
      </c>
      <c r="H314" s="224" t="str">
        <f>IF(ISNUMBER('Faults data'!L314),'Faults data'!L314,".")</f>
        <v>.</v>
      </c>
      <c r="I314" s="224">
        <f>IF('Faults data'!S314=Lists!$F$11,0,1)</f>
        <v>1</v>
      </c>
      <c r="J314" s="240" t="str">
        <f t="shared" si="36"/>
        <v>.</v>
      </c>
      <c r="K314" s="241"/>
      <c r="L314" s="230" t="str">
        <f t="shared" si="37"/>
        <v>.</v>
      </c>
      <c r="M314" s="231" t="str">
        <f t="shared" si="38"/>
        <v>.</v>
      </c>
      <c r="N314" s="231" t="str">
        <f t="shared" si="39"/>
        <v>.</v>
      </c>
      <c r="O314" s="231" t="str">
        <f t="shared" si="40"/>
        <v>.</v>
      </c>
      <c r="P314" s="232" t="str">
        <f t="shared" si="42"/>
        <v>.</v>
      </c>
      <c r="Q314" s="233" t="str">
        <f t="shared" si="43"/>
        <v>.</v>
      </c>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row>
    <row r="315" spans="1:57" outlineLevel="1" x14ac:dyDescent="0.2">
      <c r="A315" s="234">
        <f>'Faults data'!A315</f>
        <v>298</v>
      </c>
      <c r="B315" s="320">
        <f>'Faults data'!B315</f>
        <v>0</v>
      </c>
      <c r="C315" s="223">
        <f>IFERROR(MATCH('Faults data'!F315,Lists!$C$11:$C$14,0),0)</f>
        <v>0</v>
      </c>
      <c r="D315" s="216">
        <f>VALUE('Faults data'!I315)</f>
        <v>0</v>
      </c>
      <c r="E315" s="224">
        <f t="shared" si="41"/>
        <v>0</v>
      </c>
      <c r="F315" s="224">
        <f>'Faults data'!M315</f>
        <v>0</v>
      </c>
      <c r="G315" s="224" t="str">
        <f>IF('Faults data'!N315=$G$17,$G$17,".")</f>
        <v>.</v>
      </c>
      <c r="H315" s="224" t="str">
        <f>IF(ISNUMBER('Faults data'!L315),'Faults data'!L315,".")</f>
        <v>.</v>
      </c>
      <c r="I315" s="224">
        <f>IF('Faults data'!S315=Lists!$F$11,0,1)</f>
        <v>1</v>
      </c>
      <c r="J315" s="240" t="str">
        <f t="shared" si="36"/>
        <v>.</v>
      </c>
      <c r="K315" s="241"/>
      <c r="L315" s="230" t="str">
        <f t="shared" si="37"/>
        <v>.</v>
      </c>
      <c r="M315" s="231" t="str">
        <f t="shared" si="38"/>
        <v>.</v>
      </c>
      <c r="N315" s="231" t="str">
        <f t="shared" si="39"/>
        <v>.</v>
      </c>
      <c r="O315" s="231" t="str">
        <f t="shared" si="40"/>
        <v>.</v>
      </c>
      <c r="P315" s="232" t="str">
        <f t="shared" si="42"/>
        <v>.</v>
      </c>
      <c r="Q315" s="233" t="str">
        <f t="shared" si="43"/>
        <v>.</v>
      </c>
      <c r="R315" s="140"/>
      <c r="S315" s="140"/>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row>
    <row r="316" spans="1:57" outlineLevel="1" x14ac:dyDescent="0.2">
      <c r="A316" s="234">
        <f>'Faults data'!A316</f>
        <v>299</v>
      </c>
      <c r="B316" s="320">
        <f>'Faults data'!B316</f>
        <v>0</v>
      </c>
      <c r="C316" s="223">
        <f>IFERROR(MATCH('Faults data'!F316,Lists!$C$11:$C$14,0),0)</f>
        <v>0</v>
      </c>
      <c r="D316" s="216">
        <f>VALUE('Faults data'!I316)</f>
        <v>0</v>
      </c>
      <c r="E316" s="224">
        <f t="shared" si="41"/>
        <v>0</v>
      </c>
      <c r="F316" s="224">
        <f>'Faults data'!M316</f>
        <v>0</v>
      </c>
      <c r="G316" s="224" t="str">
        <f>IF('Faults data'!N316=$G$17,$G$17,".")</f>
        <v>.</v>
      </c>
      <c r="H316" s="224" t="str">
        <f>IF(ISNUMBER('Faults data'!L316),'Faults data'!L316,".")</f>
        <v>.</v>
      </c>
      <c r="I316" s="224">
        <f>IF('Faults data'!S316=Lists!$F$11,0,1)</f>
        <v>1</v>
      </c>
      <c r="J316" s="240" t="str">
        <f t="shared" si="36"/>
        <v>.</v>
      </c>
      <c r="K316" s="241"/>
      <c r="L316" s="230" t="str">
        <f t="shared" si="37"/>
        <v>.</v>
      </c>
      <c r="M316" s="231" t="str">
        <f t="shared" si="38"/>
        <v>.</v>
      </c>
      <c r="N316" s="231" t="str">
        <f t="shared" si="39"/>
        <v>.</v>
      </c>
      <c r="O316" s="231" t="str">
        <f t="shared" si="40"/>
        <v>.</v>
      </c>
      <c r="P316" s="232" t="str">
        <f t="shared" si="42"/>
        <v>.</v>
      </c>
      <c r="Q316" s="233" t="str">
        <f t="shared" si="43"/>
        <v>.</v>
      </c>
      <c r="R316" s="140"/>
      <c r="S316" s="140"/>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row>
    <row r="317" spans="1:57" outlineLevel="1" x14ac:dyDescent="0.2">
      <c r="A317" s="234">
        <f>'Faults data'!A317</f>
        <v>300</v>
      </c>
      <c r="B317" s="320">
        <f>'Faults data'!B317</f>
        <v>0</v>
      </c>
      <c r="C317" s="223">
        <f>IFERROR(MATCH('Faults data'!F317,Lists!$C$11:$C$14,0),0)</f>
        <v>0</v>
      </c>
      <c r="D317" s="216">
        <f>VALUE('Faults data'!I317)</f>
        <v>0</v>
      </c>
      <c r="E317" s="224">
        <f t="shared" si="41"/>
        <v>0</v>
      </c>
      <c r="F317" s="224">
        <f>'Faults data'!M317</f>
        <v>0</v>
      </c>
      <c r="G317" s="224" t="str">
        <f>IF('Faults data'!N317=$G$17,$G$17,".")</f>
        <v>.</v>
      </c>
      <c r="H317" s="224" t="str">
        <f>IF(ISNUMBER('Faults data'!L317),'Faults data'!L317,".")</f>
        <v>.</v>
      </c>
      <c r="I317" s="224">
        <f>IF('Faults data'!S317=Lists!$F$11,0,1)</f>
        <v>1</v>
      </c>
      <c r="J317" s="240" t="str">
        <f t="shared" si="36"/>
        <v>.</v>
      </c>
      <c r="K317" s="241"/>
      <c r="L317" s="230" t="str">
        <f t="shared" si="37"/>
        <v>.</v>
      </c>
      <c r="M317" s="231" t="str">
        <f t="shared" si="38"/>
        <v>.</v>
      </c>
      <c r="N317" s="231" t="str">
        <f t="shared" si="39"/>
        <v>.</v>
      </c>
      <c r="O317" s="231" t="str">
        <f t="shared" si="40"/>
        <v>.</v>
      </c>
      <c r="P317" s="232" t="str">
        <f t="shared" si="42"/>
        <v>.</v>
      </c>
      <c r="Q317" s="233" t="str">
        <f t="shared" si="43"/>
        <v>.</v>
      </c>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row>
    <row r="318" spans="1:57" outlineLevel="1" x14ac:dyDescent="0.2">
      <c r="A318" s="234">
        <f>'Faults data'!A318</f>
        <v>301</v>
      </c>
      <c r="B318" s="320">
        <f>'Faults data'!B318</f>
        <v>0</v>
      </c>
      <c r="C318" s="223">
        <f>IFERROR(MATCH('Faults data'!F318,Lists!$C$11:$C$14,0),0)</f>
        <v>0</v>
      </c>
      <c r="D318" s="216">
        <f>VALUE('Faults data'!I318)</f>
        <v>0</v>
      </c>
      <c r="E318" s="224">
        <f t="shared" si="41"/>
        <v>0</v>
      </c>
      <c r="F318" s="224">
        <f>'Faults data'!M318</f>
        <v>0</v>
      </c>
      <c r="G318" s="224" t="str">
        <f>IF('Faults data'!N318=$G$17,$G$17,".")</f>
        <v>.</v>
      </c>
      <c r="H318" s="224" t="str">
        <f>IF(ISNUMBER('Faults data'!L318),'Faults data'!L318,".")</f>
        <v>.</v>
      </c>
      <c r="I318" s="224">
        <f>IF('Faults data'!S318=Lists!$F$11,0,1)</f>
        <v>1</v>
      </c>
      <c r="J318" s="240" t="str">
        <f t="shared" si="36"/>
        <v>.</v>
      </c>
      <c r="K318" s="241"/>
      <c r="L318" s="230" t="str">
        <f t="shared" si="37"/>
        <v>.</v>
      </c>
      <c r="M318" s="231" t="str">
        <f t="shared" si="38"/>
        <v>.</v>
      </c>
      <c r="N318" s="231" t="str">
        <f t="shared" si="39"/>
        <v>.</v>
      </c>
      <c r="O318" s="231" t="str">
        <f t="shared" si="40"/>
        <v>.</v>
      </c>
      <c r="P318" s="232" t="str">
        <f t="shared" si="42"/>
        <v>.</v>
      </c>
      <c r="Q318" s="233" t="str">
        <f t="shared" si="43"/>
        <v>.</v>
      </c>
      <c r="R318" s="140"/>
      <c r="S318" s="140"/>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row>
    <row r="319" spans="1:57" outlineLevel="1" x14ac:dyDescent="0.2">
      <c r="A319" s="234">
        <f>'Faults data'!A319</f>
        <v>302</v>
      </c>
      <c r="B319" s="320">
        <f>'Faults data'!B319</f>
        <v>0</v>
      </c>
      <c r="C319" s="223">
        <f>IFERROR(MATCH('Faults data'!F319,Lists!$C$11:$C$14,0),0)</f>
        <v>0</v>
      </c>
      <c r="D319" s="216">
        <f>VALUE('Faults data'!I319)</f>
        <v>0</v>
      </c>
      <c r="E319" s="224">
        <f t="shared" si="41"/>
        <v>0</v>
      </c>
      <c r="F319" s="224">
        <f>'Faults data'!M319</f>
        <v>0</v>
      </c>
      <c r="G319" s="224" t="str">
        <f>IF('Faults data'!N319=$G$17,$G$17,".")</f>
        <v>.</v>
      </c>
      <c r="H319" s="224" t="str">
        <f>IF(ISNUMBER('Faults data'!L319),'Faults data'!L319,".")</f>
        <v>.</v>
      </c>
      <c r="I319" s="224">
        <f>IF('Faults data'!S319=Lists!$F$11,0,1)</f>
        <v>1</v>
      </c>
      <c r="J319" s="240" t="str">
        <f t="shared" si="36"/>
        <v>.</v>
      </c>
      <c r="K319" s="241"/>
      <c r="L319" s="230" t="str">
        <f t="shared" si="37"/>
        <v>.</v>
      </c>
      <c r="M319" s="231" t="str">
        <f t="shared" si="38"/>
        <v>.</v>
      </c>
      <c r="N319" s="231" t="str">
        <f t="shared" si="39"/>
        <v>.</v>
      </c>
      <c r="O319" s="231" t="str">
        <f t="shared" si="40"/>
        <v>.</v>
      </c>
      <c r="P319" s="232" t="str">
        <f t="shared" si="42"/>
        <v>.</v>
      </c>
      <c r="Q319" s="233" t="str">
        <f t="shared" si="43"/>
        <v>.</v>
      </c>
      <c r="R319" s="140"/>
      <c r="S319" s="140"/>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row>
    <row r="320" spans="1:57" outlineLevel="1" x14ac:dyDescent="0.2">
      <c r="A320" s="234">
        <f>'Faults data'!A320</f>
        <v>303</v>
      </c>
      <c r="B320" s="320">
        <f>'Faults data'!B320</f>
        <v>0</v>
      </c>
      <c r="C320" s="223">
        <f>IFERROR(MATCH('Faults data'!F320,Lists!$C$11:$C$14,0),0)</f>
        <v>0</v>
      </c>
      <c r="D320" s="216">
        <f>VALUE('Faults data'!I320)</f>
        <v>0</v>
      </c>
      <c r="E320" s="224">
        <f t="shared" si="41"/>
        <v>0</v>
      </c>
      <c r="F320" s="224">
        <f>'Faults data'!M320</f>
        <v>0</v>
      </c>
      <c r="G320" s="224" t="str">
        <f>IF('Faults data'!N320=$G$17,$G$17,".")</f>
        <v>.</v>
      </c>
      <c r="H320" s="224" t="str">
        <f>IF(ISNUMBER('Faults data'!L320),'Faults data'!L320,".")</f>
        <v>.</v>
      </c>
      <c r="I320" s="224">
        <f>IF('Faults data'!S320=Lists!$F$11,0,1)</f>
        <v>1</v>
      </c>
      <c r="J320" s="240" t="str">
        <f t="shared" si="36"/>
        <v>.</v>
      </c>
      <c r="K320" s="241"/>
      <c r="L320" s="230" t="str">
        <f t="shared" si="37"/>
        <v>.</v>
      </c>
      <c r="M320" s="231" t="str">
        <f t="shared" si="38"/>
        <v>.</v>
      </c>
      <c r="N320" s="231" t="str">
        <f t="shared" si="39"/>
        <v>.</v>
      </c>
      <c r="O320" s="231" t="str">
        <f t="shared" si="40"/>
        <v>.</v>
      </c>
      <c r="P320" s="232" t="str">
        <f t="shared" si="42"/>
        <v>.</v>
      </c>
      <c r="Q320" s="233" t="str">
        <f t="shared" si="43"/>
        <v>.</v>
      </c>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row>
    <row r="321" spans="1:57" outlineLevel="1" x14ac:dyDescent="0.2">
      <c r="A321" s="234">
        <f>'Faults data'!A321</f>
        <v>304</v>
      </c>
      <c r="B321" s="320">
        <f>'Faults data'!B321</f>
        <v>0</v>
      </c>
      <c r="C321" s="223">
        <f>IFERROR(MATCH('Faults data'!F321,Lists!$C$11:$C$14,0),0)</f>
        <v>0</v>
      </c>
      <c r="D321" s="216">
        <f>VALUE('Faults data'!I321)</f>
        <v>0</v>
      </c>
      <c r="E321" s="224">
        <f t="shared" si="41"/>
        <v>0</v>
      </c>
      <c r="F321" s="224">
        <f>'Faults data'!M321</f>
        <v>0</v>
      </c>
      <c r="G321" s="224" t="str">
        <f>IF('Faults data'!N321=$G$17,$G$17,".")</f>
        <v>.</v>
      </c>
      <c r="H321" s="224" t="str">
        <f>IF(ISNUMBER('Faults data'!L321),'Faults data'!L321,".")</f>
        <v>.</v>
      </c>
      <c r="I321" s="224">
        <f>IF('Faults data'!S321=Lists!$F$11,0,1)</f>
        <v>1</v>
      </c>
      <c r="J321" s="240" t="str">
        <f t="shared" si="36"/>
        <v>.</v>
      </c>
      <c r="K321" s="241"/>
      <c r="L321" s="230" t="str">
        <f t="shared" si="37"/>
        <v>.</v>
      </c>
      <c r="M321" s="231" t="str">
        <f t="shared" si="38"/>
        <v>.</v>
      </c>
      <c r="N321" s="231" t="str">
        <f t="shared" si="39"/>
        <v>.</v>
      </c>
      <c r="O321" s="231" t="str">
        <f t="shared" si="40"/>
        <v>.</v>
      </c>
      <c r="P321" s="232" t="str">
        <f t="shared" si="42"/>
        <v>.</v>
      </c>
      <c r="Q321" s="233" t="str">
        <f t="shared" si="43"/>
        <v>.</v>
      </c>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row>
    <row r="322" spans="1:57" outlineLevel="1" x14ac:dyDescent="0.2">
      <c r="A322" s="234">
        <f>'Faults data'!A322</f>
        <v>305</v>
      </c>
      <c r="B322" s="320">
        <f>'Faults data'!B322</f>
        <v>0</v>
      </c>
      <c r="C322" s="223">
        <f>IFERROR(MATCH('Faults data'!F322,Lists!$C$11:$C$14,0),0)</f>
        <v>0</v>
      </c>
      <c r="D322" s="216">
        <f>VALUE('Faults data'!I322)</f>
        <v>0</v>
      </c>
      <c r="E322" s="224">
        <f t="shared" si="41"/>
        <v>0</v>
      </c>
      <c r="F322" s="224">
        <f>'Faults data'!M322</f>
        <v>0</v>
      </c>
      <c r="G322" s="224" t="str">
        <f>IF('Faults data'!N322=$G$17,$G$17,".")</f>
        <v>.</v>
      </c>
      <c r="H322" s="224" t="str">
        <f>IF(ISNUMBER('Faults data'!L322),'Faults data'!L322,".")</f>
        <v>.</v>
      </c>
      <c r="I322" s="224">
        <f>IF('Faults data'!S322=Lists!$F$11,0,1)</f>
        <v>1</v>
      </c>
      <c r="J322" s="240" t="str">
        <f t="shared" si="36"/>
        <v>.</v>
      </c>
      <c r="K322" s="241"/>
      <c r="L322" s="230" t="str">
        <f t="shared" si="37"/>
        <v>.</v>
      </c>
      <c r="M322" s="231" t="str">
        <f t="shared" si="38"/>
        <v>.</v>
      </c>
      <c r="N322" s="231" t="str">
        <f t="shared" si="39"/>
        <v>.</v>
      </c>
      <c r="O322" s="231" t="str">
        <f t="shared" si="40"/>
        <v>.</v>
      </c>
      <c r="P322" s="232" t="str">
        <f t="shared" si="42"/>
        <v>.</v>
      </c>
      <c r="Q322" s="233" t="str">
        <f t="shared" si="43"/>
        <v>.</v>
      </c>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row>
    <row r="323" spans="1:57" outlineLevel="1" x14ac:dyDescent="0.2">
      <c r="A323" s="234">
        <f>'Faults data'!A323</f>
        <v>306</v>
      </c>
      <c r="B323" s="320">
        <f>'Faults data'!B323</f>
        <v>0</v>
      </c>
      <c r="C323" s="223">
        <f>IFERROR(MATCH('Faults data'!F323,Lists!$C$11:$C$14,0),0)</f>
        <v>0</v>
      </c>
      <c r="D323" s="216">
        <f>VALUE('Faults data'!I323)</f>
        <v>0</v>
      </c>
      <c r="E323" s="224">
        <f t="shared" si="41"/>
        <v>0</v>
      </c>
      <c r="F323" s="224">
        <f>'Faults data'!M323</f>
        <v>0</v>
      </c>
      <c r="G323" s="224" t="str">
        <f>IF('Faults data'!N323=$G$17,$G$17,".")</f>
        <v>.</v>
      </c>
      <c r="H323" s="224" t="str">
        <f>IF(ISNUMBER('Faults data'!L323),'Faults data'!L323,".")</f>
        <v>.</v>
      </c>
      <c r="I323" s="224">
        <f>IF('Faults data'!S323=Lists!$F$11,0,1)</f>
        <v>1</v>
      </c>
      <c r="J323" s="240" t="str">
        <f t="shared" si="36"/>
        <v>.</v>
      </c>
      <c r="K323" s="241"/>
      <c r="L323" s="230" t="str">
        <f t="shared" si="37"/>
        <v>.</v>
      </c>
      <c r="M323" s="231" t="str">
        <f t="shared" si="38"/>
        <v>.</v>
      </c>
      <c r="N323" s="231" t="str">
        <f t="shared" si="39"/>
        <v>.</v>
      </c>
      <c r="O323" s="231" t="str">
        <f t="shared" si="40"/>
        <v>.</v>
      </c>
      <c r="P323" s="232" t="str">
        <f t="shared" si="42"/>
        <v>.</v>
      </c>
      <c r="Q323" s="233" t="str">
        <f t="shared" si="43"/>
        <v>.</v>
      </c>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row>
    <row r="324" spans="1:57" outlineLevel="1" x14ac:dyDescent="0.2">
      <c r="A324" s="234">
        <f>'Faults data'!A324</f>
        <v>307</v>
      </c>
      <c r="B324" s="320">
        <f>'Faults data'!B324</f>
        <v>0</v>
      </c>
      <c r="C324" s="223">
        <f>IFERROR(MATCH('Faults data'!F324,Lists!$C$11:$C$14,0),0)</f>
        <v>0</v>
      </c>
      <c r="D324" s="216">
        <f>VALUE('Faults data'!I324)</f>
        <v>0</v>
      </c>
      <c r="E324" s="224">
        <f t="shared" si="41"/>
        <v>0</v>
      </c>
      <c r="F324" s="224">
        <f>'Faults data'!M324</f>
        <v>0</v>
      </c>
      <c r="G324" s="224" t="str">
        <f>IF('Faults data'!N324=$G$17,$G$17,".")</f>
        <v>.</v>
      </c>
      <c r="H324" s="224" t="str">
        <f>IF(ISNUMBER('Faults data'!L324),'Faults data'!L324,".")</f>
        <v>.</v>
      </c>
      <c r="I324" s="224">
        <f>IF('Faults data'!S324=Lists!$F$11,0,1)</f>
        <v>1</v>
      </c>
      <c r="J324" s="240" t="str">
        <f t="shared" si="36"/>
        <v>.</v>
      </c>
      <c r="K324" s="241"/>
      <c r="L324" s="230" t="str">
        <f t="shared" si="37"/>
        <v>.</v>
      </c>
      <c r="M324" s="231" t="str">
        <f t="shared" si="38"/>
        <v>.</v>
      </c>
      <c r="N324" s="231" t="str">
        <f t="shared" si="39"/>
        <v>.</v>
      </c>
      <c r="O324" s="231" t="str">
        <f t="shared" si="40"/>
        <v>.</v>
      </c>
      <c r="P324" s="232" t="str">
        <f t="shared" si="42"/>
        <v>.</v>
      </c>
      <c r="Q324" s="233" t="str">
        <f t="shared" si="43"/>
        <v>.</v>
      </c>
      <c r="R324" s="140"/>
      <c r="S324" s="140"/>
      <c r="T324" s="140"/>
      <c r="U324" s="140"/>
      <c r="V324" s="140"/>
      <c r="W324" s="140"/>
      <c r="X324" s="140"/>
      <c r="Y324" s="140"/>
      <c r="Z324" s="140"/>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row>
    <row r="325" spans="1:57" outlineLevel="1" x14ac:dyDescent="0.2">
      <c r="A325" s="234">
        <f>'Faults data'!A325</f>
        <v>308</v>
      </c>
      <c r="B325" s="320">
        <f>'Faults data'!B325</f>
        <v>0</v>
      </c>
      <c r="C325" s="223">
        <f>IFERROR(MATCH('Faults data'!F325,Lists!$C$11:$C$14,0),0)</f>
        <v>0</v>
      </c>
      <c r="D325" s="216">
        <f>VALUE('Faults data'!I325)</f>
        <v>0</v>
      </c>
      <c r="E325" s="224">
        <f t="shared" si="41"/>
        <v>0</v>
      </c>
      <c r="F325" s="224">
        <f>'Faults data'!M325</f>
        <v>0</v>
      </c>
      <c r="G325" s="224" t="str">
        <f>IF('Faults data'!N325=$G$17,$G$17,".")</f>
        <v>.</v>
      </c>
      <c r="H325" s="224" t="str">
        <f>IF(ISNUMBER('Faults data'!L325),'Faults data'!L325,".")</f>
        <v>.</v>
      </c>
      <c r="I325" s="224">
        <f>IF('Faults data'!S325=Lists!$F$11,0,1)</f>
        <v>1</v>
      </c>
      <c r="J325" s="240" t="str">
        <f t="shared" si="36"/>
        <v>.</v>
      </c>
      <c r="K325" s="241"/>
      <c r="L325" s="230" t="str">
        <f t="shared" si="37"/>
        <v>.</v>
      </c>
      <c r="M325" s="231" t="str">
        <f t="shared" si="38"/>
        <v>.</v>
      </c>
      <c r="N325" s="231" t="str">
        <f t="shared" si="39"/>
        <v>.</v>
      </c>
      <c r="O325" s="231" t="str">
        <f t="shared" si="40"/>
        <v>.</v>
      </c>
      <c r="P325" s="232" t="str">
        <f t="shared" si="42"/>
        <v>.</v>
      </c>
      <c r="Q325" s="233" t="str">
        <f t="shared" si="43"/>
        <v>.</v>
      </c>
      <c r="R325" s="140"/>
      <c r="S325" s="140"/>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row>
    <row r="326" spans="1:57" outlineLevel="1" x14ac:dyDescent="0.2">
      <c r="A326" s="234">
        <f>'Faults data'!A326</f>
        <v>309</v>
      </c>
      <c r="B326" s="320">
        <f>'Faults data'!B326</f>
        <v>0</v>
      </c>
      <c r="C326" s="223">
        <f>IFERROR(MATCH('Faults data'!F326,Lists!$C$11:$C$14,0),0)</f>
        <v>0</v>
      </c>
      <c r="D326" s="216">
        <f>VALUE('Faults data'!I326)</f>
        <v>0</v>
      </c>
      <c r="E326" s="224">
        <f t="shared" si="41"/>
        <v>0</v>
      </c>
      <c r="F326" s="224">
        <f>'Faults data'!M326</f>
        <v>0</v>
      </c>
      <c r="G326" s="224" t="str">
        <f>IF('Faults data'!N326=$G$17,$G$17,".")</f>
        <v>.</v>
      </c>
      <c r="H326" s="224" t="str">
        <f>IF(ISNUMBER('Faults data'!L326),'Faults data'!L326,".")</f>
        <v>.</v>
      </c>
      <c r="I326" s="224">
        <f>IF('Faults data'!S326=Lists!$F$11,0,1)</f>
        <v>1</v>
      </c>
      <c r="J326" s="240" t="str">
        <f t="shared" si="36"/>
        <v>.</v>
      </c>
      <c r="K326" s="241"/>
      <c r="L326" s="230" t="str">
        <f t="shared" si="37"/>
        <v>.</v>
      </c>
      <c r="M326" s="231" t="str">
        <f t="shared" si="38"/>
        <v>.</v>
      </c>
      <c r="N326" s="231" t="str">
        <f t="shared" si="39"/>
        <v>.</v>
      </c>
      <c r="O326" s="231" t="str">
        <f t="shared" si="40"/>
        <v>.</v>
      </c>
      <c r="P326" s="232" t="str">
        <f t="shared" si="42"/>
        <v>.</v>
      </c>
      <c r="Q326" s="233" t="str">
        <f t="shared" si="43"/>
        <v>.</v>
      </c>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row>
    <row r="327" spans="1:57" outlineLevel="1" x14ac:dyDescent="0.2">
      <c r="A327" s="234">
        <f>'Faults data'!A327</f>
        <v>310</v>
      </c>
      <c r="B327" s="320">
        <f>'Faults data'!B327</f>
        <v>0</v>
      </c>
      <c r="C327" s="223">
        <f>IFERROR(MATCH('Faults data'!F327,Lists!$C$11:$C$14,0),0)</f>
        <v>0</v>
      </c>
      <c r="D327" s="216">
        <f>VALUE('Faults data'!I327)</f>
        <v>0</v>
      </c>
      <c r="E327" s="224">
        <f t="shared" si="41"/>
        <v>0</v>
      </c>
      <c r="F327" s="224">
        <f>'Faults data'!M327</f>
        <v>0</v>
      </c>
      <c r="G327" s="224" t="str">
        <f>IF('Faults data'!N327=$G$17,$G$17,".")</f>
        <v>.</v>
      </c>
      <c r="H327" s="224" t="str">
        <f>IF(ISNUMBER('Faults data'!L327),'Faults data'!L327,".")</f>
        <v>.</v>
      </c>
      <c r="I327" s="224">
        <f>IF('Faults data'!S327=Lists!$F$11,0,1)</f>
        <v>1</v>
      </c>
      <c r="J327" s="240" t="str">
        <f t="shared" si="36"/>
        <v>.</v>
      </c>
      <c r="K327" s="241"/>
      <c r="L327" s="230" t="str">
        <f t="shared" si="37"/>
        <v>.</v>
      </c>
      <c r="M327" s="231" t="str">
        <f t="shared" si="38"/>
        <v>.</v>
      </c>
      <c r="N327" s="231" t="str">
        <f t="shared" si="39"/>
        <v>.</v>
      </c>
      <c r="O327" s="231" t="str">
        <f t="shared" si="40"/>
        <v>.</v>
      </c>
      <c r="P327" s="232" t="str">
        <f t="shared" si="42"/>
        <v>.</v>
      </c>
      <c r="Q327" s="233" t="str">
        <f t="shared" si="43"/>
        <v>.</v>
      </c>
      <c r="R327" s="140"/>
      <c r="S327" s="140"/>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row>
    <row r="328" spans="1:57" outlineLevel="1" x14ac:dyDescent="0.2">
      <c r="A328" s="234">
        <f>'Faults data'!A328</f>
        <v>311</v>
      </c>
      <c r="B328" s="320">
        <f>'Faults data'!B328</f>
        <v>0</v>
      </c>
      <c r="C328" s="223">
        <f>IFERROR(MATCH('Faults data'!F328,Lists!$C$11:$C$14,0),0)</f>
        <v>0</v>
      </c>
      <c r="D328" s="216">
        <f>VALUE('Faults data'!I328)</f>
        <v>0</v>
      </c>
      <c r="E328" s="224">
        <f t="shared" si="41"/>
        <v>0</v>
      </c>
      <c r="F328" s="224">
        <f>'Faults data'!M328</f>
        <v>0</v>
      </c>
      <c r="G328" s="224" t="str">
        <f>IF('Faults data'!N328=$G$17,$G$17,".")</f>
        <v>.</v>
      </c>
      <c r="H328" s="224" t="str">
        <f>IF(ISNUMBER('Faults data'!L328),'Faults data'!L328,".")</f>
        <v>.</v>
      </c>
      <c r="I328" s="224">
        <f>IF('Faults data'!S328=Lists!$F$11,0,1)</f>
        <v>1</v>
      </c>
      <c r="J328" s="240" t="str">
        <f t="shared" si="36"/>
        <v>.</v>
      </c>
      <c r="K328" s="241"/>
      <c r="L328" s="230" t="str">
        <f t="shared" si="37"/>
        <v>.</v>
      </c>
      <c r="M328" s="231" t="str">
        <f t="shared" si="38"/>
        <v>.</v>
      </c>
      <c r="N328" s="231" t="str">
        <f t="shared" si="39"/>
        <v>.</v>
      </c>
      <c r="O328" s="231" t="str">
        <f t="shared" si="40"/>
        <v>.</v>
      </c>
      <c r="P328" s="232" t="str">
        <f t="shared" si="42"/>
        <v>.</v>
      </c>
      <c r="Q328" s="233" t="str">
        <f t="shared" si="43"/>
        <v>.</v>
      </c>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row>
    <row r="329" spans="1:57" outlineLevel="1" x14ac:dyDescent="0.2">
      <c r="A329" s="234">
        <f>'Faults data'!A329</f>
        <v>312</v>
      </c>
      <c r="B329" s="320">
        <f>'Faults data'!B329</f>
        <v>0</v>
      </c>
      <c r="C329" s="223">
        <f>IFERROR(MATCH('Faults data'!F329,Lists!$C$11:$C$14,0),0)</f>
        <v>0</v>
      </c>
      <c r="D329" s="216">
        <f>VALUE('Faults data'!I329)</f>
        <v>0</v>
      </c>
      <c r="E329" s="224">
        <f t="shared" si="41"/>
        <v>0</v>
      </c>
      <c r="F329" s="224">
        <f>'Faults data'!M329</f>
        <v>0</v>
      </c>
      <c r="G329" s="224" t="str">
        <f>IF('Faults data'!N329=$G$17,$G$17,".")</f>
        <v>.</v>
      </c>
      <c r="H329" s="224" t="str">
        <f>IF(ISNUMBER('Faults data'!L329),'Faults data'!L329,".")</f>
        <v>.</v>
      </c>
      <c r="I329" s="224">
        <f>IF('Faults data'!S329=Lists!$F$11,0,1)</f>
        <v>1</v>
      </c>
      <c r="J329" s="240" t="str">
        <f t="shared" si="36"/>
        <v>.</v>
      </c>
      <c r="K329" s="241"/>
      <c r="L329" s="230" t="str">
        <f t="shared" si="37"/>
        <v>.</v>
      </c>
      <c r="M329" s="231" t="str">
        <f t="shared" si="38"/>
        <v>.</v>
      </c>
      <c r="N329" s="231" t="str">
        <f t="shared" si="39"/>
        <v>.</v>
      </c>
      <c r="O329" s="231" t="str">
        <f t="shared" si="40"/>
        <v>.</v>
      </c>
      <c r="P329" s="232" t="str">
        <f t="shared" si="42"/>
        <v>.</v>
      </c>
      <c r="Q329" s="233" t="str">
        <f t="shared" si="43"/>
        <v>.</v>
      </c>
      <c r="R329" s="140"/>
      <c r="S329" s="140"/>
      <c r="T329" s="140"/>
      <c r="U329" s="140"/>
      <c r="V329" s="140"/>
      <c r="W329" s="140"/>
      <c r="X329" s="140"/>
      <c r="Y329" s="140"/>
      <c r="Z329" s="140"/>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row>
    <row r="330" spans="1:57" outlineLevel="1" x14ac:dyDescent="0.2">
      <c r="A330" s="234">
        <f>'Faults data'!A330</f>
        <v>313</v>
      </c>
      <c r="B330" s="320">
        <f>'Faults data'!B330</f>
        <v>0</v>
      </c>
      <c r="C330" s="223">
        <f>IFERROR(MATCH('Faults data'!F330,Lists!$C$11:$C$14,0),0)</f>
        <v>0</v>
      </c>
      <c r="D330" s="216">
        <f>VALUE('Faults data'!I330)</f>
        <v>0</v>
      </c>
      <c r="E330" s="224">
        <f t="shared" si="41"/>
        <v>0</v>
      </c>
      <c r="F330" s="224">
        <f>'Faults data'!M330</f>
        <v>0</v>
      </c>
      <c r="G330" s="224" t="str">
        <f>IF('Faults data'!N330=$G$17,$G$17,".")</f>
        <v>.</v>
      </c>
      <c r="H330" s="224" t="str">
        <f>IF(ISNUMBER('Faults data'!L330),'Faults data'!L330,".")</f>
        <v>.</v>
      </c>
      <c r="I330" s="224">
        <f>IF('Faults data'!S330=Lists!$F$11,0,1)</f>
        <v>1</v>
      </c>
      <c r="J330" s="240" t="str">
        <f t="shared" si="36"/>
        <v>.</v>
      </c>
      <c r="K330" s="241"/>
      <c r="L330" s="230" t="str">
        <f t="shared" si="37"/>
        <v>.</v>
      </c>
      <c r="M330" s="231" t="str">
        <f t="shared" si="38"/>
        <v>.</v>
      </c>
      <c r="N330" s="231" t="str">
        <f t="shared" si="39"/>
        <v>.</v>
      </c>
      <c r="O330" s="231" t="str">
        <f t="shared" si="40"/>
        <v>.</v>
      </c>
      <c r="P330" s="232" t="str">
        <f t="shared" si="42"/>
        <v>.</v>
      </c>
      <c r="Q330" s="233" t="str">
        <f t="shared" si="43"/>
        <v>.</v>
      </c>
      <c r="R330" s="140"/>
      <c r="S330" s="140"/>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row>
    <row r="331" spans="1:57" outlineLevel="1" x14ac:dyDescent="0.2">
      <c r="A331" s="234">
        <f>'Faults data'!A331</f>
        <v>314</v>
      </c>
      <c r="B331" s="320">
        <f>'Faults data'!B331</f>
        <v>0</v>
      </c>
      <c r="C331" s="223">
        <f>IFERROR(MATCH('Faults data'!F331,Lists!$C$11:$C$14,0),0)</f>
        <v>0</v>
      </c>
      <c r="D331" s="216">
        <f>VALUE('Faults data'!I331)</f>
        <v>0</v>
      </c>
      <c r="E331" s="224">
        <f t="shared" si="41"/>
        <v>0</v>
      </c>
      <c r="F331" s="224">
        <f>'Faults data'!M331</f>
        <v>0</v>
      </c>
      <c r="G331" s="224" t="str">
        <f>IF('Faults data'!N331=$G$17,$G$17,".")</f>
        <v>.</v>
      </c>
      <c r="H331" s="224" t="str">
        <f>IF(ISNUMBER('Faults data'!L331),'Faults data'!L331,".")</f>
        <v>.</v>
      </c>
      <c r="I331" s="224">
        <f>IF('Faults data'!S331=Lists!$F$11,0,1)</f>
        <v>1</v>
      </c>
      <c r="J331" s="240" t="str">
        <f t="shared" si="36"/>
        <v>.</v>
      </c>
      <c r="K331" s="241"/>
      <c r="L331" s="230" t="str">
        <f t="shared" si="37"/>
        <v>.</v>
      </c>
      <c r="M331" s="231" t="str">
        <f t="shared" si="38"/>
        <v>.</v>
      </c>
      <c r="N331" s="231" t="str">
        <f t="shared" si="39"/>
        <v>.</v>
      </c>
      <c r="O331" s="231" t="str">
        <f t="shared" si="40"/>
        <v>.</v>
      </c>
      <c r="P331" s="232" t="str">
        <f t="shared" si="42"/>
        <v>.</v>
      </c>
      <c r="Q331" s="233" t="str">
        <f t="shared" si="43"/>
        <v>.</v>
      </c>
      <c r="R331" s="140"/>
      <c r="S331" s="140"/>
      <c r="T331" s="140"/>
      <c r="U331" s="140"/>
      <c r="V331" s="140"/>
      <c r="W331" s="140"/>
      <c r="X331" s="140"/>
      <c r="Y331" s="140"/>
      <c r="Z331" s="140"/>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row>
    <row r="332" spans="1:57" outlineLevel="1" x14ac:dyDescent="0.2">
      <c r="A332" s="234">
        <f>'Faults data'!A332</f>
        <v>315</v>
      </c>
      <c r="B332" s="320">
        <f>'Faults data'!B332</f>
        <v>0</v>
      </c>
      <c r="C332" s="223">
        <f>IFERROR(MATCH('Faults data'!F332,Lists!$C$11:$C$14,0),0)</f>
        <v>0</v>
      </c>
      <c r="D332" s="216">
        <f>VALUE('Faults data'!I332)</f>
        <v>0</v>
      </c>
      <c r="E332" s="224">
        <f t="shared" si="41"/>
        <v>0</v>
      </c>
      <c r="F332" s="224">
        <f>'Faults data'!M332</f>
        <v>0</v>
      </c>
      <c r="G332" s="224" t="str">
        <f>IF('Faults data'!N332=$G$17,$G$17,".")</f>
        <v>.</v>
      </c>
      <c r="H332" s="224" t="str">
        <f>IF(ISNUMBER('Faults data'!L332),'Faults data'!L332,".")</f>
        <v>.</v>
      </c>
      <c r="I332" s="224">
        <f>IF('Faults data'!S332=Lists!$F$11,0,1)</f>
        <v>1</v>
      </c>
      <c r="J332" s="240" t="str">
        <f t="shared" si="36"/>
        <v>.</v>
      </c>
      <c r="K332" s="241"/>
      <c r="L332" s="230" t="str">
        <f t="shared" si="37"/>
        <v>.</v>
      </c>
      <c r="M332" s="231" t="str">
        <f t="shared" si="38"/>
        <v>.</v>
      </c>
      <c r="N332" s="231" t="str">
        <f t="shared" si="39"/>
        <v>.</v>
      </c>
      <c r="O332" s="231" t="str">
        <f t="shared" si="40"/>
        <v>.</v>
      </c>
      <c r="P332" s="232" t="str">
        <f t="shared" si="42"/>
        <v>.</v>
      </c>
      <c r="Q332" s="233" t="str">
        <f t="shared" si="43"/>
        <v>.</v>
      </c>
      <c r="R332" s="140"/>
      <c r="S332" s="140"/>
      <c r="T332" s="140"/>
      <c r="U332" s="140"/>
      <c r="V332" s="140"/>
      <c r="W332" s="140"/>
      <c r="X332" s="140"/>
      <c r="Y332" s="140"/>
      <c r="Z332" s="140"/>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row>
    <row r="333" spans="1:57" outlineLevel="1" x14ac:dyDescent="0.2">
      <c r="A333" s="234">
        <f>'Faults data'!A333</f>
        <v>316</v>
      </c>
      <c r="B333" s="320">
        <f>'Faults data'!B333</f>
        <v>0</v>
      </c>
      <c r="C333" s="223">
        <f>IFERROR(MATCH('Faults data'!F333,Lists!$C$11:$C$14,0),0)</f>
        <v>0</v>
      </c>
      <c r="D333" s="216">
        <f>VALUE('Faults data'!I333)</f>
        <v>0</v>
      </c>
      <c r="E333" s="224">
        <f t="shared" si="41"/>
        <v>0</v>
      </c>
      <c r="F333" s="224">
        <f>'Faults data'!M333</f>
        <v>0</v>
      </c>
      <c r="G333" s="224" t="str">
        <f>IF('Faults data'!N333=$G$17,$G$17,".")</f>
        <v>.</v>
      </c>
      <c r="H333" s="224" t="str">
        <f>IF(ISNUMBER('Faults data'!L333),'Faults data'!L333,".")</f>
        <v>.</v>
      </c>
      <c r="I333" s="224">
        <f>IF('Faults data'!S333=Lists!$F$11,0,1)</f>
        <v>1</v>
      </c>
      <c r="J333" s="240" t="str">
        <f t="shared" si="36"/>
        <v>.</v>
      </c>
      <c r="K333" s="241"/>
      <c r="L333" s="230" t="str">
        <f t="shared" si="37"/>
        <v>.</v>
      </c>
      <c r="M333" s="231" t="str">
        <f t="shared" si="38"/>
        <v>.</v>
      </c>
      <c r="N333" s="231" t="str">
        <f t="shared" si="39"/>
        <v>.</v>
      </c>
      <c r="O333" s="231" t="str">
        <f t="shared" si="40"/>
        <v>.</v>
      </c>
      <c r="P333" s="232" t="str">
        <f t="shared" si="42"/>
        <v>.</v>
      </c>
      <c r="Q333" s="233" t="str">
        <f t="shared" si="43"/>
        <v>.</v>
      </c>
      <c r="R333" s="140"/>
      <c r="S333" s="140"/>
      <c r="T333" s="140"/>
      <c r="U333" s="140"/>
      <c r="V333" s="140"/>
      <c r="W333" s="140"/>
      <c r="X333" s="140"/>
      <c r="Y333" s="140"/>
      <c r="Z333" s="140"/>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row>
    <row r="334" spans="1:57" outlineLevel="1" x14ac:dyDescent="0.2">
      <c r="A334" s="234">
        <f>'Faults data'!A334</f>
        <v>317</v>
      </c>
      <c r="B334" s="320">
        <f>'Faults data'!B334</f>
        <v>0</v>
      </c>
      <c r="C334" s="223">
        <f>IFERROR(MATCH('Faults data'!F334,Lists!$C$11:$C$14,0),0)</f>
        <v>0</v>
      </c>
      <c r="D334" s="216">
        <f>VALUE('Faults data'!I334)</f>
        <v>0</v>
      </c>
      <c r="E334" s="224">
        <f t="shared" si="41"/>
        <v>0</v>
      </c>
      <c r="F334" s="224">
        <f>'Faults data'!M334</f>
        <v>0</v>
      </c>
      <c r="G334" s="224" t="str">
        <f>IF('Faults data'!N334=$G$17,$G$17,".")</f>
        <v>.</v>
      </c>
      <c r="H334" s="224" t="str">
        <f>IF(ISNUMBER('Faults data'!L334),'Faults data'!L334,".")</f>
        <v>.</v>
      </c>
      <c r="I334" s="224">
        <f>IF('Faults data'!S334=Lists!$F$11,0,1)</f>
        <v>1</v>
      </c>
      <c r="J334" s="240" t="str">
        <f t="shared" ref="J334:J397" si="44">IF(OR(C334&gt;0,E334=0,H334="."),".",H334)</f>
        <v>.</v>
      </c>
      <c r="K334" s="241"/>
      <c r="L334" s="230" t="str">
        <f t="shared" ref="L334:L397" si="45">IF(L$16=$F334,$J334,".")</f>
        <v>.</v>
      </c>
      <c r="M334" s="231" t="str">
        <f t="shared" ref="M334:M397" si="46">IF(AND(L334&gt;0,$G334=M$17),L334,".")</f>
        <v>.</v>
      </c>
      <c r="N334" s="231" t="str">
        <f t="shared" ref="N334:N397" si="47">IF(N$16=$F334,$J334,".")</f>
        <v>.</v>
      </c>
      <c r="O334" s="231" t="str">
        <f t="shared" si="40"/>
        <v>.</v>
      </c>
      <c r="P334" s="232" t="str">
        <f t="shared" si="42"/>
        <v>.</v>
      </c>
      <c r="Q334" s="233" t="str">
        <f t="shared" si="43"/>
        <v>.</v>
      </c>
      <c r="R334" s="140"/>
      <c r="S334" s="140"/>
      <c r="T334" s="140"/>
      <c r="U334" s="140"/>
      <c r="V334" s="140"/>
      <c r="W334" s="140"/>
      <c r="X334" s="140"/>
      <c r="Y334" s="140"/>
      <c r="Z334" s="140"/>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row>
    <row r="335" spans="1:57" outlineLevel="1" x14ac:dyDescent="0.2">
      <c r="A335" s="234">
        <f>'Faults data'!A335</f>
        <v>318</v>
      </c>
      <c r="B335" s="320">
        <f>'Faults data'!B335</f>
        <v>0</v>
      </c>
      <c r="C335" s="223">
        <f>IFERROR(MATCH('Faults data'!F335,Lists!$C$11:$C$14,0),0)</f>
        <v>0</v>
      </c>
      <c r="D335" s="216">
        <f>VALUE('Faults data'!I335)</f>
        <v>0</v>
      </c>
      <c r="E335" s="224">
        <f t="shared" si="41"/>
        <v>0</v>
      </c>
      <c r="F335" s="224">
        <f>'Faults data'!M335</f>
        <v>0</v>
      </c>
      <c r="G335" s="224" t="str">
        <f>IF('Faults data'!N335=$G$17,$G$17,".")</f>
        <v>.</v>
      </c>
      <c r="H335" s="224" t="str">
        <f>IF(ISNUMBER('Faults data'!L335),'Faults data'!L335,".")</f>
        <v>.</v>
      </c>
      <c r="I335" s="224">
        <f>IF('Faults data'!S335=Lists!$F$11,0,1)</f>
        <v>1</v>
      </c>
      <c r="J335" s="240" t="str">
        <f t="shared" si="44"/>
        <v>.</v>
      </c>
      <c r="K335" s="241"/>
      <c r="L335" s="230" t="str">
        <f t="shared" si="45"/>
        <v>.</v>
      </c>
      <c r="M335" s="231" t="str">
        <f t="shared" si="46"/>
        <v>.</v>
      </c>
      <c r="N335" s="231" t="str">
        <f t="shared" si="47"/>
        <v>.</v>
      </c>
      <c r="O335" s="231" t="str">
        <f t="shared" ref="O335:O398" si="48">IF(AND(N335&gt;=0,$G335=O$17),N335,".")</f>
        <v>.</v>
      </c>
      <c r="P335" s="232" t="str">
        <f t="shared" si="42"/>
        <v>.</v>
      </c>
      <c r="Q335" s="233" t="str">
        <f t="shared" si="43"/>
        <v>.</v>
      </c>
      <c r="R335" s="140"/>
      <c r="S335" s="140"/>
      <c r="T335" s="140"/>
      <c r="U335" s="140"/>
      <c r="V335" s="140"/>
      <c r="W335" s="140"/>
      <c r="X335" s="140"/>
      <c r="Y335" s="140"/>
      <c r="Z335" s="140"/>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row>
    <row r="336" spans="1:57" outlineLevel="1" x14ac:dyDescent="0.2">
      <c r="A336" s="234">
        <f>'Faults data'!A336</f>
        <v>319</v>
      </c>
      <c r="B336" s="320">
        <f>'Faults data'!B336</f>
        <v>0</v>
      </c>
      <c r="C336" s="223">
        <f>IFERROR(MATCH('Faults data'!F336,Lists!$C$11:$C$14,0),0)</f>
        <v>0</v>
      </c>
      <c r="D336" s="216">
        <f>VALUE('Faults data'!I336)</f>
        <v>0</v>
      </c>
      <c r="E336" s="224">
        <f t="shared" ref="E336:E399" si="49">IFERROR(IF(OR(D336&lt;$C$9,D336&gt;$C$10),0,1),0)</f>
        <v>0</v>
      </c>
      <c r="F336" s="224">
        <f>'Faults data'!M336</f>
        <v>0</v>
      </c>
      <c r="G336" s="224" t="str">
        <f>IF('Faults data'!N336=$G$17,$G$17,".")</f>
        <v>.</v>
      </c>
      <c r="H336" s="224" t="str">
        <f>IF(ISNUMBER('Faults data'!L336),'Faults data'!L336,".")</f>
        <v>.</v>
      </c>
      <c r="I336" s="224">
        <f>IF('Faults data'!S336=Lists!$F$11,0,1)</f>
        <v>1</v>
      </c>
      <c r="J336" s="240" t="str">
        <f t="shared" si="44"/>
        <v>.</v>
      </c>
      <c r="K336" s="241"/>
      <c r="L336" s="230" t="str">
        <f t="shared" si="45"/>
        <v>.</v>
      </c>
      <c r="M336" s="231" t="str">
        <f t="shared" si="46"/>
        <v>.</v>
      </c>
      <c r="N336" s="231" t="str">
        <f t="shared" si="47"/>
        <v>.</v>
      </c>
      <c r="O336" s="231" t="str">
        <f t="shared" si="48"/>
        <v>.</v>
      </c>
      <c r="P336" s="232" t="str">
        <f t="shared" si="42"/>
        <v>.</v>
      </c>
      <c r="Q336" s="233" t="str">
        <f t="shared" si="43"/>
        <v>.</v>
      </c>
      <c r="R336" s="140"/>
      <c r="S336" s="140"/>
      <c r="T336" s="140"/>
      <c r="U336" s="140"/>
      <c r="V336" s="140"/>
      <c r="W336" s="140"/>
      <c r="X336" s="140"/>
      <c r="Y336" s="140"/>
      <c r="Z336" s="140"/>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row>
    <row r="337" spans="1:57" outlineLevel="1" x14ac:dyDescent="0.2">
      <c r="A337" s="234">
        <f>'Faults data'!A337</f>
        <v>320</v>
      </c>
      <c r="B337" s="320">
        <f>'Faults data'!B337</f>
        <v>0</v>
      </c>
      <c r="C337" s="223">
        <f>IFERROR(MATCH('Faults data'!F337,Lists!$C$11:$C$14,0),0)</f>
        <v>0</v>
      </c>
      <c r="D337" s="216">
        <f>VALUE('Faults data'!I337)</f>
        <v>0</v>
      </c>
      <c r="E337" s="224">
        <f t="shared" si="49"/>
        <v>0</v>
      </c>
      <c r="F337" s="224">
        <f>'Faults data'!M337</f>
        <v>0</v>
      </c>
      <c r="G337" s="224" t="str">
        <f>IF('Faults data'!N337=$G$17,$G$17,".")</f>
        <v>.</v>
      </c>
      <c r="H337" s="224" t="str">
        <f>IF(ISNUMBER('Faults data'!L337),'Faults data'!L337,".")</f>
        <v>.</v>
      </c>
      <c r="I337" s="224">
        <f>IF('Faults data'!S337=Lists!$F$11,0,1)</f>
        <v>1</v>
      </c>
      <c r="J337" s="240" t="str">
        <f t="shared" si="44"/>
        <v>.</v>
      </c>
      <c r="K337" s="241"/>
      <c r="L337" s="230" t="str">
        <f t="shared" si="45"/>
        <v>.</v>
      </c>
      <c r="M337" s="231" t="str">
        <f t="shared" si="46"/>
        <v>.</v>
      </c>
      <c r="N337" s="231" t="str">
        <f t="shared" si="47"/>
        <v>.</v>
      </c>
      <c r="O337" s="231" t="str">
        <f t="shared" si="48"/>
        <v>.</v>
      </c>
      <c r="P337" s="232" t="str">
        <f t="shared" si="42"/>
        <v>.</v>
      </c>
      <c r="Q337" s="233" t="str">
        <f t="shared" si="43"/>
        <v>.</v>
      </c>
      <c r="R337" s="140"/>
      <c r="S337" s="140"/>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row>
    <row r="338" spans="1:57" outlineLevel="1" x14ac:dyDescent="0.2">
      <c r="A338" s="234">
        <f>'Faults data'!A338</f>
        <v>321</v>
      </c>
      <c r="B338" s="320">
        <f>'Faults data'!B338</f>
        <v>0</v>
      </c>
      <c r="C338" s="223">
        <f>IFERROR(MATCH('Faults data'!F338,Lists!$C$11:$C$14,0),0)</f>
        <v>0</v>
      </c>
      <c r="D338" s="216">
        <f>VALUE('Faults data'!I338)</f>
        <v>0</v>
      </c>
      <c r="E338" s="224">
        <f t="shared" si="49"/>
        <v>0</v>
      </c>
      <c r="F338" s="224">
        <f>'Faults data'!M338</f>
        <v>0</v>
      </c>
      <c r="G338" s="224" t="str">
        <f>IF('Faults data'!N338=$G$17,$G$17,".")</f>
        <v>.</v>
      </c>
      <c r="H338" s="224" t="str">
        <f>IF(ISNUMBER('Faults data'!L338),'Faults data'!L338,".")</f>
        <v>.</v>
      </c>
      <c r="I338" s="224">
        <f>IF('Faults data'!S338=Lists!$F$11,0,1)</f>
        <v>1</v>
      </c>
      <c r="J338" s="240" t="str">
        <f t="shared" si="44"/>
        <v>.</v>
      </c>
      <c r="K338" s="241"/>
      <c r="L338" s="230" t="str">
        <f t="shared" si="45"/>
        <v>.</v>
      </c>
      <c r="M338" s="231" t="str">
        <f t="shared" si="46"/>
        <v>.</v>
      </c>
      <c r="N338" s="231" t="str">
        <f t="shared" si="47"/>
        <v>.</v>
      </c>
      <c r="O338" s="231" t="str">
        <f t="shared" si="48"/>
        <v>.</v>
      </c>
      <c r="P338" s="232" t="str">
        <f t="shared" si="42"/>
        <v>.</v>
      </c>
      <c r="Q338" s="233" t="str">
        <f t="shared" si="43"/>
        <v>.</v>
      </c>
      <c r="R338" s="140"/>
      <c r="S338" s="140"/>
      <c r="T338" s="140"/>
      <c r="U338" s="140"/>
      <c r="V338" s="140"/>
      <c r="W338" s="140"/>
      <c r="X338" s="140"/>
      <c r="Y338" s="140"/>
      <c r="Z338" s="140"/>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row>
    <row r="339" spans="1:57" outlineLevel="1" x14ac:dyDescent="0.2">
      <c r="A339" s="234">
        <f>'Faults data'!A339</f>
        <v>322</v>
      </c>
      <c r="B339" s="320">
        <f>'Faults data'!B339</f>
        <v>0</v>
      </c>
      <c r="C339" s="223">
        <f>IFERROR(MATCH('Faults data'!F339,Lists!$C$11:$C$14,0),0)</f>
        <v>0</v>
      </c>
      <c r="D339" s="216">
        <f>VALUE('Faults data'!I339)</f>
        <v>0</v>
      </c>
      <c r="E339" s="224">
        <f t="shared" si="49"/>
        <v>0</v>
      </c>
      <c r="F339" s="224">
        <f>'Faults data'!M339</f>
        <v>0</v>
      </c>
      <c r="G339" s="224" t="str">
        <f>IF('Faults data'!N339=$G$17,$G$17,".")</f>
        <v>.</v>
      </c>
      <c r="H339" s="224" t="str">
        <f>IF(ISNUMBER('Faults data'!L339),'Faults data'!L339,".")</f>
        <v>.</v>
      </c>
      <c r="I339" s="224">
        <f>IF('Faults data'!S339=Lists!$F$11,0,1)</f>
        <v>1</v>
      </c>
      <c r="J339" s="240" t="str">
        <f t="shared" si="44"/>
        <v>.</v>
      </c>
      <c r="K339" s="241"/>
      <c r="L339" s="230" t="str">
        <f t="shared" si="45"/>
        <v>.</v>
      </c>
      <c r="M339" s="231" t="str">
        <f t="shared" si="46"/>
        <v>.</v>
      </c>
      <c r="N339" s="231" t="str">
        <f t="shared" si="47"/>
        <v>.</v>
      </c>
      <c r="O339" s="231" t="str">
        <f t="shared" si="48"/>
        <v>.</v>
      </c>
      <c r="P339" s="232" t="str">
        <f t="shared" si="42"/>
        <v>.</v>
      </c>
      <c r="Q339" s="233" t="str">
        <f t="shared" si="43"/>
        <v>.</v>
      </c>
      <c r="R339" s="140"/>
      <c r="S339" s="140"/>
      <c r="T339" s="140"/>
      <c r="U339" s="140"/>
      <c r="V339" s="140"/>
      <c r="W339" s="140"/>
      <c r="X339" s="140"/>
      <c r="Y339" s="140"/>
      <c r="Z339" s="140"/>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row>
    <row r="340" spans="1:57" outlineLevel="1" x14ac:dyDescent="0.2">
      <c r="A340" s="234">
        <f>'Faults data'!A340</f>
        <v>323</v>
      </c>
      <c r="B340" s="320">
        <f>'Faults data'!B340</f>
        <v>0</v>
      </c>
      <c r="C340" s="223">
        <f>IFERROR(MATCH('Faults data'!F340,Lists!$C$11:$C$14,0),0)</f>
        <v>0</v>
      </c>
      <c r="D340" s="216">
        <f>VALUE('Faults data'!I340)</f>
        <v>0</v>
      </c>
      <c r="E340" s="224">
        <f t="shared" si="49"/>
        <v>0</v>
      </c>
      <c r="F340" s="224">
        <f>'Faults data'!M340</f>
        <v>0</v>
      </c>
      <c r="G340" s="224" t="str">
        <f>IF('Faults data'!N340=$G$17,$G$17,".")</f>
        <v>.</v>
      </c>
      <c r="H340" s="224" t="str">
        <f>IF(ISNUMBER('Faults data'!L340),'Faults data'!L340,".")</f>
        <v>.</v>
      </c>
      <c r="I340" s="224">
        <f>IF('Faults data'!S340=Lists!$F$11,0,1)</f>
        <v>1</v>
      </c>
      <c r="J340" s="240" t="str">
        <f t="shared" si="44"/>
        <v>.</v>
      </c>
      <c r="K340" s="241"/>
      <c r="L340" s="230" t="str">
        <f t="shared" si="45"/>
        <v>.</v>
      </c>
      <c r="M340" s="231" t="str">
        <f t="shared" si="46"/>
        <v>.</v>
      </c>
      <c r="N340" s="231" t="str">
        <f t="shared" si="47"/>
        <v>.</v>
      </c>
      <c r="O340" s="231" t="str">
        <f t="shared" si="48"/>
        <v>.</v>
      </c>
      <c r="P340" s="232" t="str">
        <f t="shared" si="42"/>
        <v>.</v>
      </c>
      <c r="Q340" s="233" t="str">
        <f t="shared" si="43"/>
        <v>.</v>
      </c>
      <c r="R340" s="140"/>
      <c r="S340" s="140"/>
      <c r="T340" s="140"/>
      <c r="U340" s="140"/>
      <c r="V340" s="140"/>
      <c r="W340" s="140"/>
      <c r="X340" s="140"/>
      <c r="Y340" s="140"/>
      <c r="Z340" s="1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row>
    <row r="341" spans="1:57" outlineLevel="1" x14ac:dyDescent="0.2">
      <c r="A341" s="234">
        <f>'Faults data'!A341</f>
        <v>324</v>
      </c>
      <c r="B341" s="320">
        <f>'Faults data'!B341</f>
        <v>0</v>
      </c>
      <c r="C341" s="223">
        <f>IFERROR(MATCH('Faults data'!F341,Lists!$C$11:$C$14,0),0)</f>
        <v>0</v>
      </c>
      <c r="D341" s="216">
        <f>VALUE('Faults data'!I341)</f>
        <v>0</v>
      </c>
      <c r="E341" s="224">
        <f t="shared" si="49"/>
        <v>0</v>
      </c>
      <c r="F341" s="224">
        <f>'Faults data'!M341</f>
        <v>0</v>
      </c>
      <c r="G341" s="224" t="str">
        <f>IF('Faults data'!N341=$G$17,$G$17,".")</f>
        <v>.</v>
      </c>
      <c r="H341" s="224" t="str">
        <f>IF(ISNUMBER('Faults data'!L341),'Faults data'!L341,".")</f>
        <v>.</v>
      </c>
      <c r="I341" s="224">
        <f>IF('Faults data'!S341=Lists!$F$11,0,1)</f>
        <v>1</v>
      </c>
      <c r="J341" s="240" t="str">
        <f t="shared" si="44"/>
        <v>.</v>
      </c>
      <c r="K341" s="241"/>
      <c r="L341" s="230" t="str">
        <f t="shared" si="45"/>
        <v>.</v>
      </c>
      <c r="M341" s="231" t="str">
        <f t="shared" si="46"/>
        <v>.</v>
      </c>
      <c r="N341" s="231" t="str">
        <f t="shared" si="47"/>
        <v>.</v>
      </c>
      <c r="O341" s="231" t="str">
        <f t="shared" si="48"/>
        <v>.</v>
      </c>
      <c r="P341" s="232" t="str">
        <f t="shared" si="42"/>
        <v>.</v>
      </c>
      <c r="Q341" s="233" t="str">
        <f t="shared" si="43"/>
        <v>.</v>
      </c>
      <c r="R341" s="140"/>
      <c r="S341" s="140"/>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row>
    <row r="342" spans="1:57" outlineLevel="1" x14ac:dyDescent="0.2">
      <c r="A342" s="234">
        <f>'Faults data'!A342</f>
        <v>325</v>
      </c>
      <c r="B342" s="320">
        <f>'Faults data'!B342</f>
        <v>0</v>
      </c>
      <c r="C342" s="223">
        <f>IFERROR(MATCH('Faults data'!F342,Lists!$C$11:$C$14,0),0)</f>
        <v>0</v>
      </c>
      <c r="D342" s="216">
        <f>VALUE('Faults data'!I342)</f>
        <v>0</v>
      </c>
      <c r="E342" s="224">
        <f t="shared" si="49"/>
        <v>0</v>
      </c>
      <c r="F342" s="224">
        <f>'Faults data'!M342</f>
        <v>0</v>
      </c>
      <c r="G342" s="224" t="str">
        <f>IF('Faults data'!N342=$G$17,$G$17,".")</f>
        <v>.</v>
      </c>
      <c r="H342" s="224" t="str">
        <f>IF(ISNUMBER('Faults data'!L342),'Faults data'!L342,".")</f>
        <v>.</v>
      </c>
      <c r="I342" s="224">
        <f>IF('Faults data'!S342=Lists!$F$11,0,1)</f>
        <v>1</v>
      </c>
      <c r="J342" s="240" t="str">
        <f t="shared" si="44"/>
        <v>.</v>
      </c>
      <c r="K342" s="241"/>
      <c r="L342" s="230" t="str">
        <f t="shared" si="45"/>
        <v>.</v>
      </c>
      <c r="M342" s="231" t="str">
        <f t="shared" si="46"/>
        <v>.</v>
      </c>
      <c r="N342" s="231" t="str">
        <f t="shared" si="47"/>
        <v>.</v>
      </c>
      <c r="O342" s="231" t="str">
        <f t="shared" si="48"/>
        <v>.</v>
      </c>
      <c r="P342" s="232" t="str">
        <f t="shared" si="42"/>
        <v>.</v>
      </c>
      <c r="Q342" s="233" t="str">
        <f t="shared" si="43"/>
        <v>.</v>
      </c>
      <c r="R342" s="140"/>
      <c r="S342" s="140"/>
      <c r="T342" s="140"/>
      <c r="U342" s="140"/>
      <c r="V342" s="140"/>
      <c r="W342" s="140"/>
      <c r="X342" s="140"/>
      <c r="Y342" s="140"/>
      <c r="Z342" s="140"/>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row>
    <row r="343" spans="1:57" outlineLevel="1" x14ac:dyDescent="0.2">
      <c r="A343" s="234">
        <f>'Faults data'!A343</f>
        <v>326</v>
      </c>
      <c r="B343" s="320">
        <f>'Faults data'!B343</f>
        <v>0</v>
      </c>
      <c r="C343" s="223">
        <f>IFERROR(MATCH('Faults data'!F343,Lists!$C$11:$C$14,0),0)</f>
        <v>0</v>
      </c>
      <c r="D343" s="216">
        <f>VALUE('Faults data'!I343)</f>
        <v>0</v>
      </c>
      <c r="E343" s="224">
        <f t="shared" si="49"/>
        <v>0</v>
      </c>
      <c r="F343" s="224">
        <f>'Faults data'!M343</f>
        <v>0</v>
      </c>
      <c r="G343" s="224" t="str">
        <f>IF('Faults data'!N343=$G$17,$G$17,".")</f>
        <v>.</v>
      </c>
      <c r="H343" s="224" t="str">
        <f>IF(ISNUMBER('Faults data'!L343),'Faults data'!L343,".")</f>
        <v>.</v>
      </c>
      <c r="I343" s="224">
        <f>IF('Faults data'!S343=Lists!$F$11,0,1)</f>
        <v>1</v>
      </c>
      <c r="J343" s="240" t="str">
        <f t="shared" si="44"/>
        <v>.</v>
      </c>
      <c r="K343" s="241"/>
      <c r="L343" s="230" t="str">
        <f t="shared" si="45"/>
        <v>.</v>
      </c>
      <c r="M343" s="231" t="str">
        <f t="shared" si="46"/>
        <v>.</v>
      </c>
      <c r="N343" s="231" t="str">
        <f t="shared" si="47"/>
        <v>.</v>
      </c>
      <c r="O343" s="231" t="str">
        <f t="shared" si="48"/>
        <v>.</v>
      </c>
      <c r="P343" s="232" t="str">
        <f t="shared" ref="P343:P406" si="50">IF(L343&gt;P$9,L343,".")</f>
        <v>.</v>
      </c>
      <c r="Q343" s="233" t="str">
        <f t="shared" ref="Q343:Q406" si="51">IF(N343&gt;Q$9,N343,".")</f>
        <v>.</v>
      </c>
      <c r="R343" s="140"/>
      <c r="S343" s="140"/>
      <c r="T343" s="140"/>
      <c r="U343" s="140"/>
      <c r="V343" s="140"/>
      <c r="W343" s="140"/>
      <c r="X343" s="140"/>
      <c r="Y343" s="140"/>
      <c r="Z343" s="140"/>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row>
    <row r="344" spans="1:57" outlineLevel="1" x14ac:dyDescent="0.2">
      <c r="A344" s="234">
        <f>'Faults data'!A344</f>
        <v>327</v>
      </c>
      <c r="B344" s="320">
        <f>'Faults data'!B344</f>
        <v>0</v>
      </c>
      <c r="C344" s="223">
        <f>IFERROR(MATCH('Faults data'!F344,Lists!$C$11:$C$14,0),0)</f>
        <v>0</v>
      </c>
      <c r="D344" s="216">
        <f>VALUE('Faults data'!I344)</f>
        <v>0</v>
      </c>
      <c r="E344" s="224">
        <f t="shared" si="49"/>
        <v>0</v>
      </c>
      <c r="F344" s="224">
        <f>'Faults data'!M344</f>
        <v>0</v>
      </c>
      <c r="G344" s="224" t="str">
        <f>IF('Faults data'!N344=$G$17,$G$17,".")</f>
        <v>.</v>
      </c>
      <c r="H344" s="224" t="str">
        <f>IF(ISNUMBER('Faults data'!L344),'Faults data'!L344,".")</f>
        <v>.</v>
      </c>
      <c r="I344" s="224">
        <f>IF('Faults data'!S344=Lists!$F$11,0,1)</f>
        <v>1</v>
      </c>
      <c r="J344" s="240" t="str">
        <f t="shared" si="44"/>
        <v>.</v>
      </c>
      <c r="K344" s="241"/>
      <c r="L344" s="230" t="str">
        <f t="shared" si="45"/>
        <v>.</v>
      </c>
      <c r="M344" s="231" t="str">
        <f t="shared" si="46"/>
        <v>.</v>
      </c>
      <c r="N344" s="231" t="str">
        <f t="shared" si="47"/>
        <v>.</v>
      </c>
      <c r="O344" s="231" t="str">
        <f t="shared" si="48"/>
        <v>.</v>
      </c>
      <c r="P344" s="232" t="str">
        <f t="shared" si="50"/>
        <v>.</v>
      </c>
      <c r="Q344" s="233" t="str">
        <f t="shared" si="51"/>
        <v>.</v>
      </c>
      <c r="R344" s="140"/>
      <c r="S344" s="140"/>
      <c r="T344" s="140"/>
      <c r="U344" s="140"/>
      <c r="V344" s="140"/>
      <c r="W344" s="140"/>
      <c r="X344" s="140"/>
      <c r="Y344" s="140"/>
      <c r="Z344" s="140"/>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row>
    <row r="345" spans="1:57" outlineLevel="1" x14ac:dyDescent="0.2">
      <c r="A345" s="234">
        <f>'Faults data'!A345</f>
        <v>328</v>
      </c>
      <c r="B345" s="320">
        <f>'Faults data'!B345</f>
        <v>0</v>
      </c>
      <c r="C345" s="223">
        <f>IFERROR(MATCH('Faults data'!F345,Lists!$C$11:$C$14,0),0)</f>
        <v>0</v>
      </c>
      <c r="D345" s="216">
        <f>VALUE('Faults data'!I345)</f>
        <v>0</v>
      </c>
      <c r="E345" s="224">
        <f t="shared" si="49"/>
        <v>0</v>
      </c>
      <c r="F345" s="224">
        <f>'Faults data'!M345</f>
        <v>0</v>
      </c>
      <c r="G345" s="224" t="str">
        <f>IF('Faults data'!N345=$G$17,$G$17,".")</f>
        <v>.</v>
      </c>
      <c r="H345" s="224" t="str">
        <f>IF(ISNUMBER('Faults data'!L345),'Faults data'!L345,".")</f>
        <v>.</v>
      </c>
      <c r="I345" s="224">
        <f>IF('Faults data'!S345=Lists!$F$11,0,1)</f>
        <v>1</v>
      </c>
      <c r="J345" s="240" t="str">
        <f t="shared" si="44"/>
        <v>.</v>
      </c>
      <c r="K345" s="241"/>
      <c r="L345" s="230" t="str">
        <f t="shared" si="45"/>
        <v>.</v>
      </c>
      <c r="M345" s="231" t="str">
        <f t="shared" si="46"/>
        <v>.</v>
      </c>
      <c r="N345" s="231" t="str">
        <f t="shared" si="47"/>
        <v>.</v>
      </c>
      <c r="O345" s="231" t="str">
        <f t="shared" si="48"/>
        <v>.</v>
      </c>
      <c r="P345" s="232" t="str">
        <f t="shared" si="50"/>
        <v>.</v>
      </c>
      <c r="Q345" s="233" t="str">
        <f t="shared" si="51"/>
        <v>.</v>
      </c>
      <c r="R345" s="140"/>
      <c r="S345" s="140"/>
      <c r="T345" s="140"/>
      <c r="U345" s="140"/>
      <c r="V345" s="140"/>
      <c r="W345" s="140"/>
      <c r="X345" s="140"/>
      <c r="Y345" s="140"/>
      <c r="Z345" s="140"/>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row>
    <row r="346" spans="1:57" outlineLevel="1" x14ac:dyDescent="0.2">
      <c r="A346" s="234">
        <f>'Faults data'!A346</f>
        <v>329</v>
      </c>
      <c r="B346" s="320">
        <f>'Faults data'!B346</f>
        <v>0</v>
      </c>
      <c r="C346" s="223">
        <f>IFERROR(MATCH('Faults data'!F346,Lists!$C$11:$C$14,0),0)</f>
        <v>0</v>
      </c>
      <c r="D346" s="216">
        <f>VALUE('Faults data'!I346)</f>
        <v>0</v>
      </c>
      <c r="E346" s="224">
        <f t="shared" si="49"/>
        <v>0</v>
      </c>
      <c r="F346" s="224">
        <f>'Faults data'!M346</f>
        <v>0</v>
      </c>
      <c r="G346" s="224" t="str">
        <f>IF('Faults data'!N346=$G$17,$G$17,".")</f>
        <v>.</v>
      </c>
      <c r="H346" s="224" t="str">
        <f>IF(ISNUMBER('Faults data'!L346),'Faults data'!L346,".")</f>
        <v>.</v>
      </c>
      <c r="I346" s="224">
        <f>IF('Faults data'!S346=Lists!$F$11,0,1)</f>
        <v>1</v>
      </c>
      <c r="J346" s="240" t="str">
        <f t="shared" si="44"/>
        <v>.</v>
      </c>
      <c r="K346" s="241"/>
      <c r="L346" s="230" t="str">
        <f t="shared" si="45"/>
        <v>.</v>
      </c>
      <c r="M346" s="231" t="str">
        <f t="shared" si="46"/>
        <v>.</v>
      </c>
      <c r="N346" s="231" t="str">
        <f t="shared" si="47"/>
        <v>.</v>
      </c>
      <c r="O346" s="231" t="str">
        <f t="shared" si="48"/>
        <v>.</v>
      </c>
      <c r="P346" s="232" t="str">
        <f t="shared" si="50"/>
        <v>.</v>
      </c>
      <c r="Q346" s="233" t="str">
        <f t="shared" si="51"/>
        <v>.</v>
      </c>
      <c r="R346" s="140"/>
      <c r="S346" s="140"/>
      <c r="T346" s="140"/>
      <c r="U346" s="140"/>
      <c r="V346" s="140"/>
      <c r="W346" s="140"/>
      <c r="X346" s="140"/>
      <c r="Y346" s="140"/>
      <c r="Z346" s="140"/>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row>
    <row r="347" spans="1:57" outlineLevel="1" x14ac:dyDescent="0.2">
      <c r="A347" s="234">
        <f>'Faults data'!A347</f>
        <v>330</v>
      </c>
      <c r="B347" s="320">
        <f>'Faults data'!B347</f>
        <v>0</v>
      </c>
      <c r="C347" s="223">
        <f>IFERROR(MATCH('Faults data'!F347,Lists!$C$11:$C$14,0),0)</f>
        <v>0</v>
      </c>
      <c r="D347" s="216">
        <f>VALUE('Faults data'!I347)</f>
        <v>0</v>
      </c>
      <c r="E347" s="224">
        <f t="shared" si="49"/>
        <v>0</v>
      </c>
      <c r="F347" s="224">
        <f>'Faults data'!M347</f>
        <v>0</v>
      </c>
      <c r="G347" s="224" t="str">
        <f>IF('Faults data'!N347=$G$17,$G$17,".")</f>
        <v>.</v>
      </c>
      <c r="H347" s="224" t="str">
        <f>IF(ISNUMBER('Faults data'!L347),'Faults data'!L347,".")</f>
        <v>.</v>
      </c>
      <c r="I347" s="224">
        <f>IF('Faults data'!S347=Lists!$F$11,0,1)</f>
        <v>1</v>
      </c>
      <c r="J347" s="240" t="str">
        <f t="shared" si="44"/>
        <v>.</v>
      </c>
      <c r="K347" s="241"/>
      <c r="L347" s="230" t="str">
        <f t="shared" si="45"/>
        <v>.</v>
      </c>
      <c r="M347" s="231" t="str">
        <f t="shared" si="46"/>
        <v>.</v>
      </c>
      <c r="N347" s="231" t="str">
        <f t="shared" si="47"/>
        <v>.</v>
      </c>
      <c r="O347" s="231" t="str">
        <f t="shared" si="48"/>
        <v>.</v>
      </c>
      <c r="P347" s="232" t="str">
        <f t="shared" si="50"/>
        <v>.</v>
      </c>
      <c r="Q347" s="233" t="str">
        <f t="shared" si="51"/>
        <v>.</v>
      </c>
      <c r="R347" s="140"/>
      <c r="S347" s="140"/>
      <c r="T347" s="140"/>
      <c r="U347" s="140"/>
      <c r="V347" s="140"/>
      <c r="W347" s="140"/>
      <c r="X347" s="140"/>
      <c r="Y347" s="140"/>
      <c r="Z347" s="140"/>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row>
    <row r="348" spans="1:57" outlineLevel="1" x14ac:dyDescent="0.2">
      <c r="A348" s="234">
        <f>'Faults data'!A348</f>
        <v>331</v>
      </c>
      <c r="B348" s="320">
        <f>'Faults data'!B348</f>
        <v>0</v>
      </c>
      <c r="C348" s="223">
        <f>IFERROR(MATCH('Faults data'!F348,Lists!$C$11:$C$14,0),0)</f>
        <v>0</v>
      </c>
      <c r="D348" s="216">
        <f>VALUE('Faults data'!I348)</f>
        <v>0</v>
      </c>
      <c r="E348" s="224">
        <f t="shared" si="49"/>
        <v>0</v>
      </c>
      <c r="F348" s="224">
        <f>'Faults data'!M348</f>
        <v>0</v>
      </c>
      <c r="G348" s="224" t="str">
        <f>IF('Faults data'!N348=$G$17,$G$17,".")</f>
        <v>.</v>
      </c>
      <c r="H348" s="224" t="str">
        <f>IF(ISNUMBER('Faults data'!L348),'Faults data'!L348,".")</f>
        <v>.</v>
      </c>
      <c r="I348" s="224">
        <f>IF('Faults data'!S348=Lists!$F$11,0,1)</f>
        <v>1</v>
      </c>
      <c r="J348" s="240" t="str">
        <f t="shared" si="44"/>
        <v>.</v>
      </c>
      <c r="K348" s="241"/>
      <c r="L348" s="230" t="str">
        <f t="shared" si="45"/>
        <v>.</v>
      </c>
      <c r="M348" s="231" t="str">
        <f t="shared" si="46"/>
        <v>.</v>
      </c>
      <c r="N348" s="231" t="str">
        <f t="shared" si="47"/>
        <v>.</v>
      </c>
      <c r="O348" s="231" t="str">
        <f t="shared" si="48"/>
        <v>.</v>
      </c>
      <c r="P348" s="232" t="str">
        <f t="shared" si="50"/>
        <v>.</v>
      </c>
      <c r="Q348" s="233" t="str">
        <f t="shared" si="51"/>
        <v>.</v>
      </c>
      <c r="R348" s="140"/>
      <c r="S348" s="140"/>
      <c r="T348" s="140"/>
      <c r="U348" s="140"/>
      <c r="V348" s="140"/>
      <c r="W348" s="140"/>
      <c r="X348" s="140"/>
      <c r="Y348" s="140"/>
      <c r="Z348" s="140"/>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row>
    <row r="349" spans="1:57" outlineLevel="1" x14ac:dyDescent="0.2">
      <c r="A349" s="234">
        <f>'Faults data'!A349</f>
        <v>332</v>
      </c>
      <c r="B349" s="320">
        <f>'Faults data'!B349</f>
        <v>0</v>
      </c>
      <c r="C349" s="223">
        <f>IFERROR(MATCH('Faults data'!F349,Lists!$C$11:$C$14,0),0)</f>
        <v>0</v>
      </c>
      <c r="D349" s="216">
        <f>VALUE('Faults data'!I349)</f>
        <v>0</v>
      </c>
      <c r="E349" s="224">
        <f t="shared" si="49"/>
        <v>0</v>
      </c>
      <c r="F349" s="224">
        <f>'Faults data'!M349</f>
        <v>0</v>
      </c>
      <c r="G349" s="224" t="str">
        <f>IF('Faults data'!N349=$G$17,$G$17,".")</f>
        <v>.</v>
      </c>
      <c r="H349" s="224" t="str">
        <f>IF(ISNUMBER('Faults data'!L349),'Faults data'!L349,".")</f>
        <v>.</v>
      </c>
      <c r="I349" s="224">
        <f>IF('Faults data'!S349=Lists!$F$11,0,1)</f>
        <v>1</v>
      </c>
      <c r="J349" s="240" t="str">
        <f t="shared" si="44"/>
        <v>.</v>
      </c>
      <c r="K349" s="241"/>
      <c r="L349" s="230" t="str">
        <f t="shared" si="45"/>
        <v>.</v>
      </c>
      <c r="M349" s="231" t="str">
        <f t="shared" si="46"/>
        <v>.</v>
      </c>
      <c r="N349" s="231" t="str">
        <f t="shared" si="47"/>
        <v>.</v>
      </c>
      <c r="O349" s="231" t="str">
        <f t="shared" si="48"/>
        <v>.</v>
      </c>
      <c r="P349" s="232" t="str">
        <f t="shared" si="50"/>
        <v>.</v>
      </c>
      <c r="Q349" s="233" t="str">
        <f t="shared" si="51"/>
        <v>.</v>
      </c>
      <c r="R349" s="140"/>
      <c r="S349" s="140"/>
      <c r="T349" s="140"/>
      <c r="U349" s="140"/>
      <c r="V349" s="140"/>
      <c r="W349" s="140"/>
      <c r="X349" s="140"/>
      <c r="Y349" s="140"/>
      <c r="Z349" s="140"/>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row>
    <row r="350" spans="1:57" outlineLevel="1" x14ac:dyDescent="0.2">
      <c r="A350" s="234">
        <f>'Faults data'!A350</f>
        <v>333</v>
      </c>
      <c r="B350" s="320">
        <f>'Faults data'!B350</f>
        <v>0</v>
      </c>
      <c r="C350" s="223">
        <f>IFERROR(MATCH('Faults data'!F350,Lists!$C$11:$C$14,0),0)</f>
        <v>0</v>
      </c>
      <c r="D350" s="216">
        <f>VALUE('Faults data'!I350)</f>
        <v>0</v>
      </c>
      <c r="E350" s="224">
        <f t="shared" si="49"/>
        <v>0</v>
      </c>
      <c r="F350" s="224">
        <f>'Faults data'!M350</f>
        <v>0</v>
      </c>
      <c r="G350" s="224" t="str">
        <f>IF('Faults data'!N350=$G$17,$G$17,".")</f>
        <v>.</v>
      </c>
      <c r="H350" s="224" t="str">
        <f>IF(ISNUMBER('Faults data'!L350),'Faults data'!L350,".")</f>
        <v>.</v>
      </c>
      <c r="I350" s="224">
        <f>IF('Faults data'!S350=Lists!$F$11,0,1)</f>
        <v>1</v>
      </c>
      <c r="J350" s="240" t="str">
        <f t="shared" si="44"/>
        <v>.</v>
      </c>
      <c r="K350" s="241"/>
      <c r="L350" s="230" t="str">
        <f t="shared" si="45"/>
        <v>.</v>
      </c>
      <c r="M350" s="231" t="str">
        <f t="shared" si="46"/>
        <v>.</v>
      </c>
      <c r="N350" s="231" t="str">
        <f t="shared" si="47"/>
        <v>.</v>
      </c>
      <c r="O350" s="231" t="str">
        <f t="shared" si="48"/>
        <v>.</v>
      </c>
      <c r="P350" s="232" t="str">
        <f t="shared" si="50"/>
        <v>.</v>
      </c>
      <c r="Q350" s="233" t="str">
        <f t="shared" si="51"/>
        <v>.</v>
      </c>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row>
    <row r="351" spans="1:57" outlineLevel="1" x14ac:dyDescent="0.2">
      <c r="A351" s="234">
        <f>'Faults data'!A351</f>
        <v>334</v>
      </c>
      <c r="B351" s="320">
        <f>'Faults data'!B351</f>
        <v>0</v>
      </c>
      <c r="C351" s="223">
        <f>IFERROR(MATCH('Faults data'!F351,Lists!$C$11:$C$14,0),0)</f>
        <v>0</v>
      </c>
      <c r="D351" s="216">
        <f>VALUE('Faults data'!I351)</f>
        <v>0</v>
      </c>
      <c r="E351" s="224">
        <f t="shared" si="49"/>
        <v>0</v>
      </c>
      <c r="F351" s="224">
        <f>'Faults data'!M351</f>
        <v>0</v>
      </c>
      <c r="G351" s="224" t="str">
        <f>IF('Faults data'!N351=$G$17,$G$17,".")</f>
        <v>.</v>
      </c>
      <c r="H351" s="224" t="str">
        <f>IF(ISNUMBER('Faults data'!L351),'Faults data'!L351,".")</f>
        <v>.</v>
      </c>
      <c r="I351" s="224">
        <f>IF('Faults data'!S351=Lists!$F$11,0,1)</f>
        <v>1</v>
      </c>
      <c r="J351" s="240" t="str">
        <f t="shared" si="44"/>
        <v>.</v>
      </c>
      <c r="K351" s="241"/>
      <c r="L351" s="230" t="str">
        <f t="shared" si="45"/>
        <v>.</v>
      </c>
      <c r="M351" s="231" t="str">
        <f t="shared" si="46"/>
        <v>.</v>
      </c>
      <c r="N351" s="231" t="str">
        <f t="shared" si="47"/>
        <v>.</v>
      </c>
      <c r="O351" s="231" t="str">
        <f t="shared" si="48"/>
        <v>.</v>
      </c>
      <c r="P351" s="232" t="str">
        <f t="shared" si="50"/>
        <v>.</v>
      </c>
      <c r="Q351" s="233" t="str">
        <f t="shared" si="51"/>
        <v>.</v>
      </c>
      <c r="R351" s="140"/>
      <c r="S351" s="140"/>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row>
    <row r="352" spans="1:57" outlineLevel="1" x14ac:dyDescent="0.2">
      <c r="A352" s="234">
        <f>'Faults data'!A352</f>
        <v>335</v>
      </c>
      <c r="B352" s="320">
        <f>'Faults data'!B352</f>
        <v>0</v>
      </c>
      <c r="C352" s="223">
        <f>IFERROR(MATCH('Faults data'!F352,Lists!$C$11:$C$14,0),0)</f>
        <v>0</v>
      </c>
      <c r="D352" s="216">
        <f>VALUE('Faults data'!I352)</f>
        <v>0</v>
      </c>
      <c r="E352" s="224">
        <f t="shared" si="49"/>
        <v>0</v>
      </c>
      <c r="F352" s="224">
        <f>'Faults data'!M352</f>
        <v>0</v>
      </c>
      <c r="G352" s="224" t="str">
        <f>IF('Faults data'!N352=$G$17,$G$17,".")</f>
        <v>.</v>
      </c>
      <c r="H352" s="224" t="str">
        <f>IF(ISNUMBER('Faults data'!L352),'Faults data'!L352,".")</f>
        <v>.</v>
      </c>
      <c r="I352" s="224">
        <f>IF('Faults data'!S352=Lists!$F$11,0,1)</f>
        <v>1</v>
      </c>
      <c r="J352" s="240" t="str">
        <f t="shared" si="44"/>
        <v>.</v>
      </c>
      <c r="K352" s="241"/>
      <c r="L352" s="230" t="str">
        <f t="shared" si="45"/>
        <v>.</v>
      </c>
      <c r="M352" s="231" t="str">
        <f t="shared" si="46"/>
        <v>.</v>
      </c>
      <c r="N352" s="231" t="str">
        <f t="shared" si="47"/>
        <v>.</v>
      </c>
      <c r="O352" s="231" t="str">
        <f t="shared" si="48"/>
        <v>.</v>
      </c>
      <c r="P352" s="232" t="str">
        <f t="shared" si="50"/>
        <v>.</v>
      </c>
      <c r="Q352" s="233" t="str">
        <f t="shared" si="51"/>
        <v>.</v>
      </c>
      <c r="R352" s="140"/>
      <c r="S352" s="140"/>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row>
    <row r="353" spans="1:57" outlineLevel="1" x14ac:dyDescent="0.2">
      <c r="A353" s="234">
        <f>'Faults data'!A353</f>
        <v>336</v>
      </c>
      <c r="B353" s="320">
        <f>'Faults data'!B353</f>
        <v>0</v>
      </c>
      <c r="C353" s="223">
        <f>IFERROR(MATCH('Faults data'!F353,Lists!$C$11:$C$14,0),0)</f>
        <v>0</v>
      </c>
      <c r="D353" s="216">
        <f>VALUE('Faults data'!I353)</f>
        <v>0</v>
      </c>
      <c r="E353" s="224">
        <f t="shared" si="49"/>
        <v>0</v>
      </c>
      <c r="F353" s="224">
        <f>'Faults data'!M353</f>
        <v>0</v>
      </c>
      <c r="G353" s="224" t="str">
        <f>IF('Faults data'!N353=$G$17,$G$17,".")</f>
        <v>.</v>
      </c>
      <c r="H353" s="224" t="str">
        <f>IF(ISNUMBER('Faults data'!L353),'Faults data'!L353,".")</f>
        <v>.</v>
      </c>
      <c r="I353" s="224">
        <f>IF('Faults data'!S353=Lists!$F$11,0,1)</f>
        <v>1</v>
      </c>
      <c r="J353" s="240" t="str">
        <f t="shared" si="44"/>
        <v>.</v>
      </c>
      <c r="K353" s="241"/>
      <c r="L353" s="230" t="str">
        <f t="shared" si="45"/>
        <v>.</v>
      </c>
      <c r="M353" s="231" t="str">
        <f t="shared" si="46"/>
        <v>.</v>
      </c>
      <c r="N353" s="231" t="str">
        <f t="shared" si="47"/>
        <v>.</v>
      </c>
      <c r="O353" s="231" t="str">
        <f t="shared" si="48"/>
        <v>.</v>
      </c>
      <c r="P353" s="232" t="str">
        <f t="shared" si="50"/>
        <v>.</v>
      </c>
      <c r="Q353" s="233" t="str">
        <f t="shared" si="51"/>
        <v>.</v>
      </c>
      <c r="R353" s="140"/>
      <c r="S353" s="140"/>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row>
    <row r="354" spans="1:57" outlineLevel="1" x14ac:dyDescent="0.2">
      <c r="A354" s="234">
        <f>'Faults data'!A354</f>
        <v>337</v>
      </c>
      <c r="B354" s="320">
        <f>'Faults data'!B354</f>
        <v>0</v>
      </c>
      <c r="C354" s="223">
        <f>IFERROR(MATCH('Faults data'!F354,Lists!$C$11:$C$14,0),0)</f>
        <v>0</v>
      </c>
      <c r="D354" s="216">
        <f>VALUE('Faults data'!I354)</f>
        <v>0</v>
      </c>
      <c r="E354" s="224">
        <f t="shared" si="49"/>
        <v>0</v>
      </c>
      <c r="F354" s="224">
        <f>'Faults data'!M354</f>
        <v>0</v>
      </c>
      <c r="G354" s="224" t="str">
        <f>IF('Faults data'!N354=$G$17,$G$17,".")</f>
        <v>.</v>
      </c>
      <c r="H354" s="224" t="str">
        <f>IF(ISNUMBER('Faults data'!L354),'Faults data'!L354,".")</f>
        <v>.</v>
      </c>
      <c r="I354" s="224">
        <f>IF('Faults data'!S354=Lists!$F$11,0,1)</f>
        <v>1</v>
      </c>
      <c r="J354" s="240" t="str">
        <f t="shared" si="44"/>
        <v>.</v>
      </c>
      <c r="K354" s="241"/>
      <c r="L354" s="230" t="str">
        <f t="shared" si="45"/>
        <v>.</v>
      </c>
      <c r="M354" s="231" t="str">
        <f t="shared" si="46"/>
        <v>.</v>
      </c>
      <c r="N354" s="231" t="str">
        <f t="shared" si="47"/>
        <v>.</v>
      </c>
      <c r="O354" s="231" t="str">
        <f t="shared" si="48"/>
        <v>.</v>
      </c>
      <c r="P354" s="232" t="str">
        <f t="shared" si="50"/>
        <v>.</v>
      </c>
      <c r="Q354" s="233" t="str">
        <f t="shared" si="51"/>
        <v>.</v>
      </c>
      <c r="R354" s="140"/>
      <c r="S354" s="140"/>
      <c r="T354" s="140"/>
      <c r="U354" s="140"/>
      <c r="V354" s="140"/>
      <c r="W354" s="140"/>
      <c r="X354" s="140"/>
      <c r="Y354" s="140"/>
      <c r="Z354" s="140"/>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row>
    <row r="355" spans="1:57" outlineLevel="1" x14ac:dyDescent="0.2">
      <c r="A355" s="234">
        <f>'Faults data'!A355</f>
        <v>338</v>
      </c>
      <c r="B355" s="320">
        <f>'Faults data'!B355</f>
        <v>0</v>
      </c>
      <c r="C355" s="223">
        <f>IFERROR(MATCH('Faults data'!F355,Lists!$C$11:$C$14,0),0)</f>
        <v>0</v>
      </c>
      <c r="D355" s="216">
        <f>VALUE('Faults data'!I355)</f>
        <v>0</v>
      </c>
      <c r="E355" s="224">
        <f t="shared" si="49"/>
        <v>0</v>
      </c>
      <c r="F355" s="224">
        <f>'Faults data'!M355</f>
        <v>0</v>
      </c>
      <c r="G355" s="224" t="str">
        <f>IF('Faults data'!N355=$G$17,$G$17,".")</f>
        <v>.</v>
      </c>
      <c r="H355" s="224" t="str">
        <f>IF(ISNUMBER('Faults data'!L355),'Faults data'!L355,".")</f>
        <v>.</v>
      </c>
      <c r="I355" s="224">
        <f>IF('Faults data'!S355=Lists!$F$11,0,1)</f>
        <v>1</v>
      </c>
      <c r="J355" s="240" t="str">
        <f t="shared" si="44"/>
        <v>.</v>
      </c>
      <c r="K355" s="241"/>
      <c r="L355" s="230" t="str">
        <f t="shared" si="45"/>
        <v>.</v>
      </c>
      <c r="M355" s="231" t="str">
        <f t="shared" si="46"/>
        <v>.</v>
      </c>
      <c r="N355" s="231" t="str">
        <f t="shared" si="47"/>
        <v>.</v>
      </c>
      <c r="O355" s="231" t="str">
        <f t="shared" si="48"/>
        <v>.</v>
      </c>
      <c r="P355" s="232" t="str">
        <f t="shared" si="50"/>
        <v>.</v>
      </c>
      <c r="Q355" s="233" t="str">
        <f t="shared" si="51"/>
        <v>.</v>
      </c>
      <c r="R355" s="140"/>
      <c r="S355" s="140"/>
      <c r="T355" s="140"/>
      <c r="U355" s="140"/>
      <c r="V355" s="140"/>
      <c r="W355" s="140"/>
      <c r="X355" s="140"/>
      <c r="Y355" s="140"/>
      <c r="Z355" s="140"/>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row>
    <row r="356" spans="1:57" outlineLevel="1" x14ac:dyDescent="0.2">
      <c r="A356" s="234">
        <f>'Faults data'!A356</f>
        <v>339</v>
      </c>
      <c r="B356" s="320">
        <f>'Faults data'!B356</f>
        <v>0</v>
      </c>
      <c r="C356" s="223">
        <f>IFERROR(MATCH('Faults data'!F356,Lists!$C$11:$C$14,0),0)</f>
        <v>0</v>
      </c>
      <c r="D356" s="216">
        <f>VALUE('Faults data'!I356)</f>
        <v>0</v>
      </c>
      <c r="E356" s="224">
        <f t="shared" si="49"/>
        <v>0</v>
      </c>
      <c r="F356" s="224">
        <f>'Faults data'!M356</f>
        <v>0</v>
      </c>
      <c r="G356" s="224" t="str">
        <f>IF('Faults data'!N356=$G$17,$G$17,".")</f>
        <v>.</v>
      </c>
      <c r="H356" s="224" t="str">
        <f>IF(ISNUMBER('Faults data'!L356),'Faults data'!L356,".")</f>
        <v>.</v>
      </c>
      <c r="I356" s="224">
        <f>IF('Faults data'!S356=Lists!$F$11,0,1)</f>
        <v>1</v>
      </c>
      <c r="J356" s="240" t="str">
        <f t="shared" si="44"/>
        <v>.</v>
      </c>
      <c r="K356" s="241"/>
      <c r="L356" s="230" t="str">
        <f t="shared" si="45"/>
        <v>.</v>
      </c>
      <c r="M356" s="231" t="str">
        <f t="shared" si="46"/>
        <v>.</v>
      </c>
      <c r="N356" s="231" t="str">
        <f t="shared" si="47"/>
        <v>.</v>
      </c>
      <c r="O356" s="231" t="str">
        <f t="shared" si="48"/>
        <v>.</v>
      </c>
      <c r="P356" s="232" t="str">
        <f t="shared" si="50"/>
        <v>.</v>
      </c>
      <c r="Q356" s="233" t="str">
        <f t="shared" si="51"/>
        <v>.</v>
      </c>
      <c r="R356" s="140"/>
      <c r="S356" s="140"/>
      <c r="T356" s="140"/>
      <c r="U356" s="140"/>
      <c r="V356" s="140"/>
      <c r="W356" s="140"/>
      <c r="X356" s="140"/>
      <c r="Y356" s="140"/>
      <c r="Z356" s="140"/>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row>
    <row r="357" spans="1:57" outlineLevel="1" x14ac:dyDescent="0.2">
      <c r="A357" s="234">
        <f>'Faults data'!A357</f>
        <v>340</v>
      </c>
      <c r="B357" s="320">
        <f>'Faults data'!B357</f>
        <v>0</v>
      </c>
      <c r="C357" s="223">
        <f>IFERROR(MATCH('Faults data'!F357,Lists!$C$11:$C$14,0),0)</f>
        <v>0</v>
      </c>
      <c r="D357" s="216">
        <f>VALUE('Faults data'!I357)</f>
        <v>0</v>
      </c>
      <c r="E357" s="224">
        <f t="shared" si="49"/>
        <v>0</v>
      </c>
      <c r="F357" s="224">
        <f>'Faults data'!M357</f>
        <v>0</v>
      </c>
      <c r="G357" s="224" t="str">
        <f>IF('Faults data'!N357=$G$17,$G$17,".")</f>
        <v>.</v>
      </c>
      <c r="H357" s="224" t="str">
        <f>IF(ISNUMBER('Faults data'!L357),'Faults data'!L357,".")</f>
        <v>.</v>
      </c>
      <c r="I357" s="224">
        <f>IF('Faults data'!S357=Lists!$F$11,0,1)</f>
        <v>1</v>
      </c>
      <c r="J357" s="240" t="str">
        <f t="shared" si="44"/>
        <v>.</v>
      </c>
      <c r="K357" s="241"/>
      <c r="L357" s="230" t="str">
        <f t="shared" si="45"/>
        <v>.</v>
      </c>
      <c r="M357" s="231" t="str">
        <f t="shared" si="46"/>
        <v>.</v>
      </c>
      <c r="N357" s="231" t="str">
        <f t="shared" si="47"/>
        <v>.</v>
      </c>
      <c r="O357" s="231" t="str">
        <f t="shared" si="48"/>
        <v>.</v>
      </c>
      <c r="P357" s="232" t="str">
        <f t="shared" si="50"/>
        <v>.</v>
      </c>
      <c r="Q357" s="233" t="str">
        <f t="shared" si="51"/>
        <v>.</v>
      </c>
      <c r="R357" s="140"/>
      <c r="S357" s="140"/>
      <c r="T357" s="140"/>
      <c r="U357" s="140"/>
      <c r="V357" s="140"/>
      <c r="W357" s="140"/>
      <c r="X357" s="140"/>
      <c r="Y357" s="140"/>
      <c r="Z357" s="140"/>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row>
    <row r="358" spans="1:57" outlineLevel="1" x14ac:dyDescent="0.2">
      <c r="A358" s="234">
        <f>'Faults data'!A358</f>
        <v>341</v>
      </c>
      <c r="B358" s="320">
        <f>'Faults data'!B358</f>
        <v>0</v>
      </c>
      <c r="C358" s="223">
        <f>IFERROR(MATCH('Faults data'!F358,Lists!$C$11:$C$14,0),0)</f>
        <v>0</v>
      </c>
      <c r="D358" s="216">
        <f>VALUE('Faults data'!I358)</f>
        <v>0</v>
      </c>
      <c r="E358" s="224">
        <f t="shared" si="49"/>
        <v>0</v>
      </c>
      <c r="F358" s="224">
        <f>'Faults data'!M358</f>
        <v>0</v>
      </c>
      <c r="G358" s="224" t="str">
        <f>IF('Faults data'!N358=$G$17,$G$17,".")</f>
        <v>.</v>
      </c>
      <c r="H358" s="224" t="str">
        <f>IF(ISNUMBER('Faults data'!L358),'Faults data'!L358,".")</f>
        <v>.</v>
      </c>
      <c r="I358" s="224">
        <f>IF('Faults data'!S358=Lists!$F$11,0,1)</f>
        <v>1</v>
      </c>
      <c r="J358" s="240" t="str">
        <f t="shared" si="44"/>
        <v>.</v>
      </c>
      <c r="K358" s="241"/>
      <c r="L358" s="230" t="str">
        <f t="shared" si="45"/>
        <v>.</v>
      </c>
      <c r="M358" s="231" t="str">
        <f t="shared" si="46"/>
        <v>.</v>
      </c>
      <c r="N358" s="231" t="str">
        <f t="shared" si="47"/>
        <v>.</v>
      </c>
      <c r="O358" s="231" t="str">
        <f t="shared" si="48"/>
        <v>.</v>
      </c>
      <c r="P358" s="232" t="str">
        <f t="shared" si="50"/>
        <v>.</v>
      </c>
      <c r="Q358" s="233" t="str">
        <f t="shared" si="51"/>
        <v>.</v>
      </c>
      <c r="R358" s="140"/>
      <c r="S358" s="140"/>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row>
    <row r="359" spans="1:57" outlineLevel="1" x14ac:dyDescent="0.2">
      <c r="A359" s="234">
        <f>'Faults data'!A359</f>
        <v>342</v>
      </c>
      <c r="B359" s="320">
        <f>'Faults data'!B359</f>
        <v>0</v>
      </c>
      <c r="C359" s="223">
        <f>IFERROR(MATCH('Faults data'!F359,Lists!$C$11:$C$14,0),0)</f>
        <v>0</v>
      </c>
      <c r="D359" s="216">
        <f>VALUE('Faults data'!I359)</f>
        <v>0</v>
      </c>
      <c r="E359" s="224">
        <f t="shared" si="49"/>
        <v>0</v>
      </c>
      <c r="F359" s="224">
        <f>'Faults data'!M359</f>
        <v>0</v>
      </c>
      <c r="G359" s="224" t="str">
        <f>IF('Faults data'!N359=$G$17,$G$17,".")</f>
        <v>.</v>
      </c>
      <c r="H359" s="224" t="str">
        <f>IF(ISNUMBER('Faults data'!L359),'Faults data'!L359,".")</f>
        <v>.</v>
      </c>
      <c r="I359" s="224">
        <f>IF('Faults data'!S359=Lists!$F$11,0,1)</f>
        <v>1</v>
      </c>
      <c r="J359" s="240" t="str">
        <f t="shared" si="44"/>
        <v>.</v>
      </c>
      <c r="K359" s="241"/>
      <c r="L359" s="230" t="str">
        <f t="shared" si="45"/>
        <v>.</v>
      </c>
      <c r="M359" s="231" t="str">
        <f t="shared" si="46"/>
        <v>.</v>
      </c>
      <c r="N359" s="231" t="str">
        <f t="shared" si="47"/>
        <v>.</v>
      </c>
      <c r="O359" s="231" t="str">
        <f t="shared" si="48"/>
        <v>.</v>
      </c>
      <c r="P359" s="232" t="str">
        <f t="shared" si="50"/>
        <v>.</v>
      </c>
      <c r="Q359" s="233" t="str">
        <f t="shared" si="51"/>
        <v>.</v>
      </c>
      <c r="R359" s="140"/>
      <c r="S359" s="140"/>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row>
    <row r="360" spans="1:57" outlineLevel="1" x14ac:dyDescent="0.2">
      <c r="A360" s="234">
        <f>'Faults data'!A360</f>
        <v>343</v>
      </c>
      <c r="B360" s="320">
        <f>'Faults data'!B360</f>
        <v>0</v>
      </c>
      <c r="C360" s="223">
        <f>IFERROR(MATCH('Faults data'!F360,Lists!$C$11:$C$14,0),0)</f>
        <v>0</v>
      </c>
      <c r="D360" s="216">
        <f>VALUE('Faults data'!I360)</f>
        <v>0</v>
      </c>
      <c r="E360" s="224">
        <f t="shared" si="49"/>
        <v>0</v>
      </c>
      <c r="F360" s="224">
        <f>'Faults data'!M360</f>
        <v>0</v>
      </c>
      <c r="G360" s="224" t="str">
        <f>IF('Faults data'!N360=$G$17,$G$17,".")</f>
        <v>.</v>
      </c>
      <c r="H360" s="224" t="str">
        <f>IF(ISNUMBER('Faults data'!L360),'Faults data'!L360,".")</f>
        <v>.</v>
      </c>
      <c r="I360" s="224">
        <f>IF('Faults data'!S360=Lists!$F$11,0,1)</f>
        <v>1</v>
      </c>
      <c r="J360" s="240" t="str">
        <f t="shared" si="44"/>
        <v>.</v>
      </c>
      <c r="K360" s="241"/>
      <c r="L360" s="230" t="str">
        <f t="shared" si="45"/>
        <v>.</v>
      </c>
      <c r="M360" s="231" t="str">
        <f t="shared" si="46"/>
        <v>.</v>
      </c>
      <c r="N360" s="231" t="str">
        <f t="shared" si="47"/>
        <v>.</v>
      </c>
      <c r="O360" s="231" t="str">
        <f t="shared" si="48"/>
        <v>.</v>
      </c>
      <c r="P360" s="232" t="str">
        <f t="shared" si="50"/>
        <v>.</v>
      </c>
      <c r="Q360" s="233" t="str">
        <f t="shared" si="51"/>
        <v>.</v>
      </c>
      <c r="R360" s="140"/>
      <c r="S360" s="140"/>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row>
    <row r="361" spans="1:57" outlineLevel="1" x14ac:dyDescent="0.2">
      <c r="A361" s="234">
        <f>'Faults data'!A361</f>
        <v>344</v>
      </c>
      <c r="B361" s="320">
        <f>'Faults data'!B361</f>
        <v>0</v>
      </c>
      <c r="C361" s="223">
        <f>IFERROR(MATCH('Faults data'!F361,Lists!$C$11:$C$14,0),0)</f>
        <v>0</v>
      </c>
      <c r="D361" s="216">
        <f>VALUE('Faults data'!I361)</f>
        <v>0</v>
      </c>
      <c r="E361" s="224">
        <f t="shared" si="49"/>
        <v>0</v>
      </c>
      <c r="F361" s="224">
        <f>'Faults data'!M361</f>
        <v>0</v>
      </c>
      <c r="G361" s="224" t="str">
        <f>IF('Faults data'!N361=$G$17,$G$17,".")</f>
        <v>.</v>
      </c>
      <c r="H361" s="224" t="str">
        <f>IF(ISNUMBER('Faults data'!L361),'Faults data'!L361,".")</f>
        <v>.</v>
      </c>
      <c r="I361" s="224">
        <f>IF('Faults data'!S361=Lists!$F$11,0,1)</f>
        <v>1</v>
      </c>
      <c r="J361" s="240" t="str">
        <f t="shared" si="44"/>
        <v>.</v>
      </c>
      <c r="K361" s="241"/>
      <c r="L361" s="230" t="str">
        <f t="shared" si="45"/>
        <v>.</v>
      </c>
      <c r="M361" s="231" t="str">
        <f t="shared" si="46"/>
        <v>.</v>
      </c>
      <c r="N361" s="231" t="str">
        <f t="shared" si="47"/>
        <v>.</v>
      </c>
      <c r="O361" s="231" t="str">
        <f t="shared" si="48"/>
        <v>.</v>
      </c>
      <c r="P361" s="232" t="str">
        <f t="shared" si="50"/>
        <v>.</v>
      </c>
      <c r="Q361" s="233" t="str">
        <f t="shared" si="51"/>
        <v>.</v>
      </c>
      <c r="R361" s="140"/>
      <c r="S361" s="140"/>
      <c r="T361" s="140"/>
      <c r="U361" s="140"/>
      <c r="V361" s="140"/>
      <c r="W361" s="140"/>
      <c r="X361" s="140"/>
      <c r="Y361" s="140"/>
      <c r="Z361" s="140"/>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row>
    <row r="362" spans="1:57" outlineLevel="1" x14ac:dyDescent="0.2">
      <c r="A362" s="234">
        <f>'Faults data'!A362</f>
        <v>345</v>
      </c>
      <c r="B362" s="320">
        <f>'Faults data'!B362</f>
        <v>0</v>
      </c>
      <c r="C362" s="223">
        <f>IFERROR(MATCH('Faults data'!F362,Lists!$C$11:$C$14,0),0)</f>
        <v>0</v>
      </c>
      <c r="D362" s="216">
        <f>VALUE('Faults data'!I362)</f>
        <v>0</v>
      </c>
      <c r="E362" s="224">
        <f t="shared" si="49"/>
        <v>0</v>
      </c>
      <c r="F362" s="224">
        <f>'Faults data'!M362</f>
        <v>0</v>
      </c>
      <c r="G362" s="224" t="str">
        <f>IF('Faults data'!N362=$G$17,$G$17,".")</f>
        <v>.</v>
      </c>
      <c r="H362" s="224" t="str">
        <f>IF(ISNUMBER('Faults data'!L362),'Faults data'!L362,".")</f>
        <v>.</v>
      </c>
      <c r="I362" s="224">
        <f>IF('Faults data'!S362=Lists!$F$11,0,1)</f>
        <v>1</v>
      </c>
      <c r="J362" s="240" t="str">
        <f t="shared" si="44"/>
        <v>.</v>
      </c>
      <c r="K362" s="241"/>
      <c r="L362" s="230" t="str">
        <f t="shared" si="45"/>
        <v>.</v>
      </c>
      <c r="M362" s="231" t="str">
        <f t="shared" si="46"/>
        <v>.</v>
      </c>
      <c r="N362" s="231" t="str">
        <f t="shared" si="47"/>
        <v>.</v>
      </c>
      <c r="O362" s="231" t="str">
        <f t="shared" si="48"/>
        <v>.</v>
      </c>
      <c r="P362" s="232" t="str">
        <f t="shared" si="50"/>
        <v>.</v>
      </c>
      <c r="Q362" s="233" t="str">
        <f t="shared" si="51"/>
        <v>.</v>
      </c>
      <c r="R362" s="140"/>
      <c r="S362" s="140"/>
      <c r="T362" s="140"/>
      <c r="U362" s="140"/>
      <c r="V362" s="140"/>
      <c r="W362" s="140"/>
      <c r="X362" s="140"/>
      <c r="Y362" s="140"/>
      <c r="Z362" s="140"/>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row>
    <row r="363" spans="1:57" outlineLevel="1" x14ac:dyDescent="0.2">
      <c r="A363" s="234">
        <f>'Faults data'!A363</f>
        <v>346</v>
      </c>
      <c r="B363" s="320">
        <f>'Faults data'!B363</f>
        <v>0</v>
      </c>
      <c r="C363" s="223">
        <f>IFERROR(MATCH('Faults data'!F363,Lists!$C$11:$C$14,0),0)</f>
        <v>0</v>
      </c>
      <c r="D363" s="216">
        <f>VALUE('Faults data'!I363)</f>
        <v>0</v>
      </c>
      <c r="E363" s="224">
        <f t="shared" si="49"/>
        <v>0</v>
      </c>
      <c r="F363" s="224">
        <f>'Faults data'!M363</f>
        <v>0</v>
      </c>
      <c r="G363" s="224" t="str">
        <f>IF('Faults data'!N363=$G$17,$G$17,".")</f>
        <v>.</v>
      </c>
      <c r="H363" s="224" t="str">
        <f>IF(ISNUMBER('Faults data'!L363),'Faults data'!L363,".")</f>
        <v>.</v>
      </c>
      <c r="I363" s="224">
        <f>IF('Faults data'!S363=Lists!$F$11,0,1)</f>
        <v>1</v>
      </c>
      <c r="J363" s="240" t="str">
        <f t="shared" si="44"/>
        <v>.</v>
      </c>
      <c r="K363" s="241"/>
      <c r="L363" s="230" t="str">
        <f t="shared" si="45"/>
        <v>.</v>
      </c>
      <c r="M363" s="231" t="str">
        <f t="shared" si="46"/>
        <v>.</v>
      </c>
      <c r="N363" s="231" t="str">
        <f t="shared" si="47"/>
        <v>.</v>
      </c>
      <c r="O363" s="231" t="str">
        <f t="shared" si="48"/>
        <v>.</v>
      </c>
      <c r="P363" s="232" t="str">
        <f t="shared" si="50"/>
        <v>.</v>
      </c>
      <c r="Q363" s="233" t="str">
        <f t="shared" si="51"/>
        <v>.</v>
      </c>
      <c r="R363" s="140"/>
      <c r="S363" s="140"/>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row>
    <row r="364" spans="1:57" outlineLevel="1" x14ac:dyDescent="0.2">
      <c r="A364" s="234">
        <f>'Faults data'!A364</f>
        <v>347</v>
      </c>
      <c r="B364" s="320">
        <f>'Faults data'!B364</f>
        <v>0</v>
      </c>
      <c r="C364" s="223">
        <f>IFERROR(MATCH('Faults data'!F364,Lists!$C$11:$C$14,0),0)</f>
        <v>0</v>
      </c>
      <c r="D364" s="216">
        <f>VALUE('Faults data'!I364)</f>
        <v>0</v>
      </c>
      <c r="E364" s="224">
        <f t="shared" si="49"/>
        <v>0</v>
      </c>
      <c r="F364" s="224">
        <f>'Faults data'!M364</f>
        <v>0</v>
      </c>
      <c r="G364" s="224" t="str">
        <f>IF('Faults data'!N364=$G$17,$G$17,".")</f>
        <v>.</v>
      </c>
      <c r="H364" s="224" t="str">
        <f>IF(ISNUMBER('Faults data'!L364),'Faults data'!L364,".")</f>
        <v>.</v>
      </c>
      <c r="I364" s="224">
        <f>IF('Faults data'!S364=Lists!$F$11,0,1)</f>
        <v>1</v>
      </c>
      <c r="J364" s="240" t="str">
        <f t="shared" si="44"/>
        <v>.</v>
      </c>
      <c r="K364" s="241"/>
      <c r="L364" s="230" t="str">
        <f t="shared" si="45"/>
        <v>.</v>
      </c>
      <c r="M364" s="231" t="str">
        <f t="shared" si="46"/>
        <v>.</v>
      </c>
      <c r="N364" s="231" t="str">
        <f t="shared" si="47"/>
        <v>.</v>
      </c>
      <c r="O364" s="231" t="str">
        <f t="shared" si="48"/>
        <v>.</v>
      </c>
      <c r="P364" s="232" t="str">
        <f t="shared" si="50"/>
        <v>.</v>
      </c>
      <c r="Q364" s="233" t="str">
        <f t="shared" si="51"/>
        <v>.</v>
      </c>
      <c r="R364" s="140"/>
      <c r="S364" s="140"/>
      <c r="T364" s="140"/>
      <c r="U364" s="140"/>
      <c r="V364" s="140"/>
      <c r="W364" s="140"/>
      <c r="X364" s="140"/>
      <c r="Y364" s="140"/>
      <c r="Z364" s="140"/>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row>
    <row r="365" spans="1:57" outlineLevel="1" x14ac:dyDescent="0.2">
      <c r="A365" s="234">
        <f>'Faults data'!A365</f>
        <v>348</v>
      </c>
      <c r="B365" s="320">
        <f>'Faults data'!B365</f>
        <v>0</v>
      </c>
      <c r="C365" s="223">
        <f>IFERROR(MATCH('Faults data'!F365,Lists!$C$11:$C$14,0),0)</f>
        <v>0</v>
      </c>
      <c r="D365" s="216">
        <f>VALUE('Faults data'!I365)</f>
        <v>0</v>
      </c>
      <c r="E365" s="224">
        <f t="shared" si="49"/>
        <v>0</v>
      </c>
      <c r="F365" s="224">
        <f>'Faults data'!M365</f>
        <v>0</v>
      </c>
      <c r="G365" s="224" t="str">
        <f>IF('Faults data'!N365=$G$17,$G$17,".")</f>
        <v>.</v>
      </c>
      <c r="H365" s="224" t="str">
        <f>IF(ISNUMBER('Faults data'!L365),'Faults data'!L365,".")</f>
        <v>.</v>
      </c>
      <c r="I365" s="224">
        <f>IF('Faults data'!S365=Lists!$F$11,0,1)</f>
        <v>1</v>
      </c>
      <c r="J365" s="240" t="str">
        <f t="shared" si="44"/>
        <v>.</v>
      </c>
      <c r="K365" s="241"/>
      <c r="L365" s="230" t="str">
        <f t="shared" si="45"/>
        <v>.</v>
      </c>
      <c r="M365" s="231" t="str">
        <f t="shared" si="46"/>
        <v>.</v>
      </c>
      <c r="N365" s="231" t="str">
        <f t="shared" si="47"/>
        <v>.</v>
      </c>
      <c r="O365" s="231" t="str">
        <f t="shared" si="48"/>
        <v>.</v>
      </c>
      <c r="P365" s="232" t="str">
        <f t="shared" si="50"/>
        <v>.</v>
      </c>
      <c r="Q365" s="233" t="str">
        <f t="shared" si="51"/>
        <v>.</v>
      </c>
      <c r="R365" s="140"/>
      <c r="S365" s="140"/>
      <c r="T365" s="140"/>
      <c r="U365" s="140"/>
      <c r="V365" s="140"/>
      <c r="W365" s="140"/>
      <c r="X365" s="140"/>
      <c r="Y365" s="140"/>
      <c r="Z365" s="140"/>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row>
    <row r="366" spans="1:57" outlineLevel="1" x14ac:dyDescent="0.2">
      <c r="A366" s="234">
        <f>'Faults data'!A366</f>
        <v>349</v>
      </c>
      <c r="B366" s="320">
        <f>'Faults data'!B366</f>
        <v>0</v>
      </c>
      <c r="C366" s="223">
        <f>IFERROR(MATCH('Faults data'!F366,Lists!$C$11:$C$14,0),0)</f>
        <v>0</v>
      </c>
      <c r="D366" s="216">
        <f>VALUE('Faults data'!I366)</f>
        <v>0</v>
      </c>
      <c r="E366" s="224">
        <f t="shared" si="49"/>
        <v>0</v>
      </c>
      <c r="F366" s="224">
        <f>'Faults data'!M366</f>
        <v>0</v>
      </c>
      <c r="G366" s="224" t="str">
        <f>IF('Faults data'!N366=$G$17,$G$17,".")</f>
        <v>.</v>
      </c>
      <c r="H366" s="224" t="str">
        <f>IF(ISNUMBER('Faults data'!L366),'Faults data'!L366,".")</f>
        <v>.</v>
      </c>
      <c r="I366" s="224">
        <f>IF('Faults data'!S366=Lists!$F$11,0,1)</f>
        <v>1</v>
      </c>
      <c r="J366" s="240" t="str">
        <f t="shared" si="44"/>
        <v>.</v>
      </c>
      <c r="K366" s="241"/>
      <c r="L366" s="230" t="str">
        <f t="shared" si="45"/>
        <v>.</v>
      </c>
      <c r="M366" s="231" t="str">
        <f t="shared" si="46"/>
        <v>.</v>
      </c>
      <c r="N366" s="231" t="str">
        <f t="shared" si="47"/>
        <v>.</v>
      </c>
      <c r="O366" s="231" t="str">
        <f t="shared" si="48"/>
        <v>.</v>
      </c>
      <c r="P366" s="232" t="str">
        <f t="shared" si="50"/>
        <v>.</v>
      </c>
      <c r="Q366" s="233" t="str">
        <f t="shared" si="51"/>
        <v>.</v>
      </c>
      <c r="R366" s="140"/>
      <c r="S366" s="140"/>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row>
    <row r="367" spans="1:57" outlineLevel="1" x14ac:dyDescent="0.2">
      <c r="A367" s="234">
        <f>'Faults data'!A367</f>
        <v>350</v>
      </c>
      <c r="B367" s="320">
        <f>'Faults data'!B367</f>
        <v>0</v>
      </c>
      <c r="C367" s="223">
        <f>IFERROR(MATCH('Faults data'!F367,Lists!$C$11:$C$14,0),0)</f>
        <v>0</v>
      </c>
      <c r="D367" s="216">
        <f>VALUE('Faults data'!I367)</f>
        <v>0</v>
      </c>
      <c r="E367" s="224">
        <f t="shared" si="49"/>
        <v>0</v>
      </c>
      <c r="F367" s="224">
        <f>'Faults data'!M367</f>
        <v>0</v>
      </c>
      <c r="G367" s="224" t="str">
        <f>IF('Faults data'!N367=$G$17,$G$17,".")</f>
        <v>.</v>
      </c>
      <c r="H367" s="224" t="str">
        <f>IF(ISNUMBER('Faults data'!L367),'Faults data'!L367,".")</f>
        <v>.</v>
      </c>
      <c r="I367" s="224">
        <f>IF('Faults data'!S367=Lists!$F$11,0,1)</f>
        <v>1</v>
      </c>
      <c r="J367" s="240" t="str">
        <f t="shared" si="44"/>
        <v>.</v>
      </c>
      <c r="K367" s="241"/>
      <c r="L367" s="230" t="str">
        <f t="shared" si="45"/>
        <v>.</v>
      </c>
      <c r="M367" s="231" t="str">
        <f t="shared" si="46"/>
        <v>.</v>
      </c>
      <c r="N367" s="231" t="str">
        <f t="shared" si="47"/>
        <v>.</v>
      </c>
      <c r="O367" s="231" t="str">
        <f t="shared" si="48"/>
        <v>.</v>
      </c>
      <c r="P367" s="232" t="str">
        <f t="shared" si="50"/>
        <v>.</v>
      </c>
      <c r="Q367" s="233" t="str">
        <f t="shared" si="51"/>
        <v>.</v>
      </c>
      <c r="R367" s="140"/>
      <c r="S367" s="140"/>
      <c r="T367" s="140"/>
      <c r="U367" s="140"/>
      <c r="V367" s="140"/>
      <c r="W367" s="140"/>
      <c r="X367" s="140"/>
      <c r="Y367" s="140"/>
      <c r="Z367" s="140"/>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row>
    <row r="368" spans="1:57" outlineLevel="1" x14ac:dyDescent="0.2">
      <c r="A368" s="234">
        <f>'Faults data'!A368</f>
        <v>351</v>
      </c>
      <c r="B368" s="320">
        <f>'Faults data'!B368</f>
        <v>0</v>
      </c>
      <c r="C368" s="223">
        <f>IFERROR(MATCH('Faults data'!F368,Lists!$C$11:$C$14,0),0)</f>
        <v>0</v>
      </c>
      <c r="D368" s="216">
        <f>VALUE('Faults data'!I368)</f>
        <v>0</v>
      </c>
      <c r="E368" s="224">
        <f t="shared" si="49"/>
        <v>0</v>
      </c>
      <c r="F368" s="224">
        <f>'Faults data'!M368</f>
        <v>0</v>
      </c>
      <c r="G368" s="224" t="str">
        <f>IF('Faults data'!N368=$G$17,$G$17,".")</f>
        <v>.</v>
      </c>
      <c r="H368" s="224" t="str">
        <f>IF(ISNUMBER('Faults data'!L368),'Faults data'!L368,".")</f>
        <v>.</v>
      </c>
      <c r="I368" s="224">
        <f>IF('Faults data'!S368=Lists!$F$11,0,1)</f>
        <v>1</v>
      </c>
      <c r="J368" s="240" t="str">
        <f t="shared" si="44"/>
        <v>.</v>
      </c>
      <c r="K368" s="241"/>
      <c r="L368" s="230" t="str">
        <f t="shared" si="45"/>
        <v>.</v>
      </c>
      <c r="M368" s="231" t="str">
        <f t="shared" si="46"/>
        <v>.</v>
      </c>
      <c r="N368" s="231" t="str">
        <f t="shared" si="47"/>
        <v>.</v>
      </c>
      <c r="O368" s="231" t="str">
        <f t="shared" si="48"/>
        <v>.</v>
      </c>
      <c r="P368" s="232" t="str">
        <f t="shared" si="50"/>
        <v>.</v>
      </c>
      <c r="Q368" s="233" t="str">
        <f t="shared" si="51"/>
        <v>.</v>
      </c>
      <c r="R368" s="140"/>
      <c r="S368" s="140"/>
      <c r="T368" s="140"/>
      <c r="U368" s="140"/>
      <c r="V368" s="140"/>
      <c r="W368" s="140"/>
      <c r="X368" s="140"/>
      <c r="Y368" s="140"/>
      <c r="Z368" s="140"/>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row>
    <row r="369" spans="1:57" outlineLevel="1" x14ac:dyDescent="0.2">
      <c r="A369" s="234">
        <f>'Faults data'!A369</f>
        <v>352</v>
      </c>
      <c r="B369" s="320">
        <f>'Faults data'!B369</f>
        <v>0</v>
      </c>
      <c r="C369" s="223">
        <f>IFERROR(MATCH('Faults data'!F369,Lists!$C$11:$C$14,0),0)</f>
        <v>0</v>
      </c>
      <c r="D369" s="216">
        <f>VALUE('Faults data'!I369)</f>
        <v>0</v>
      </c>
      <c r="E369" s="224">
        <f t="shared" si="49"/>
        <v>0</v>
      </c>
      <c r="F369" s="224">
        <f>'Faults data'!M369</f>
        <v>0</v>
      </c>
      <c r="G369" s="224" t="str">
        <f>IF('Faults data'!N369=$G$17,$G$17,".")</f>
        <v>.</v>
      </c>
      <c r="H369" s="224" t="str">
        <f>IF(ISNUMBER('Faults data'!L369),'Faults data'!L369,".")</f>
        <v>.</v>
      </c>
      <c r="I369" s="224">
        <f>IF('Faults data'!S369=Lists!$F$11,0,1)</f>
        <v>1</v>
      </c>
      <c r="J369" s="240" t="str">
        <f t="shared" si="44"/>
        <v>.</v>
      </c>
      <c r="K369" s="241"/>
      <c r="L369" s="230" t="str">
        <f t="shared" si="45"/>
        <v>.</v>
      </c>
      <c r="M369" s="231" t="str">
        <f t="shared" si="46"/>
        <v>.</v>
      </c>
      <c r="N369" s="231" t="str">
        <f t="shared" si="47"/>
        <v>.</v>
      </c>
      <c r="O369" s="231" t="str">
        <f t="shared" si="48"/>
        <v>.</v>
      </c>
      <c r="P369" s="232" t="str">
        <f t="shared" si="50"/>
        <v>.</v>
      </c>
      <c r="Q369" s="233" t="str">
        <f t="shared" si="51"/>
        <v>.</v>
      </c>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row>
    <row r="370" spans="1:57" outlineLevel="1" x14ac:dyDescent="0.2">
      <c r="A370" s="234">
        <f>'Faults data'!A370</f>
        <v>353</v>
      </c>
      <c r="B370" s="320">
        <f>'Faults data'!B370</f>
        <v>0</v>
      </c>
      <c r="C370" s="223">
        <f>IFERROR(MATCH('Faults data'!F370,Lists!$C$11:$C$14,0),0)</f>
        <v>0</v>
      </c>
      <c r="D370" s="216">
        <f>VALUE('Faults data'!I370)</f>
        <v>0</v>
      </c>
      <c r="E370" s="224">
        <f t="shared" si="49"/>
        <v>0</v>
      </c>
      <c r="F370" s="224">
        <f>'Faults data'!M370</f>
        <v>0</v>
      </c>
      <c r="G370" s="224" t="str">
        <f>IF('Faults data'!N370=$G$17,$G$17,".")</f>
        <v>.</v>
      </c>
      <c r="H370" s="224" t="str">
        <f>IF(ISNUMBER('Faults data'!L370),'Faults data'!L370,".")</f>
        <v>.</v>
      </c>
      <c r="I370" s="224">
        <f>IF('Faults data'!S370=Lists!$F$11,0,1)</f>
        <v>1</v>
      </c>
      <c r="J370" s="240" t="str">
        <f t="shared" si="44"/>
        <v>.</v>
      </c>
      <c r="K370" s="241"/>
      <c r="L370" s="230" t="str">
        <f t="shared" si="45"/>
        <v>.</v>
      </c>
      <c r="M370" s="231" t="str">
        <f t="shared" si="46"/>
        <v>.</v>
      </c>
      <c r="N370" s="231" t="str">
        <f t="shared" si="47"/>
        <v>.</v>
      </c>
      <c r="O370" s="231" t="str">
        <f t="shared" si="48"/>
        <v>.</v>
      </c>
      <c r="P370" s="232" t="str">
        <f t="shared" si="50"/>
        <v>.</v>
      </c>
      <c r="Q370" s="233" t="str">
        <f t="shared" si="51"/>
        <v>.</v>
      </c>
      <c r="R370" s="140"/>
      <c r="S370" s="140"/>
      <c r="T370" s="140"/>
      <c r="U370" s="140"/>
      <c r="V370" s="140"/>
      <c r="W370" s="140"/>
      <c r="X370" s="140"/>
      <c r="Y370" s="140"/>
      <c r="Z370" s="14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row>
    <row r="371" spans="1:57" outlineLevel="1" x14ac:dyDescent="0.2">
      <c r="A371" s="234">
        <f>'Faults data'!A371</f>
        <v>354</v>
      </c>
      <c r="B371" s="320">
        <f>'Faults data'!B371</f>
        <v>0</v>
      </c>
      <c r="C371" s="223">
        <f>IFERROR(MATCH('Faults data'!F371,Lists!$C$11:$C$14,0),0)</f>
        <v>0</v>
      </c>
      <c r="D371" s="216">
        <f>VALUE('Faults data'!I371)</f>
        <v>0</v>
      </c>
      <c r="E371" s="224">
        <f t="shared" si="49"/>
        <v>0</v>
      </c>
      <c r="F371" s="224">
        <f>'Faults data'!M371</f>
        <v>0</v>
      </c>
      <c r="G371" s="224" t="str">
        <f>IF('Faults data'!N371=$G$17,$G$17,".")</f>
        <v>.</v>
      </c>
      <c r="H371" s="224" t="str">
        <f>IF(ISNUMBER('Faults data'!L371),'Faults data'!L371,".")</f>
        <v>.</v>
      </c>
      <c r="I371" s="224">
        <f>IF('Faults data'!S371=Lists!$F$11,0,1)</f>
        <v>1</v>
      </c>
      <c r="J371" s="240" t="str">
        <f t="shared" si="44"/>
        <v>.</v>
      </c>
      <c r="K371" s="241"/>
      <c r="L371" s="230" t="str">
        <f t="shared" si="45"/>
        <v>.</v>
      </c>
      <c r="M371" s="231" t="str">
        <f t="shared" si="46"/>
        <v>.</v>
      </c>
      <c r="N371" s="231" t="str">
        <f t="shared" si="47"/>
        <v>.</v>
      </c>
      <c r="O371" s="231" t="str">
        <f t="shared" si="48"/>
        <v>.</v>
      </c>
      <c r="P371" s="232" t="str">
        <f t="shared" si="50"/>
        <v>.</v>
      </c>
      <c r="Q371" s="233" t="str">
        <f t="shared" si="51"/>
        <v>.</v>
      </c>
      <c r="R371" s="140"/>
      <c r="S371" s="140"/>
      <c r="T371" s="140"/>
      <c r="U371" s="140"/>
      <c r="V371" s="140"/>
      <c r="W371" s="140"/>
      <c r="X371" s="140"/>
      <c r="Y371" s="140"/>
      <c r="Z371" s="140"/>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row>
    <row r="372" spans="1:57" outlineLevel="1" x14ac:dyDescent="0.2">
      <c r="A372" s="234">
        <f>'Faults data'!A372</f>
        <v>355</v>
      </c>
      <c r="B372" s="320">
        <f>'Faults data'!B372</f>
        <v>0</v>
      </c>
      <c r="C372" s="223">
        <f>IFERROR(MATCH('Faults data'!F372,Lists!$C$11:$C$14,0),0)</f>
        <v>0</v>
      </c>
      <c r="D372" s="216">
        <f>VALUE('Faults data'!I372)</f>
        <v>0</v>
      </c>
      <c r="E372" s="224">
        <f t="shared" si="49"/>
        <v>0</v>
      </c>
      <c r="F372" s="224">
        <f>'Faults data'!M372</f>
        <v>0</v>
      </c>
      <c r="G372" s="224" t="str">
        <f>IF('Faults data'!N372=$G$17,$G$17,".")</f>
        <v>.</v>
      </c>
      <c r="H372" s="224" t="str">
        <f>IF(ISNUMBER('Faults data'!L372),'Faults data'!L372,".")</f>
        <v>.</v>
      </c>
      <c r="I372" s="224">
        <f>IF('Faults data'!S372=Lists!$F$11,0,1)</f>
        <v>1</v>
      </c>
      <c r="J372" s="240" t="str">
        <f t="shared" si="44"/>
        <v>.</v>
      </c>
      <c r="K372" s="241"/>
      <c r="L372" s="230" t="str">
        <f t="shared" si="45"/>
        <v>.</v>
      </c>
      <c r="M372" s="231" t="str">
        <f t="shared" si="46"/>
        <v>.</v>
      </c>
      <c r="N372" s="231" t="str">
        <f t="shared" si="47"/>
        <v>.</v>
      </c>
      <c r="O372" s="231" t="str">
        <f t="shared" si="48"/>
        <v>.</v>
      </c>
      <c r="P372" s="232" t="str">
        <f t="shared" si="50"/>
        <v>.</v>
      </c>
      <c r="Q372" s="233" t="str">
        <f t="shared" si="51"/>
        <v>.</v>
      </c>
      <c r="R372" s="140"/>
      <c r="S372" s="140"/>
      <c r="T372" s="140"/>
      <c r="U372" s="140"/>
      <c r="V372" s="140"/>
      <c r="W372" s="140"/>
      <c r="X372" s="140"/>
      <c r="Y372" s="140"/>
      <c r="Z372" s="140"/>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row>
    <row r="373" spans="1:57" outlineLevel="1" x14ac:dyDescent="0.2">
      <c r="A373" s="234">
        <f>'Faults data'!A373</f>
        <v>356</v>
      </c>
      <c r="B373" s="320">
        <f>'Faults data'!B373</f>
        <v>0</v>
      </c>
      <c r="C373" s="223">
        <f>IFERROR(MATCH('Faults data'!F373,Lists!$C$11:$C$14,0),0)</f>
        <v>0</v>
      </c>
      <c r="D373" s="216">
        <f>VALUE('Faults data'!I373)</f>
        <v>0</v>
      </c>
      <c r="E373" s="224">
        <f t="shared" si="49"/>
        <v>0</v>
      </c>
      <c r="F373" s="224">
        <f>'Faults data'!M373</f>
        <v>0</v>
      </c>
      <c r="G373" s="224" t="str">
        <f>IF('Faults data'!N373=$G$17,$G$17,".")</f>
        <v>.</v>
      </c>
      <c r="H373" s="224" t="str">
        <f>IF(ISNUMBER('Faults data'!L373),'Faults data'!L373,".")</f>
        <v>.</v>
      </c>
      <c r="I373" s="224">
        <f>IF('Faults data'!S373=Lists!$F$11,0,1)</f>
        <v>1</v>
      </c>
      <c r="J373" s="240" t="str">
        <f t="shared" si="44"/>
        <v>.</v>
      </c>
      <c r="K373" s="241"/>
      <c r="L373" s="230" t="str">
        <f t="shared" si="45"/>
        <v>.</v>
      </c>
      <c r="M373" s="231" t="str">
        <f t="shared" si="46"/>
        <v>.</v>
      </c>
      <c r="N373" s="231" t="str">
        <f t="shared" si="47"/>
        <v>.</v>
      </c>
      <c r="O373" s="231" t="str">
        <f t="shared" si="48"/>
        <v>.</v>
      </c>
      <c r="P373" s="232" t="str">
        <f t="shared" si="50"/>
        <v>.</v>
      </c>
      <c r="Q373" s="233" t="str">
        <f t="shared" si="51"/>
        <v>.</v>
      </c>
      <c r="R373" s="140"/>
      <c r="S373" s="140"/>
      <c r="T373" s="140"/>
      <c r="U373" s="140"/>
      <c r="V373" s="140"/>
      <c r="W373" s="140"/>
      <c r="X373" s="140"/>
      <c r="Y373" s="140"/>
      <c r="Z373" s="140"/>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row>
    <row r="374" spans="1:57" outlineLevel="1" x14ac:dyDescent="0.2">
      <c r="A374" s="234">
        <f>'Faults data'!A374</f>
        <v>357</v>
      </c>
      <c r="B374" s="320">
        <f>'Faults data'!B374</f>
        <v>0</v>
      </c>
      <c r="C374" s="223">
        <f>IFERROR(MATCH('Faults data'!F374,Lists!$C$11:$C$14,0),0)</f>
        <v>0</v>
      </c>
      <c r="D374" s="216">
        <f>VALUE('Faults data'!I374)</f>
        <v>0</v>
      </c>
      <c r="E374" s="224">
        <f t="shared" si="49"/>
        <v>0</v>
      </c>
      <c r="F374" s="224">
        <f>'Faults data'!M374</f>
        <v>0</v>
      </c>
      <c r="G374" s="224" t="str">
        <f>IF('Faults data'!N374=$G$17,$G$17,".")</f>
        <v>.</v>
      </c>
      <c r="H374" s="224" t="str">
        <f>IF(ISNUMBER('Faults data'!L374),'Faults data'!L374,".")</f>
        <v>.</v>
      </c>
      <c r="I374" s="224">
        <f>IF('Faults data'!S374=Lists!$F$11,0,1)</f>
        <v>1</v>
      </c>
      <c r="J374" s="240" t="str">
        <f t="shared" si="44"/>
        <v>.</v>
      </c>
      <c r="K374" s="241"/>
      <c r="L374" s="230" t="str">
        <f t="shared" si="45"/>
        <v>.</v>
      </c>
      <c r="M374" s="231" t="str">
        <f t="shared" si="46"/>
        <v>.</v>
      </c>
      <c r="N374" s="231" t="str">
        <f t="shared" si="47"/>
        <v>.</v>
      </c>
      <c r="O374" s="231" t="str">
        <f t="shared" si="48"/>
        <v>.</v>
      </c>
      <c r="P374" s="232" t="str">
        <f t="shared" si="50"/>
        <v>.</v>
      </c>
      <c r="Q374" s="233" t="str">
        <f t="shared" si="51"/>
        <v>.</v>
      </c>
      <c r="R374" s="140"/>
      <c r="S374" s="140"/>
      <c r="T374" s="140"/>
      <c r="U374" s="140"/>
      <c r="V374" s="140"/>
      <c r="W374" s="140"/>
      <c r="X374" s="140"/>
      <c r="Y374" s="140"/>
      <c r="Z374" s="140"/>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row>
    <row r="375" spans="1:57" outlineLevel="1" x14ac:dyDescent="0.2">
      <c r="A375" s="234">
        <f>'Faults data'!A375</f>
        <v>358</v>
      </c>
      <c r="B375" s="320">
        <f>'Faults data'!B375</f>
        <v>0</v>
      </c>
      <c r="C375" s="223">
        <f>IFERROR(MATCH('Faults data'!F375,Lists!$C$11:$C$14,0),0)</f>
        <v>0</v>
      </c>
      <c r="D375" s="216">
        <f>VALUE('Faults data'!I375)</f>
        <v>0</v>
      </c>
      <c r="E375" s="224">
        <f t="shared" si="49"/>
        <v>0</v>
      </c>
      <c r="F375" s="224">
        <f>'Faults data'!M375</f>
        <v>0</v>
      </c>
      <c r="G375" s="224" t="str">
        <f>IF('Faults data'!N375=$G$17,$G$17,".")</f>
        <v>.</v>
      </c>
      <c r="H375" s="224" t="str">
        <f>IF(ISNUMBER('Faults data'!L375),'Faults data'!L375,".")</f>
        <v>.</v>
      </c>
      <c r="I375" s="224">
        <f>IF('Faults data'!S375=Lists!$F$11,0,1)</f>
        <v>1</v>
      </c>
      <c r="J375" s="240" t="str">
        <f t="shared" si="44"/>
        <v>.</v>
      </c>
      <c r="K375" s="241"/>
      <c r="L375" s="230" t="str">
        <f t="shared" si="45"/>
        <v>.</v>
      </c>
      <c r="M375" s="231" t="str">
        <f t="shared" si="46"/>
        <v>.</v>
      </c>
      <c r="N375" s="231" t="str">
        <f t="shared" si="47"/>
        <v>.</v>
      </c>
      <c r="O375" s="231" t="str">
        <f t="shared" si="48"/>
        <v>.</v>
      </c>
      <c r="P375" s="232" t="str">
        <f t="shared" si="50"/>
        <v>.</v>
      </c>
      <c r="Q375" s="233" t="str">
        <f t="shared" si="51"/>
        <v>.</v>
      </c>
      <c r="R375" s="140"/>
      <c r="S375" s="140"/>
      <c r="T375" s="140"/>
      <c r="U375" s="140"/>
      <c r="V375" s="140"/>
      <c r="W375" s="140"/>
      <c r="X375" s="140"/>
      <c r="Y375" s="140"/>
      <c r="Z375" s="140"/>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row>
    <row r="376" spans="1:57" outlineLevel="1" x14ac:dyDescent="0.2">
      <c r="A376" s="234">
        <f>'Faults data'!A376</f>
        <v>359</v>
      </c>
      <c r="B376" s="320">
        <f>'Faults data'!B376</f>
        <v>0</v>
      </c>
      <c r="C376" s="223">
        <f>IFERROR(MATCH('Faults data'!F376,Lists!$C$11:$C$14,0),0)</f>
        <v>0</v>
      </c>
      <c r="D376" s="216">
        <f>VALUE('Faults data'!I376)</f>
        <v>0</v>
      </c>
      <c r="E376" s="224">
        <f t="shared" si="49"/>
        <v>0</v>
      </c>
      <c r="F376" s="224">
        <f>'Faults data'!M376</f>
        <v>0</v>
      </c>
      <c r="G376" s="224" t="str">
        <f>IF('Faults data'!N376=$G$17,$G$17,".")</f>
        <v>.</v>
      </c>
      <c r="H376" s="224" t="str">
        <f>IF(ISNUMBER('Faults data'!L376),'Faults data'!L376,".")</f>
        <v>.</v>
      </c>
      <c r="I376" s="224">
        <f>IF('Faults data'!S376=Lists!$F$11,0,1)</f>
        <v>1</v>
      </c>
      <c r="J376" s="240" t="str">
        <f t="shared" si="44"/>
        <v>.</v>
      </c>
      <c r="K376" s="241"/>
      <c r="L376" s="230" t="str">
        <f t="shared" si="45"/>
        <v>.</v>
      </c>
      <c r="M376" s="231" t="str">
        <f t="shared" si="46"/>
        <v>.</v>
      </c>
      <c r="N376" s="231" t="str">
        <f t="shared" si="47"/>
        <v>.</v>
      </c>
      <c r="O376" s="231" t="str">
        <f t="shared" si="48"/>
        <v>.</v>
      </c>
      <c r="P376" s="232" t="str">
        <f t="shared" si="50"/>
        <v>.</v>
      </c>
      <c r="Q376" s="233" t="str">
        <f t="shared" si="51"/>
        <v>.</v>
      </c>
      <c r="R376" s="140"/>
      <c r="S376" s="140"/>
      <c r="T376" s="140"/>
      <c r="U376" s="140"/>
      <c r="V376" s="140"/>
      <c r="W376" s="140"/>
      <c r="X376" s="140"/>
      <c r="Y376" s="140"/>
      <c r="Z376" s="140"/>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row>
    <row r="377" spans="1:57" outlineLevel="1" x14ac:dyDescent="0.2">
      <c r="A377" s="234">
        <f>'Faults data'!A377</f>
        <v>360</v>
      </c>
      <c r="B377" s="320">
        <f>'Faults data'!B377</f>
        <v>0</v>
      </c>
      <c r="C377" s="223">
        <f>IFERROR(MATCH('Faults data'!F377,Lists!$C$11:$C$14,0),0)</f>
        <v>0</v>
      </c>
      <c r="D377" s="216">
        <f>VALUE('Faults data'!I377)</f>
        <v>0</v>
      </c>
      <c r="E377" s="224">
        <f t="shared" si="49"/>
        <v>0</v>
      </c>
      <c r="F377" s="224">
        <f>'Faults data'!M377</f>
        <v>0</v>
      </c>
      <c r="G377" s="224" t="str">
        <f>IF('Faults data'!N377=$G$17,$G$17,".")</f>
        <v>.</v>
      </c>
      <c r="H377" s="224" t="str">
        <f>IF(ISNUMBER('Faults data'!L377),'Faults data'!L377,".")</f>
        <v>.</v>
      </c>
      <c r="I377" s="224">
        <f>IF('Faults data'!S377=Lists!$F$11,0,1)</f>
        <v>1</v>
      </c>
      <c r="J377" s="240" t="str">
        <f t="shared" si="44"/>
        <v>.</v>
      </c>
      <c r="K377" s="241"/>
      <c r="L377" s="230" t="str">
        <f t="shared" si="45"/>
        <v>.</v>
      </c>
      <c r="M377" s="231" t="str">
        <f t="shared" si="46"/>
        <v>.</v>
      </c>
      <c r="N377" s="231" t="str">
        <f t="shared" si="47"/>
        <v>.</v>
      </c>
      <c r="O377" s="231" t="str">
        <f t="shared" si="48"/>
        <v>.</v>
      </c>
      <c r="P377" s="232" t="str">
        <f t="shared" si="50"/>
        <v>.</v>
      </c>
      <c r="Q377" s="233" t="str">
        <f t="shared" si="51"/>
        <v>.</v>
      </c>
      <c r="R377" s="140"/>
      <c r="S377" s="140"/>
      <c r="T377" s="140"/>
      <c r="U377" s="140"/>
      <c r="V377" s="140"/>
      <c r="W377" s="140"/>
      <c r="X377" s="140"/>
      <c r="Y377" s="140"/>
      <c r="Z377" s="140"/>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row>
    <row r="378" spans="1:57" outlineLevel="1" x14ac:dyDescent="0.2">
      <c r="A378" s="234">
        <f>'Faults data'!A378</f>
        <v>361</v>
      </c>
      <c r="B378" s="320">
        <f>'Faults data'!B378</f>
        <v>0</v>
      </c>
      <c r="C378" s="223">
        <f>IFERROR(MATCH('Faults data'!F378,Lists!$C$11:$C$14,0),0)</f>
        <v>0</v>
      </c>
      <c r="D378" s="216">
        <f>VALUE('Faults data'!I378)</f>
        <v>0</v>
      </c>
      <c r="E378" s="224">
        <f t="shared" si="49"/>
        <v>0</v>
      </c>
      <c r="F378" s="224">
        <f>'Faults data'!M378</f>
        <v>0</v>
      </c>
      <c r="G378" s="224" t="str">
        <f>IF('Faults data'!N378=$G$17,$G$17,".")</f>
        <v>.</v>
      </c>
      <c r="H378" s="224" t="str">
        <f>IF(ISNUMBER('Faults data'!L378),'Faults data'!L378,".")</f>
        <v>.</v>
      </c>
      <c r="I378" s="224">
        <f>IF('Faults data'!S378=Lists!$F$11,0,1)</f>
        <v>1</v>
      </c>
      <c r="J378" s="240" t="str">
        <f t="shared" si="44"/>
        <v>.</v>
      </c>
      <c r="K378" s="241"/>
      <c r="L378" s="230" t="str">
        <f t="shared" si="45"/>
        <v>.</v>
      </c>
      <c r="M378" s="231" t="str">
        <f t="shared" si="46"/>
        <v>.</v>
      </c>
      <c r="N378" s="231" t="str">
        <f t="shared" si="47"/>
        <v>.</v>
      </c>
      <c r="O378" s="231" t="str">
        <f t="shared" si="48"/>
        <v>.</v>
      </c>
      <c r="P378" s="232" t="str">
        <f t="shared" si="50"/>
        <v>.</v>
      </c>
      <c r="Q378" s="233" t="str">
        <f t="shared" si="51"/>
        <v>.</v>
      </c>
      <c r="R378" s="140"/>
      <c r="S378" s="140"/>
      <c r="T378" s="140"/>
      <c r="U378" s="140"/>
      <c r="V378" s="140"/>
      <c r="W378" s="140"/>
      <c r="X378" s="140"/>
      <c r="Y378" s="140"/>
      <c r="Z378" s="140"/>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row>
    <row r="379" spans="1:57" outlineLevel="1" x14ac:dyDescent="0.2">
      <c r="A379" s="234">
        <f>'Faults data'!A379</f>
        <v>362</v>
      </c>
      <c r="B379" s="320">
        <f>'Faults data'!B379</f>
        <v>0</v>
      </c>
      <c r="C379" s="223">
        <f>IFERROR(MATCH('Faults data'!F379,Lists!$C$11:$C$14,0),0)</f>
        <v>0</v>
      </c>
      <c r="D379" s="216">
        <f>VALUE('Faults data'!I379)</f>
        <v>0</v>
      </c>
      <c r="E379" s="224">
        <f t="shared" si="49"/>
        <v>0</v>
      </c>
      <c r="F379" s="224">
        <f>'Faults data'!M379</f>
        <v>0</v>
      </c>
      <c r="G379" s="224" t="str">
        <f>IF('Faults data'!N379=$G$17,$G$17,".")</f>
        <v>.</v>
      </c>
      <c r="H379" s="224" t="str">
        <f>IF(ISNUMBER('Faults data'!L379),'Faults data'!L379,".")</f>
        <v>.</v>
      </c>
      <c r="I379" s="224">
        <f>IF('Faults data'!S379=Lists!$F$11,0,1)</f>
        <v>1</v>
      </c>
      <c r="J379" s="240" t="str">
        <f t="shared" si="44"/>
        <v>.</v>
      </c>
      <c r="K379" s="241"/>
      <c r="L379" s="230" t="str">
        <f t="shared" si="45"/>
        <v>.</v>
      </c>
      <c r="M379" s="231" t="str">
        <f t="shared" si="46"/>
        <v>.</v>
      </c>
      <c r="N379" s="231" t="str">
        <f t="shared" si="47"/>
        <v>.</v>
      </c>
      <c r="O379" s="231" t="str">
        <f t="shared" si="48"/>
        <v>.</v>
      </c>
      <c r="P379" s="232" t="str">
        <f t="shared" si="50"/>
        <v>.</v>
      </c>
      <c r="Q379" s="233" t="str">
        <f t="shared" si="51"/>
        <v>.</v>
      </c>
      <c r="R379" s="140"/>
      <c r="S379" s="140"/>
      <c r="T379" s="140"/>
      <c r="U379" s="140"/>
      <c r="V379" s="140"/>
      <c r="W379" s="140"/>
      <c r="X379" s="140"/>
      <c r="Y379" s="140"/>
      <c r="Z379" s="140"/>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row>
    <row r="380" spans="1:57" outlineLevel="1" x14ac:dyDescent="0.2">
      <c r="A380" s="234">
        <f>'Faults data'!A380</f>
        <v>363</v>
      </c>
      <c r="B380" s="320">
        <f>'Faults data'!B380</f>
        <v>0</v>
      </c>
      <c r="C380" s="223">
        <f>IFERROR(MATCH('Faults data'!F380,Lists!$C$11:$C$14,0),0)</f>
        <v>0</v>
      </c>
      <c r="D380" s="216">
        <f>VALUE('Faults data'!I380)</f>
        <v>0</v>
      </c>
      <c r="E380" s="224">
        <f t="shared" si="49"/>
        <v>0</v>
      </c>
      <c r="F380" s="224">
        <f>'Faults data'!M380</f>
        <v>0</v>
      </c>
      <c r="G380" s="224" t="str">
        <f>IF('Faults data'!N380=$G$17,$G$17,".")</f>
        <v>.</v>
      </c>
      <c r="H380" s="224" t="str">
        <f>IF(ISNUMBER('Faults data'!L380),'Faults data'!L380,".")</f>
        <v>.</v>
      </c>
      <c r="I380" s="224">
        <f>IF('Faults data'!S380=Lists!$F$11,0,1)</f>
        <v>1</v>
      </c>
      <c r="J380" s="240" t="str">
        <f t="shared" si="44"/>
        <v>.</v>
      </c>
      <c r="K380" s="241"/>
      <c r="L380" s="230" t="str">
        <f t="shared" si="45"/>
        <v>.</v>
      </c>
      <c r="M380" s="231" t="str">
        <f t="shared" si="46"/>
        <v>.</v>
      </c>
      <c r="N380" s="231" t="str">
        <f t="shared" si="47"/>
        <v>.</v>
      </c>
      <c r="O380" s="231" t="str">
        <f t="shared" si="48"/>
        <v>.</v>
      </c>
      <c r="P380" s="232" t="str">
        <f t="shared" si="50"/>
        <v>.</v>
      </c>
      <c r="Q380" s="233" t="str">
        <f t="shared" si="51"/>
        <v>.</v>
      </c>
      <c r="R380" s="140"/>
      <c r="S380" s="140"/>
      <c r="T380" s="140"/>
      <c r="U380" s="140"/>
      <c r="V380" s="140"/>
      <c r="W380" s="140"/>
      <c r="X380" s="140"/>
      <c r="Y380" s="140"/>
      <c r="Z380" s="14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row>
    <row r="381" spans="1:57" outlineLevel="1" x14ac:dyDescent="0.2">
      <c r="A381" s="234">
        <f>'Faults data'!A381</f>
        <v>364</v>
      </c>
      <c r="B381" s="320">
        <f>'Faults data'!B381</f>
        <v>0</v>
      </c>
      <c r="C381" s="223">
        <f>IFERROR(MATCH('Faults data'!F381,Lists!$C$11:$C$14,0),0)</f>
        <v>0</v>
      </c>
      <c r="D381" s="216">
        <f>VALUE('Faults data'!I381)</f>
        <v>0</v>
      </c>
      <c r="E381" s="224">
        <f t="shared" si="49"/>
        <v>0</v>
      </c>
      <c r="F381" s="224">
        <f>'Faults data'!M381</f>
        <v>0</v>
      </c>
      <c r="G381" s="224" t="str">
        <f>IF('Faults data'!N381=$G$17,$G$17,".")</f>
        <v>.</v>
      </c>
      <c r="H381" s="224" t="str">
        <f>IF(ISNUMBER('Faults data'!L381),'Faults data'!L381,".")</f>
        <v>.</v>
      </c>
      <c r="I381" s="224">
        <f>IF('Faults data'!S381=Lists!$F$11,0,1)</f>
        <v>1</v>
      </c>
      <c r="J381" s="240" t="str">
        <f t="shared" si="44"/>
        <v>.</v>
      </c>
      <c r="K381" s="241"/>
      <c r="L381" s="230" t="str">
        <f t="shared" si="45"/>
        <v>.</v>
      </c>
      <c r="M381" s="231" t="str">
        <f t="shared" si="46"/>
        <v>.</v>
      </c>
      <c r="N381" s="231" t="str">
        <f t="shared" si="47"/>
        <v>.</v>
      </c>
      <c r="O381" s="231" t="str">
        <f t="shared" si="48"/>
        <v>.</v>
      </c>
      <c r="P381" s="232" t="str">
        <f t="shared" si="50"/>
        <v>.</v>
      </c>
      <c r="Q381" s="233" t="str">
        <f t="shared" si="51"/>
        <v>.</v>
      </c>
      <c r="R381" s="140"/>
      <c r="S381" s="140"/>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row>
    <row r="382" spans="1:57" outlineLevel="1" x14ac:dyDescent="0.2">
      <c r="A382" s="234">
        <f>'Faults data'!A382</f>
        <v>365</v>
      </c>
      <c r="B382" s="320">
        <f>'Faults data'!B382</f>
        <v>0</v>
      </c>
      <c r="C382" s="223">
        <f>IFERROR(MATCH('Faults data'!F382,Lists!$C$11:$C$14,0),0)</f>
        <v>0</v>
      </c>
      <c r="D382" s="216">
        <f>VALUE('Faults data'!I382)</f>
        <v>0</v>
      </c>
      <c r="E382" s="224">
        <f t="shared" si="49"/>
        <v>0</v>
      </c>
      <c r="F382" s="224">
        <f>'Faults data'!M382</f>
        <v>0</v>
      </c>
      <c r="G382" s="224" t="str">
        <f>IF('Faults data'!N382=$G$17,$G$17,".")</f>
        <v>.</v>
      </c>
      <c r="H382" s="224" t="str">
        <f>IF(ISNUMBER('Faults data'!L382),'Faults data'!L382,".")</f>
        <v>.</v>
      </c>
      <c r="I382" s="224">
        <f>IF('Faults data'!S382=Lists!$F$11,0,1)</f>
        <v>1</v>
      </c>
      <c r="J382" s="240" t="str">
        <f t="shared" si="44"/>
        <v>.</v>
      </c>
      <c r="K382" s="241"/>
      <c r="L382" s="230" t="str">
        <f t="shared" si="45"/>
        <v>.</v>
      </c>
      <c r="M382" s="231" t="str">
        <f t="shared" si="46"/>
        <v>.</v>
      </c>
      <c r="N382" s="231" t="str">
        <f t="shared" si="47"/>
        <v>.</v>
      </c>
      <c r="O382" s="231" t="str">
        <f t="shared" si="48"/>
        <v>.</v>
      </c>
      <c r="P382" s="232" t="str">
        <f t="shared" si="50"/>
        <v>.</v>
      </c>
      <c r="Q382" s="233" t="str">
        <f t="shared" si="51"/>
        <v>.</v>
      </c>
      <c r="R382" s="140"/>
      <c r="S382" s="140"/>
      <c r="T382" s="140"/>
      <c r="U382" s="140"/>
      <c r="V382" s="140"/>
      <c r="W382" s="140"/>
      <c r="X382" s="140"/>
      <c r="Y382" s="140"/>
      <c r="Z382" s="140"/>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row>
    <row r="383" spans="1:57" outlineLevel="1" x14ac:dyDescent="0.2">
      <c r="A383" s="234">
        <f>'Faults data'!A383</f>
        <v>366</v>
      </c>
      <c r="B383" s="320">
        <f>'Faults data'!B383</f>
        <v>0</v>
      </c>
      <c r="C383" s="223">
        <f>IFERROR(MATCH('Faults data'!F383,Lists!$C$11:$C$14,0),0)</f>
        <v>0</v>
      </c>
      <c r="D383" s="216">
        <f>VALUE('Faults data'!I383)</f>
        <v>0</v>
      </c>
      <c r="E383" s="224">
        <f t="shared" si="49"/>
        <v>0</v>
      </c>
      <c r="F383" s="224">
        <f>'Faults data'!M383</f>
        <v>0</v>
      </c>
      <c r="G383" s="224" t="str">
        <f>IF('Faults data'!N383=$G$17,$G$17,".")</f>
        <v>.</v>
      </c>
      <c r="H383" s="224" t="str">
        <f>IF(ISNUMBER('Faults data'!L383),'Faults data'!L383,".")</f>
        <v>.</v>
      </c>
      <c r="I383" s="224">
        <f>IF('Faults data'!S383=Lists!$F$11,0,1)</f>
        <v>1</v>
      </c>
      <c r="J383" s="240" t="str">
        <f t="shared" si="44"/>
        <v>.</v>
      </c>
      <c r="K383" s="241"/>
      <c r="L383" s="230" t="str">
        <f t="shared" si="45"/>
        <v>.</v>
      </c>
      <c r="M383" s="231" t="str">
        <f t="shared" si="46"/>
        <v>.</v>
      </c>
      <c r="N383" s="231" t="str">
        <f t="shared" si="47"/>
        <v>.</v>
      </c>
      <c r="O383" s="231" t="str">
        <f t="shared" si="48"/>
        <v>.</v>
      </c>
      <c r="P383" s="232" t="str">
        <f t="shared" si="50"/>
        <v>.</v>
      </c>
      <c r="Q383" s="233" t="str">
        <f t="shared" si="51"/>
        <v>.</v>
      </c>
      <c r="R383" s="140"/>
      <c r="S383" s="140"/>
      <c r="T383" s="140"/>
      <c r="U383" s="140"/>
      <c r="V383" s="140"/>
      <c r="W383" s="140"/>
      <c r="X383" s="140"/>
      <c r="Y383" s="140"/>
      <c r="Z383" s="140"/>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row>
    <row r="384" spans="1:57" outlineLevel="1" x14ac:dyDescent="0.2">
      <c r="A384" s="234">
        <f>'Faults data'!A384</f>
        <v>367</v>
      </c>
      <c r="B384" s="320">
        <f>'Faults data'!B384</f>
        <v>0</v>
      </c>
      <c r="C384" s="223">
        <f>IFERROR(MATCH('Faults data'!F384,Lists!$C$11:$C$14,0),0)</f>
        <v>0</v>
      </c>
      <c r="D384" s="216">
        <f>VALUE('Faults data'!I384)</f>
        <v>0</v>
      </c>
      <c r="E384" s="224">
        <f t="shared" si="49"/>
        <v>0</v>
      </c>
      <c r="F384" s="224">
        <f>'Faults data'!M384</f>
        <v>0</v>
      </c>
      <c r="G384" s="224" t="str">
        <f>IF('Faults data'!N384=$G$17,$G$17,".")</f>
        <v>.</v>
      </c>
      <c r="H384" s="224" t="str">
        <f>IF(ISNUMBER('Faults data'!L384),'Faults data'!L384,".")</f>
        <v>.</v>
      </c>
      <c r="I384" s="224">
        <f>IF('Faults data'!S384=Lists!$F$11,0,1)</f>
        <v>1</v>
      </c>
      <c r="J384" s="240" t="str">
        <f t="shared" si="44"/>
        <v>.</v>
      </c>
      <c r="K384" s="241"/>
      <c r="L384" s="230" t="str">
        <f t="shared" si="45"/>
        <v>.</v>
      </c>
      <c r="M384" s="231" t="str">
        <f t="shared" si="46"/>
        <v>.</v>
      </c>
      <c r="N384" s="231" t="str">
        <f t="shared" si="47"/>
        <v>.</v>
      </c>
      <c r="O384" s="231" t="str">
        <f t="shared" si="48"/>
        <v>.</v>
      </c>
      <c r="P384" s="232" t="str">
        <f t="shared" si="50"/>
        <v>.</v>
      </c>
      <c r="Q384" s="233" t="str">
        <f t="shared" si="51"/>
        <v>.</v>
      </c>
      <c r="R384" s="140"/>
      <c r="S384" s="140"/>
      <c r="T384" s="140"/>
      <c r="U384" s="140"/>
      <c r="V384" s="140"/>
      <c r="W384" s="140"/>
      <c r="X384" s="140"/>
      <c r="Y384" s="140"/>
      <c r="Z384" s="140"/>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row>
    <row r="385" spans="1:57" outlineLevel="1" x14ac:dyDescent="0.2">
      <c r="A385" s="234">
        <f>'Faults data'!A385</f>
        <v>368</v>
      </c>
      <c r="B385" s="320">
        <f>'Faults data'!B385</f>
        <v>0</v>
      </c>
      <c r="C385" s="223">
        <f>IFERROR(MATCH('Faults data'!F385,Lists!$C$11:$C$14,0),0)</f>
        <v>0</v>
      </c>
      <c r="D385" s="216">
        <f>VALUE('Faults data'!I385)</f>
        <v>0</v>
      </c>
      <c r="E385" s="224">
        <f t="shared" si="49"/>
        <v>0</v>
      </c>
      <c r="F385" s="224">
        <f>'Faults data'!M385</f>
        <v>0</v>
      </c>
      <c r="G385" s="224" t="str">
        <f>IF('Faults data'!N385=$G$17,$G$17,".")</f>
        <v>.</v>
      </c>
      <c r="H385" s="224" t="str">
        <f>IF(ISNUMBER('Faults data'!L385),'Faults data'!L385,".")</f>
        <v>.</v>
      </c>
      <c r="I385" s="224">
        <f>IF('Faults data'!S385=Lists!$F$11,0,1)</f>
        <v>1</v>
      </c>
      <c r="J385" s="240" t="str">
        <f t="shared" si="44"/>
        <v>.</v>
      </c>
      <c r="K385" s="241"/>
      <c r="L385" s="230" t="str">
        <f t="shared" si="45"/>
        <v>.</v>
      </c>
      <c r="M385" s="231" t="str">
        <f t="shared" si="46"/>
        <v>.</v>
      </c>
      <c r="N385" s="231" t="str">
        <f t="shared" si="47"/>
        <v>.</v>
      </c>
      <c r="O385" s="231" t="str">
        <f t="shared" si="48"/>
        <v>.</v>
      </c>
      <c r="P385" s="232" t="str">
        <f t="shared" si="50"/>
        <v>.</v>
      </c>
      <c r="Q385" s="233" t="str">
        <f t="shared" si="51"/>
        <v>.</v>
      </c>
      <c r="R385" s="140"/>
      <c r="S385" s="140"/>
      <c r="T385" s="140"/>
      <c r="U385" s="140"/>
      <c r="V385" s="140"/>
      <c r="W385" s="140"/>
      <c r="X385" s="140"/>
      <c r="Y385" s="140"/>
      <c r="Z385" s="140"/>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row>
    <row r="386" spans="1:57" outlineLevel="1" x14ac:dyDescent="0.2">
      <c r="A386" s="234">
        <f>'Faults data'!A386</f>
        <v>369</v>
      </c>
      <c r="B386" s="320">
        <f>'Faults data'!B386</f>
        <v>0</v>
      </c>
      <c r="C386" s="223">
        <f>IFERROR(MATCH('Faults data'!F386,Lists!$C$11:$C$14,0),0)</f>
        <v>0</v>
      </c>
      <c r="D386" s="216">
        <f>VALUE('Faults data'!I386)</f>
        <v>0</v>
      </c>
      <c r="E386" s="224">
        <f t="shared" si="49"/>
        <v>0</v>
      </c>
      <c r="F386" s="224">
        <f>'Faults data'!M386</f>
        <v>0</v>
      </c>
      <c r="G386" s="224" t="str">
        <f>IF('Faults data'!N386=$G$17,$G$17,".")</f>
        <v>.</v>
      </c>
      <c r="H386" s="224" t="str">
        <f>IF(ISNUMBER('Faults data'!L386),'Faults data'!L386,".")</f>
        <v>.</v>
      </c>
      <c r="I386" s="224">
        <f>IF('Faults data'!S386=Lists!$F$11,0,1)</f>
        <v>1</v>
      </c>
      <c r="J386" s="240" t="str">
        <f t="shared" si="44"/>
        <v>.</v>
      </c>
      <c r="K386" s="241"/>
      <c r="L386" s="230" t="str">
        <f t="shared" si="45"/>
        <v>.</v>
      </c>
      <c r="M386" s="231" t="str">
        <f t="shared" si="46"/>
        <v>.</v>
      </c>
      <c r="N386" s="231" t="str">
        <f t="shared" si="47"/>
        <v>.</v>
      </c>
      <c r="O386" s="231" t="str">
        <f t="shared" si="48"/>
        <v>.</v>
      </c>
      <c r="P386" s="232" t="str">
        <f t="shared" si="50"/>
        <v>.</v>
      </c>
      <c r="Q386" s="233" t="str">
        <f t="shared" si="51"/>
        <v>.</v>
      </c>
      <c r="R386" s="140"/>
      <c r="S386" s="140"/>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row>
    <row r="387" spans="1:57" outlineLevel="1" x14ac:dyDescent="0.2">
      <c r="A387" s="234">
        <f>'Faults data'!A387</f>
        <v>370</v>
      </c>
      <c r="B387" s="320">
        <f>'Faults data'!B387</f>
        <v>0</v>
      </c>
      <c r="C387" s="223">
        <f>IFERROR(MATCH('Faults data'!F387,Lists!$C$11:$C$14,0),0)</f>
        <v>0</v>
      </c>
      <c r="D387" s="216">
        <f>VALUE('Faults data'!I387)</f>
        <v>0</v>
      </c>
      <c r="E387" s="224">
        <f t="shared" si="49"/>
        <v>0</v>
      </c>
      <c r="F387" s="224">
        <f>'Faults data'!M387</f>
        <v>0</v>
      </c>
      <c r="G387" s="224" t="str">
        <f>IF('Faults data'!N387=$G$17,$G$17,".")</f>
        <v>.</v>
      </c>
      <c r="H387" s="224" t="str">
        <f>IF(ISNUMBER('Faults data'!L387),'Faults data'!L387,".")</f>
        <v>.</v>
      </c>
      <c r="I387" s="224">
        <f>IF('Faults data'!S387=Lists!$F$11,0,1)</f>
        <v>1</v>
      </c>
      <c r="J387" s="240" t="str">
        <f t="shared" si="44"/>
        <v>.</v>
      </c>
      <c r="K387" s="241"/>
      <c r="L387" s="230" t="str">
        <f t="shared" si="45"/>
        <v>.</v>
      </c>
      <c r="M387" s="231" t="str">
        <f t="shared" si="46"/>
        <v>.</v>
      </c>
      <c r="N387" s="231" t="str">
        <f t="shared" si="47"/>
        <v>.</v>
      </c>
      <c r="O387" s="231" t="str">
        <f t="shared" si="48"/>
        <v>.</v>
      </c>
      <c r="P387" s="232" t="str">
        <f t="shared" si="50"/>
        <v>.</v>
      </c>
      <c r="Q387" s="233" t="str">
        <f t="shared" si="51"/>
        <v>.</v>
      </c>
      <c r="R387" s="140"/>
      <c r="S387" s="140"/>
      <c r="T387" s="140"/>
      <c r="U387" s="140"/>
      <c r="V387" s="140"/>
      <c r="W387" s="140"/>
      <c r="X387" s="140"/>
      <c r="Y387" s="140"/>
      <c r="Z387" s="140"/>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row>
    <row r="388" spans="1:57" outlineLevel="1" x14ac:dyDescent="0.2">
      <c r="A388" s="234">
        <f>'Faults data'!A388</f>
        <v>371</v>
      </c>
      <c r="B388" s="320">
        <f>'Faults data'!B388</f>
        <v>0</v>
      </c>
      <c r="C388" s="223">
        <f>IFERROR(MATCH('Faults data'!F388,Lists!$C$11:$C$14,0),0)</f>
        <v>0</v>
      </c>
      <c r="D388" s="216">
        <f>VALUE('Faults data'!I388)</f>
        <v>0</v>
      </c>
      <c r="E388" s="224">
        <f t="shared" si="49"/>
        <v>0</v>
      </c>
      <c r="F388" s="224">
        <f>'Faults data'!M388</f>
        <v>0</v>
      </c>
      <c r="G388" s="224" t="str">
        <f>IF('Faults data'!N388=$G$17,$G$17,".")</f>
        <v>.</v>
      </c>
      <c r="H388" s="224" t="str">
        <f>IF(ISNUMBER('Faults data'!L388),'Faults data'!L388,".")</f>
        <v>.</v>
      </c>
      <c r="I388" s="224">
        <f>IF('Faults data'!S388=Lists!$F$11,0,1)</f>
        <v>1</v>
      </c>
      <c r="J388" s="240" t="str">
        <f t="shared" si="44"/>
        <v>.</v>
      </c>
      <c r="K388" s="241"/>
      <c r="L388" s="230" t="str">
        <f t="shared" si="45"/>
        <v>.</v>
      </c>
      <c r="M388" s="231" t="str">
        <f t="shared" si="46"/>
        <v>.</v>
      </c>
      <c r="N388" s="231" t="str">
        <f t="shared" si="47"/>
        <v>.</v>
      </c>
      <c r="O388" s="231" t="str">
        <f t="shared" si="48"/>
        <v>.</v>
      </c>
      <c r="P388" s="232" t="str">
        <f t="shared" si="50"/>
        <v>.</v>
      </c>
      <c r="Q388" s="233" t="str">
        <f t="shared" si="51"/>
        <v>.</v>
      </c>
      <c r="R388" s="140"/>
      <c r="S388" s="140"/>
      <c r="T388" s="140"/>
      <c r="U388" s="140"/>
      <c r="V388" s="140"/>
      <c r="W388" s="140"/>
      <c r="X388" s="140"/>
      <c r="Y388" s="140"/>
      <c r="Z388" s="140"/>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row>
    <row r="389" spans="1:57" outlineLevel="1" x14ac:dyDescent="0.2">
      <c r="A389" s="234">
        <f>'Faults data'!A389</f>
        <v>372</v>
      </c>
      <c r="B389" s="320">
        <f>'Faults data'!B389</f>
        <v>0</v>
      </c>
      <c r="C389" s="223">
        <f>IFERROR(MATCH('Faults data'!F389,Lists!$C$11:$C$14,0),0)</f>
        <v>0</v>
      </c>
      <c r="D389" s="216">
        <f>VALUE('Faults data'!I389)</f>
        <v>0</v>
      </c>
      <c r="E389" s="224">
        <f t="shared" si="49"/>
        <v>0</v>
      </c>
      <c r="F389" s="224">
        <f>'Faults data'!M389</f>
        <v>0</v>
      </c>
      <c r="G389" s="224" t="str">
        <f>IF('Faults data'!N389=$G$17,$G$17,".")</f>
        <v>.</v>
      </c>
      <c r="H389" s="224" t="str">
        <f>IF(ISNUMBER('Faults data'!L389),'Faults data'!L389,".")</f>
        <v>.</v>
      </c>
      <c r="I389" s="224">
        <f>IF('Faults data'!S389=Lists!$F$11,0,1)</f>
        <v>1</v>
      </c>
      <c r="J389" s="240" t="str">
        <f t="shared" si="44"/>
        <v>.</v>
      </c>
      <c r="K389" s="241"/>
      <c r="L389" s="230" t="str">
        <f t="shared" si="45"/>
        <v>.</v>
      </c>
      <c r="M389" s="231" t="str">
        <f t="shared" si="46"/>
        <v>.</v>
      </c>
      <c r="N389" s="231" t="str">
        <f t="shared" si="47"/>
        <v>.</v>
      </c>
      <c r="O389" s="231" t="str">
        <f t="shared" si="48"/>
        <v>.</v>
      </c>
      <c r="P389" s="232" t="str">
        <f t="shared" si="50"/>
        <v>.</v>
      </c>
      <c r="Q389" s="233" t="str">
        <f t="shared" si="51"/>
        <v>.</v>
      </c>
      <c r="R389" s="140"/>
      <c r="S389" s="140"/>
      <c r="T389" s="140"/>
      <c r="U389" s="140"/>
      <c r="V389" s="140"/>
      <c r="W389" s="140"/>
      <c r="X389" s="140"/>
      <c r="Y389" s="140"/>
      <c r="Z389" s="140"/>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row>
    <row r="390" spans="1:57" outlineLevel="1" x14ac:dyDescent="0.2">
      <c r="A390" s="234">
        <f>'Faults data'!A390</f>
        <v>373</v>
      </c>
      <c r="B390" s="320">
        <f>'Faults data'!B390</f>
        <v>0</v>
      </c>
      <c r="C390" s="223">
        <f>IFERROR(MATCH('Faults data'!F390,Lists!$C$11:$C$14,0),0)</f>
        <v>0</v>
      </c>
      <c r="D390" s="216">
        <f>VALUE('Faults data'!I390)</f>
        <v>0</v>
      </c>
      <c r="E390" s="224">
        <f t="shared" si="49"/>
        <v>0</v>
      </c>
      <c r="F390" s="224">
        <f>'Faults data'!M390</f>
        <v>0</v>
      </c>
      <c r="G390" s="224" t="str">
        <f>IF('Faults data'!N390=$G$17,$G$17,".")</f>
        <v>.</v>
      </c>
      <c r="H390" s="224" t="str">
        <f>IF(ISNUMBER('Faults data'!L390),'Faults data'!L390,".")</f>
        <v>.</v>
      </c>
      <c r="I390" s="224">
        <f>IF('Faults data'!S390=Lists!$F$11,0,1)</f>
        <v>1</v>
      </c>
      <c r="J390" s="240" t="str">
        <f t="shared" si="44"/>
        <v>.</v>
      </c>
      <c r="K390" s="241"/>
      <c r="L390" s="230" t="str">
        <f t="shared" si="45"/>
        <v>.</v>
      </c>
      <c r="M390" s="231" t="str">
        <f t="shared" si="46"/>
        <v>.</v>
      </c>
      <c r="N390" s="231" t="str">
        <f t="shared" si="47"/>
        <v>.</v>
      </c>
      <c r="O390" s="231" t="str">
        <f t="shared" si="48"/>
        <v>.</v>
      </c>
      <c r="P390" s="232" t="str">
        <f t="shared" si="50"/>
        <v>.</v>
      </c>
      <c r="Q390" s="233" t="str">
        <f t="shared" si="51"/>
        <v>.</v>
      </c>
      <c r="R390" s="140"/>
      <c r="S390" s="140"/>
      <c r="T390" s="140"/>
      <c r="U390" s="140"/>
      <c r="V390" s="140"/>
      <c r="W390" s="140"/>
      <c r="X390" s="140"/>
      <c r="Y390" s="140"/>
      <c r="Z390" s="14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row>
    <row r="391" spans="1:57" outlineLevel="1" x14ac:dyDescent="0.2">
      <c r="A391" s="234">
        <f>'Faults data'!A391</f>
        <v>374</v>
      </c>
      <c r="B391" s="320">
        <f>'Faults data'!B391</f>
        <v>0</v>
      </c>
      <c r="C391" s="223">
        <f>IFERROR(MATCH('Faults data'!F391,Lists!$C$11:$C$14,0),0)</f>
        <v>0</v>
      </c>
      <c r="D391" s="216">
        <f>VALUE('Faults data'!I391)</f>
        <v>0</v>
      </c>
      <c r="E391" s="224">
        <f t="shared" si="49"/>
        <v>0</v>
      </c>
      <c r="F391" s="224">
        <f>'Faults data'!M391</f>
        <v>0</v>
      </c>
      <c r="G391" s="224" t="str">
        <f>IF('Faults data'!N391=$G$17,$G$17,".")</f>
        <v>.</v>
      </c>
      <c r="H391" s="224" t="str">
        <f>IF(ISNUMBER('Faults data'!L391),'Faults data'!L391,".")</f>
        <v>.</v>
      </c>
      <c r="I391" s="224">
        <f>IF('Faults data'!S391=Lists!$F$11,0,1)</f>
        <v>1</v>
      </c>
      <c r="J391" s="240" t="str">
        <f t="shared" si="44"/>
        <v>.</v>
      </c>
      <c r="K391" s="241"/>
      <c r="L391" s="230" t="str">
        <f t="shared" si="45"/>
        <v>.</v>
      </c>
      <c r="M391" s="231" t="str">
        <f t="shared" si="46"/>
        <v>.</v>
      </c>
      <c r="N391" s="231" t="str">
        <f t="shared" si="47"/>
        <v>.</v>
      </c>
      <c r="O391" s="231" t="str">
        <f t="shared" si="48"/>
        <v>.</v>
      </c>
      <c r="P391" s="232" t="str">
        <f t="shared" si="50"/>
        <v>.</v>
      </c>
      <c r="Q391" s="233" t="str">
        <f t="shared" si="51"/>
        <v>.</v>
      </c>
      <c r="R391" s="140"/>
      <c r="S391" s="140"/>
      <c r="T391" s="140"/>
      <c r="U391" s="140"/>
      <c r="V391" s="140"/>
      <c r="W391" s="140"/>
      <c r="X391" s="140"/>
      <c r="Y391" s="140"/>
      <c r="Z391" s="140"/>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row>
    <row r="392" spans="1:57" s="244" customFormat="1" outlineLevel="1" x14ac:dyDescent="0.2">
      <c r="A392" s="245">
        <f>'Faults data'!A392</f>
        <v>375</v>
      </c>
      <c r="B392" s="321">
        <f>'Faults data'!B392</f>
        <v>0</v>
      </c>
      <c r="C392" s="246">
        <f>IFERROR(MATCH('Faults data'!F392,Lists!$C$11:$C$14,0),0)</f>
        <v>0</v>
      </c>
      <c r="D392" s="247">
        <f>VALUE('Faults data'!I392)</f>
        <v>0</v>
      </c>
      <c r="E392" s="248">
        <f t="shared" si="49"/>
        <v>0</v>
      </c>
      <c r="F392" s="248">
        <f>'Faults data'!M392</f>
        <v>0</v>
      </c>
      <c r="G392" s="248" t="str">
        <f>IF('Faults data'!N392=$G$17,$G$17,".")</f>
        <v>.</v>
      </c>
      <c r="H392" s="248" t="str">
        <f>IF(ISNUMBER('Faults data'!L392),'Faults data'!L392,".")</f>
        <v>.</v>
      </c>
      <c r="I392" s="248">
        <f>IF('Faults data'!S392=Lists!$F$11,0,1)</f>
        <v>1</v>
      </c>
      <c r="J392" s="249" t="str">
        <f t="shared" si="44"/>
        <v>.</v>
      </c>
      <c r="K392" s="250"/>
      <c r="L392" s="251" t="str">
        <f t="shared" si="45"/>
        <v>.</v>
      </c>
      <c r="M392" s="231" t="str">
        <f t="shared" si="46"/>
        <v>.</v>
      </c>
      <c r="N392" s="252" t="str">
        <f t="shared" si="47"/>
        <v>.</v>
      </c>
      <c r="O392" s="252" t="str">
        <f t="shared" si="48"/>
        <v>.</v>
      </c>
      <c r="P392" s="253" t="str">
        <f t="shared" si="50"/>
        <v>.</v>
      </c>
      <c r="Q392" s="254" t="str">
        <f t="shared" si="51"/>
        <v>.</v>
      </c>
    </row>
    <row r="393" spans="1:57" outlineLevel="1" x14ac:dyDescent="0.2">
      <c r="A393" s="234">
        <f>'Faults data'!A393</f>
        <v>376</v>
      </c>
      <c r="B393" s="320">
        <f>'Faults data'!B393</f>
        <v>0</v>
      </c>
      <c r="C393" s="223">
        <f>IFERROR(MATCH('Faults data'!F393,Lists!$C$11:$C$14,0),0)</f>
        <v>0</v>
      </c>
      <c r="D393" s="216">
        <f>VALUE('Faults data'!I393)</f>
        <v>0</v>
      </c>
      <c r="E393" s="224">
        <f t="shared" si="49"/>
        <v>0</v>
      </c>
      <c r="F393" s="224">
        <f>'Faults data'!M393</f>
        <v>0</v>
      </c>
      <c r="G393" s="224" t="str">
        <f>IF('Faults data'!N393=$G$17,$G$17,".")</f>
        <v>.</v>
      </c>
      <c r="H393" s="224" t="str">
        <f>IF(ISNUMBER('Faults data'!L393),'Faults data'!L393,".")</f>
        <v>.</v>
      </c>
      <c r="I393" s="224">
        <f>IF('Faults data'!S393=Lists!$F$11,0,1)</f>
        <v>1</v>
      </c>
      <c r="J393" s="240" t="str">
        <f t="shared" si="44"/>
        <v>.</v>
      </c>
      <c r="K393" s="241"/>
      <c r="L393" s="230" t="str">
        <f t="shared" si="45"/>
        <v>.</v>
      </c>
      <c r="M393" s="231" t="str">
        <f t="shared" si="46"/>
        <v>.</v>
      </c>
      <c r="N393" s="231" t="str">
        <f t="shared" si="47"/>
        <v>.</v>
      </c>
      <c r="O393" s="231" t="str">
        <f t="shared" si="48"/>
        <v>.</v>
      </c>
      <c r="P393" s="232" t="str">
        <f t="shared" si="50"/>
        <v>.</v>
      </c>
      <c r="Q393" s="233" t="str">
        <f t="shared" si="51"/>
        <v>.</v>
      </c>
      <c r="R393" s="140"/>
      <c r="S393" s="140"/>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row>
    <row r="394" spans="1:57" outlineLevel="1" x14ac:dyDescent="0.2">
      <c r="A394" s="234">
        <f>'Faults data'!A394</f>
        <v>377</v>
      </c>
      <c r="B394" s="320">
        <f>'Faults data'!B394</f>
        <v>0</v>
      </c>
      <c r="C394" s="223">
        <f>IFERROR(MATCH('Faults data'!F394,Lists!$C$11:$C$14,0),0)</f>
        <v>0</v>
      </c>
      <c r="D394" s="216">
        <f>VALUE('Faults data'!I394)</f>
        <v>0</v>
      </c>
      <c r="E394" s="224">
        <f t="shared" si="49"/>
        <v>0</v>
      </c>
      <c r="F394" s="224">
        <f>'Faults data'!M394</f>
        <v>0</v>
      </c>
      <c r="G394" s="224" t="str">
        <f>IF('Faults data'!N394=$G$17,$G$17,".")</f>
        <v>.</v>
      </c>
      <c r="H394" s="224" t="str">
        <f>IF(ISNUMBER('Faults data'!L394),'Faults data'!L394,".")</f>
        <v>.</v>
      </c>
      <c r="I394" s="224">
        <f>IF('Faults data'!S394=Lists!$F$11,0,1)</f>
        <v>1</v>
      </c>
      <c r="J394" s="240" t="str">
        <f t="shared" si="44"/>
        <v>.</v>
      </c>
      <c r="K394" s="241"/>
      <c r="L394" s="230" t="str">
        <f t="shared" si="45"/>
        <v>.</v>
      </c>
      <c r="M394" s="231" t="str">
        <f t="shared" si="46"/>
        <v>.</v>
      </c>
      <c r="N394" s="231" t="str">
        <f t="shared" si="47"/>
        <v>.</v>
      </c>
      <c r="O394" s="231" t="str">
        <f t="shared" si="48"/>
        <v>.</v>
      </c>
      <c r="P394" s="232" t="str">
        <f t="shared" si="50"/>
        <v>.</v>
      </c>
      <c r="Q394" s="233" t="str">
        <f t="shared" si="51"/>
        <v>.</v>
      </c>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row>
    <row r="395" spans="1:57" outlineLevel="1" x14ac:dyDescent="0.2">
      <c r="A395" s="234">
        <f>'Faults data'!A395</f>
        <v>378</v>
      </c>
      <c r="B395" s="320">
        <f>'Faults data'!B395</f>
        <v>0</v>
      </c>
      <c r="C395" s="223">
        <f>IFERROR(MATCH('Faults data'!F395,Lists!$C$11:$C$14,0),0)</f>
        <v>0</v>
      </c>
      <c r="D395" s="216">
        <f>VALUE('Faults data'!I395)</f>
        <v>0</v>
      </c>
      <c r="E395" s="224">
        <f t="shared" si="49"/>
        <v>0</v>
      </c>
      <c r="F395" s="224">
        <f>'Faults data'!M395</f>
        <v>0</v>
      </c>
      <c r="G395" s="224" t="str">
        <f>IF('Faults data'!N395=$G$17,$G$17,".")</f>
        <v>.</v>
      </c>
      <c r="H395" s="224" t="str">
        <f>IF(ISNUMBER('Faults data'!L395),'Faults data'!L395,".")</f>
        <v>.</v>
      </c>
      <c r="I395" s="224">
        <f>IF('Faults data'!S395=Lists!$F$11,0,1)</f>
        <v>1</v>
      </c>
      <c r="J395" s="240" t="str">
        <f t="shared" si="44"/>
        <v>.</v>
      </c>
      <c r="K395" s="241"/>
      <c r="L395" s="230" t="str">
        <f t="shared" si="45"/>
        <v>.</v>
      </c>
      <c r="M395" s="231" t="str">
        <f t="shared" si="46"/>
        <v>.</v>
      </c>
      <c r="N395" s="231" t="str">
        <f t="shared" si="47"/>
        <v>.</v>
      </c>
      <c r="O395" s="231" t="str">
        <f t="shared" si="48"/>
        <v>.</v>
      </c>
      <c r="P395" s="232" t="str">
        <f t="shared" si="50"/>
        <v>.</v>
      </c>
      <c r="Q395" s="233" t="str">
        <f t="shared" si="51"/>
        <v>.</v>
      </c>
      <c r="R395" s="140"/>
      <c r="S395" s="140"/>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row>
    <row r="396" spans="1:57" outlineLevel="1" x14ac:dyDescent="0.2">
      <c r="A396" s="234">
        <f>'Faults data'!A396</f>
        <v>379</v>
      </c>
      <c r="B396" s="320">
        <f>'Faults data'!B396</f>
        <v>0</v>
      </c>
      <c r="C396" s="223">
        <f>IFERROR(MATCH('Faults data'!F396,Lists!$C$11:$C$14,0),0)</f>
        <v>0</v>
      </c>
      <c r="D396" s="216">
        <f>VALUE('Faults data'!I396)</f>
        <v>0</v>
      </c>
      <c r="E396" s="224">
        <f t="shared" si="49"/>
        <v>0</v>
      </c>
      <c r="F396" s="224">
        <f>'Faults data'!M396</f>
        <v>0</v>
      </c>
      <c r="G396" s="224" t="str">
        <f>IF('Faults data'!N396=$G$17,$G$17,".")</f>
        <v>.</v>
      </c>
      <c r="H396" s="224" t="str">
        <f>IF(ISNUMBER('Faults data'!L396),'Faults data'!L396,".")</f>
        <v>.</v>
      </c>
      <c r="I396" s="224">
        <f>IF('Faults data'!S396=Lists!$F$11,0,1)</f>
        <v>1</v>
      </c>
      <c r="J396" s="240" t="str">
        <f t="shared" si="44"/>
        <v>.</v>
      </c>
      <c r="K396" s="241"/>
      <c r="L396" s="230" t="str">
        <f t="shared" si="45"/>
        <v>.</v>
      </c>
      <c r="M396" s="231" t="str">
        <f t="shared" si="46"/>
        <v>.</v>
      </c>
      <c r="N396" s="231" t="str">
        <f t="shared" si="47"/>
        <v>.</v>
      </c>
      <c r="O396" s="231" t="str">
        <f t="shared" si="48"/>
        <v>.</v>
      </c>
      <c r="P396" s="232" t="str">
        <f t="shared" si="50"/>
        <v>.</v>
      </c>
      <c r="Q396" s="233" t="str">
        <f t="shared" si="51"/>
        <v>.</v>
      </c>
      <c r="R396" s="140"/>
      <c r="S396" s="140"/>
      <c r="T396" s="140"/>
      <c r="U396" s="140"/>
      <c r="V396" s="140"/>
      <c r="W396" s="140"/>
      <c r="X396" s="140"/>
      <c r="Y396" s="140"/>
      <c r="Z396" s="140"/>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row>
    <row r="397" spans="1:57" outlineLevel="1" x14ac:dyDescent="0.2">
      <c r="A397" s="234">
        <f>'Faults data'!A397</f>
        <v>380</v>
      </c>
      <c r="B397" s="320">
        <f>'Faults data'!B397</f>
        <v>0</v>
      </c>
      <c r="C397" s="223">
        <f>IFERROR(MATCH('Faults data'!F397,Lists!$C$11:$C$14,0),0)</f>
        <v>0</v>
      </c>
      <c r="D397" s="216">
        <f>VALUE('Faults data'!I397)</f>
        <v>0</v>
      </c>
      <c r="E397" s="224">
        <f t="shared" si="49"/>
        <v>0</v>
      </c>
      <c r="F397" s="224">
        <f>'Faults data'!M397</f>
        <v>0</v>
      </c>
      <c r="G397" s="224" t="str">
        <f>IF('Faults data'!N397=$G$17,$G$17,".")</f>
        <v>.</v>
      </c>
      <c r="H397" s="224" t="str">
        <f>IF(ISNUMBER('Faults data'!L397),'Faults data'!L397,".")</f>
        <v>.</v>
      </c>
      <c r="I397" s="224">
        <f>IF('Faults data'!S397=Lists!$F$11,0,1)</f>
        <v>1</v>
      </c>
      <c r="J397" s="240" t="str">
        <f t="shared" si="44"/>
        <v>.</v>
      </c>
      <c r="K397" s="241"/>
      <c r="L397" s="230" t="str">
        <f t="shared" si="45"/>
        <v>.</v>
      </c>
      <c r="M397" s="231" t="str">
        <f t="shared" si="46"/>
        <v>.</v>
      </c>
      <c r="N397" s="231" t="str">
        <f t="shared" si="47"/>
        <v>.</v>
      </c>
      <c r="O397" s="231" t="str">
        <f t="shared" si="48"/>
        <v>.</v>
      </c>
      <c r="P397" s="232" t="str">
        <f t="shared" si="50"/>
        <v>.</v>
      </c>
      <c r="Q397" s="233" t="str">
        <f t="shared" si="51"/>
        <v>.</v>
      </c>
      <c r="R397" s="140"/>
      <c r="S397" s="140"/>
      <c r="T397" s="140"/>
      <c r="U397" s="140"/>
      <c r="V397" s="140"/>
      <c r="W397" s="140"/>
      <c r="X397" s="140"/>
      <c r="Y397" s="140"/>
      <c r="Z397" s="140"/>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row>
    <row r="398" spans="1:57" outlineLevel="1" x14ac:dyDescent="0.2">
      <c r="A398" s="234">
        <f>'Faults data'!A398</f>
        <v>381</v>
      </c>
      <c r="B398" s="320">
        <f>'Faults data'!B398</f>
        <v>0</v>
      </c>
      <c r="C398" s="223">
        <f>IFERROR(MATCH('Faults data'!F398,Lists!$C$11:$C$14,0),0)</f>
        <v>0</v>
      </c>
      <c r="D398" s="216">
        <f>VALUE('Faults data'!I398)</f>
        <v>0</v>
      </c>
      <c r="E398" s="224">
        <f t="shared" si="49"/>
        <v>0</v>
      </c>
      <c r="F398" s="224">
        <f>'Faults data'!M398</f>
        <v>0</v>
      </c>
      <c r="G398" s="224" t="str">
        <f>IF('Faults data'!N398=$G$17,$G$17,".")</f>
        <v>.</v>
      </c>
      <c r="H398" s="224" t="str">
        <f>IF(ISNUMBER('Faults data'!L398),'Faults data'!L398,".")</f>
        <v>.</v>
      </c>
      <c r="I398" s="224">
        <f>IF('Faults data'!S398=Lists!$F$11,0,1)</f>
        <v>1</v>
      </c>
      <c r="J398" s="240" t="str">
        <f t="shared" ref="J398:J461" si="52">IF(OR(C398&gt;0,E398=0,H398="."),".",H398)</f>
        <v>.</v>
      </c>
      <c r="K398" s="241"/>
      <c r="L398" s="230" t="str">
        <f t="shared" ref="L398:L461" si="53">IF(L$16=$F398,$J398,".")</f>
        <v>.</v>
      </c>
      <c r="M398" s="231" t="str">
        <f t="shared" ref="M398:M461" si="54">IF(AND(L398&gt;0,$G398=M$17),L398,".")</f>
        <v>.</v>
      </c>
      <c r="N398" s="231" t="str">
        <f t="shared" ref="N398:N461" si="55">IF(N$16=$F398,$J398,".")</f>
        <v>.</v>
      </c>
      <c r="O398" s="231" t="str">
        <f t="shared" si="48"/>
        <v>.</v>
      </c>
      <c r="P398" s="232" t="str">
        <f t="shared" si="50"/>
        <v>.</v>
      </c>
      <c r="Q398" s="233" t="str">
        <f t="shared" si="51"/>
        <v>.</v>
      </c>
      <c r="R398" s="140"/>
      <c r="S398" s="140"/>
      <c r="T398" s="140"/>
      <c r="U398" s="140"/>
      <c r="V398" s="140"/>
      <c r="W398" s="140"/>
      <c r="X398" s="140"/>
      <c r="Y398" s="140"/>
      <c r="Z398" s="140"/>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row>
    <row r="399" spans="1:57" outlineLevel="1" x14ac:dyDescent="0.2">
      <c r="A399" s="234">
        <f>'Faults data'!A399</f>
        <v>382</v>
      </c>
      <c r="B399" s="320">
        <f>'Faults data'!B399</f>
        <v>0</v>
      </c>
      <c r="C399" s="223">
        <f>IFERROR(MATCH('Faults data'!F399,Lists!$C$11:$C$14,0),0)</f>
        <v>0</v>
      </c>
      <c r="D399" s="216">
        <f>VALUE('Faults data'!I399)</f>
        <v>0</v>
      </c>
      <c r="E399" s="224">
        <f t="shared" si="49"/>
        <v>0</v>
      </c>
      <c r="F399" s="224">
        <f>'Faults data'!M399</f>
        <v>0</v>
      </c>
      <c r="G399" s="224" t="str">
        <f>IF('Faults data'!N399=$G$17,$G$17,".")</f>
        <v>.</v>
      </c>
      <c r="H399" s="224" t="str">
        <f>IF(ISNUMBER('Faults data'!L399),'Faults data'!L399,".")</f>
        <v>.</v>
      </c>
      <c r="I399" s="224">
        <f>IF('Faults data'!S399=Lists!$F$11,0,1)</f>
        <v>1</v>
      </c>
      <c r="J399" s="240" t="str">
        <f t="shared" si="52"/>
        <v>.</v>
      </c>
      <c r="K399" s="241"/>
      <c r="L399" s="230" t="str">
        <f t="shared" si="53"/>
        <v>.</v>
      </c>
      <c r="M399" s="231" t="str">
        <f t="shared" si="54"/>
        <v>.</v>
      </c>
      <c r="N399" s="231" t="str">
        <f t="shared" si="55"/>
        <v>.</v>
      </c>
      <c r="O399" s="231" t="str">
        <f t="shared" ref="O399:O462" si="56">IF(AND(N399&gt;=0,$G399=O$17),N399,".")</f>
        <v>.</v>
      </c>
      <c r="P399" s="232" t="str">
        <f t="shared" si="50"/>
        <v>.</v>
      </c>
      <c r="Q399" s="233" t="str">
        <f t="shared" si="51"/>
        <v>.</v>
      </c>
      <c r="R399" s="140"/>
      <c r="S399" s="140"/>
      <c r="T399" s="140"/>
      <c r="U399" s="140"/>
      <c r="V399" s="140"/>
      <c r="W399" s="140"/>
      <c r="X399" s="140"/>
      <c r="Y399" s="140"/>
      <c r="Z399" s="140"/>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row>
    <row r="400" spans="1:57" outlineLevel="1" x14ac:dyDescent="0.2">
      <c r="A400" s="234">
        <f>'Faults data'!A400</f>
        <v>383</v>
      </c>
      <c r="B400" s="320">
        <f>'Faults data'!B400</f>
        <v>0</v>
      </c>
      <c r="C400" s="223">
        <f>IFERROR(MATCH('Faults data'!F400,Lists!$C$11:$C$14,0),0)</f>
        <v>0</v>
      </c>
      <c r="D400" s="216">
        <f>VALUE('Faults data'!I400)</f>
        <v>0</v>
      </c>
      <c r="E400" s="224">
        <f t="shared" ref="E400:E463" si="57">IFERROR(IF(OR(D400&lt;$C$9,D400&gt;$C$10),0,1),0)</f>
        <v>0</v>
      </c>
      <c r="F400" s="224">
        <f>'Faults data'!M400</f>
        <v>0</v>
      </c>
      <c r="G400" s="224" t="str">
        <f>IF('Faults data'!N400=$G$17,$G$17,".")</f>
        <v>.</v>
      </c>
      <c r="H400" s="224" t="str">
        <f>IF(ISNUMBER('Faults data'!L400),'Faults data'!L400,".")</f>
        <v>.</v>
      </c>
      <c r="I400" s="224">
        <f>IF('Faults data'!S400=Lists!$F$11,0,1)</f>
        <v>1</v>
      </c>
      <c r="J400" s="240" t="str">
        <f t="shared" si="52"/>
        <v>.</v>
      </c>
      <c r="K400" s="241"/>
      <c r="L400" s="230" t="str">
        <f t="shared" si="53"/>
        <v>.</v>
      </c>
      <c r="M400" s="231" t="str">
        <f t="shared" si="54"/>
        <v>.</v>
      </c>
      <c r="N400" s="231" t="str">
        <f t="shared" si="55"/>
        <v>.</v>
      </c>
      <c r="O400" s="231" t="str">
        <f t="shared" si="56"/>
        <v>.</v>
      </c>
      <c r="P400" s="232" t="str">
        <f t="shared" si="50"/>
        <v>.</v>
      </c>
      <c r="Q400" s="233" t="str">
        <f t="shared" si="51"/>
        <v>.</v>
      </c>
      <c r="R400" s="140"/>
      <c r="S400" s="140"/>
      <c r="T400" s="140"/>
      <c r="U400" s="140"/>
      <c r="V400" s="140"/>
      <c r="W400" s="140"/>
      <c r="X400" s="140"/>
      <c r="Y400" s="140"/>
      <c r="Z400" s="14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row>
    <row r="401" spans="1:57" outlineLevel="1" x14ac:dyDescent="0.2">
      <c r="A401" s="234">
        <f>'Faults data'!A401</f>
        <v>384</v>
      </c>
      <c r="B401" s="320">
        <f>'Faults data'!B401</f>
        <v>0</v>
      </c>
      <c r="C401" s="223">
        <f>IFERROR(MATCH('Faults data'!F401,Lists!$C$11:$C$14,0),0)</f>
        <v>0</v>
      </c>
      <c r="D401" s="216">
        <f>VALUE('Faults data'!I401)</f>
        <v>0</v>
      </c>
      <c r="E401" s="224">
        <f t="shared" si="57"/>
        <v>0</v>
      </c>
      <c r="F401" s="224">
        <f>'Faults data'!M401</f>
        <v>0</v>
      </c>
      <c r="G401" s="224" t="str">
        <f>IF('Faults data'!N401=$G$17,$G$17,".")</f>
        <v>.</v>
      </c>
      <c r="H401" s="224" t="str">
        <f>IF(ISNUMBER('Faults data'!L401),'Faults data'!L401,".")</f>
        <v>.</v>
      </c>
      <c r="I401" s="224">
        <f>IF('Faults data'!S401=Lists!$F$11,0,1)</f>
        <v>1</v>
      </c>
      <c r="J401" s="240" t="str">
        <f t="shared" si="52"/>
        <v>.</v>
      </c>
      <c r="K401" s="241"/>
      <c r="L401" s="230" t="str">
        <f t="shared" si="53"/>
        <v>.</v>
      </c>
      <c r="M401" s="231" t="str">
        <f t="shared" si="54"/>
        <v>.</v>
      </c>
      <c r="N401" s="231" t="str">
        <f t="shared" si="55"/>
        <v>.</v>
      </c>
      <c r="O401" s="231" t="str">
        <f t="shared" si="56"/>
        <v>.</v>
      </c>
      <c r="P401" s="232" t="str">
        <f t="shared" si="50"/>
        <v>.</v>
      </c>
      <c r="Q401" s="233" t="str">
        <f t="shared" si="51"/>
        <v>.</v>
      </c>
      <c r="R401" s="140"/>
      <c r="S401" s="140"/>
      <c r="T401" s="140"/>
      <c r="U401" s="140"/>
      <c r="V401" s="140"/>
      <c r="W401" s="140"/>
      <c r="X401" s="140"/>
      <c r="Y401" s="140"/>
      <c r="Z401" s="140"/>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row>
    <row r="402" spans="1:57" outlineLevel="1" x14ac:dyDescent="0.2">
      <c r="A402" s="234">
        <f>'Faults data'!A402</f>
        <v>385</v>
      </c>
      <c r="B402" s="320">
        <f>'Faults data'!B402</f>
        <v>0</v>
      </c>
      <c r="C402" s="223">
        <f>IFERROR(MATCH('Faults data'!F402,Lists!$C$11:$C$14,0),0)</f>
        <v>0</v>
      </c>
      <c r="D402" s="216">
        <f>VALUE('Faults data'!I402)</f>
        <v>0</v>
      </c>
      <c r="E402" s="224">
        <f t="shared" si="57"/>
        <v>0</v>
      </c>
      <c r="F402" s="224">
        <f>'Faults data'!M402</f>
        <v>0</v>
      </c>
      <c r="G402" s="224" t="str">
        <f>IF('Faults data'!N402=$G$17,$G$17,".")</f>
        <v>.</v>
      </c>
      <c r="H402" s="224" t="str">
        <f>IF(ISNUMBER('Faults data'!L402),'Faults data'!L402,".")</f>
        <v>.</v>
      </c>
      <c r="I402" s="224">
        <f>IF('Faults data'!S402=Lists!$F$11,0,1)</f>
        <v>1</v>
      </c>
      <c r="J402" s="240" t="str">
        <f t="shared" si="52"/>
        <v>.</v>
      </c>
      <c r="K402" s="241"/>
      <c r="L402" s="230" t="str">
        <f t="shared" si="53"/>
        <v>.</v>
      </c>
      <c r="M402" s="231" t="str">
        <f t="shared" si="54"/>
        <v>.</v>
      </c>
      <c r="N402" s="231" t="str">
        <f t="shared" si="55"/>
        <v>.</v>
      </c>
      <c r="O402" s="231" t="str">
        <f t="shared" si="56"/>
        <v>.</v>
      </c>
      <c r="P402" s="232" t="str">
        <f t="shared" si="50"/>
        <v>.</v>
      </c>
      <c r="Q402" s="233" t="str">
        <f t="shared" si="51"/>
        <v>.</v>
      </c>
      <c r="R402" s="140"/>
      <c r="S402" s="140"/>
      <c r="T402" s="140"/>
      <c r="U402" s="140"/>
      <c r="V402" s="140"/>
      <c r="W402" s="140"/>
      <c r="X402" s="140"/>
      <c r="Y402" s="140"/>
      <c r="Z402" s="140"/>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row>
    <row r="403" spans="1:57" outlineLevel="1" x14ac:dyDescent="0.2">
      <c r="A403" s="234">
        <f>'Faults data'!A403</f>
        <v>386</v>
      </c>
      <c r="B403" s="320">
        <f>'Faults data'!B403</f>
        <v>0</v>
      </c>
      <c r="C403" s="223">
        <f>IFERROR(MATCH('Faults data'!F403,Lists!$C$11:$C$14,0),0)</f>
        <v>0</v>
      </c>
      <c r="D403" s="216">
        <f>VALUE('Faults data'!I403)</f>
        <v>0</v>
      </c>
      <c r="E403" s="224">
        <f t="shared" si="57"/>
        <v>0</v>
      </c>
      <c r="F403" s="224">
        <f>'Faults data'!M403</f>
        <v>0</v>
      </c>
      <c r="G403" s="224" t="str">
        <f>IF('Faults data'!N403=$G$17,$G$17,".")</f>
        <v>.</v>
      </c>
      <c r="H403" s="224" t="str">
        <f>IF(ISNUMBER('Faults data'!L403),'Faults data'!L403,".")</f>
        <v>.</v>
      </c>
      <c r="I403" s="224">
        <f>IF('Faults data'!S403=Lists!$F$11,0,1)</f>
        <v>1</v>
      </c>
      <c r="J403" s="240" t="str">
        <f t="shared" si="52"/>
        <v>.</v>
      </c>
      <c r="K403" s="241"/>
      <c r="L403" s="230" t="str">
        <f t="shared" si="53"/>
        <v>.</v>
      </c>
      <c r="M403" s="231" t="str">
        <f t="shared" si="54"/>
        <v>.</v>
      </c>
      <c r="N403" s="231" t="str">
        <f t="shared" si="55"/>
        <v>.</v>
      </c>
      <c r="O403" s="231" t="str">
        <f t="shared" si="56"/>
        <v>.</v>
      </c>
      <c r="P403" s="232" t="str">
        <f t="shared" si="50"/>
        <v>.</v>
      </c>
      <c r="Q403" s="233" t="str">
        <f t="shared" si="51"/>
        <v>.</v>
      </c>
      <c r="R403" s="140"/>
      <c r="S403" s="140"/>
      <c r="T403" s="140"/>
      <c r="U403" s="140"/>
      <c r="V403" s="140"/>
      <c r="W403" s="140"/>
      <c r="X403" s="140"/>
      <c r="Y403" s="140"/>
      <c r="Z403" s="140"/>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row>
    <row r="404" spans="1:57" outlineLevel="1" x14ac:dyDescent="0.2">
      <c r="A404" s="234">
        <f>'Faults data'!A404</f>
        <v>387</v>
      </c>
      <c r="B404" s="320">
        <f>'Faults data'!B404</f>
        <v>0</v>
      </c>
      <c r="C404" s="223">
        <f>IFERROR(MATCH('Faults data'!F404,Lists!$C$11:$C$14,0),0)</f>
        <v>0</v>
      </c>
      <c r="D404" s="216">
        <f>VALUE('Faults data'!I404)</f>
        <v>0</v>
      </c>
      <c r="E404" s="224">
        <f t="shared" si="57"/>
        <v>0</v>
      </c>
      <c r="F404" s="224">
        <f>'Faults data'!M404</f>
        <v>0</v>
      </c>
      <c r="G404" s="224" t="str">
        <f>IF('Faults data'!N404=$G$17,$G$17,".")</f>
        <v>.</v>
      </c>
      <c r="H404" s="224" t="str">
        <f>IF(ISNUMBER('Faults data'!L404),'Faults data'!L404,".")</f>
        <v>.</v>
      </c>
      <c r="I404" s="224">
        <f>IF('Faults data'!S404=Lists!$F$11,0,1)</f>
        <v>1</v>
      </c>
      <c r="J404" s="240" t="str">
        <f t="shared" si="52"/>
        <v>.</v>
      </c>
      <c r="K404" s="241"/>
      <c r="L404" s="230" t="str">
        <f t="shared" si="53"/>
        <v>.</v>
      </c>
      <c r="M404" s="231" t="str">
        <f t="shared" si="54"/>
        <v>.</v>
      </c>
      <c r="N404" s="231" t="str">
        <f t="shared" si="55"/>
        <v>.</v>
      </c>
      <c r="O404" s="231" t="str">
        <f t="shared" si="56"/>
        <v>.</v>
      </c>
      <c r="P404" s="232" t="str">
        <f t="shared" si="50"/>
        <v>.</v>
      </c>
      <c r="Q404" s="233" t="str">
        <f t="shared" si="51"/>
        <v>.</v>
      </c>
      <c r="R404" s="140"/>
      <c r="S404" s="140"/>
      <c r="T404" s="140"/>
      <c r="U404" s="140"/>
      <c r="V404" s="140"/>
      <c r="W404" s="140"/>
      <c r="X404" s="140"/>
      <c r="Y404" s="140"/>
      <c r="Z404" s="140"/>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row>
    <row r="405" spans="1:57" outlineLevel="1" x14ac:dyDescent="0.2">
      <c r="A405" s="234">
        <f>'Faults data'!A405</f>
        <v>388</v>
      </c>
      <c r="B405" s="320">
        <f>'Faults data'!B405</f>
        <v>0</v>
      </c>
      <c r="C405" s="223">
        <f>IFERROR(MATCH('Faults data'!F405,Lists!$C$11:$C$14,0),0)</f>
        <v>0</v>
      </c>
      <c r="D405" s="216">
        <f>VALUE('Faults data'!I405)</f>
        <v>0</v>
      </c>
      <c r="E405" s="224">
        <f t="shared" si="57"/>
        <v>0</v>
      </c>
      <c r="F405" s="224">
        <f>'Faults data'!M405</f>
        <v>0</v>
      </c>
      <c r="G405" s="224" t="str">
        <f>IF('Faults data'!N405=$G$17,$G$17,".")</f>
        <v>.</v>
      </c>
      <c r="H405" s="224" t="str">
        <f>IF(ISNUMBER('Faults data'!L405),'Faults data'!L405,".")</f>
        <v>.</v>
      </c>
      <c r="I405" s="224">
        <f>IF('Faults data'!S405=Lists!$F$11,0,1)</f>
        <v>1</v>
      </c>
      <c r="J405" s="240" t="str">
        <f t="shared" si="52"/>
        <v>.</v>
      </c>
      <c r="K405" s="241"/>
      <c r="L405" s="230" t="str">
        <f t="shared" si="53"/>
        <v>.</v>
      </c>
      <c r="M405" s="231" t="str">
        <f t="shared" si="54"/>
        <v>.</v>
      </c>
      <c r="N405" s="231" t="str">
        <f t="shared" si="55"/>
        <v>.</v>
      </c>
      <c r="O405" s="231" t="str">
        <f t="shared" si="56"/>
        <v>.</v>
      </c>
      <c r="P405" s="232" t="str">
        <f t="shared" si="50"/>
        <v>.</v>
      </c>
      <c r="Q405" s="233" t="str">
        <f t="shared" si="51"/>
        <v>.</v>
      </c>
      <c r="R405" s="140"/>
      <c r="S405" s="140"/>
      <c r="T405" s="140"/>
      <c r="U405" s="140"/>
      <c r="V405" s="140"/>
      <c r="W405" s="140"/>
      <c r="X405" s="140"/>
      <c r="Y405" s="140"/>
      <c r="Z405" s="140"/>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row>
    <row r="406" spans="1:57" outlineLevel="1" x14ac:dyDescent="0.2">
      <c r="A406" s="234">
        <f>'Faults data'!A406</f>
        <v>389</v>
      </c>
      <c r="B406" s="320">
        <f>'Faults data'!B406</f>
        <v>0</v>
      </c>
      <c r="C406" s="223">
        <f>IFERROR(MATCH('Faults data'!F406,Lists!$C$11:$C$14,0),0)</f>
        <v>0</v>
      </c>
      <c r="D406" s="216">
        <f>VALUE('Faults data'!I406)</f>
        <v>0</v>
      </c>
      <c r="E406" s="224">
        <f t="shared" si="57"/>
        <v>0</v>
      </c>
      <c r="F406" s="224">
        <f>'Faults data'!M406</f>
        <v>0</v>
      </c>
      <c r="G406" s="224" t="str">
        <f>IF('Faults data'!N406=$G$17,$G$17,".")</f>
        <v>.</v>
      </c>
      <c r="H406" s="224" t="str">
        <f>IF(ISNUMBER('Faults data'!L406),'Faults data'!L406,".")</f>
        <v>.</v>
      </c>
      <c r="I406" s="224">
        <f>IF('Faults data'!S406=Lists!$F$11,0,1)</f>
        <v>1</v>
      </c>
      <c r="J406" s="240" t="str">
        <f t="shared" si="52"/>
        <v>.</v>
      </c>
      <c r="K406" s="241"/>
      <c r="L406" s="230" t="str">
        <f t="shared" si="53"/>
        <v>.</v>
      </c>
      <c r="M406" s="231" t="str">
        <f t="shared" si="54"/>
        <v>.</v>
      </c>
      <c r="N406" s="231" t="str">
        <f t="shared" si="55"/>
        <v>.</v>
      </c>
      <c r="O406" s="231" t="str">
        <f t="shared" si="56"/>
        <v>.</v>
      </c>
      <c r="P406" s="232" t="str">
        <f t="shared" si="50"/>
        <v>.</v>
      </c>
      <c r="Q406" s="233" t="str">
        <f t="shared" si="51"/>
        <v>.</v>
      </c>
      <c r="R406" s="140"/>
      <c r="S406" s="140"/>
      <c r="T406" s="140"/>
      <c r="U406" s="140"/>
      <c r="V406" s="140"/>
      <c r="W406" s="140"/>
      <c r="X406" s="140"/>
      <c r="Y406" s="140"/>
      <c r="Z406" s="140"/>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row>
    <row r="407" spans="1:57" outlineLevel="1" x14ac:dyDescent="0.2">
      <c r="A407" s="234">
        <f>'Faults data'!A407</f>
        <v>390</v>
      </c>
      <c r="B407" s="320">
        <f>'Faults data'!B407</f>
        <v>0</v>
      </c>
      <c r="C407" s="223">
        <f>IFERROR(MATCH('Faults data'!F407,Lists!$C$11:$C$14,0),0)</f>
        <v>0</v>
      </c>
      <c r="D407" s="216">
        <f>VALUE('Faults data'!I407)</f>
        <v>0</v>
      </c>
      <c r="E407" s="224">
        <f t="shared" si="57"/>
        <v>0</v>
      </c>
      <c r="F407" s="224">
        <f>'Faults data'!M407</f>
        <v>0</v>
      </c>
      <c r="G407" s="224" t="str">
        <f>IF('Faults data'!N407=$G$17,$G$17,".")</f>
        <v>.</v>
      </c>
      <c r="H407" s="224" t="str">
        <f>IF(ISNUMBER('Faults data'!L407),'Faults data'!L407,".")</f>
        <v>.</v>
      </c>
      <c r="I407" s="224">
        <f>IF('Faults data'!S407=Lists!$F$11,0,1)</f>
        <v>1</v>
      </c>
      <c r="J407" s="240" t="str">
        <f t="shared" si="52"/>
        <v>.</v>
      </c>
      <c r="K407" s="241"/>
      <c r="L407" s="230" t="str">
        <f t="shared" si="53"/>
        <v>.</v>
      </c>
      <c r="M407" s="231" t="str">
        <f t="shared" si="54"/>
        <v>.</v>
      </c>
      <c r="N407" s="231" t="str">
        <f t="shared" si="55"/>
        <v>.</v>
      </c>
      <c r="O407" s="231" t="str">
        <f t="shared" si="56"/>
        <v>.</v>
      </c>
      <c r="P407" s="232" t="str">
        <f t="shared" ref="P407:P470" si="58">IF(L407&gt;P$9,L407,".")</f>
        <v>.</v>
      </c>
      <c r="Q407" s="233" t="str">
        <f t="shared" ref="Q407:Q470" si="59">IF(N407&gt;Q$9,N407,".")</f>
        <v>.</v>
      </c>
      <c r="R407" s="140"/>
      <c r="S407" s="140"/>
      <c r="T407" s="140"/>
      <c r="U407" s="140"/>
      <c r="V407" s="140"/>
      <c r="W407" s="140"/>
      <c r="X407" s="140"/>
      <c r="Y407" s="140"/>
      <c r="Z407" s="140"/>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row>
    <row r="408" spans="1:57" outlineLevel="1" x14ac:dyDescent="0.2">
      <c r="A408" s="234">
        <f>'Faults data'!A408</f>
        <v>391</v>
      </c>
      <c r="B408" s="320">
        <f>'Faults data'!B408</f>
        <v>0</v>
      </c>
      <c r="C408" s="223">
        <f>IFERROR(MATCH('Faults data'!F408,Lists!$C$11:$C$14,0),0)</f>
        <v>0</v>
      </c>
      <c r="D408" s="216">
        <f>VALUE('Faults data'!I408)</f>
        <v>0</v>
      </c>
      <c r="E408" s="224">
        <f t="shared" si="57"/>
        <v>0</v>
      </c>
      <c r="F408" s="224">
        <f>'Faults data'!M408</f>
        <v>0</v>
      </c>
      <c r="G408" s="224" t="str">
        <f>IF('Faults data'!N408=$G$17,$G$17,".")</f>
        <v>.</v>
      </c>
      <c r="H408" s="224" t="str">
        <f>IF(ISNUMBER('Faults data'!L408),'Faults data'!L408,".")</f>
        <v>.</v>
      </c>
      <c r="I408" s="224">
        <f>IF('Faults data'!S408=Lists!$F$11,0,1)</f>
        <v>1</v>
      </c>
      <c r="J408" s="240" t="str">
        <f t="shared" si="52"/>
        <v>.</v>
      </c>
      <c r="K408" s="241"/>
      <c r="L408" s="230" t="str">
        <f t="shared" si="53"/>
        <v>.</v>
      </c>
      <c r="M408" s="231" t="str">
        <f t="shared" si="54"/>
        <v>.</v>
      </c>
      <c r="N408" s="231" t="str">
        <f t="shared" si="55"/>
        <v>.</v>
      </c>
      <c r="O408" s="231" t="str">
        <f t="shared" si="56"/>
        <v>.</v>
      </c>
      <c r="P408" s="232" t="str">
        <f t="shared" si="58"/>
        <v>.</v>
      </c>
      <c r="Q408" s="233" t="str">
        <f t="shared" si="59"/>
        <v>.</v>
      </c>
      <c r="R408" s="140"/>
      <c r="S408" s="140"/>
      <c r="T408" s="140"/>
      <c r="U408" s="140"/>
      <c r="V408" s="140"/>
      <c r="W408" s="140"/>
      <c r="X408" s="140"/>
      <c r="Y408" s="140"/>
      <c r="Z408" s="140"/>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row>
    <row r="409" spans="1:57" outlineLevel="1" x14ac:dyDescent="0.2">
      <c r="A409" s="234">
        <f>'Faults data'!A409</f>
        <v>392</v>
      </c>
      <c r="B409" s="320">
        <f>'Faults data'!B409</f>
        <v>0</v>
      </c>
      <c r="C409" s="223">
        <f>IFERROR(MATCH('Faults data'!F409,Lists!$C$11:$C$14,0),0)</f>
        <v>0</v>
      </c>
      <c r="D409" s="216">
        <f>VALUE('Faults data'!I409)</f>
        <v>0</v>
      </c>
      <c r="E409" s="224">
        <f t="shared" si="57"/>
        <v>0</v>
      </c>
      <c r="F409" s="224">
        <f>'Faults data'!M409</f>
        <v>0</v>
      </c>
      <c r="G409" s="224" t="str">
        <f>IF('Faults data'!N409=$G$17,$G$17,".")</f>
        <v>.</v>
      </c>
      <c r="H409" s="224" t="str">
        <f>IF(ISNUMBER('Faults data'!L409),'Faults data'!L409,".")</f>
        <v>.</v>
      </c>
      <c r="I409" s="224">
        <f>IF('Faults data'!S409=Lists!$F$11,0,1)</f>
        <v>1</v>
      </c>
      <c r="J409" s="240" t="str">
        <f t="shared" si="52"/>
        <v>.</v>
      </c>
      <c r="K409" s="241"/>
      <c r="L409" s="230" t="str">
        <f t="shared" si="53"/>
        <v>.</v>
      </c>
      <c r="M409" s="231" t="str">
        <f t="shared" si="54"/>
        <v>.</v>
      </c>
      <c r="N409" s="231" t="str">
        <f t="shared" si="55"/>
        <v>.</v>
      </c>
      <c r="O409" s="231" t="str">
        <f t="shared" si="56"/>
        <v>.</v>
      </c>
      <c r="P409" s="232" t="str">
        <f t="shared" si="58"/>
        <v>.</v>
      </c>
      <c r="Q409" s="233" t="str">
        <f t="shared" si="59"/>
        <v>.</v>
      </c>
      <c r="R409" s="140"/>
      <c r="S409" s="140"/>
      <c r="T409" s="140"/>
      <c r="U409" s="140"/>
      <c r="V409" s="140"/>
      <c r="W409" s="140"/>
      <c r="X409" s="140"/>
      <c r="Y409" s="140"/>
      <c r="Z409" s="140"/>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row>
    <row r="410" spans="1:57" outlineLevel="1" x14ac:dyDescent="0.2">
      <c r="A410" s="234">
        <f>'Faults data'!A410</f>
        <v>393</v>
      </c>
      <c r="B410" s="320">
        <f>'Faults data'!B410</f>
        <v>0</v>
      </c>
      <c r="C410" s="223">
        <f>IFERROR(MATCH('Faults data'!F410,Lists!$C$11:$C$14,0),0)</f>
        <v>0</v>
      </c>
      <c r="D410" s="216">
        <f>VALUE('Faults data'!I410)</f>
        <v>0</v>
      </c>
      <c r="E410" s="224">
        <f t="shared" si="57"/>
        <v>0</v>
      </c>
      <c r="F410" s="224">
        <f>'Faults data'!M410</f>
        <v>0</v>
      </c>
      <c r="G410" s="224" t="str">
        <f>IF('Faults data'!N410=$G$17,$G$17,".")</f>
        <v>.</v>
      </c>
      <c r="H410" s="224" t="str">
        <f>IF(ISNUMBER('Faults data'!L410),'Faults data'!L410,".")</f>
        <v>.</v>
      </c>
      <c r="I410" s="224">
        <f>IF('Faults data'!S410=Lists!$F$11,0,1)</f>
        <v>1</v>
      </c>
      <c r="J410" s="240" t="str">
        <f t="shared" si="52"/>
        <v>.</v>
      </c>
      <c r="K410" s="241"/>
      <c r="L410" s="230" t="str">
        <f t="shared" si="53"/>
        <v>.</v>
      </c>
      <c r="M410" s="231" t="str">
        <f t="shared" si="54"/>
        <v>.</v>
      </c>
      <c r="N410" s="231" t="str">
        <f t="shared" si="55"/>
        <v>.</v>
      </c>
      <c r="O410" s="231" t="str">
        <f t="shared" si="56"/>
        <v>.</v>
      </c>
      <c r="P410" s="232" t="str">
        <f t="shared" si="58"/>
        <v>.</v>
      </c>
      <c r="Q410" s="233" t="str">
        <f t="shared" si="59"/>
        <v>.</v>
      </c>
      <c r="R410" s="140"/>
      <c r="S410" s="140"/>
      <c r="T410" s="140"/>
      <c r="U410" s="140"/>
      <c r="V410" s="140"/>
      <c r="W410" s="140"/>
      <c r="X410" s="140"/>
      <c r="Y410" s="140"/>
      <c r="Z410" s="14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row>
    <row r="411" spans="1:57" outlineLevel="1" x14ac:dyDescent="0.2">
      <c r="A411" s="234">
        <f>'Faults data'!A411</f>
        <v>394</v>
      </c>
      <c r="B411" s="320">
        <f>'Faults data'!B411</f>
        <v>0</v>
      </c>
      <c r="C411" s="223">
        <f>IFERROR(MATCH('Faults data'!F411,Lists!$C$11:$C$14,0),0)</f>
        <v>0</v>
      </c>
      <c r="D411" s="216">
        <f>VALUE('Faults data'!I411)</f>
        <v>0</v>
      </c>
      <c r="E411" s="224">
        <f t="shared" si="57"/>
        <v>0</v>
      </c>
      <c r="F411" s="224">
        <f>'Faults data'!M411</f>
        <v>0</v>
      </c>
      <c r="G411" s="224" t="str">
        <f>IF('Faults data'!N411=$G$17,$G$17,".")</f>
        <v>.</v>
      </c>
      <c r="H411" s="224" t="str">
        <f>IF(ISNUMBER('Faults data'!L411),'Faults data'!L411,".")</f>
        <v>.</v>
      </c>
      <c r="I411" s="224">
        <f>IF('Faults data'!S411=Lists!$F$11,0,1)</f>
        <v>1</v>
      </c>
      <c r="J411" s="240" t="str">
        <f t="shared" si="52"/>
        <v>.</v>
      </c>
      <c r="K411" s="241"/>
      <c r="L411" s="230" t="str">
        <f t="shared" si="53"/>
        <v>.</v>
      </c>
      <c r="M411" s="231" t="str">
        <f t="shared" si="54"/>
        <v>.</v>
      </c>
      <c r="N411" s="231" t="str">
        <f t="shared" si="55"/>
        <v>.</v>
      </c>
      <c r="O411" s="231" t="str">
        <f t="shared" si="56"/>
        <v>.</v>
      </c>
      <c r="P411" s="232" t="str">
        <f t="shared" si="58"/>
        <v>.</v>
      </c>
      <c r="Q411" s="233" t="str">
        <f t="shared" si="59"/>
        <v>.</v>
      </c>
      <c r="R411" s="140"/>
      <c r="S411" s="140"/>
      <c r="T411" s="140"/>
      <c r="U411" s="140"/>
      <c r="V411" s="140"/>
      <c r="W411" s="140"/>
      <c r="X411" s="140"/>
      <c r="Y411" s="140"/>
      <c r="Z411" s="140"/>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row>
    <row r="412" spans="1:57" outlineLevel="1" x14ac:dyDescent="0.2">
      <c r="A412" s="234">
        <f>'Faults data'!A412</f>
        <v>395</v>
      </c>
      <c r="B412" s="320">
        <f>'Faults data'!B412</f>
        <v>0</v>
      </c>
      <c r="C412" s="223">
        <f>IFERROR(MATCH('Faults data'!F412,Lists!$C$11:$C$14,0),0)</f>
        <v>0</v>
      </c>
      <c r="D412" s="216">
        <f>VALUE('Faults data'!I412)</f>
        <v>0</v>
      </c>
      <c r="E412" s="224">
        <f t="shared" si="57"/>
        <v>0</v>
      </c>
      <c r="F412" s="224">
        <f>'Faults data'!M412</f>
        <v>0</v>
      </c>
      <c r="G412" s="224" t="str">
        <f>IF('Faults data'!N412=$G$17,$G$17,".")</f>
        <v>.</v>
      </c>
      <c r="H412" s="224" t="str">
        <f>IF(ISNUMBER('Faults data'!L412),'Faults data'!L412,".")</f>
        <v>.</v>
      </c>
      <c r="I412" s="224">
        <f>IF('Faults data'!S412=Lists!$F$11,0,1)</f>
        <v>1</v>
      </c>
      <c r="J412" s="240" t="str">
        <f t="shared" si="52"/>
        <v>.</v>
      </c>
      <c r="K412" s="241"/>
      <c r="L412" s="230" t="str">
        <f t="shared" si="53"/>
        <v>.</v>
      </c>
      <c r="M412" s="231" t="str">
        <f t="shared" si="54"/>
        <v>.</v>
      </c>
      <c r="N412" s="231" t="str">
        <f t="shared" si="55"/>
        <v>.</v>
      </c>
      <c r="O412" s="231" t="str">
        <f t="shared" si="56"/>
        <v>.</v>
      </c>
      <c r="P412" s="232" t="str">
        <f t="shared" si="58"/>
        <v>.</v>
      </c>
      <c r="Q412" s="233" t="str">
        <f t="shared" si="59"/>
        <v>.</v>
      </c>
      <c r="R412" s="140"/>
      <c r="S412" s="140"/>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row>
    <row r="413" spans="1:57" outlineLevel="1" x14ac:dyDescent="0.2">
      <c r="A413" s="234">
        <f>'Faults data'!A413</f>
        <v>396</v>
      </c>
      <c r="B413" s="320">
        <f>'Faults data'!B413</f>
        <v>0</v>
      </c>
      <c r="C413" s="223">
        <f>IFERROR(MATCH('Faults data'!F413,Lists!$C$11:$C$14,0),0)</f>
        <v>0</v>
      </c>
      <c r="D413" s="216">
        <f>VALUE('Faults data'!I413)</f>
        <v>0</v>
      </c>
      <c r="E413" s="224">
        <f t="shared" si="57"/>
        <v>0</v>
      </c>
      <c r="F413" s="224">
        <f>'Faults data'!M413</f>
        <v>0</v>
      </c>
      <c r="G413" s="224" t="str">
        <f>IF('Faults data'!N413=$G$17,$G$17,".")</f>
        <v>.</v>
      </c>
      <c r="H413" s="224" t="str">
        <f>IF(ISNUMBER('Faults data'!L413),'Faults data'!L413,".")</f>
        <v>.</v>
      </c>
      <c r="I413" s="224">
        <f>IF('Faults data'!S413=Lists!$F$11,0,1)</f>
        <v>1</v>
      </c>
      <c r="J413" s="240" t="str">
        <f t="shared" si="52"/>
        <v>.</v>
      </c>
      <c r="K413" s="241"/>
      <c r="L413" s="230" t="str">
        <f t="shared" si="53"/>
        <v>.</v>
      </c>
      <c r="M413" s="231" t="str">
        <f t="shared" si="54"/>
        <v>.</v>
      </c>
      <c r="N413" s="231" t="str">
        <f t="shared" si="55"/>
        <v>.</v>
      </c>
      <c r="O413" s="231" t="str">
        <f t="shared" si="56"/>
        <v>.</v>
      </c>
      <c r="P413" s="232" t="str">
        <f t="shared" si="58"/>
        <v>.</v>
      </c>
      <c r="Q413" s="233" t="str">
        <f t="shared" si="59"/>
        <v>.</v>
      </c>
      <c r="R413" s="140"/>
      <c r="S413" s="140"/>
      <c r="T413" s="140"/>
      <c r="U413" s="140"/>
      <c r="V413" s="140"/>
      <c r="W413" s="140"/>
      <c r="X413" s="140"/>
      <c r="Y413" s="140"/>
      <c r="Z413" s="140"/>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row>
    <row r="414" spans="1:57" outlineLevel="1" x14ac:dyDescent="0.2">
      <c r="A414" s="234">
        <f>'Faults data'!A414</f>
        <v>397</v>
      </c>
      <c r="B414" s="320">
        <f>'Faults data'!B414</f>
        <v>0</v>
      </c>
      <c r="C414" s="223">
        <f>IFERROR(MATCH('Faults data'!F414,Lists!$C$11:$C$14,0),0)</f>
        <v>0</v>
      </c>
      <c r="D414" s="216">
        <f>VALUE('Faults data'!I414)</f>
        <v>0</v>
      </c>
      <c r="E414" s="224">
        <f t="shared" si="57"/>
        <v>0</v>
      </c>
      <c r="F414" s="224">
        <f>'Faults data'!M414</f>
        <v>0</v>
      </c>
      <c r="G414" s="224" t="str">
        <f>IF('Faults data'!N414=$G$17,$G$17,".")</f>
        <v>.</v>
      </c>
      <c r="H414" s="224" t="str">
        <f>IF(ISNUMBER('Faults data'!L414),'Faults data'!L414,".")</f>
        <v>.</v>
      </c>
      <c r="I414" s="224">
        <f>IF('Faults data'!S414=Lists!$F$11,0,1)</f>
        <v>1</v>
      </c>
      <c r="J414" s="240" t="str">
        <f t="shared" si="52"/>
        <v>.</v>
      </c>
      <c r="K414" s="241"/>
      <c r="L414" s="230" t="str">
        <f t="shared" si="53"/>
        <v>.</v>
      </c>
      <c r="M414" s="231" t="str">
        <f t="shared" si="54"/>
        <v>.</v>
      </c>
      <c r="N414" s="231" t="str">
        <f t="shared" si="55"/>
        <v>.</v>
      </c>
      <c r="O414" s="231" t="str">
        <f t="shared" si="56"/>
        <v>.</v>
      </c>
      <c r="P414" s="232" t="str">
        <f t="shared" si="58"/>
        <v>.</v>
      </c>
      <c r="Q414" s="233" t="str">
        <f t="shared" si="59"/>
        <v>.</v>
      </c>
      <c r="R414" s="140"/>
      <c r="S414" s="140"/>
      <c r="T414" s="140"/>
      <c r="U414" s="140"/>
      <c r="V414" s="140"/>
      <c r="W414" s="140"/>
      <c r="X414" s="140"/>
      <c r="Y414" s="140"/>
      <c r="Z414" s="140"/>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row>
    <row r="415" spans="1:57" outlineLevel="1" x14ac:dyDescent="0.2">
      <c r="A415" s="234">
        <f>'Faults data'!A415</f>
        <v>398</v>
      </c>
      <c r="B415" s="320">
        <f>'Faults data'!B415</f>
        <v>0</v>
      </c>
      <c r="C415" s="223">
        <f>IFERROR(MATCH('Faults data'!F415,Lists!$C$11:$C$14,0),0)</f>
        <v>0</v>
      </c>
      <c r="D415" s="216">
        <f>VALUE('Faults data'!I415)</f>
        <v>0</v>
      </c>
      <c r="E415" s="224">
        <f t="shared" si="57"/>
        <v>0</v>
      </c>
      <c r="F415" s="224">
        <f>'Faults data'!M415</f>
        <v>0</v>
      </c>
      <c r="G415" s="224" t="str">
        <f>IF('Faults data'!N415=$G$17,$G$17,".")</f>
        <v>.</v>
      </c>
      <c r="H415" s="224" t="str">
        <f>IF(ISNUMBER('Faults data'!L415),'Faults data'!L415,".")</f>
        <v>.</v>
      </c>
      <c r="I415" s="224">
        <f>IF('Faults data'!S415=Lists!$F$11,0,1)</f>
        <v>1</v>
      </c>
      <c r="J415" s="240" t="str">
        <f t="shared" si="52"/>
        <v>.</v>
      </c>
      <c r="K415" s="241"/>
      <c r="L415" s="230" t="str">
        <f t="shared" si="53"/>
        <v>.</v>
      </c>
      <c r="M415" s="231" t="str">
        <f t="shared" si="54"/>
        <v>.</v>
      </c>
      <c r="N415" s="231" t="str">
        <f t="shared" si="55"/>
        <v>.</v>
      </c>
      <c r="O415" s="231" t="str">
        <f t="shared" si="56"/>
        <v>.</v>
      </c>
      <c r="P415" s="232" t="str">
        <f t="shared" si="58"/>
        <v>.</v>
      </c>
      <c r="Q415" s="233" t="str">
        <f t="shared" si="59"/>
        <v>.</v>
      </c>
      <c r="R415" s="140"/>
      <c r="S415" s="140"/>
      <c r="T415" s="140"/>
      <c r="U415" s="140"/>
      <c r="V415" s="140"/>
      <c r="W415" s="140"/>
      <c r="X415" s="140"/>
      <c r="Y415" s="140"/>
      <c r="Z415" s="140"/>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row>
    <row r="416" spans="1:57" outlineLevel="1" x14ac:dyDescent="0.2">
      <c r="A416" s="234">
        <f>'Faults data'!A416</f>
        <v>399</v>
      </c>
      <c r="B416" s="320">
        <f>'Faults data'!B416</f>
        <v>0</v>
      </c>
      <c r="C416" s="223">
        <f>IFERROR(MATCH('Faults data'!F416,Lists!$C$11:$C$14,0),0)</f>
        <v>0</v>
      </c>
      <c r="D416" s="216">
        <f>VALUE('Faults data'!I416)</f>
        <v>0</v>
      </c>
      <c r="E416" s="224">
        <f t="shared" si="57"/>
        <v>0</v>
      </c>
      <c r="F416" s="224">
        <f>'Faults data'!M416</f>
        <v>0</v>
      </c>
      <c r="G416" s="224" t="str">
        <f>IF('Faults data'!N416=$G$17,$G$17,".")</f>
        <v>.</v>
      </c>
      <c r="H416" s="224" t="str">
        <f>IF(ISNUMBER('Faults data'!L416),'Faults data'!L416,".")</f>
        <v>.</v>
      </c>
      <c r="I416" s="224">
        <f>IF('Faults data'!S416=Lists!$F$11,0,1)</f>
        <v>1</v>
      </c>
      <c r="J416" s="240" t="str">
        <f t="shared" si="52"/>
        <v>.</v>
      </c>
      <c r="K416" s="241"/>
      <c r="L416" s="230" t="str">
        <f t="shared" si="53"/>
        <v>.</v>
      </c>
      <c r="M416" s="231" t="str">
        <f t="shared" si="54"/>
        <v>.</v>
      </c>
      <c r="N416" s="231" t="str">
        <f t="shared" si="55"/>
        <v>.</v>
      </c>
      <c r="O416" s="231" t="str">
        <f t="shared" si="56"/>
        <v>.</v>
      </c>
      <c r="P416" s="232" t="str">
        <f t="shared" si="58"/>
        <v>.</v>
      </c>
      <c r="Q416" s="233" t="str">
        <f t="shared" si="59"/>
        <v>.</v>
      </c>
      <c r="R416" s="140"/>
      <c r="S416" s="140"/>
      <c r="T416" s="140"/>
      <c r="U416" s="140"/>
      <c r="V416" s="140"/>
      <c r="W416" s="140"/>
      <c r="X416" s="140"/>
      <c r="Y416" s="140"/>
      <c r="Z416" s="140"/>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row>
    <row r="417" spans="1:57" outlineLevel="1" x14ac:dyDescent="0.2">
      <c r="A417" s="234">
        <f>'Faults data'!A417</f>
        <v>400</v>
      </c>
      <c r="B417" s="320">
        <f>'Faults data'!B417</f>
        <v>0</v>
      </c>
      <c r="C417" s="223">
        <f>IFERROR(MATCH('Faults data'!F417,Lists!$C$11:$C$14,0),0)</f>
        <v>0</v>
      </c>
      <c r="D417" s="216">
        <f>VALUE('Faults data'!I417)</f>
        <v>0</v>
      </c>
      <c r="E417" s="224">
        <f t="shared" si="57"/>
        <v>0</v>
      </c>
      <c r="F417" s="224">
        <f>'Faults data'!M417</f>
        <v>0</v>
      </c>
      <c r="G417" s="224" t="str">
        <f>IF('Faults data'!N417=$G$17,$G$17,".")</f>
        <v>.</v>
      </c>
      <c r="H417" s="224" t="str">
        <f>IF(ISNUMBER('Faults data'!L417),'Faults data'!L417,".")</f>
        <v>.</v>
      </c>
      <c r="I417" s="224">
        <f>IF('Faults data'!S417=Lists!$F$11,0,1)</f>
        <v>1</v>
      </c>
      <c r="J417" s="240" t="str">
        <f t="shared" si="52"/>
        <v>.</v>
      </c>
      <c r="K417" s="241"/>
      <c r="L417" s="230" t="str">
        <f t="shared" si="53"/>
        <v>.</v>
      </c>
      <c r="M417" s="231" t="str">
        <f t="shared" si="54"/>
        <v>.</v>
      </c>
      <c r="N417" s="231" t="str">
        <f t="shared" si="55"/>
        <v>.</v>
      </c>
      <c r="O417" s="231" t="str">
        <f t="shared" si="56"/>
        <v>.</v>
      </c>
      <c r="P417" s="232" t="str">
        <f t="shared" si="58"/>
        <v>.</v>
      </c>
      <c r="Q417" s="233" t="str">
        <f t="shared" si="59"/>
        <v>.</v>
      </c>
      <c r="R417" s="140"/>
      <c r="S417" s="140"/>
      <c r="T417" s="140"/>
      <c r="U417" s="140"/>
      <c r="V417" s="140"/>
      <c r="W417" s="140"/>
      <c r="X417" s="140"/>
      <c r="Y417" s="140"/>
      <c r="Z417" s="140"/>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row>
    <row r="418" spans="1:57" outlineLevel="1" x14ac:dyDescent="0.2">
      <c r="A418" s="234">
        <f>'Faults data'!A418</f>
        <v>401</v>
      </c>
      <c r="B418" s="320">
        <f>'Faults data'!B418</f>
        <v>0</v>
      </c>
      <c r="C418" s="223">
        <f>IFERROR(MATCH('Faults data'!F418,Lists!$C$11:$C$14,0),0)</f>
        <v>0</v>
      </c>
      <c r="D418" s="216">
        <f>VALUE('Faults data'!I418)</f>
        <v>0</v>
      </c>
      <c r="E418" s="224">
        <f t="shared" si="57"/>
        <v>0</v>
      </c>
      <c r="F418" s="224">
        <f>'Faults data'!M418</f>
        <v>0</v>
      </c>
      <c r="G418" s="224" t="str">
        <f>IF('Faults data'!N418=$G$17,$G$17,".")</f>
        <v>.</v>
      </c>
      <c r="H418" s="224" t="str">
        <f>IF(ISNUMBER('Faults data'!L418),'Faults data'!L418,".")</f>
        <v>.</v>
      </c>
      <c r="I418" s="224">
        <f>IF('Faults data'!S418=Lists!$F$11,0,1)</f>
        <v>1</v>
      </c>
      <c r="J418" s="240" t="str">
        <f t="shared" si="52"/>
        <v>.</v>
      </c>
      <c r="K418" s="241"/>
      <c r="L418" s="230" t="str">
        <f t="shared" si="53"/>
        <v>.</v>
      </c>
      <c r="M418" s="231" t="str">
        <f t="shared" si="54"/>
        <v>.</v>
      </c>
      <c r="N418" s="231" t="str">
        <f t="shared" si="55"/>
        <v>.</v>
      </c>
      <c r="O418" s="231" t="str">
        <f t="shared" si="56"/>
        <v>.</v>
      </c>
      <c r="P418" s="232" t="str">
        <f t="shared" si="58"/>
        <v>.</v>
      </c>
      <c r="Q418" s="233" t="str">
        <f t="shared" si="59"/>
        <v>.</v>
      </c>
      <c r="R418" s="140"/>
      <c r="S418" s="140"/>
      <c r="T418" s="140"/>
      <c r="U418" s="140"/>
      <c r="V418" s="140"/>
      <c r="W418" s="140"/>
      <c r="X418" s="140"/>
      <c r="Y418" s="140"/>
      <c r="Z418" s="140"/>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row>
    <row r="419" spans="1:57" outlineLevel="1" x14ac:dyDescent="0.2">
      <c r="A419" s="234">
        <f>'Faults data'!A419</f>
        <v>402</v>
      </c>
      <c r="B419" s="320">
        <f>'Faults data'!B419</f>
        <v>0</v>
      </c>
      <c r="C419" s="223">
        <f>IFERROR(MATCH('Faults data'!F419,Lists!$C$11:$C$14,0),0)</f>
        <v>0</v>
      </c>
      <c r="D419" s="216">
        <f>VALUE('Faults data'!I419)</f>
        <v>0</v>
      </c>
      <c r="E419" s="224">
        <f t="shared" si="57"/>
        <v>0</v>
      </c>
      <c r="F419" s="224">
        <f>'Faults data'!M419</f>
        <v>0</v>
      </c>
      <c r="G419" s="224" t="str">
        <f>IF('Faults data'!N419=$G$17,$G$17,".")</f>
        <v>.</v>
      </c>
      <c r="H419" s="224" t="str">
        <f>IF(ISNUMBER('Faults data'!L419),'Faults data'!L419,".")</f>
        <v>.</v>
      </c>
      <c r="I419" s="224">
        <f>IF('Faults data'!S419=Lists!$F$11,0,1)</f>
        <v>1</v>
      </c>
      <c r="J419" s="240" t="str">
        <f t="shared" si="52"/>
        <v>.</v>
      </c>
      <c r="K419" s="241"/>
      <c r="L419" s="230" t="str">
        <f t="shared" si="53"/>
        <v>.</v>
      </c>
      <c r="M419" s="231" t="str">
        <f t="shared" si="54"/>
        <v>.</v>
      </c>
      <c r="N419" s="231" t="str">
        <f t="shared" si="55"/>
        <v>.</v>
      </c>
      <c r="O419" s="231" t="str">
        <f t="shared" si="56"/>
        <v>.</v>
      </c>
      <c r="P419" s="232" t="str">
        <f t="shared" si="58"/>
        <v>.</v>
      </c>
      <c r="Q419" s="233" t="str">
        <f t="shared" si="59"/>
        <v>.</v>
      </c>
      <c r="R419" s="140"/>
      <c r="S419" s="140"/>
      <c r="T419" s="140"/>
      <c r="U419" s="140"/>
      <c r="V419" s="140"/>
      <c r="W419" s="140"/>
      <c r="X419" s="140"/>
      <c r="Y419" s="140"/>
      <c r="Z419" s="140"/>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row>
    <row r="420" spans="1:57" outlineLevel="1" x14ac:dyDescent="0.2">
      <c r="A420" s="234">
        <f>'Faults data'!A420</f>
        <v>403</v>
      </c>
      <c r="B420" s="320">
        <f>'Faults data'!B420</f>
        <v>0</v>
      </c>
      <c r="C420" s="223">
        <f>IFERROR(MATCH('Faults data'!F420,Lists!$C$11:$C$14,0),0)</f>
        <v>0</v>
      </c>
      <c r="D420" s="216">
        <f>VALUE('Faults data'!I420)</f>
        <v>0</v>
      </c>
      <c r="E420" s="224">
        <f t="shared" si="57"/>
        <v>0</v>
      </c>
      <c r="F420" s="224">
        <f>'Faults data'!M420</f>
        <v>0</v>
      </c>
      <c r="G420" s="224" t="str">
        <f>IF('Faults data'!N420=$G$17,$G$17,".")</f>
        <v>.</v>
      </c>
      <c r="H420" s="224" t="str">
        <f>IF(ISNUMBER('Faults data'!L420),'Faults data'!L420,".")</f>
        <v>.</v>
      </c>
      <c r="I420" s="224">
        <f>IF('Faults data'!S420=Lists!$F$11,0,1)</f>
        <v>1</v>
      </c>
      <c r="J420" s="240" t="str">
        <f t="shared" si="52"/>
        <v>.</v>
      </c>
      <c r="K420" s="241"/>
      <c r="L420" s="230" t="str">
        <f t="shared" si="53"/>
        <v>.</v>
      </c>
      <c r="M420" s="231" t="str">
        <f t="shared" si="54"/>
        <v>.</v>
      </c>
      <c r="N420" s="231" t="str">
        <f t="shared" si="55"/>
        <v>.</v>
      </c>
      <c r="O420" s="231" t="str">
        <f t="shared" si="56"/>
        <v>.</v>
      </c>
      <c r="P420" s="232" t="str">
        <f t="shared" si="58"/>
        <v>.</v>
      </c>
      <c r="Q420" s="233" t="str">
        <f t="shared" si="59"/>
        <v>.</v>
      </c>
      <c r="R420" s="140"/>
      <c r="S420" s="140"/>
      <c r="T420" s="140"/>
      <c r="U420" s="140"/>
      <c r="V420" s="140"/>
      <c r="W420" s="140"/>
      <c r="X420" s="140"/>
      <c r="Y420" s="140"/>
      <c r="Z420" s="14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row>
    <row r="421" spans="1:57" outlineLevel="1" x14ac:dyDescent="0.2">
      <c r="A421" s="234">
        <f>'Faults data'!A421</f>
        <v>404</v>
      </c>
      <c r="B421" s="320">
        <f>'Faults data'!B421</f>
        <v>0</v>
      </c>
      <c r="C421" s="223">
        <f>IFERROR(MATCH('Faults data'!F421,Lists!$C$11:$C$14,0),0)</f>
        <v>0</v>
      </c>
      <c r="D421" s="216">
        <f>VALUE('Faults data'!I421)</f>
        <v>0</v>
      </c>
      <c r="E421" s="224">
        <f t="shared" si="57"/>
        <v>0</v>
      </c>
      <c r="F421" s="224">
        <f>'Faults data'!M421</f>
        <v>0</v>
      </c>
      <c r="G421" s="224" t="str">
        <f>IF('Faults data'!N421=$G$17,$G$17,".")</f>
        <v>.</v>
      </c>
      <c r="H421" s="224" t="str">
        <f>IF(ISNUMBER('Faults data'!L421),'Faults data'!L421,".")</f>
        <v>.</v>
      </c>
      <c r="I421" s="224">
        <f>IF('Faults data'!S421=Lists!$F$11,0,1)</f>
        <v>1</v>
      </c>
      <c r="J421" s="240" t="str">
        <f t="shared" si="52"/>
        <v>.</v>
      </c>
      <c r="K421" s="241"/>
      <c r="L421" s="230" t="str">
        <f t="shared" si="53"/>
        <v>.</v>
      </c>
      <c r="M421" s="231" t="str">
        <f t="shared" si="54"/>
        <v>.</v>
      </c>
      <c r="N421" s="231" t="str">
        <f t="shared" si="55"/>
        <v>.</v>
      </c>
      <c r="O421" s="231" t="str">
        <f t="shared" si="56"/>
        <v>.</v>
      </c>
      <c r="P421" s="232" t="str">
        <f t="shared" si="58"/>
        <v>.</v>
      </c>
      <c r="Q421" s="233" t="str">
        <f t="shared" si="59"/>
        <v>.</v>
      </c>
      <c r="R421" s="140"/>
      <c r="S421" s="140"/>
      <c r="T421" s="140"/>
      <c r="U421" s="140"/>
      <c r="V421" s="140"/>
      <c r="W421" s="140"/>
      <c r="X421" s="140"/>
      <c r="Y421" s="140"/>
      <c r="Z421" s="140"/>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row>
    <row r="422" spans="1:57" outlineLevel="1" x14ac:dyDescent="0.2">
      <c r="A422" s="234">
        <f>'Faults data'!A422</f>
        <v>405</v>
      </c>
      <c r="B422" s="320">
        <f>'Faults data'!B422</f>
        <v>0</v>
      </c>
      <c r="C422" s="223">
        <f>IFERROR(MATCH('Faults data'!F422,Lists!$C$11:$C$14,0),0)</f>
        <v>0</v>
      </c>
      <c r="D422" s="216">
        <f>VALUE('Faults data'!I422)</f>
        <v>0</v>
      </c>
      <c r="E422" s="224">
        <f t="shared" si="57"/>
        <v>0</v>
      </c>
      <c r="F422" s="224">
        <f>'Faults data'!M422</f>
        <v>0</v>
      </c>
      <c r="G422" s="224" t="str">
        <f>IF('Faults data'!N422=$G$17,$G$17,".")</f>
        <v>.</v>
      </c>
      <c r="H422" s="224" t="str">
        <f>IF(ISNUMBER('Faults data'!L422),'Faults data'!L422,".")</f>
        <v>.</v>
      </c>
      <c r="I422" s="224">
        <f>IF('Faults data'!S422=Lists!$F$11,0,1)</f>
        <v>1</v>
      </c>
      <c r="J422" s="240" t="str">
        <f t="shared" si="52"/>
        <v>.</v>
      </c>
      <c r="K422" s="241"/>
      <c r="L422" s="230" t="str">
        <f t="shared" si="53"/>
        <v>.</v>
      </c>
      <c r="M422" s="231" t="str">
        <f t="shared" si="54"/>
        <v>.</v>
      </c>
      <c r="N422" s="231" t="str">
        <f t="shared" si="55"/>
        <v>.</v>
      </c>
      <c r="O422" s="231" t="str">
        <f t="shared" si="56"/>
        <v>.</v>
      </c>
      <c r="P422" s="232" t="str">
        <f t="shared" si="58"/>
        <v>.</v>
      </c>
      <c r="Q422" s="233" t="str">
        <f t="shared" si="59"/>
        <v>.</v>
      </c>
      <c r="R422" s="140"/>
      <c r="S422" s="140"/>
      <c r="T422" s="140"/>
      <c r="U422" s="140"/>
      <c r="V422" s="140"/>
      <c r="W422" s="140"/>
      <c r="X422" s="140"/>
      <c r="Y422" s="140"/>
      <c r="Z422" s="140"/>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row>
    <row r="423" spans="1:57" outlineLevel="1" x14ac:dyDescent="0.2">
      <c r="A423" s="234">
        <f>'Faults data'!A423</f>
        <v>406</v>
      </c>
      <c r="B423" s="320">
        <f>'Faults data'!B423</f>
        <v>0</v>
      </c>
      <c r="C423" s="223">
        <f>IFERROR(MATCH('Faults data'!F423,Lists!$C$11:$C$14,0),0)</f>
        <v>0</v>
      </c>
      <c r="D423" s="216">
        <f>VALUE('Faults data'!I423)</f>
        <v>0</v>
      </c>
      <c r="E423" s="224">
        <f t="shared" si="57"/>
        <v>0</v>
      </c>
      <c r="F423" s="224">
        <f>'Faults data'!M423</f>
        <v>0</v>
      </c>
      <c r="G423" s="224" t="str">
        <f>IF('Faults data'!N423=$G$17,$G$17,".")</f>
        <v>.</v>
      </c>
      <c r="H423" s="224" t="str">
        <f>IF(ISNUMBER('Faults data'!L423),'Faults data'!L423,".")</f>
        <v>.</v>
      </c>
      <c r="I423" s="224">
        <f>IF('Faults data'!S423=Lists!$F$11,0,1)</f>
        <v>1</v>
      </c>
      <c r="J423" s="240" t="str">
        <f t="shared" si="52"/>
        <v>.</v>
      </c>
      <c r="K423" s="241"/>
      <c r="L423" s="230" t="str">
        <f t="shared" si="53"/>
        <v>.</v>
      </c>
      <c r="M423" s="231" t="str">
        <f t="shared" si="54"/>
        <v>.</v>
      </c>
      <c r="N423" s="231" t="str">
        <f t="shared" si="55"/>
        <v>.</v>
      </c>
      <c r="O423" s="231" t="str">
        <f t="shared" si="56"/>
        <v>.</v>
      </c>
      <c r="P423" s="232" t="str">
        <f t="shared" si="58"/>
        <v>.</v>
      </c>
      <c r="Q423" s="233" t="str">
        <f t="shared" si="59"/>
        <v>.</v>
      </c>
      <c r="R423" s="140"/>
      <c r="S423" s="140"/>
      <c r="T423" s="140"/>
      <c r="U423" s="140"/>
      <c r="V423" s="140"/>
      <c r="W423" s="140"/>
      <c r="X423" s="140"/>
      <c r="Y423" s="140"/>
      <c r="Z423" s="140"/>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row>
    <row r="424" spans="1:57" outlineLevel="1" x14ac:dyDescent="0.2">
      <c r="A424" s="234">
        <f>'Faults data'!A424</f>
        <v>407</v>
      </c>
      <c r="B424" s="320">
        <f>'Faults data'!B424</f>
        <v>0</v>
      </c>
      <c r="C424" s="223">
        <f>IFERROR(MATCH('Faults data'!F424,Lists!$C$11:$C$14,0),0)</f>
        <v>0</v>
      </c>
      <c r="D424" s="216">
        <f>VALUE('Faults data'!I424)</f>
        <v>0</v>
      </c>
      <c r="E424" s="224">
        <f t="shared" si="57"/>
        <v>0</v>
      </c>
      <c r="F424" s="224">
        <f>'Faults data'!M424</f>
        <v>0</v>
      </c>
      <c r="G424" s="224" t="str">
        <f>IF('Faults data'!N424=$G$17,$G$17,".")</f>
        <v>.</v>
      </c>
      <c r="H424" s="224" t="str">
        <f>IF(ISNUMBER('Faults data'!L424),'Faults data'!L424,".")</f>
        <v>.</v>
      </c>
      <c r="I424" s="224">
        <f>IF('Faults data'!S424=Lists!$F$11,0,1)</f>
        <v>1</v>
      </c>
      <c r="J424" s="240" t="str">
        <f t="shared" si="52"/>
        <v>.</v>
      </c>
      <c r="K424" s="241"/>
      <c r="L424" s="230" t="str">
        <f t="shared" si="53"/>
        <v>.</v>
      </c>
      <c r="M424" s="231" t="str">
        <f t="shared" si="54"/>
        <v>.</v>
      </c>
      <c r="N424" s="231" t="str">
        <f t="shared" si="55"/>
        <v>.</v>
      </c>
      <c r="O424" s="231" t="str">
        <f t="shared" si="56"/>
        <v>.</v>
      </c>
      <c r="P424" s="232" t="str">
        <f t="shared" si="58"/>
        <v>.</v>
      </c>
      <c r="Q424" s="233" t="str">
        <f t="shared" si="59"/>
        <v>.</v>
      </c>
      <c r="R424" s="140"/>
      <c r="S424" s="140"/>
      <c r="T424" s="140"/>
      <c r="U424" s="140"/>
      <c r="V424" s="140"/>
      <c r="W424" s="140"/>
      <c r="X424" s="140"/>
      <c r="Y424" s="140"/>
      <c r="Z424" s="140"/>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row>
    <row r="425" spans="1:57" outlineLevel="1" x14ac:dyDescent="0.2">
      <c r="A425" s="234">
        <f>'Faults data'!A425</f>
        <v>408</v>
      </c>
      <c r="B425" s="320">
        <f>'Faults data'!B425</f>
        <v>0</v>
      </c>
      <c r="C425" s="223">
        <f>IFERROR(MATCH('Faults data'!F425,Lists!$C$11:$C$14,0),0)</f>
        <v>0</v>
      </c>
      <c r="D425" s="216">
        <f>VALUE('Faults data'!I425)</f>
        <v>0</v>
      </c>
      <c r="E425" s="224">
        <f t="shared" si="57"/>
        <v>0</v>
      </c>
      <c r="F425" s="224">
        <f>'Faults data'!M425</f>
        <v>0</v>
      </c>
      <c r="G425" s="224" t="str">
        <f>IF('Faults data'!N425=$G$17,$G$17,".")</f>
        <v>.</v>
      </c>
      <c r="H425" s="224" t="str">
        <f>IF(ISNUMBER('Faults data'!L425),'Faults data'!L425,".")</f>
        <v>.</v>
      </c>
      <c r="I425" s="224">
        <f>IF('Faults data'!S425=Lists!$F$11,0,1)</f>
        <v>1</v>
      </c>
      <c r="J425" s="240" t="str">
        <f t="shared" si="52"/>
        <v>.</v>
      </c>
      <c r="K425" s="241"/>
      <c r="L425" s="230" t="str">
        <f t="shared" si="53"/>
        <v>.</v>
      </c>
      <c r="M425" s="231" t="str">
        <f t="shared" si="54"/>
        <v>.</v>
      </c>
      <c r="N425" s="231" t="str">
        <f t="shared" si="55"/>
        <v>.</v>
      </c>
      <c r="O425" s="231" t="str">
        <f t="shared" si="56"/>
        <v>.</v>
      </c>
      <c r="P425" s="232" t="str">
        <f t="shared" si="58"/>
        <v>.</v>
      </c>
      <c r="Q425" s="233" t="str">
        <f t="shared" si="59"/>
        <v>.</v>
      </c>
      <c r="R425" s="140"/>
      <c r="S425" s="140"/>
      <c r="T425" s="140"/>
      <c r="U425" s="140"/>
      <c r="V425" s="140"/>
      <c r="W425" s="140"/>
      <c r="X425" s="140"/>
      <c r="Y425" s="140"/>
      <c r="Z425" s="140"/>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row>
    <row r="426" spans="1:57" outlineLevel="1" x14ac:dyDescent="0.2">
      <c r="A426" s="234">
        <f>'Faults data'!A426</f>
        <v>409</v>
      </c>
      <c r="B426" s="320">
        <f>'Faults data'!B426</f>
        <v>0</v>
      </c>
      <c r="C426" s="223">
        <f>IFERROR(MATCH('Faults data'!F426,Lists!$C$11:$C$14,0),0)</f>
        <v>0</v>
      </c>
      <c r="D426" s="216">
        <f>VALUE('Faults data'!I426)</f>
        <v>0</v>
      </c>
      <c r="E426" s="224">
        <f t="shared" si="57"/>
        <v>0</v>
      </c>
      <c r="F426" s="224">
        <f>'Faults data'!M426</f>
        <v>0</v>
      </c>
      <c r="G426" s="224" t="str">
        <f>IF('Faults data'!N426=$G$17,$G$17,".")</f>
        <v>.</v>
      </c>
      <c r="H426" s="224" t="str">
        <f>IF(ISNUMBER('Faults data'!L426),'Faults data'!L426,".")</f>
        <v>.</v>
      </c>
      <c r="I426" s="224">
        <f>IF('Faults data'!S426=Lists!$F$11,0,1)</f>
        <v>1</v>
      </c>
      <c r="J426" s="240" t="str">
        <f t="shared" si="52"/>
        <v>.</v>
      </c>
      <c r="K426" s="241"/>
      <c r="L426" s="230" t="str">
        <f t="shared" si="53"/>
        <v>.</v>
      </c>
      <c r="M426" s="231" t="str">
        <f t="shared" si="54"/>
        <v>.</v>
      </c>
      <c r="N426" s="231" t="str">
        <f t="shared" si="55"/>
        <v>.</v>
      </c>
      <c r="O426" s="231" t="str">
        <f t="shared" si="56"/>
        <v>.</v>
      </c>
      <c r="P426" s="232" t="str">
        <f t="shared" si="58"/>
        <v>.</v>
      </c>
      <c r="Q426" s="233" t="str">
        <f t="shared" si="59"/>
        <v>.</v>
      </c>
      <c r="R426" s="140"/>
      <c r="S426" s="140"/>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row>
    <row r="427" spans="1:57" outlineLevel="1" x14ac:dyDescent="0.2">
      <c r="A427" s="234">
        <f>'Faults data'!A427</f>
        <v>410</v>
      </c>
      <c r="B427" s="320">
        <f>'Faults data'!B427</f>
        <v>0</v>
      </c>
      <c r="C427" s="223">
        <f>IFERROR(MATCH('Faults data'!F427,Lists!$C$11:$C$14,0),0)</f>
        <v>0</v>
      </c>
      <c r="D427" s="216">
        <f>VALUE('Faults data'!I427)</f>
        <v>0</v>
      </c>
      <c r="E427" s="224">
        <f t="shared" si="57"/>
        <v>0</v>
      </c>
      <c r="F427" s="224">
        <f>'Faults data'!M427</f>
        <v>0</v>
      </c>
      <c r="G427" s="224" t="str">
        <f>IF('Faults data'!N427=$G$17,$G$17,".")</f>
        <v>.</v>
      </c>
      <c r="H427" s="224" t="str">
        <f>IF(ISNUMBER('Faults data'!L427),'Faults data'!L427,".")</f>
        <v>.</v>
      </c>
      <c r="I427" s="224">
        <f>IF('Faults data'!S427=Lists!$F$11,0,1)</f>
        <v>1</v>
      </c>
      <c r="J427" s="240" t="str">
        <f t="shared" si="52"/>
        <v>.</v>
      </c>
      <c r="K427" s="241"/>
      <c r="L427" s="230" t="str">
        <f t="shared" si="53"/>
        <v>.</v>
      </c>
      <c r="M427" s="231" t="str">
        <f t="shared" si="54"/>
        <v>.</v>
      </c>
      <c r="N427" s="231" t="str">
        <f t="shared" si="55"/>
        <v>.</v>
      </c>
      <c r="O427" s="231" t="str">
        <f t="shared" si="56"/>
        <v>.</v>
      </c>
      <c r="P427" s="232" t="str">
        <f t="shared" si="58"/>
        <v>.</v>
      </c>
      <c r="Q427" s="233" t="str">
        <f t="shared" si="59"/>
        <v>.</v>
      </c>
      <c r="R427" s="140"/>
      <c r="S427" s="140"/>
      <c r="T427" s="140"/>
      <c r="U427" s="140"/>
      <c r="V427" s="140"/>
      <c r="W427" s="140"/>
      <c r="X427" s="140"/>
      <c r="Y427" s="140"/>
      <c r="Z427" s="140"/>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row>
    <row r="428" spans="1:57" outlineLevel="1" x14ac:dyDescent="0.2">
      <c r="A428" s="234">
        <f>'Faults data'!A428</f>
        <v>411</v>
      </c>
      <c r="B428" s="320">
        <f>'Faults data'!B428</f>
        <v>0</v>
      </c>
      <c r="C428" s="223">
        <f>IFERROR(MATCH('Faults data'!F428,Lists!$C$11:$C$14,0),0)</f>
        <v>0</v>
      </c>
      <c r="D428" s="216">
        <f>VALUE('Faults data'!I428)</f>
        <v>0</v>
      </c>
      <c r="E428" s="224">
        <f t="shared" si="57"/>
        <v>0</v>
      </c>
      <c r="F428" s="224">
        <f>'Faults data'!M428</f>
        <v>0</v>
      </c>
      <c r="G428" s="224" t="str">
        <f>IF('Faults data'!N428=$G$17,$G$17,".")</f>
        <v>.</v>
      </c>
      <c r="H428" s="224" t="str">
        <f>IF(ISNUMBER('Faults data'!L428),'Faults data'!L428,".")</f>
        <v>.</v>
      </c>
      <c r="I428" s="224">
        <f>IF('Faults data'!S428=Lists!$F$11,0,1)</f>
        <v>1</v>
      </c>
      <c r="J428" s="240" t="str">
        <f t="shared" si="52"/>
        <v>.</v>
      </c>
      <c r="K428" s="241"/>
      <c r="L428" s="230" t="str">
        <f t="shared" si="53"/>
        <v>.</v>
      </c>
      <c r="M428" s="231" t="str">
        <f t="shared" si="54"/>
        <v>.</v>
      </c>
      <c r="N428" s="231" t="str">
        <f t="shared" si="55"/>
        <v>.</v>
      </c>
      <c r="O428" s="231" t="str">
        <f t="shared" si="56"/>
        <v>.</v>
      </c>
      <c r="P428" s="232" t="str">
        <f t="shared" si="58"/>
        <v>.</v>
      </c>
      <c r="Q428" s="233" t="str">
        <f t="shared" si="59"/>
        <v>.</v>
      </c>
      <c r="R428" s="140"/>
      <c r="S428" s="140"/>
      <c r="T428" s="140"/>
      <c r="U428" s="140"/>
      <c r="V428" s="140"/>
      <c r="W428" s="140"/>
      <c r="X428" s="140"/>
      <c r="Y428" s="140"/>
      <c r="Z428" s="140"/>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row>
    <row r="429" spans="1:57" outlineLevel="1" x14ac:dyDescent="0.2">
      <c r="A429" s="234">
        <f>'Faults data'!A429</f>
        <v>412</v>
      </c>
      <c r="B429" s="320">
        <f>'Faults data'!B429</f>
        <v>0</v>
      </c>
      <c r="C429" s="223">
        <f>IFERROR(MATCH('Faults data'!F429,Lists!$C$11:$C$14,0),0)</f>
        <v>0</v>
      </c>
      <c r="D429" s="216">
        <f>VALUE('Faults data'!I429)</f>
        <v>0</v>
      </c>
      <c r="E429" s="224">
        <f t="shared" si="57"/>
        <v>0</v>
      </c>
      <c r="F429" s="224">
        <f>'Faults data'!M429</f>
        <v>0</v>
      </c>
      <c r="G429" s="224" t="str">
        <f>IF('Faults data'!N429=$G$17,$G$17,".")</f>
        <v>.</v>
      </c>
      <c r="H429" s="224" t="str">
        <f>IF(ISNUMBER('Faults data'!L429),'Faults data'!L429,".")</f>
        <v>.</v>
      </c>
      <c r="I429" s="224">
        <f>IF('Faults data'!S429=Lists!$F$11,0,1)</f>
        <v>1</v>
      </c>
      <c r="J429" s="240" t="str">
        <f t="shared" si="52"/>
        <v>.</v>
      </c>
      <c r="K429" s="241"/>
      <c r="L429" s="230" t="str">
        <f t="shared" si="53"/>
        <v>.</v>
      </c>
      <c r="M429" s="231" t="str">
        <f t="shared" si="54"/>
        <v>.</v>
      </c>
      <c r="N429" s="231" t="str">
        <f t="shared" si="55"/>
        <v>.</v>
      </c>
      <c r="O429" s="231" t="str">
        <f t="shared" si="56"/>
        <v>.</v>
      </c>
      <c r="P429" s="232" t="str">
        <f t="shared" si="58"/>
        <v>.</v>
      </c>
      <c r="Q429" s="233" t="str">
        <f t="shared" si="59"/>
        <v>.</v>
      </c>
      <c r="R429" s="140"/>
      <c r="S429" s="140"/>
      <c r="T429" s="140"/>
      <c r="U429" s="140"/>
      <c r="V429" s="140"/>
      <c r="W429" s="140"/>
      <c r="X429" s="140"/>
      <c r="Y429" s="140"/>
      <c r="Z429" s="140"/>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row>
    <row r="430" spans="1:57" outlineLevel="1" x14ac:dyDescent="0.2">
      <c r="A430" s="234">
        <f>'Faults data'!A430</f>
        <v>413</v>
      </c>
      <c r="B430" s="320">
        <f>'Faults data'!B430</f>
        <v>0</v>
      </c>
      <c r="C430" s="223">
        <f>IFERROR(MATCH('Faults data'!F430,Lists!$C$11:$C$14,0),0)</f>
        <v>0</v>
      </c>
      <c r="D430" s="216">
        <f>VALUE('Faults data'!I430)</f>
        <v>0</v>
      </c>
      <c r="E430" s="224">
        <f t="shared" si="57"/>
        <v>0</v>
      </c>
      <c r="F430" s="224">
        <f>'Faults data'!M430</f>
        <v>0</v>
      </c>
      <c r="G430" s="224" t="str">
        <f>IF('Faults data'!N430=$G$17,$G$17,".")</f>
        <v>.</v>
      </c>
      <c r="H430" s="224" t="str">
        <f>IF(ISNUMBER('Faults data'!L430),'Faults data'!L430,".")</f>
        <v>.</v>
      </c>
      <c r="I430" s="224">
        <f>IF('Faults data'!S430=Lists!$F$11,0,1)</f>
        <v>1</v>
      </c>
      <c r="J430" s="240" t="str">
        <f t="shared" si="52"/>
        <v>.</v>
      </c>
      <c r="K430" s="241"/>
      <c r="L430" s="230" t="str">
        <f t="shared" si="53"/>
        <v>.</v>
      </c>
      <c r="M430" s="231" t="str">
        <f t="shared" si="54"/>
        <v>.</v>
      </c>
      <c r="N430" s="231" t="str">
        <f t="shared" si="55"/>
        <v>.</v>
      </c>
      <c r="O430" s="231" t="str">
        <f t="shared" si="56"/>
        <v>.</v>
      </c>
      <c r="P430" s="232" t="str">
        <f t="shared" si="58"/>
        <v>.</v>
      </c>
      <c r="Q430" s="233" t="str">
        <f t="shared" si="59"/>
        <v>.</v>
      </c>
      <c r="R430" s="140"/>
      <c r="S430" s="140"/>
      <c r="T430" s="140"/>
      <c r="U430" s="140"/>
      <c r="V430" s="140"/>
      <c r="W430" s="140"/>
      <c r="X430" s="140"/>
      <c r="Y430" s="140"/>
      <c r="Z430" s="14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row>
    <row r="431" spans="1:57" outlineLevel="1" x14ac:dyDescent="0.2">
      <c r="A431" s="234">
        <f>'Faults data'!A431</f>
        <v>414</v>
      </c>
      <c r="B431" s="320">
        <f>'Faults data'!B431</f>
        <v>0</v>
      </c>
      <c r="C431" s="223">
        <f>IFERROR(MATCH('Faults data'!F431,Lists!$C$11:$C$14,0),0)</f>
        <v>0</v>
      </c>
      <c r="D431" s="216">
        <f>VALUE('Faults data'!I431)</f>
        <v>0</v>
      </c>
      <c r="E431" s="224">
        <f t="shared" si="57"/>
        <v>0</v>
      </c>
      <c r="F431" s="224">
        <f>'Faults data'!M431</f>
        <v>0</v>
      </c>
      <c r="G431" s="224" t="str">
        <f>IF('Faults data'!N431=$G$17,$G$17,".")</f>
        <v>.</v>
      </c>
      <c r="H431" s="224" t="str">
        <f>IF(ISNUMBER('Faults data'!L431),'Faults data'!L431,".")</f>
        <v>.</v>
      </c>
      <c r="I431" s="224">
        <f>IF('Faults data'!S431=Lists!$F$11,0,1)</f>
        <v>1</v>
      </c>
      <c r="J431" s="240" t="str">
        <f t="shared" si="52"/>
        <v>.</v>
      </c>
      <c r="K431" s="241"/>
      <c r="L431" s="230" t="str">
        <f t="shared" si="53"/>
        <v>.</v>
      </c>
      <c r="M431" s="231" t="str">
        <f t="shared" si="54"/>
        <v>.</v>
      </c>
      <c r="N431" s="231" t="str">
        <f t="shared" si="55"/>
        <v>.</v>
      </c>
      <c r="O431" s="231" t="str">
        <f t="shared" si="56"/>
        <v>.</v>
      </c>
      <c r="P431" s="232" t="str">
        <f t="shared" si="58"/>
        <v>.</v>
      </c>
      <c r="Q431" s="233" t="str">
        <f t="shared" si="59"/>
        <v>.</v>
      </c>
      <c r="R431" s="140"/>
      <c r="S431" s="140"/>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row>
    <row r="432" spans="1:57" outlineLevel="1" x14ac:dyDescent="0.2">
      <c r="A432" s="234">
        <f>'Faults data'!A432</f>
        <v>415</v>
      </c>
      <c r="B432" s="320">
        <f>'Faults data'!B432</f>
        <v>0</v>
      </c>
      <c r="C432" s="223">
        <f>IFERROR(MATCH('Faults data'!F432,Lists!$C$11:$C$14,0),0)</f>
        <v>0</v>
      </c>
      <c r="D432" s="216">
        <f>VALUE('Faults data'!I432)</f>
        <v>0</v>
      </c>
      <c r="E432" s="224">
        <f t="shared" si="57"/>
        <v>0</v>
      </c>
      <c r="F432" s="224">
        <f>'Faults data'!M432</f>
        <v>0</v>
      </c>
      <c r="G432" s="224" t="str">
        <f>IF('Faults data'!N432=$G$17,$G$17,".")</f>
        <v>.</v>
      </c>
      <c r="H432" s="224" t="str">
        <f>IF(ISNUMBER('Faults data'!L432),'Faults data'!L432,".")</f>
        <v>.</v>
      </c>
      <c r="I432" s="224">
        <f>IF('Faults data'!S432=Lists!$F$11,0,1)</f>
        <v>1</v>
      </c>
      <c r="J432" s="240" t="str">
        <f t="shared" si="52"/>
        <v>.</v>
      </c>
      <c r="K432" s="241"/>
      <c r="L432" s="230" t="str">
        <f t="shared" si="53"/>
        <v>.</v>
      </c>
      <c r="M432" s="231" t="str">
        <f t="shared" si="54"/>
        <v>.</v>
      </c>
      <c r="N432" s="231" t="str">
        <f t="shared" si="55"/>
        <v>.</v>
      </c>
      <c r="O432" s="231" t="str">
        <f t="shared" si="56"/>
        <v>.</v>
      </c>
      <c r="P432" s="232" t="str">
        <f t="shared" si="58"/>
        <v>.</v>
      </c>
      <c r="Q432" s="233" t="str">
        <f t="shared" si="59"/>
        <v>.</v>
      </c>
      <c r="R432" s="140"/>
      <c r="S432" s="140"/>
      <c r="T432" s="140"/>
      <c r="U432" s="140"/>
      <c r="V432" s="140"/>
      <c r="W432" s="140"/>
      <c r="X432" s="140"/>
      <c r="Y432" s="140"/>
      <c r="Z432" s="140"/>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row>
    <row r="433" spans="1:57" outlineLevel="1" x14ac:dyDescent="0.2">
      <c r="A433" s="234">
        <f>'Faults data'!A433</f>
        <v>416</v>
      </c>
      <c r="B433" s="320">
        <f>'Faults data'!B433</f>
        <v>0</v>
      </c>
      <c r="C433" s="223">
        <f>IFERROR(MATCH('Faults data'!F433,Lists!$C$11:$C$14,0),0)</f>
        <v>0</v>
      </c>
      <c r="D433" s="216">
        <f>VALUE('Faults data'!I433)</f>
        <v>0</v>
      </c>
      <c r="E433" s="224">
        <f t="shared" si="57"/>
        <v>0</v>
      </c>
      <c r="F433" s="224">
        <f>'Faults data'!M433</f>
        <v>0</v>
      </c>
      <c r="G433" s="224" t="str">
        <f>IF('Faults data'!N433=$G$17,$G$17,".")</f>
        <v>.</v>
      </c>
      <c r="H433" s="224" t="str">
        <f>IF(ISNUMBER('Faults data'!L433),'Faults data'!L433,".")</f>
        <v>.</v>
      </c>
      <c r="I433" s="224">
        <f>IF('Faults data'!S433=Lists!$F$11,0,1)</f>
        <v>1</v>
      </c>
      <c r="J433" s="240" t="str">
        <f t="shared" si="52"/>
        <v>.</v>
      </c>
      <c r="K433" s="241"/>
      <c r="L433" s="230" t="str">
        <f t="shared" si="53"/>
        <v>.</v>
      </c>
      <c r="M433" s="231" t="str">
        <f t="shared" si="54"/>
        <v>.</v>
      </c>
      <c r="N433" s="231" t="str">
        <f t="shared" si="55"/>
        <v>.</v>
      </c>
      <c r="O433" s="231" t="str">
        <f t="shared" si="56"/>
        <v>.</v>
      </c>
      <c r="P433" s="232" t="str">
        <f t="shared" si="58"/>
        <v>.</v>
      </c>
      <c r="Q433" s="233" t="str">
        <f t="shared" si="59"/>
        <v>.</v>
      </c>
      <c r="R433" s="140"/>
      <c r="S433" s="140"/>
      <c r="T433" s="140"/>
      <c r="U433" s="140"/>
      <c r="V433" s="140"/>
      <c r="W433" s="140"/>
      <c r="X433" s="140"/>
      <c r="Y433" s="140"/>
      <c r="Z433" s="140"/>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row>
    <row r="434" spans="1:57" outlineLevel="1" x14ac:dyDescent="0.2">
      <c r="A434" s="234">
        <f>'Faults data'!A434</f>
        <v>417</v>
      </c>
      <c r="B434" s="320">
        <f>'Faults data'!B434</f>
        <v>0</v>
      </c>
      <c r="C434" s="223">
        <f>IFERROR(MATCH('Faults data'!F434,Lists!$C$11:$C$14,0),0)</f>
        <v>0</v>
      </c>
      <c r="D434" s="216">
        <f>VALUE('Faults data'!I434)</f>
        <v>0</v>
      </c>
      <c r="E434" s="224">
        <f t="shared" si="57"/>
        <v>0</v>
      </c>
      <c r="F434" s="224">
        <f>'Faults data'!M434</f>
        <v>0</v>
      </c>
      <c r="G434" s="224" t="str">
        <f>IF('Faults data'!N434=$G$17,$G$17,".")</f>
        <v>.</v>
      </c>
      <c r="H434" s="224" t="str">
        <f>IF(ISNUMBER('Faults data'!L434),'Faults data'!L434,".")</f>
        <v>.</v>
      </c>
      <c r="I434" s="224">
        <f>IF('Faults data'!S434=Lists!$F$11,0,1)</f>
        <v>1</v>
      </c>
      <c r="J434" s="240" t="str">
        <f t="shared" si="52"/>
        <v>.</v>
      </c>
      <c r="K434" s="241"/>
      <c r="L434" s="230" t="str">
        <f t="shared" si="53"/>
        <v>.</v>
      </c>
      <c r="M434" s="231" t="str">
        <f t="shared" si="54"/>
        <v>.</v>
      </c>
      <c r="N434" s="231" t="str">
        <f t="shared" si="55"/>
        <v>.</v>
      </c>
      <c r="O434" s="231" t="str">
        <f t="shared" si="56"/>
        <v>.</v>
      </c>
      <c r="P434" s="232" t="str">
        <f t="shared" si="58"/>
        <v>.</v>
      </c>
      <c r="Q434" s="233" t="str">
        <f t="shared" si="59"/>
        <v>.</v>
      </c>
      <c r="R434" s="140"/>
      <c r="S434" s="140"/>
      <c r="T434" s="140"/>
      <c r="U434" s="140"/>
      <c r="V434" s="140"/>
      <c r="W434" s="140"/>
      <c r="X434" s="140"/>
      <c r="Y434" s="140"/>
      <c r="Z434" s="140"/>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row>
    <row r="435" spans="1:57" outlineLevel="1" x14ac:dyDescent="0.2">
      <c r="A435" s="234">
        <f>'Faults data'!A435</f>
        <v>418</v>
      </c>
      <c r="B435" s="320">
        <f>'Faults data'!B435</f>
        <v>0</v>
      </c>
      <c r="C435" s="223">
        <f>IFERROR(MATCH('Faults data'!F435,Lists!$C$11:$C$14,0),0)</f>
        <v>0</v>
      </c>
      <c r="D435" s="216">
        <f>VALUE('Faults data'!I435)</f>
        <v>0</v>
      </c>
      <c r="E435" s="224">
        <f t="shared" si="57"/>
        <v>0</v>
      </c>
      <c r="F435" s="224">
        <f>'Faults data'!M435</f>
        <v>0</v>
      </c>
      <c r="G435" s="224" t="str">
        <f>IF('Faults data'!N435=$G$17,$G$17,".")</f>
        <v>.</v>
      </c>
      <c r="H435" s="224" t="str">
        <f>IF(ISNUMBER('Faults data'!L435),'Faults data'!L435,".")</f>
        <v>.</v>
      </c>
      <c r="I435" s="224">
        <f>IF('Faults data'!S435=Lists!$F$11,0,1)</f>
        <v>1</v>
      </c>
      <c r="J435" s="240" t="str">
        <f t="shared" si="52"/>
        <v>.</v>
      </c>
      <c r="K435" s="241"/>
      <c r="L435" s="230" t="str">
        <f t="shared" si="53"/>
        <v>.</v>
      </c>
      <c r="M435" s="231" t="str">
        <f t="shared" si="54"/>
        <v>.</v>
      </c>
      <c r="N435" s="231" t="str">
        <f t="shared" si="55"/>
        <v>.</v>
      </c>
      <c r="O435" s="231" t="str">
        <f t="shared" si="56"/>
        <v>.</v>
      </c>
      <c r="P435" s="232" t="str">
        <f t="shared" si="58"/>
        <v>.</v>
      </c>
      <c r="Q435" s="233" t="str">
        <f t="shared" si="59"/>
        <v>.</v>
      </c>
      <c r="R435" s="140"/>
      <c r="S435" s="140"/>
      <c r="T435" s="140"/>
      <c r="U435" s="140"/>
      <c r="V435" s="140"/>
      <c r="W435" s="140"/>
      <c r="X435" s="140"/>
      <c r="Y435" s="140"/>
      <c r="Z435" s="140"/>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row>
    <row r="436" spans="1:57" outlineLevel="1" x14ac:dyDescent="0.2">
      <c r="A436" s="234">
        <f>'Faults data'!A436</f>
        <v>419</v>
      </c>
      <c r="B436" s="320">
        <f>'Faults data'!B436</f>
        <v>0</v>
      </c>
      <c r="C436" s="223">
        <f>IFERROR(MATCH('Faults data'!F436,Lists!$C$11:$C$14,0),0)</f>
        <v>0</v>
      </c>
      <c r="D436" s="216">
        <f>VALUE('Faults data'!I436)</f>
        <v>0</v>
      </c>
      <c r="E436" s="224">
        <f t="shared" si="57"/>
        <v>0</v>
      </c>
      <c r="F436" s="224">
        <f>'Faults data'!M436</f>
        <v>0</v>
      </c>
      <c r="G436" s="224" t="str">
        <f>IF('Faults data'!N436=$G$17,$G$17,".")</f>
        <v>.</v>
      </c>
      <c r="H436" s="224" t="str">
        <f>IF(ISNUMBER('Faults data'!L436),'Faults data'!L436,".")</f>
        <v>.</v>
      </c>
      <c r="I436" s="224">
        <f>IF('Faults data'!S436=Lists!$F$11,0,1)</f>
        <v>1</v>
      </c>
      <c r="J436" s="240" t="str">
        <f t="shared" si="52"/>
        <v>.</v>
      </c>
      <c r="K436" s="241"/>
      <c r="L436" s="230" t="str">
        <f t="shared" si="53"/>
        <v>.</v>
      </c>
      <c r="M436" s="231" t="str">
        <f t="shared" si="54"/>
        <v>.</v>
      </c>
      <c r="N436" s="231" t="str">
        <f t="shared" si="55"/>
        <v>.</v>
      </c>
      <c r="O436" s="231" t="str">
        <f t="shared" si="56"/>
        <v>.</v>
      </c>
      <c r="P436" s="232" t="str">
        <f t="shared" si="58"/>
        <v>.</v>
      </c>
      <c r="Q436" s="233" t="str">
        <f t="shared" si="59"/>
        <v>.</v>
      </c>
      <c r="R436" s="140"/>
      <c r="S436" s="140"/>
      <c r="T436" s="140"/>
      <c r="U436" s="140"/>
      <c r="V436" s="140"/>
      <c r="W436" s="140"/>
      <c r="X436" s="140"/>
      <c r="Y436" s="140"/>
      <c r="Z436" s="140"/>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row>
    <row r="437" spans="1:57" outlineLevel="1" x14ac:dyDescent="0.2">
      <c r="A437" s="234">
        <f>'Faults data'!A437</f>
        <v>420</v>
      </c>
      <c r="B437" s="320">
        <f>'Faults data'!B437</f>
        <v>0</v>
      </c>
      <c r="C437" s="223">
        <f>IFERROR(MATCH('Faults data'!F437,Lists!$C$11:$C$14,0),0)</f>
        <v>0</v>
      </c>
      <c r="D437" s="216">
        <f>VALUE('Faults data'!I437)</f>
        <v>0</v>
      </c>
      <c r="E437" s="224">
        <f t="shared" si="57"/>
        <v>0</v>
      </c>
      <c r="F437" s="224">
        <f>'Faults data'!M437</f>
        <v>0</v>
      </c>
      <c r="G437" s="224" t="str">
        <f>IF('Faults data'!N437=$G$17,$G$17,".")</f>
        <v>.</v>
      </c>
      <c r="H437" s="224" t="str">
        <f>IF(ISNUMBER('Faults data'!L437),'Faults data'!L437,".")</f>
        <v>.</v>
      </c>
      <c r="I437" s="224">
        <f>IF('Faults data'!S437=Lists!$F$11,0,1)</f>
        <v>1</v>
      </c>
      <c r="J437" s="240" t="str">
        <f t="shared" si="52"/>
        <v>.</v>
      </c>
      <c r="K437" s="241"/>
      <c r="L437" s="230" t="str">
        <f t="shared" si="53"/>
        <v>.</v>
      </c>
      <c r="M437" s="231" t="str">
        <f t="shared" si="54"/>
        <v>.</v>
      </c>
      <c r="N437" s="231" t="str">
        <f t="shared" si="55"/>
        <v>.</v>
      </c>
      <c r="O437" s="231" t="str">
        <f t="shared" si="56"/>
        <v>.</v>
      </c>
      <c r="P437" s="232" t="str">
        <f t="shared" si="58"/>
        <v>.</v>
      </c>
      <c r="Q437" s="233" t="str">
        <f t="shared" si="59"/>
        <v>.</v>
      </c>
      <c r="R437" s="140"/>
      <c r="S437" s="140"/>
      <c r="T437" s="140"/>
      <c r="U437" s="140"/>
      <c r="V437" s="140"/>
      <c r="W437" s="140"/>
      <c r="X437" s="140"/>
      <c r="Y437" s="140"/>
      <c r="Z437" s="140"/>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row>
    <row r="438" spans="1:57" outlineLevel="1" x14ac:dyDescent="0.2">
      <c r="A438" s="234">
        <f>'Faults data'!A438</f>
        <v>421</v>
      </c>
      <c r="B438" s="320">
        <f>'Faults data'!B438</f>
        <v>0</v>
      </c>
      <c r="C438" s="223">
        <f>IFERROR(MATCH('Faults data'!F438,Lists!$C$11:$C$14,0),0)</f>
        <v>0</v>
      </c>
      <c r="D438" s="216">
        <f>VALUE('Faults data'!I438)</f>
        <v>0</v>
      </c>
      <c r="E438" s="224">
        <f t="shared" si="57"/>
        <v>0</v>
      </c>
      <c r="F438" s="224">
        <f>'Faults data'!M438</f>
        <v>0</v>
      </c>
      <c r="G438" s="224" t="str">
        <f>IF('Faults data'!N438=$G$17,$G$17,".")</f>
        <v>.</v>
      </c>
      <c r="H438" s="224" t="str">
        <f>IF(ISNUMBER('Faults data'!L438),'Faults data'!L438,".")</f>
        <v>.</v>
      </c>
      <c r="I438" s="224">
        <f>IF('Faults data'!S438=Lists!$F$11,0,1)</f>
        <v>1</v>
      </c>
      <c r="J438" s="240" t="str">
        <f t="shared" si="52"/>
        <v>.</v>
      </c>
      <c r="K438" s="241"/>
      <c r="L438" s="230" t="str">
        <f t="shared" si="53"/>
        <v>.</v>
      </c>
      <c r="M438" s="231" t="str">
        <f t="shared" si="54"/>
        <v>.</v>
      </c>
      <c r="N438" s="231" t="str">
        <f t="shared" si="55"/>
        <v>.</v>
      </c>
      <c r="O438" s="231" t="str">
        <f t="shared" si="56"/>
        <v>.</v>
      </c>
      <c r="P438" s="232" t="str">
        <f t="shared" si="58"/>
        <v>.</v>
      </c>
      <c r="Q438" s="233" t="str">
        <f t="shared" si="59"/>
        <v>.</v>
      </c>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row>
    <row r="439" spans="1:57" outlineLevel="1" x14ac:dyDescent="0.2">
      <c r="A439" s="234">
        <f>'Faults data'!A439</f>
        <v>422</v>
      </c>
      <c r="B439" s="320">
        <f>'Faults data'!B439</f>
        <v>0</v>
      </c>
      <c r="C439" s="223">
        <f>IFERROR(MATCH('Faults data'!F439,Lists!$C$11:$C$14,0),0)</f>
        <v>0</v>
      </c>
      <c r="D439" s="216">
        <f>VALUE('Faults data'!I439)</f>
        <v>0</v>
      </c>
      <c r="E439" s="224">
        <f t="shared" si="57"/>
        <v>0</v>
      </c>
      <c r="F439" s="224">
        <f>'Faults data'!M439</f>
        <v>0</v>
      </c>
      <c r="G439" s="224" t="str">
        <f>IF('Faults data'!N439=$G$17,$G$17,".")</f>
        <v>.</v>
      </c>
      <c r="H439" s="224" t="str">
        <f>IF(ISNUMBER('Faults data'!L439),'Faults data'!L439,".")</f>
        <v>.</v>
      </c>
      <c r="I439" s="224">
        <f>IF('Faults data'!S439=Lists!$F$11,0,1)</f>
        <v>1</v>
      </c>
      <c r="J439" s="240" t="str">
        <f t="shared" si="52"/>
        <v>.</v>
      </c>
      <c r="K439" s="241"/>
      <c r="L439" s="230" t="str">
        <f t="shared" si="53"/>
        <v>.</v>
      </c>
      <c r="M439" s="231" t="str">
        <f t="shared" si="54"/>
        <v>.</v>
      </c>
      <c r="N439" s="231" t="str">
        <f t="shared" si="55"/>
        <v>.</v>
      </c>
      <c r="O439" s="231" t="str">
        <f t="shared" si="56"/>
        <v>.</v>
      </c>
      <c r="P439" s="232" t="str">
        <f t="shared" si="58"/>
        <v>.</v>
      </c>
      <c r="Q439" s="233" t="str">
        <f t="shared" si="59"/>
        <v>.</v>
      </c>
      <c r="R439" s="140"/>
      <c r="S439" s="140"/>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row>
    <row r="440" spans="1:57" outlineLevel="1" x14ac:dyDescent="0.2">
      <c r="A440" s="234">
        <f>'Faults data'!A440</f>
        <v>423</v>
      </c>
      <c r="B440" s="320">
        <f>'Faults data'!B440</f>
        <v>0</v>
      </c>
      <c r="C440" s="223">
        <f>IFERROR(MATCH('Faults data'!F440,Lists!$C$11:$C$14,0),0)</f>
        <v>0</v>
      </c>
      <c r="D440" s="216">
        <f>VALUE('Faults data'!I440)</f>
        <v>0</v>
      </c>
      <c r="E440" s="224">
        <f t="shared" si="57"/>
        <v>0</v>
      </c>
      <c r="F440" s="224">
        <f>'Faults data'!M440</f>
        <v>0</v>
      </c>
      <c r="G440" s="224" t="str">
        <f>IF('Faults data'!N440=$G$17,$G$17,".")</f>
        <v>.</v>
      </c>
      <c r="H440" s="224" t="str">
        <f>IF(ISNUMBER('Faults data'!L440),'Faults data'!L440,".")</f>
        <v>.</v>
      </c>
      <c r="I440" s="224">
        <f>IF('Faults data'!S440=Lists!$F$11,0,1)</f>
        <v>1</v>
      </c>
      <c r="J440" s="240" t="str">
        <f t="shared" si="52"/>
        <v>.</v>
      </c>
      <c r="K440" s="241"/>
      <c r="L440" s="230" t="str">
        <f t="shared" si="53"/>
        <v>.</v>
      </c>
      <c r="M440" s="231" t="str">
        <f t="shared" si="54"/>
        <v>.</v>
      </c>
      <c r="N440" s="231" t="str">
        <f t="shared" si="55"/>
        <v>.</v>
      </c>
      <c r="O440" s="231" t="str">
        <f t="shared" si="56"/>
        <v>.</v>
      </c>
      <c r="P440" s="232" t="str">
        <f t="shared" si="58"/>
        <v>.</v>
      </c>
      <c r="Q440" s="233" t="str">
        <f t="shared" si="59"/>
        <v>.</v>
      </c>
      <c r="R440" s="140"/>
      <c r="S440" s="140"/>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row>
    <row r="441" spans="1:57" outlineLevel="1" x14ac:dyDescent="0.2">
      <c r="A441" s="234">
        <f>'Faults data'!A441</f>
        <v>424</v>
      </c>
      <c r="B441" s="320">
        <f>'Faults data'!B441</f>
        <v>0</v>
      </c>
      <c r="C441" s="223">
        <f>IFERROR(MATCH('Faults data'!F441,Lists!$C$11:$C$14,0),0)</f>
        <v>0</v>
      </c>
      <c r="D441" s="216">
        <f>VALUE('Faults data'!I441)</f>
        <v>0</v>
      </c>
      <c r="E441" s="224">
        <f t="shared" si="57"/>
        <v>0</v>
      </c>
      <c r="F441" s="224">
        <f>'Faults data'!M441</f>
        <v>0</v>
      </c>
      <c r="G441" s="224" t="str">
        <f>IF('Faults data'!N441=$G$17,$G$17,".")</f>
        <v>.</v>
      </c>
      <c r="H441" s="224" t="str">
        <f>IF(ISNUMBER('Faults data'!L441),'Faults data'!L441,".")</f>
        <v>.</v>
      </c>
      <c r="I441" s="224">
        <f>IF('Faults data'!S441=Lists!$F$11,0,1)</f>
        <v>1</v>
      </c>
      <c r="J441" s="240" t="str">
        <f t="shared" si="52"/>
        <v>.</v>
      </c>
      <c r="K441" s="241"/>
      <c r="L441" s="230" t="str">
        <f t="shared" si="53"/>
        <v>.</v>
      </c>
      <c r="M441" s="231" t="str">
        <f t="shared" si="54"/>
        <v>.</v>
      </c>
      <c r="N441" s="231" t="str">
        <f t="shared" si="55"/>
        <v>.</v>
      </c>
      <c r="O441" s="231" t="str">
        <f t="shared" si="56"/>
        <v>.</v>
      </c>
      <c r="P441" s="232" t="str">
        <f t="shared" si="58"/>
        <v>.</v>
      </c>
      <c r="Q441" s="233" t="str">
        <f t="shared" si="59"/>
        <v>.</v>
      </c>
      <c r="R441" s="140"/>
      <c r="S441" s="140"/>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row>
    <row r="442" spans="1:57" outlineLevel="1" x14ac:dyDescent="0.2">
      <c r="A442" s="234">
        <f>'Faults data'!A442</f>
        <v>425</v>
      </c>
      <c r="B442" s="320">
        <f>'Faults data'!B442</f>
        <v>0</v>
      </c>
      <c r="C442" s="223">
        <f>IFERROR(MATCH('Faults data'!F442,Lists!$C$11:$C$14,0),0)</f>
        <v>0</v>
      </c>
      <c r="D442" s="216">
        <f>VALUE('Faults data'!I442)</f>
        <v>0</v>
      </c>
      <c r="E442" s="224">
        <f t="shared" si="57"/>
        <v>0</v>
      </c>
      <c r="F442" s="224">
        <f>'Faults data'!M442</f>
        <v>0</v>
      </c>
      <c r="G442" s="224" t="str">
        <f>IF('Faults data'!N442=$G$17,$G$17,".")</f>
        <v>.</v>
      </c>
      <c r="H442" s="224" t="str">
        <f>IF(ISNUMBER('Faults data'!L442),'Faults data'!L442,".")</f>
        <v>.</v>
      </c>
      <c r="I442" s="224">
        <f>IF('Faults data'!S442=Lists!$F$11,0,1)</f>
        <v>1</v>
      </c>
      <c r="J442" s="240" t="str">
        <f t="shared" si="52"/>
        <v>.</v>
      </c>
      <c r="K442" s="241"/>
      <c r="L442" s="230" t="str">
        <f t="shared" si="53"/>
        <v>.</v>
      </c>
      <c r="M442" s="231" t="str">
        <f t="shared" si="54"/>
        <v>.</v>
      </c>
      <c r="N442" s="231" t="str">
        <f t="shared" si="55"/>
        <v>.</v>
      </c>
      <c r="O442" s="231" t="str">
        <f t="shared" si="56"/>
        <v>.</v>
      </c>
      <c r="P442" s="232" t="str">
        <f t="shared" si="58"/>
        <v>.</v>
      </c>
      <c r="Q442" s="233" t="str">
        <f t="shared" si="59"/>
        <v>.</v>
      </c>
      <c r="R442" s="140"/>
      <c r="S442" s="140"/>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row>
    <row r="443" spans="1:57" outlineLevel="1" x14ac:dyDescent="0.2">
      <c r="A443" s="234">
        <f>'Faults data'!A443</f>
        <v>426</v>
      </c>
      <c r="B443" s="320">
        <f>'Faults data'!B443</f>
        <v>0</v>
      </c>
      <c r="C443" s="223">
        <f>IFERROR(MATCH('Faults data'!F443,Lists!$C$11:$C$14,0),0)</f>
        <v>0</v>
      </c>
      <c r="D443" s="216">
        <f>VALUE('Faults data'!I443)</f>
        <v>0</v>
      </c>
      <c r="E443" s="224">
        <f t="shared" si="57"/>
        <v>0</v>
      </c>
      <c r="F443" s="224">
        <f>'Faults data'!M443</f>
        <v>0</v>
      </c>
      <c r="G443" s="224" t="str">
        <f>IF('Faults data'!N443=$G$17,$G$17,".")</f>
        <v>.</v>
      </c>
      <c r="H443" s="224" t="str">
        <f>IF(ISNUMBER('Faults data'!L443),'Faults data'!L443,".")</f>
        <v>.</v>
      </c>
      <c r="I443" s="224">
        <f>IF('Faults data'!S443=Lists!$F$11,0,1)</f>
        <v>1</v>
      </c>
      <c r="J443" s="240" t="str">
        <f t="shared" si="52"/>
        <v>.</v>
      </c>
      <c r="K443" s="241"/>
      <c r="L443" s="230" t="str">
        <f t="shared" si="53"/>
        <v>.</v>
      </c>
      <c r="M443" s="231" t="str">
        <f t="shared" si="54"/>
        <v>.</v>
      </c>
      <c r="N443" s="231" t="str">
        <f t="shared" si="55"/>
        <v>.</v>
      </c>
      <c r="O443" s="231" t="str">
        <f t="shared" si="56"/>
        <v>.</v>
      </c>
      <c r="P443" s="232" t="str">
        <f t="shared" si="58"/>
        <v>.</v>
      </c>
      <c r="Q443" s="233" t="str">
        <f t="shared" si="59"/>
        <v>.</v>
      </c>
      <c r="R443" s="140"/>
      <c r="S443" s="140"/>
      <c r="T443" s="140"/>
      <c r="U443" s="140"/>
      <c r="V443" s="140"/>
      <c r="W443" s="140"/>
      <c r="X443" s="140"/>
      <c r="Y443" s="140"/>
      <c r="Z443" s="140"/>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row>
    <row r="444" spans="1:57" outlineLevel="1" x14ac:dyDescent="0.2">
      <c r="A444" s="234">
        <f>'Faults data'!A444</f>
        <v>427</v>
      </c>
      <c r="B444" s="320">
        <f>'Faults data'!B444</f>
        <v>0</v>
      </c>
      <c r="C444" s="223">
        <f>IFERROR(MATCH('Faults data'!F444,Lists!$C$11:$C$14,0),0)</f>
        <v>0</v>
      </c>
      <c r="D444" s="216">
        <f>VALUE('Faults data'!I444)</f>
        <v>0</v>
      </c>
      <c r="E444" s="224">
        <f t="shared" si="57"/>
        <v>0</v>
      </c>
      <c r="F444" s="224">
        <f>'Faults data'!M444</f>
        <v>0</v>
      </c>
      <c r="G444" s="224" t="str">
        <f>IF('Faults data'!N444=$G$17,$G$17,".")</f>
        <v>.</v>
      </c>
      <c r="H444" s="224" t="str">
        <f>IF(ISNUMBER('Faults data'!L444),'Faults data'!L444,".")</f>
        <v>.</v>
      </c>
      <c r="I444" s="224">
        <f>IF('Faults data'!S444=Lists!$F$11,0,1)</f>
        <v>1</v>
      </c>
      <c r="J444" s="240" t="str">
        <f t="shared" si="52"/>
        <v>.</v>
      </c>
      <c r="K444" s="241"/>
      <c r="L444" s="230" t="str">
        <f t="shared" si="53"/>
        <v>.</v>
      </c>
      <c r="M444" s="231" t="str">
        <f t="shared" si="54"/>
        <v>.</v>
      </c>
      <c r="N444" s="231" t="str">
        <f t="shared" si="55"/>
        <v>.</v>
      </c>
      <c r="O444" s="231" t="str">
        <f t="shared" si="56"/>
        <v>.</v>
      </c>
      <c r="P444" s="232" t="str">
        <f t="shared" si="58"/>
        <v>.</v>
      </c>
      <c r="Q444" s="233" t="str">
        <f t="shared" si="59"/>
        <v>.</v>
      </c>
      <c r="R444" s="140"/>
      <c r="S444" s="140"/>
      <c r="T444" s="140"/>
      <c r="U444" s="140"/>
      <c r="V444" s="140"/>
      <c r="W444" s="140"/>
      <c r="X444" s="140"/>
      <c r="Y444" s="140"/>
      <c r="Z444" s="140"/>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row>
    <row r="445" spans="1:57" outlineLevel="1" x14ac:dyDescent="0.2">
      <c r="A445" s="234">
        <f>'Faults data'!A445</f>
        <v>428</v>
      </c>
      <c r="B445" s="320">
        <f>'Faults data'!B445</f>
        <v>0</v>
      </c>
      <c r="C445" s="223">
        <f>IFERROR(MATCH('Faults data'!F445,Lists!$C$11:$C$14,0),0)</f>
        <v>0</v>
      </c>
      <c r="D445" s="216">
        <f>VALUE('Faults data'!I445)</f>
        <v>0</v>
      </c>
      <c r="E445" s="224">
        <f t="shared" si="57"/>
        <v>0</v>
      </c>
      <c r="F445" s="224">
        <f>'Faults data'!M445</f>
        <v>0</v>
      </c>
      <c r="G445" s="224" t="str">
        <f>IF('Faults data'!N445=$G$17,$G$17,".")</f>
        <v>.</v>
      </c>
      <c r="H445" s="224" t="str">
        <f>IF(ISNUMBER('Faults data'!L445),'Faults data'!L445,".")</f>
        <v>.</v>
      </c>
      <c r="I445" s="224">
        <f>IF('Faults data'!S445=Lists!$F$11,0,1)</f>
        <v>1</v>
      </c>
      <c r="J445" s="240" t="str">
        <f t="shared" si="52"/>
        <v>.</v>
      </c>
      <c r="K445" s="241"/>
      <c r="L445" s="230" t="str">
        <f t="shared" si="53"/>
        <v>.</v>
      </c>
      <c r="M445" s="231" t="str">
        <f t="shared" si="54"/>
        <v>.</v>
      </c>
      <c r="N445" s="231" t="str">
        <f t="shared" si="55"/>
        <v>.</v>
      </c>
      <c r="O445" s="231" t="str">
        <f t="shared" si="56"/>
        <v>.</v>
      </c>
      <c r="P445" s="232" t="str">
        <f t="shared" si="58"/>
        <v>.</v>
      </c>
      <c r="Q445" s="233" t="str">
        <f t="shared" si="59"/>
        <v>.</v>
      </c>
      <c r="R445" s="140"/>
      <c r="S445" s="140"/>
      <c r="T445" s="140"/>
      <c r="U445" s="140"/>
      <c r="V445" s="140"/>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row>
    <row r="446" spans="1:57" outlineLevel="1" x14ac:dyDescent="0.2">
      <c r="A446" s="234">
        <f>'Faults data'!A446</f>
        <v>429</v>
      </c>
      <c r="B446" s="320">
        <f>'Faults data'!B446</f>
        <v>0</v>
      </c>
      <c r="C446" s="223">
        <f>IFERROR(MATCH('Faults data'!F446,Lists!$C$11:$C$14,0),0)</f>
        <v>0</v>
      </c>
      <c r="D446" s="216">
        <f>VALUE('Faults data'!I446)</f>
        <v>0</v>
      </c>
      <c r="E446" s="224">
        <f t="shared" si="57"/>
        <v>0</v>
      </c>
      <c r="F446" s="224">
        <f>'Faults data'!M446</f>
        <v>0</v>
      </c>
      <c r="G446" s="224" t="str">
        <f>IF('Faults data'!N446=$G$17,$G$17,".")</f>
        <v>.</v>
      </c>
      <c r="H446" s="224" t="str">
        <f>IF(ISNUMBER('Faults data'!L446),'Faults data'!L446,".")</f>
        <v>.</v>
      </c>
      <c r="I446" s="224">
        <f>IF('Faults data'!S446=Lists!$F$11,0,1)</f>
        <v>1</v>
      </c>
      <c r="J446" s="240" t="str">
        <f t="shared" si="52"/>
        <v>.</v>
      </c>
      <c r="K446" s="241"/>
      <c r="L446" s="230" t="str">
        <f t="shared" si="53"/>
        <v>.</v>
      </c>
      <c r="M446" s="231" t="str">
        <f t="shared" si="54"/>
        <v>.</v>
      </c>
      <c r="N446" s="231" t="str">
        <f t="shared" si="55"/>
        <v>.</v>
      </c>
      <c r="O446" s="231" t="str">
        <f t="shared" si="56"/>
        <v>.</v>
      </c>
      <c r="P446" s="232" t="str">
        <f t="shared" si="58"/>
        <v>.</v>
      </c>
      <c r="Q446" s="233" t="str">
        <f t="shared" si="59"/>
        <v>.</v>
      </c>
      <c r="R446" s="140"/>
      <c r="S446" s="140"/>
      <c r="T446" s="140"/>
      <c r="U446" s="140"/>
      <c r="V446" s="140"/>
      <c r="W446" s="140"/>
      <c r="X446" s="140"/>
      <c r="Y446" s="140"/>
      <c r="Z446" s="140"/>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row>
    <row r="447" spans="1:57" outlineLevel="1" x14ac:dyDescent="0.2">
      <c r="A447" s="234">
        <f>'Faults data'!A447</f>
        <v>430</v>
      </c>
      <c r="B447" s="320">
        <f>'Faults data'!B447</f>
        <v>0</v>
      </c>
      <c r="C447" s="223">
        <f>IFERROR(MATCH('Faults data'!F447,Lists!$C$11:$C$14,0),0)</f>
        <v>0</v>
      </c>
      <c r="D447" s="216">
        <f>VALUE('Faults data'!I447)</f>
        <v>0</v>
      </c>
      <c r="E447" s="224">
        <f t="shared" si="57"/>
        <v>0</v>
      </c>
      <c r="F447" s="224">
        <f>'Faults data'!M447</f>
        <v>0</v>
      </c>
      <c r="G447" s="224" t="str">
        <f>IF('Faults data'!N447=$G$17,$G$17,".")</f>
        <v>.</v>
      </c>
      <c r="H447" s="224" t="str">
        <f>IF(ISNUMBER('Faults data'!L447),'Faults data'!L447,".")</f>
        <v>.</v>
      </c>
      <c r="I447" s="224">
        <f>IF('Faults data'!S447=Lists!$F$11,0,1)</f>
        <v>1</v>
      </c>
      <c r="J447" s="240" t="str">
        <f t="shared" si="52"/>
        <v>.</v>
      </c>
      <c r="K447" s="241"/>
      <c r="L447" s="230" t="str">
        <f t="shared" si="53"/>
        <v>.</v>
      </c>
      <c r="M447" s="231" t="str">
        <f t="shared" si="54"/>
        <v>.</v>
      </c>
      <c r="N447" s="231" t="str">
        <f t="shared" si="55"/>
        <v>.</v>
      </c>
      <c r="O447" s="231" t="str">
        <f t="shared" si="56"/>
        <v>.</v>
      </c>
      <c r="P447" s="232" t="str">
        <f t="shared" si="58"/>
        <v>.</v>
      </c>
      <c r="Q447" s="233" t="str">
        <f t="shared" si="59"/>
        <v>.</v>
      </c>
      <c r="R447" s="140"/>
      <c r="S447" s="140"/>
      <c r="T447" s="140"/>
      <c r="U447" s="140"/>
      <c r="V447" s="140"/>
      <c r="W447" s="140"/>
      <c r="X447" s="140"/>
      <c r="Y447" s="140"/>
      <c r="Z447" s="140"/>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row>
    <row r="448" spans="1:57" outlineLevel="1" x14ac:dyDescent="0.2">
      <c r="A448" s="234">
        <f>'Faults data'!A448</f>
        <v>431</v>
      </c>
      <c r="B448" s="320">
        <f>'Faults data'!B448</f>
        <v>0</v>
      </c>
      <c r="C448" s="223">
        <f>IFERROR(MATCH('Faults data'!F448,Lists!$C$11:$C$14,0),0)</f>
        <v>0</v>
      </c>
      <c r="D448" s="216">
        <f>VALUE('Faults data'!I448)</f>
        <v>0</v>
      </c>
      <c r="E448" s="224">
        <f t="shared" si="57"/>
        <v>0</v>
      </c>
      <c r="F448" s="224">
        <f>'Faults data'!M448</f>
        <v>0</v>
      </c>
      <c r="G448" s="224" t="str">
        <f>IF('Faults data'!N448=$G$17,$G$17,".")</f>
        <v>.</v>
      </c>
      <c r="H448" s="224" t="str">
        <f>IF(ISNUMBER('Faults data'!L448),'Faults data'!L448,".")</f>
        <v>.</v>
      </c>
      <c r="I448" s="224">
        <f>IF('Faults data'!S448=Lists!$F$11,0,1)</f>
        <v>1</v>
      </c>
      <c r="J448" s="240" t="str">
        <f t="shared" si="52"/>
        <v>.</v>
      </c>
      <c r="K448" s="241"/>
      <c r="L448" s="230" t="str">
        <f t="shared" si="53"/>
        <v>.</v>
      </c>
      <c r="M448" s="231" t="str">
        <f t="shared" si="54"/>
        <v>.</v>
      </c>
      <c r="N448" s="231" t="str">
        <f t="shared" si="55"/>
        <v>.</v>
      </c>
      <c r="O448" s="231" t="str">
        <f t="shared" si="56"/>
        <v>.</v>
      </c>
      <c r="P448" s="232" t="str">
        <f t="shared" si="58"/>
        <v>.</v>
      </c>
      <c r="Q448" s="233" t="str">
        <f t="shared" si="59"/>
        <v>.</v>
      </c>
      <c r="R448" s="140"/>
      <c r="S448" s="140"/>
      <c r="T448" s="140"/>
      <c r="U448" s="140"/>
      <c r="V448" s="140"/>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row>
    <row r="449" spans="1:57" outlineLevel="1" x14ac:dyDescent="0.2">
      <c r="A449" s="234">
        <f>'Faults data'!A449</f>
        <v>432</v>
      </c>
      <c r="B449" s="320">
        <f>'Faults data'!B449</f>
        <v>0</v>
      </c>
      <c r="C449" s="223">
        <f>IFERROR(MATCH('Faults data'!F449,Lists!$C$11:$C$14,0),0)</f>
        <v>0</v>
      </c>
      <c r="D449" s="216">
        <f>VALUE('Faults data'!I449)</f>
        <v>0</v>
      </c>
      <c r="E449" s="224">
        <f t="shared" si="57"/>
        <v>0</v>
      </c>
      <c r="F449" s="224">
        <f>'Faults data'!M449</f>
        <v>0</v>
      </c>
      <c r="G449" s="224" t="str">
        <f>IF('Faults data'!N449=$G$17,$G$17,".")</f>
        <v>.</v>
      </c>
      <c r="H449" s="224" t="str">
        <f>IF(ISNUMBER('Faults data'!L449),'Faults data'!L449,".")</f>
        <v>.</v>
      </c>
      <c r="I449" s="224">
        <f>IF('Faults data'!S449=Lists!$F$11,0,1)</f>
        <v>1</v>
      </c>
      <c r="J449" s="240" t="str">
        <f t="shared" si="52"/>
        <v>.</v>
      </c>
      <c r="K449" s="241"/>
      <c r="L449" s="230" t="str">
        <f t="shared" si="53"/>
        <v>.</v>
      </c>
      <c r="M449" s="231" t="str">
        <f t="shared" si="54"/>
        <v>.</v>
      </c>
      <c r="N449" s="231" t="str">
        <f t="shared" si="55"/>
        <v>.</v>
      </c>
      <c r="O449" s="231" t="str">
        <f t="shared" si="56"/>
        <v>.</v>
      </c>
      <c r="P449" s="232" t="str">
        <f t="shared" si="58"/>
        <v>.</v>
      </c>
      <c r="Q449" s="233" t="str">
        <f t="shared" si="59"/>
        <v>.</v>
      </c>
      <c r="R449" s="140"/>
      <c r="S449" s="140"/>
      <c r="T449" s="140"/>
      <c r="U449" s="140"/>
      <c r="V449" s="140"/>
      <c r="W449" s="140"/>
      <c r="X449" s="140"/>
      <c r="Y449" s="140"/>
      <c r="Z449" s="140"/>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row>
    <row r="450" spans="1:57" outlineLevel="1" x14ac:dyDescent="0.2">
      <c r="A450" s="234">
        <f>'Faults data'!A450</f>
        <v>433</v>
      </c>
      <c r="B450" s="320">
        <f>'Faults data'!B450</f>
        <v>0</v>
      </c>
      <c r="C450" s="223">
        <f>IFERROR(MATCH('Faults data'!F450,Lists!$C$11:$C$14,0),0)</f>
        <v>0</v>
      </c>
      <c r="D450" s="216">
        <f>VALUE('Faults data'!I450)</f>
        <v>0</v>
      </c>
      <c r="E450" s="224">
        <f t="shared" si="57"/>
        <v>0</v>
      </c>
      <c r="F450" s="224">
        <f>'Faults data'!M450</f>
        <v>0</v>
      </c>
      <c r="G450" s="224" t="str">
        <f>IF('Faults data'!N450=$G$17,$G$17,".")</f>
        <v>.</v>
      </c>
      <c r="H450" s="224" t="str">
        <f>IF(ISNUMBER('Faults data'!L450),'Faults data'!L450,".")</f>
        <v>.</v>
      </c>
      <c r="I450" s="224">
        <f>IF('Faults data'!S450=Lists!$F$11,0,1)</f>
        <v>1</v>
      </c>
      <c r="J450" s="240" t="str">
        <f t="shared" si="52"/>
        <v>.</v>
      </c>
      <c r="K450" s="241"/>
      <c r="L450" s="230" t="str">
        <f t="shared" si="53"/>
        <v>.</v>
      </c>
      <c r="M450" s="231" t="str">
        <f t="shared" si="54"/>
        <v>.</v>
      </c>
      <c r="N450" s="231" t="str">
        <f t="shared" si="55"/>
        <v>.</v>
      </c>
      <c r="O450" s="231" t="str">
        <f t="shared" si="56"/>
        <v>.</v>
      </c>
      <c r="P450" s="232" t="str">
        <f t="shared" si="58"/>
        <v>.</v>
      </c>
      <c r="Q450" s="233" t="str">
        <f t="shared" si="59"/>
        <v>.</v>
      </c>
      <c r="R450" s="140"/>
      <c r="S450" s="140"/>
      <c r="T450" s="140"/>
      <c r="U450" s="140"/>
      <c r="V450" s="140"/>
      <c r="W450" s="140"/>
      <c r="X450" s="140"/>
      <c r="Y450" s="140"/>
      <c r="Z450" s="14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row>
    <row r="451" spans="1:57" outlineLevel="1" x14ac:dyDescent="0.2">
      <c r="A451" s="234">
        <f>'Faults data'!A451</f>
        <v>434</v>
      </c>
      <c r="B451" s="320">
        <f>'Faults data'!B451</f>
        <v>0</v>
      </c>
      <c r="C451" s="223">
        <f>IFERROR(MATCH('Faults data'!F451,Lists!$C$11:$C$14,0),0)</f>
        <v>0</v>
      </c>
      <c r="D451" s="216">
        <f>VALUE('Faults data'!I451)</f>
        <v>0</v>
      </c>
      <c r="E451" s="224">
        <f t="shared" si="57"/>
        <v>0</v>
      </c>
      <c r="F451" s="224">
        <f>'Faults data'!M451</f>
        <v>0</v>
      </c>
      <c r="G451" s="224" t="str">
        <f>IF('Faults data'!N451=$G$17,$G$17,".")</f>
        <v>.</v>
      </c>
      <c r="H451" s="224" t="str">
        <f>IF(ISNUMBER('Faults data'!L451),'Faults data'!L451,".")</f>
        <v>.</v>
      </c>
      <c r="I451" s="224">
        <f>IF('Faults data'!S451=Lists!$F$11,0,1)</f>
        <v>1</v>
      </c>
      <c r="J451" s="240" t="str">
        <f t="shared" si="52"/>
        <v>.</v>
      </c>
      <c r="K451" s="241"/>
      <c r="L451" s="230" t="str">
        <f t="shared" si="53"/>
        <v>.</v>
      </c>
      <c r="M451" s="231" t="str">
        <f t="shared" si="54"/>
        <v>.</v>
      </c>
      <c r="N451" s="231" t="str">
        <f t="shared" si="55"/>
        <v>.</v>
      </c>
      <c r="O451" s="231" t="str">
        <f t="shared" si="56"/>
        <v>.</v>
      </c>
      <c r="P451" s="232" t="str">
        <f t="shared" si="58"/>
        <v>.</v>
      </c>
      <c r="Q451" s="233" t="str">
        <f t="shared" si="59"/>
        <v>.</v>
      </c>
      <c r="R451" s="140"/>
      <c r="S451" s="140"/>
      <c r="T451" s="140"/>
      <c r="U451" s="140"/>
      <c r="V451" s="140"/>
      <c r="W451" s="140"/>
      <c r="X451" s="140"/>
      <c r="Y451" s="140"/>
      <c r="Z451" s="140"/>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row>
    <row r="452" spans="1:57" outlineLevel="1" x14ac:dyDescent="0.2">
      <c r="A452" s="234">
        <f>'Faults data'!A452</f>
        <v>435</v>
      </c>
      <c r="B452" s="320">
        <f>'Faults data'!B452</f>
        <v>0</v>
      </c>
      <c r="C452" s="223">
        <f>IFERROR(MATCH('Faults data'!F452,Lists!$C$11:$C$14,0),0)</f>
        <v>0</v>
      </c>
      <c r="D452" s="216">
        <f>VALUE('Faults data'!I452)</f>
        <v>0</v>
      </c>
      <c r="E452" s="224">
        <f t="shared" si="57"/>
        <v>0</v>
      </c>
      <c r="F452" s="224">
        <f>'Faults data'!M452</f>
        <v>0</v>
      </c>
      <c r="G452" s="224" t="str">
        <f>IF('Faults data'!N452=$G$17,$G$17,".")</f>
        <v>.</v>
      </c>
      <c r="H452" s="224" t="str">
        <f>IF(ISNUMBER('Faults data'!L452),'Faults data'!L452,".")</f>
        <v>.</v>
      </c>
      <c r="I452" s="224">
        <f>IF('Faults data'!S452=Lists!$F$11,0,1)</f>
        <v>1</v>
      </c>
      <c r="J452" s="240" t="str">
        <f t="shared" si="52"/>
        <v>.</v>
      </c>
      <c r="K452" s="241"/>
      <c r="L452" s="230" t="str">
        <f t="shared" si="53"/>
        <v>.</v>
      </c>
      <c r="M452" s="231" t="str">
        <f t="shared" si="54"/>
        <v>.</v>
      </c>
      <c r="N452" s="231" t="str">
        <f t="shared" si="55"/>
        <v>.</v>
      </c>
      <c r="O452" s="231" t="str">
        <f t="shared" si="56"/>
        <v>.</v>
      </c>
      <c r="P452" s="232" t="str">
        <f t="shared" si="58"/>
        <v>.</v>
      </c>
      <c r="Q452" s="233" t="str">
        <f t="shared" si="59"/>
        <v>.</v>
      </c>
      <c r="R452" s="140"/>
      <c r="S452" s="140"/>
      <c r="T452" s="140"/>
      <c r="U452" s="140"/>
      <c r="V452" s="140"/>
      <c r="W452" s="140"/>
      <c r="X452" s="140"/>
      <c r="Y452" s="140"/>
      <c r="Z452" s="140"/>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row>
    <row r="453" spans="1:57" outlineLevel="1" x14ac:dyDescent="0.2">
      <c r="A453" s="234">
        <f>'Faults data'!A453</f>
        <v>436</v>
      </c>
      <c r="B453" s="320">
        <f>'Faults data'!B453</f>
        <v>0</v>
      </c>
      <c r="C453" s="223">
        <f>IFERROR(MATCH('Faults data'!F453,Lists!$C$11:$C$14,0),0)</f>
        <v>0</v>
      </c>
      <c r="D453" s="216">
        <f>VALUE('Faults data'!I453)</f>
        <v>0</v>
      </c>
      <c r="E453" s="224">
        <f t="shared" si="57"/>
        <v>0</v>
      </c>
      <c r="F453" s="224">
        <f>'Faults data'!M453</f>
        <v>0</v>
      </c>
      <c r="G453" s="224" t="str">
        <f>IF('Faults data'!N453=$G$17,$G$17,".")</f>
        <v>.</v>
      </c>
      <c r="H453" s="224" t="str">
        <f>IF(ISNUMBER('Faults data'!L453),'Faults data'!L453,".")</f>
        <v>.</v>
      </c>
      <c r="I453" s="224">
        <f>IF('Faults data'!S453=Lists!$F$11,0,1)</f>
        <v>1</v>
      </c>
      <c r="J453" s="240" t="str">
        <f t="shared" si="52"/>
        <v>.</v>
      </c>
      <c r="K453" s="241"/>
      <c r="L453" s="230" t="str">
        <f t="shared" si="53"/>
        <v>.</v>
      </c>
      <c r="M453" s="231" t="str">
        <f t="shared" si="54"/>
        <v>.</v>
      </c>
      <c r="N453" s="231" t="str">
        <f t="shared" si="55"/>
        <v>.</v>
      </c>
      <c r="O453" s="231" t="str">
        <f t="shared" si="56"/>
        <v>.</v>
      </c>
      <c r="P453" s="232" t="str">
        <f t="shared" si="58"/>
        <v>.</v>
      </c>
      <c r="Q453" s="233" t="str">
        <f t="shared" si="59"/>
        <v>.</v>
      </c>
      <c r="R453" s="140"/>
      <c r="S453" s="140"/>
      <c r="T453" s="140"/>
      <c r="U453" s="140"/>
      <c r="V453" s="140"/>
      <c r="W453" s="140"/>
      <c r="X453" s="140"/>
      <c r="Y453" s="140"/>
      <c r="Z453" s="140"/>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row>
    <row r="454" spans="1:57" outlineLevel="1" x14ac:dyDescent="0.2">
      <c r="A454" s="234">
        <f>'Faults data'!A454</f>
        <v>437</v>
      </c>
      <c r="B454" s="320">
        <f>'Faults data'!B454</f>
        <v>0</v>
      </c>
      <c r="C454" s="223">
        <f>IFERROR(MATCH('Faults data'!F454,Lists!$C$11:$C$14,0),0)</f>
        <v>0</v>
      </c>
      <c r="D454" s="216">
        <f>VALUE('Faults data'!I454)</f>
        <v>0</v>
      </c>
      <c r="E454" s="224">
        <f t="shared" si="57"/>
        <v>0</v>
      </c>
      <c r="F454" s="224">
        <f>'Faults data'!M454</f>
        <v>0</v>
      </c>
      <c r="G454" s="224" t="str">
        <f>IF('Faults data'!N454=$G$17,$G$17,".")</f>
        <v>.</v>
      </c>
      <c r="H454" s="224" t="str">
        <f>IF(ISNUMBER('Faults data'!L454),'Faults data'!L454,".")</f>
        <v>.</v>
      </c>
      <c r="I454" s="224">
        <f>IF('Faults data'!S454=Lists!$F$11,0,1)</f>
        <v>1</v>
      </c>
      <c r="J454" s="240" t="str">
        <f t="shared" si="52"/>
        <v>.</v>
      </c>
      <c r="K454" s="241"/>
      <c r="L454" s="230" t="str">
        <f t="shared" si="53"/>
        <v>.</v>
      </c>
      <c r="M454" s="231" t="str">
        <f t="shared" si="54"/>
        <v>.</v>
      </c>
      <c r="N454" s="231" t="str">
        <f t="shared" si="55"/>
        <v>.</v>
      </c>
      <c r="O454" s="231" t="str">
        <f t="shared" si="56"/>
        <v>.</v>
      </c>
      <c r="P454" s="232" t="str">
        <f t="shared" si="58"/>
        <v>.</v>
      </c>
      <c r="Q454" s="233" t="str">
        <f t="shared" si="59"/>
        <v>.</v>
      </c>
      <c r="R454" s="140"/>
      <c r="S454" s="140"/>
      <c r="T454" s="140"/>
      <c r="U454" s="140"/>
      <c r="V454" s="140"/>
      <c r="W454" s="140"/>
      <c r="X454" s="140"/>
      <c r="Y454" s="140"/>
      <c r="Z454" s="140"/>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row>
    <row r="455" spans="1:57" outlineLevel="1" x14ac:dyDescent="0.2">
      <c r="A455" s="234">
        <f>'Faults data'!A455</f>
        <v>438</v>
      </c>
      <c r="B455" s="320">
        <f>'Faults data'!B455</f>
        <v>0</v>
      </c>
      <c r="C455" s="223">
        <f>IFERROR(MATCH('Faults data'!F455,Lists!$C$11:$C$14,0),0)</f>
        <v>0</v>
      </c>
      <c r="D455" s="216">
        <f>VALUE('Faults data'!I455)</f>
        <v>0</v>
      </c>
      <c r="E455" s="224">
        <f t="shared" si="57"/>
        <v>0</v>
      </c>
      <c r="F455" s="224">
        <f>'Faults data'!M455</f>
        <v>0</v>
      </c>
      <c r="G455" s="224" t="str">
        <f>IF('Faults data'!N455=$G$17,$G$17,".")</f>
        <v>.</v>
      </c>
      <c r="H455" s="224" t="str">
        <f>IF(ISNUMBER('Faults data'!L455),'Faults data'!L455,".")</f>
        <v>.</v>
      </c>
      <c r="I455" s="224">
        <f>IF('Faults data'!S455=Lists!$F$11,0,1)</f>
        <v>1</v>
      </c>
      <c r="J455" s="240" t="str">
        <f t="shared" si="52"/>
        <v>.</v>
      </c>
      <c r="K455" s="241"/>
      <c r="L455" s="230" t="str">
        <f t="shared" si="53"/>
        <v>.</v>
      </c>
      <c r="M455" s="231" t="str">
        <f t="shared" si="54"/>
        <v>.</v>
      </c>
      <c r="N455" s="231" t="str">
        <f t="shared" si="55"/>
        <v>.</v>
      </c>
      <c r="O455" s="231" t="str">
        <f t="shared" si="56"/>
        <v>.</v>
      </c>
      <c r="P455" s="232" t="str">
        <f t="shared" si="58"/>
        <v>.</v>
      </c>
      <c r="Q455" s="233" t="str">
        <f t="shared" si="59"/>
        <v>.</v>
      </c>
      <c r="R455" s="140"/>
      <c r="S455" s="140"/>
      <c r="T455" s="140"/>
      <c r="U455" s="140"/>
      <c r="V455" s="140"/>
      <c r="W455" s="140"/>
      <c r="X455" s="140"/>
      <c r="Y455" s="140"/>
      <c r="Z455" s="140"/>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row>
    <row r="456" spans="1:57" outlineLevel="1" x14ac:dyDescent="0.2">
      <c r="A456" s="234">
        <f>'Faults data'!A456</f>
        <v>439</v>
      </c>
      <c r="B456" s="320">
        <f>'Faults data'!B456</f>
        <v>0</v>
      </c>
      <c r="C456" s="223">
        <f>IFERROR(MATCH('Faults data'!F456,Lists!$C$11:$C$14,0),0)</f>
        <v>0</v>
      </c>
      <c r="D456" s="216">
        <f>VALUE('Faults data'!I456)</f>
        <v>0</v>
      </c>
      <c r="E456" s="224">
        <f t="shared" si="57"/>
        <v>0</v>
      </c>
      <c r="F456" s="224">
        <f>'Faults data'!M456</f>
        <v>0</v>
      </c>
      <c r="G456" s="224" t="str">
        <f>IF('Faults data'!N456=$G$17,$G$17,".")</f>
        <v>.</v>
      </c>
      <c r="H456" s="224" t="str">
        <f>IF(ISNUMBER('Faults data'!L456),'Faults data'!L456,".")</f>
        <v>.</v>
      </c>
      <c r="I456" s="224">
        <f>IF('Faults data'!S456=Lists!$F$11,0,1)</f>
        <v>1</v>
      </c>
      <c r="J456" s="240" t="str">
        <f t="shared" si="52"/>
        <v>.</v>
      </c>
      <c r="K456" s="241"/>
      <c r="L456" s="230" t="str">
        <f t="shared" si="53"/>
        <v>.</v>
      </c>
      <c r="M456" s="231" t="str">
        <f t="shared" si="54"/>
        <v>.</v>
      </c>
      <c r="N456" s="231" t="str">
        <f t="shared" si="55"/>
        <v>.</v>
      </c>
      <c r="O456" s="231" t="str">
        <f t="shared" si="56"/>
        <v>.</v>
      </c>
      <c r="P456" s="232" t="str">
        <f t="shared" si="58"/>
        <v>.</v>
      </c>
      <c r="Q456" s="233" t="str">
        <f t="shared" si="59"/>
        <v>.</v>
      </c>
      <c r="R456" s="140"/>
      <c r="S456" s="140"/>
      <c r="T456" s="140"/>
      <c r="U456" s="140"/>
      <c r="V456" s="140"/>
      <c r="W456" s="140"/>
      <c r="X456" s="140"/>
      <c r="Y456" s="140"/>
      <c r="Z456" s="140"/>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row>
    <row r="457" spans="1:57" outlineLevel="1" x14ac:dyDescent="0.2">
      <c r="A457" s="234">
        <f>'Faults data'!A457</f>
        <v>440</v>
      </c>
      <c r="B457" s="320">
        <f>'Faults data'!B457</f>
        <v>0</v>
      </c>
      <c r="C457" s="223">
        <f>IFERROR(MATCH('Faults data'!F457,Lists!$C$11:$C$14,0),0)</f>
        <v>0</v>
      </c>
      <c r="D457" s="216">
        <f>VALUE('Faults data'!I457)</f>
        <v>0</v>
      </c>
      <c r="E457" s="224">
        <f t="shared" si="57"/>
        <v>0</v>
      </c>
      <c r="F457" s="224">
        <f>'Faults data'!M457</f>
        <v>0</v>
      </c>
      <c r="G457" s="224" t="str">
        <f>IF('Faults data'!N457=$G$17,$G$17,".")</f>
        <v>.</v>
      </c>
      <c r="H457" s="224" t="str">
        <f>IF(ISNUMBER('Faults data'!L457),'Faults data'!L457,".")</f>
        <v>.</v>
      </c>
      <c r="I457" s="224">
        <f>IF('Faults data'!S457=Lists!$F$11,0,1)</f>
        <v>1</v>
      </c>
      <c r="J457" s="240" t="str">
        <f t="shared" si="52"/>
        <v>.</v>
      </c>
      <c r="K457" s="241"/>
      <c r="L457" s="230" t="str">
        <f t="shared" si="53"/>
        <v>.</v>
      </c>
      <c r="M457" s="231" t="str">
        <f t="shared" si="54"/>
        <v>.</v>
      </c>
      <c r="N457" s="231" t="str">
        <f t="shared" si="55"/>
        <v>.</v>
      </c>
      <c r="O457" s="231" t="str">
        <f t="shared" si="56"/>
        <v>.</v>
      </c>
      <c r="P457" s="232" t="str">
        <f t="shared" si="58"/>
        <v>.</v>
      </c>
      <c r="Q457" s="233" t="str">
        <f t="shared" si="59"/>
        <v>.</v>
      </c>
      <c r="R457" s="140"/>
      <c r="S457" s="140"/>
      <c r="T457" s="140"/>
      <c r="U457" s="140"/>
      <c r="V457" s="140"/>
      <c r="W457" s="140"/>
      <c r="X457" s="140"/>
      <c r="Y457" s="140"/>
      <c r="Z457" s="140"/>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row>
    <row r="458" spans="1:57" outlineLevel="1" x14ac:dyDescent="0.2">
      <c r="A458" s="234">
        <f>'Faults data'!A458</f>
        <v>441</v>
      </c>
      <c r="B458" s="320">
        <f>'Faults data'!B458</f>
        <v>0</v>
      </c>
      <c r="C458" s="223">
        <f>IFERROR(MATCH('Faults data'!F458,Lists!$C$11:$C$14,0),0)</f>
        <v>0</v>
      </c>
      <c r="D458" s="216">
        <f>VALUE('Faults data'!I458)</f>
        <v>0</v>
      </c>
      <c r="E458" s="224">
        <f t="shared" si="57"/>
        <v>0</v>
      </c>
      <c r="F458" s="224">
        <f>'Faults data'!M458</f>
        <v>0</v>
      </c>
      <c r="G458" s="224" t="str">
        <f>IF('Faults data'!N458=$G$17,$G$17,".")</f>
        <v>.</v>
      </c>
      <c r="H458" s="224" t="str">
        <f>IF(ISNUMBER('Faults data'!L458),'Faults data'!L458,".")</f>
        <v>.</v>
      </c>
      <c r="I458" s="224">
        <f>IF('Faults data'!S458=Lists!$F$11,0,1)</f>
        <v>1</v>
      </c>
      <c r="J458" s="240" t="str">
        <f t="shared" si="52"/>
        <v>.</v>
      </c>
      <c r="K458" s="241"/>
      <c r="L458" s="230" t="str">
        <f t="shared" si="53"/>
        <v>.</v>
      </c>
      <c r="M458" s="231" t="str">
        <f t="shared" si="54"/>
        <v>.</v>
      </c>
      <c r="N458" s="231" t="str">
        <f t="shared" si="55"/>
        <v>.</v>
      </c>
      <c r="O458" s="231" t="str">
        <f t="shared" si="56"/>
        <v>.</v>
      </c>
      <c r="P458" s="232" t="str">
        <f t="shared" si="58"/>
        <v>.</v>
      </c>
      <c r="Q458" s="233" t="str">
        <f t="shared" si="59"/>
        <v>.</v>
      </c>
      <c r="R458" s="140"/>
      <c r="S458" s="140"/>
      <c r="T458" s="140"/>
      <c r="U458" s="140"/>
      <c r="V458" s="140"/>
      <c r="W458" s="140"/>
      <c r="X458" s="140"/>
      <c r="Y458" s="140"/>
      <c r="Z458" s="140"/>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row>
    <row r="459" spans="1:57" outlineLevel="1" x14ac:dyDescent="0.2">
      <c r="A459" s="234">
        <f>'Faults data'!A459</f>
        <v>442</v>
      </c>
      <c r="B459" s="320">
        <f>'Faults data'!B459</f>
        <v>0</v>
      </c>
      <c r="C459" s="223">
        <f>IFERROR(MATCH('Faults data'!F459,Lists!$C$11:$C$14,0),0)</f>
        <v>0</v>
      </c>
      <c r="D459" s="216">
        <f>VALUE('Faults data'!I459)</f>
        <v>0</v>
      </c>
      <c r="E459" s="224">
        <f t="shared" si="57"/>
        <v>0</v>
      </c>
      <c r="F459" s="224">
        <f>'Faults data'!M459</f>
        <v>0</v>
      </c>
      <c r="G459" s="224" t="str">
        <f>IF('Faults data'!N459=$G$17,$G$17,".")</f>
        <v>.</v>
      </c>
      <c r="H459" s="224" t="str">
        <f>IF(ISNUMBER('Faults data'!L459),'Faults data'!L459,".")</f>
        <v>.</v>
      </c>
      <c r="I459" s="224">
        <f>IF('Faults data'!S459=Lists!$F$11,0,1)</f>
        <v>1</v>
      </c>
      <c r="J459" s="240" t="str">
        <f t="shared" si="52"/>
        <v>.</v>
      </c>
      <c r="K459" s="241"/>
      <c r="L459" s="230" t="str">
        <f t="shared" si="53"/>
        <v>.</v>
      </c>
      <c r="M459" s="231" t="str">
        <f t="shared" si="54"/>
        <v>.</v>
      </c>
      <c r="N459" s="231" t="str">
        <f t="shared" si="55"/>
        <v>.</v>
      </c>
      <c r="O459" s="231" t="str">
        <f t="shared" si="56"/>
        <v>.</v>
      </c>
      <c r="P459" s="232" t="str">
        <f t="shared" si="58"/>
        <v>.</v>
      </c>
      <c r="Q459" s="233" t="str">
        <f t="shared" si="59"/>
        <v>.</v>
      </c>
      <c r="R459" s="140"/>
      <c r="S459" s="140"/>
      <c r="T459" s="140"/>
      <c r="U459" s="140"/>
      <c r="V459" s="140"/>
      <c r="W459" s="140"/>
      <c r="X459" s="140"/>
      <c r="Y459" s="140"/>
      <c r="Z459" s="140"/>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row>
    <row r="460" spans="1:57" outlineLevel="1" x14ac:dyDescent="0.2">
      <c r="A460" s="234">
        <f>'Faults data'!A460</f>
        <v>443</v>
      </c>
      <c r="B460" s="320">
        <f>'Faults data'!B460</f>
        <v>0</v>
      </c>
      <c r="C460" s="223">
        <f>IFERROR(MATCH('Faults data'!F460,Lists!$C$11:$C$14,0),0)</f>
        <v>0</v>
      </c>
      <c r="D460" s="216">
        <f>VALUE('Faults data'!I460)</f>
        <v>0</v>
      </c>
      <c r="E460" s="224">
        <f t="shared" si="57"/>
        <v>0</v>
      </c>
      <c r="F460" s="224">
        <f>'Faults data'!M460</f>
        <v>0</v>
      </c>
      <c r="G460" s="224" t="str">
        <f>IF('Faults data'!N460=$G$17,$G$17,".")</f>
        <v>.</v>
      </c>
      <c r="H460" s="224" t="str">
        <f>IF(ISNUMBER('Faults data'!L460),'Faults data'!L460,".")</f>
        <v>.</v>
      </c>
      <c r="I460" s="224">
        <f>IF('Faults data'!S460=Lists!$F$11,0,1)</f>
        <v>1</v>
      </c>
      <c r="J460" s="240" t="str">
        <f t="shared" si="52"/>
        <v>.</v>
      </c>
      <c r="K460" s="241"/>
      <c r="L460" s="230" t="str">
        <f t="shared" si="53"/>
        <v>.</v>
      </c>
      <c r="M460" s="231" t="str">
        <f t="shared" si="54"/>
        <v>.</v>
      </c>
      <c r="N460" s="231" t="str">
        <f t="shared" si="55"/>
        <v>.</v>
      </c>
      <c r="O460" s="231" t="str">
        <f t="shared" si="56"/>
        <v>.</v>
      </c>
      <c r="P460" s="232" t="str">
        <f t="shared" si="58"/>
        <v>.</v>
      </c>
      <c r="Q460" s="233" t="str">
        <f t="shared" si="59"/>
        <v>.</v>
      </c>
      <c r="R460" s="140"/>
      <c r="S460" s="140"/>
      <c r="T460" s="140"/>
      <c r="U460" s="140"/>
      <c r="V460" s="140"/>
      <c r="W460" s="140"/>
      <c r="X460" s="140"/>
      <c r="Y460" s="140"/>
      <c r="Z460" s="14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row>
    <row r="461" spans="1:57" outlineLevel="1" x14ac:dyDescent="0.2">
      <c r="A461" s="234">
        <f>'Faults data'!A461</f>
        <v>444</v>
      </c>
      <c r="B461" s="320">
        <f>'Faults data'!B461</f>
        <v>0</v>
      </c>
      <c r="C461" s="223">
        <f>IFERROR(MATCH('Faults data'!F461,Lists!$C$11:$C$14,0),0)</f>
        <v>0</v>
      </c>
      <c r="D461" s="216">
        <f>VALUE('Faults data'!I461)</f>
        <v>0</v>
      </c>
      <c r="E461" s="224">
        <f t="shared" si="57"/>
        <v>0</v>
      </c>
      <c r="F461" s="224">
        <f>'Faults data'!M461</f>
        <v>0</v>
      </c>
      <c r="G461" s="224" t="str">
        <f>IF('Faults data'!N461=$G$17,$G$17,".")</f>
        <v>.</v>
      </c>
      <c r="H461" s="224" t="str">
        <f>IF(ISNUMBER('Faults data'!L461),'Faults data'!L461,".")</f>
        <v>.</v>
      </c>
      <c r="I461" s="224">
        <f>IF('Faults data'!S461=Lists!$F$11,0,1)</f>
        <v>1</v>
      </c>
      <c r="J461" s="240" t="str">
        <f t="shared" si="52"/>
        <v>.</v>
      </c>
      <c r="K461" s="241"/>
      <c r="L461" s="230" t="str">
        <f t="shared" si="53"/>
        <v>.</v>
      </c>
      <c r="M461" s="231" t="str">
        <f t="shared" si="54"/>
        <v>.</v>
      </c>
      <c r="N461" s="231" t="str">
        <f t="shared" si="55"/>
        <v>.</v>
      </c>
      <c r="O461" s="231" t="str">
        <f t="shared" si="56"/>
        <v>.</v>
      </c>
      <c r="P461" s="232" t="str">
        <f t="shared" si="58"/>
        <v>.</v>
      </c>
      <c r="Q461" s="233" t="str">
        <f t="shared" si="59"/>
        <v>.</v>
      </c>
      <c r="R461" s="140"/>
      <c r="S461" s="140"/>
      <c r="T461" s="140"/>
      <c r="U461" s="140"/>
      <c r="V461" s="140"/>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row>
    <row r="462" spans="1:57" outlineLevel="1" x14ac:dyDescent="0.2">
      <c r="A462" s="234">
        <f>'Faults data'!A462</f>
        <v>445</v>
      </c>
      <c r="B462" s="320">
        <f>'Faults data'!B462</f>
        <v>0</v>
      </c>
      <c r="C462" s="223">
        <f>IFERROR(MATCH('Faults data'!F462,Lists!$C$11:$C$14,0),0)</f>
        <v>0</v>
      </c>
      <c r="D462" s="216">
        <f>VALUE('Faults data'!I462)</f>
        <v>0</v>
      </c>
      <c r="E462" s="224">
        <f t="shared" si="57"/>
        <v>0</v>
      </c>
      <c r="F462" s="224">
        <f>'Faults data'!M462</f>
        <v>0</v>
      </c>
      <c r="G462" s="224" t="str">
        <f>IF('Faults data'!N462=$G$17,$G$17,".")</f>
        <v>.</v>
      </c>
      <c r="H462" s="224" t="str">
        <f>IF(ISNUMBER('Faults data'!L462),'Faults data'!L462,".")</f>
        <v>.</v>
      </c>
      <c r="I462" s="224">
        <f>IF('Faults data'!S462=Lists!$F$11,0,1)</f>
        <v>1</v>
      </c>
      <c r="J462" s="240" t="str">
        <f t="shared" ref="J462:J525" si="60">IF(OR(C462&gt;0,E462=0,H462="."),".",H462)</f>
        <v>.</v>
      </c>
      <c r="K462" s="241"/>
      <c r="L462" s="230" t="str">
        <f t="shared" ref="L462:L525" si="61">IF(L$16=$F462,$J462,".")</f>
        <v>.</v>
      </c>
      <c r="M462" s="231" t="str">
        <f t="shared" ref="M462:M525" si="62">IF(AND(L462&gt;0,$G462=M$17),L462,".")</f>
        <v>.</v>
      </c>
      <c r="N462" s="231" t="str">
        <f t="shared" ref="N462:N525" si="63">IF(N$16=$F462,$J462,".")</f>
        <v>.</v>
      </c>
      <c r="O462" s="231" t="str">
        <f t="shared" si="56"/>
        <v>.</v>
      </c>
      <c r="P462" s="232" t="str">
        <f t="shared" si="58"/>
        <v>.</v>
      </c>
      <c r="Q462" s="233" t="str">
        <f t="shared" si="59"/>
        <v>.</v>
      </c>
      <c r="R462" s="140"/>
      <c r="S462" s="140"/>
      <c r="T462" s="140"/>
      <c r="U462" s="140"/>
      <c r="V462" s="140"/>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row>
    <row r="463" spans="1:57" outlineLevel="1" x14ac:dyDescent="0.2">
      <c r="A463" s="234">
        <f>'Faults data'!A463</f>
        <v>446</v>
      </c>
      <c r="B463" s="320">
        <f>'Faults data'!B463</f>
        <v>0</v>
      </c>
      <c r="C463" s="223">
        <f>IFERROR(MATCH('Faults data'!F463,Lists!$C$11:$C$14,0),0)</f>
        <v>0</v>
      </c>
      <c r="D463" s="216">
        <f>VALUE('Faults data'!I463)</f>
        <v>0</v>
      </c>
      <c r="E463" s="224">
        <f t="shared" si="57"/>
        <v>0</v>
      </c>
      <c r="F463" s="224">
        <f>'Faults data'!M463</f>
        <v>0</v>
      </c>
      <c r="G463" s="224" t="str">
        <f>IF('Faults data'!N463=$G$17,$G$17,".")</f>
        <v>.</v>
      </c>
      <c r="H463" s="224" t="str">
        <f>IF(ISNUMBER('Faults data'!L463),'Faults data'!L463,".")</f>
        <v>.</v>
      </c>
      <c r="I463" s="224">
        <f>IF('Faults data'!S463=Lists!$F$11,0,1)</f>
        <v>1</v>
      </c>
      <c r="J463" s="240" t="str">
        <f t="shared" si="60"/>
        <v>.</v>
      </c>
      <c r="K463" s="241"/>
      <c r="L463" s="230" t="str">
        <f t="shared" si="61"/>
        <v>.</v>
      </c>
      <c r="M463" s="231" t="str">
        <f t="shared" si="62"/>
        <v>.</v>
      </c>
      <c r="N463" s="231" t="str">
        <f t="shared" si="63"/>
        <v>.</v>
      </c>
      <c r="O463" s="231" t="str">
        <f t="shared" ref="O463:O526" si="64">IF(AND(N463&gt;=0,$G463=O$17),N463,".")</f>
        <v>.</v>
      </c>
      <c r="P463" s="232" t="str">
        <f t="shared" si="58"/>
        <v>.</v>
      </c>
      <c r="Q463" s="233" t="str">
        <f t="shared" si="59"/>
        <v>.</v>
      </c>
      <c r="R463" s="140"/>
      <c r="S463" s="140"/>
      <c r="T463" s="140"/>
      <c r="U463" s="140"/>
      <c r="V463" s="140"/>
      <c r="W463" s="140"/>
      <c r="X463" s="140"/>
      <c r="Y463" s="140"/>
      <c r="Z463" s="140"/>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row>
    <row r="464" spans="1:57" outlineLevel="1" x14ac:dyDescent="0.2">
      <c r="A464" s="234">
        <f>'Faults data'!A464</f>
        <v>447</v>
      </c>
      <c r="B464" s="320">
        <f>'Faults data'!B464</f>
        <v>0</v>
      </c>
      <c r="C464" s="223">
        <f>IFERROR(MATCH('Faults data'!F464,Lists!$C$11:$C$14,0),0)</f>
        <v>0</v>
      </c>
      <c r="D464" s="216">
        <f>VALUE('Faults data'!I464)</f>
        <v>0</v>
      </c>
      <c r="E464" s="224">
        <f t="shared" ref="E464:E527" si="65">IFERROR(IF(OR(D464&lt;$C$9,D464&gt;$C$10),0,1),0)</f>
        <v>0</v>
      </c>
      <c r="F464" s="224">
        <f>'Faults data'!M464</f>
        <v>0</v>
      </c>
      <c r="G464" s="224" t="str">
        <f>IF('Faults data'!N464=$G$17,$G$17,".")</f>
        <v>.</v>
      </c>
      <c r="H464" s="224" t="str">
        <f>IF(ISNUMBER('Faults data'!L464),'Faults data'!L464,".")</f>
        <v>.</v>
      </c>
      <c r="I464" s="224">
        <f>IF('Faults data'!S464=Lists!$F$11,0,1)</f>
        <v>1</v>
      </c>
      <c r="J464" s="240" t="str">
        <f t="shared" si="60"/>
        <v>.</v>
      </c>
      <c r="K464" s="241"/>
      <c r="L464" s="230" t="str">
        <f t="shared" si="61"/>
        <v>.</v>
      </c>
      <c r="M464" s="231" t="str">
        <f t="shared" si="62"/>
        <v>.</v>
      </c>
      <c r="N464" s="231" t="str">
        <f t="shared" si="63"/>
        <v>.</v>
      </c>
      <c r="O464" s="231" t="str">
        <f t="shared" si="64"/>
        <v>.</v>
      </c>
      <c r="P464" s="232" t="str">
        <f t="shared" si="58"/>
        <v>.</v>
      </c>
      <c r="Q464" s="233" t="str">
        <f t="shared" si="59"/>
        <v>.</v>
      </c>
      <c r="R464" s="140"/>
      <c r="S464" s="140"/>
      <c r="T464" s="140"/>
      <c r="U464" s="140"/>
      <c r="V464" s="140"/>
      <c r="W464" s="140"/>
      <c r="X464" s="140"/>
      <c r="Y464" s="140"/>
      <c r="Z464" s="140"/>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row>
    <row r="465" spans="1:57" outlineLevel="1" x14ac:dyDescent="0.2">
      <c r="A465" s="234">
        <f>'Faults data'!A465</f>
        <v>448</v>
      </c>
      <c r="B465" s="320">
        <f>'Faults data'!B465</f>
        <v>0</v>
      </c>
      <c r="C465" s="223">
        <f>IFERROR(MATCH('Faults data'!F465,Lists!$C$11:$C$14,0),0)</f>
        <v>0</v>
      </c>
      <c r="D465" s="216">
        <f>VALUE('Faults data'!I465)</f>
        <v>0</v>
      </c>
      <c r="E465" s="224">
        <f t="shared" si="65"/>
        <v>0</v>
      </c>
      <c r="F465" s="224">
        <f>'Faults data'!M465</f>
        <v>0</v>
      </c>
      <c r="G465" s="224" t="str">
        <f>IF('Faults data'!N465=$G$17,$G$17,".")</f>
        <v>.</v>
      </c>
      <c r="H465" s="224" t="str">
        <f>IF(ISNUMBER('Faults data'!L465),'Faults data'!L465,".")</f>
        <v>.</v>
      </c>
      <c r="I465" s="224">
        <f>IF('Faults data'!S465=Lists!$F$11,0,1)</f>
        <v>1</v>
      </c>
      <c r="J465" s="240" t="str">
        <f t="shared" si="60"/>
        <v>.</v>
      </c>
      <c r="K465" s="241"/>
      <c r="L465" s="230" t="str">
        <f t="shared" si="61"/>
        <v>.</v>
      </c>
      <c r="M465" s="231" t="str">
        <f t="shared" si="62"/>
        <v>.</v>
      </c>
      <c r="N465" s="231" t="str">
        <f t="shared" si="63"/>
        <v>.</v>
      </c>
      <c r="O465" s="231" t="str">
        <f t="shared" si="64"/>
        <v>.</v>
      </c>
      <c r="P465" s="232" t="str">
        <f t="shared" si="58"/>
        <v>.</v>
      </c>
      <c r="Q465" s="233" t="str">
        <f t="shared" si="59"/>
        <v>.</v>
      </c>
      <c r="R465" s="140"/>
      <c r="S465" s="140"/>
      <c r="T465" s="140"/>
      <c r="U465" s="140"/>
      <c r="V465" s="140"/>
      <c r="W465" s="140"/>
      <c r="X465" s="140"/>
      <c r="Y465" s="140"/>
      <c r="Z465" s="140"/>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row>
    <row r="466" spans="1:57" outlineLevel="1" x14ac:dyDescent="0.2">
      <c r="A466" s="234">
        <f>'Faults data'!A466</f>
        <v>449</v>
      </c>
      <c r="B466" s="320">
        <f>'Faults data'!B466</f>
        <v>0</v>
      </c>
      <c r="C466" s="223">
        <f>IFERROR(MATCH('Faults data'!F466,Lists!$C$11:$C$14,0),0)</f>
        <v>0</v>
      </c>
      <c r="D466" s="216">
        <f>VALUE('Faults data'!I466)</f>
        <v>0</v>
      </c>
      <c r="E466" s="224">
        <f t="shared" si="65"/>
        <v>0</v>
      </c>
      <c r="F466" s="224">
        <f>'Faults data'!M466</f>
        <v>0</v>
      </c>
      <c r="G466" s="224" t="str">
        <f>IF('Faults data'!N466=$G$17,$G$17,".")</f>
        <v>.</v>
      </c>
      <c r="H466" s="224" t="str">
        <f>IF(ISNUMBER('Faults data'!L466),'Faults data'!L466,".")</f>
        <v>.</v>
      </c>
      <c r="I466" s="224">
        <f>IF('Faults data'!S466=Lists!$F$11,0,1)</f>
        <v>1</v>
      </c>
      <c r="J466" s="240" t="str">
        <f t="shared" si="60"/>
        <v>.</v>
      </c>
      <c r="K466" s="241"/>
      <c r="L466" s="230" t="str">
        <f t="shared" si="61"/>
        <v>.</v>
      </c>
      <c r="M466" s="231" t="str">
        <f t="shared" si="62"/>
        <v>.</v>
      </c>
      <c r="N466" s="231" t="str">
        <f t="shared" si="63"/>
        <v>.</v>
      </c>
      <c r="O466" s="231" t="str">
        <f t="shared" si="64"/>
        <v>.</v>
      </c>
      <c r="P466" s="232" t="str">
        <f t="shared" si="58"/>
        <v>.</v>
      </c>
      <c r="Q466" s="233" t="str">
        <f t="shared" si="59"/>
        <v>.</v>
      </c>
      <c r="R466" s="140"/>
      <c r="S466" s="140"/>
      <c r="T466" s="140"/>
      <c r="U466" s="140"/>
      <c r="V466" s="140"/>
      <c r="W466" s="140"/>
      <c r="X466" s="140"/>
      <c r="Y466" s="140"/>
      <c r="Z466" s="140"/>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row>
    <row r="467" spans="1:57" outlineLevel="1" x14ac:dyDescent="0.2">
      <c r="A467" s="234">
        <f>'Faults data'!A467</f>
        <v>450</v>
      </c>
      <c r="B467" s="320">
        <f>'Faults data'!B467</f>
        <v>0</v>
      </c>
      <c r="C467" s="223">
        <f>IFERROR(MATCH('Faults data'!F467,Lists!$C$11:$C$14,0),0)</f>
        <v>0</v>
      </c>
      <c r="D467" s="216">
        <f>VALUE('Faults data'!I467)</f>
        <v>0</v>
      </c>
      <c r="E467" s="224">
        <f t="shared" si="65"/>
        <v>0</v>
      </c>
      <c r="F467" s="224">
        <f>'Faults data'!M467</f>
        <v>0</v>
      </c>
      <c r="G467" s="224" t="str">
        <f>IF('Faults data'!N467=$G$17,$G$17,".")</f>
        <v>.</v>
      </c>
      <c r="H467" s="224" t="str">
        <f>IF(ISNUMBER('Faults data'!L467),'Faults data'!L467,".")</f>
        <v>.</v>
      </c>
      <c r="I467" s="224">
        <f>IF('Faults data'!S467=Lists!$F$11,0,1)</f>
        <v>1</v>
      </c>
      <c r="J467" s="240" t="str">
        <f t="shared" si="60"/>
        <v>.</v>
      </c>
      <c r="K467" s="241"/>
      <c r="L467" s="230" t="str">
        <f t="shared" si="61"/>
        <v>.</v>
      </c>
      <c r="M467" s="231" t="str">
        <f t="shared" si="62"/>
        <v>.</v>
      </c>
      <c r="N467" s="231" t="str">
        <f t="shared" si="63"/>
        <v>.</v>
      </c>
      <c r="O467" s="231" t="str">
        <f t="shared" si="64"/>
        <v>.</v>
      </c>
      <c r="P467" s="232" t="str">
        <f t="shared" si="58"/>
        <v>.</v>
      </c>
      <c r="Q467" s="233" t="str">
        <f t="shared" si="59"/>
        <v>.</v>
      </c>
      <c r="R467" s="140"/>
      <c r="S467" s="140"/>
      <c r="T467" s="140"/>
      <c r="U467" s="140"/>
      <c r="V467" s="140"/>
      <c r="W467" s="140"/>
      <c r="X467" s="140"/>
      <c r="Y467" s="140"/>
      <c r="Z467" s="140"/>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row>
    <row r="468" spans="1:57" outlineLevel="1" x14ac:dyDescent="0.2">
      <c r="A468" s="234">
        <f>'Faults data'!A468</f>
        <v>451</v>
      </c>
      <c r="B468" s="320">
        <f>'Faults data'!B468</f>
        <v>0</v>
      </c>
      <c r="C468" s="223">
        <f>IFERROR(MATCH('Faults data'!F468,Lists!$C$11:$C$14,0),0)</f>
        <v>0</v>
      </c>
      <c r="D468" s="216">
        <f>VALUE('Faults data'!I468)</f>
        <v>0</v>
      </c>
      <c r="E468" s="224">
        <f t="shared" si="65"/>
        <v>0</v>
      </c>
      <c r="F468" s="224">
        <f>'Faults data'!M468</f>
        <v>0</v>
      </c>
      <c r="G468" s="224" t="str">
        <f>IF('Faults data'!N468=$G$17,$G$17,".")</f>
        <v>.</v>
      </c>
      <c r="H468" s="224" t="str">
        <f>IF(ISNUMBER('Faults data'!L468),'Faults data'!L468,".")</f>
        <v>.</v>
      </c>
      <c r="I468" s="224">
        <f>IF('Faults data'!S468=Lists!$F$11,0,1)</f>
        <v>1</v>
      </c>
      <c r="J468" s="240" t="str">
        <f t="shared" si="60"/>
        <v>.</v>
      </c>
      <c r="K468" s="241"/>
      <c r="L468" s="230" t="str">
        <f t="shared" si="61"/>
        <v>.</v>
      </c>
      <c r="M468" s="231" t="str">
        <f t="shared" si="62"/>
        <v>.</v>
      </c>
      <c r="N468" s="231" t="str">
        <f t="shared" si="63"/>
        <v>.</v>
      </c>
      <c r="O468" s="231" t="str">
        <f t="shared" si="64"/>
        <v>.</v>
      </c>
      <c r="P468" s="232" t="str">
        <f t="shared" si="58"/>
        <v>.</v>
      </c>
      <c r="Q468" s="233" t="str">
        <f t="shared" si="59"/>
        <v>.</v>
      </c>
      <c r="R468" s="140"/>
      <c r="S468" s="140"/>
      <c r="T468" s="140"/>
      <c r="U468" s="140"/>
      <c r="V468" s="140"/>
      <c r="W468" s="140"/>
      <c r="X468" s="140"/>
      <c r="Y468" s="140"/>
      <c r="Z468" s="140"/>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row>
    <row r="469" spans="1:57" outlineLevel="1" x14ac:dyDescent="0.2">
      <c r="A469" s="234">
        <f>'Faults data'!A469</f>
        <v>452</v>
      </c>
      <c r="B469" s="320">
        <f>'Faults data'!B469</f>
        <v>0</v>
      </c>
      <c r="C469" s="223">
        <f>IFERROR(MATCH('Faults data'!F469,Lists!$C$11:$C$14,0),0)</f>
        <v>0</v>
      </c>
      <c r="D469" s="216">
        <f>VALUE('Faults data'!I469)</f>
        <v>0</v>
      </c>
      <c r="E469" s="224">
        <f t="shared" si="65"/>
        <v>0</v>
      </c>
      <c r="F469" s="224">
        <f>'Faults data'!M469</f>
        <v>0</v>
      </c>
      <c r="G469" s="224" t="str">
        <f>IF('Faults data'!N469=$G$17,$G$17,".")</f>
        <v>.</v>
      </c>
      <c r="H469" s="224" t="str">
        <f>IF(ISNUMBER('Faults data'!L469),'Faults data'!L469,".")</f>
        <v>.</v>
      </c>
      <c r="I469" s="224">
        <f>IF('Faults data'!S469=Lists!$F$11,0,1)</f>
        <v>1</v>
      </c>
      <c r="J469" s="240" t="str">
        <f t="shared" si="60"/>
        <v>.</v>
      </c>
      <c r="K469" s="241"/>
      <c r="L469" s="230" t="str">
        <f t="shared" si="61"/>
        <v>.</v>
      </c>
      <c r="M469" s="231" t="str">
        <f t="shared" si="62"/>
        <v>.</v>
      </c>
      <c r="N469" s="231" t="str">
        <f t="shared" si="63"/>
        <v>.</v>
      </c>
      <c r="O469" s="231" t="str">
        <f t="shared" si="64"/>
        <v>.</v>
      </c>
      <c r="P469" s="232" t="str">
        <f t="shared" si="58"/>
        <v>.</v>
      </c>
      <c r="Q469" s="233" t="str">
        <f t="shared" si="59"/>
        <v>.</v>
      </c>
      <c r="R469" s="140"/>
      <c r="S469" s="140"/>
      <c r="T469" s="140"/>
      <c r="U469" s="140"/>
      <c r="V469" s="140"/>
      <c r="W469" s="140"/>
      <c r="X469" s="140"/>
      <c r="Y469" s="140"/>
      <c r="Z469" s="140"/>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row>
    <row r="470" spans="1:57" outlineLevel="1" x14ac:dyDescent="0.2">
      <c r="A470" s="234">
        <f>'Faults data'!A470</f>
        <v>453</v>
      </c>
      <c r="B470" s="320">
        <f>'Faults data'!B470</f>
        <v>0</v>
      </c>
      <c r="C470" s="223">
        <f>IFERROR(MATCH('Faults data'!F470,Lists!$C$11:$C$14,0),0)</f>
        <v>0</v>
      </c>
      <c r="D470" s="216">
        <f>VALUE('Faults data'!I470)</f>
        <v>0</v>
      </c>
      <c r="E470" s="224">
        <f t="shared" si="65"/>
        <v>0</v>
      </c>
      <c r="F470" s="224">
        <f>'Faults data'!M470</f>
        <v>0</v>
      </c>
      <c r="G470" s="224" t="str">
        <f>IF('Faults data'!N470=$G$17,$G$17,".")</f>
        <v>.</v>
      </c>
      <c r="H470" s="224" t="str">
        <f>IF(ISNUMBER('Faults data'!L470),'Faults data'!L470,".")</f>
        <v>.</v>
      </c>
      <c r="I470" s="224">
        <f>IF('Faults data'!S470=Lists!$F$11,0,1)</f>
        <v>1</v>
      </c>
      <c r="J470" s="240" t="str">
        <f t="shared" si="60"/>
        <v>.</v>
      </c>
      <c r="K470" s="241"/>
      <c r="L470" s="230" t="str">
        <f t="shared" si="61"/>
        <v>.</v>
      </c>
      <c r="M470" s="231" t="str">
        <f t="shared" si="62"/>
        <v>.</v>
      </c>
      <c r="N470" s="231" t="str">
        <f t="shared" si="63"/>
        <v>.</v>
      </c>
      <c r="O470" s="231" t="str">
        <f t="shared" si="64"/>
        <v>.</v>
      </c>
      <c r="P470" s="232" t="str">
        <f t="shared" si="58"/>
        <v>.</v>
      </c>
      <c r="Q470" s="233" t="str">
        <f t="shared" si="59"/>
        <v>.</v>
      </c>
      <c r="R470" s="140"/>
      <c r="S470" s="140"/>
      <c r="T470" s="140"/>
      <c r="U470" s="140"/>
      <c r="V470" s="140"/>
      <c r="W470" s="140"/>
      <c r="X470" s="140"/>
      <c r="Y470" s="140"/>
      <c r="Z470" s="14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row>
    <row r="471" spans="1:57" outlineLevel="1" x14ac:dyDescent="0.2">
      <c r="A471" s="234">
        <f>'Faults data'!A471</f>
        <v>454</v>
      </c>
      <c r="B471" s="320">
        <f>'Faults data'!B471</f>
        <v>0</v>
      </c>
      <c r="C471" s="223">
        <f>IFERROR(MATCH('Faults data'!F471,Lists!$C$11:$C$14,0),0)</f>
        <v>0</v>
      </c>
      <c r="D471" s="216">
        <f>VALUE('Faults data'!I471)</f>
        <v>0</v>
      </c>
      <c r="E471" s="224">
        <f t="shared" si="65"/>
        <v>0</v>
      </c>
      <c r="F471" s="224">
        <f>'Faults data'!M471</f>
        <v>0</v>
      </c>
      <c r="G471" s="224" t="str">
        <f>IF('Faults data'!N471=$G$17,$G$17,".")</f>
        <v>.</v>
      </c>
      <c r="H471" s="224" t="str">
        <f>IF(ISNUMBER('Faults data'!L471),'Faults data'!L471,".")</f>
        <v>.</v>
      </c>
      <c r="I471" s="224">
        <f>IF('Faults data'!S471=Lists!$F$11,0,1)</f>
        <v>1</v>
      </c>
      <c r="J471" s="240" t="str">
        <f t="shared" si="60"/>
        <v>.</v>
      </c>
      <c r="K471" s="241"/>
      <c r="L471" s="230" t="str">
        <f t="shared" si="61"/>
        <v>.</v>
      </c>
      <c r="M471" s="231" t="str">
        <f t="shared" si="62"/>
        <v>.</v>
      </c>
      <c r="N471" s="231" t="str">
        <f t="shared" si="63"/>
        <v>.</v>
      </c>
      <c r="O471" s="231" t="str">
        <f t="shared" si="64"/>
        <v>.</v>
      </c>
      <c r="P471" s="232" t="str">
        <f t="shared" ref="P471:P534" si="66">IF(L471&gt;P$9,L471,".")</f>
        <v>.</v>
      </c>
      <c r="Q471" s="233" t="str">
        <f t="shared" ref="Q471:Q534" si="67">IF(N471&gt;Q$9,N471,".")</f>
        <v>.</v>
      </c>
      <c r="R471" s="140"/>
      <c r="S471" s="140"/>
      <c r="T471" s="140"/>
      <c r="U471" s="140"/>
      <c r="V471" s="140"/>
      <c r="W471" s="140"/>
      <c r="X471" s="140"/>
      <c r="Y471" s="140"/>
      <c r="Z471" s="140"/>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row>
    <row r="472" spans="1:57" outlineLevel="1" x14ac:dyDescent="0.2">
      <c r="A472" s="234">
        <f>'Faults data'!A472</f>
        <v>455</v>
      </c>
      <c r="B472" s="320">
        <f>'Faults data'!B472</f>
        <v>0</v>
      </c>
      <c r="C472" s="223">
        <f>IFERROR(MATCH('Faults data'!F472,Lists!$C$11:$C$14,0),0)</f>
        <v>0</v>
      </c>
      <c r="D472" s="216">
        <f>VALUE('Faults data'!I472)</f>
        <v>0</v>
      </c>
      <c r="E472" s="224">
        <f t="shared" si="65"/>
        <v>0</v>
      </c>
      <c r="F472" s="224">
        <f>'Faults data'!M472</f>
        <v>0</v>
      </c>
      <c r="G472" s="224" t="str">
        <f>IF('Faults data'!N472=$G$17,$G$17,".")</f>
        <v>.</v>
      </c>
      <c r="H472" s="224" t="str">
        <f>IF(ISNUMBER('Faults data'!L472),'Faults data'!L472,".")</f>
        <v>.</v>
      </c>
      <c r="I472" s="224">
        <f>IF('Faults data'!S472=Lists!$F$11,0,1)</f>
        <v>1</v>
      </c>
      <c r="J472" s="240" t="str">
        <f t="shared" si="60"/>
        <v>.</v>
      </c>
      <c r="K472" s="241"/>
      <c r="L472" s="230" t="str">
        <f t="shared" si="61"/>
        <v>.</v>
      </c>
      <c r="M472" s="231" t="str">
        <f t="shared" si="62"/>
        <v>.</v>
      </c>
      <c r="N472" s="231" t="str">
        <f t="shared" si="63"/>
        <v>.</v>
      </c>
      <c r="O472" s="231" t="str">
        <f t="shared" si="64"/>
        <v>.</v>
      </c>
      <c r="P472" s="232" t="str">
        <f t="shared" si="66"/>
        <v>.</v>
      </c>
      <c r="Q472" s="233" t="str">
        <f t="shared" si="67"/>
        <v>.</v>
      </c>
      <c r="R472" s="140"/>
      <c r="S472" s="140"/>
      <c r="T472" s="140"/>
      <c r="U472" s="140"/>
      <c r="V472" s="140"/>
      <c r="W472" s="140"/>
      <c r="X472" s="140"/>
      <c r="Y472" s="140"/>
      <c r="Z472" s="140"/>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row>
    <row r="473" spans="1:57" outlineLevel="1" x14ac:dyDescent="0.2">
      <c r="A473" s="234">
        <f>'Faults data'!A473</f>
        <v>456</v>
      </c>
      <c r="B473" s="320">
        <f>'Faults data'!B473</f>
        <v>0</v>
      </c>
      <c r="C473" s="223">
        <f>IFERROR(MATCH('Faults data'!F473,Lists!$C$11:$C$14,0),0)</f>
        <v>0</v>
      </c>
      <c r="D473" s="216">
        <f>VALUE('Faults data'!I473)</f>
        <v>0</v>
      </c>
      <c r="E473" s="224">
        <f t="shared" si="65"/>
        <v>0</v>
      </c>
      <c r="F473" s="224">
        <f>'Faults data'!M473</f>
        <v>0</v>
      </c>
      <c r="G473" s="224" t="str">
        <f>IF('Faults data'!N473=$G$17,$G$17,".")</f>
        <v>.</v>
      </c>
      <c r="H473" s="224" t="str">
        <f>IF(ISNUMBER('Faults data'!L473),'Faults data'!L473,".")</f>
        <v>.</v>
      </c>
      <c r="I473" s="224">
        <f>IF('Faults data'!S473=Lists!$F$11,0,1)</f>
        <v>1</v>
      </c>
      <c r="J473" s="240" t="str">
        <f t="shared" si="60"/>
        <v>.</v>
      </c>
      <c r="K473" s="241"/>
      <c r="L473" s="230" t="str">
        <f t="shared" si="61"/>
        <v>.</v>
      </c>
      <c r="M473" s="231" t="str">
        <f t="shared" si="62"/>
        <v>.</v>
      </c>
      <c r="N473" s="231" t="str">
        <f t="shared" si="63"/>
        <v>.</v>
      </c>
      <c r="O473" s="231" t="str">
        <f t="shared" si="64"/>
        <v>.</v>
      </c>
      <c r="P473" s="232" t="str">
        <f t="shared" si="66"/>
        <v>.</v>
      </c>
      <c r="Q473" s="233" t="str">
        <f t="shared" si="67"/>
        <v>.</v>
      </c>
      <c r="R473" s="140"/>
      <c r="S473" s="140"/>
      <c r="T473" s="140"/>
      <c r="U473" s="140"/>
      <c r="V473" s="140"/>
      <c r="W473" s="140"/>
      <c r="X473" s="140"/>
      <c r="Y473" s="140"/>
      <c r="Z473" s="140"/>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row>
    <row r="474" spans="1:57" outlineLevel="1" x14ac:dyDescent="0.2">
      <c r="A474" s="234">
        <f>'Faults data'!A474</f>
        <v>457</v>
      </c>
      <c r="B474" s="320">
        <f>'Faults data'!B474</f>
        <v>0</v>
      </c>
      <c r="C474" s="223">
        <f>IFERROR(MATCH('Faults data'!F474,Lists!$C$11:$C$14,0),0)</f>
        <v>0</v>
      </c>
      <c r="D474" s="216">
        <f>VALUE('Faults data'!I474)</f>
        <v>0</v>
      </c>
      <c r="E474" s="224">
        <f t="shared" si="65"/>
        <v>0</v>
      </c>
      <c r="F474" s="224">
        <f>'Faults data'!M474</f>
        <v>0</v>
      </c>
      <c r="G474" s="224" t="str">
        <f>IF('Faults data'!N474=$G$17,$G$17,".")</f>
        <v>.</v>
      </c>
      <c r="H474" s="224" t="str">
        <f>IF(ISNUMBER('Faults data'!L474),'Faults data'!L474,".")</f>
        <v>.</v>
      </c>
      <c r="I474" s="224">
        <f>IF('Faults data'!S474=Lists!$F$11,0,1)</f>
        <v>1</v>
      </c>
      <c r="J474" s="240" t="str">
        <f t="shared" si="60"/>
        <v>.</v>
      </c>
      <c r="K474" s="241"/>
      <c r="L474" s="230" t="str">
        <f t="shared" si="61"/>
        <v>.</v>
      </c>
      <c r="M474" s="231" t="str">
        <f t="shared" si="62"/>
        <v>.</v>
      </c>
      <c r="N474" s="231" t="str">
        <f t="shared" si="63"/>
        <v>.</v>
      </c>
      <c r="O474" s="231" t="str">
        <f t="shared" si="64"/>
        <v>.</v>
      </c>
      <c r="P474" s="232" t="str">
        <f t="shared" si="66"/>
        <v>.</v>
      </c>
      <c r="Q474" s="233" t="str">
        <f t="shared" si="67"/>
        <v>.</v>
      </c>
      <c r="R474" s="140"/>
      <c r="S474" s="140"/>
      <c r="T474" s="140"/>
      <c r="U474" s="140"/>
      <c r="V474" s="140"/>
      <c r="W474" s="140"/>
      <c r="X474" s="140"/>
      <c r="Y474" s="140"/>
      <c r="Z474" s="140"/>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row>
    <row r="475" spans="1:57" outlineLevel="1" x14ac:dyDescent="0.2">
      <c r="A475" s="234">
        <f>'Faults data'!A475</f>
        <v>458</v>
      </c>
      <c r="B475" s="320">
        <f>'Faults data'!B475</f>
        <v>0</v>
      </c>
      <c r="C475" s="223">
        <f>IFERROR(MATCH('Faults data'!F475,Lists!$C$11:$C$14,0),0)</f>
        <v>0</v>
      </c>
      <c r="D475" s="216">
        <f>VALUE('Faults data'!I475)</f>
        <v>0</v>
      </c>
      <c r="E475" s="224">
        <f t="shared" si="65"/>
        <v>0</v>
      </c>
      <c r="F475" s="224">
        <f>'Faults data'!M475</f>
        <v>0</v>
      </c>
      <c r="G475" s="224" t="str">
        <f>IF('Faults data'!N475=$G$17,$G$17,".")</f>
        <v>.</v>
      </c>
      <c r="H475" s="224" t="str">
        <f>IF(ISNUMBER('Faults data'!L475),'Faults data'!L475,".")</f>
        <v>.</v>
      </c>
      <c r="I475" s="224">
        <f>IF('Faults data'!S475=Lists!$F$11,0,1)</f>
        <v>1</v>
      </c>
      <c r="J475" s="240" t="str">
        <f t="shared" si="60"/>
        <v>.</v>
      </c>
      <c r="K475" s="241"/>
      <c r="L475" s="230" t="str">
        <f t="shared" si="61"/>
        <v>.</v>
      </c>
      <c r="M475" s="231" t="str">
        <f t="shared" si="62"/>
        <v>.</v>
      </c>
      <c r="N475" s="231" t="str">
        <f t="shared" si="63"/>
        <v>.</v>
      </c>
      <c r="O475" s="231" t="str">
        <f t="shared" si="64"/>
        <v>.</v>
      </c>
      <c r="P475" s="232" t="str">
        <f t="shared" si="66"/>
        <v>.</v>
      </c>
      <c r="Q475" s="233" t="str">
        <f t="shared" si="67"/>
        <v>.</v>
      </c>
      <c r="R475" s="140"/>
      <c r="S475" s="140"/>
      <c r="T475" s="140"/>
      <c r="U475" s="140"/>
      <c r="V475" s="140"/>
      <c r="W475" s="140"/>
      <c r="X475" s="140"/>
      <c r="Y475" s="140"/>
      <c r="Z475" s="140"/>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row>
    <row r="476" spans="1:57" outlineLevel="1" x14ac:dyDescent="0.2">
      <c r="A476" s="234">
        <f>'Faults data'!A476</f>
        <v>459</v>
      </c>
      <c r="B476" s="320">
        <f>'Faults data'!B476</f>
        <v>0</v>
      </c>
      <c r="C476" s="223">
        <f>IFERROR(MATCH('Faults data'!F476,Lists!$C$11:$C$14,0),0)</f>
        <v>0</v>
      </c>
      <c r="D476" s="216">
        <f>VALUE('Faults data'!I476)</f>
        <v>0</v>
      </c>
      <c r="E476" s="224">
        <f t="shared" si="65"/>
        <v>0</v>
      </c>
      <c r="F476" s="224">
        <f>'Faults data'!M476</f>
        <v>0</v>
      </c>
      <c r="G476" s="224" t="str">
        <f>IF('Faults data'!N476=$G$17,$G$17,".")</f>
        <v>.</v>
      </c>
      <c r="H476" s="224" t="str">
        <f>IF(ISNUMBER('Faults data'!L476),'Faults data'!L476,".")</f>
        <v>.</v>
      </c>
      <c r="I476" s="224">
        <f>IF('Faults data'!S476=Lists!$F$11,0,1)</f>
        <v>1</v>
      </c>
      <c r="J476" s="240" t="str">
        <f t="shared" si="60"/>
        <v>.</v>
      </c>
      <c r="K476" s="241"/>
      <c r="L476" s="230" t="str">
        <f t="shared" si="61"/>
        <v>.</v>
      </c>
      <c r="M476" s="231" t="str">
        <f t="shared" si="62"/>
        <v>.</v>
      </c>
      <c r="N476" s="231" t="str">
        <f t="shared" si="63"/>
        <v>.</v>
      </c>
      <c r="O476" s="231" t="str">
        <f t="shared" si="64"/>
        <v>.</v>
      </c>
      <c r="P476" s="232" t="str">
        <f t="shared" si="66"/>
        <v>.</v>
      </c>
      <c r="Q476" s="233" t="str">
        <f t="shared" si="67"/>
        <v>.</v>
      </c>
      <c r="R476" s="140"/>
      <c r="S476" s="140"/>
      <c r="T476" s="140"/>
      <c r="U476" s="140"/>
      <c r="V476" s="140"/>
      <c r="W476" s="140"/>
      <c r="X476" s="140"/>
      <c r="Y476" s="140"/>
      <c r="Z476" s="140"/>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row>
    <row r="477" spans="1:57" outlineLevel="1" x14ac:dyDescent="0.2">
      <c r="A477" s="234">
        <f>'Faults data'!A477</f>
        <v>460</v>
      </c>
      <c r="B477" s="320">
        <f>'Faults data'!B477</f>
        <v>0</v>
      </c>
      <c r="C477" s="223">
        <f>IFERROR(MATCH('Faults data'!F477,Lists!$C$11:$C$14,0),0)</f>
        <v>0</v>
      </c>
      <c r="D477" s="216">
        <f>VALUE('Faults data'!I477)</f>
        <v>0</v>
      </c>
      <c r="E477" s="224">
        <f t="shared" si="65"/>
        <v>0</v>
      </c>
      <c r="F477" s="224">
        <f>'Faults data'!M477</f>
        <v>0</v>
      </c>
      <c r="G477" s="224" t="str">
        <f>IF('Faults data'!N477=$G$17,$G$17,".")</f>
        <v>.</v>
      </c>
      <c r="H477" s="224" t="str">
        <f>IF(ISNUMBER('Faults data'!L477),'Faults data'!L477,".")</f>
        <v>.</v>
      </c>
      <c r="I477" s="224">
        <f>IF('Faults data'!S477=Lists!$F$11,0,1)</f>
        <v>1</v>
      </c>
      <c r="J477" s="240" t="str">
        <f t="shared" si="60"/>
        <v>.</v>
      </c>
      <c r="K477" s="241"/>
      <c r="L477" s="230" t="str">
        <f t="shared" si="61"/>
        <v>.</v>
      </c>
      <c r="M477" s="231" t="str">
        <f t="shared" si="62"/>
        <v>.</v>
      </c>
      <c r="N477" s="231" t="str">
        <f t="shared" si="63"/>
        <v>.</v>
      </c>
      <c r="O477" s="231" t="str">
        <f t="shared" si="64"/>
        <v>.</v>
      </c>
      <c r="P477" s="232" t="str">
        <f t="shared" si="66"/>
        <v>.</v>
      </c>
      <c r="Q477" s="233" t="str">
        <f t="shared" si="67"/>
        <v>.</v>
      </c>
      <c r="R477" s="140"/>
      <c r="S477" s="140"/>
      <c r="T477" s="140"/>
      <c r="U477" s="140"/>
      <c r="V477" s="140"/>
      <c r="W477" s="140"/>
      <c r="X477" s="140"/>
      <c r="Y477" s="140"/>
      <c r="Z477" s="140"/>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row>
    <row r="478" spans="1:57" outlineLevel="1" x14ac:dyDescent="0.2">
      <c r="A478" s="234">
        <f>'Faults data'!A478</f>
        <v>461</v>
      </c>
      <c r="B478" s="320">
        <f>'Faults data'!B478</f>
        <v>0</v>
      </c>
      <c r="C478" s="223">
        <f>IFERROR(MATCH('Faults data'!F478,Lists!$C$11:$C$14,0),0)</f>
        <v>0</v>
      </c>
      <c r="D478" s="216">
        <f>VALUE('Faults data'!I478)</f>
        <v>0</v>
      </c>
      <c r="E478" s="224">
        <f t="shared" si="65"/>
        <v>0</v>
      </c>
      <c r="F478" s="224">
        <f>'Faults data'!M478</f>
        <v>0</v>
      </c>
      <c r="G478" s="224" t="str">
        <f>IF('Faults data'!N478=$G$17,$G$17,".")</f>
        <v>.</v>
      </c>
      <c r="H478" s="224" t="str">
        <f>IF(ISNUMBER('Faults data'!L478),'Faults data'!L478,".")</f>
        <v>.</v>
      </c>
      <c r="I478" s="224">
        <f>IF('Faults data'!S478=Lists!$F$11,0,1)</f>
        <v>1</v>
      </c>
      <c r="J478" s="240" t="str">
        <f t="shared" si="60"/>
        <v>.</v>
      </c>
      <c r="K478" s="241"/>
      <c r="L478" s="230" t="str">
        <f t="shared" si="61"/>
        <v>.</v>
      </c>
      <c r="M478" s="231" t="str">
        <f t="shared" si="62"/>
        <v>.</v>
      </c>
      <c r="N478" s="231" t="str">
        <f t="shared" si="63"/>
        <v>.</v>
      </c>
      <c r="O478" s="231" t="str">
        <f t="shared" si="64"/>
        <v>.</v>
      </c>
      <c r="P478" s="232" t="str">
        <f t="shared" si="66"/>
        <v>.</v>
      </c>
      <c r="Q478" s="233" t="str">
        <f t="shared" si="67"/>
        <v>.</v>
      </c>
      <c r="R478" s="140"/>
      <c r="S478" s="140"/>
      <c r="T478" s="140"/>
      <c r="U478" s="140"/>
      <c r="V478" s="140"/>
      <c r="W478" s="140"/>
      <c r="X478" s="140"/>
      <c r="Y478" s="140"/>
      <c r="Z478" s="140"/>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row>
    <row r="479" spans="1:57" outlineLevel="1" x14ac:dyDescent="0.2">
      <c r="A479" s="234">
        <f>'Faults data'!A479</f>
        <v>462</v>
      </c>
      <c r="B479" s="320">
        <f>'Faults data'!B479</f>
        <v>0</v>
      </c>
      <c r="C479" s="223">
        <f>IFERROR(MATCH('Faults data'!F479,Lists!$C$11:$C$14,0),0)</f>
        <v>0</v>
      </c>
      <c r="D479" s="216">
        <f>VALUE('Faults data'!I479)</f>
        <v>0</v>
      </c>
      <c r="E479" s="224">
        <f t="shared" si="65"/>
        <v>0</v>
      </c>
      <c r="F479" s="224">
        <f>'Faults data'!M479</f>
        <v>0</v>
      </c>
      <c r="G479" s="224" t="str">
        <f>IF('Faults data'!N479=$G$17,$G$17,".")</f>
        <v>.</v>
      </c>
      <c r="H479" s="224" t="str">
        <f>IF(ISNUMBER('Faults data'!L479),'Faults data'!L479,".")</f>
        <v>.</v>
      </c>
      <c r="I479" s="224">
        <f>IF('Faults data'!S479=Lists!$F$11,0,1)</f>
        <v>1</v>
      </c>
      <c r="J479" s="240" t="str">
        <f t="shared" si="60"/>
        <v>.</v>
      </c>
      <c r="K479" s="241"/>
      <c r="L479" s="230" t="str">
        <f t="shared" si="61"/>
        <v>.</v>
      </c>
      <c r="M479" s="231" t="str">
        <f t="shared" si="62"/>
        <v>.</v>
      </c>
      <c r="N479" s="231" t="str">
        <f t="shared" si="63"/>
        <v>.</v>
      </c>
      <c r="O479" s="231" t="str">
        <f t="shared" si="64"/>
        <v>.</v>
      </c>
      <c r="P479" s="232" t="str">
        <f t="shared" si="66"/>
        <v>.</v>
      </c>
      <c r="Q479" s="233" t="str">
        <f t="shared" si="67"/>
        <v>.</v>
      </c>
      <c r="R479" s="140"/>
      <c r="S479" s="140"/>
      <c r="T479" s="140"/>
      <c r="U479" s="140"/>
      <c r="V479" s="140"/>
      <c r="W479" s="140"/>
      <c r="X479" s="140"/>
      <c r="Y479" s="140"/>
      <c r="Z479" s="140"/>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row>
    <row r="480" spans="1:57" outlineLevel="1" x14ac:dyDescent="0.2">
      <c r="A480" s="234">
        <f>'Faults data'!A480</f>
        <v>463</v>
      </c>
      <c r="B480" s="320">
        <f>'Faults data'!B480</f>
        <v>0</v>
      </c>
      <c r="C480" s="223">
        <f>IFERROR(MATCH('Faults data'!F480,Lists!$C$11:$C$14,0),0)</f>
        <v>0</v>
      </c>
      <c r="D480" s="216">
        <f>VALUE('Faults data'!I480)</f>
        <v>0</v>
      </c>
      <c r="E480" s="224">
        <f t="shared" si="65"/>
        <v>0</v>
      </c>
      <c r="F480" s="224">
        <f>'Faults data'!M480</f>
        <v>0</v>
      </c>
      <c r="G480" s="224" t="str">
        <f>IF('Faults data'!N480=$G$17,$G$17,".")</f>
        <v>.</v>
      </c>
      <c r="H480" s="224" t="str">
        <f>IF(ISNUMBER('Faults data'!L480),'Faults data'!L480,".")</f>
        <v>.</v>
      </c>
      <c r="I480" s="224">
        <f>IF('Faults data'!S480=Lists!$F$11,0,1)</f>
        <v>1</v>
      </c>
      <c r="J480" s="240" t="str">
        <f t="shared" si="60"/>
        <v>.</v>
      </c>
      <c r="K480" s="241"/>
      <c r="L480" s="230" t="str">
        <f t="shared" si="61"/>
        <v>.</v>
      </c>
      <c r="M480" s="231" t="str">
        <f t="shared" si="62"/>
        <v>.</v>
      </c>
      <c r="N480" s="231" t="str">
        <f t="shared" si="63"/>
        <v>.</v>
      </c>
      <c r="O480" s="231" t="str">
        <f t="shared" si="64"/>
        <v>.</v>
      </c>
      <c r="P480" s="232" t="str">
        <f t="shared" si="66"/>
        <v>.</v>
      </c>
      <c r="Q480" s="233" t="str">
        <f t="shared" si="67"/>
        <v>.</v>
      </c>
      <c r="R480" s="140"/>
      <c r="S480" s="140"/>
      <c r="T480" s="140"/>
      <c r="U480" s="140"/>
      <c r="V480" s="140"/>
      <c r="W480" s="140"/>
      <c r="X480" s="140"/>
      <c r="Y480" s="140"/>
      <c r="Z480" s="14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row>
    <row r="481" spans="1:57" outlineLevel="1" x14ac:dyDescent="0.2">
      <c r="A481" s="234">
        <f>'Faults data'!A481</f>
        <v>464</v>
      </c>
      <c r="B481" s="320">
        <f>'Faults data'!B481</f>
        <v>0</v>
      </c>
      <c r="C481" s="223">
        <f>IFERROR(MATCH('Faults data'!F481,Lists!$C$11:$C$14,0),0)</f>
        <v>0</v>
      </c>
      <c r="D481" s="216">
        <f>VALUE('Faults data'!I481)</f>
        <v>0</v>
      </c>
      <c r="E481" s="224">
        <f t="shared" si="65"/>
        <v>0</v>
      </c>
      <c r="F481" s="224">
        <f>'Faults data'!M481</f>
        <v>0</v>
      </c>
      <c r="G481" s="224" t="str">
        <f>IF('Faults data'!N481=$G$17,$G$17,".")</f>
        <v>.</v>
      </c>
      <c r="H481" s="224" t="str">
        <f>IF(ISNUMBER('Faults data'!L481),'Faults data'!L481,".")</f>
        <v>.</v>
      </c>
      <c r="I481" s="224">
        <f>IF('Faults data'!S481=Lists!$F$11,0,1)</f>
        <v>1</v>
      </c>
      <c r="J481" s="240" t="str">
        <f t="shared" si="60"/>
        <v>.</v>
      </c>
      <c r="K481" s="241"/>
      <c r="L481" s="230" t="str">
        <f t="shared" si="61"/>
        <v>.</v>
      </c>
      <c r="M481" s="231" t="str">
        <f t="shared" si="62"/>
        <v>.</v>
      </c>
      <c r="N481" s="231" t="str">
        <f t="shared" si="63"/>
        <v>.</v>
      </c>
      <c r="O481" s="231" t="str">
        <f t="shared" si="64"/>
        <v>.</v>
      </c>
      <c r="P481" s="232" t="str">
        <f t="shared" si="66"/>
        <v>.</v>
      </c>
      <c r="Q481" s="233" t="str">
        <f t="shared" si="67"/>
        <v>.</v>
      </c>
      <c r="R481" s="140"/>
      <c r="S481" s="140"/>
      <c r="T481" s="140"/>
      <c r="U481" s="140"/>
      <c r="V481" s="140"/>
      <c r="W481" s="140"/>
      <c r="X481" s="140"/>
      <c r="Y481" s="140"/>
      <c r="Z481" s="140"/>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row>
    <row r="482" spans="1:57" outlineLevel="1" x14ac:dyDescent="0.2">
      <c r="A482" s="234">
        <f>'Faults data'!A482</f>
        <v>465</v>
      </c>
      <c r="B482" s="320">
        <f>'Faults data'!B482</f>
        <v>0</v>
      </c>
      <c r="C482" s="223">
        <f>IFERROR(MATCH('Faults data'!F482,Lists!$C$11:$C$14,0),0)</f>
        <v>0</v>
      </c>
      <c r="D482" s="216">
        <f>VALUE('Faults data'!I482)</f>
        <v>0</v>
      </c>
      <c r="E482" s="224">
        <f t="shared" si="65"/>
        <v>0</v>
      </c>
      <c r="F482" s="224">
        <f>'Faults data'!M482</f>
        <v>0</v>
      </c>
      <c r="G482" s="224" t="str">
        <f>IF('Faults data'!N482=$G$17,$G$17,".")</f>
        <v>.</v>
      </c>
      <c r="H482" s="224" t="str">
        <f>IF(ISNUMBER('Faults data'!L482),'Faults data'!L482,".")</f>
        <v>.</v>
      </c>
      <c r="I482" s="224">
        <f>IF('Faults data'!S482=Lists!$F$11,0,1)</f>
        <v>1</v>
      </c>
      <c r="J482" s="240" t="str">
        <f t="shared" si="60"/>
        <v>.</v>
      </c>
      <c r="K482" s="241"/>
      <c r="L482" s="230" t="str">
        <f t="shared" si="61"/>
        <v>.</v>
      </c>
      <c r="M482" s="231" t="str">
        <f t="shared" si="62"/>
        <v>.</v>
      </c>
      <c r="N482" s="231" t="str">
        <f t="shared" si="63"/>
        <v>.</v>
      </c>
      <c r="O482" s="231" t="str">
        <f t="shared" si="64"/>
        <v>.</v>
      </c>
      <c r="P482" s="232" t="str">
        <f t="shared" si="66"/>
        <v>.</v>
      </c>
      <c r="Q482" s="233" t="str">
        <f t="shared" si="67"/>
        <v>.</v>
      </c>
      <c r="R482" s="140"/>
      <c r="S482" s="140"/>
      <c r="T482" s="140"/>
      <c r="U482" s="140"/>
      <c r="V482" s="140"/>
      <c r="W482" s="140"/>
      <c r="X482" s="140"/>
      <c r="Y482" s="140"/>
      <c r="Z482" s="140"/>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row>
    <row r="483" spans="1:57" outlineLevel="1" x14ac:dyDescent="0.2">
      <c r="A483" s="234">
        <f>'Faults data'!A483</f>
        <v>466</v>
      </c>
      <c r="B483" s="320">
        <f>'Faults data'!B483</f>
        <v>0</v>
      </c>
      <c r="C483" s="223">
        <f>IFERROR(MATCH('Faults data'!F483,Lists!$C$11:$C$14,0),0)</f>
        <v>0</v>
      </c>
      <c r="D483" s="216">
        <f>VALUE('Faults data'!I483)</f>
        <v>0</v>
      </c>
      <c r="E483" s="224">
        <f t="shared" si="65"/>
        <v>0</v>
      </c>
      <c r="F483" s="224">
        <f>'Faults data'!M483</f>
        <v>0</v>
      </c>
      <c r="G483" s="224" t="str">
        <f>IF('Faults data'!N483=$G$17,$G$17,".")</f>
        <v>.</v>
      </c>
      <c r="H483" s="224" t="str">
        <f>IF(ISNUMBER('Faults data'!L483),'Faults data'!L483,".")</f>
        <v>.</v>
      </c>
      <c r="I483" s="224">
        <f>IF('Faults data'!S483=Lists!$F$11,0,1)</f>
        <v>1</v>
      </c>
      <c r="J483" s="240" t="str">
        <f t="shared" si="60"/>
        <v>.</v>
      </c>
      <c r="K483" s="241"/>
      <c r="L483" s="230" t="str">
        <f t="shared" si="61"/>
        <v>.</v>
      </c>
      <c r="M483" s="231" t="str">
        <f t="shared" si="62"/>
        <v>.</v>
      </c>
      <c r="N483" s="231" t="str">
        <f t="shared" si="63"/>
        <v>.</v>
      </c>
      <c r="O483" s="231" t="str">
        <f t="shared" si="64"/>
        <v>.</v>
      </c>
      <c r="P483" s="232" t="str">
        <f t="shared" si="66"/>
        <v>.</v>
      </c>
      <c r="Q483" s="233" t="str">
        <f t="shared" si="67"/>
        <v>.</v>
      </c>
      <c r="R483" s="140"/>
      <c r="S483" s="140"/>
      <c r="T483" s="140"/>
      <c r="U483" s="140"/>
      <c r="V483" s="140"/>
      <c r="W483" s="140"/>
      <c r="X483" s="140"/>
      <c r="Y483" s="140"/>
      <c r="Z483" s="140"/>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row>
    <row r="484" spans="1:57" outlineLevel="1" x14ac:dyDescent="0.2">
      <c r="A484" s="234">
        <f>'Faults data'!A484</f>
        <v>467</v>
      </c>
      <c r="B484" s="320">
        <f>'Faults data'!B484</f>
        <v>0</v>
      </c>
      <c r="C484" s="223">
        <f>IFERROR(MATCH('Faults data'!F484,Lists!$C$11:$C$14,0),0)</f>
        <v>0</v>
      </c>
      <c r="D484" s="216">
        <f>VALUE('Faults data'!I484)</f>
        <v>0</v>
      </c>
      <c r="E484" s="224">
        <f t="shared" si="65"/>
        <v>0</v>
      </c>
      <c r="F484" s="224">
        <f>'Faults data'!M484</f>
        <v>0</v>
      </c>
      <c r="G484" s="224" t="str">
        <f>IF('Faults data'!N484=$G$17,$G$17,".")</f>
        <v>.</v>
      </c>
      <c r="H484" s="224" t="str">
        <f>IF(ISNUMBER('Faults data'!L484),'Faults data'!L484,".")</f>
        <v>.</v>
      </c>
      <c r="I484" s="224">
        <f>IF('Faults data'!S484=Lists!$F$11,0,1)</f>
        <v>1</v>
      </c>
      <c r="J484" s="240" t="str">
        <f t="shared" si="60"/>
        <v>.</v>
      </c>
      <c r="K484" s="241"/>
      <c r="L484" s="230" t="str">
        <f t="shared" si="61"/>
        <v>.</v>
      </c>
      <c r="M484" s="231" t="str">
        <f t="shared" si="62"/>
        <v>.</v>
      </c>
      <c r="N484" s="231" t="str">
        <f t="shared" si="63"/>
        <v>.</v>
      </c>
      <c r="O484" s="231" t="str">
        <f t="shared" si="64"/>
        <v>.</v>
      </c>
      <c r="P484" s="232" t="str">
        <f t="shared" si="66"/>
        <v>.</v>
      </c>
      <c r="Q484" s="233" t="str">
        <f t="shared" si="67"/>
        <v>.</v>
      </c>
      <c r="R484" s="140"/>
      <c r="S484" s="140"/>
      <c r="T484" s="140"/>
      <c r="U484" s="140"/>
      <c r="V484" s="140"/>
      <c r="W484" s="140"/>
      <c r="X484" s="140"/>
      <c r="Y484" s="140"/>
      <c r="Z484" s="140"/>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row>
    <row r="485" spans="1:57" outlineLevel="1" x14ac:dyDescent="0.2">
      <c r="A485" s="234">
        <f>'Faults data'!A485</f>
        <v>468</v>
      </c>
      <c r="B485" s="320">
        <f>'Faults data'!B485</f>
        <v>0</v>
      </c>
      <c r="C485" s="223">
        <f>IFERROR(MATCH('Faults data'!F485,Lists!$C$11:$C$14,0),0)</f>
        <v>0</v>
      </c>
      <c r="D485" s="216">
        <f>VALUE('Faults data'!I485)</f>
        <v>0</v>
      </c>
      <c r="E485" s="224">
        <f t="shared" si="65"/>
        <v>0</v>
      </c>
      <c r="F485" s="224">
        <f>'Faults data'!M485</f>
        <v>0</v>
      </c>
      <c r="G485" s="224" t="str">
        <f>IF('Faults data'!N485=$G$17,$G$17,".")</f>
        <v>.</v>
      </c>
      <c r="H485" s="224" t="str">
        <f>IF(ISNUMBER('Faults data'!L485),'Faults data'!L485,".")</f>
        <v>.</v>
      </c>
      <c r="I485" s="224">
        <f>IF('Faults data'!S485=Lists!$F$11,0,1)</f>
        <v>1</v>
      </c>
      <c r="J485" s="240" t="str">
        <f t="shared" si="60"/>
        <v>.</v>
      </c>
      <c r="K485" s="241"/>
      <c r="L485" s="230" t="str">
        <f t="shared" si="61"/>
        <v>.</v>
      </c>
      <c r="M485" s="231" t="str">
        <f t="shared" si="62"/>
        <v>.</v>
      </c>
      <c r="N485" s="231" t="str">
        <f t="shared" si="63"/>
        <v>.</v>
      </c>
      <c r="O485" s="231" t="str">
        <f t="shared" si="64"/>
        <v>.</v>
      </c>
      <c r="P485" s="232" t="str">
        <f t="shared" si="66"/>
        <v>.</v>
      </c>
      <c r="Q485" s="233" t="str">
        <f t="shared" si="67"/>
        <v>.</v>
      </c>
      <c r="R485" s="140"/>
      <c r="S485" s="140"/>
      <c r="T485" s="140"/>
      <c r="U485" s="140"/>
      <c r="V485" s="140"/>
      <c r="W485" s="140"/>
      <c r="X485" s="140"/>
      <c r="Y485" s="140"/>
      <c r="Z485" s="140"/>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row>
    <row r="486" spans="1:57" outlineLevel="1" x14ac:dyDescent="0.2">
      <c r="A486" s="234">
        <f>'Faults data'!A486</f>
        <v>469</v>
      </c>
      <c r="B486" s="320">
        <f>'Faults data'!B486</f>
        <v>0</v>
      </c>
      <c r="C486" s="223">
        <f>IFERROR(MATCH('Faults data'!F486,Lists!$C$11:$C$14,0),0)</f>
        <v>0</v>
      </c>
      <c r="D486" s="216">
        <f>VALUE('Faults data'!I486)</f>
        <v>0</v>
      </c>
      <c r="E486" s="224">
        <f t="shared" si="65"/>
        <v>0</v>
      </c>
      <c r="F486" s="224">
        <f>'Faults data'!M486</f>
        <v>0</v>
      </c>
      <c r="G486" s="224" t="str">
        <f>IF('Faults data'!N486=$G$17,$G$17,".")</f>
        <v>.</v>
      </c>
      <c r="H486" s="224" t="str">
        <f>IF(ISNUMBER('Faults data'!L486),'Faults data'!L486,".")</f>
        <v>.</v>
      </c>
      <c r="I486" s="224">
        <f>IF('Faults data'!S486=Lists!$F$11,0,1)</f>
        <v>1</v>
      </c>
      <c r="J486" s="240" t="str">
        <f t="shared" si="60"/>
        <v>.</v>
      </c>
      <c r="K486" s="241"/>
      <c r="L486" s="230" t="str">
        <f t="shared" si="61"/>
        <v>.</v>
      </c>
      <c r="M486" s="231" t="str">
        <f t="shared" si="62"/>
        <v>.</v>
      </c>
      <c r="N486" s="231" t="str">
        <f t="shared" si="63"/>
        <v>.</v>
      </c>
      <c r="O486" s="231" t="str">
        <f t="shared" si="64"/>
        <v>.</v>
      </c>
      <c r="P486" s="232" t="str">
        <f t="shared" si="66"/>
        <v>.</v>
      </c>
      <c r="Q486" s="233" t="str">
        <f t="shared" si="67"/>
        <v>.</v>
      </c>
      <c r="R486" s="140"/>
      <c r="S486" s="140"/>
      <c r="T486" s="140"/>
      <c r="U486" s="140"/>
      <c r="V486" s="140"/>
      <c r="W486" s="140"/>
      <c r="X486" s="140"/>
      <c r="Y486" s="140"/>
      <c r="Z486" s="140"/>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row>
    <row r="487" spans="1:57" outlineLevel="1" x14ac:dyDescent="0.2">
      <c r="A487" s="234">
        <f>'Faults data'!A487</f>
        <v>470</v>
      </c>
      <c r="B487" s="320">
        <f>'Faults data'!B487</f>
        <v>0</v>
      </c>
      <c r="C487" s="223">
        <f>IFERROR(MATCH('Faults data'!F487,Lists!$C$11:$C$14,0),0)</f>
        <v>0</v>
      </c>
      <c r="D487" s="216">
        <f>VALUE('Faults data'!I487)</f>
        <v>0</v>
      </c>
      <c r="E487" s="224">
        <f t="shared" si="65"/>
        <v>0</v>
      </c>
      <c r="F487" s="224">
        <f>'Faults data'!M487</f>
        <v>0</v>
      </c>
      <c r="G487" s="224" t="str">
        <f>IF('Faults data'!N487=$G$17,$G$17,".")</f>
        <v>.</v>
      </c>
      <c r="H487" s="224" t="str">
        <f>IF(ISNUMBER('Faults data'!L487),'Faults data'!L487,".")</f>
        <v>.</v>
      </c>
      <c r="I487" s="224">
        <f>IF('Faults data'!S487=Lists!$F$11,0,1)</f>
        <v>1</v>
      </c>
      <c r="J487" s="240" t="str">
        <f t="shared" si="60"/>
        <v>.</v>
      </c>
      <c r="K487" s="241"/>
      <c r="L487" s="230" t="str">
        <f t="shared" si="61"/>
        <v>.</v>
      </c>
      <c r="M487" s="231" t="str">
        <f t="shared" si="62"/>
        <v>.</v>
      </c>
      <c r="N487" s="231" t="str">
        <f t="shared" si="63"/>
        <v>.</v>
      </c>
      <c r="O487" s="231" t="str">
        <f t="shared" si="64"/>
        <v>.</v>
      </c>
      <c r="P487" s="232" t="str">
        <f t="shared" si="66"/>
        <v>.</v>
      </c>
      <c r="Q487" s="233" t="str">
        <f t="shared" si="67"/>
        <v>.</v>
      </c>
      <c r="R487" s="140"/>
      <c r="S487" s="140"/>
      <c r="T487" s="140"/>
      <c r="U487" s="140"/>
      <c r="V487" s="140"/>
      <c r="W487" s="140"/>
      <c r="X487" s="140"/>
      <c r="Y487" s="140"/>
      <c r="Z487" s="140"/>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row>
    <row r="488" spans="1:57" outlineLevel="1" x14ac:dyDescent="0.2">
      <c r="A488" s="234">
        <f>'Faults data'!A488</f>
        <v>471</v>
      </c>
      <c r="B488" s="320">
        <f>'Faults data'!B488</f>
        <v>0</v>
      </c>
      <c r="C488" s="223">
        <f>IFERROR(MATCH('Faults data'!F488,Lists!$C$11:$C$14,0),0)</f>
        <v>0</v>
      </c>
      <c r="D488" s="216">
        <f>VALUE('Faults data'!I488)</f>
        <v>0</v>
      </c>
      <c r="E488" s="224">
        <f t="shared" si="65"/>
        <v>0</v>
      </c>
      <c r="F488" s="224">
        <f>'Faults data'!M488</f>
        <v>0</v>
      </c>
      <c r="G488" s="224" t="str">
        <f>IF('Faults data'!N488=$G$17,$G$17,".")</f>
        <v>.</v>
      </c>
      <c r="H488" s="224" t="str">
        <f>IF(ISNUMBER('Faults data'!L488),'Faults data'!L488,".")</f>
        <v>.</v>
      </c>
      <c r="I488" s="224">
        <f>IF('Faults data'!S488=Lists!$F$11,0,1)</f>
        <v>1</v>
      </c>
      <c r="J488" s="240" t="str">
        <f t="shared" si="60"/>
        <v>.</v>
      </c>
      <c r="K488" s="241"/>
      <c r="L488" s="230" t="str">
        <f t="shared" si="61"/>
        <v>.</v>
      </c>
      <c r="M488" s="231" t="str">
        <f t="shared" si="62"/>
        <v>.</v>
      </c>
      <c r="N488" s="231" t="str">
        <f t="shared" si="63"/>
        <v>.</v>
      </c>
      <c r="O488" s="231" t="str">
        <f t="shared" si="64"/>
        <v>.</v>
      </c>
      <c r="P488" s="232" t="str">
        <f t="shared" si="66"/>
        <v>.</v>
      </c>
      <c r="Q488" s="233" t="str">
        <f t="shared" si="67"/>
        <v>.</v>
      </c>
      <c r="R488" s="140"/>
      <c r="S488" s="140"/>
      <c r="T488" s="140"/>
      <c r="U488" s="140"/>
      <c r="V488" s="140"/>
      <c r="W488" s="140"/>
      <c r="X488" s="140"/>
      <c r="Y488" s="140"/>
      <c r="Z488" s="140"/>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row>
    <row r="489" spans="1:57" outlineLevel="1" x14ac:dyDescent="0.2">
      <c r="A489" s="234">
        <f>'Faults data'!A489</f>
        <v>472</v>
      </c>
      <c r="B489" s="320">
        <f>'Faults data'!B489</f>
        <v>0</v>
      </c>
      <c r="C489" s="223">
        <f>IFERROR(MATCH('Faults data'!F489,Lists!$C$11:$C$14,0),0)</f>
        <v>0</v>
      </c>
      <c r="D489" s="216">
        <f>VALUE('Faults data'!I489)</f>
        <v>0</v>
      </c>
      <c r="E489" s="224">
        <f t="shared" si="65"/>
        <v>0</v>
      </c>
      <c r="F489" s="224">
        <f>'Faults data'!M489</f>
        <v>0</v>
      </c>
      <c r="G489" s="224" t="str">
        <f>IF('Faults data'!N489=$G$17,$G$17,".")</f>
        <v>.</v>
      </c>
      <c r="H489" s="224" t="str">
        <f>IF(ISNUMBER('Faults data'!L489),'Faults data'!L489,".")</f>
        <v>.</v>
      </c>
      <c r="I489" s="224">
        <f>IF('Faults data'!S489=Lists!$F$11,0,1)</f>
        <v>1</v>
      </c>
      <c r="J489" s="240" t="str">
        <f t="shared" si="60"/>
        <v>.</v>
      </c>
      <c r="K489" s="241"/>
      <c r="L489" s="230" t="str">
        <f t="shared" si="61"/>
        <v>.</v>
      </c>
      <c r="M489" s="231" t="str">
        <f t="shared" si="62"/>
        <v>.</v>
      </c>
      <c r="N489" s="231" t="str">
        <f t="shared" si="63"/>
        <v>.</v>
      </c>
      <c r="O489" s="231" t="str">
        <f t="shared" si="64"/>
        <v>.</v>
      </c>
      <c r="P489" s="232" t="str">
        <f t="shared" si="66"/>
        <v>.</v>
      </c>
      <c r="Q489" s="233" t="str">
        <f t="shared" si="67"/>
        <v>.</v>
      </c>
      <c r="R489" s="140"/>
      <c r="S489" s="140"/>
      <c r="T489" s="140"/>
      <c r="U489" s="140"/>
      <c r="V489" s="140"/>
      <c r="W489" s="140"/>
      <c r="X489" s="140"/>
      <c r="Y489" s="140"/>
      <c r="Z489" s="140"/>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row>
    <row r="490" spans="1:57" outlineLevel="1" x14ac:dyDescent="0.2">
      <c r="A490" s="234">
        <f>'Faults data'!A490</f>
        <v>473</v>
      </c>
      <c r="B490" s="320">
        <f>'Faults data'!B490</f>
        <v>0</v>
      </c>
      <c r="C490" s="223">
        <f>IFERROR(MATCH('Faults data'!F490,Lists!$C$11:$C$14,0),0)</f>
        <v>0</v>
      </c>
      <c r="D490" s="216">
        <f>VALUE('Faults data'!I490)</f>
        <v>0</v>
      </c>
      <c r="E490" s="224">
        <f t="shared" si="65"/>
        <v>0</v>
      </c>
      <c r="F490" s="224">
        <f>'Faults data'!M490</f>
        <v>0</v>
      </c>
      <c r="G490" s="224" t="str">
        <f>IF('Faults data'!N490=$G$17,$G$17,".")</f>
        <v>.</v>
      </c>
      <c r="H490" s="224" t="str">
        <f>IF(ISNUMBER('Faults data'!L490),'Faults data'!L490,".")</f>
        <v>.</v>
      </c>
      <c r="I490" s="224">
        <f>IF('Faults data'!S490=Lists!$F$11,0,1)</f>
        <v>1</v>
      </c>
      <c r="J490" s="240" t="str">
        <f t="shared" si="60"/>
        <v>.</v>
      </c>
      <c r="K490" s="241"/>
      <c r="L490" s="230" t="str">
        <f t="shared" si="61"/>
        <v>.</v>
      </c>
      <c r="M490" s="231" t="str">
        <f t="shared" si="62"/>
        <v>.</v>
      </c>
      <c r="N490" s="231" t="str">
        <f t="shared" si="63"/>
        <v>.</v>
      </c>
      <c r="O490" s="231" t="str">
        <f t="shared" si="64"/>
        <v>.</v>
      </c>
      <c r="P490" s="232" t="str">
        <f t="shared" si="66"/>
        <v>.</v>
      </c>
      <c r="Q490" s="233" t="str">
        <f t="shared" si="67"/>
        <v>.</v>
      </c>
      <c r="R490" s="140"/>
      <c r="S490" s="140"/>
      <c r="T490" s="140"/>
      <c r="U490" s="140"/>
      <c r="V490" s="140"/>
      <c r="W490" s="140"/>
      <c r="X490" s="140"/>
      <c r="Y490" s="140"/>
      <c r="Z490" s="14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row>
    <row r="491" spans="1:57" outlineLevel="1" x14ac:dyDescent="0.2">
      <c r="A491" s="234">
        <f>'Faults data'!A491</f>
        <v>474</v>
      </c>
      <c r="B491" s="320">
        <f>'Faults data'!B491</f>
        <v>0</v>
      </c>
      <c r="C491" s="223">
        <f>IFERROR(MATCH('Faults data'!F491,Lists!$C$11:$C$14,0),0)</f>
        <v>0</v>
      </c>
      <c r="D491" s="216">
        <f>VALUE('Faults data'!I491)</f>
        <v>0</v>
      </c>
      <c r="E491" s="224">
        <f t="shared" si="65"/>
        <v>0</v>
      </c>
      <c r="F491" s="224">
        <f>'Faults data'!M491</f>
        <v>0</v>
      </c>
      <c r="G491" s="224" t="str">
        <f>IF('Faults data'!N491=$G$17,$G$17,".")</f>
        <v>.</v>
      </c>
      <c r="H491" s="224" t="str">
        <f>IF(ISNUMBER('Faults data'!L491),'Faults data'!L491,".")</f>
        <v>.</v>
      </c>
      <c r="I491" s="224">
        <f>IF('Faults data'!S491=Lists!$F$11,0,1)</f>
        <v>1</v>
      </c>
      <c r="J491" s="240" t="str">
        <f t="shared" si="60"/>
        <v>.</v>
      </c>
      <c r="K491" s="241"/>
      <c r="L491" s="230" t="str">
        <f t="shared" si="61"/>
        <v>.</v>
      </c>
      <c r="M491" s="231" t="str">
        <f t="shared" si="62"/>
        <v>.</v>
      </c>
      <c r="N491" s="231" t="str">
        <f t="shared" si="63"/>
        <v>.</v>
      </c>
      <c r="O491" s="231" t="str">
        <f t="shared" si="64"/>
        <v>.</v>
      </c>
      <c r="P491" s="232" t="str">
        <f t="shared" si="66"/>
        <v>.</v>
      </c>
      <c r="Q491" s="233" t="str">
        <f t="shared" si="67"/>
        <v>.</v>
      </c>
      <c r="R491" s="140"/>
      <c r="S491" s="140"/>
      <c r="T491" s="140"/>
      <c r="U491" s="140"/>
      <c r="V491" s="140"/>
      <c r="W491" s="140"/>
      <c r="X491" s="140"/>
      <c r="Y491" s="140"/>
      <c r="Z491" s="140"/>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row>
    <row r="492" spans="1:57" outlineLevel="1" x14ac:dyDescent="0.2">
      <c r="A492" s="234">
        <f>'Faults data'!A492</f>
        <v>475</v>
      </c>
      <c r="B492" s="320">
        <f>'Faults data'!B492</f>
        <v>0</v>
      </c>
      <c r="C492" s="223">
        <f>IFERROR(MATCH('Faults data'!F492,Lists!$C$11:$C$14,0),0)</f>
        <v>0</v>
      </c>
      <c r="D492" s="216">
        <f>VALUE('Faults data'!I492)</f>
        <v>0</v>
      </c>
      <c r="E492" s="224">
        <f t="shared" si="65"/>
        <v>0</v>
      </c>
      <c r="F492" s="224">
        <f>'Faults data'!M492</f>
        <v>0</v>
      </c>
      <c r="G492" s="224" t="str">
        <f>IF('Faults data'!N492=$G$17,$G$17,".")</f>
        <v>.</v>
      </c>
      <c r="H492" s="224" t="str">
        <f>IF(ISNUMBER('Faults data'!L492),'Faults data'!L492,".")</f>
        <v>.</v>
      </c>
      <c r="I492" s="224">
        <f>IF('Faults data'!S492=Lists!$F$11,0,1)</f>
        <v>1</v>
      </c>
      <c r="J492" s="240" t="str">
        <f t="shared" si="60"/>
        <v>.</v>
      </c>
      <c r="K492" s="241"/>
      <c r="L492" s="230" t="str">
        <f t="shared" si="61"/>
        <v>.</v>
      </c>
      <c r="M492" s="231" t="str">
        <f t="shared" si="62"/>
        <v>.</v>
      </c>
      <c r="N492" s="231" t="str">
        <f t="shared" si="63"/>
        <v>.</v>
      </c>
      <c r="O492" s="231" t="str">
        <f t="shared" si="64"/>
        <v>.</v>
      </c>
      <c r="P492" s="232" t="str">
        <f t="shared" si="66"/>
        <v>.</v>
      </c>
      <c r="Q492" s="233" t="str">
        <f t="shared" si="67"/>
        <v>.</v>
      </c>
      <c r="R492" s="140"/>
      <c r="S492" s="140"/>
      <c r="T492" s="140"/>
      <c r="U492" s="140"/>
      <c r="V492" s="140"/>
      <c r="W492" s="140"/>
      <c r="X492" s="140"/>
      <c r="Y492" s="140"/>
      <c r="Z492" s="140"/>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row>
    <row r="493" spans="1:57" outlineLevel="1" x14ac:dyDescent="0.2">
      <c r="A493" s="234">
        <f>'Faults data'!A493</f>
        <v>476</v>
      </c>
      <c r="B493" s="320">
        <f>'Faults data'!B493</f>
        <v>0</v>
      </c>
      <c r="C493" s="223">
        <f>IFERROR(MATCH('Faults data'!F493,Lists!$C$11:$C$14,0),0)</f>
        <v>0</v>
      </c>
      <c r="D493" s="216">
        <f>VALUE('Faults data'!I493)</f>
        <v>0</v>
      </c>
      <c r="E493" s="224">
        <f t="shared" si="65"/>
        <v>0</v>
      </c>
      <c r="F493" s="224">
        <f>'Faults data'!M493</f>
        <v>0</v>
      </c>
      <c r="G493" s="224" t="str">
        <f>IF('Faults data'!N493=$G$17,$G$17,".")</f>
        <v>.</v>
      </c>
      <c r="H493" s="224" t="str">
        <f>IF(ISNUMBER('Faults data'!L493),'Faults data'!L493,".")</f>
        <v>.</v>
      </c>
      <c r="I493" s="224">
        <f>IF('Faults data'!S493=Lists!$F$11,0,1)</f>
        <v>1</v>
      </c>
      <c r="J493" s="240" t="str">
        <f t="shared" si="60"/>
        <v>.</v>
      </c>
      <c r="K493" s="241"/>
      <c r="L493" s="230" t="str">
        <f t="shared" si="61"/>
        <v>.</v>
      </c>
      <c r="M493" s="231" t="str">
        <f t="shared" si="62"/>
        <v>.</v>
      </c>
      <c r="N493" s="231" t="str">
        <f t="shared" si="63"/>
        <v>.</v>
      </c>
      <c r="O493" s="231" t="str">
        <f t="shared" si="64"/>
        <v>.</v>
      </c>
      <c r="P493" s="232" t="str">
        <f t="shared" si="66"/>
        <v>.</v>
      </c>
      <c r="Q493" s="233" t="str">
        <f t="shared" si="67"/>
        <v>.</v>
      </c>
      <c r="R493" s="140"/>
      <c r="S493" s="140"/>
      <c r="T493" s="140"/>
      <c r="U493" s="140"/>
      <c r="V493" s="140"/>
      <c r="W493" s="140"/>
      <c r="X493" s="140"/>
      <c r="Y493" s="140"/>
      <c r="Z493" s="140"/>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row>
    <row r="494" spans="1:57" outlineLevel="1" x14ac:dyDescent="0.2">
      <c r="A494" s="234">
        <f>'Faults data'!A494</f>
        <v>477</v>
      </c>
      <c r="B494" s="320">
        <f>'Faults data'!B494</f>
        <v>0</v>
      </c>
      <c r="C494" s="223">
        <f>IFERROR(MATCH('Faults data'!F494,Lists!$C$11:$C$14,0),0)</f>
        <v>0</v>
      </c>
      <c r="D494" s="216">
        <f>VALUE('Faults data'!I494)</f>
        <v>0</v>
      </c>
      <c r="E494" s="224">
        <f t="shared" si="65"/>
        <v>0</v>
      </c>
      <c r="F494" s="224">
        <f>'Faults data'!M494</f>
        <v>0</v>
      </c>
      <c r="G494" s="224" t="str">
        <f>IF('Faults data'!N494=$G$17,$G$17,".")</f>
        <v>.</v>
      </c>
      <c r="H494" s="224" t="str">
        <f>IF(ISNUMBER('Faults data'!L494),'Faults data'!L494,".")</f>
        <v>.</v>
      </c>
      <c r="I494" s="224">
        <f>IF('Faults data'!S494=Lists!$F$11,0,1)</f>
        <v>1</v>
      </c>
      <c r="J494" s="240" t="str">
        <f t="shared" si="60"/>
        <v>.</v>
      </c>
      <c r="K494" s="241"/>
      <c r="L494" s="230" t="str">
        <f t="shared" si="61"/>
        <v>.</v>
      </c>
      <c r="M494" s="231" t="str">
        <f t="shared" si="62"/>
        <v>.</v>
      </c>
      <c r="N494" s="231" t="str">
        <f t="shared" si="63"/>
        <v>.</v>
      </c>
      <c r="O494" s="231" t="str">
        <f t="shared" si="64"/>
        <v>.</v>
      </c>
      <c r="P494" s="232" t="str">
        <f t="shared" si="66"/>
        <v>.</v>
      </c>
      <c r="Q494" s="233" t="str">
        <f t="shared" si="67"/>
        <v>.</v>
      </c>
      <c r="R494" s="140"/>
      <c r="S494" s="140"/>
      <c r="T494" s="140"/>
      <c r="U494" s="140"/>
      <c r="V494" s="140"/>
      <c r="W494" s="140"/>
      <c r="X494" s="140"/>
      <c r="Y494" s="140"/>
      <c r="Z494" s="140"/>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row>
    <row r="495" spans="1:57" outlineLevel="1" x14ac:dyDescent="0.2">
      <c r="A495" s="234">
        <f>'Faults data'!A495</f>
        <v>478</v>
      </c>
      <c r="B495" s="320">
        <f>'Faults data'!B495</f>
        <v>0</v>
      </c>
      <c r="C495" s="223">
        <f>IFERROR(MATCH('Faults data'!F495,Lists!$C$11:$C$14,0),0)</f>
        <v>0</v>
      </c>
      <c r="D495" s="216">
        <f>VALUE('Faults data'!I495)</f>
        <v>0</v>
      </c>
      <c r="E495" s="224">
        <f t="shared" si="65"/>
        <v>0</v>
      </c>
      <c r="F495" s="224">
        <f>'Faults data'!M495</f>
        <v>0</v>
      </c>
      <c r="G495" s="224" t="str">
        <f>IF('Faults data'!N495=$G$17,$G$17,".")</f>
        <v>.</v>
      </c>
      <c r="H495" s="224" t="str">
        <f>IF(ISNUMBER('Faults data'!L495),'Faults data'!L495,".")</f>
        <v>.</v>
      </c>
      <c r="I495" s="224">
        <f>IF('Faults data'!S495=Lists!$F$11,0,1)</f>
        <v>1</v>
      </c>
      <c r="J495" s="240" t="str">
        <f t="shared" si="60"/>
        <v>.</v>
      </c>
      <c r="K495" s="241"/>
      <c r="L495" s="230" t="str">
        <f t="shared" si="61"/>
        <v>.</v>
      </c>
      <c r="M495" s="231" t="str">
        <f t="shared" si="62"/>
        <v>.</v>
      </c>
      <c r="N495" s="231" t="str">
        <f t="shared" si="63"/>
        <v>.</v>
      </c>
      <c r="O495" s="231" t="str">
        <f t="shared" si="64"/>
        <v>.</v>
      </c>
      <c r="P495" s="232" t="str">
        <f t="shared" si="66"/>
        <v>.</v>
      </c>
      <c r="Q495" s="233" t="str">
        <f t="shared" si="67"/>
        <v>.</v>
      </c>
      <c r="R495" s="140"/>
      <c r="S495" s="140"/>
      <c r="T495" s="140"/>
      <c r="U495" s="140"/>
      <c r="V495" s="140"/>
      <c r="W495" s="140"/>
      <c r="X495" s="140"/>
      <c r="Y495" s="140"/>
      <c r="Z495" s="140"/>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row>
    <row r="496" spans="1:57" outlineLevel="1" x14ac:dyDescent="0.2">
      <c r="A496" s="234">
        <f>'Faults data'!A496</f>
        <v>479</v>
      </c>
      <c r="B496" s="320">
        <f>'Faults data'!B496</f>
        <v>0</v>
      </c>
      <c r="C496" s="223">
        <f>IFERROR(MATCH('Faults data'!F496,Lists!$C$11:$C$14,0),0)</f>
        <v>0</v>
      </c>
      <c r="D496" s="216">
        <f>VALUE('Faults data'!I496)</f>
        <v>0</v>
      </c>
      <c r="E496" s="224">
        <f t="shared" si="65"/>
        <v>0</v>
      </c>
      <c r="F496" s="224">
        <f>'Faults data'!M496</f>
        <v>0</v>
      </c>
      <c r="G496" s="224" t="str">
        <f>IF('Faults data'!N496=$G$17,$G$17,".")</f>
        <v>.</v>
      </c>
      <c r="H496" s="224" t="str">
        <f>IF(ISNUMBER('Faults data'!L496),'Faults data'!L496,".")</f>
        <v>.</v>
      </c>
      <c r="I496" s="224">
        <f>IF('Faults data'!S496=Lists!$F$11,0,1)</f>
        <v>1</v>
      </c>
      <c r="J496" s="240" t="str">
        <f t="shared" si="60"/>
        <v>.</v>
      </c>
      <c r="K496" s="241"/>
      <c r="L496" s="230" t="str">
        <f t="shared" si="61"/>
        <v>.</v>
      </c>
      <c r="M496" s="231" t="str">
        <f t="shared" si="62"/>
        <v>.</v>
      </c>
      <c r="N496" s="231" t="str">
        <f t="shared" si="63"/>
        <v>.</v>
      </c>
      <c r="O496" s="231" t="str">
        <f t="shared" si="64"/>
        <v>.</v>
      </c>
      <c r="P496" s="232" t="str">
        <f t="shared" si="66"/>
        <v>.</v>
      </c>
      <c r="Q496" s="233" t="str">
        <f t="shared" si="67"/>
        <v>.</v>
      </c>
      <c r="R496" s="140"/>
      <c r="S496" s="140"/>
      <c r="T496" s="140"/>
      <c r="U496" s="140"/>
      <c r="V496" s="140"/>
      <c r="W496" s="140"/>
      <c r="X496" s="140"/>
      <c r="Y496" s="140"/>
      <c r="Z496" s="140"/>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row>
    <row r="497" spans="1:57" outlineLevel="1" x14ac:dyDescent="0.2">
      <c r="A497" s="234">
        <f>'Faults data'!A497</f>
        <v>480</v>
      </c>
      <c r="B497" s="320">
        <f>'Faults data'!B497</f>
        <v>0</v>
      </c>
      <c r="C497" s="223">
        <f>IFERROR(MATCH('Faults data'!F497,Lists!$C$11:$C$14,0),0)</f>
        <v>0</v>
      </c>
      <c r="D497" s="216">
        <f>VALUE('Faults data'!I497)</f>
        <v>0</v>
      </c>
      <c r="E497" s="224">
        <f t="shared" si="65"/>
        <v>0</v>
      </c>
      <c r="F497" s="224">
        <f>'Faults data'!M497</f>
        <v>0</v>
      </c>
      <c r="G497" s="224" t="str">
        <f>IF('Faults data'!N497=$G$17,$G$17,".")</f>
        <v>.</v>
      </c>
      <c r="H497" s="224" t="str">
        <f>IF(ISNUMBER('Faults data'!L497),'Faults data'!L497,".")</f>
        <v>.</v>
      </c>
      <c r="I497" s="224">
        <f>IF('Faults data'!S497=Lists!$F$11,0,1)</f>
        <v>1</v>
      </c>
      <c r="J497" s="240" t="str">
        <f t="shared" si="60"/>
        <v>.</v>
      </c>
      <c r="K497" s="241"/>
      <c r="L497" s="230" t="str">
        <f t="shared" si="61"/>
        <v>.</v>
      </c>
      <c r="M497" s="231" t="str">
        <f t="shared" si="62"/>
        <v>.</v>
      </c>
      <c r="N497" s="231" t="str">
        <f t="shared" si="63"/>
        <v>.</v>
      </c>
      <c r="O497" s="231" t="str">
        <f t="shared" si="64"/>
        <v>.</v>
      </c>
      <c r="P497" s="232" t="str">
        <f t="shared" si="66"/>
        <v>.</v>
      </c>
      <c r="Q497" s="233" t="str">
        <f t="shared" si="67"/>
        <v>.</v>
      </c>
      <c r="R497" s="140"/>
      <c r="S497" s="140"/>
      <c r="T497" s="140"/>
      <c r="U497" s="140"/>
      <c r="V497" s="140"/>
      <c r="W497" s="140"/>
      <c r="X497" s="140"/>
      <c r="Y497" s="140"/>
      <c r="Z497" s="140"/>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row>
    <row r="498" spans="1:57" outlineLevel="1" x14ac:dyDescent="0.2">
      <c r="A498" s="234">
        <f>'Faults data'!A498</f>
        <v>481</v>
      </c>
      <c r="B498" s="320">
        <f>'Faults data'!B498</f>
        <v>0</v>
      </c>
      <c r="C498" s="223">
        <f>IFERROR(MATCH('Faults data'!F498,Lists!$C$11:$C$14,0),0)</f>
        <v>0</v>
      </c>
      <c r="D498" s="216">
        <f>VALUE('Faults data'!I498)</f>
        <v>0</v>
      </c>
      <c r="E498" s="224">
        <f t="shared" si="65"/>
        <v>0</v>
      </c>
      <c r="F498" s="224">
        <f>'Faults data'!M498</f>
        <v>0</v>
      </c>
      <c r="G498" s="224" t="str">
        <f>IF('Faults data'!N498=$G$17,$G$17,".")</f>
        <v>.</v>
      </c>
      <c r="H498" s="224" t="str">
        <f>IF(ISNUMBER('Faults data'!L498),'Faults data'!L498,".")</f>
        <v>.</v>
      </c>
      <c r="I498" s="224">
        <f>IF('Faults data'!S498=Lists!$F$11,0,1)</f>
        <v>1</v>
      </c>
      <c r="J498" s="240" t="str">
        <f t="shared" si="60"/>
        <v>.</v>
      </c>
      <c r="K498" s="241"/>
      <c r="L498" s="230" t="str">
        <f t="shared" si="61"/>
        <v>.</v>
      </c>
      <c r="M498" s="231" t="str">
        <f t="shared" si="62"/>
        <v>.</v>
      </c>
      <c r="N498" s="231" t="str">
        <f t="shared" si="63"/>
        <v>.</v>
      </c>
      <c r="O498" s="231" t="str">
        <f t="shared" si="64"/>
        <v>.</v>
      </c>
      <c r="P498" s="232" t="str">
        <f t="shared" si="66"/>
        <v>.</v>
      </c>
      <c r="Q498" s="233" t="str">
        <f t="shared" si="67"/>
        <v>.</v>
      </c>
      <c r="R498" s="140"/>
      <c r="S498" s="140"/>
      <c r="T498" s="140"/>
      <c r="U498" s="140"/>
      <c r="V498" s="140"/>
      <c r="W498" s="140"/>
      <c r="X498" s="140"/>
      <c r="Y498" s="140"/>
      <c r="Z498" s="140"/>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row>
    <row r="499" spans="1:57" outlineLevel="1" x14ac:dyDescent="0.2">
      <c r="A499" s="234">
        <f>'Faults data'!A499</f>
        <v>482</v>
      </c>
      <c r="B499" s="320">
        <f>'Faults data'!B499</f>
        <v>0</v>
      </c>
      <c r="C499" s="223">
        <f>IFERROR(MATCH('Faults data'!F499,Lists!$C$11:$C$14,0),0)</f>
        <v>0</v>
      </c>
      <c r="D499" s="216">
        <f>VALUE('Faults data'!I499)</f>
        <v>0</v>
      </c>
      <c r="E499" s="224">
        <f t="shared" si="65"/>
        <v>0</v>
      </c>
      <c r="F499" s="224">
        <f>'Faults data'!M499</f>
        <v>0</v>
      </c>
      <c r="G499" s="224" t="str">
        <f>IF('Faults data'!N499=$G$17,$G$17,".")</f>
        <v>.</v>
      </c>
      <c r="H499" s="224" t="str">
        <f>IF(ISNUMBER('Faults data'!L499),'Faults data'!L499,".")</f>
        <v>.</v>
      </c>
      <c r="I499" s="224">
        <f>IF('Faults data'!S499=Lists!$F$11,0,1)</f>
        <v>1</v>
      </c>
      <c r="J499" s="240" t="str">
        <f t="shared" si="60"/>
        <v>.</v>
      </c>
      <c r="K499" s="241"/>
      <c r="L499" s="230" t="str">
        <f t="shared" si="61"/>
        <v>.</v>
      </c>
      <c r="M499" s="231" t="str">
        <f t="shared" si="62"/>
        <v>.</v>
      </c>
      <c r="N499" s="231" t="str">
        <f t="shared" si="63"/>
        <v>.</v>
      </c>
      <c r="O499" s="231" t="str">
        <f t="shared" si="64"/>
        <v>.</v>
      </c>
      <c r="P499" s="232" t="str">
        <f t="shared" si="66"/>
        <v>.</v>
      </c>
      <c r="Q499" s="233" t="str">
        <f t="shared" si="67"/>
        <v>.</v>
      </c>
      <c r="R499" s="140"/>
      <c r="S499" s="140"/>
      <c r="T499" s="140"/>
      <c r="U499" s="140"/>
      <c r="V499" s="140"/>
      <c r="W499" s="140"/>
      <c r="X499" s="140"/>
      <c r="Y499" s="140"/>
      <c r="Z499" s="140"/>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row>
    <row r="500" spans="1:57" outlineLevel="1" x14ac:dyDescent="0.2">
      <c r="A500" s="234">
        <f>'Faults data'!A500</f>
        <v>483</v>
      </c>
      <c r="B500" s="320">
        <f>'Faults data'!B500</f>
        <v>0</v>
      </c>
      <c r="C500" s="223">
        <f>IFERROR(MATCH('Faults data'!F500,Lists!$C$11:$C$14,0),0)</f>
        <v>0</v>
      </c>
      <c r="D500" s="216">
        <f>VALUE('Faults data'!I500)</f>
        <v>0</v>
      </c>
      <c r="E500" s="224">
        <f t="shared" si="65"/>
        <v>0</v>
      </c>
      <c r="F500" s="224">
        <f>'Faults data'!M500</f>
        <v>0</v>
      </c>
      <c r="G500" s="224" t="str">
        <f>IF('Faults data'!N500=$G$17,$G$17,".")</f>
        <v>.</v>
      </c>
      <c r="H500" s="224" t="str">
        <f>IF(ISNUMBER('Faults data'!L500),'Faults data'!L500,".")</f>
        <v>.</v>
      </c>
      <c r="I500" s="224">
        <f>IF('Faults data'!S500=Lists!$F$11,0,1)</f>
        <v>1</v>
      </c>
      <c r="J500" s="240" t="str">
        <f t="shared" si="60"/>
        <v>.</v>
      </c>
      <c r="K500" s="241"/>
      <c r="L500" s="230" t="str">
        <f t="shared" si="61"/>
        <v>.</v>
      </c>
      <c r="M500" s="231" t="str">
        <f t="shared" si="62"/>
        <v>.</v>
      </c>
      <c r="N500" s="231" t="str">
        <f t="shared" si="63"/>
        <v>.</v>
      </c>
      <c r="O500" s="231" t="str">
        <f t="shared" si="64"/>
        <v>.</v>
      </c>
      <c r="P500" s="232" t="str">
        <f t="shared" si="66"/>
        <v>.</v>
      </c>
      <c r="Q500" s="233" t="str">
        <f t="shared" si="67"/>
        <v>.</v>
      </c>
      <c r="R500" s="140"/>
      <c r="S500" s="140"/>
      <c r="T500" s="140"/>
      <c r="U500" s="140"/>
      <c r="V500" s="140"/>
      <c r="W500" s="140"/>
      <c r="X500" s="140"/>
      <c r="Y500" s="140"/>
      <c r="Z500" s="14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row>
    <row r="501" spans="1:57" outlineLevel="1" x14ac:dyDescent="0.2">
      <c r="A501" s="234">
        <f>'Faults data'!A501</f>
        <v>484</v>
      </c>
      <c r="B501" s="320">
        <f>'Faults data'!B501</f>
        <v>0</v>
      </c>
      <c r="C501" s="223">
        <f>IFERROR(MATCH('Faults data'!F501,Lists!$C$11:$C$14,0),0)</f>
        <v>0</v>
      </c>
      <c r="D501" s="216">
        <f>VALUE('Faults data'!I501)</f>
        <v>0</v>
      </c>
      <c r="E501" s="224">
        <f t="shared" si="65"/>
        <v>0</v>
      </c>
      <c r="F501" s="224">
        <f>'Faults data'!M501</f>
        <v>0</v>
      </c>
      <c r="G501" s="224" t="str">
        <f>IF('Faults data'!N501=$G$17,$G$17,".")</f>
        <v>.</v>
      </c>
      <c r="H501" s="224" t="str">
        <f>IF(ISNUMBER('Faults data'!L501),'Faults data'!L501,".")</f>
        <v>.</v>
      </c>
      <c r="I501" s="224">
        <f>IF('Faults data'!S501=Lists!$F$11,0,1)</f>
        <v>1</v>
      </c>
      <c r="J501" s="240" t="str">
        <f t="shared" si="60"/>
        <v>.</v>
      </c>
      <c r="K501" s="241"/>
      <c r="L501" s="230" t="str">
        <f t="shared" si="61"/>
        <v>.</v>
      </c>
      <c r="M501" s="231" t="str">
        <f t="shared" si="62"/>
        <v>.</v>
      </c>
      <c r="N501" s="231" t="str">
        <f t="shared" si="63"/>
        <v>.</v>
      </c>
      <c r="O501" s="231" t="str">
        <f t="shared" si="64"/>
        <v>.</v>
      </c>
      <c r="P501" s="232" t="str">
        <f t="shared" si="66"/>
        <v>.</v>
      </c>
      <c r="Q501" s="233" t="str">
        <f t="shared" si="67"/>
        <v>.</v>
      </c>
      <c r="R501" s="140"/>
      <c r="S501" s="140"/>
      <c r="T501" s="140"/>
      <c r="U501" s="140"/>
      <c r="V501" s="140"/>
      <c r="W501" s="140"/>
      <c r="X501" s="140"/>
      <c r="Y501" s="140"/>
      <c r="Z501" s="140"/>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row>
    <row r="502" spans="1:57" outlineLevel="1" x14ac:dyDescent="0.2">
      <c r="A502" s="234">
        <f>'Faults data'!A502</f>
        <v>485</v>
      </c>
      <c r="B502" s="320">
        <f>'Faults data'!B502</f>
        <v>0</v>
      </c>
      <c r="C502" s="223">
        <f>IFERROR(MATCH('Faults data'!F502,Lists!$C$11:$C$14,0),0)</f>
        <v>0</v>
      </c>
      <c r="D502" s="216">
        <f>VALUE('Faults data'!I502)</f>
        <v>0</v>
      </c>
      <c r="E502" s="224">
        <f t="shared" si="65"/>
        <v>0</v>
      </c>
      <c r="F502" s="224">
        <f>'Faults data'!M502</f>
        <v>0</v>
      </c>
      <c r="G502" s="224" t="str">
        <f>IF('Faults data'!N502=$G$17,$G$17,".")</f>
        <v>.</v>
      </c>
      <c r="H502" s="224" t="str">
        <f>IF(ISNUMBER('Faults data'!L502),'Faults data'!L502,".")</f>
        <v>.</v>
      </c>
      <c r="I502" s="224">
        <f>IF('Faults data'!S502=Lists!$F$11,0,1)</f>
        <v>1</v>
      </c>
      <c r="J502" s="240" t="str">
        <f t="shared" si="60"/>
        <v>.</v>
      </c>
      <c r="K502" s="241"/>
      <c r="L502" s="230" t="str">
        <f t="shared" si="61"/>
        <v>.</v>
      </c>
      <c r="M502" s="231" t="str">
        <f t="shared" si="62"/>
        <v>.</v>
      </c>
      <c r="N502" s="231" t="str">
        <f t="shared" si="63"/>
        <v>.</v>
      </c>
      <c r="O502" s="231" t="str">
        <f t="shared" si="64"/>
        <v>.</v>
      </c>
      <c r="P502" s="232" t="str">
        <f t="shared" si="66"/>
        <v>.</v>
      </c>
      <c r="Q502" s="233" t="str">
        <f t="shared" si="67"/>
        <v>.</v>
      </c>
      <c r="R502" s="140"/>
      <c r="S502" s="140"/>
      <c r="T502" s="140"/>
      <c r="U502" s="140"/>
      <c r="V502" s="140"/>
      <c r="W502" s="140"/>
      <c r="X502" s="140"/>
      <c r="Y502" s="140"/>
      <c r="Z502" s="140"/>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row>
    <row r="503" spans="1:57" outlineLevel="1" x14ac:dyDescent="0.2">
      <c r="A503" s="234">
        <f>'Faults data'!A503</f>
        <v>486</v>
      </c>
      <c r="B503" s="320">
        <f>'Faults data'!B503</f>
        <v>0</v>
      </c>
      <c r="C503" s="223">
        <f>IFERROR(MATCH('Faults data'!F503,Lists!$C$11:$C$14,0),0)</f>
        <v>0</v>
      </c>
      <c r="D503" s="216">
        <f>VALUE('Faults data'!I503)</f>
        <v>0</v>
      </c>
      <c r="E503" s="224">
        <f t="shared" si="65"/>
        <v>0</v>
      </c>
      <c r="F503" s="224">
        <f>'Faults data'!M503</f>
        <v>0</v>
      </c>
      <c r="G503" s="224" t="str">
        <f>IF('Faults data'!N503=$G$17,$G$17,".")</f>
        <v>.</v>
      </c>
      <c r="H503" s="224" t="str">
        <f>IF(ISNUMBER('Faults data'!L503),'Faults data'!L503,".")</f>
        <v>.</v>
      </c>
      <c r="I503" s="224">
        <f>IF('Faults data'!S503=Lists!$F$11,0,1)</f>
        <v>1</v>
      </c>
      <c r="J503" s="240" t="str">
        <f t="shared" si="60"/>
        <v>.</v>
      </c>
      <c r="K503" s="241"/>
      <c r="L503" s="230" t="str">
        <f t="shared" si="61"/>
        <v>.</v>
      </c>
      <c r="M503" s="231" t="str">
        <f t="shared" si="62"/>
        <v>.</v>
      </c>
      <c r="N503" s="231" t="str">
        <f t="shared" si="63"/>
        <v>.</v>
      </c>
      <c r="O503" s="231" t="str">
        <f t="shared" si="64"/>
        <v>.</v>
      </c>
      <c r="P503" s="232" t="str">
        <f t="shared" si="66"/>
        <v>.</v>
      </c>
      <c r="Q503" s="233" t="str">
        <f t="shared" si="67"/>
        <v>.</v>
      </c>
      <c r="R503" s="140"/>
      <c r="S503" s="140"/>
      <c r="T503" s="140"/>
      <c r="U503" s="140"/>
      <c r="V503" s="140"/>
      <c r="W503" s="140"/>
      <c r="X503" s="140"/>
      <c r="Y503" s="140"/>
      <c r="Z503" s="140"/>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row>
    <row r="504" spans="1:57" outlineLevel="1" x14ac:dyDescent="0.2">
      <c r="A504" s="234">
        <f>'Faults data'!A504</f>
        <v>487</v>
      </c>
      <c r="B504" s="320">
        <f>'Faults data'!B504</f>
        <v>0</v>
      </c>
      <c r="C504" s="223">
        <f>IFERROR(MATCH('Faults data'!F504,Lists!$C$11:$C$14,0),0)</f>
        <v>0</v>
      </c>
      <c r="D504" s="216">
        <f>VALUE('Faults data'!I504)</f>
        <v>0</v>
      </c>
      <c r="E504" s="224">
        <f t="shared" si="65"/>
        <v>0</v>
      </c>
      <c r="F504" s="224">
        <f>'Faults data'!M504</f>
        <v>0</v>
      </c>
      <c r="G504" s="224" t="str">
        <f>IF('Faults data'!N504=$G$17,$G$17,".")</f>
        <v>.</v>
      </c>
      <c r="H504" s="224" t="str">
        <f>IF(ISNUMBER('Faults data'!L504),'Faults data'!L504,".")</f>
        <v>.</v>
      </c>
      <c r="I504" s="224">
        <f>IF('Faults data'!S504=Lists!$F$11,0,1)</f>
        <v>1</v>
      </c>
      <c r="J504" s="240" t="str">
        <f t="shared" si="60"/>
        <v>.</v>
      </c>
      <c r="K504" s="241"/>
      <c r="L504" s="230" t="str">
        <f t="shared" si="61"/>
        <v>.</v>
      </c>
      <c r="M504" s="231" t="str">
        <f t="shared" si="62"/>
        <v>.</v>
      </c>
      <c r="N504" s="231" t="str">
        <f t="shared" si="63"/>
        <v>.</v>
      </c>
      <c r="O504" s="231" t="str">
        <f t="shared" si="64"/>
        <v>.</v>
      </c>
      <c r="P504" s="232" t="str">
        <f t="shared" si="66"/>
        <v>.</v>
      </c>
      <c r="Q504" s="233" t="str">
        <f t="shared" si="67"/>
        <v>.</v>
      </c>
      <c r="R504" s="140"/>
      <c r="S504" s="140"/>
      <c r="T504" s="140"/>
      <c r="U504" s="140"/>
      <c r="V504" s="140"/>
      <c r="W504" s="140"/>
      <c r="X504" s="140"/>
      <c r="Y504" s="140"/>
      <c r="Z504" s="140"/>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row>
    <row r="505" spans="1:57" outlineLevel="1" x14ac:dyDescent="0.2">
      <c r="A505" s="234">
        <f>'Faults data'!A505</f>
        <v>488</v>
      </c>
      <c r="B505" s="320">
        <f>'Faults data'!B505</f>
        <v>0</v>
      </c>
      <c r="C505" s="223">
        <f>IFERROR(MATCH('Faults data'!F505,Lists!$C$11:$C$14,0),0)</f>
        <v>0</v>
      </c>
      <c r="D505" s="216">
        <f>VALUE('Faults data'!I505)</f>
        <v>0</v>
      </c>
      <c r="E505" s="224">
        <f t="shared" si="65"/>
        <v>0</v>
      </c>
      <c r="F505" s="224">
        <f>'Faults data'!M505</f>
        <v>0</v>
      </c>
      <c r="G505" s="224" t="str">
        <f>IF('Faults data'!N505=$G$17,$G$17,".")</f>
        <v>.</v>
      </c>
      <c r="H505" s="224" t="str">
        <f>IF(ISNUMBER('Faults data'!L505),'Faults data'!L505,".")</f>
        <v>.</v>
      </c>
      <c r="I505" s="224">
        <f>IF('Faults data'!S505=Lists!$F$11,0,1)</f>
        <v>1</v>
      </c>
      <c r="J505" s="240" t="str">
        <f t="shared" si="60"/>
        <v>.</v>
      </c>
      <c r="K505" s="241"/>
      <c r="L505" s="230" t="str">
        <f t="shared" si="61"/>
        <v>.</v>
      </c>
      <c r="M505" s="231" t="str">
        <f t="shared" si="62"/>
        <v>.</v>
      </c>
      <c r="N505" s="231" t="str">
        <f t="shared" si="63"/>
        <v>.</v>
      </c>
      <c r="O505" s="231" t="str">
        <f t="shared" si="64"/>
        <v>.</v>
      </c>
      <c r="P505" s="232" t="str">
        <f t="shared" si="66"/>
        <v>.</v>
      </c>
      <c r="Q505" s="233" t="str">
        <f t="shared" si="67"/>
        <v>.</v>
      </c>
      <c r="R505" s="140"/>
      <c r="S505" s="140"/>
      <c r="T505" s="140"/>
      <c r="U505" s="140"/>
      <c r="V505" s="140"/>
      <c r="W505" s="140"/>
      <c r="X505" s="140"/>
      <c r="Y505" s="140"/>
      <c r="Z505" s="140"/>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row>
    <row r="506" spans="1:57" outlineLevel="1" x14ac:dyDescent="0.2">
      <c r="A506" s="234">
        <f>'Faults data'!A506</f>
        <v>489</v>
      </c>
      <c r="B506" s="320">
        <f>'Faults data'!B506</f>
        <v>0</v>
      </c>
      <c r="C506" s="223">
        <f>IFERROR(MATCH('Faults data'!F506,Lists!$C$11:$C$14,0),0)</f>
        <v>0</v>
      </c>
      <c r="D506" s="216">
        <f>VALUE('Faults data'!I506)</f>
        <v>0</v>
      </c>
      <c r="E506" s="224">
        <f t="shared" si="65"/>
        <v>0</v>
      </c>
      <c r="F506" s="224">
        <f>'Faults data'!M506</f>
        <v>0</v>
      </c>
      <c r="G506" s="224" t="str">
        <f>IF('Faults data'!N506=$G$17,$G$17,".")</f>
        <v>.</v>
      </c>
      <c r="H506" s="224" t="str">
        <f>IF(ISNUMBER('Faults data'!L506),'Faults data'!L506,".")</f>
        <v>.</v>
      </c>
      <c r="I506" s="224">
        <f>IF('Faults data'!S506=Lists!$F$11,0,1)</f>
        <v>1</v>
      </c>
      <c r="J506" s="240" t="str">
        <f t="shared" si="60"/>
        <v>.</v>
      </c>
      <c r="K506" s="241"/>
      <c r="L506" s="230" t="str">
        <f t="shared" si="61"/>
        <v>.</v>
      </c>
      <c r="M506" s="231" t="str">
        <f t="shared" si="62"/>
        <v>.</v>
      </c>
      <c r="N506" s="231" t="str">
        <f t="shared" si="63"/>
        <v>.</v>
      </c>
      <c r="O506" s="231" t="str">
        <f t="shared" si="64"/>
        <v>.</v>
      </c>
      <c r="P506" s="232" t="str">
        <f t="shared" si="66"/>
        <v>.</v>
      </c>
      <c r="Q506" s="233" t="str">
        <f t="shared" si="67"/>
        <v>.</v>
      </c>
      <c r="R506" s="140"/>
      <c r="S506" s="140"/>
      <c r="T506" s="140"/>
      <c r="U506" s="140"/>
      <c r="V506" s="140"/>
      <c r="W506" s="140"/>
      <c r="X506" s="140"/>
      <c r="Y506" s="140"/>
      <c r="Z506" s="140"/>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row>
    <row r="507" spans="1:57" outlineLevel="1" x14ac:dyDescent="0.2">
      <c r="A507" s="234">
        <f>'Faults data'!A507</f>
        <v>490</v>
      </c>
      <c r="B507" s="320">
        <f>'Faults data'!B507</f>
        <v>0</v>
      </c>
      <c r="C507" s="223">
        <f>IFERROR(MATCH('Faults data'!F507,Lists!$C$11:$C$14,0),0)</f>
        <v>0</v>
      </c>
      <c r="D507" s="216">
        <f>VALUE('Faults data'!I507)</f>
        <v>0</v>
      </c>
      <c r="E507" s="224">
        <f t="shared" si="65"/>
        <v>0</v>
      </c>
      <c r="F507" s="224">
        <f>'Faults data'!M507</f>
        <v>0</v>
      </c>
      <c r="G507" s="224" t="str">
        <f>IF('Faults data'!N507=$G$17,$G$17,".")</f>
        <v>.</v>
      </c>
      <c r="H507" s="224" t="str">
        <f>IF(ISNUMBER('Faults data'!L507),'Faults data'!L507,".")</f>
        <v>.</v>
      </c>
      <c r="I507" s="224">
        <f>IF('Faults data'!S507=Lists!$F$11,0,1)</f>
        <v>1</v>
      </c>
      <c r="J507" s="240" t="str">
        <f t="shared" si="60"/>
        <v>.</v>
      </c>
      <c r="K507" s="241"/>
      <c r="L507" s="230" t="str">
        <f t="shared" si="61"/>
        <v>.</v>
      </c>
      <c r="M507" s="231" t="str">
        <f t="shared" si="62"/>
        <v>.</v>
      </c>
      <c r="N507" s="231" t="str">
        <f t="shared" si="63"/>
        <v>.</v>
      </c>
      <c r="O507" s="231" t="str">
        <f t="shared" si="64"/>
        <v>.</v>
      </c>
      <c r="P507" s="232" t="str">
        <f t="shared" si="66"/>
        <v>.</v>
      </c>
      <c r="Q507" s="233" t="str">
        <f t="shared" si="67"/>
        <v>.</v>
      </c>
      <c r="R507" s="140"/>
      <c r="S507" s="140"/>
      <c r="T507" s="140"/>
      <c r="U507" s="140"/>
      <c r="V507" s="140"/>
      <c r="W507" s="140"/>
      <c r="X507" s="140"/>
      <c r="Y507" s="140"/>
      <c r="Z507" s="140"/>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row>
    <row r="508" spans="1:57" outlineLevel="1" x14ac:dyDescent="0.2">
      <c r="A508" s="234">
        <f>'Faults data'!A508</f>
        <v>491</v>
      </c>
      <c r="B508" s="320">
        <f>'Faults data'!B508</f>
        <v>0</v>
      </c>
      <c r="C508" s="223">
        <f>IFERROR(MATCH('Faults data'!F508,Lists!$C$11:$C$14,0),0)</f>
        <v>0</v>
      </c>
      <c r="D508" s="216">
        <f>VALUE('Faults data'!I508)</f>
        <v>0</v>
      </c>
      <c r="E508" s="224">
        <f t="shared" si="65"/>
        <v>0</v>
      </c>
      <c r="F508" s="224">
        <f>'Faults data'!M508</f>
        <v>0</v>
      </c>
      <c r="G508" s="224" t="str">
        <f>IF('Faults data'!N508=$G$17,$G$17,".")</f>
        <v>.</v>
      </c>
      <c r="H508" s="224" t="str">
        <f>IF(ISNUMBER('Faults data'!L508),'Faults data'!L508,".")</f>
        <v>.</v>
      </c>
      <c r="I508" s="224">
        <f>IF('Faults data'!S508=Lists!$F$11,0,1)</f>
        <v>1</v>
      </c>
      <c r="J508" s="240" t="str">
        <f t="shared" si="60"/>
        <v>.</v>
      </c>
      <c r="K508" s="241"/>
      <c r="L508" s="230" t="str">
        <f t="shared" si="61"/>
        <v>.</v>
      </c>
      <c r="M508" s="231" t="str">
        <f t="shared" si="62"/>
        <v>.</v>
      </c>
      <c r="N508" s="231" t="str">
        <f t="shared" si="63"/>
        <v>.</v>
      </c>
      <c r="O508" s="231" t="str">
        <f t="shared" si="64"/>
        <v>.</v>
      </c>
      <c r="P508" s="232" t="str">
        <f t="shared" si="66"/>
        <v>.</v>
      </c>
      <c r="Q508" s="233" t="str">
        <f t="shared" si="67"/>
        <v>.</v>
      </c>
      <c r="R508" s="140"/>
      <c r="S508" s="140"/>
      <c r="T508" s="140"/>
      <c r="U508" s="140"/>
      <c r="V508" s="140"/>
      <c r="W508" s="140"/>
      <c r="X508" s="140"/>
      <c r="Y508" s="140"/>
      <c r="Z508" s="140"/>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row>
    <row r="509" spans="1:57" outlineLevel="1" x14ac:dyDescent="0.2">
      <c r="A509" s="234">
        <f>'Faults data'!A509</f>
        <v>492</v>
      </c>
      <c r="B509" s="320">
        <f>'Faults data'!B509</f>
        <v>0</v>
      </c>
      <c r="C509" s="223">
        <f>IFERROR(MATCH('Faults data'!F509,Lists!$C$11:$C$14,0),0)</f>
        <v>0</v>
      </c>
      <c r="D509" s="216">
        <f>VALUE('Faults data'!I509)</f>
        <v>0</v>
      </c>
      <c r="E509" s="224">
        <f t="shared" si="65"/>
        <v>0</v>
      </c>
      <c r="F509" s="224">
        <f>'Faults data'!M509</f>
        <v>0</v>
      </c>
      <c r="G509" s="224" t="str">
        <f>IF('Faults data'!N509=$G$17,$G$17,".")</f>
        <v>.</v>
      </c>
      <c r="H509" s="224" t="str">
        <f>IF(ISNUMBER('Faults data'!L509),'Faults data'!L509,".")</f>
        <v>.</v>
      </c>
      <c r="I509" s="224">
        <f>IF('Faults data'!S509=Lists!$F$11,0,1)</f>
        <v>1</v>
      </c>
      <c r="J509" s="240" t="str">
        <f t="shared" si="60"/>
        <v>.</v>
      </c>
      <c r="K509" s="241"/>
      <c r="L509" s="230" t="str">
        <f t="shared" si="61"/>
        <v>.</v>
      </c>
      <c r="M509" s="231" t="str">
        <f t="shared" si="62"/>
        <v>.</v>
      </c>
      <c r="N509" s="231" t="str">
        <f t="shared" si="63"/>
        <v>.</v>
      </c>
      <c r="O509" s="231" t="str">
        <f t="shared" si="64"/>
        <v>.</v>
      </c>
      <c r="P509" s="232" t="str">
        <f t="shared" si="66"/>
        <v>.</v>
      </c>
      <c r="Q509" s="233" t="str">
        <f t="shared" si="67"/>
        <v>.</v>
      </c>
      <c r="R509" s="140"/>
      <c r="S509" s="140"/>
      <c r="T509" s="140"/>
      <c r="U509" s="140"/>
      <c r="V509" s="140"/>
      <c r="W509" s="140"/>
      <c r="X509" s="140"/>
      <c r="Y509" s="140"/>
      <c r="Z509" s="140"/>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row>
    <row r="510" spans="1:57" outlineLevel="1" x14ac:dyDescent="0.2">
      <c r="A510" s="234">
        <f>'Faults data'!A510</f>
        <v>493</v>
      </c>
      <c r="B510" s="320">
        <f>'Faults data'!B510</f>
        <v>0</v>
      </c>
      <c r="C510" s="223">
        <f>IFERROR(MATCH('Faults data'!F510,Lists!$C$11:$C$14,0),0)</f>
        <v>0</v>
      </c>
      <c r="D510" s="216">
        <f>VALUE('Faults data'!I510)</f>
        <v>0</v>
      </c>
      <c r="E510" s="224">
        <f t="shared" si="65"/>
        <v>0</v>
      </c>
      <c r="F510" s="224">
        <f>'Faults data'!M510</f>
        <v>0</v>
      </c>
      <c r="G510" s="224" t="str">
        <f>IF('Faults data'!N510=$G$17,$G$17,".")</f>
        <v>.</v>
      </c>
      <c r="H510" s="224" t="str">
        <f>IF(ISNUMBER('Faults data'!L510),'Faults data'!L510,".")</f>
        <v>.</v>
      </c>
      <c r="I510" s="224">
        <f>IF('Faults data'!S510=Lists!$F$11,0,1)</f>
        <v>1</v>
      </c>
      <c r="J510" s="240" t="str">
        <f t="shared" si="60"/>
        <v>.</v>
      </c>
      <c r="K510" s="241"/>
      <c r="L510" s="230" t="str">
        <f t="shared" si="61"/>
        <v>.</v>
      </c>
      <c r="M510" s="231" t="str">
        <f t="shared" si="62"/>
        <v>.</v>
      </c>
      <c r="N510" s="231" t="str">
        <f t="shared" si="63"/>
        <v>.</v>
      </c>
      <c r="O510" s="231" t="str">
        <f t="shared" si="64"/>
        <v>.</v>
      </c>
      <c r="P510" s="232" t="str">
        <f t="shared" si="66"/>
        <v>.</v>
      </c>
      <c r="Q510" s="233" t="str">
        <f t="shared" si="67"/>
        <v>.</v>
      </c>
      <c r="R510" s="140"/>
      <c r="S510" s="140"/>
      <c r="T510" s="140"/>
      <c r="U510" s="140"/>
      <c r="V510" s="140"/>
      <c r="W510" s="140"/>
      <c r="X510" s="140"/>
      <c r="Y510" s="140"/>
      <c r="Z510" s="14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row>
    <row r="511" spans="1:57" outlineLevel="1" x14ac:dyDescent="0.2">
      <c r="A511" s="234">
        <f>'Faults data'!A511</f>
        <v>494</v>
      </c>
      <c r="B511" s="320">
        <f>'Faults data'!B511</f>
        <v>0</v>
      </c>
      <c r="C511" s="223">
        <f>IFERROR(MATCH('Faults data'!F511,Lists!$C$11:$C$14,0),0)</f>
        <v>0</v>
      </c>
      <c r="D511" s="216">
        <f>VALUE('Faults data'!I511)</f>
        <v>0</v>
      </c>
      <c r="E511" s="224">
        <f t="shared" si="65"/>
        <v>0</v>
      </c>
      <c r="F511" s="224">
        <f>'Faults data'!M511</f>
        <v>0</v>
      </c>
      <c r="G511" s="224" t="str">
        <f>IF('Faults data'!N511=$G$17,$G$17,".")</f>
        <v>.</v>
      </c>
      <c r="H511" s="224" t="str">
        <f>IF(ISNUMBER('Faults data'!L511),'Faults data'!L511,".")</f>
        <v>.</v>
      </c>
      <c r="I511" s="224">
        <f>IF('Faults data'!S511=Lists!$F$11,0,1)</f>
        <v>1</v>
      </c>
      <c r="J511" s="240" t="str">
        <f t="shared" si="60"/>
        <v>.</v>
      </c>
      <c r="K511" s="241"/>
      <c r="L511" s="230" t="str">
        <f t="shared" si="61"/>
        <v>.</v>
      </c>
      <c r="M511" s="231" t="str">
        <f t="shared" si="62"/>
        <v>.</v>
      </c>
      <c r="N511" s="231" t="str">
        <f t="shared" si="63"/>
        <v>.</v>
      </c>
      <c r="O511" s="231" t="str">
        <f t="shared" si="64"/>
        <v>.</v>
      </c>
      <c r="P511" s="232" t="str">
        <f t="shared" si="66"/>
        <v>.</v>
      </c>
      <c r="Q511" s="233" t="str">
        <f t="shared" si="67"/>
        <v>.</v>
      </c>
      <c r="R511" s="140"/>
      <c r="S511" s="140"/>
      <c r="T511" s="140"/>
      <c r="U511" s="140"/>
      <c r="V511" s="140"/>
      <c r="W511" s="140"/>
      <c r="X511" s="140"/>
      <c r="Y511" s="140"/>
      <c r="Z511" s="140"/>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row>
    <row r="512" spans="1:57" outlineLevel="1" x14ac:dyDescent="0.2">
      <c r="A512" s="234">
        <f>'Faults data'!A512</f>
        <v>495</v>
      </c>
      <c r="B512" s="320">
        <f>'Faults data'!B512</f>
        <v>0</v>
      </c>
      <c r="C512" s="223">
        <f>IFERROR(MATCH('Faults data'!F512,Lists!$C$11:$C$14,0),0)</f>
        <v>0</v>
      </c>
      <c r="D512" s="216">
        <f>VALUE('Faults data'!I512)</f>
        <v>0</v>
      </c>
      <c r="E512" s="224">
        <f t="shared" si="65"/>
        <v>0</v>
      </c>
      <c r="F512" s="224">
        <f>'Faults data'!M512</f>
        <v>0</v>
      </c>
      <c r="G512" s="224" t="str">
        <f>IF('Faults data'!N512=$G$17,$G$17,".")</f>
        <v>.</v>
      </c>
      <c r="H512" s="224" t="str">
        <f>IF(ISNUMBER('Faults data'!L512),'Faults data'!L512,".")</f>
        <v>.</v>
      </c>
      <c r="I512" s="224">
        <f>IF('Faults data'!S512=Lists!$F$11,0,1)</f>
        <v>1</v>
      </c>
      <c r="J512" s="240" t="str">
        <f t="shared" si="60"/>
        <v>.</v>
      </c>
      <c r="K512" s="241"/>
      <c r="L512" s="230" t="str">
        <f t="shared" si="61"/>
        <v>.</v>
      </c>
      <c r="M512" s="231" t="str">
        <f t="shared" si="62"/>
        <v>.</v>
      </c>
      <c r="N512" s="231" t="str">
        <f t="shared" si="63"/>
        <v>.</v>
      </c>
      <c r="O512" s="231" t="str">
        <f t="shared" si="64"/>
        <v>.</v>
      </c>
      <c r="P512" s="232" t="str">
        <f t="shared" si="66"/>
        <v>.</v>
      </c>
      <c r="Q512" s="233" t="str">
        <f t="shared" si="67"/>
        <v>.</v>
      </c>
      <c r="R512" s="140"/>
      <c r="S512" s="140"/>
      <c r="T512" s="140"/>
      <c r="U512" s="140"/>
      <c r="V512" s="140"/>
      <c r="W512" s="140"/>
      <c r="X512" s="140"/>
      <c r="Y512" s="140"/>
      <c r="Z512" s="140"/>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row>
    <row r="513" spans="1:57" outlineLevel="1" x14ac:dyDescent="0.2">
      <c r="A513" s="234">
        <f>'Faults data'!A513</f>
        <v>496</v>
      </c>
      <c r="B513" s="320">
        <f>'Faults data'!B513</f>
        <v>0</v>
      </c>
      <c r="C513" s="223">
        <f>IFERROR(MATCH('Faults data'!F513,Lists!$C$11:$C$14,0),0)</f>
        <v>0</v>
      </c>
      <c r="D513" s="216">
        <f>VALUE('Faults data'!I513)</f>
        <v>0</v>
      </c>
      <c r="E513" s="224">
        <f t="shared" si="65"/>
        <v>0</v>
      </c>
      <c r="F513" s="224">
        <f>'Faults data'!M513</f>
        <v>0</v>
      </c>
      <c r="G513" s="224" t="str">
        <f>IF('Faults data'!N513=$G$17,$G$17,".")</f>
        <v>.</v>
      </c>
      <c r="H513" s="224" t="str">
        <f>IF(ISNUMBER('Faults data'!L513),'Faults data'!L513,".")</f>
        <v>.</v>
      </c>
      <c r="I513" s="224">
        <f>IF('Faults data'!S513=Lists!$F$11,0,1)</f>
        <v>1</v>
      </c>
      <c r="J513" s="240" t="str">
        <f t="shared" si="60"/>
        <v>.</v>
      </c>
      <c r="K513" s="241"/>
      <c r="L513" s="230" t="str">
        <f t="shared" si="61"/>
        <v>.</v>
      </c>
      <c r="M513" s="231" t="str">
        <f t="shared" si="62"/>
        <v>.</v>
      </c>
      <c r="N513" s="231" t="str">
        <f t="shared" si="63"/>
        <v>.</v>
      </c>
      <c r="O513" s="231" t="str">
        <f t="shared" si="64"/>
        <v>.</v>
      </c>
      <c r="P513" s="232" t="str">
        <f t="shared" si="66"/>
        <v>.</v>
      </c>
      <c r="Q513" s="233" t="str">
        <f t="shared" si="67"/>
        <v>.</v>
      </c>
      <c r="R513" s="140"/>
      <c r="S513" s="140"/>
      <c r="T513" s="140"/>
      <c r="U513" s="140"/>
      <c r="V513" s="140"/>
      <c r="W513" s="140"/>
      <c r="X513" s="140"/>
      <c r="Y513" s="140"/>
      <c r="Z513" s="140"/>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row>
    <row r="514" spans="1:57" outlineLevel="1" x14ac:dyDescent="0.2">
      <c r="A514" s="234">
        <f>'Faults data'!A514</f>
        <v>497</v>
      </c>
      <c r="B514" s="320">
        <f>'Faults data'!B514</f>
        <v>0</v>
      </c>
      <c r="C514" s="223">
        <f>IFERROR(MATCH('Faults data'!F514,Lists!$C$11:$C$14,0),0)</f>
        <v>0</v>
      </c>
      <c r="D514" s="216">
        <f>VALUE('Faults data'!I514)</f>
        <v>0</v>
      </c>
      <c r="E514" s="224">
        <f t="shared" si="65"/>
        <v>0</v>
      </c>
      <c r="F514" s="224">
        <f>'Faults data'!M514</f>
        <v>0</v>
      </c>
      <c r="G514" s="224" t="str">
        <f>IF('Faults data'!N514=$G$17,$G$17,".")</f>
        <v>.</v>
      </c>
      <c r="H514" s="224" t="str">
        <f>IF(ISNUMBER('Faults data'!L514),'Faults data'!L514,".")</f>
        <v>.</v>
      </c>
      <c r="I514" s="224">
        <f>IF('Faults data'!S514=Lists!$F$11,0,1)</f>
        <v>1</v>
      </c>
      <c r="J514" s="240" t="str">
        <f t="shared" si="60"/>
        <v>.</v>
      </c>
      <c r="K514" s="241"/>
      <c r="L514" s="230" t="str">
        <f t="shared" si="61"/>
        <v>.</v>
      </c>
      <c r="M514" s="231" t="str">
        <f t="shared" si="62"/>
        <v>.</v>
      </c>
      <c r="N514" s="231" t="str">
        <f t="shared" si="63"/>
        <v>.</v>
      </c>
      <c r="O514" s="231" t="str">
        <f t="shared" si="64"/>
        <v>.</v>
      </c>
      <c r="P514" s="232" t="str">
        <f t="shared" si="66"/>
        <v>.</v>
      </c>
      <c r="Q514" s="233" t="str">
        <f t="shared" si="67"/>
        <v>.</v>
      </c>
      <c r="R514" s="140"/>
      <c r="S514" s="140"/>
      <c r="T514" s="140"/>
      <c r="U514" s="140"/>
      <c r="V514" s="140"/>
      <c r="W514" s="140"/>
      <c r="X514" s="140"/>
      <c r="Y514" s="140"/>
      <c r="Z514" s="140"/>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row>
    <row r="515" spans="1:57" outlineLevel="1" x14ac:dyDescent="0.2">
      <c r="A515" s="234">
        <f>'Faults data'!A515</f>
        <v>498</v>
      </c>
      <c r="B515" s="320">
        <f>'Faults data'!B515</f>
        <v>0</v>
      </c>
      <c r="C515" s="223">
        <f>IFERROR(MATCH('Faults data'!F515,Lists!$C$11:$C$14,0),0)</f>
        <v>0</v>
      </c>
      <c r="D515" s="216">
        <f>VALUE('Faults data'!I515)</f>
        <v>0</v>
      </c>
      <c r="E515" s="224">
        <f t="shared" si="65"/>
        <v>0</v>
      </c>
      <c r="F515" s="224">
        <f>'Faults data'!M515</f>
        <v>0</v>
      </c>
      <c r="G515" s="224" t="str">
        <f>IF('Faults data'!N515=$G$17,$G$17,".")</f>
        <v>.</v>
      </c>
      <c r="H515" s="224" t="str">
        <f>IF(ISNUMBER('Faults data'!L515),'Faults data'!L515,".")</f>
        <v>.</v>
      </c>
      <c r="I515" s="224">
        <f>IF('Faults data'!S515=Lists!$F$11,0,1)</f>
        <v>1</v>
      </c>
      <c r="J515" s="240" t="str">
        <f t="shared" si="60"/>
        <v>.</v>
      </c>
      <c r="K515" s="241"/>
      <c r="L515" s="230" t="str">
        <f t="shared" si="61"/>
        <v>.</v>
      </c>
      <c r="M515" s="231" t="str">
        <f t="shared" si="62"/>
        <v>.</v>
      </c>
      <c r="N515" s="231" t="str">
        <f t="shared" si="63"/>
        <v>.</v>
      </c>
      <c r="O515" s="231" t="str">
        <f t="shared" si="64"/>
        <v>.</v>
      </c>
      <c r="P515" s="232" t="str">
        <f t="shared" si="66"/>
        <v>.</v>
      </c>
      <c r="Q515" s="233" t="str">
        <f t="shared" si="67"/>
        <v>.</v>
      </c>
      <c r="R515" s="140"/>
      <c r="S515" s="140"/>
      <c r="T515" s="140"/>
      <c r="U515" s="140"/>
      <c r="V515" s="140"/>
      <c r="W515" s="140"/>
      <c r="X515" s="140"/>
      <c r="Y515" s="140"/>
      <c r="Z515" s="140"/>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row>
    <row r="516" spans="1:57" outlineLevel="1" x14ac:dyDescent="0.2">
      <c r="A516" s="234">
        <f>'Faults data'!A516</f>
        <v>499</v>
      </c>
      <c r="B516" s="320">
        <f>'Faults data'!B516</f>
        <v>0</v>
      </c>
      <c r="C516" s="223">
        <f>IFERROR(MATCH('Faults data'!F516,Lists!$C$11:$C$14,0),0)</f>
        <v>0</v>
      </c>
      <c r="D516" s="216">
        <f>VALUE('Faults data'!I516)</f>
        <v>0</v>
      </c>
      <c r="E516" s="224">
        <f t="shared" si="65"/>
        <v>0</v>
      </c>
      <c r="F516" s="224">
        <f>'Faults data'!M516</f>
        <v>0</v>
      </c>
      <c r="G516" s="224" t="str">
        <f>IF('Faults data'!N516=$G$17,$G$17,".")</f>
        <v>.</v>
      </c>
      <c r="H516" s="224" t="str">
        <f>IF(ISNUMBER('Faults data'!L516),'Faults data'!L516,".")</f>
        <v>.</v>
      </c>
      <c r="I516" s="224">
        <f>IF('Faults data'!S516=Lists!$F$11,0,1)</f>
        <v>1</v>
      </c>
      <c r="J516" s="240" t="str">
        <f t="shared" si="60"/>
        <v>.</v>
      </c>
      <c r="K516" s="241"/>
      <c r="L516" s="230" t="str">
        <f t="shared" si="61"/>
        <v>.</v>
      </c>
      <c r="M516" s="231" t="str">
        <f t="shared" si="62"/>
        <v>.</v>
      </c>
      <c r="N516" s="231" t="str">
        <f t="shared" si="63"/>
        <v>.</v>
      </c>
      <c r="O516" s="231" t="str">
        <f t="shared" si="64"/>
        <v>.</v>
      </c>
      <c r="P516" s="232" t="str">
        <f t="shared" si="66"/>
        <v>.</v>
      </c>
      <c r="Q516" s="233" t="str">
        <f t="shared" si="67"/>
        <v>.</v>
      </c>
      <c r="R516" s="140"/>
      <c r="S516" s="140"/>
      <c r="T516" s="140"/>
      <c r="U516" s="140"/>
      <c r="V516" s="140"/>
      <c r="W516" s="140"/>
      <c r="X516" s="140"/>
      <c r="Y516" s="140"/>
      <c r="Z516" s="140"/>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row>
    <row r="517" spans="1:57" outlineLevel="1" x14ac:dyDescent="0.2">
      <c r="A517" s="234">
        <f>'Faults data'!A517</f>
        <v>500</v>
      </c>
      <c r="B517" s="320">
        <f>'Faults data'!B517</f>
        <v>0</v>
      </c>
      <c r="C517" s="223">
        <f>IFERROR(MATCH('Faults data'!F517,Lists!$C$11:$C$14,0),0)</f>
        <v>0</v>
      </c>
      <c r="D517" s="216">
        <f>VALUE('Faults data'!I517)</f>
        <v>0</v>
      </c>
      <c r="E517" s="224">
        <f t="shared" si="65"/>
        <v>0</v>
      </c>
      <c r="F517" s="224">
        <f>'Faults data'!M517</f>
        <v>0</v>
      </c>
      <c r="G517" s="224" t="str">
        <f>IF('Faults data'!N517=$G$17,$G$17,".")</f>
        <v>.</v>
      </c>
      <c r="H517" s="224" t="str">
        <f>IF(ISNUMBER('Faults data'!L517),'Faults data'!L517,".")</f>
        <v>.</v>
      </c>
      <c r="I517" s="224">
        <f>IF('Faults data'!S517=Lists!$F$11,0,1)</f>
        <v>1</v>
      </c>
      <c r="J517" s="240" t="str">
        <f t="shared" si="60"/>
        <v>.</v>
      </c>
      <c r="K517" s="241"/>
      <c r="L517" s="230" t="str">
        <f t="shared" si="61"/>
        <v>.</v>
      </c>
      <c r="M517" s="231" t="str">
        <f t="shared" si="62"/>
        <v>.</v>
      </c>
      <c r="N517" s="231" t="str">
        <f t="shared" si="63"/>
        <v>.</v>
      </c>
      <c r="O517" s="231" t="str">
        <f t="shared" si="64"/>
        <v>.</v>
      </c>
      <c r="P517" s="232" t="str">
        <f t="shared" si="66"/>
        <v>.</v>
      </c>
      <c r="Q517" s="233" t="str">
        <f t="shared" si="67"/>
        <v>.</v>
      </c>
      <c r="R517" s="140"/>
      <c r="S517" s="140"/>
      <c r="T517" s="140"/>
      <c r="U517" s="140"/>
      <c r="V517" s="140"/>
      <c r="W517" s="140"/>
      <c r="X517" s="140"/>
      <c r="Y517" s="140"/>
      <c r="Z517" s="140"/>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row>
    <row r="518" spans="1:57" outlineLevel="1" x14ac:dyDescent="0.2">
      <c r="A518" s="234">
        <f>'Faults data'!A518</f>
        <v>501</v>
      </c>
      <c r="B518" s="320">
        <f>'Faults data'!B518</f>
        <v>0</v>
      </c>
      <c r="C518" s="223">
        <f>IFERROR(MATCH('Faults data'!F518,Lists!$C$11:$C$14,0),0)</f>
        <v>0</v>
      </c>
      <c r="D518" s="216">
        <f>VALUE('Faults data'!I518)</f>
        <v>0</v>
      </c>
      <c r="E518" s="224">
        <f t="shared" si="65"/>
        <v>0</v>
      </c>
      <c r="F518" s="224">
        <f>'Faults data'!M518</f>
        <v>0</v>
      </c>
      <c r="G518" s="224" t="str">
        <f>IF('Faults data'!N518=$G$17,$G$17,".")</f>
        <v>.</v>
      </c>
      <c r="H518" s="224" t="str">
        <f>IF(ISNUMBER('Faults data'!L518),'Faults data'!L518,".")</f>
        <v>.</v>
      </c>
      <c r="I518" s="224">
        <f>IF('Faults data'!S518=Lists!$F$11,0,1)</f>
        <v>1</v>
      </c>
      <c r="J518" s="240" t="str">
        <f t="shared" si="60"/>
        <v>.</v>
      </c>
      <c r="K518" s="241"/>
      <c r="L518" s="230" t="str">
        <f t="shared" si="61"/>
        <v>.</v>
      </c>
      <c r="M518" s="231" t="str">
        <f t="shared" si="62"/>
        <v>.</v>
      </c>
      <c r="N518" s="231" t="str">
        <f t="shared" si="63"/>
        <v>.</v>
      </c>
      <c r="O518" s="231" t="str">
        <f t="shared" si="64"/>
        <v>.</v>
      </c>
      <c r="P518" s="232" t="str">
        <f t="shared" si="66"/>
        <v>.</v>
      </c>
      <c r="Q518" s="233" t="str">
        <f t="shared" si="67"/>
        <v>.</v>
      </c>
      <c r="R518" s="140"/>
      <c r="S518" s="140"/>
      <c r="T518" s="140"/>
      <c r="U518" s="140"/>
      <c r="V518" s="140"/>
      <c r="W518" s="140"/>
      <c r="X518" s="140"/>
      <c r="Y518" s="140"/>
      <c r="Z518" s="140"/>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row>
    <row r="519" spans="1:57" outlineLevel="1" x14ac:dyDescent="0.2">
      <c r="A519" s="234">
        <f>'Faults data'!A519</f>
        <v>502</v>
      </c>
      <c r="B519" s="320">
        <f>'Faults data'!B519</f>
        <v>0</v>
      </c>
      <c r="C519" s="223">
        <f>IFERROR(MATCH('Faults data'!F519,Lists!$C$11:$C$14,0),0)</f>
        <v>0</v>
      </c>
      <c r="D519" s="216">
        <f>VALUE('Faults data'!I519)</f>
        <v>0</v>
      </c>
      <c r="E519" s="224">
        <f t="shared" si="65"/>
        <v>0</v>
      </c>
      <c r="F519" s="224">
        <f>'Faults data'!M519</f>
        <v>0</v>
      </c>
      <c r="G519" s="224" t="str">
        <f>IF('Faults data'!N519=$G$17,$G$17,".")</f>
        <v>.</v>
      </c>
      <c r="H519" s="224" t="str">
        <f>IF(ISNUMBER('Faults data'!L519),'Faults data'!L519,".")</f>
        <v>.</v>
      </c>
      <c r="I519" s="224">
        <f>IF('Faults data'!S519=Lists!$F$11,0,1)</f>
        <v>1</v>
      </c>
      <c r="J519" s="240" t="str">
        <f t="shared" si="60"/>
        <v>.</v>
      </c>
      <c r="K519" s="241"/>
      <c r="L519" s="230" t="str">
        <f t="shared" si="61"/>
        <v>.</v>
      </c>
      <c r="M519" s="231" t="str">
        <f t="shared" si="62"/>
        <v>.</v>
      </c>
      <c r="N519" s="231" t="str">
        <f t="shared" si="63"/>
        <v>.</v>
      </c>
      <c r="O519" s="231" t="str">
        <f t="shared" si="64"/>
        <v>.</v>
      </c>
      <c r="P519" s="232" t="str">
        <f t="shared" si="66"/>
        <v>.</v>
      </c>
      <c r="Q519" s="233" t="str">
        <f t="shared" si="67"/>
        <v>.</v>
      </c>
      <c r="R519" s="140"/>
      <c r="S519" s="140"/>
      <c r="T519" s="140"/>
      <c r="U519" s="140"/>
      <c r="V519" s="140"/>
      <c r="W519" s="140"/>
      <c r="X519" s="140"/>
      <c r="Y519" s="140"/>
      <c r="Z519" s="140"/>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row>
    <row r="520" spans="1:57" outlineLevel="1" x14ac:dyDescent="0.2">
      <c r="A520" s="234">
        <f>'Faults data'!A520</f>
        <v>503</v>
      </c>
      <c r="B520" s="320">
        <f>'Faults data'!B520</f>
        <v>0</v>
      </c>
      <c r="C520" s="223">
        <f>IFERROR(MATCH('Faults data'!F520,Lists!$C$11:$C$14,0),0)</f>
        <v>0</v>
      </c>
      <c r="D520" s="216">
        <f>VALUE('Faults data'!I520)</f>
        <v>0</v>
      </c>
      <c r="E520" s="224">
        <f t="shared" si="65"/>
        <v>0</v>
      </c>
      <c r="F520" s="224">
        <f>'Faults data'!M520</f>
        <v>0</v>
      </c>
      <c r="G520" s="224" t="str">
        <f>IF('Faults data'!N520=$G$17,$G$17,".")</f>
        <v>.</v>
      </c>
      <c r="H520" s="224" t="str">
        <f>IF(ISNUMBER('Faults data'!L520),'Faults data'!L520,".")</f>
        <v>.</v>
      </c>
      <c r="I520" s="224">
        <f>IF('Faults data'!S520=Lists!$F$11,0,1)</f>
        <v>1</v>
      </c>
      <c r="J520" s="240" t="str">
        <f t="shared" si="60"/>
        <v>.</v>
      </c>
      <c r="K520" s="241"/>
      <c r="L520" s="230" t="str">
        <f t="shared" si="61"/>
        <v>.</v>
      </c>
      <c r="M520" s="231" t="str">
        <f t="shared" si="62"/>
        <v>.</v>
      </c>
      <c r="N520" s="231" t="str">
        <f t="shared" si="63"/>
        <v>.</v>
      </c>
      <c r="O520" s="231" t="str">
        <f t="shared" si="64"/>
        <v>.</v>
      </c>
      <c r="P520" s="232" t="str">
        <f t="shared" si="66"/>
        <v>.</v>
      </c>
      <c r="Q520" s="233" t="str">
        <f t="shared" si="67"/>
        <v>.</v>
      </c>
      <c r="R520" s="140"/>
      <c r="S520" s="140"/>
      <c r="T520" s="140"/>
      <c r="U520" s="140"/>
      <c r="V520" s="140"/>
      <c r="W520" s="140"/>
      <c r="X520" s="140"/>
      <c r="Y520" s="140"/>
      <c r="Z520" s="14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row>
    <row r="521" spans="1:57" outlineLevel="1" x14ac:dyDescent="0.2">
      <c r="A521" s="234">
        <f>'Faults data'!A521</f>
        <v>504</v>
      </c>
      <c r="B521" s="320">
        <f>'Faults data'!B521</f>
        <v>0</v>
      </c>
      <c r="C521" s="223">
        <f>IFERROR(MATCH('Faults data'!F521,Lists!$C$11:$C$14,0),0)</f>
        <v>0</v>
      </c>
      <c r="D521" s="216">
        <f>VALUE('Faults data'!I521)</f>
        <v>0</v>
      </c>
      <c r="E521" s="224">
        <f t="shared" si="65"/>
        <v>0</v>
      </c>
      <c r="F521" s="224">
        <f>'Faults data'!M521</f>
        <v>0</v>
      </c>
      <c r="G521" s="224" t="str">
        <f>IF('Faults data'!N521=$G$17,$G$17,".")</f>
        <v>.</v>
      </c>
      <c r="H521" s="224" t="str">
        <f>IF(ISNUMBER('Faults data'!L521),'Faults data'!L521,".")</f>
        <v>.</v>
      </c>
      <c r="I521" s="224">
        <f>IF('Faults data'!S521=Lists!$F$11,0,1)</f>
        <v>1</v>
      </c>
      <c r="J521" s="240" t="str">
        <f t="shared" si="60"/>
        <v>.</v>
      </c>
      <c r="K521" s="241"/>
      <c r="L521" s="230" t="str">
        <f t="shared" si="61"/>
        <v>.</v>
      </c>
      <c r="M521" s="231" t="str">
        <f t="shared" si="62"/>
        <v>.</v>
      </c>
      <c r="N521" s="231" t="str">
        <f t="shared" si="63"/>
        <v>.</v>
      </c>
      <c r="O521" s="231" t="str">
        <f t="shared" si="64"/>
        <v>.</v>
      </c>
      <c r="P521" s="232" t="str">
        <f t="shared" si="66"/>
        <v>.</v>
      </c>
      <c r="Q521" s="233" t="str">
        <f t="shared" si="67"/>
        <v>.</v>
      </c>
      <c r="R521" s="140"/>
      <c r="S521" s="140"/>
      <c r="T521" s="140"/>
      <c r="U521" s="140"/>
      <c r="V521" s="140"/>
      <c r="W521" s="140"/>
      <c r="X521" s="140"/>
      <c r="Y521" s="140"/>
      <c r="Z521" s="140"/>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row>
    <row r="522" spans="1:57" outlineLevel="1" x14ac:dyDescent="0.2">
      <c r="A522" s="234">
        <f>'Faults data'!A522</f>
        <v>505</v>
      </c>
      <c r="B522" s="320">
        <f>'Faults data'!B522</f>
        <v>0</v>
      </c>
      <c r="C522" s="223">
        <f>IFERROR(MATCH('Faults data'!F522,Lists!$C$11:$C$14,0),0)</f>
        <v>0</v>
      </c>
      <c r="D522" s="216">
        <f>VALUE('Faults data'!I522)</f>
        <v>0</v>
      </c>
      <c r="E522" s="224">
        <f t="shared" si="65"/>
        <v>0</v>
      </c>
      <c r="F522" s="224">
        <f>'Faults data'!M522</f>
        <v>0</v>
      </c>
      <c r="G522" s="224" t="str">
        <f>IF('Faults data'!N522=$G$17,$G$17,".")</f>
        <v>.</v>
      </c>
      <c r="H522" s="224" t="str">
        <f>IF(ISNUMBER('Faults data'!L522),'Faults data'!L522,".")</f>
        <v>.</v>
      </c>
      <c r="I522" s="224">
        <f>IF('Faults data'!S522=Lists!$F$11,0,1)</f>
        <v>1</v>
      </c>
      <c r="J522" s="240" t="str">
        <f t="shared" si="60"/>
        <v>.</v>
      </c>
      <c r="K522" s="241"/>
      <c r="L522" s="230" t="str">
        <f t="shared" si="61"/>
        <v>.</v>
      </c>
      <c r="M522" s="231" t="str">
        <f t="shared" si="62"/>
        <v>.</v>
      </c>
      <c r="N522" s="231" t="str">
        <f t="shared" si="63"/>
        <v>.</v>
      </c>
      <c r="O522" s="231" t="str">
        <f t="shared" si="64"/>
        <v>.</v>
      </c>
      <c r="P522" s="232" t="str">
        <f t="shared" si="66"/>
        <v>.</v>
      </c>
      <c r="Q522" s="233" t="str">
        <f t="shared" si="67"/>
        <v>.</v>
      </c>
      <c r="R522" s="140"/>
      <c r="S522" s="140"/>
      <c r="T522" s="140"/>
      <c r="U522" s="140"/>
      <c r="V522" s="140"/>
      <c r="W522" s="140"/>
      <c r="X522" s="140"/>
      <c r="Y522" s="140"/>
      <c r="Z522" s="140"/>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row>
    <row r="523" spans="1:57" outlineLevel="1" x14ac:dyDescent="0.2">
      <c r="A523" s="234">
        <f>'Faults data'!A523</f>
        <v>506</v>
      </c>
      <c r="B523" s="320">
        <f>'Faults data'!B523</f>
        <v>0</v>
      </c>
      <c r="C523" s="223">
        <f>IFERROR(MATCH('Faults data'!F523,Lists!$C$11:$C$14,0),0)</f>
        <v>0</v>
      </c>
      <c r="D523" s="216">
        <f>VALUE('Faults data'!I523)</f>
        <v>0</v>
      </c>
      <c r="E523" s="224">
        <f t="shared" si="65"/>
        <v>0</v>
      </c>
      <c r="F523" s="224">
        <f>'Faults data'!M523</f>
        <v>0</v>
      </c>
      <c r="G523" s="224" t="str">
        <f>IF('Faults data'!N523=$G$17,$G$17,".")</f>
        <v>.</v>
      </c>
      <c r="H523" s="224" t="str">
        <f>IF(ISNUMBER('Faults data'!L523),'Faults data'!L523,".")</f>
        <v>.</v>
      </c>
      <c r="I523" s="224">
        <f>IF('Faults data'!S523=Lists!$F$11,0,1)</f>
        <v>1</v>
      </c>
      <c r="J523" s="240" t="str">
        <f t="shared" si="60"/>
        <v>.</v>
      </c>
      <c r="K523" s="241"/>
      <c r="L523" s="230" t="str">
        <f t="shared" si="61"/>
        <v>.</v>
      </c>
      <c r="M523" s="231" t="str">
        <f t="shared" si="62"/>
        <v>.</v>
      </c>
      <c r="N523" s="231" t="str">
        <f t="shared" si="63"/>
        <v>.</v>
      </c>
      <c r="O523" s="231" t="str">
        <f t="shared" si="64"/>
        <v>.</v>
      </c>
      <c r="P523" s="232" t="str">
        <f t="shared" si="66"/>
        <v>.</v>
      </c>
      <c r="Q523" s="233" t="str">
        <f t="shared" si="67"/>
        <v>.</v>
      </c>
      <c r="R523" s="140"/>
      <c r="S523" s="140"/>
      <c r="T523" s="140"/>
      <c r="U523" s="140"/>
      <c r="V523" s="140"/>
      <c r="W523" s="140"/>
      <c r="X523" s="140"/>
      <c r="Y523" s="140"/>
      <c r="Z523" s="140"/>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row>
    <row r="524" spans="1:57" outlineLevel="1" x14ac:dyDescent="0.2">
      <c r="A524" s="234">
        <f>'Faults data'!A524</f>
        <v>507</v>
      </c>
      <c r="B524" s="320">
        <f>'Faults data'!B524</f>
        <v>0</v>
      </c>
      <c r="C524" s="223">
        <f>IFERROR(MATCH('Faults data'!F524,Lists!$C$11:$C$14,0),0)</f>
        <v>0</v>
      </c>
      <c r="D524" s="216">
        <f>VALUE('Faults data'!I524)</f>
        <v>0</v>
      </c>
      <c r="E524" s="224">
        <f t="shared" si="65"/>
        <v>0</v>
      </c>
      <c r="F524" s="224">
        <f>'Faults data'!M524</f>
        <v>0</v>
      </c>
      <c r="G524" s="224" t="str">
        <f>IF('Faults data'!N524=$G$17,$G$17,".")</f>
        <v>.</v>
      </c>
      <c r="H524" s="224" t="str">
        <f>IF(ISNUMBER('Faults data'!L524),'Faults data'!L524,".")</f>
        <v>.</v>
      </c>
      <c r="I524" s="224">
        <f>IF('Faults data'!S524=Lists!$F$11,0,1)</f>
        <v>1</v>
      </c>
      <c r="J524" s="240" t="str">
        <f t="shared" si="60"/>
        <v>.</v>
      </c>
      <c r="K524" s="241"/>
      <c r="L524" s="230" t="str">
        <f t="shared" si="61"/>
        <v>.</v>
      </c>
      <c r="M524" s="231" t="str">
        <f t="shared" si="62"/>
        <v>.</v>
      </c>
      <c r="N524" s="231" t="str">
        <f t="shared" si="63"/>
        <v>.</v>
      </c>
      <c r="O524" s="231" t="str">
        <f t="shared" si="64"/>
        <v>.</v>
      </c>
      <c r="P524" s="232" t="str">
        <f t="shared" si="66"/>
        <v>.</v>
      </c>
      <c r="Q524" s="233" t="str">
        <f t="shared" si="67"/>
        <v>.</v>
      </c>
      <c r="R524" s="140"/>
      <c r="S524" s="140"/>
      <c r="T524" s="140"/>
      <c r="U524" s="140"/>
      <c r="V524" s="140"/>
      <c r="W524" s="140"/>
      <c r="X524" s="140"/>
      <c r="Y524" s="140"/>
      <c r="Z524" s="140"/>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row>
    <row r="525" spans="1:57" outlineLevel="1" x14ac:dyDescent="0.2">
      <c r="A525" s="234">
        <f>'Faults data'!A525</f>
        <v>508</v>
      </c>
      <c r="B525" s="320">
        <f>'Faults data'!B525</f>
        <v>0</v>
      </c>
      <c r="C525" s="223">
        <f>IFERROR(MATCH('Faults data'!F525,Lists!$C$11:$C$14,0),0)</f>
        <v>0</v>
      </c>
      <c r="D525" s="216">
        <f>VALUE('Faults data'!I525)</f>
        <v>0</v>
      </c>
      <c r="E525" s="224">
        <f t="shared" si="65"/>
        <v>0</v>
      </c>
      <c r="F525" s="224">
        <f>'Faults data'!M525</f>
        <v>0</v>
      </c>
      <c r="G525" s="224" t="str">
        <f>IF('Faults data'!N525=$G$17,$G$17,".")</f>
        <v>.</v>
      </c>
      <c r="H525" s="224" t="str">
        <f>IF(ISNUMBER('Faults data'!L525),'Faults data'!L525,".")</f>
        <v>.</v>
      </c>
      <c r="I525" s="224">
        <f>IF('Faults data'!S525=Lists!$F$11,0,1)</f>
        <v>1</v>
      </c>
      <c r="J525" s="240" t="str">
        <f t="shared" si="60"/>
        <v>.</v>
      </c>
      <c r="K525" s="241"/>
      <c r="L525" s="230" t="str">
        <f t="shared" si="61"/>
        <v>.</v>
      </c>
      <c r="M525" s="231" t="str">
        <f t="shared" si="62"/>
        <v>.</v>
      </c>
      <c r="N525" s="231" t="str">
        <f t="shared" si="63"/>
        <v>.</v>
      </c>
      <c r="O525" s="231" t="str">
        <f t="shared" si="64"/>
        <v>.</v>
      </c>
      <c r="P525" s="232" t="str">
        <f t="shared" si="66"/>
        <v>.</v>
      </c>
      <c r="Q525" s="233" t="str">
        <f t="shared" si="67"/>
        <v>.</v>
      </c>
      <c r="R525" s="140"/>
      <c r="S525" s="140"/>
      <c r="T525" s="140"/>
      <c r="U525" s="140"/>
      <c r="V525" s="140"/>
      <c r="W525" s="140"/>
      <c r="X525" s="140"/>
      <c r="Y525" s="140"/>
      <c r="Z525" s="140"/>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row>
    <row r="526" spans="1:57" outlineLevel="1" x14ac:dyDescent="0.2">
      <c r="A526" s="234">
        <f>'Faults data'!A526</f>
        <v>509</v>
      </c>
      <c r="B526" s="320">
        <f>'Faults data'!B526</f>
        <v>0</v>
      </c>
      <c r="C526" s="223">
        <f>IFERROR(MATCH('Faults data'!F526,Lists!$C$11:$C$14,0),0)</f>
        <v>0</v>
      </c>
      <c r="D526" s="216">
        <f>VALUE('Faults data'!I526)</f>
        <v>0</v>
      </c>
      <c r="E526" s="224">
        <f t="shared" si="65"/>
        <v>0</v>
      </c>
      <c r="F526" s="224">
        <f>'Faults data'!M526</f>
        <v>0</v>
      </c>
      <c r="G526" s="224" t="str">
        <f>IF('Faults data'!N526=$G$17,$G$17,".")</f>
        <v>.</v>
      </c>
      <c r="H526" s="224" t="str">
        <f>IF(ISNUMBER('Faults data'!L526),'Faults data'!L526,".")</f>
        <v>.</v>
      </c>
      <c r="I526" s="224">
        <f>IF('Faults data'!S526=Lists!$F$11,0,1)</f>
        <v>1</v>
      </c>
      <c r="J526" s="240" t="str">
        <f t="shared" ref="J526:J589" si="68">IF(OR(C526&gt;0,E526=0,H526="."),".",H526)</f>
        <v>.</v>
      </c>
      <c r="K526" s="241"/>
      <c r="L526" s="230" t="str">
        <f t="shared" ref="L526:L589" si="69">IF(L$16=$F526,$J526,".")</f>
        <v>.</v>
      </c>
      <c r="M526" s="231" t="str">
        <f t="shared" ref="M526:M589" si="70">IF(AND(L526&gt;0,$G526=M$17),L526,".")</f>
        <v>.</v>
      </c>
      <c r="N526" s="231" t="str">
        <f t="shared" ref="N526:N589" si="71">IF(N$16=$F526,$J526,".")</f>
        <v>.</v>
      </c>
      <c r="O526" s="231" t="str">
        <f t="shared" si="64"/>
        <v>.</v>
      </c>
      <c r="P526" s="232" t="str">
        <f t="shared" si="66"/>
        <v>.</v>
      </c>
      <c r="Q526" s="233" t="str">
        <f t="shared" si="67"/>
        <v>.</v>
      </c>
      <c r="R526" s="140"/>
      <c r="S526" s="140"/>
      <c r="T526" s="140"/>
      <c r="U526" s="140"/>
      <c r="V526" s="140"/>
      <c r="W526" s="140"/>
      <c r="X526" s="140"/>
      <c r="Y526" s="140"/>
      <c r="Z526" s="140"/>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row>
    <row r="527" spans="1:57" outlineLevel="1" x14ac:dyDescent="0.2">
      <c r="A527" s="234">
        <f>'Faults data'!A527</f>
        <v>510</v>
      </c>
      <c r="B527" s="320">
        <f>'Faults data'!B527</f>
        <v>0</v>
      </c>
      <c r="C527" s="223">
        <f>IFERROR(MATCH('Faults data'!F527,Lists!$C$11:$C$14,0),0)</f>
        <v>0</v>
      </c>
      <c r="D527" s="216">
        <f>VALUE('Faults data'!I527)</f>
        <v>0</v>
      </c>
      <c r="E527" s="224">
        <f t="shared" si="65"/>
        <v>0</v>
      </c>
      <c r="F527" s="224">
        <f>'Faults data'!M527</f>
        <v>0</v>
      </c>
      <c r="G527" s="224" t="str">
        <f>IF('Faults data'!N527=$G$17,$G$17,".")</f>
        <v>.</v>
      </c>
      <c r="H527" s="224" t="str">
        <f>IF(ISNUMBER('Faults data'!L527),'Faults data'!L527,".")</f>
        <v>.</v>
      </c>
      <c r="I527" s="224">
        <f>IF('Faults data'!S527=Lists!$F$11,0,1)</f>
        <v>1</v>
      </c>
      <c r="J527" s="240" t="str">
        <f t="shared" si="68"/>
        <v>.</v>
      </c>
      <c r="K527" s="241"/>
      <c r="L527" s="230" t="str">
        <f t="shared" si="69"/>
        <v>.</v>
      </c>
      <c r="M527" s="231" t="str">
        <f t="shared" si="70"/>
        <v>.</v>
      </c>
      <c r="N527" s="231" t="str">
        <f t="shared" si="71"/>
        <v>.</v>
      </c>
      <c r="O527" s="231" t="str">
        <f t="shared" ref="O527:O590" si="72">IF(AND(N527&gt;=0,$G527=O$17),N527,".")</f>
        <v>.</v>
      </c>
      <c r="P527" s="232" t="str">
        <f t="shared" si="66"/>
        <v>.</v>
      </c>
      <c r="Q527" s="233" t="str">
        <f t="shared" si="67"/>
        <v>.</v>
      </c>
      <c r="R527" s="140"/>
      <c r="S527" s="140"/>
      <c r="T527" s="140"/>
      <c r="U527" s="140"/>
      <c r="V527" s="140"/>
      <c r="W527" s="140"/>
      <c r="X527" s="140"/>
      <c r="Y527" s="140"/>
      <c r="Z527" s="140"/>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row>
    <row r="528" spans="1:57" outlineLevel="1" x14ac:dyDescent="0.2">
      <c r="A528" s="234">
        <f>'Faults data'!A528</f>
        <v>511</v>
      </c>
      <c r="B528" s="320">
        <f>'Faults data'!B528</f>
        <v>0</v>
      </c>
      <c r="C528" s="223">
        <f>IFERROR(MATCH('Faults data'!F528,Lists!$C$11:$C$14,0),0)</f>
        <v>0</v>
      </c>
      <c r="D528" s="216">
        <f>VALUE('Faults data'!I528)</f>
        <v>0</v>
      </c>
      <c r="E528" s="224">
        <f t="shared" ref="E528:E591" si="73">IFERROR(IF(OR(D528&lt;$C$9,D528&gt;$C$10),0,1),0)</f>
        <v>0</v>
      </c>
      <c r="F528" s="224">
        <f>'Faults data'!M528</f>
        <v>0</v>
      </c>
      <c r="G528" s="224" t="str">
        <f>IF('Faults data'!N528=$G$17,$G$17,".")</f>
        <v>.</v>
      </c>
      <c r="H528" s="224" t="str">
        <f>IF(ISNUMBER('Faults data'!L528),'Faults data'!L528,".")</f>
        <v>.</v>
      </c>
      <c r="I528" s="224">
        <f>IF('Faults data'!S528=Lists!$F$11,0,1)</f>
        <v>1</v>
      </c>
      <c r="J528" s="240" t="str">
        <f t="shared" si="68"/>
        <v>.</v>
      </c>
      <c r="K528" s="241"/>
      <c r="L528" s="230" t="str">
        <f t="shared" si="69"/>
        <v>.</v>
      </c>
      <c r="M528" s="231" t="str">
        <f t="shared" si="70"/>
        <v>.</v>
      </c>
      <c r="N528" s="231" t="str">
        <f t="shared" si="71"/>
        <v>.</v>
      </c>
      <c r="O528" s="231" t="str">
        <f t="shared" si="72"/>
        <v>.</v>
      </c>
      <c r="P528" s="232" t="str">
        <f t="shared" si="66"/>
        <v>.</v>
      </c>
      <c r="Q528" s="233" t="str">
        <f t="shared" si="67"/>
        <v>.</v>
      </c>
      <c r="R528" s="140"/>
      <c r="S528" s="140"/>
      <c r="T528" s="140"/>
      <c r="U528" s="140"/>
      <c r="V528" s="140"/>
      <c r="W528" s="140"/>
      <c r="X528" s="140"/>
      <c r="Y528" s="140"/>
      <c r="Z528" s="140"/>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row>
    <row r="529" spans="1:57" outlineLevel="1" x14ac:dyDescent="0.2">
      <c r="A529" s="234">
        <f>'Faults data'!A529</f>
        <v>512</v>
      </c>
      <c r="B529" s="320">
        <f>'Faults data'!B529</f>
        <v>0</v>
      </c>
      <c r="C529" s="223">
        <f>IFERROR(MATCH('Faults data'!F529,Lists!$C$11:$C$14,0),0)</f>
        <v>0</v>
      </c>
      <c r="D529" s="216">
        <f>VALUE('Faults data'!I529)</f>
        <v>0</v>
      </c>
      <c r="E529" s="224">
        <f t="shared" si="73"/>
        <v>0</v>
      </c>
      <c r="F529" s="224">
        <f>'Faults data'!M529</f>
        <v>0</v>
      </c>
      <c r="G529" s="224" t="str">
        <f>IF('Faults data'!N529=$G$17,$G$17,".")</f>
        <v>.</v>
      </c>
      <c r="H529" s="224" t="str">
        <f>IF(ISNUMBER('Faults data'!L529),'Faults data'!L529,".")</f>
        <v>.</v>
      </c>
      <c r="I529" s="224">
        <f>IF('Faults data'!S529=Lists!$F$11,0,1)</f>
        <v>1</v>
      </c>
      <c r="J529" s="240" t="str">
        <f t="shared" si="68"/>
        <v>.</v>
      </c>
      <c r="K529" s="241"/>
      <c r="L529" s="230" t="str">
        <f t="shared" si="69"/>
        <v>.</v>
      </c>
      <c r="M529" s="231" t="str">
        <f t="shared" si="70"/>
        <v>.</v>
      </c>
      <c r="N529" s="231" t="str">
        <f t="shared" si="71"/>
        <v>.</v>
      </c>
      <c r="O529" s="231" t="str">
        <f t="shared" si="72"/>
        <v>.</v>
      </c>
      <c r="P529" s="232" t="str">
        <f t="shared" si="66"/>
        <v>.</v>
      </c>
      <c r="Q529" s="233" t="str">
        <f t="shared" si="67"/>
        <v>.</v>
      </c>
      <c r="R529" s="140"/>
      <c r="S529" s="140"/>
      <c r="T529" s="140"/>
      <c r="U529" s="140"/>
      <c r="V529" s="140"/>
      <c r="W529" s="140"/>
      <c r="X529" s="140"/>
      <c r="Y529" s="140"/>
      <c r="Z529" s="140"/>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row>
    <row r="530" spans="1:57" outlineLevel="1" x14ac:dyDescent="0.2">
      <c r="A530" s="234">
        <f>'Faults data'!A530</f>
        <v>513</v>
      </c>
      <c r="B530" s="320">
        <f>'Faults data'!B530</f>
        <v>0</v>
      </c>
      <c r="C530" s="223">
        <f>IFERROR(MATCH('Faults data'!F530,Lists!$C$11:$C$14,0),0)</f>
        <v>0</v>
      </c>
      <c r="D530" s="216">
        <f>VALUE('Faults data'!I530)</f>
        <v>0</v>
      </c>
      <c r="E530" s="224">
        <f t="shared" si="73"/>
        <v>0</v>
      </c>
      <c r="F530" s="224">
        <f>'Faults data'!M530</f>
        <v>0</v>
      </c>
      <c r="G530" s="224" t="str">
        <f>IF('Faults data'!N530=$G$17,$G$17,".")</f>
        <v>.</v>
      </c>
      <c r="H530" s="224" t="str">
        <f>IF(ISNUMBER('Faults data'!L530),'Faults data'!L530,".")</f>
        <v>.</v>
      </c>
      <c r="I530" s="224">
        <f>IF('Faults data'!S530=Lists!$F$11,0,1)</f>
        <v>1</v>
      </c>
      <c r="J530" s="240" t="str">
        <f t="shared" si="68"/>
        <v>.</v>
      </c>
      <c r="K530" s="241"/>
      <c r="L530" s="230" t="str">
        <f t="shared" si="69"/>
        <v>.</v>
      </c>
      <c r="M530" s="231" t="str">
        <f t="shared" si="70"/>
        <v>.</v>
      </c>
      <c r="N530" s="231" t="str">
        <f t="shared" si="71"/>
        <v>.</v>
      </c>
      <c r="O530" s="231" t="str">
        <f t="shared" si="72"/>
        <v>.</v>
      </c>
      <c r="P530" s="232" t="str">
        <f t="shared" si="66"/>
        <v>.</v>
      </c>
      <c r="Q530" s="233" t="str">
        <f t="shared" si="67"/>
        <v>.</v>
      </c>
      <c r="R530" s="140"/>
      <c r="S530" s="140"/>
      <c r="T530" s="140"/>
      <c r="U530" s="140"/>
      <c r="V530" s="140"/>
      <c r="W530" s="140"/>
      <c r="X530" s="140"/>
      <c r="Y530" s="140"/>
      <c r="Z530" s="14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row>
    <row r="531" spans="1:57" outlineLevel="1" x14ac:dyDescent="0.2">
      <c r="A531" s="234">
        <f>'Faults data'!A531</f>
        <v>514</v>
      </c>
      <c r="B531" s="320">
        <f>'Faults data'!B531</f>
        <v>0</v>
      </c>
      <c r="C531" s="223">
        <f>IFERROR(MATCH('Faults data'!F531,Lists!$C$11:$C$14,0),0)</f>
        <v>0</v>
      </c>
      <c r="D531" s="216">
        <f>VALUE('Faults data'!I531)</f>
        <v>0</v>
      </c>
      <c r="E531" s="224">
        <f t="shared" si="73"/>
        <v>0</v>
      </c>
      <c r="F531" s="224">
        <f>'Faults data'!M531</f>
        <v>0</v>
      </c>
      <c r="G531" s="224" t="str">
        <f>IF('Faults data'!N531=$G$17,$G$17,".")</f>
        <v>.</v>
      </c>
      <c r="H531" s="224" t="str">
        <f>IF(ISNUMBER('Faults data'!L531),'Faults data'!L531,".")</f>
        <v>.</v>
      </c>
      <c r="I531" s="224">
        <f>IF('Faults data'!S531=Lists!$F$11,0,1)</f>
        <v>1</v>
      </c>
      <c r="J531" s="240" t="str">
        <f t="shared" si="68"/>
        <v>.</v>
      </c>
      <c r="K531" s="241"/>
      <c r="L531" s="230" t="str">
        <f t="shared" si="69"/>
        <v>.</v>
      </c>
      <c r="M531" s="231" t="str">
        <f t="shared" si="70"/>
        <v>.</v>
      </c>
      <c r="N531" s="231" t="str">
        <f t="shared" si="71"/>
        <v>.</v>
      </c>
      <c r="O531" s="231" t="str">
        <f t="shared" si="72"/>
        <v>.</v>
      </c>
      <c r="P531" s="232" t="str">
        <f t="shared" si="66"/>
        <v>.</v>
      </c>
      <c r="Q531" s="233" t="str">
        <f t="shared" si="67"/>
        <v>.</v>
      </c>
      <c r="R531" s="140"/>
      <c r="S531" s="140"/>
      <c r="T531" s="140"/>
      <c r="U531" s="140"/>
      <c r="V531" s="140"/>
      <c r="W531" s="140"/>
      <c r="X531" s="140"/>
      <c r="Y531" s="140"/>
      <c r="Z531" s="140"/>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row>
    <row r="532" spans="1:57" outlineLevel="1" x14ac:dyDescent="0.2">
      <c r="A532" s="234">
        <f>'Faults data'!A532</f>
        <v>515</v>
      </c>
      <c r="B532" s="320">
        <f>'Faults data'!B532</f>
        <v>0</v>
      </c>
      <c r="C532" s="223">
        <f>IFERROR(MATCH('Faults data'!F532,Lists!$C$11:$C$14,0),0)</f>
        <v>0</v>
      </c>
      <c r="D532" s="216">
        <f>VALUE('Faults data'!I532)</f>
        <v>0</v>
      </c>
      <c r="E532" s="224">
        <f t="shared" si="73"/>
        <v>0</v>
      </c>
      <c r="F532" s="224">
        <f>'Faults data'!M532</f>
        <v>0</v>
      </c>
      <c r="G532" s="224" t="str">
        <f>IF('Faults data'!N532=$G$17,$G$17,".")</f>
        <v>.</v>
      </c>
      <c r="H532" s="224" t="str">
        <f>IF(ISNUMBER('Faults data'!L532),'Faults data'!L532,".")</f>
        <v>.</v>
      </c>
      <c r="I532" s="224">
        <f>IF('Faults data'!S532=Lists!$F$11,0,1)</f>
        <v>1</v>
      </c>
      <c r="J532" s="240" t="str">
        <f t="shared" si="68"/>
        <v>.</v>
      </c>
      <c r="K532" s="241"/>
      <c r="L532" s="230" t="str">
        <f t="shared" si="69"/>
        <v>.</v>
      </c>
      <c r="M532" s="231" t="str">
        <f t="shared" si="70"/>
        <v>.</v>
      </c>
      <c r="N532" s="231" t="str">
        <f t="shared" si="71"/>
        <v>.</v>
      </c>
      <c r="O532" s="231" t="str">
        <f t="shared" si="72"/>
        <v>.</v>
      </c>
      <c r="P532" s="232" t="str">
        <f t="shared" si="66"/>
        <v>.</v>
      </c>
      <c r="Q532" s="233" t="str">
        <f t="shared" si="67"/>
        <v>.</v>
      </c>
      <c r="R532" s="140"/>
      <c r="S532" s="140"/>
      <c r="T532" s="140"/>
      <c r="U532" s="140"/>
      <c r="V532" s="140"/>
      <c r="W532" s="140"/>
      <c r="X532" s="140"/>
      <c r="Y532" s="140"/>
      <c r="Z532" s="140"/>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row>
    <row r="533" spans="1:57" outlineLevel="1" x14ac:dyDescent="0.2">
      <c r="A533" s="234">
        <f>'Faults data'!A533</f>
        <v>516</v>
      </c>
      <c r="B533" s="320">
        <f>'Faults data'!B533</f>
        <v>0</v>
      </c>
      <c r="C533" s="223">
        <f>IFERROR(MATCH('Faults data'!F533,Lists!$C$11:$C$14,0),0)</f>
        <v>0</v>
      </c>
      <c r="D533" s="216">
        <f>VALUE('Faults data'!I533)</f>
        <v>0</v>
      </c>
      <c r="E533" s="224">
        <f t="shared" si="73"/>
        <v>0</v>
      </c>
      <c r="F533" s="224">
        <f>'Faults data'!M533</f>
        <v>0</v>
      </c>
      <c r="G533" s="224" t="str">
        <f>IF('Faults data'!N533=$G$17,$G$17,".")</f>
        <v>.</v>
      </c>
      <c r="H533" s="224" t="str">
        <f>IF(ISNUMBER('Faults data'!L533),'Faults data'!L533,".")</f>
        <v>.</v>
      </c>
      <c r="I533" s="224">
        <f>IF('Faults data'!S533=Lists!$F$11,0,1)</f>
        <v>1</v>
      </c>
      <c r="J533" s="240" t="str">
        <f t="shared" si="68"/>
        <v>.</v>
      </c>
      <c r="K533" s="241"/>
      <c r="L533" s="230" t="str">
        <f t="shared" si="69"/>
        <v>.</v>
      </c>
      <c r="M533" s="231" t="str">
        <f t="shared" si="70"/>
        <v>.</v>
      </c>
      <c r="N533" s="231" t="str">
        <f t="shared" si="71"/>
        <v>.</v>
      </c>
      <c r="O533" s="231" t="str">
        <f t="shared" si="72"/>
        <v>.</v>
      </c>
      <c r="P533" s="232" t="str">
        <f t="shared" si="66"/>
        <v>.</v>
      </c>
      <c r="Q533" s="233" t="str">
        <f t="shared" si="67"/>
        <v>.</v>
      </c>
      <c r="R533" s="140"/>
      <c r="S533" s="140"/>
      <c r="T533" s="140"/>
      <c r="U533" s="140"/>
      <c r="V533" s="140"/>
      <c r="W533" s="140"/>
      <c r="X533" s="140"/>
      <c r="Y533" s="140"/>
      <c r="Z533" s="140"/>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row>
    <row r="534" spans="1:57" outlineLevel="1" x14ac:dyDescent="0.2">
      <c r="A534" s="234">
        <f>'Faults data'!A534</f>
        <v>517</v>
      </c>
      <c r="B534" s="320">
        <f>'Faults data'!B534</f>
        <v>0</v>
      </c>
      <c r="C534" s="223">
        <f>IFERROR(MATCH('Faults data'!F534,Lists!$C$11:$C$14,0),0)</f>
        <v>0</v>
      </c>
      <c r="D534" s="216">
        <f>VALUE('Faults data'!I534)</f>
        <v>0</v>
      </c>
      <c r="E534" s="224">
        <f t="shared" si="73"/>
        <v>0</v>
      </c>
      <c r="F534" s="224">
        <f>'Faults data'!M534</f>
        <v>0</v>
      </c>
      <c r="G534" s="224" t="str">
        <f>IF('Faults data'!N534=$G$17,$G$17,".")</f>
        <v>.</v>
      </c>
      <c r="H534" s="224" t="str">
        <f>IF(ISNUMBER('Faults data'!L534),'Faults data'!L534,".")</f>
        <v>.</v>
      </c>
      <c r="I534" s="224">
        <f>IF('Faults data'!S534=Lists!$F$11,0,1)</f>
        <v>1</v>
      </c>
      <c r="J534" s="240" t="str">
        <f t="shared" si="68"/>
        <v>.</v>
      </c>
      <c r="K534" s="241"/>
      <c r="L534" s="230" t="str">
        <f t="shared" si="69"/>
        <v>.</v>
      </c>
      <c r="M534" s="231" t="str">
        <f t="shared" si="70"/>
        <v>.</v>
      </c>
      <c r="N534" s="231" t="str">
        <f t="shared" si="71"/>
        <v>.</v>
      </c>
      <c r="O534" s="231" t="str">
        <f t="shared" si="72"/>
        <v>.</v>
      </c>
      <c r="P534" s="232" t="str">
        <f t="shared" si="66"/>
        <v>.</v>
      </c>
      <c r="Q534" s="233" t="str">
        <f t="shared" si="67"/>
        <v>.</v>
      </c>
      <c r="R534" s="140"/>
      <c r="S534" s="140"/>
      <c r="T534" s="140"/>
      <c r="U534" s="140"/>
      <c r="V534" s="140"/>
      <c r="W534" s="140"/>
      <c r="X534" s="140"/>
      <c r="Y534" s="140"/>
      <c r="Z534" s="140"/>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row>
    <row r="535" spans="1:57" outlineLevel="1" x14ac:dyDescent="0.2">
      <c r="A535" s="234">
        <f>'Faults data'!A535</f>
        <v>518</v>
      </c>
      <c r="B535" s="320">
        <f>'Faults data'!B535</f>
        <v>0</v>
      </c>
      <c r="C535" s="223">
        <f>IFERROR(MATCH('Faults data'!F535,Lists!$C$11:$C$14,0),0)</f>
        <v>0</v>
      </c>
      <c r="D535" s="216">
        <f>VALUE('Faults data'!I535)</f>
        <v>0</v>
      </c>
      <c r="E535" s="224">
        <f t="shared" si="73"/>
        <v>0</v>
      </c>
      <c r="F535" s="224">
        <f>'Faults data'!M535</f>
        <v>0</v>
      </c>
      <c r="G535" s="224" t="str">
        <f>IF('Faults data'!N535=$G$17,$G$17,".")</f>
        <v>.</v>
      </c>
      <c r="H535" s="224" t="str">
        <f>IF(ISNUMBER('Faults data'!L535),'Faults data'!L535,".")</f>
        <v>.</v>
      </c>
      <c r="I535" s="224">
        <f>IF('Faults data'!S535=Lists!$F$11,0,1)</f>
        <v>1</v>
      </c>
      <c r="J535" s="240" t="str">
        <f t="shared" si="68"/>
        <v>.</v>
      </c>
      <c r="K535" s="241"/>
      <c r="L535" s="230" t="str">
        <f t="shared" si="69"/>
        <v>.</v>
      </c>
      <c r="M535" s="231" t="str">
        <f t="shared" si="70"/>
        <v>.</v>
      </c>
      <c r="N535" s="231" t="str">
        <f t="shared" si="71"/>
        <v>.</v>
      </c>
      <c r="O535" s="231" t="str">
        <f t="shared" si="72"/>
        <v>.</v>
      </c>
      <c r="P535" s="232" t="str">
        <f t="shared" ref="P535:P598" si="74">IF(L535&gt;P$9,L535,".")</f>
        <v>.</v>
      </c>
      <c r="Q535" s="233" t="str">
        <f t="shared" ref="Q535:Q598" si="75">IF(N535&gt;Q$9,N535,".")</f>
        <v>.</v>
      </c>
      <c r="R535" s="140"/>
      <c r="S535" s="140"/>
      <c r="T535" s="140"/>
      <c r="U535" s="140"/>
      <c r="V535" s="140"/>
      <c r="W535" s="140"/>
      <c r="X535" s="140"/>
      <c r="Y535" s="140"/>
      <c r="Z535" s="140"/>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row>
    <row r="536" spans="1:57" outlineLevel="1" x14ac:dyDescent="0.2">
      <c r="A536" s="234">
        <f>'Faults data'!A536</f>
        <v>519</v>
      </c>
      <c r="B536" s="320">
        <f>'Faults data'!B536</f>
        <v>0</v>
      </c>
      <c r="C536" s="223">
        <f>IFERROR(MATCH('Faults data'!F536,Lists!$C$11:$C$14,0),0)</f>
        <v>0</v>
      </c>
      <c r="D536" s="216">
        <f>VALUE('Faults data'!I536)</f>
        <v>0</v>
      </c>
      <c r="E536" s="224">
        <f t="shared" si="73"/>
        <v>0</v>
      </c>
      <c r="F536" s="224">
        <f>'Faults data'!M536</f>
        <v>0</v>
      </c>
      <c r="G536" s="224" t="str">
        <f>IF('Faults data'!N536=$G$17,$G$17,".")</f>
        <v>.</v>
      </c>
      <c r="H536" s="224" t="str">
        <f>IF(ISNUMBER('Faults data'!L536),'Faults data'!L536,".")</f>
        <v>.</v>
      </c>
      <c r="I536" s="224">
        <f>IF('Faults data'!S536=Lists!$F$11,0,1)</f>
        <v>1</v>
      </c>
      <c r="J536" s="240" t="str">
        <f t="shared" si="68"/>
        <v>.</v>
      </c>
      <c r="K536" s="241"/>
      <c r="L536" s="230" t="str">
        <f t="shared" si="69"/>
        <v>.</v>
      </c>
      <c r="M536" s="231" t="str">
        <f t="shared" si="70"/>
        <v>.</v>
      </c>
      <c r="N536" s="231" t="str">
        <f t="shared" si="71"/>
        <v>.</v>
      </c>
      <c r="O536" s="231" t="str">
        <f t="shared" si="72"/>
        <v>.</v>
      </c>
      <c r="P536" s="232" t="str">
        <f t="shared" si="74"/>
        <v>.</v>
      </c>
      <c r="Q536" s="233" t="str">
        <f t="shared" si="75"/>
        <v>.</v>
      </c>
      <c r="R536" s="140"/>
      <c r="S536" s="140"/>
      <c r="T536" s="140"/>
      <c r="U536" s="140"/>
      <c r="V536" s="140"/>
      <c r="W536" s="140"/>
      <c r="X536" s="140"/>
      <c r="Y536" s="140"/>
      <c r="Z536" s="140"/>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row>
    <row r="537" spans="1:57" outlineLevel="1" x14ac:dyDescent="0.2">
      <c r="A537" s="234">
        <f>'Faults data'!A537</f>
        <v>520</v>
      </c>
      <c r="B537" s="320">
        <f>'Faults data'!B537</f>
        <v>0</v>
      </c>
      <c r="C537" s="223">
        <f>IFERROR(MATCH('Faults data'!F537,Lists!$C$11:$C$14,0),0)</f>
        <v>0</v>
      </c>
      <c r="D537" s="216">
        <f>VALUE('Faults data'!I537)</f>
        <v>0</v>
      </c>
      <c r="E537" s="224">
        <f t="shared" si="73"/>
        <v>0</v>
      </c>
      <c r="F537" s="224">
        <f>'Faults data'!M537</f>
        <v>0</v>
      </c>
      <c r="G537" s="224" t="str">
        <f>IF('Faults data'!N537=$G$17,$G$17,".")</f>
        <v>.</v>
      </c>
      <c r="H537" s="224" t="str">
        <f>IF(ISNUMBER('Faults data'!L537),'Faults data'!L537,".")</f>
        <v>.</v>
      </c>
      <c r="I537" s="224">
        <f>IF('Faults data'!S537=Lists!$F$11,0,1)</f>
        <v>1</v>
      </c>
      <c r="J537" s="240" t="str">
        <f t="shared" si="68"/>
        <v>.</v>
      </c>
      <c r="K537" s="241"/>
      <c r="L537" s="230" t="str">
        <f t="shared" si="69"/>
        <v>.</v>
      </c>
      <c r="M537" s="231" t="str">
        <f t="shared" si="70"/>
        <v>.</v>
      </c>
      <c r="N537" s="231" t="str">
        <f t="shared" si="71"/>
        <v>.</v>
      </c>
      <c r="O537" s="231" t="str">
        <f t="shared" si="72"/>
        <v>.</v>
      </c>
      <c r="P537" s="232" t="str">
        <f t="shared" si="74"/>
        <v>.</v>
      </c>
      <c r="Q537" s="233" t="str">
        <f t="shared" si="75"/>
        <v>.</v>
      </c>
      <c r="R537" s="140"/>
      <c r="S537" s="140"/>
      <c r="T537" s="140"/>
      <c r="U537" s="140"/>
      <c r="V537" s="140"/>
      <c r="W537" s="140"/>
      <c r="X537" s="140"/>
      <c r="Y537" s="140"/>
      <c r="Z537" s="140"/>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row>
    <row r="538" spans="1:57" outlineLevel="1" x14ac:dyDescent="0.2">
      <c r="A538" s="234">
        <f>'Faults data'!A538</f>
        <v>521</v>
      </c>
      <c r="B538" s="320">
        <f>'Faults data'!B538</f>
        <v>0</v>
      </c>
      <c r="C538" s="223">
        <f>IFERROR(MATCH('Faults data'!F538,Lists!$C$11:$C$14,0),0)</f>
        <v>0</v>
      </c>
      <c r="D538" s="216">
        <f>VALUE('Faults data'!I538)</f>
        <v>0</v>
      </c>
      <c r="E538" s="224">
        <f t="shared" si="73"/>
        <v>0</v>
      </c>
      <c r="F538" s="224">
        <f>'Faults data'!M538</f>
        <v>0</v>
      </c>
      <c r="G538" s="224" t="str">
        <f>IF('Faults data'!N538=$G$17,$G$17,".")</f>
        <v>.</v>
      </c>
      <c r="H538" s="224" t="str">
        <f>IF(ISNUMBER('Faults data'!L538),'Faults data'!L538,".")</f>
        <v>.</v>
      </c>
      <c r="I538" s="224">
        <f>IF('Faults data'!S538=Lists!$F$11,0,1)</f>
        <v>1</v>
      </c>
      <c r="J538" s="240" t="str">
        <f t="shared" si="68"/>
        <v>.</v>
      </c>
      <c r="K538" s="241"/>
      <c r="L538" s="230" t="str">
        <f t="shared" si="69"/>
        <v>.</v>
      </c>
      <c r="M538" s="231" t="str">
        <f t="shared" si="70"/>
        <v>.</v>
      </c>
      <c r="N538" s="231" t="str">
        <f t="shared" si="71"/>
        <v>.</v>
      </c>
      <c r="O538" s="231" t="str">
        <f t="shared" si="72"/>
        <v>.</v>
      </c>
      <c r="P538" s="232" t="str">
        <f t="shared" si="74"/>
        <v>.</v>
      </c>
      <c r="Q538" s="233" t="str">
        <f t="shared" si="75"/>
        <v>.</v>
      </c>
      <c r="R538" s="140"/>
      <c r="S538" s="140"/>
      <c r="T538" s="140"/>
      <c r="U538" s="140"/>
      <c r="V538" s="140"/>
      <c r="W538" s="140"/>
      <c r="X538" s="140"/>
      <c r="Y538" s="140"/>
      <c r="Z538" s="140"/>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row>
    <row r="539" spans="1:57" outlineLevel="1" x14ac:dyDescent="0.2">
      <c r="A539" s="234">
        <f>'Faults data'!A539</f>
        <v>522</v>
      </c>
      <c r="B539" s="320">
        <f>'Faults data'!B539</f>
        <v>0</v>
      </c>
      <c r="C539" s="223">
        <f>IFERROR(MATCH('Faults data'!F539,Lists!$C$11:$C$14,0),0)</f>
        <v>0</v>
      </c>
      <c r="D539" s="216">
        <f>VALUE('Faults data'!I539)</f>
        <v>0</v>
      </c>
      <c r="E539" s="224">
        <f t="shared" si="73"/>
        <v>0</v>
      </c>
      <c r="F539" s="224">
        <f>'Faults data'!M539</f>
        <v>0</v>
      </c>
      <c r="G539" s="224" t="str">
        <f>IF('Faults data'!N539=$G$17,$G$17,".")</f>
        <v>.</v>
      </c>
      <c r="H539" s="224" t="str">
        <f>IF(ISNUMBER('Faults data'!L539),'Faults data'!L539,".")</f>
        <v>.</v>
      </c>
      <c r="I539" s="224">
        <f>IF('Faults data'!S539=Lists!$F$11,0,1)</f>
        <v>1</v>
      </c>
      <c r="J539" s="240" t="str">
        <f t="shared" si="68"/>
        <v>.</v>
      </c>
      <c r="K539" s="241"/>
      <c r="L539" s="230" t="str">
        <f t="shared" si="69"/>
        <v>.</v>
      </c>
      <c r="M539" s="231" t="str">
        <f t="shared" si="70"/>
        <v>.</v>
      </c>
      <c r="N539" s="231" t="str">
        <f t="shared" si="71"/>
        <v>.</v>
      </c>
      <c r="O539" s="231" t="str">
        <f t="shared" si="72"/>
        <v>.</v>
      </c>
      <c r="P539" s="232" t="str">
        <f t="shared" si="74"/>
        <v>.</v>
      </c>
      <c r="Q539" s="233" t="str">
        <f t="shared" si="75"/>
        <v>.</v>
      </c>
      <c r="R539" s="140"/>
      <c r="S539" s="140"/>
      <c r="T539" s="140"/>
      <c r="U539" s="140"/>
      <c r="V539" s="140"/>
      <c r="W539" s="140"/>
      <c r="X539" s="140"/>
      <c r="Y539" s="140"/>
      <c r="Z539" s="140"/>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row>
    <row r="540" spans="1:57" outlineLevel="1" x14ac:dyDescent="0.2">
      <c r="A540" s="234">
        <f>'Faults data'!A540</f>
        <v>523</v>
      </c>
      <c r="B540" s="320">
        <f>'Faults data'!B540</f>
        <v>0</v>
      </c>
      <c r="C540" s="223">
        <f>IFERROR(MATCH('Faults data'!F540,Lists!$C$11:$C$14,0),0)</f>
        <v>0</v>
      </c>
      <c r="D540" s="216">
        <f>VALUE('Faults data'!I540)</f>
        <v>0</v>
      </c>
      <c r="E540" s="224">
        <f t="shared" si="73"/>
        <v>0</v>
      </c>
      <c r="F540" s="224">
        <f>'Faults data'!M540</f>
        <v>0</v>
      </c>
      <c r="G540" s="224" t="str">
        <f>IF('Faults data'!N540=$G$17,$G$17,".")</f>
        <v>.</v>
      </c>
      <c r="H540" s="224" t="str">
        <f>IF(ISNUMBER('Faults data'!L540),'Faults data'!L540,".")</f>
        <v>.</v>
      </c>
      <c r="I540" s="224">
        <f>IF('Faults data'!S540=Lists!$F$11,0,1)</f>
        <v>1</v>
      </c>
      <c r="J540" s="240" t="str">
        <f t="shared" si="68"/>
        <v>.</v>
      </c>
      <c r="K540" s="241"/>
      <c r="L540" s="230" t="str">
        <f t="shared" si="69"/>
        <v>.</v>
      </c>
      <c r="M540" s="231" t="str">
        <f t="shared" si="70"/>
        <v>.</v>
      </c>
      <c r="N540" s="231" t="str">
        <f t="shared" si="71"/>
        <v>.</v>
      </c>
      <c r="O540" s="231" t="str">
        <f t="shared" si="72"/>
        <v>.</v>
      </c>
      <c r="P540" s="232" t="str">
        <f t="shared" si="74"/>
        <v>.</v>
      </c>
      <c r="Q540" s="233" t="str">
        <f t="shared" si="75"/>
        <v>.</v>
      </c>
      <c r="R540" s="140"/>
      <c r="S540" s="140"/>
      <c r="T540" s="140"/>
      <c r="U540" s="140"/>
      <c r="V540" s="140"/>
      <c r="W540" s="140"/>
      <c r="X540" s="140"/>
      <c r="Y540" s="140"/>
      <c r="Z540" s="1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row>
    <row r="541" spans="1:57" outlineLevel="1" x14ac:dyDescent="0.2">
      <c r="A541" s="234">
        <f>'Faults data'!A541</f>
        <v>524</v>
      </c>
      <c r="B541" s="320">
        <f>'Faults data'!B541</f>
        <v>0</v>
      </c>
      <c r="C541" s="223">
        <f>IFERROR(MATCH('Faults data'!F541,Lists!$C$11:$C$14,0),0)</f>
        <v>0</v>
      </c>
      <c r="D541" s="216">
        <f>VALUE('Faults data'!I541)</f>
        <v>0</v>
      </c>
      <c r="E541" s="224">
        <f t="shared" si="73"/>
        <v>0</v>
      </c>
      <c r="F541" s="224">
        <f>'Faults data'!M541</f>
        <v>0</v>
      </c>
      <c r="G541" s="224" t="str">
        <f>IF('Faults data'!N541=$G$17,$G$17,".")</f>
        <v>.</v>
      </c>
      <c r="H541" s="224" t="str">
        <f>IF(ISNUMBER('Faults data'!L541),'Faults data'!L541,".")</f>
        <v>.</v>
      </c>
      <c r="I541" s="224">
        <f>IF('Faults data'!S541=Lists!$F$11,0,1)</f>
        <v>1</v>
      </c>
      <c r="J541" s="240" t="str">
        <f t="shared" si="68"/>
        <v>.</v>
      </c>
      <c r="K541" s="241"/>
      <c r="L541" s="230" t="str">
        <f t="shared" si="69"/>
        <v>.</v>
      </c>
      <c r="M541" s="231" t="str">
        <f t="shared" si="70"/>
        <v>.</v>
      </c>
      <c r="N541" s="231" t="str">
        <f t="shared" si="71"/>
        <v>.</v>
      </c>
      <c r="O541" s="231" t="str">
        <f t="shared" si="72"/>
        <v>.</v>
      </c>
      <c r="P541" s="232" t="str">
        <f t="shared" si="74"/>
        <v>.</v>
      </c>
      <c r="Q541" s="233" t="str">
        <f t="shared" si="75"/>
        <v>.</v>
      </c>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row>
    <row r="542" spans="1:57" outlineLevel="1" x14ac:dyDescent="0.2">
      <c r="A542" s="234">
        <f>'Faults data'!A542</f>
        <v>525</v>
      </c>
      <c r="B542" s="320">
        <f>'Faults data'!B542</f>
        <v>0</v>
      </c>
      <c r="C542" s="223">
        <f>IFERROR(MATCH('Faults data'!F542,Lists!$C$11:$C$14,0),0)</f>
        <v>0</v>
      </c>
      <c r="D542" s="216">
        <f>VALUE('Faults data'!I542)</f>
        <v>0</v>
      </c>
      <c r="E542" s="224">
        <f t="shared" si="73"/>
        <v>0</v>
      </c>
      <c r="F542" s="224">
        <f>'Faults data'!M542</f>
        <v>0</v>
      </c>
      <c r="G542" s="224" t="str">
        <f>IF('Faults data'!N542=$G$17,$G$17,".")</f>
        <v>.</v>
      </c>
      <c r="H542" s="224" t="str">
        <f>IF(ISNUMBER('Faults data'!L542),'Faults data'!L542,".")</f>
        <v>.</v>
      </c>
      <c r="I542" s="224">
        <f>IF('Faults data'!S542=Lists!$F$11,0,1)</f>
        <v>1</v>
      </c>
      <c r="J542" s="240" t="str">
        <f t="shared" si="68"/>
        <v>.</v>
      </c>
      <c r="K542" s="241"/>
      <c r="L542" s="230" t="str">
        <f t="shared" si="69"/>
        <v>.</v>
      </c>
      <c r="M542" s="231" t="str">
        <f t="shared" si="70"/>
        <v>.</v>
      </c>
      <c r="N542" s="231" t="str">
        <f t="shared" si="71"/>
        <v>.</v>
      </c>
      <c r="O542" s="231" t="str">
        <f t="shared" si="72"/>
        <v>.</v>
      </c>
      <c r="P542" s="232" t="str">
        <f t="shared" si="74"/>
        <v>.</v>
      </c>
      <c r="Q542" s="233" t="str">
        <f t="shared" si="75"/>
        <v>.</v>
      </c>
      <c r="R542" s="140"/>
      <c r="S542" s="140"/>
      <c r="T542" s="140"/>
      <c r="U542" s="140"/>
      <c r="V542" s="140"/>
      <c r="W542" s="140"/>
      <c r="X542" s="140"/>
      <c r="Y542" s="140"/>
      <c r="Z542" s="140"/>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row>
    <row r="543" spans="1:57" outlineLevel="1" x14ac:dyDescent="0.2">
      <c r="A543" s="234">
        <f>'Faults data'!A543</f>
        <v>526</v>
      </c>
      <c r="B543" s="320">
        <f>'Faults data'!B543</f>
        <v>0</v>
      </c>
      <c r="C543" s="223">
        <f>IFERROR(MATCH('Faults data'!F543,Lists!$C$11:$C$14,0),0)</f>
        <v>0</v>
      </c>
      <c r="D543" s="216">
        <f>VALUE('Faults data'!I543)</f>
        <v>0</v>
      </c>
      <c r="E543" s="224">
        <f t="shared" si="73"/>
        <v>0</v>
      </c>
      <c r="F543" s="224">
        <f>'Faults data'!M543</f>
        <v>0</v>
      </c>
      <c r="G543" s="224" t="str">
        <f>IF('Faults data'!N543=$G$17,$G$17,".")</f>
        <v>.</v>
      </c>
      <c r="H543" s="224" t="str">
        <f>IF(ISNUMBER('Faults data'!L543),'Faults data'!L543,".")</f>
        <v>.</v>
      </c>
      <c r="I543" s="224">
        <f>IF('Faults data'!S543=Lists!$F$11,0,1)</f>
        <v>1</v>
      </c>
      <c r="J543" s="240" t="str">
        <f t="shared" si="68"/>
        <v>.</v>
      </c>
      <c r="K543" s="241"/>
      <c r="L543" s="230" t="str">
        <f t="shared" si="69"/>
        <v>.</v>
      </c>
      <c r="M543" s="231" t="str">
        <f t="shared" si="70"/>
        <v>.</v>
      </c>
      <c r="N543" s="231" t="str">
        <f t="shared" si="71"/>
        <v>.</v>
      </c>
      <c r="O543" s="231" t="str">
        <f t="shared" si="72"/>
        <v>.</v>
      </c>
      <c r="P543" s="232" t="str">
        <f t="shared" si="74"/>
        <v>.</v>
      </c>
      <c r="Q543" s="233" t="str">
        <f t="shared" si="75"/>
        <v>.</v>
      </c>
      <c r="R543" s="140"/>
      <c r="S543" s="140"/>
      <c r="T543" s="140"/>
      <c r="U543" s="140"/>
      <c r="V543" s="140"/>
      <c r="W543" s="140"/>
      <c r="X543" s="140"/>
      <c r="Y543" s="140"/>
      <c r="Z543" s="140"/>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row>
    <row r="544" spans="1:57" outlineLevel="1" x14ac:dyDescent="0.2">
      <c r="A544" s="234">
        <f>'Faults data'!A544</f>
        <v>527</v>
      </c>
      <c r="B544" s="320">
        <f>'Faults data'!B544</f>
        <v>0</v>
      </c>
      <c r="C544" s="223">
        <f>IFERROR(MATCH('Faults data'!F544,Lists!$C$11:$C$14,0),0)</f>
        <v>0</v>
      </c>
      <c r="D544" s="216">
        <f>VALUE('Faults data'!I544)</f>
        <v>0</v>
      </c>
      <c r="E544" s="224">
        <f t="shared" si="73"/>
        <v>0</v>
      </c>
      <c r="F544" s="224">
        <f>'Faults data'!M544</f>
        <v>0</v>
      </c>
      <c r="G544" s="224" t="str">
        <f>IF('Faults data'!N544=$G$17,$G$17,".")</f>
        <v>.</v>
      </c>
      <c r="H544" s="224" t="str">
        <f>IF(ISNUMBER('Faults data'!L544),'Faults data'!L544,".")</f>
        <v>.</v>
      </c>
      <c r="I544" s="224">
        <f>IF('Faults data'!S544=Lists!$F$11,0,1)</f>
        <v>1</v>
      </c>
      <c r="J544" s="240" t="str">
        <f t="shared" si="68"/>
        <v>.</v>
      </c>
      <c r="K544" s="241"/>
      <c r="L544" s="230" t="str">
        <f t="shared" si="69"/>
        <v>.</v>
      </c>
      <c r="M544" s="231" t="str">
        <f t="shared" si="70"/>
        <v>.</v>
      </c>
      <c r="N544" s="231" t="str">
        <f t="shared" si="71"/>
        <v>.</v>
      </c>
      <c r="O544" s="231" t="str">
        <f t="shared" si="72"/>
        <v>.</v>
      </c>
      <c r="P544" s="232" t="str">
        <f t="shared" si="74"/>
        <v>.</v>
      </c>
      <c r="Q544" s="233" t="str">
        <f t="shared" si="75"/>
        <v>.</v>
      </c>
      <c r="R544" s="140"/>
      <c r="S544" s="140"/>
      <c r="T544" s="140"/>
      <c r="U544" s="140"/>
      <c r="V544" s="140"/>
      <c r="W544" s="140"/>
      <c r="X544" s="140"/>
      <c r="Y544" s="140"/>
      <c r="Z544" s="140"/>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row>
    <row r="545" spans="1:57" outlineLevel="1" x14ac:dyDescent="0.2">
      <c r="A545" s="234">
        <f>'Faults data'!A545</f>
        <v>528</v>
      </c>
      <c r="B545" s="320">
        <f>'Faults data'!B545</f>
        <v>0</v>
      </c>
      <c r="C545" s="223">
        <f>IFERROR(MATCH('Faults data'!F545,Lists!$C$11:$C$14,0),0)</f>
        <v>0</v>
      </c>
      <c r="D545" s="216">
        <f>VALUE('Faults data'!I545)</f>
        <v>0</v>
      </c>
      <c r="E545" s="224">
        <f t="shared" si="73"/>
        <v>0</v>
      </c>
      <c r="F545" s="224">
        <f>'Faults data'!M545</f>
        <v>0</v>
      </c>
      <c r="G545" s="224" t="str">
        <f>IF('Faults data'!N545=$G$17,$G$17,".")</f>
        <v>.</v>
      </c>
      <c r="H545" s="224" t="str">
        <f>IF(ISNUMBER('Faults data'!L545),'Faults data'!L545,".")</f>
        <v>.</v>
      </c>
      <c r="I545" s="224">
        <f>IF('Faults data'!S545=Lists!$F$11,0,1)</f>
        <v>1</v>
      </c>
      <c r="J545" s="240" t="str">
        <f t="shared" si="68"/>
        <v>.</v>
      </c>
      <c r="K545" s="241"/>
      <c r="L545" s="230" t="str">
        <f t="shared" si="69"/>
        <v>.</v>
      </c>
      <c r="M545" s="231" t="str">
        <f t="shared" si="70"/>
        <v>.</v>
      </c>
      <c r="N545" s="231" t="str">
        <f t="shared" si="71"/>
        <v>.</v>
      </c>
      <c r="O545" s="231" t="str">
        <f t="shared" si="72"/>
        <v>.</v>
      </c>
      <c r="P545" s="232" t="str">
        <f t="shared" si="74"/>
        <v>.</v>
      </c>
      <c r="Q545" s="233" t="str">
        <f t="shared" si="75"/>
        <v>.</v>
      </c>
      <c r="R545" s="140"/>
      <c r="S545" s="140"/>
      <c r="T545" s="140"/>
      <c r="U545" s="140"/>
      <c r="V545" s="140"/>
      <c r="W545" s="140"/>
      <c r="X545" s="140"/>
      <c r="Y545" s="140"/>
      <c r="Z545" s="140"/>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row>
    <row r="546" spans="1:57" outlineLevel="1" x14ac:dyDescent="0.2">
      <c r="A546" s="234">
        <f>'Faults data'!A546</f>
        <v>529</v>
      </c>
      <c r="B546" s="320">
        <f>'Faults data'!B546</f>
        <v>0</v>
      </c>
      <c r="C546" s="223">
        <f>IFERROR(MATCH('Faults data'!F546,Lists!$C$11:$C$14,0),0)</f>
        <v>0</v>
      </c>
      <c r="D546" s="216">
        <f>VALUE('Faults data'!I546)</f>
        <v>0</v>
      </c>
      <c r="E546" s="224">
        <f t="shared" si="73"/>
        <v>0</v>
      </c>
      <c r="F546" s="224">
        <f>'Faults data'!M546</f>
        <v>0</v>
      </c>
      <c r="G546" s="224" t="str">
        <f>IF('Faults data'!N546=$G$17,$G$17,".")</f>
        <v>.</v>
      </c>
      <c r="H546" s="224" t="str">
        <f>IF(ISNUMBER('Faults data'!L546),'Faults data'!L546,".")</f>
        <v>.</v>
      </c>
      <c r="I546" s="224">
        <f>IF('Faults data'!S546=Lists!$F$11,0,1)</f>
        <v>1</v>
      </c>
      <c r="J546" s="240" t="str">
        <f t="shared" si="68"/>
        <v>.</v>
      </c>
      <c r="K546" s="241"/>
      <c r="L546" s="230" t="str">
        <f t="shared" si="69"/>
        <v>.</v>
      </c>
      <c r="M546" s="231" t="str">
        <f t="shared" si="70"/>
        <v>.</v>
      </c>
      <c r="N546" s="231" t="str">
        <f t="shared" si="71"/>
        <v>.</v>
      </c>
      <c r="O546" s="231" t="str">
        <f t="shared" si="72"/>
        <v>.</v>
      </c>
      <c r="P546" s="232" t="str">
        <f t="shared" si="74"/>
        <v>.</v>
      </c>
      <c r="Q546" s="233" t="str">
        <f t="shared" si="75"/>
        <v>.</v>
      </c>
      <c r="R546" s="140"/>
      <c r="S546" s="140"/>
      <c r="T546" s="140"/>
      <c r="U546" s="140"/>
      <c r="V546" s="140"/>
      <c r="W546" s="140"/>
      <c r="X546" s="140"/>
      <c r="Y546" s="140"/>
      <c r="Z546" s="140"/>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row>
    <row r="547" spans="1:57" outlineLevel="1" x14ac:dyDescent="0.2">
      <c r="A547" s="234">
        <f>'Faults data'!A547</f>
        <v>530</v>
      </c>
      <c r="B547" s="320">
        <f>'Faults data'!B547</f>
        <v>0</v>
      </c>
      <c r="C547" s="223">
        <f>IFERROR(MATCH('Faults data'!F547,Lists!$C$11:$C$14,0),0)</f>
        <v>0</v>
      </c>
      <c r="D547" s="216">
        <f>VALUE('Faults data'!I547)</f>
        <v>0</v>
      </c>
      <c r="E547" s="224">
        <f t="shared" si="73"/>
        <v>0</v>
      </c>
      <c r="F547" s="224">
        <f>'Faults data'!M547</f>
        <v>0</v>
      </c>
      <c r="G547" s="224" t="str">
        <f>IF('Faults data'!N547=$G$17,$G$17,".")</f>
        <v>.</v>
      </c>
      <c r="H547" s="224" t="str">
        <f>IF(ISNUMBER('Faults data'!L547),'Faults data'!L547,".")</f>
        <v>.</v>
      </c>
      <c r="I547" s="224">
        <f>IF('Faults data'!S547=Lists!$F$11,0,1)</f>
        <v>1</v>
      </c>
      <c r="J547" s="240" t="str">
        <f t="shared" si="68"/>
        <v>.</v>
      </c>
      <c r="K547" s="241"/>
      <c r="L547" s="230" t="str">
        <f t="shared" si="69"/>
        <v>.</v>
      </c>
      <c r="M547" s="231" t="str">
        <f t="shared" si="70"/>
        <v>.</v>
      </c>
      <c r="N547" s="231" t="str">
        <f t="shared" si="71"/>
        <v>.</v>
      </c>
      <c r="O547" s="231" t="str">
        <f t="shared" si="72"/>
        <v>.</v>
      </c>
      <c r="P547" s="232" t="str">
        <f t="shared" si="74"/>
        <v>.</v>
      </c>
      <c r="Q547" s="233" t="str">
        <f t="shared" si="75"/>
        <v>.</v>
      </c>
      <c r="R547" s="140"/>
      <c r="S547" s="140"/>
      <c r="T547" s="140"/>
      <c r="U547" s="140"/>
      <c r="V547" s="140"/>
      <c r="W547" s="140"/>
      <c r="X547" s="140"/>
      <c r="Y547" s="140"/>
      <c r="Z547" s="140"/>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row>
    <row r="548" spans="1:57" outlineLevel="1" x14ac:dyDescent="0.2">
      <c r="A548" s="234">
        <f>'Faults data'!A548</f>
        <v>531</v>
      </c>
      <c r="B548" s="320">
        <f>'Faults data'!B548</f>
        <v>0</v>
      </c>
      <c r="C548" s="223">
        <f>IFERROR(MATCH('Faults data'!F548,Lists!$C$11:$C$14,0),0)</f>
        <v>0</v>
      </c>
      <c r="D548" s="216">
        <f>VALUE('Faults data'!I548)</f>
        <v>0</v>
      </c>
      <c r="E548" s="224">
        <f t="shared" si="73"/>
        <v>0</v>
      </c>
      <c r="F548" s="224">
        <f>'Faults data'!M548</f>
        <v>0</v>
      </c>
      <c r="G548" s="224" t="str">
        <f>IF('Faults data'!N548=$G$17,$G$17,".")</f>
        <v>.</v>
      </c>
      <c r="H548" s="224" t="str">
        <f>IF(ISNUMBER('Faults data'!L548),'Faults data'!L548,".")</f>
        <v>.</v>
      </c>
      <c r="I548" s="224">
        <f>IF('Faults data'!S548=Lists!$F$11,0,1)</f>
        <v>1</v>
      </c>
      <c r="J548" s="240" t="str">
        <f t="shared" si="68"/>
        <v>.</v>
      </c>
      <c r="K548" s="241"/>
      <c r="L548" s="230" t="str">
        <f t="shared" si="69"/>
        <v>.</v>
      </c>
      <c r="M548" s="231" t="str">
        <f t="shared" si="70"/>
        <v>.</v>
      </c>
      <c r="N548" s="231" t="str">
        <f t="shared" si="71"/>
        <v>.</v>
      </c>
      <c r="O548" s="231" t="str">
        <f t="shared" si="72"/>
        <v>.</v>
      </c>
      <c r="P548" s="232" t="str">
        <f t="shared" si="74"/>
        <v>.</v>
      </c>
      <c r="Q548" s="233" t="str">
        <f t="shared" si="75"/>
        <v>.</v>
      </c>
      <c r="R548" s="140"/>
      <c r="S548" s="140"/>
      <c r="T548" s="140"/>
      <c r="U548" s="140"/>
      <c r="V548" s="140"/>
      <c r="W548" s="140"/>
      <c r="X548" s="140"/>
      <c r="Y548" s="140"/>
      <c r="Z548" s="140"/>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row>
    <row r="549" spans="1:57" outlineLevel="1" x14ac:dyDescent="0.2">
      <c r="A549" s="234">
        <f>'Faults data'!A549</f>
        <v>532</v>
      </c>
      <c r="B549" s="320">
        <f>'Faults data'!B549</f>
        <v>0</v>
      </c>
      <c r="C549" s="223">
        <f>IFERROR(MATCH('Faults data'!F549,Lists!$C$11:$C$14,0),0)</f>
        <v>0</v>
      </c>
      <c r="D549" s="216">
        <f>VALUE('Faults data'!I549)</f>
        <v>0</v>
      </c>
      <c r="E549" s="224">
        <f t="shared" si="73"/>
        <v>0</v>
      </c>
      <c r="F549" s="224">
        <f>'Faults data'!M549</f>
        <v>0</v>
      </c>
      <c r="G549" s="224" t="str">
        <f>IF('Faults data'!N549=$G$17,$G$17,".")</f>
        <v>.</v>
      </c>
      <c r="H549" s="224" t="str">
        <f>IF(ISNUMBER('Faults data'!L549),'Faults data'!L549,".")</f>
        <v>.</v>
      </c>
      <c r="I549" s="224">
        <f>IF('Faults data'!S549=Lists!$F$11,0,1)</f>
        <v>1</v>
      </c>
      <c r="J549" s="240" t="str">
        <f t="shared" si="68"/>
        <v>.</v>
      </c>
      <c r="K549" s="241"/>
      <c r="L549" s="230" t="str">
        <f t="shared" si="69"/>
        <v>.</v>
      </c>
      <c r="M549" s="231" t="str">
        <f t="shared" si="70"/>
        <v>.</v>
      </c>
      <c r="N549" s="231" t="str">
        <f t="shared" si="71"/>
        <v>.</v>
      </c>
      <c r="O549" s="231" t="str">
        <f t="shared" si="72"/>
        <v>.</v>
      </c>
      <c r="P549" s="232" t="str">
        <f t="shared" si="74"/>
        <v>.</v>
      </c>
      <c r="Q549" s="233" t="str">
        <f t="shared" si="75"/>
        <v>.</v>
      </c>
      <c r="R549" s="140"/>
      <c r="S549" s="140"/>
      <c r="T549" s="140"/>
      <c r="U549" s="140"/>
      <c r="V549" s="140"/>
      <c r="W549" s="140"/>
      <c r="X549" s="140"/>
      <c r="Y549" s="140"/>
      <c r="Z549" s="140"/>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row>
    <row r="550" spans="1:57" outlineLevel="1" x14ac:dyDescent="0.2">
      <c r="A550" s="234">
        <f>'Faults data'!A550</f>
        <v>533</v>
      </c>
      <c r="B550" s="320">
        <f>'Faults data'!B550</f>
        <v>0</v>
      </c>
      <c r="C550" s="223">
        <f>IFERROR(MATCH('Faults data'!F550,Lists!$C$11:$C$14,0),0)</f>
        <v>0</v>
      </c>
      <c r="D550" s="216">
        <f>VALUE('Faults data'!I550)</f>
        <v>0</v>
      </c>
      <c r="E550" s="224">
        <f t="shared" si="73"/>
        <v>0</v>
      </c>
      <c r="F550" s="224">
        <f>'Faults data'!M550</f>
        <v>0</v>
      </c>
      <c r="G550" s="224" t="str">
        <f>IF('Faults data'!N550=$G$17,$G$17,".")</f>
        <v>.</v>
      </c>
      <c r="H550" s="224" t="str">
        <f>IF(ISNUMBER('Faults data'!L550),'Faults data'!L550,".")</f>
        <v>.</v>
      </c>
      <c r="I550" s="224">
        <f>IF('Faults data'!S550=Lists!$F$11,0,1)</f>
        <v>1</v>
      </c>
      <c r="J550" s="240" t="str">
        <f t="shared" si="68"/>
        <v>.</v>
      </c>
      <c r="K550" s="241"/>
      <c r="L550" s="230" t="str">
        <f t="shared" si="69"/>
        <v>.</v>
      </c>
      <c r="M550" s="231" t="str">
        <f t="shared" si="70"/>
        <v>.</v>
      </c>
      <c r="N550" s="231" t="str">
        <f t="shared" si="71"/>
        <v>.</v>
      </c>
      <c r="O550" s="231" t="str">
        <f t="shared" si="72"/>
        <v>.</v>
      </c>
      <c r="P550" s="232" t="str">
        <f t="shared" si="74"/>
        <v>.</v>
      </c>
      <c r="Q550" s="233" t="str">
        <f t="shared" si="75"/>
        <v>.</v>
      </c>
      <c r="R550" s="140"/>
      <c r="S550" s="140"/>
      <c r="T550" s="140"/>
      <c r="U550" s="140"/>
      <c r="V550" s="140"/>
      <c r="W550" s="140"/>
      <c r="X550" s="140"/>
      <c r="Y550" s="140"/>
      <c r="Z550" s="14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row>
    <row r="551" spans="1:57" outlineLevel="1" x14ac:dyDescent="0.2">
      <c r="A551" s="234">
        <f>'Faults data'!A551</f>
        <v>534</v>
      </c>
      <c r="B551" s="320">
        <f>'Faults data'!B551</f>
        <v>0</v>
      </c>
      <c r="C551" s="223">
        <f>IFERROR(MATCH('Faults data'!F551,Lists!$C$11:$C$14,0),0)</f>
        <v>0</v>
      </c>
      <c r="D551" s="216">
        <f>VALUE('Faults data'!I551)</f>
        <v>0</v>
      </c>
      <c r="E551" s="224">
        <f t="shared" si="73"/>
        <v>0</v>
      </c>
      <c r="F551" s="224">
        <f>'Faults data'!M551</f>
        <v>0</v>
      </c>
      <c r="G551" s="224" t="str">
        <f>IF('Faults data'!N551=$G$17,$G$17,".")</f>
        <v>.</v>
      </c>
      <c r="H551" s="224" t="str">
        <f>IF(ISNUMBER('Faults data'!L551),'Faults data'!L551,".")</f>
        <v>.</v>
      </c>
      <c r="I551" s="224">
        <f>IF('Faults data'!S551=Lists!$F$11,0,1)</f>
        <v>1</v>
      </c>
      <c r="J551" s="240" t="str">
        <f t="shared" si="68"/>
        <v>.</v>
      </c>
      <c r="K551" s="241"/>
      <c r="L551" s="230" t="str">
        <f t="shared" si="69"/>
        <v>.</v>
      </c>
      <c r="M551" s="231" t="str">
        <f t="shared" si="70"/>
        <v>.</v>
      </c>
      <c r="N551" s="231" t="str">
        <f t="shared" si="71"/>
        <v>.</v>
      </c>
      <c r="O551" s="231" t="str">
        <f t="shared" si="72"/>
        <v>.</v>
      </c>
      <c r="P551" s="232" t="str">
        <f t="shared" si="74"/>
        <v>.</v>
      </c>
      <c r="Q551" s="233" t="str">
        <f t="shared" si="75"/>
        <v>.</v>
      </c>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row>
    <row r="552" spans="1:57" outlineLevel="1" x14ac:dyDescent="0.2">
      <c r="A552" s="234">
        <f>'Faults data'!A552</f>
        <v>535</v>
      </c>
      <c r="B552" s="320">
        <f>'Faults data'!B552</f>
        <v>0</v>
      </c>
      <c r="C552" s="223">
        <f>IFERROR(MATCH('Faults data'!F552,Lists!$C$11:$C$14,0),0)</f>
        <v>0</v>
      </c>
      <c r="D552" s="216">
        <f>VALUE('Faults data'!I552)</f>
        <v>0</v>
      </c>
      <c r="E552" s="224">
        <f t="shared" si="73"/>
        <v>0</v>
      </c>
      <c r="F552" s="224">
        <f>'Faults data'!M552</f>
        <v>0</v>
      </c>
      <c r="G552" s="224" t="str">
        <f>IF('Faults data'!N552=$G$17,$G$17,".")</f>
        <v>.</v>
      </c>
      <c r="H552" s="224" t="str">
        <f>IF(ISNUMBER('Faults data'!L552),'Faults data'!L552,".")</f>
        <v>.</v>
      </c>
      <c r="I552" s="224">
        <f>IF('Faults data'!S552=Lists!$F$11,0,1)</f>
        <v>1</v>
      </c>
      <c r="J552" s="240" t="str">
        <f t="shared" si="68"/>
        <v>.</v>
      </c>
      <c r="K552" s="241"/>
      <c r="L552" s="230" t="str">
        <f t="shared" si="69"/>
        <v>.</v>
      </c>
      <c r="M552" s="231" t="str">
        <f t="shared" si="70"/>
        <v>.</v>
      </c>
      <c r="N552" s="231" t="str">
        <f t="shared" si="71"/>
        <v>.</v>
      </c>
      <c r="O552" s="231" t="str">
        <f t="shared" si="72"/>
        <v>.</v>
      </c>
      <c r="P552" s="232" t="str">
        <f t="shared" si="74"/>
        <v>.</v>
      </c>
      <c r="Q552" s="233" t="str">
        <f t="shared" si="75"/>
        <v>.</v>
      </c>
      <c r="R552" s="140"/>
      <c r="S552" s="140"/>
      <c r="T552" s="140"/>
      <c r="U552" s="140"/>
      <c r="V552" s="140"/>
      <c r="W552" s="140"/>
      <c r="X552" s="140"/>
      <c r="Y552" s="140"/>
      <c r="Z552" s="140"/>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row>
    <row r="553" spans="1:57" outlineLevel="1" x14ac:dyDescent="0.2">
      <c r="A553" s="234">
        <f>'Faults data'!A553</f>
        <v>536</v>
      </c>
      <c r="B553" s="320">
        <f>'Faults data'!B553</f>
        <v>0</v>
      </c>
      <c r="C553" s="223">
        <f>IFERROR(MATCH('Faults data'!F553,Lists!$C$11:$C$14,0),0)</f>
        <v>0</v>
      </c>
      <c r="D553" s="216">
        <f>VALUE('Faults data'!I553)</f>
        <v>0</v>
      </c>
      <c r="E553" s="224">
        <f t="shared" si="73"/>
        <v>0</v>
      </c>
      <c r="F553" s="224">
        <f>'Faults data'!M553</f>
        <v>0</v>
      </c>
      <c r="G553" s="224" t="str">
        <f>IF('Faults data'!N553=$G$17,$G$17,".")</f>
        <v>.</v>
      </c>
      <c r="H553" s="224" t="str">
        <f>IF(ISNUMBER('Faults data'!L553),'Faults data'!L553,".")</f>
        <v>.</v>
      </c>
      <c r="I553" s="224">
        <f>IF('Faults data'!S553=Lists!$F$11,0,1)</f>
        <v>1</v>
      </c>
      <c r="J553" s="240" t="str">
        <f t="shared" si="68"/>
        <v>.</v>
      </c>
      <c r="K553" s="241"/>
      <c r="L553" s="230" t="str">
        <f t="shared" si="69"/>
        <v>.</v>
      </c>
      <c r="M553" s="231" t="str">
        <f t="shared" si="70"/>
        <v>.</v>
      </c>
      <c r="N553" s="231" t="str">
        <f t="shared" si="71"/>
        <v>.</v>
      </c>
      <c r="O553" s="231" t="str">
        <f t="shared" si="72"/>
        <v>.</v>
      </c>
      <c r="P553" s="232" t="str">
        <f t="shared" si="74"/>
        <v>.</v>
      </c>
      <c r="Q553" s="233" t="str">
        <f t="shared" si="75"/>
        <v>.</v>
      </c>
      <c r="R553" s="140"/>
      <c r="S553" s="140"/>
      <c r="T553" s="140"/>
      <c r="U553" s="140"/>
      <c r="V553" s="140"/>
      <c r="W553" s="140"/>
      <c r="X553" s="140"/>
      <c r="Y553" s="140"/>
      <c r="Z553" s="140"/>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row>
    <row r="554" spans="1:57" outlineLevel="1" x14ac:dyDescent="0.2">
      <c r="A554" s="234">
        <f>'Faults data'!A554</f>
        <v>537</v>
      </c>
      <c r="B554" s="320">
        <f>'Faults data'!B554</f>
        <v>0</v>
      </c>
      <c r="C554" s="223">
        <f>IFERROR(MATCH('Faults data'!F554,Lists!$C$11:$C$14,0),0)</f>
        <v>0</v>
      </c>
      <c r="D554" s="216">
        <f>VALUE('Faults data'!I554)</f>
        <v>0</v>
      </c>
      <c r="E554" s="224">
        <f t="shared" si="73"/>
        <v>0</v>
      </c>
      <c r="F554" s="224">
        <f>'Faults data'!M554</f>
        <v>0</v>
      </c>
      <c r="G554" s="224" t="str">
        <f>IF('Faults data'!N554=$G$17,$G$17,".")</f>
        <v>.</v>
      </c>
      <c r="H554" s="224" t="str">
        <f>IF(ISNUMBER('Faults data'!L554),'Faults data'!L554,".")</f>
        <v>.</v>
      </c>
      <c r="I554" s="224">
        <f>IF('Faults data'!S554=Lists!$F$11,0,1)</f>
        <v>1</v>
      </c>
      <c r="J554" s="240" t="str">
        <f t="shared" si="68"/>
        <v>.</v>
      </c>
      <c r="K554" s="241"/>
      <c r="L554" s="230" t="str">
        <f t="shared" si="69"/>
        <v>.</v>
      </c>
      <c r="M554" s="231" t="str">
        <f t="shared" si="70"/>
        <v>.</v>
      </c>
      <c r="N554" s="231" t="str">
        <f t="shared" si="71"/>
        <v>.</v>
      </c>
      <c r="O554" s="231" t="str">
        <f t="shared" si="72"/>
        <v>.</v>
      </c>
      <c r="P554" s="232" t="str">
        <f t="shared" si="74"/>
        <v>.</v>
      </c>
      <c r="Q554" s="233" t="str">
        <f t="shared" si="75"/>
        <v>.</v>
      </c>
      <c r="R554" s="140"/>
      <c r="S554" s="140"/>
      <c r="T554" s="140"/>
      <c r="U554" s="140"/>
      <c r="V554" s="140"/>
      <c r="W554" s="140"/>
      <c r="X554" s="140"/>
      <c r="Y554" s="140"/>
      <c r="Z554" s="140"/>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row>
    <row r="555" spans="1:57" outlineLevel="1" x14ac:dyDescent="0.2">
      <c r="A555" s="234">
        <f>'Faults data'!A555</f>
        <v>538</v>
      </c>
      <c r="B555" s="320">
        <f>'Faults data'!B555</f>
        <v>0</v>
      </c>
      <c r="C555" s="223">
        <f>IFERROR(MATCH('Faults data'!F555,Lists!$C$11:$C$14,0),0)</f>
        <v>0</v>
      </c>
      <c r="D555" s="216">
        <f>VALUE('Faults data'!I555)</f>
        <v>0</v>
      </c>
      <c r="E555" s="224">
        <f t="shared" si="73"/>
        <v>0</v>
      </c>
      <c r="F555" s="224">
        <f>'Faults data'!M555</f>
        <v>0</v>
      </c>
      <c r="G555" s="224" t="str">
        <f>IF('Faults data'!N555=$G$17,$G$17,".")</f>
        <v>.</v>
      </c>
      <c r="H555" s="224" t="str">
        <f>IF(ISNUMBER('Faults data'!L555),'Faults data'!L555,".")</f>
        <v>.</v>
      </c>
      <c r="I555" s="224">
        <f>IF('Faults data'!S555=Lists!$F$11,0,1)</f>
        <v>1</v>
      </c>
      <c r="J555" s="240" t="str">
        <f t="shared" si="68"/>
        <v>.</v>
      </c>
      <c r="K555" s="241"/>
      <c r="L555" s="230" t="str">
        <f t="shared" si="69"/>
        <v>.</v>
      </c>
      <c r="M555" s="231" t="str">
        <f t="shared" si="70"/>
        <v>.</v>
      </c>
      <c r="N555" s="231" t="str">
        <f t="shared" si="71"/>
        <v>.</v>
      </c>
      <c r="O555" s="231" t="str">
        <f t="shared" si="72"/>
        <v>.</v>
      </c>
      <c r="P555" s="232" t="str">
        <f t="shared" si="74"/>
        <v>.</v>
      </c>
      <c r="Q555" s="233" t="str">
        <f t="shared" si="75"/>
        <v>.</v>
      </c>
      <c r="R555" s="140"/>
      <c r="S555" s="140"/>
      <c r="T555" s="140"/>
      <c r="U555" s="140"/>
      <c r="V555" s="140"/>
      <c r="W555" s="140"/>
      <c r="X555" s="140"/>
      <c r="Y555" s="140"/>
      <c r="Z555" s="140"/>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row>
    <row r="556" spans="1:57" outlineLevel="1" x14ac:dyDescent="0.2">
      <c r="A556" s="234">
        <f>'Faults data'!A556</f>
        <v>539</v>
      </c>
      <c r="B556" s="320">
        <f>'Faults data'!B556</f>
        <v>0</v>
      </c>
      <c r="C556" s="223">
        <f>IFERROR(MATCH('Faults data'!F556,Lists!$C$11:$C$14,0),0)</f>
        <v>0</v>
      </c>
      <c r="D556" s="216">
        <f>VALUE('Faults data'!I556)</f>
        <v>0</v>
      </c>
      <c r="E556" s="224">
        <f t="shared" si="73"/>
        <v>0</v>
      </c>
      <c r="F556" s="224">
        <f>'Faults data'!M556</f>
        <v>0</v>
      </c>
      <c r="G556" s="224" t="str">
        <f>IF('Faults data'!N556=$G$17,$G$17,".")</f>
        <v>.</v>
      </c>
      <c r="H556" s="224" t="str">
        <f>IF(ISNUMBER('Faults data'!L556),'Faults data'!L556,".")</f>
        <v>.</v>
      </c>
      <c r="I556" s="224">
        <f>IF('Faults data'!S556=Lists!$F$11,0,1)</f>
        <v>1</v>
      </c>
      <c r="J556" s="240" t="str">
        <f t="shared" si="68"/>
        <v>.</v>
      </c>
      <c r="K556" s="241"/>
      <c r="L556" s="230" t="str">
        <f t="shared" si="69"/>
        <v>.</v>
      </c>
      <c r="M556" s="231" t="str">
        <f t="shared" si="70"/>
        <v>.</v>
      </c>
      <c r="N556" s="231" t="str">
        <f t="shared" si="71"/>
        <v>.</v>
      </c>
      <c r="O556" s="231" t="str">
        <f t="shared" si="72"/>
        <v>.</v>
      </c>
      <c r="P556" s="232" t="str">
        <f t="shared" si="74"/>
        <v>.</v>
      </c>
      <c r="Q556" s="233" t="str">
        <f t="shared" si="75"/>
        <v>.</v>
      </c>
      <c r="R556" s="140"/>
      <c r="S556" s="140"/>
      <c r="T556" s="140"/>
      <c r="U556" s="140"/>
      <c r="V556" s="140"/>
      <c r="W556" s="140"/>
      <c r="X556" s="140"/>
      <c r="Y556" s="140"/>
      <c r="Z556" s="140"/>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row>
    <row r="557" spans="1:57" outlineLevel="1" x14ac:dyDescent="0.2">
      <c r="A557" s="234">
        <f>'Faults data'!A557</f>
        <v>540</v>
      </c>
      <c r="B557" s="320">
        <f>'Faults data'!B557</f>
        <v>0</v>
      </c>
      <c r="C557" s="223">
        <f>IFERROR(MATCH('Faults data'!F557,Lists!$C$11:$C$14,0),0)</f>
        <v>0</v>
      </c>
      <c r="D557" s="216">
        <f>VALUE('Faults data'!I557)</f>
        <v>0</v>
      </c>
      <c r="E557" s="224">
        <f t="shared" si="73"/>
        <v>0</v>
      </c>
      <c r="F557" s="224">
        <f>'Faults data'!M557</f>
        <v>0</v>
      </c>
      <c r="G557" s="224" t="str">
        <f>IF('Faults data'!N557=$G$17,$G$17,".")</f>
        <v>.</v>
      </c>
      <c r="H557" s="224" t="str">
        <f>IF(ISNUMBER('Faults data'!L557),'Faults data'!L557,".")</f>
        <v>.</v>
      </c>
      <c r="I557" s="224">
        <f>IF('Faults data'!S557=Lists!$F$11,0,1)</f>
        <v>1</v>
      </c>
      <c r="J557" s="240" t="str">
        <f t="shared" si="68"/>
        <v>.</v>
      </c>
      <c r="K557" s="241"/>
      <c r="L557" s="230" t="str">
        <f t="shared" si="69"/>
        <v>.</v>
      </c>
      <c r="M557" s="231" t="str">
        <f t="shared" si="70"/>
        <v>.</v>
      </c>
      <c r="N557" s="231" t="str">
        <f t="shared" si="71"/>
        <v>.</v>
      </c>
      <c r="O557" s="231" t="str">
        <f t="shared" si="72"/>
        <v>.</v>
      </c>
      <c r="P557" s="232" t="str">
        <f t="shared" si="74"/>
        <v>.</v>
      </c>
      <c r="Q557" s="233" t="str">
        <f t="shared" si="75"/>
        <v>.</v>
      </c>
      <c r="R557" s="140"/>
      <c r="S557" s="140"/>
      <c r="T557" s="140"/>
      <c r="U557" s="140"/>
      <c r="V557" s="140"/>
      <c r="W557" s="140"/>
      <c r="X557" s="140"/>
      <c r="Y557" s="140"/>
      <c r="Z557" s="140"/>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row>
    <row r="558" spans="1:57" outlineLevel="1" x14ac:dyDescent="0.2">
      <c r="A558" s="234">
        <f>'Faults data'!A558</f>
        <v>541</v>
      </c>
      <c r="B558" s="320">
        <f>'Faults data'!B558</f>
        <v>0</v>
      </c>
      <c r="C558" s="223">
        <f>IFERROR(MATCH('Faults data'!F558,Lists!$C$11:$C$14,0),0)</f>
        <v>0</v>
      </c>
      <c r="D558" s="216">
        <f>VALUE('Faults data'!I558)</f>
        <v>0</v>
      </c>
      <c r="E558" s="224">
        <f t="shared" si="73"/>
        <v>0</v>
      </c>
      <c r="F558" s="224">
        <f>'Faults data'!M558</f>
        <v>0</v>
      </c>
      <c r="G558" s="224" t="str">
        <f>IF('Faults data'!N558=$G$17,$G$17,".")</f>
        <v>.</v>
      </c>
      <c r="H558" s="224" t="str">
        <f>IF(ISNUMBER('Faults data'!L558),'Faults data'!L558,".")</f>
        <v>.</v>
      </c>
      <c r="I558" s="224">
        <f>IF('Faults data'!S558=Lists!$F$11,0,1)</f>
        <v>1</v>
      </c>
      <c r="J558" s="240" t="str">
        <f t="shared" si="68"/>
        <v>.</v>
      </c>
      <c r="K558" s="241"/>
      <c r="L558" s="230" t="str">
        <f t="shared" si="69"/>
        <v>.</v>
      </c>
      <c r="M558" s="231" t="str">
        <f t="shared" si="70"/>
        <v>.</v>
      </c>
      <c r="N558" s="231" t="str">
        <f t="shared" si="71"/>
        <v>.</v>
      </c>
      <c r="O558" s="231" t="str">
        <f t="shared" si="72"/>
        <v>.</v>
      </c>
      <c r="P558" s="232" t="str">
        <f t="shared" si="74"/>
        <v>.</v>
      </c>
      <c r="Q558" s="233" t="str">
        <f t="shared" si="75"/>
        <v>.</v>
      </c>
      <c r="R558" s="140"/>
      <c r="S558" s="140"/>
      <c r="T558" s="140"/>
      <c r="U558" s="140"/>
      <c r="V558" s="140"/>
      <c r="W558" s="140"/>
      <c r="X558" s="140"/>
      <c r="Y558" s="140"/>
      <c r="Z558" s="140"/>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row>
    <row r="559" spans="1:57" outlineLevel="1" x14ac:dyDescent="0.2">
      <c r="A559" s="234">
        <f>'Faults data'!A559</f>
        <v>542</v>
      </c>
      <c r="B559" s="320">
        <f>'Faults data'!B559</f>
        <v>0</v>
      </c>
      <c r="C559" s="223">
        <f>IFERROR(MATCH('Faults data'!F559,Lists!$C$11:$C$14,0),0)</f>
        <v>0</v>
      </c>
      <c r="D559" s="216">
        <f>VALUE('Faults data'!I559)</f>
        <v>0</v>
      </c>
      <c r="E559" s="224">
        <f t="shared" si="73"/>
        <v>0</v>
      </c>
      <c r="F559" s="224">
        <f>'Faults data'!M559</f>
        <v>0</v>
      </c>
      <c r="G559" s="224" t="str">
        <f>IF('Faults data'!N559=$G$17,$G$17,".")</f>
        <v>.</v>
      </c>
      <c r="H559" s="224" t="str">
        <f>IF(ISNUMBER('Faults data'!L559),'Faults data'!L559,".")</f>
        <v>.</v>
      </c>
      <c r="I559" s="224">
        <f>IF('Faults data'!S559=Lists!$F$11,0,1)</f>
        <v>1</v>
      </c>
      <c r="J559" s="240" t="str">
        <f t="shared" si="68"/>
        <v>.</v>
      </c>
      <c r="K559" s="241"/>
      <c r="L559" s="230" t="str">
        <f t="shared" si="69"/>
        <v>.</v>
      </c>
      <c r="M559" s="231" t="str">
        <f t="shared" si="70"/>
        <v>.</v>
      </c>
      <c r="N559" s="231" t="str">
        <f t="shared" si="71"/>
        <v>.</v>
      </c>
      <c r="O559" s="231" t="str">
        <f t="shared" si="72"/>
        <v>.</v>
      </c>
      <c r="P559" s="232" t="str">
        <f t="shared" si="74"/>
        <v>.</v>
      </c>
      <c r="Q559" s="233" t="str">
        <f t="shared" si="75"/>
        <v>.</v>
      </c>
      <c r="R559" s="140"/>
      <c r="S559" s="140"/>
      <c r="T559" s="140"/>
      <c r="U559" s="140"/>
      <c r="V559" s="140"/>
      <c r="W559" s="140"/>
      <c r="X559" s="140"/>
      <c r="Y559" s="140"/>
      <c r="Z559" s="140"/>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row>
    <row r="560" spans="1:57" outlineLevel="1" x14ac:dyDescent="0.2">
      <c r="A560" s="234">
        <f>'Faults data'!A560</f>
        <v>543</v>
      </c>
      <c r="B560" s="320">
        <f>'Faults data'!B560</f>
        <v>0</v>
      </c>
      <c r="C560" s="223">
        <f>IFERROR(MATCH('Faults data'!F560,Lists!$C$11:$C$14,0),0)</f>
        <v>0</v>
      </c>
      <c r="D560" s="216">
        <f>VALUE('Faults data'!I560)</f>
        <v>0</v>
      </c>
      <c r="E560" s="224">
        <f t="shared" si="73"/>
        <v>0</v>
      </c>
      <c r="F560" s="224">
        <f>'Faults data'!M560</f>
        <v>0</v>
      </c>
      <c r="G560" s="224" t="str">
        <f>IF('Faults data'!N560=$G$17,$G$17,".")</f>
        <v>.</v>
      </c>
      <c r="H560" s="224" t="str">
        <f>IF(ISNUMBER('Faults data'!L560),'Faults data'!L560,".")</f>
        <v>.</v>
      </c>
      <c r="I560" s="224">
        <f>IF('Faults data'!S560=Lists!$F$11,0,1)</f>
        <v>1</v>
      </c>
      <c r="J560" s="240" t="str">
        <f t="shared" si="68"/>
        <v>.</v>
      </c>
      <c r="K560" s="241"/>
      <c r="L560" s="230" t="str">
        <f t="shared" si="69"/>
        <v>.</v>
      </c>
      <c r="M560" s="231" t="str">
        <f t="shared" si="70"/>
        <v>.</v>
      </c>
      <c r="N560" s="231" t="str">
        <f t="shared" si="71"/>
        <v>.</v>
      </c>
      <c r="O560" s="231" t="str">
        <f t="shared" si="72"/>
        <v>.</v>
      </c>
      <c r="P560" s="232" t="str">
        <f t="shared" si="74"/>
        <v>.</v>
      </c>
      <c r="Q560" s="233" t="str">
        <f t="shared" si="75"/>
        <v>.</v>
      </c>
      <c r="R560" s="140"/>
      <c r="S560" s="140"/>
      <c r="T560" s="140"/>
      <c r="U560" s="140"/>
      <c r="V560" s="140"/>
      <c r="W560" s="140"/>
      <c r="X560" s="140"/>
      <c r="Y560" s="140"/>
      <c r="Z560" s="14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row>
    <row r="561" spans="1:57" outlineLevel="1" x14ac:dyDescent="0.2">
      <c r="A561" s="234">
        <f>'Faults data'!A561</f>
        <v>544</v>
      </c>
      <c r="B561" s="320">
        <f>'Faults data'!B561</f>
        <v>0</v>
      </c>
      <c r="C561" s="223">
        <f>IFERROR(MATCH('Faults data'!F561,Lists!$C$11:$C$14,0),0)</f>
        <v>0</v>
      </c>
      <c r="D561" s="216">
        <f>VALUE('Faults data'!I561)</f>
        <v>0</v>
      </c>
      <c r="E561" s="224">
        <f t="shared" si="73"/>
        <v>0</v>
      </c>
      <c r="F561" s="224">
        <f>'Faults data'!M561</f>
        <v>0</v>
      </c>
      <c r="G561" s="224" t="str">
        <f>IF('Faults data'!N561=$G$17,$G$17,".")</f>
        <v>.</v>
      </c>
      <c r="H561" s="224" t="str">
        <f>IF(ISNUMBER('Faults data'!L561),'Faults data'!L561,".")</f>
        <v>.</v>
      </c>
      <c r="I561" s="224">
        <f>IF('Faults data'!S561=Lists!$F$11,0,1)</f>
        <v>1</v>
      </c>
      <c r="J561" s="240" t="str">
        <f t="shared" si="68"/>
        <v>.</v>
      </c>
      <c r="K561" s="241"/>
      <c r="L561" s="230" t="str">
        <f t="shared" si="69"/>
        <v>.</v>
      </c>
      <c r="M561" s="231" t="str">
        <f t="shared" si="70"/>
        <v>.</v>
      </c>
      <c r="N561" s="231" t="str">
        <f t="shared" si="71"/>
        <v>.</v>
      </c>
      <c r="O561" s="231" t="str">
        <f t="shared" si="72"/>
        <v>.</v>
      </c>
      <c r="P561" s="232" t="str">
        <f t="shared" si="74"/>
        <v>.</v>
      </c>
      <c r="Q561" s="233" t="str">
        <f t="shared" si="75"/>
        <v>.</v>
      </c>
      <c r="R561" s="140"/>
      <c r="S561" s="140"/>
      <c r="T561" s="140"/>
      <c r="U561" s="140"/>
      <c r="V561" s="140"/>
      <c r="W561" s="140"/>
      <c r="X561" s="140"/>
      <c r="Y561" s="140"/>
      <c r="Z561" s="140"/>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row>
    <row r="562" spans="1:57" outlineLevel="1" x14ac:dyDescent="0.2">
      <c r="A562" s="234">
        <f>'Faults data'!A562</f>
        <v>545</v>
      </c>
      <c r="B562" s="320">
        <f>'Faults data'!B562</f>
        <v>0</v>
      </c>
      <c r="C562" s="223">
        <f>IFERROR(MATCH('Faults data'!F562,Lists!$C$11:$C$14,0),0)</f>
        <v>0</v>
      </c>
      <c r="D562" s="216">
        <f>VALUE('Faults data'!I562)</f>
        <v>0</v>
      </c>
      <c r="E562" s="224">
        <f t="shared" si="73"/>
        <v>0</v>
      </c>
      <c r="F562" s="224">
        <f>'Faults data'!M562</f>
        <v>0</v>
      </c>
      <c r="G562" s="224" t="str">
        <f>IF('Faults data'!N562=$G$17,$G$17,".")</f>
        <v>.</v>
      </c>
      <c r="H562" s="224" t="str">
        <f>IF(ISNUMBER('Faults data'!L562),'Faults data'!L562,".")</f>
        <v>.</v>
      </c>
      <c r="I562" s="224">
        <f>IF('Faults data'!S562=Lists!$F$11,0,1)</f>
        <v>1</v>
      </c>
      <c r="J562" s="240" t="str">
        <f t="shared" si="68"/>
        <v>.</v>
      </c>
      <c r="K562" s="241"/>
      <c r="L562" s="230" t="str">
        <f t="shared" si="69"/>
        <v>.</v>
      </c>
      <c r="M562" s="231" t="str">
        <f t="shared" si="70"/>
        <v>.</v>
      </c>
      <c r="N562" s="231" t="str">
        <f t="shared" si="71"/>
        <v>.</v>
      </c>
      <c r="O562" s="231" t="str">
        <f t="shared" si="72"/>
        <v>.</v>
      </c>
      <c r="P562" s="232" t="str">
        <f t="shared" si="74"/>
        <v>.</v>
      </c>
      <c r="Q562" s="233" t="str">
        <f t="shared" si="75"/>
        <v>.</v>
      </c>
      <c r="R562" s="140"/>
      <c r="S562" s="140"/>
      <c r="T562" s="140"/>
      <c r="U562" s="140"/>
      <c r="V562" s="140"/>
      <c r="W562" s="140"/>
      <c r="X562" s="140"/>
      <c r="Y562" s="140"/>
      <c r="Z562" s="140"/>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row>
    <row r="563" spans="1:57" outlineLevel="1" x14ac:dyDescent="0.2">
      <c r="A563" s="234">
        <f>'Faults data'!A563</f>
        <v>546</v>
      </c>
      <c r="B563" s="320">
        <f>'Faults data'!B563</f>
        <v>0</v>
      </c>
      <c r="C563" s="223">
        <f>IFERROR(MATCH('Faults data'!F563,Lists!$C$11:$C$14,0),0)</f>
        <v>0</v>
      </c>
      <c r="D563" s="216">
        <f>VALUE('Faults data'!I563)</f>
        <v>0</v>
      </c>
      <c r="E563" s="224">
        <f t="shared" si="73"/>
        <v>0</v>
      </c>
      <c r="F563" s="224">
        <f>'Faults data'!M563</f>
        <v>0</v>
      </c>
      <c r="G563" s="224" t="str">
        <f>IF('Faults data'!N563=$G$17,$G$17,".")</f>
        <v>.</v>
      </c>
      <c r="H563" s="224" t="str">
        <f>IF(ISNUMBER('Faults data'!L563),'Faults data'!L563,".")</f>
        <v>.</v>
      </c>
      <c r="I563" s="224">
        <f>IF('Faults data'!S563=Lists!$F$11,0,1)</f>
        <v>1</v>
      </c>
      <c r="J563" s="240" t="str">
        <f t="shared" si="68"/>
        <v>.</v>
      </c>
      <c r="K563" s="241"/>
      <c r="L563" s="230" t="str">
        <f t="shared" si="69"/>
        <v>.</v>
      </c>
      <c r="M563" s="231" t="str">
        <f t="shared" si="70"/>
        <v>.</v>
      </c>
      <c r="N563" s="231" t="str">
        <f t="shared" si="71"/>
        <v>.</v>
      </c>
      <c r="O563" s="231" t="str">
        <f t="shared" si="72"/>
        <v>.</v>
      </c>
      <c r="P563" s="232" t="str">
        <f t="shared" si="74"/>
        <v>.</v>
      </c>
      <c r="Q563" s="233" t="str">
        <f t="shared" si="75"/>
        <v>.</v>
      </c>
      <c r="R563" s="140"/>
      <c r="S563" s="140"/>
      <c r="T563" s="140"/>
      <c r="U563" s="140"/>
      <c r="V563" s="140"/>
      <c r="W563" s="140"/>
      <c r="X563" s="140"/>
      <c r="Y563" s="140"/>
      <c r="Z563" s="140"/>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row>
    <row r="564" spans="1:57" outlineLevel="1" x14ac:dyDescent="0.2">
      <c r="A564" s="234">
        <f>'Faults data'!A564</f>
        <v>547</v>
      </c>
      <c r="B564" s="320">
        <f>'Faults data'!B564</f>
        <v>0</v>
      </c>
      <c r="C564" s="223">
        <f>IFERROR(MATCH('Faults data'!F564,Lists!$C$11:$C$14,0),0)</f>
        <v>0</v>
      </c>
      <c r="D564" s="216">
        <f>VALUE('Faults data'!I564)</f>
        <v>0</v>
      </c>
      <c r="E564" s="224">
        <f t="shared" si="73"/>
        <v>0</v>
      </c>
      <c r="F564" s="224">
        <f>'Faults data'!M564</f>
        <v>0</v>
      </c>
      <c r="G564" s="224" t="str">
        <f>IF('Faults data'!N564=$G$17,$G$17,".")</f>
        <v>.</v>
      </c>
      <c r="H564" s="224" t="str">
        <f>IF(ISNUMBER('Faults data'!L564),'Faults data'!L564,".")</f>
        <v>.</v>
      </c>
      <c r="I564" s="224">
        <f>IF('Faults data'!S564=Lists!$F$11,0,1)</f>
        <v>1</v>
      </c>
      <c r="J564" s="240" t="str">
        <f t="shared" si="68"/>
        <v>.</v>
      </c>
      <c r="K564" s="241"/>
      <c r="L564" s="230" t="str">
        <f t="shared" si="69"/>
        <v>.</v>
      </c>
      <c r="M564" s="231" t="str">
        <f t="shared" si="70"/>
        <v>.</v>
      </c>
      <c r="N564" s="231" t="str">
        <f t="shared" si="71"/>
        <v>.</v>
      </c>
      <c r="O564" s="231" t="str">
        <f t="shared" si="72"/>
        <v>.</v>
      </c>
      <c r="P564" s="232" t="str">
        <f t="shared" si="74"/>
        <v>.</v>
      </c>
      <c r="Q564" s="233" t="str">
        <f t="shared" si="75"/>
        <v>.</v>
      </c>
      <c r="R564" s="140"/>
      <c r="S564" s="140"/>
      <c r="T564" s="140"/>
      <c r="U564" s="140"/>
      <c r="V564" s="140"/>
      <c r="W564" s="140"/>
      <c r="X564" s="140"/>
      <c r="Y564" s="140"/>
      <c r="Z564" s="140"/>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row>
    <row r="565" spans="1:57" outlineLevel="1" x14ac:dyDescent="0.2">
      <c r="A565" s="234">
        <f>'Faults data'!A565</f>
        <v>548</v>
      </c>
      <c r="B565" s="320">
        <f>'Faults data'!B565</f>
        <v>0</v>
      </c>
      <c r="C565" s="223">
        <f>IFERROR(MATCH('Faults data'!F565,Lists!$C$11:$C$14,0),0)</f>
        <v>0</v>
      </c>
      <c r="D565" s="216">
        <f>VALUE('Faults data'!I565)</f>
        <v>0</v>
      </c>
      <c r="E565" s="224">
        <f t="shared" si="73"/>
        <v>0</v>
      </c>
      <c r="F565" s="224">
        <f>'Faults data'!M565</f>
        <v>0</v>
      </c>
      <c r="G565" s="224" t="str">
        <f>IF('Faults data'!N565=$G$17,$G$17,".")</f>
        <v>.</v>
      </c>
      <c r="H565" s="224" t="str">
        <f>IF(ISNUMBER('Faults data'!L565),'Faults data'!L565,".")</f>
        <v>.</v>
      </c>
      <c r="I565" s="224">
        <f>IF('Faults data'!S565=Lists!$F$11,0,1)</f>
        <v>1</v>
      </c>
      <c r="J565" s="240" t="str">
        <f t="shared" si="68"/>
        <v>.</v>
      </c>
      <c r="K565" s="241"/>
      <c r="L565" s="230" t="str">
        <f t="shared" si="69"/>
        <v>.</v>
      </c>
      <c r="M565" s="231" t="str">
        <f t="shared" si="70"/>
        <v>.</v>
      </c>
      <c r="N565" s="231" t="str">
        <f t="shared" si="71"/>
        <v>.</v>
      </c>
      <c r="O565" s="231" t="str">
        <f t="shared" si="72"/>
        <v>.</v>
      </c>
      <c r="P565" s="232" t="str">
        <f t="shared" si="74"/>
        <v>.</v>
      </c>
      <c r="Q565" s="233" t="str">
        <f t="shared" si="75"/>
        <v>.</v>
      </c>
      <c r="R565" s="140"/>
      <c r="S565" s="140"/>
      <c r="T565" s="140"/>
      <c r="U565" s="140"/>
      <c r="V565" s="140"/>
      <c r="W565" s="140"/>
      <c r="X565" s="140"/>
      <c r="Y565" s="140"/>
      <c r="Z565" s="140"/>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row>
    <row r="566" spans="1:57" outlineLevel="1" x14ac:dyDescent="0.2">
      <c r="A566" s="234">
        <f>'Faults data'!A566</f>
        <v>549</v>
      </c>
      <c r="B566" s="320">
        <f>'Faults data'!B566</f>
        <v>0</v>
      </c>
      <c r="C566" s="223">
        <f>IFERROR(MATCH('Faults data'!F566,Lists!$C$11:$C$14,0),0)</f>
        <v>0</v>
      </c>
      <c r="D566" s="216">
        <f>VALUE('Faults data'!I566)</f>
        <v>0</v>
      </c>
      <c r="E566" s="224">
        <f t="shared" si="73"/>
        <v>0</v>
      </c>
      <c r="F566" s="224">
        <f>'Faults data'!M566</f>
        <v>0</v>
      </c>
      <c r="G566" s="224" t="str">
        <f>IF('Faults data'!N566=$G$17,$G$17,".")</f>
        <v>.</v>
      </c>
      <c r="H566" s="224" t="str">
        <f>IF(ISNUMBER('Faults data'!L566),'Faults data'!L566,".")</f>
        <v>.</v>
      </c>
      <c r="I566" s="224">
        <f>IF('Faults data'!S566=Lists!$F$11,0,1)</f>
        <v>1</v>
      </c>
      <c r="J566" s="240" t="str">
        <f t="shared" si="68"/>
        <v>.</v>
      </c>
      <c r="K566" s="241"/>
      <c r="L566" s="230" t="str">
        <f t="shared" si="69"/>
        <v>.</v>
      </c>
      <c r="M566" s="231" t="str">
        <f t="shared" si="70"/>
        <v>.</v>
      </c>
      <c r="N566" s="231" t="str">
        <f t="shared" si="71"/>
        <v>.</v>
      </c>
      <c r="O566" s="231" t="str">
        <f t="shared" si="72"/>
        <v>.</v>
      </c>
      <c r="P566" s="232" t="str">
        <f t="shared" si="74"/>
        <v>.</v>
      </c>
      <c r="Q566" s="233" t="str">
        <f t="shared" si="75"/>
        <v>.</v>
      </c>
      <c r="R566" s="140"/>
      <c r="S566" s="140"/>
      <c r="T566" s="140"/>
      <c r="U566" s="140"/>
      <c r="V566" s="140"/>
      <c r="W566" s="140"/>
      <c r="X566" s="140"/>
      <c r="Y566" s="140"/>
      <c r="Z566" s="140"/>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row>
    <row r="567" spans="1:57" outlineLevel="1" x14ac:dyDescent="0.2">
      <c r="A567" s="234">
        <f>'Faults data'!A567</f>
        <v>550</v>
      </c>
      <c r="B567" s="320">
        <f>'Faults data'!B567</f>
        <v>0</v>
      </c>
      <c r="C567" s="223">
        <f>IFERROR(MATCH('Faults data'!F567,Lists!$C$11:$C$14,0),0)</f>
        <v>0</v>
      </c>
      <c r="D567" s="216">
        <f>VALUE('Faults data'!I567)</f>
        <v>0</v>
      </c>
      <c r="E567" s="224">
        <f t="shared" si="73"/>
        <v>0</v>
      </c>
      <c r="F567" s="224">
        <f>'Faults data'!M567</f>
        <v>0</v>
      </c>
      <c r="G567" s="224" t="str">
        <f>IF('Faults data'!N567=$G$17,$G$17,".")</f>
        <v>.</v>
      </c>
      <c r="H567" s="224" t="str">
        <f>IF(ISNUMBER('Faults data'!L567),'Faults data'!L567,".")</f>
        <v>.</v>
      </c>
      <c r="I567" s="224">
        <f>IF('Faults data'!S567=Lists!$F$11,0,1)</f>
        <v>1</v>
      </c>
      <c r="J567" s="240" t="str">
        <f t="shared" si="68"/>
        <v>.</v>
      </c>
      <c r="K567" s="241"/>
      <c r="L567" s="230" t="str">
        <f t="shared" si="69"/>
        <v>.</v>
      </c>
      <c r="M567" s="231" t="str">
        <f t="shared" si="70"/>
        <v>.</v>
      </c>
      <c r="N567" s="231" t="str">
        <f t="shared" si="71"/>
        <v>.</v>
      </c>
      <c r="O567" s="231" t="str">
        <f t="shared" si="72"/>
        <v>.</v>
      </c>
      <c r="P567" s="232" t="str">
        <f t="shared" si="74"/>
        <v>.</v>
      </c>
      <c r="Q567" s="233" t="str">
        <f t="shared" si="75"/>
        <v>.</v>
      </c>
      <c r="R567" s="140"/>
      <c r="S567" s="140"/>
      <c r="T567" s="140"/>
      <c r="U567" s="140"/>
      <c r="V567" s="140"/>
      <c r="W567" s="140"/>
      <c r="X567" s="140"/>
      <c r="Y567" s="140"/>
      <c r="Z567" s="140"/>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row>
    <row r="568" spans="1:57" outlineLevel="1" x14ac:dyDescent="0.2">
      <c r="A568" s="234">
        <f>'Faults data'!A568</f>
        <v>551</v>
      </c>
      <c r="B568" s="320">
        <f>'Faults data'!B568</f>
        <v>0</v>
      </c>
      <c r="C568" s="223">
        <f>IFERROR(MATCH('Faults data'!F568,Lists!$C$11:$C$14,0),0)</f>
        <v>0</v>
      </c>
      <c r="D568" s="216">
        <f>VALUE('Faults data'!I568)</f>
        <v>0</v>
      </c>
      <c r="E568" s="224">
        <f t="shared" si="73"/>
        <v>0</v>
      </c>
      <c r="F568" s="224">
        <f>'Faults data'!M568</f>
        <v>0</v>
      </c>
      <c r="G568" s="224" t="str">
        <f>IF('Faults data'!N568=$G$17,$G$17,".")</f>
        <v>.</v>
      </c>
      <c r="H568" s="224" t="str">
        <f>IF(ISNUMBER('Faults data'!L568),'Faults data'!L568,".")</f>
        <v>.</v>
      </c>
      <c r="I568" s="224">
        <f>IF('Faults data'!S568=Lists!$F$11,0,1)</f>
        <v>1</v>
      </c>
      <c r="J568" s="240" t="str">
        <f t="shared" si="68"/>
        <v>.</v>
      </c>
      <c r="K568" s="241"/>
      <c r="L568" s="230" t="str">
        <f t="shared" si="69"/>
        <v>.</v>
      </c>
      <c r="M568" s="231" t="str">
        <f t="shared" si="70"/>
        <v>.</v>
      </c>
      <c r="N568" s="231" t="str">
        <f t="shared" si="71"/>
        <v>.</v>
      </c>
      <c r="O568" s="231" t="str">
        <f t="shared" si="72"/>
        <v>.</v>
      </c>
      <c r="P568" s="232" t="str">
        <f t="shared" si="74"/>
        <v>.</v>
      </c>
      <c r="Q568" s="233" t="str">
        <f t="shared" si="75"/>
        <v>.</v>
      </c>
      <c r="R568" s="140"/>
      <c r="S568" s="140"/>
      <c r="T568" s="140"/>
      <c r="U568" s="140"/>
      <c r="V568" s="140"/>
      <c r="W568" s="140"/>
      <c r="X568" s="140"/>
      <c r="Y568" s="140"/>
      <c r="Z568" s="140"/>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row>
    <row r="569" spans="1:57" outlineLevel="1" x14ac:dyDescent="0.2">
      <c r="A569" s="234">
        <f>'Faults data'!A569</f>
        <v>552</v>
      </c>
      <c r="B569" s="320">
        <f>'Faults data'!B569</f>
        <v>0</v>
      </c>
      <c r="C569" s="223">
        <f>IFERROR(MATCH('Faults data'!F569,Lists!$C$11:$C$14,0),0)</f>
        <v>0</v>
      </c>
      <c r="D569" s="216">
        <f>VALUE('Faults data'!I569)</f>
        <v>0</v>
      </c>
      <c r="E569" s="224">
        <f t="shared" si="73"/>
        <v>0</v>
      </c>
      <c r="F569" s="224">
        <f>'Faults data'!M569</f>
        <v>0</v>
      </c>
      <c r="G569" s="224" t="str">
        <f>IF('Faults data'!N569=$G$17,$G$17,".")</f>
        <v>.</v>
      </c>
      <c r="H569" s="224" t="str">
        <f>IF(ISNUMBER('Faults data'!L569),'Faults data'!L569,".")</f>
        <v>.</v>
      </c>
      <c r="I569" s="224">
        <f>IF('Faults data'!S569=Lists!$F$11,0,1)</f>
        <v>1</v>
      </c>
      <c r="J569" s="240" t="str">
        <f t="shared" si="68"/>
        <v>.</v>
      </c>
      <c r="K569" s="241"/>
      <c r="L569" s="230" t="str">
        <f t="shared" si="69"/>
        <v>.</v>
      </c>
      <c r="M569" s="231" t="str">
        <f t="shared" si="70"/>
        <v>.</v>
      </c>
      <c r="N569" s="231" t="str">
        <f t="shared" si="71"/>
        <v>.</v>
      </c>
      <c r="O569" s="231" t="str">
        <f t="shared" si="72"/>
        <v>.</v>
      </c>
      <c r="P569" s="232" t="str">
        <f t="shared" si="74"/>
        <v>.</v>
      </c>
      <c r="Q569" s="233" t="str">
        <f t="shared" si="75"/>
        <v>.</v>
      </c>
      <c r="R569" s="140"/>
      <c r="S569" s="140"/>
      <c r="T569" s="140"/>
      <c r="U569" s="140"/>
      <c r="V569" s="140"/>
      <c r="W569" s="140"/>
      <c r="X569" s="140"/>
      <c r="Y569" s="140"/>
      <c r="Z569" s="140"/>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row>
    <row r="570" spans="1:57" outlineLevel="1" x14ac:dyDescent="0.2">
      <c r="A570" s="234">
        <f>'Faults data'!A570</f>
        <v>553</v>
      </c>
      <c r="B570" s="320">
        <f>'Faults data'!B570</f>
        <v>0</v>
      </c>
      <c r="C570" s="223">
        <f>IFERROR(MATCH('Faults data'!F570,Lists!$C$11:$C$14,0),0)</f>
        <v>0</v>
      </c>
      <c r="D570" s="216">
        <f>VALUE('Faults data'!I570)</f>
        <v>0</v>
      </c>
      <c r="E570" s="224">
        <f t="shared" si="73"/>
        <v>0</v>
      </c>
      <c r="F570" s="224">
        <f>'Faults data'!M570</f>
        <v>0</v>
      </c>
      <c r="G570" s="224" t="str">
        <f>IF('Faults data'!N570=$G$17,$G$17,".")</f>
        <v>.</v>
      </c>
      <c r="H570" s="224" t="str">
        <f>IF(ISNUMBER('Faults data'!L570),'Faults data'!L570,".")</f>
        <v>.</v>
      </c>
      <c r="I570" s="224">
        <f>IF('Faults data'!S570=Lists!$F$11,0,1)</f>
        <v>1</v>
      </c>
      <c r="J570" s="240" t="str">
        <f t="shared" si="68"/>
        <v>.</v>
      </c>
      <c r="K570" s="241"/>
      <c r="L570" s="230" t="str">
        <f t="shared" si="69"/>
        <v>.</v>
      </c>
      <c r="M570" s="231" t="str">
        <f t="shared" si="70"/>
        <v>.</v>
      </c>
      <c r="N570" s="231" t="str">
        <f t="shared" si="71"/>
        <v>.</v>
      </c>
      <c r="O570" s="231" t="str">
        <f t="shared" si="72"/>
        <v>.</v>
      </c>
      <c r="P570" s="232" t="str">
        <f t="shared" si="74"/>
        <v>.</v>
      </c>
      <c r="Q570" s="233" t="str">
        <f t="shared" si="75"/>
        <v>.</v>
      </c>
      <c r="R570" s="140"/>
      <c r="S570" s="140"/>
      <c r="T570" s="140"/>
      <c r="U570" s="140"/>
      <c r="V570" s="140"/>
      <c r="W570" s="140"/>
      <c r="X570" s="140"/>
      <c r="Y570" s="140"/>
      <c r="Z570" s="14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row>
    <row r="571" spans="1:57" outlineLevel="1" x14ac:dyDescent="0.2">
      <c r="A571" s="234">
        <f>'Faults data'!A571</f>
        <v>554</v>
      </c>
      <c r="B571" s="320">
        <f>'Faults data'!B571</f>
        <v>0</v>
      </c>
      <c r="C571" s="223">
        <f>IFERROR(MATCH('Faults data'!F571,Lists!$C$11:$C$14,0),0)</f>
        <v>0</v>
      </c>
      <c r="D571" s="216">
        <f>VALUE('Faults data'!I571)</f>
        <v>0</v>
      </c>
      <c r="E571" s="224">
        <f t="shared" si="73"/>
        <v>0</v>
      </c>
      <c r="F571" s="224">
        <f>'Faults data'!M571</f>
        <v>0</v>
      </c>
      <c r="G571" s="224" t="str">
        <f>IF('Faults data'!N571=$G$17,$G$17,".")</f>
        <v>.</v>
      </c>
      <c r="H571" s="224" t="str">
        <f>IF(ISNUMBER('Faults data'!L571),'Faults data'!L571,".")</f>
        <v>.</v>
      </c>
      <c r="I571" s="224">
        <f>IF('Faults data'!S571=Lists!$F$11,0,1)</f>
        <v>1</v>
      </c>
      <c r="J571" s="240" t="str">
        <f t="shared" si="68"/>
        <v>.</v>
      </c>
      <c r="K571" s="241"/>
      <c r="L571" s="230" t="str">
        <f t="shared" si="69"/>
        <v>.</v>
      </c>
      <c r="M571" s="231" t="str">
        <f t="shared" si="70"/>
        <v>.</v>
      </c>
      <c r="N571" s="231" t="str">
        <f t="shared" si="71"/>
        <v>.</v>
      </c>
      <c r="O571" s="231" t="str">
        <f t="shared" si="72"/>
        <v>.</v>
      </c>
      <c r="P571" s="232" t="str">
        <f t="shared" si="74"/>
        <v>.</v>
      </c>
      <c r="Q571" s="233" t="str">
        <f t="shared" si="75"/>
        <v>.</v>
      </c>
      <c r="R571" s="140"/>
      <c r="S571" s="140"/>
      <c r="T571" s="140"/>
      <c r="U571" s="140"/>
      <c r="V571" s="140"/>
      <c r="W571" s="140"/>
      <c r="X571" s="140"/>
      <c r="Y571" s="140"/>
      <c r="Z571" s="140"/>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row>
    <row r="572" spans="1:57" outlineLevel="1" x14ac:dyDescent="0.2">
      <c r="A572" s="234">
        <f>'Faults data'!A572</f>
        <v>555</v>
      </c>
      <c r="B572" s="320">
        <f>'Faults data'!B572</f>
        <v>0</v>
      </c>
      <c r="C572" s="223">
        <f>IFERROR(MATCH('Faults data'!F572,Lists!$C$11:$C$14,0),0)</f>
        <v>0</v>
      </c>
      <c r="D572" s="216">
        <f>VALUE('Faults data'!I572)</f>
        <v>0</v>
      </c>
      <c r="E572" s="224">
        <f t="shared" si="73"/>
        <v>0</v>
      </c>
      <c r="F572" s="224">
        <f>'Faults data'!M572</f>
        <v>0</v>
      </c>
      <c r="G572" s="224" t="str">
        <f>IF('Faults data'!N572=$G$17,$G$17,".")</f>
        <v>.</v>
      </c>
      <c r="H572" s="224" t="str">
        <f>IF(ISNUMBER('Faults data'!L572),'Faults data'!L572,".")</f>
        <v>.</v>
      </c>
      <c r="I572" s="224">
        <f>IF('Faults data'!S572=Lists!$F$11,0,1)</f>
        <v>1</v>
      </c>
      <c r="J572" s="240" t="str">
        <f t="shared" si="68"/>
        <v>.</v>
      </c>
      <c r="K572" s="241"/>
      <c r="L572" s="230" t="str">
        <f t="shared" si="69"/>
        <v>.</v>
      </c>
      <c r="M572" s="231" t="str">
        <f t="shared" si="70"/>
        <v>.</v>
      </c>
      <c r="N572" s="231" t="str">
        <f t="shared" si="71"/>
        <v>.</v>
      </c>
      <c r="O572" s="231" t="str">
        <f t="shared" si="72"/>
        <v>.</v>
      </c>
      <c r="P572" s="232" t="str">
        <f t="shared" si="74"/>
        <v>.</v>
      </c>
      <c r="Q572" s="233" t="str">
        <f t="shared" si="75"/>
        <v>.</v>
      </c>
      <c r="R572" s="140"/>
      <c r="S572" s="140"/>
      <c r="T572" s="140"/>
      <c r="U572" s="140"/>
      <c r="V572" s="140"/>
      <c r="W572" s="140"/>
      <c r="X572" s="140"/>
      <c r="Y572" s="140"/>
      <c r="Z572" s="140"/>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row>
    <row r="573" spans="1:57" outlineLevel="1" x14ac:dyDescent="0.2">
      <c r="A573" s="234">
        <f>'Faults data'!A573</f>
        <v>556</v>
      </c>
      <c r="B573" s="320">
        <f>'Faults data'!B573</f>
        <v>0</v>
      </c>
      <c r="C573" s="223">
        <f>IFERROR(MATCH('Faults data'!F573,Lists!$C$11:$C$14,0),0)</f>
        <v>0</v>
      </c>
      <c r="D573" s="216">
        <f>VALUE('Faults data'!I573)</f>
        <v>0</v>
      </c>
      <c r="E573" s="224">
        <f t="shared" si="73"/>
        <v>0</v>
      </c>
      <c r="F573" s="224">
        <f>'Faults data'!M573</f>
        <v>0</v>
      </c>
      <c r="G573" s="224" t="str">
        <f>IF('Faults data'!N573=$G$17,$G$17,".")</f>
        <v>.</v>
      </c>
      <c r="H573" s="224" t="str">
        <f>IF(ISNUMBER('Faults data'!L573),'Faults data'!L573,".")</f>
        <v>.</v>
      </c>
      <c r="I573" s="224">
        <f>IF('Faults data'!S573=Lists!$F$11,0,1)</f>
        <v>1</v>
      </c>
      <c r="J573" s="240" t="str">
        <f t="shared" si="68"/>
        <v>.</v>
      </c>
      <c r="K573" s="241"/>
      <c r="L573" s="230" t="str">
        <f t="shared" si="69"/>
        <v>.</v>
      </c>
      <c r="M573" s="231" t="str">
        <f t="shared" si="70"/>
        <v>.</v>
      </c>
      <c r="N573" s="231" t="str">
        <f t="shared" si="71"/>
        <v>.</v>
      </c>
      <c r="O573" s="231" t="str">
        <f t="shared" si="72"/>
        <v>.</v>
      </c>
      <c r="P573" s="232" t="str">
        <f t="shared" si="74"/>
        <v>.</v>
      </c>
      <c r="Q573" s="233" t="str">
        <f t="shared" si="75"/>
        <v>.</v>
      </c>
      <c r="R573" s="140"/>
      <c r="S573" s="140"/>
      <c r="T573" s="140"/>
      <c r="U573" s="140"/>
      <c r="V573" s="140"/>
      <c r="W573" s="140"/>
      <c r="X573" s="140"/>
      <c r="Y573" s="140"/>
      <c r="Z573" s="140"/>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row>
    <row r="574" spans="1:57" outlineLevel="1" x14ac:dyDescent="0.2">
      <c r="A574" s="234">
        <f>'Faults data'!A574</f>
        <v>557</v>
      </c>
      <c r="B574" s="320">
        <f>'Faults data'!B574</f>
        <v>0</v>
      </c>
      <c r="C574" s="223">
        <f>IFERROR(MATCH('Faults data'!F574,Lists!$C$11:$C$14,0),0)</f>
        <v>0</v>
      </c>
      <c r="D574" s="216">
        <f>VALUE('Faults data'!I574)</f>
        <v>0</v>
      </c>
      <c r="E574" s="224">
        <f t="shared" si="73"/>
        <v>0</v>
      </c>
      <c r="F574" s="224">
        <f>'Faults data'!M574</f>
        <v>0</v>
      </c>
      <c r="G574" s="224" t="str">
        <f>IF('Faults data'!N574=$G$17,$G$17,".")</f>
        <v>.</v>
      </c>
      <c r="H574" s="224" t="str">
        <f>IF(ISNUMBER('Faults data'!L574),'Faults data'!L574,".")</f>
        <v>.</v>
      </c>
      <c r="I574" s="224">
        <f>IF('Faults data'!S574=Lists!$F$11,0,1)</f>
        <v>1</v>
      </c>
      <c r="J574" s="240" t="str">
        <f t="shared" si="68"/>
        <v>.</v>
      </c>
      <c r="K574" s="241"/>
      <c r="L574" s="230" t="str">
        <f t="shared" si="69"/>
        <v>.</v>
      </c>
      <c r="M574" s="231" t="str">
        <f t="shared" si="70"/>
        <v>.</v>
      </c>
      <c r="N574" s="231" t="str">
        <f t="shared" si="71"/>
        <v>.</v>
      </c>
      <c r="O574" s="231" t="str">
        <f t="shared" si="72"/>
        <v>.</v>
      </c>
      <c r="P574" s="232" t="str">
        <f t="shared" si="74"/>
        <v>.</v>
      </c>
      <c r="Q574" s="233" t="str">
        <f t="shared" si="75"/>
        <v>.</v>
      </c>
      <c r="R574" s="140"/>
      <c r="S574" s="140"/>
      <c r="T574" s="140"/>
      <c r="U574" s="140"/>
      <c r="V574" s="140"/>
      <c r="W574" s="140"/>
      <c r="X574" s="140"/>
      <c r="Y574" s="140"/>
      <c r="Z574" s="140"/>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row>
    <row r="575" spans="1:57" outlineLevel="1" x14ac:dyDescent="0.2">
      <c r="A575" s="234">
        <f>'Faults data'!A575</f>
        <v>558</v>
      </c>
      <c r="B575" s="320">
        <f>'Faults data'!B575</f>
        <v>0</v>
      </c>
      <c r="C575" s="223">
        <f>IFERROR(MATCH('Faults data'!F575,Lists!$C$11:$C$14,0),0)</f>
        <v>0</v>
      </c>
      <c r="D575" s="216">
        <f>VALUE('Faults data'!I575)</f>
        <v>0</v>
      </c>
      <c r="E575" s="224">
        <f t="shared" si="73"/>
        <v>0</v>
      </c>
      <c r="F575" s="224">
        <f>'Faults data'!M575</f>
        <v>0</v>
      </c>
      <c r="G575" s="224" t="str">
        <f>IF('Faults data'!N575=$G$17,$G$17,".")</f>
        <v>.</v>
      </c>
      <c r="H575" s="224" t="str">
        <f>IF(ISNUMBER('Faults data'!L575),'Faults data'!L575,".")</f>
        <v>.</v>
      </c>
      <c r="I575" s="224">
        <f>IF('Faults data'!S575=Lists!$F$11,0,1)</f>
        <v>1</v>
      </c>
      <c r="J575" s="240" t="str">
        <f t="shared" si="68"/>
        <v>.</v>
      </c>
      <c r="K575" s="241"/>
      <c r="L575" s="230" t="str">
        <f t="shared" si="69"/>
        <v>.</v>
      </c>
      <c r="M575" s="231" t="str">
        <f t="shared" si="70"/>
        <v>.</v>
      </c>
      <c r="N575" s="231" t="str">
        <f t="shared" si="71"/>
        <v>.</v>
      </c>
      <c r="O575" s="231" t="str">
        <f t="shared" si="72"/>
        <v>.</v>
      </c>
      <c r="P575" s="232" t="str">
        <f t="shared" si="74"/>
        <v>.</v>
      </c>
      <c r="Q575" s="233" t="str">
        <f t="shared" si="75"/>
        <v>.</v>
      </c>
      <c r="R575" s="140"/>
      <c r="S575" s="140"/>
      <c r="T575" s="140"/>
      <c r="U575" s="140"/>
      <c r="V575" s="140"/>
      <c r="W575" s="140"/>
      <c r="X575" s="140"/>
      <c r="Y575" s="140"/>
      <c r="Z575" s="140"/>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row>
    <row r="576" spans="1:57" outlineLevel="1" x14ac:dyDescent="0.2">
      <c r="A576" s="234">
        <f>'Faults data'!A576</f>
        <v>559</v>
      </c>
      <c r="B576" s="320">
        <f>'Faults data'!B576</f>
        <v>0</v>
      </c>
      <c r="C576" s="223">
        <f>IFERROR(MATCH('Faults data'!F576,Lists!$C$11:$C$14,0),0)</f>
        <v>0</v>
      </c>
      <c r="D576" s="216">
        <f>VALUE('Faults data'!I576)</f>
        <v>0</v>
      </c>
      <c r="E576" s="224">
        <f t="shared" si="73"/>
        <v>0</v>
      </c>
      <c r="F576" s="224">
        <f>'Faults data'!M576</f>
        <v>0</v>
      </c>
      <c r="G576" s="224" t="str">
        <f>IF('Faults data'!N576=$G$17,$G$17,".")</f>
        <v>.</v>
      </c>
      <c r="H576" s="224" t="str">
        <f>IF(ISNUMBER('Faults data'!L576),'Faults data'!L576,".")</f>
        <v>.</v>
      </c>
      <c r="I576" s="224">
        <f>IF('Faults data'!S576=Lists!$F$11,0,1)</f>
        <v>1</v>
      </c>
      <c r="J576" s="240" t="str">
        <f t="shared" si="68"/>
        <v>.</v>
      </c>
      <c r="K576" s="241"/>
      <c r="L576" s="230" t="str">
        <f t="shared" si="69"/>
        <v>.</v>
      </c>
      <c r="M576" s="231" t="str">
        <f t="shared" si="70"/>
        <v>.</v>
      </c>
      <c r="N576" s="231" t="str">
        <f t="shared" si="71"/>
        <v>.</v>
      </c>
      <c r="O576" s="231" t="str">
        <f t="shared" si="72"/>
        <v>.</v>
      </c>
      <c r="P576" s="232" t="str">
        <f t="shared" si="74"/>
        <v>.</v>
      </c>
      <c r="Q576" s="233" t="str">
        <f t="shared" si="75"/>
        <v>.</v>
      </c>
      <c r="R576" s="140"/>
      <c r="S576" s="140"/>
      <c r="T576" s="140"/>
      <c r="U576" s="140"/>
      <c r="V576" s="140"/>
      <c r="W576" s="140"/>
      <c r="X576" s="140"/>
      <c r="Y576" s="140"/>
      <c r="Z576" s="140"/>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row>
    <row r="577" spans="1:57" outlineLevel="1" x14ac:dyDescent="0.2">
      <c r="A577" s="234">
        <f>'Faults data'!A577</f>
        <v>560</v>
      </c>
      <c r="B577" s="320">
        <f>'Faults data'!B577</f>
        <v>0</v>
      </c>
      <c r="C577" s="223">
        <f>IFERROR(MATCH('Faults data'!F577,Lists!$C$11:$C$14,0),0)</f>
        <v>0</v>
      </c>
      <c r="D577" s="216">
        <f>VALUE('Faults data'!I577)</f>
        <v>0</v>
      </c>
      <c r="E577" s="224">
        <f t="shared" si="73"/>
        <v>0</v>
      </c>
      <c r="F577" s="224">
        <f>'Faults data'!M577</f>
        <v>0</v>
      </c>
      <c r="G577" s="224" t="str">
        <f>IF('Faults data'!N577=$G$17,$G$17,".")</f>
        <v>.</v>
      </c>
      <c r="H577" s="224" t="str">
        <f>IF(ISNUMBER('Faults data'!L577),'Faults data'!L577,".")</f>
        <v>.</v>
      </c>
      <c r="I577" s="224">
        <f>IF('Faults data'!S577=Lists!$F$11,0,1)</f>
        <v>1</v>
      </c>
      <c r="J577" s="240" t="str">
        <f t="shared" si="68"/>
        <v>.</v>
      </c>
      <c r="K577" s="241"/>
      <c r="L577" s="230" t="str">
        <f t="shared" si="69"/>
        <v>.</v>
      </c>
      <c r="M577" s="231" t="str">
        <f t="shared" si="70"/>
        <v>.</v>
      </c>
      <c r="N577" s="231" t="str">
        <f t="shared" si="71"/>
        <v>.</v>
      </c>
      <c r="O577" s="231" t="str">
        <f t="shared" si="72"/>
        <v>.</v>
      </c>
      <c r="P577" s="232" t="str">
        <f t="shared" si="74"/>
        <v>.</v>
      </c>
      <c r="Q577" s="233" t="str">
        <f t="shared" si="75"/>
        <v>.</v>
      </c>
      <c r="R577" s="140"/>
      <c r="S577" s="140"/>
      <c r="T577" s="140"/>
      <c r="U577" s="140"/>
      <c r="V577" s="140"/>
      <c r="W577" s="140"/>
      <c r="X577" s="140"/>
      <c r="Y577" s="140"/>
      <c r="Z577" s="140"/>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row>
    <row r="578" spans="1:57" outlineLevel="1" x14ac:dyDescent="0.2">
      <c r="A578" s="234">
        <f>'Faults data'!A578</f>
        <v>561</v>
      </c>
      <c r="B578" s="320">
        <f>'Faults data'!B578</f>
        <v>0</v>
      </c>
      <c r="C578" s="223">
        <f>IFERROR(MATCH('Faults data'!F578,Lists!$C$11:$C$14,0),0)</f>
        <v>0</v>
      </c>
      <c r="D578" s="216">
        <f>VALUE('Faults data'!I578)</f>
        <v>0</v>
      </c>
      <c r="E578" s="224">
        <f t="shared" si="73"/>
        <v>0</v>
      </c>
      <c r="F578" s="224">
        <f>'Faults data'!M578</f>
        <v>0</v>
      </c>
      <c r="G578" s="224" t="str">
        <f>IF('Faults data'!N578=$G$17,$G$17,".")</f>
        <v>.</v>
      </c>
      <c r="H578" s="224" t="str">
        <f>IF(ISNUMBER('Faults data'!L578),'Faults data'!L578,".")</f>
        <v>.</v>
      </c>
      <c r="I578" s="224">
        <f>IF('Faults data'!S578=Lists!$F$11,0,1)</f>
        <v>1</v>
      </c>
      <c r="J578" s="240" t="str">
        <f t="shared" si="68"/>
        <v>.</v>
      </c>
      <c r="K578" s="241"/>
      <c r="L578" s="230" t="str">
        <f t="shared" si="69"/>
        <v>.</v>
      </c>
      <c r="M578" s="231" t="str">
        <f t="shared" si="70"/>
        <v>.</v>
      </c>
      <c r="N578" s="231" t="str">
        <f t="shared" si="71"/>
        <v>.</v>
      </c>
      <c r="O578" s="231" t="str">
        <f t="shared" si="72"/>
        <v>.</v>
      </c>
      <c r="P578" s="232" t="str">
        <f t="shared" si="74"/>
        <v>.</v>
      </c>
      <c r="Q578" s="233" t="str">
        <f t="shared" si="75"/>
        <v>.</v>
      </c>
      <c r="R578" s="140"/>
      <c r="S578" s="140"/>
      <c r="T578" s="140"/>
      <c r="U578" s="140"/>
      <c r="V578" s="140"/>
      <c r="W578" s="140"/>
      <c r="X578" s="140"/>
      <c r="Y578" s="140"/>
      <c r="Z578" s="140"/>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row>
    <row r="579" spans="1:57" outlineLevel="1" x14ac:dyDescent="0.2">
      <c r="A579" s="234">
        <f>'Faults data'!A579</f>
        <v>562</v>
      </c>
      <c r="B579" s="320">
        <f>'Faults data'!B579</f>
        <v>0</v>
      </c>
      <c r="C579" s="223">
        <f>IFERROR(MATCH('Faults data'!F579,Lists!$C$11:$C$14,0),0)</f>
        <v>0</v>
      </c>
      <c r="D579" s="216">
        <f>VALUE('Faults data'!I579)</f>
        <v>0</v>
      </c>
      <c r="E579" s="224">
        <f t="shared" si="73"/>
        <v>0</v>
      </c>
      <c r="F579" s="224">
        <f>'Faults data'!M579</f>
        <v>0</v>
      </c>
      <c r="G579" s="224" t="str">
        <f>IF('Faults data'!N579=$G$17,$G$17,".")</f>
        <v>.</v>
      </c>
      <c r="H579" s="224" t="str">
        <f>IF(ISNUMBER('Faults data'!L579),'Faults data'!L579,".")</f>
        <v>.</v>
      </c>
      <c r="I579" s="224">
        <f>IF('Faults data'!S579=Lists!$F$11,0,1)</f>
        <v>1</v>
      </c>
      <c r="J579" s="240" t="str">
        <f t="shared" si="68"/>
        <v>.</v>
      </c>
      <c r="K579" s="241"/>
      <c r="L579" s="230" t="str">
        <f t="shared" si="69"/>
        <v>.</v>
      </c>
      <c r="M579" s="231" t="str">
        <f t="shared" si="70"/>
        <v>.</v>
      </c>
      <c r="N579" s="231" t="str">
        <f t="shared" si="71"/>
        <v>.</v>
      </c>
      <c r="O579" s="231" t="str">
        <f t="shared" si="72"/>
        <v>.</v>
      </c>
      <c r="P579" s="232" t="str">
        <f t="shared" si="74"/>
        <v>.</v>
      </c>
      <c r="Q579" s="233" t="str">
        <f t="shared" si="75"/>
        <v>.</v>
      </c>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row>
    <row r="580" spans="1:57" outlineLevel="1" x14ac:dyDescent="0.2">
      <c r="A580" s="234">
        <f>'Faults data'!A580</f>
        <v>563</v>
      </c>
      <c r="B580" s="320">
        <f>'Faults data'!B580</f>
        <v>0</v>
      </c>
      <c r="C580" s="223">
        <f>IFERROR(MATCH('Faults data'!F580,Lists!$C$11:$C$14,0),0)</f>
        <v>0</v>
      </c>
      <c r="D580" s="216">
        <f>VALUE('Faults data'!I580)</f>
        <v>0</v>
      </c>
      <c r="E580" s="224">
        <f t="shared" si="73"/>
        <v>0</v>
      </c>
      <c r="F580" s="224">
        <f>'Faults data'!M580</f>
        <v>0</v>
      </c>
      <c r="G580" s="224" t="str">
        <f>IF('Faults data'!N580=$G$17,$G$17,".")</f>
        <v>.</v>
      </c>
      <c r="H580" s="224" t="str">
        <f>IF(ISNUMBER('Faults data'!L580),'Faults data'!L580,".")</f>
        <v>.</v>
      </c>
      <c r="I580" s="224">
        <f>IF('Faults data'!S580=Lists!$F$11,0,1)</f>
        <v>1</v>
      </c>
      <c r="J580" s="240" t="str">
        <f t="shared" si="68"/>
        <v>.</v>
      </c>
      <c r="K580" s="241"/>
      <c r="L580" s="230" t="str">
        <f t="shared" si="69"/>
        <v>.</v>
      </c>
      <c r="M580" s="231" t="str">
        <f t="shared" si="70"/>
        <v>.</v>
      </c>
      <c r="N580" s="231" t="str">
        <f t="shared" si="71"/>
        <v>.</v>
      </c>
      <c r="O580" s="231" t="str">
        <f t="shared" si="72"/>
        <v>.</v>
      </c>
      <c r="P580" s="232" t="str">
        <f t="shared" si="74"/>
        <v>.</v>
      </c>
      <c r="Q580" s="233" t="str">
        <f t="shared" si="75"/>
        <v>.</v>
      </c>
      <c r="R580" s="140"/>
      <c r="S580" s="140"/>
      <c r="T580" s="140"/>
      <c r="U580" s="140"/>
      <c r="V580" s="140"/>
      <c r="W580" s="140"/>
      <c r="X580" s="140"/>
      <c r="Y580" s="140"/>
      <c r="Z580" s="14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row>
    <row r="581" spans="1:57" outlineLevel="1" x14ac:dyDescent="0.2">
      <c r="A581" s="234">
        <f>'Faults data'!A581</f>
        <v>564</v>
      </c>
      <c r="B581" s="320">
        <f>'Faults data'!B581</f>
        <v>0</v>
      </c>
      <c r="C581" s="223">
        <f>IFERROR(MATCH('Faults data'!F581,Lists!$C$11:$C$14,0),0)</f>
        <v>0</v>
      </c>
      <c r="D581" s="216">
        <f>VALUE('Faults data'!I581)</f>
        <v>0</v>
      </c>
      <c r="E581" s="224">
        <f t="shared" si="73"/>
        <v>0</v>
      </c>
      <c r="F581" s="224">
        <f>'Faults data'!M581</f>
        <v>0</v>
      </c>
      <c r="G581" s="224" t="str">
        <f>IF('Faults data'!N581=$G$17,$G$17,".")</f>
        <v>.</v>
      </c>
      <c r="H581" s="224" t="str">
        <f>IF(ISNUMBER('Faults data'!L581),'Faults data'!L581,".")</f>
        <v>.</v>
      </c>
      <c r="I581" s="224">
        <f>IF('Faults data'!S581=Lists!$F$11,0,1)</f>
        <v>1</v>
      </c>
      <c r="J581" s="240" t="str">
        <f t="shared" si="68"/>
        <v>.</v>
      </c>
      <c r="K581" s="241"/>
      <c r="L581" s="230" t="str">
        <f t="shared" si="69"/>
        <v>.</v>
      </c>
      <c r="M581" s="231" t="str">
        <f t="shared" si="70"/>
        <v>.</v>
      </c>
      <c r="N581" s="231" t="str">
        <f t="shared" si="71"/>
        <v>.</v>
      </c>
      <c r="O581" s="231" t="str">
        <f t="shared" si="72"/>
        <v>.</v>
      </c>
      <c r="P581" s="232" t="str">
        <f t="shared" si="74"/>
        <v>.</v>
      </c>
      <c r="Q581" s="233" t="str">
        <f t="shared" si="75"/>
        <v>.</v>
      </c>
      <c r="R581" s="140"/>
      <c r="S581" s="140"/>
      <c r="T581" s="140"/>
      <c r="U581" s="140"/>
      <c r="V581" s="140"/>
      <c r="W581" s="140"/>
      <c r="X581" s="140"/>
      <c r="Y581" s="140"/>
      <c r="Z581" s="140"/>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row>
    <row r="582" spans="1:57" outlineLevel="1" x14ac:dyDescent="0.2">
      <c r="A582" s="234">
        <f>'Faults data'!A582</f>
        <v>565</v>
      </c>
      <c r="B582" s="320">
        <f>'Faults data'!B582</f>
        <v>0</v>
      </c>
      <c r="C582" s="223">
        <f>IFERROR(MATCH('Faults data'!F582,Lists!$C$11:$C$14,0),0)</f>
        <v>0</v>
      </c>
      <c r="D582" s="216">
        <f>VALUE('Faults data'!I582)</f>
        <v>0</v>
      </c>
      <c r="E582" s="224">
        <f t="shared" si="73"/>
        <v>0</v>
      </c>
      <c r="F582" s="224">
        <f>'Faults data'!M582</f>
        <v>0</v>
      </c>
      <c r="G582" s="224" t="str">
        <f>IF('Faults data'!N582=$G$17,$G$17,".")</f>
        <v>.</v>
      </c>
      <c r="H582" s="224" t="str">
        <f>IF(ISNUMBER('Faults data'!L582),'Faults data'!L582,".")</f>
        <v>.</v>
      </c>
      <c r="I582" s="224">
        <f>IF('Faults data'!S582=Lists!$F$11,0,1)</f>
        <v>1</v>
      </c>
      <c r="J582" s="240" t="str">
        <f t="shared" si="68"/>
        <v>.</v>
      </c>
      <c r="K582" s="241"/>
      <c r="L582" s="230" t="str">
        <f t="shared" si="69"/>
        <v>.</v>
      </c>
      <c r="M582" s="231" t="str">
        <f t="shared" si="70"/>
        <v>.</v>
      </c>
      <c r="N582" s="231" t="str">
        <f t="shared" si="71"/>
        <v>.</v>
      </c>
      <c r="O582" s="231" t="str">
        <f t="shared" si="72"/>
        <v>.</v>
      </c>
      <c r="P582" s="232" t="str">
        <f t="shared" si="74"/>
        <v>.</v>
      </c>
      <c r="Q582" s="233" t="str">
        <f t="shared" si="75"/>
        <v>.</v>
      </c>
      <c r="R582" s="140"/>
      <c r="S582" s="140"/>
      <c r="T582" s="140"/>
      <c r="U582" s="140"/>
      <c r="V582" s="140"/>
      <c r="W582" s="140"/>
      <c r="X582" s="140"/>
      <c r="Y582" s="140"/>
      <c r="Z582" s="140"/>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row>
    <row r="583" spans="1:57" outlineLevel="1" x14ac:dyDescent="0.2">
      <c r="A583" s="234">
        <f>'Faults data'!A583</f>
        <v>566</v>
      </c>
      <c r="B583" s="320">
        <f>'Faults data'!B583</f>
        <v>0</v>
      </c>
      <c r="C583" s="223">
        <f>IFERROR(MATCH('Faults data'!F583,Lists!$C$11:$C$14,0),0)</f>
        <v>0</v>
      </c>
      <c r="D583" s="216">
        <f>VALUE('Faults data'!I583)</f>
        <v>0</v>
      </c>
      <c r="E583" s="224">
        <f t="shared" si="73"/>
        <v>0</v>
      </c>
      <c r="F583" s="224">
        <f>'Faults data'!M583</f>
        <v>0</v>
      </c>
      <c r="G583" s="224" t="str">
        <f>IF('Faults data'!N583=$G$17,$G$17,".")</f>
        <v>.</v>
      </c>
      <c r="H583" s="224" t="str">
        <f>IF(ISNUMBER('Faults data'!L583),'Faults data'!L583,".")</f>
        <v>.</v>
      </c>
      <c r="I583" s="224">
        <f>IF('Faults data'!S583=Lists!$F$11,0,1)</f>
        <v>1</v>
      </c>
      <c r="J583" s="240" t="str">
        <f t="shared" si="68"/>
        <v>.</v>
      </c>
      <c r="K583" s="241"/>
      <c r="L583" s="230" t="str">
        <f t="shared" si="69"/>
        <v>.</v>
      </c>
      <c r="M583" s="231" t="str">
        <f t="shared" si="70"/>
        <v>.</v>
      </c>
      <c r="N583" s="231" t="str">
        <f t="shared" si="71"/>
        <v>.</v>
      </c>
      <c r="O583" s="231" t="str">
        <f t="shared" si="72"/>
        <v>.</v>
      </c>
      <c r="P583" s="232" t="str">
        <f t="shared" si="74"/>
        <v>.</v>
      </c>
      <c r="Q583" s="233" t="str">
        <f t="shared" si="75"/>
        <v>.</v>
      </c>
      <c r="R583" s="140"/>
      <c r="S583" s="140"/>
      <c r="T583" s="140"/>
      <c r="U583" s="140"/>
      <c r="V583" s="140"/>
      <c r="W583" s="140"/>
      <c r="X583" s="140"/>
      <c r="Y583" s="140"/>
      <c r="Z583" s="140"/>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row>
    <row r="584" spans="1:57" outlineLevel="1" x14ac:dyDescent="0.2">
      <c r="A584" s="234">
        <f>'Faults data'!A584</f>
        <v>567</v>
      </c>
      <c r="B584" s="320">
        <f>'Faults data'!B584</f>
        <v>0</v>
      </c>
      <c r="C584" s="223">
        <f>IFERROR(MATCH('Faults data'!F584,Lists!$C$11:$C$14,0),0)</f>
        <v>0</v>
      </c>
      <c r="D584" s="216">
        <f>VALUE('Faults data'!I584)</f>
        <v>0</v>
      </c>
      <c r="E584" s="224">
        <f t="shared" si="73"/>
        <v>0</v>
      </c>
      <c r="F584" s="224">
        <f>'Faults data'!M584</f>
        <v>0</v>
      </c>
      <c r="G584" s="224" t="str">
        <f>IF('Faults data'!N584=$G$17,$G$17,".")</f>
        <v>.</v>
      </c>
      <c r="H584" s="224" t="str">
        <f>IF(ISNUMBER('Faults data'!L584),'Faults data'!L584,".")</f>
        <v>.</v>
      </c>
      <c r="I584" s="224">
        <f>IF('Faults data'!S584=Lists!$F$11,0,1)</f>
        <v>1</v>
      </c>
      <c r="J584" s="240" t="str">
        <f t="shared" si="68"/>
        <v>.</v>
      </c>
      <c r="K584" s="241"/>
      <c r="L584" s="230" t="str">
        <f t="shared" si="69"/>
        <v>.</v>
      </c>
      <c r="M584" s="231" t="str">
        <f t="shared" si="70"/>
        <v>.</v>
      </c>
      <c r="N584" s="231" t="str">
        <f t="shared" si="71"/>
        <v>.</v>
      </c>
      <c r="O584" s="231" t="str">
        <f t="shared" si="72"/>
        <v>.</v>
      </c>
      <c r="P584" s="232" t="str">
        <f t="shared" si="74"/>
        <v>.</v>
      </c>
      <c r="Q584" s="233" t="str">
        <f t="shared" si="75"/>
        <v>.</v>
      </c>
      <c r="R584" s="140"/>
      <c r="S584" s="140"/>
      <c r="T584" s="140"/>
      <c r="U584" s="140"/>
      <c r="V584" s="140"/>
      <c r="W584" s="140"/>
      <c r="X584" s="140"/>
      <c r="Y584" s="140"/>
      <c r="Z584" s="140"/>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row>
    <row r="585" spans="1:57" outlineLevel="1" x14ac:dyDescent="0.2">
      <c r="A585" s="234">
        <f>'Faults data'!A585</f>
        <v>568</v>
      </c>
      <c r="B585" s="320">
        <f>'Faults data'!B585</f>
        <v>0</v>
      </c>
      <c r="C585" s="223">
        <f>IFERROR(MATCH('Faults data'!F585,Lists!$C$11:$C$14,0),0)</f>
        <v>0</v>
      </c>
      <c r="D585" s="216">
        <f>VALUE('Faults data'!I585)</f>
        <v>0</v>
      </c>
      <c r="E585" s="224">
        <f t="shared" si="73"/>
        <v>0</v>
      </c>
      <c r="F585" s="224">
        <f>'Faults data'!M585</f>
        <v>0</v>
      </c>
      <c r="G585" s="224" t="str">
        <f>IF('Faults data'!N585=$G$17,$G$17,".")</f>
        <v>.</v>
      </c>
      <c r="H585" s="224" t="str">
        <f>IF(ISNUMBER('Faults data'!L585),'Faults data'!L585,".")</f>
        <v>.</v>
      </c>
      <c r="I585" s="224">
        <f>IF('Faults data'!S585=Lists!$F$11,0,1)</f>
        <v>1</v>
      </c>
      <c r="J585" s="240" t="str">
        <f t="shared" si="68"/>
        <v>.</v>
      </c>
      <c r="K585" s="241"/>
      <c r="L585" s="230" t="str">
        <f t="shared" si="69"/>
        <v>.</v>
      </c>
      <c r="M585" s="231" t="str">
        <f t="shared" si="70"/>
        <v>.</v>
      </c>
      <c r="N585" s="231" t="str">
        <f t="shared" si="71"/>
        <v>.</v>
      </c>
      <c r="O585" s="231" t="str">
        <f t="shared" si="72"/>
        <v>.</v>
      </c>
      <c r="P585" s="232" t="str">
        <f t="shared" si="74"/>
        <v>.</v>
      </c>
      <c r="Q585" s="233" t="str">
        <f t="shared" si="75"/>
        <v>.</v>
      </c>
      <c r="R585" s="140"/>
      <c r="S585" s="140"/>
      <c r="T585" s="140"/>
      <c r="U585" s="140"/>
      <c r="V585" s="140"/>
      <c r="W585" s="140"/>
      <c r="X585" s="140"/>
      <c r="Y585" s="140"/>
      <c r="Z585" s="140"/>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row>
    <row r="586" spans="1:57" outlineLevel="1" x14ac:dyDescent="0.2">
      <c r="A586" s="234">
        <f>'Faults data'!A586</f>
        <v>569</v>
      </c>
      <c r="B586" s="320">
        <f>'Faults data'!B586</f>
        <v>0</v>
      </c>
      <c r="C586" s="223">
        <f>IFERROR(MATCH('Faults data'!F586,Lists!$C$11:$C$14,0),0)</f>
        <v>0</v>
      </c>
      <c r="D586" s="216">
        <f>VALUE('Faults data'!I586)</f>
        <v>0</v>
      </c>
      <c r="E586" s="224">
        <f t="shared" si="73"/>
        <v>0</v>
      </c>
      <c r="F586" s="224">
        <f>'Faults data'!M586</f>
        <v>0</v>
      </c>
      <c r="G586" s="224" t="str">
        <f>IF('Faults data'!N586=$G$17,$G$17,".")</f>
        <v>.</v>
      </c>
      <c r="H586" s="224" t="str">
        <f>IF(ISNUMBER('Faults data'!L586),'Faults data'!L586,".")</f>
        <v>.</v>
      </c>
      <c r="I586" s="224">
        <f>IF('Faults data'!S586=Lists!$F$11,0,1)</f>
        <v>1</v>
      </c>
      <c r="J586" s="240" t="str">
        <f t="shared" si="68"/>
        <v>.</v>
      </c>
      <c r="K586" s="241"/>
      <c r="L586" s="230" t="str">
        <f t="shared" si="69"/>
        <v>.</v>
      </c>
      <c r="M586" s="231" t="str">
        <f t="shared" si="70"/>
        <v>.</v>
      </c>
      <c r="N586" s="231" t="str">
        <f t="shared" si="71"/>
        <v>.</v>
      </c>
      <c r="O586" s="231" t="str">
        <f t="shared" si="72"/>
        <v>.</v>
      </c>
      <c r="P586" s="232" t="str">
        <f t="shared" si="74"/>
        <v>.</v>
      </c>
      <c r="Q586" s="233" t="str">
        <f t="shared" si="75"/>
        <v>.</v>
      </c>
      <c r="R586" s="140"/>
      <c r="S586" s="140"/>
      <c r="T586" s="140"/>
      <c r="U586" s="140"/>
      <c r="V586" s="140"/>
      <c r="W586" s="140"/>
      <c r="X586" s="140"/>
      <c r="Y586" s="140"/>
      <c r="Z586" s="140"/>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row>
    <row r="587" spans="1:57" outlineLevel="1" x14ac:dyDescent="0.2">
      <c r="A587" s="234">
        <f>'Faults data'!A587</f>
        <v>570</v>
      </c>
      <c r="B587" s="320">
        <f>'Faults data'!B587</f>
        <v>0</v>
      </c>
      <c r="C587" s="223">
        <f>IFERROR(MATCH('Faults data'!F587,Lists!$C$11:$C$14,0),0)</f>
        <v>0</v>
      </c>
      <c r="D587" s="216">
        <f>VALUE('Faults data'!I587)</f>
        <v>0</v>
      </c>
      <c r="E587" s="224">
        <f t="shared" si="73"/>
        <v>0</v>
      </c>
      <c r="F587" s="224">
        <f>'Faults data'!M587</f>
        <v>0</v>
      </c>
      <c r="G587" s="224" t="str">
        <f>IF('Faults data'!N587=$G$17,$G$17,".")</f>
        <v>.</v>
      </c>
      <c r="H587" s="224" t="str">
        <f>IF(ISNUMBER('Faults data'!L587),'Faults data'!L587,".")</f>
        <v>.</v>
      </c>
      <c r="I587" s="224">
        <f>IF('Faults data'!S587=Lists!$F$11,0,1)</f>
        <v>1</v>
      </c>
      <c r="J587" s="240" t="str">
        <f t="shared" si="68"/>
        <v>.</v>
      </c>
      <c r="K587" s="241"/>
      <c r="L587" s="230" t="str">
        <f t="shared" si="69"/>
        <v>.</v>
      </c>
      <c r="M587" s="231" t="str">
        <f t="shared" si="70"/>
        <v>.</v>
      </c>
      <c r="N587" s="231" t="str">
        <f t="shared" si="71"/>
        <v>.</v>
      </c>
      <c r="O587" s="231" t="str">
        <f t="shared" si="72"/>
        <v>.</v>
      </c>
      <c r="P587" s="232" t="str">
        <f t="shared" si="74"/>
        <v>.</v>
      </c>
      <c r="Q587" s="233" t="str">
        <f t="shared" si="75"/>
        <v>.</v>
      </c>
      <c r="R587" s="140"/>
      <c r="S587" s="140"/>
      <c r="T587" s="140"/>
      <c r="U587" s="140"/>
      <c r="V587" s="140"/>
      <c r="W587" s="140"/>
      <c r="X587" s="140"/>
      <c r="Y587" s="140"/>
      <c r="Z587" s="140"/>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row>
    <row r="588" spans="1:57" outlineLevel="1" x14ac:dyDescent="0.2">
      <c r="A588" s="234">
        <f>'Faults data'!A588</f>
        <v>571</v>
      </c>
      <c r="B588" s="320">
        <f>'Faults data'!B588</f>
        <v>0</v>
      </c>
      <c r="C588" s="223">
        <f>IFERROR(MATCH('Faults data'!F588,Lists!$C$11:$C$14,0),0)</f>
        <v>0</v>
      </c>
      <c r="D588" s="216">
        <f>VALUE('Faults data'!I588)</f>
        <v>0</v>
      </c>
      <c r="E588" s="224">
        <f t="shared" si="73"/>
        <v>0</v>
      </c>
      <c r="F588" s="224">
        <f>'Faults data'!M588</f>
        <v>0</v>
      </c>
      <c r="G588" s="224" t="str">
        <f>IF('Faults data'!N588=$G$17,$G$17,".")</f>
        <v>.</v>
      </c>
      <c r="H588" s="224" t="str">
        <f>IF(ISNUMBER('Faults data'!L588),'Faults data'!L588,".")</f>
        <v>.</v>
      </c>
      <c r="I588" s="224">
        <f>IF('Faults data'!S588=Lists!$F$11,0,1)</f>
        <v>1</v>
      </c>
      <c r="J588" s="240" t="str">
        <f t="shared" si="68"/>
        <v>.</v>
      </c>
      <c r="K588" s="241"/>
      <c r="L588" s="230" t="str">
        <f t="shared" si="69"/>
        <v>.</v>
      </c>
      <c r="M588" s="231" t="str">
        <f t="shared" si="70"/>
        <v>.</v>
      </c>
      <c r="N588" s="231" t="str">
        <f t="shared" si="71"/>
        <v>.</v>
      </c>
      <c r="O588" s="231" t="str">
        <f t="shared" si="72"/>
        <v>.</v>
      </c>
      <c r="P588" s="232" t="str">
        <f t="shared" si="74"/>
        <v>.</v>
      </c>
      <c r="Q588" s="233" t="str">
        <f t="shared" si="75"/>
        <v>.</v>
      </c>
      <c r="R588" s="140"/>
      <c r="S588" s="140"/>
      <c r="T588" s="140"/>
      <c r="U588" s="140"/>
      <c r="V588" s="140"/>
      <c r="W588" s="140"/>
      <c r="X588" s="140"/>
      <c r="Y588" s="140"/>
      <c r="Z588" s="140"/>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row>
    <row r="589" spans="1:57" outlineLevel="1" x14ac:dyDescent="0.2">
      <c r="A589" s="234">
        <f>'Faults data'!A589</f>
        <v>572</v>
      </c>
      <c r="B589" s="320">
        <f>'Faults data'!B589</f>
        <v>0</v>
      </c>
      <c r="C589" s="223">
        <f>IFERROR(MATCH('Faults data'!F589,Lists!$C$11:$C$14,0),0)</f>
        <v>0</v>
      </c>
      <c r="D589" s="216">
        <f>VALUE('Faults data'!I589)</f>
        <v>0</v>
      </c>
      <c r="E589" s="224">
        <f t="shared" si="73"/>
        <v>0</v>
      </c>
      <c r="F589" s="224">
        <f>'Faults data'!M589</f>
        <v>0</v>
      </c>
      <c r="G589" s="224" t="str">
        <f>IF('Faults data'!N589=$G$17,$G$17,".")</f>
        <v>.</v>
      </c>
      <c r="H589" s="224" t="str">
        <f>IF(ISNUMBER('Faults data'!L589),'Faults data'!L589,".")</f>
        <v>.</v>
      </c>
      <c r="I589" s="224">
        <f>IF('Faults data'!S589=Lists!$F$11,0,1)</f>
        <v>1</v>
      </c>
      <c r="J589" s="240" t="str">
        <f t="shared" si="68"/>
        <v>.</v>
      </c>
      <c r="K589" s="241"/>
      <c r="L589" s="230" t="str">
        <f t="shared" si="69"/>
        <v>.</v>
      </c>
      <c r="M589" s="231" t="str">
        <f t="shared" si="70"/>
        <v>.</v>
      </c>
      <c r="N589" s="231" t="str">
        <f t="shared" si="71"/>
        <v>.</v>
      </c>
      <c r="O589" s="231" t="str">
        <f t="shared" si="72"/>
        <v>.</v>
      </c>
      <c r="P589" s="232" t="str">
        <f t="shared" si="74"/>
        <v>.</v>
      </c>
      <c r="Q589" s="233" t="str">
        <f t="shared" si="75"/>
        <v>.</v>
      </c>
      <c r="R589" s="140"/>
      <c r="S589" s="140"/>
      <c r="T589" s="140"/>
      <c r="U589" s="140"/>
      <c r="V589" s="140"/>
      <c r="W589" s="140"/>
      <c r="X589" s="140"/>
      <c r="Y589" s="140"/>
      <c r="Z589" s="140"/>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row>
    <row r="590" spans="1:57" outlineLevel="1" x14ac:dyDescent="0.2">
      <c r="A590" s="234">
        <f>'Faults data'!A590</f>
        <v>573</v>
      </c>
      <c r="B590" s="320">
        <f>'Faults data'!B590</f>
        <v>0</v>
      </c>
      <c r="C590" s="223">
        <f>IFERROR(MATCH('Faults data'!F590,Lists!$C$11:$C$14,0),0)</f>
        <v>0</v>
      </c>
      <c r="D590" s="216">
        <f>VALUE('Faults data'!I590)</f>
        <v>0</v>
      </c>
      <c r="E590" s="224">
        <f t="shared" si="73"/>
        <v>0</v>
      </c>
      <c r="F590" s="224">
        <f>'Faults data'!M590</f>
        <v>0</v>
      </c>
      <c r="G590" s="224" t="str">
        <f>IF('Faults data'!N590=$G$17,$G$17,".")</f>
        <v>.</v>
      </c>
      <c r="H590" s="224" t="str">
        <f>IF(ISNUMBER('Faults data'!L590),'Faults data'!L590,".")</f>
        <v>.</v>
      </c>
      <c r="I590" s="224">
        <f>IF('Faults data'!S590=Lists!$F$11,0,1)</f>
        <v>1</v>
      </c>
      <c r="J590" s="240" t="str">
        <f t="shared" ref="J590:J653" si="76">IF(OR(C590&gt;0,E590=0,H590="."),".",H590)</f>
        <v>.</v>
      </c>
      <c r="K590" s="241"/>
      <c r="L590" s="230" t="str">
        <f t="shared" ref="L590:L653" si="77">IF(L$16=$F590,$J590,".")</f>
        <v>.</v>
      </c>
      <c r="M590" s="231" t="str">
        <f t="shared" ref="M590:M653" si="78">IF(AND(L590&gt;0,$G590=M$17),L590,".")</f>
        <v>.</v>
      </c>
      <c r="N590" s="231" t="str">
        <f t="shared" ref="N590:N653" si="79">IF(N$16=$F590,$J590,".")</f>
        <v>.</v>
      </c>
      <c r="O590" s="231" t="str">
        <f t="shared" si="72"/>
        <v>.</v>
      </c>
      <c r="P590" s="232" t="str">
        <f t="shared" si="74"/>
        <v>.</v>
      </c>
      <c r="Q590" s="233" t="str">
        <f t="shared" si="75"/>
        <v>.</v>
      </c>
      <c r="R590" s="140"/>
      <c r="S590" s="140"/>
      <c r="T590" s="140"/>
      <c r="U590" s="140"/>
      <c r="V590" s="140"/>
      <c r="W590" s="140"/>
      <c r="X590" s="140"/>
      <c r="Y590" s="140"/>
      <c r="Z590" s="14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row>
    <row r="591" spans="1:57" outlineLevel="1" x14ac:dyDescent="0.2">
      <c r="A591" s="234">
        <f>'Faults data'!A591</f>
        <v>574</v>
      </c>
      <c r="B591" s="320">
        <f>'Faults data'!B591</f>
        <v>0</v>
      </c>
      <c r="C591" s="223">
        <f>IFERROR(MATCH('Faults data'!F591,Lists!$C$11:$C$14,0),0)</f>
        <v>0</v>
      </c>
      <c r="D591" s="216">
        <f>VALUE('Faults data'!I591)</f>
        <v>0</v>
      </c>
      <c r="E591" s="224">
        <f t="shared" si="73"/>
        <v>0</v>
      </c>
      <c r="F591" s="224">
        <f>'Faults data'!M591</f>
        <v>0</v>
      </c>
      <c r="G591" s="224" t="str">
        <f>IF('Faults data'!N591=$G$17,$G$17,".")</f>
        <v>.</v>
      </c>
      <c r="H591" s="224" t="str">
        <f>IF(ISNUMBER('Faults data'!L591),'Faults data'!L591,".")</f>
        <v>.</v>
      </c>
      <c r="I591" s="224">
        <f>IF('Faults data'!S591=Lists!$F$11,0,1)</f>
        <v>1</v>
      </c>
      <c r="J591" s="240" t="str">
        <f t="shared" si="76"/>
        <v>.</v>
      </c>
      <c r="K591" s="241"/>
      <c r="L591" s="230" t="str">
        <f t="shared" si="77"/>
        <v>.</v>
      </c>
      <c r="M591" s="231" t="str">
        <f t="shared" si="78"/>
        <v>.</v>
      </c>
      <c r="N591" s="231" t="str">
        <f t="shared" si="79"/>
        <v>.</v>
      </c>
      <c r="O591" s="231" t="str">
        <f t="shared" ref="O591:O654" si="80">IF(AND(N591&gt;=0,$G591=O$17),N591,".")</f>
        <v>.</v>
      </c>
      <c r="P591" s="232" t="str">
        <f t="shared" si="74"/>
        <v>.</v>
      </c>
      <c r="Q591" s="233" t="str">
        <f t="shared" si="75"/>
        <v>.</v>
      </c>
      <c r="R591" s="140"/>
      <c r="S591" s="140"/>
      <c r="T591" s="140"/>
      <c r="U591" s="140"/>
      <c r="V591" s="140"/>
      <c r="W591" s="140"/>
      <c r="X591" s="140"/>
      <c r="Y591" s="140"/>
      <c r="Z591" s="140"/>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row>
    <row r="592" spans="1:57" outlineLevel="1" x14ac:dyDescent="0.2">
      <c r="A592" s="234">
        <f>'Faults data'!A592</f>
        <v>575</v>
      </c>
      <c r="B592" s="320">
        <f>'Faults data'!B592</f>
        <v>0</v>
      </c>
      <c r="C592" s="223">
        <f>IFERROR(MATCH('Faults data'!F592,Lists!$C$11:$C$14,0),0)</f>
        <v>0</v>
      </c>
      <c r="D592" s="216">
        <f>VALUE('Faults data'!I592)</f>
        <v>0</v>
      </c>
      <c r="E592" s="224">
        <f t="shared" ref="E592:E655" si="81">IFERROR(IF(OR(D592&lt;$C$9,D592&gt;$C$10),0,1),0)</f>
        <v>0</v>
      </c>
      <c r="F592" s="224">
        <f>'Faults data'!M592</f>
        <v>0</v>
      </c>
      <c r="G592" s="224" t="str">
        <f>IF('Faults data'!N592=$G$17,$G$17,".")</f>
        <v>.</v>
      </c>
      <c r="H592" s="224" t="str">
        <f>IF(ISNUMBER('Faults data'!L592),'Faults data'!L592,".")</f>
        <v>.</v>
      </c>
      <c r="I592" s="224">
        <f>IF('Faults data'!S592=Lists!$F$11,0,1)</f>
        <v>1</v>
      </c>
      <c r="J592" s="240" t="str">
        <f t="shared" si="76"/>
        <v>.</v>
      </c>
      <c r="K592" s="241"/>
      <c r="L592" s="230" t="str">
        <f t="shared" si="77"/>
        <v>.</v>
      </c>
      <c r="M592" s="231" t="str">
        <f t="shared" si="78"/>
        <v>.</v>
      </c>
      <c r="N592" s="231" t="str">
        <f t="shared" si="79"/>
        <v>.</v>
      </c>
      <c r="O592" s="231" t="str">
        <f t="shared" si="80"/>
        <v>.</v>
      </c>
      <c r="P592" s="232" t="str">
        <f t="shared" si="74"/>
        <v>.</v>
      </c>
      <c r="Q592" s="233" t="str">
        <f t="shared" si="75"/>
        <v>.</v>
      </c>
      <c r="R592" s="140"/>
      <c r="S592" s="140"/>
      <c r="T592" s="140"/>
      <c r="U592" s="140"/>
      <c r="V592" s="140"/>
      <c r="W592" s="140"/>
      <c r="X592" s="140"/>
      <c r="Y592" s="140"/>
      <c r="Z592" s="140"/>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row>
    <row r="593" spans="1:57" outlineLevel="1" x14ac:dyDescent="0.2">
      <c r="A593" s="234">
        <f>'Faults data'!A593</f>
        <v>576</v>
      </c>
      <c r="B593" s="320">
        <f>'Faults data'!B593</f>
        <v>0</v>
      </c>
      <c r="C593" s="223">
        <f>IFERROR(MATCH('Faults data'!F593,Lists!$C$11:$C$14,0),0)</f>
        <v>0</v>
      </c>
      <c r="D593" s="216">
        <f>VALUE('Faults data'!I593)</f>
        <v>0</v>
      </c>
      <c r="E593" s="224">
        <f t="shared" si="81"/>
        <v>0</v>
      </c>
      <c r="F593" s="224">
        <f>'Faults data'!M593</f>
        <v>0</v>
      </c>
      <c r="G593" s="224" t="str">
        <f>IF('Faults data'!N593=$G$17,$G$17,".")</f>
        <v>.</v>
      </c>
      <c r="H593" s="224" t="str">
        <f>IF(ISNUMBER('Faults data'!L593),'Faults data'!L593,".")</f>
        <v>.</v>
      </c>
      <c r="I593" s="224">
        <f>IF('Faults data'!S593=Lists!$F$11,0,1)</f>
        <v>1</v>
      </c>
      <c r="J593" s="240" t="str">
        <f t="shared" si="76"/>
        <v>.</v>
      </c>
      <c r="K593" s="241"/>
      <c r="L593" s="230" t="str">
        <f t="shared" si="77"/>
        <v>.</v>
      </c>
      <c r="M593" s="231" t="str">
        <f t="shared" si="78"/>
        <v>.</v>
      </c>
      <c r="N593" s="231" t="str">
        <f t="shared" si="79"/>
        <v>.</v>
      </c>
      <c r="O593" s="231" t="str">
        <f t="shared" si="80"/>
        <v>.</v>
      </c>
      <c r="P593" s="232" t="str">
        <f t="shared" si="74"/>
        <v>.</v>
      </c>
      <c r="Q593" s="233" t="str">
        <f t="shared" si="75"/>
        <v>.</v>
      </c>
      <c r="R593" s="140"/>
      <c r="S593" s="140"/>
      <c r="T593" s="140"/>
      <c r="U593" s="140"/>
      <c r="V593" s="140"/>
      <c r="W593" s="140"/>
      <c r="X593" s="140"/>
      <c r="Y593" s="140"/>
      <c r="Z593" s="140"/>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row>
    <row r="594" spans="1:57" outlineLevel="1" x14ac:dyDescent="0.2">
      <c r="A594" s="234">
        <f>'Faults data'!A594</f>
        <v>577</v>
      </c>
      <c r="B594" s="320">
        <f>'Faults data'!B594</f>
        <v>0</v>
      </c>
      <c r="C594" s="223">
        <f>IFERROR(MATCH('Faults data'!F594,Lists!$C$11:$C$14,0),0)</f>
        <v>0</v>
      </c>
      <c r="D594" s="216">
        <f>VALUE('Faults data'!I594)</f>
        <v>0</v>
      </c>
      <c r="E594" s="224">
        <f t="shared" si="81"/>
        <v>0</v>
      </c>
      <c r="F594" s="224">
        <f>'Faults data'!M594</f>
        <v>0</v>
      </c>
      <c r="G594" s="224" t="str">
        <f>IF('Faults data'!N594=$G$17,$G$17,".")</f>
        <v>.</v>
      </c>
      <c r="H594" s="224" t="str">
        <f>IF(ISNUMBER('Faults data'!L594),'Faults data'!L594,".")</f>
        <v>.</v>
      </c>
      <c r="I594" s="224">
        <f>IF('Faults data'!S594=Lists!$F$11,0,1)</f>
        <v>1</v>
      </c>
      <c r="J594" s="240" t="str">
        <f t="shared" si="76"/>
        <v>.</v>
      </c>
      <c r="K594" s="241"/>
      <c r="L594" s="230" t="str">
        <f t="shared" si="77"/>
        <v>.</v>
      </c>
      <c r="M594" s="231" t="str">
        <f t="shared" si="78"/>
        <v>.</v>
      </c>
      <c r="N594" s="231" t="str">
        <f t="shared" si="79"/>
        <v>.</v>
      </c>
      <c r="O594" s="231" t="str">
        <f t="shared" si="80"/>
        <v>.</v>
      </c>
      <c r="P594" s="232" t="str">
        <f t="shared" si="74"/>
        <v>.</v>
      </c>
      <c r="Q594" s="233" t="str">
        <f t="shared" si="75"/>
        <v>.</v>
      </c>
      <c r="R594" s="140"/>
      <c r="S594" s="140"/>
      <c r="T594" s="140"/>
      <c r="U594" s="140"/>
      <c r="V594" s="140"/>
      <c r="W594" s="140"/>
      <c r="X594" s="140"/>
      <c r="Y594" s="140"/>
      <c r="Z594" s="140"/>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row>
    <row r="595" spans="1:57" outlineLevel="1" x14ac:dyDescent="0.2">
      <c r="A595" s="234">
        <f>'Faults data'!A595</f>
        <v>578</v>
      </c>
      <c r="B595" s="320">
        <f>'Faults data'!B595</f>
        <v>0</v>
      </c>
      <c r="C595" s="223">
        <f>IFERROR(MATCH('Faults data'!F595,Lists!$C$11:$C$14,0),0)</f>
        <v>0</v>
      </c>
      <c r="D595" s="216">
        <f>VALUE('Faults data'!I595)</f>
        <v>0</v>
      </c>
      <c r="E595" s="224">
        <f t="shared" si="81"/>
        <v>0</v>
      </c>
      <c r="F595" s="224">
        <f>'Faults data'!M595</f>
        <v>0</v>
      </c>
      <c r="G595" s="224" t="str">
        <f>IF('Faults data'!N595=$G$17,$G$17,".")</f>
        <v>.</v>
      </c>
      <c r="H595" s="224" t="str">
        <f>IF(ISNUMBER('Faults data'!L595),'Faults data'!L595,".")</f>
        <v>.</v>
      </c>
      <c r="I595" s="224">
        <f>IF('Faults data'!S595=Lists!$F$11,0,1)</f>
        <v>1</v>
      </c>
      <c r="J595" s="240" t="str">
        <f t="shared" si="76"/>
        <v>.</v>
      </c>
      <c r="K595" s="241"/>
      <c r="L595" s="230" t="str">
        <f t="shared" si="77"/>
        <v>.</v>
      </c>
      <c r="M595" s="231" t="str">
        <f t="shared" si="78"/>
        <v>.</v>
      </c>
      <c r="N595" s="231" t="str">
        <f t="shared" si="79"/>
        <v>.</v>
      </c>
      <c r="O595" s="231" t="str">
        <f t="shared" si="80"/>
        <v>.</v>
      </c>
      <c r="P595" s="232" t="str">
        <f t="shared" si="74"/>
        <v>.</v>
      </c>
      <c r="Q595" s="233" t="str">
        <f t="shared" si="75"/>
        <v>.</v>
      </c>
      <c r="R595" s="140"/>
      <c r="S595" s="140"/>
      <c r="T595" s="140"/>
      <c r="U595" s="140"/>
      <c r="V595" s="140"/>
      <c r="W595" s="140"/>
      <c r="X595" s="140"/>
      <c r="Y595" s="140"/>
      <c r="Z595" s="140"/>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row>
    <row r="596" spans="1:57" outlineLevel="1" x14ac:dyDescent="0.2">
      <c r="A596" s="234">
        <f>'Faults data'!A596</f>
        <v>579</v>
      </c>
      <c r="B596" s="320">
        <f>'Faults data'!B596</f>
        <v>0</v>
      </c>
      <c r="C596" s="223">
        <f>IFERROR(MATCH('Faults data'!F596,Lists!$C$11:$C$14,0),0)</f>
        <v>0</v>
      </c>
      <c r="D596" s="216">
        <f>VALUE('Faults data'!I596)</f>
        <v>0</v>
      </c>
      <c r="E596" s="224">
        <f t="shared" si="81"/>
        <v>0</v>
      </c>
      <c r="F596" s="224">
        <f>'Faults data'!M596</f>
        <v>0</v>
      </c>
      <c r="G596" s="224" t="str">
        <f>IF('Faults data'!N596=$G$17,$G$17,".")</f>
        <v>.</v>
      </c>
      <c r="H596" s="224" t="str">
        <f>IF(ISNUMBER('Faults data'!L596),'Faults data'!L596,".")</f>
        <v>.</v>
      </c>
      <c r="I596" s="224">
        <f>IF('Faults data'!S596=Lists!$F$11,0,1)</f>
        <v>1</v>
      </c>
      <c r="J596" s="240" t="str">
        <f t="shared" si="76"/>
        <v>.</v>
      </c>
      <c r="K596" s="241"/>
      <c r="L596" s="230" t="str">
        <f t="shared" si="77"/>
        <v>.</v>
      </c>
      <c r="M596" s="231" t="str">
        <f t="shared" si="78"/>
        <v>.</v>
      </c>
      <c r="N596" s="231" t="str">
        <f t="shared" si="79"/>
        <v>.</v>
      </c>
      <c r="O596" s="231" t="str">
        <f t="shared" si="80"/>
        <v>.</v>
      </c>
      <c r="P596" s="232" t="str">
        <f t="shared" si="74"/>
        <v>.</v>
      </c>
      <c r="Q596" s="233" t="str">
        <f t="shared" si="75"/>
        <v>.</v>
      </c>
      <c r="R596" s="140"/>
      <c r="S596" s="140"/>
      <c r="T596" s="140"/>
      <c r="U596" s="140"/>
      <c r="V596" s="140"/>
      <c r="W596" s="140"/>
      <c r="X596" s="140"/>
      <c r="Y596" s="140"/>
      <c r="Z596" s="140"/>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row>
    <row r="597" spans="1:57" outlineLevel="1" x14ac:dyDescent="0.2">
      <c r="A597" s="234">
        <f>'Faults data'!A597</f>
        <v>580</v>
      </c>
      <c r="B597" s="320">
        <f>'Faults data'!B597</f>
        <v>0</v>
      </c>
      <c r="C597" s="223">
        <f>IFERROR(MATCH('Faults data'!F597,Lists!$C$11:$C$14,0),0)</f>
        <v>0</v>
      </c>
      <c r="D597" s="216">
        <f>VALUE('Faults data'!I597)</f>
        <v>0</v>
      </c>
      <c r="E597" s="224">
        <f t="shared" si="81"/>
        <v>0</v>
      </c>
      <c r="F597" s="224">
        <f>'Faults data'!M597</f>
        <v>0</v>
      </c>
      <c r="G597" s="224" t="str">
        <f>IF('Faults data'!N597=$G$17,$G$17,".")</f>
        <v>.</v>
      </c>
      <c r="H597" s="224" t="str">
        <f>IF(ISNUMBER('Faults data'!L597),'Faults data'!L597,".")</f>
        <v>.</v>
      </c>
      <c r="I597" s="224">
        <f>IF('Faults data'!S597=Lists!$F$11,0,1)</f>
        <v>1</v>
      </c>
      <c r="J597" s="240" t="str">
        <f t="shared" si="76"/>
        <v>.</v>
      </c>
      <c r="K597" s="241"/>
      <c r="L597" s="230" t="str">
        <f t="shared" si="77"/>
        <v>.</v>
      </c>
      <c r="M597" s="231" t="str">
        <f t="shared" si="78"/>
        <v>.</v>
      </c>
      <c r="N597" s="231" t="str">
        <f t="shared" si="79"/>
        <v>.</v>
      </c>
      <c r="O597" s="231" t="str">
        <f t="shared" si="80"/>
        <v>.</v>
      </c>
      <c r="P597" s="232" t="str">
        <f t="shared" si="74"/>
        <v>.</v>
      </c>
      <c r="Q597" s="233" t="str">
        <f t="shared" si="75"/>
        <v>.</v>
      </c>
      <c r="R597" s="140"/>
      <c r="S597" s="140"/>
      <c r="T597" s="140"/>
      <c r="U597" s="140"/>
      <c r="V597" s="140"/>
      <c r="W597" s="140"/>
      <c r="X597" s="140"/>
      <c r="Y597" s="140"/>
      <c r="Z597" s="140"/>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row>
    <row r="598" spans="1:57" outlineLevel="1" x14ac:dyDescent="0.2">
      <c r="A598" s="234">
        <f>'Faults data'!A598</f>
        <v>581</v>
      </c>
      <c r="B598" s="320">
        <f>'Faults data'!B598</f>
        <v>0</v>
      </c>
      <c r="C598" s="223">
        <f>IFERROR(MATCH('Faults data'!F598,Lists!$C$11:$C$14,0),0)</f>
        <v>0</v>
      </c>
      <c r="D598" s="216">
        <f>VALUE('Faults data'!I598)</f>
        <v>0</v>
      </c>
      <c r="E598" s="224">
        <f t="shared" si="81"/>
        <v>0</v>
      </c>
      <c r="F598" s="224">
        <f>'Faults data'!M598</f>
        <v>0</v>
      </c>
      <c r="G598" s="224" t="str">
        <f>IF('Faults data'!N598=$G$17,$G$17,".")</f>
        <v>.</v>
      </c>
      <c r="H598" s="224" t="str">
        <f>IF(ISNUMBER('Faults data'!L598),'Faults data'!L598,".")</f>
        <v>.</v>
      </c>
      <c r="I598" s="224">
        <f>IF('Faults data'!S598=Lists!$F$11,0,1)</f>
        <v>1</v>
      </c>
      <c r="J598" s="240" t="str">
        <f t="shared" si="76"/>
        <v>.</v>
      </c>
      <c r="K598" s="241"/>
      <c r="L598" s="230" t="str">
        <f t="shared" si="77"/>
        <v>.</v>
      </c>
      <c r="M598" s="231" t="str">
        <f t="shared" si="78"/>
        <v>.</v>
      </c>
      <c r="N598" s="231" t="str">
        <f t="shared" si="79"/>
        <v>.</v>
      </c>
      <c r="O598" s="231" t="str">
        <f t="shared" si="80"/>
        <v>.</v>
      </c>
      <c r="P598" s="232" t="str">
        <f t="shared" si="74"/>
        <v>.</v>
      </c>
      <c r="Q598" s="233" t="str">
        <f t="shared" si="75"/>
        <v>.</v>
      </c>
      <c r="R598" s="140"/>
      <c r="S598" s="140"/>
      <c r="T598" s="140"/>
      <c r="U598" s="140"/>
      <c r="V598" s="140"/>
      <c r="W598" s="140"/>
      <c r="X598" s="140"/>
      <c r="Y598" s="140"/>
      <c r="Z598" s="140"/>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row>
    <row r="599" spans="1:57" outlineLevel="1" x14ac:dyDescent="0.2">
      <c r="A599" s="234">
        <f>'Faults data'!A599</f>
        <v>582</v>
      </c>
      <c r="B599" s="320">
        <f>'Faults data'!B599</f>
        <v>0</v>
      </c>
      <c r="C599" s="223">
        <f>IFERROR(MATCH('Faults data'!F599,Lists!$C$11:$C$14,0),0)</f>
        <v>0</v>
      </c>
      <c r="D599" s="216">
        <f>VALUE('Faults data'!I599)</f>
        <v>0</v>
      </c>
      <c r="E599" s="224">
        <f t="shared" si="81"/>
        <v>0</v>
      </c>
      <c r="F599" s="224">
        <f>'Faults data'!M599</f>
        <v>0</v>
      </c>
      <c r="G599" s="224" t="str">
        <f>IF('Faults data'!N599=$G$17,$G$17,".")</f>
        <v>.</v>
      </c>
      <c r="H599" s="224" t="str">
        <f>IF(ISNUMBER('Faults data'!L599),'Faults data'!L599,".")</f>
        <v>.</v>
      </c>
      <c r="I599" s="224">
        <f>IF('Faults data'!S599=Lists!$F$11,0,1)</f>
        <v>1</v>
      </c>
      <c r="J599" s="240" t="str">
        <f t="shared" si="76"/>
        <v>.</v>
      </c>
      <c r="K599" s="241"/>
      <c r="L599" s="230" t="str">
        <f t="shared" si="77"/>
        <v>.</v>
      </c>
      <c r="M599" s="231" t="str">
        <f t="shared" si="78"/>
        <v>.</v>
      </c>
      <c r="N599" s="231" t="str">
        <f t="shared" si="79"/>
        <v>.</v>
      </c>
      <c r="O599" s="231" t="str">
        <f t="shared" si="80"/>
        <v>.</v>
      </c>
      <c r="P599" s="232" t="str">
        <f t="shared" ref="P599:P662" si="82">IF(L599&gt;P$9,L599,".")</f>
        <v>.</v>
      </c>
      <c r="Q599" s="233" t="str">
        <f t="shared" ref="Q599:Q662" si="83">IF(N599&gt;Q$9,N599,".")</f>
        <v>.</v>
      </c>
      <c r="R599" s="140"/>
      <c r="S599" s="140"/>
      <c r="T599" s="140"/>
      <c r="U599" s="140"/>
      <c r="V599" s="140"/>
      <c r="W599" s="140"/>
      <c r="X599" s="140"/>
      <c r="Y599" s="140"/>
      <c r="Z599" s="140"/>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row>
    <row r="600" spans="1:57" outlineLevel="1" x14ac:dyDescent="0.2">
      <c r="A600" s="234">
        <f>'Faults data'!A600</f>
        <v>583</v>
      </c>
      <c r="B600" s="320">
        <f>'Faults data'!B600</f>
        <v>0</v>
      </c>
      <c r="C600" s="223">
        <f>IFERROR(MATCH('Faults data'!F600,Lists!$C$11:$C$14,0),0)</f>
        <v>0</v>
      </c>
      <c r="D600" s="216">
        <f>VALUE('Faults data'!I600)</f>
        <v>0</v>
      </c>
      <c r="E600" s="224">
        <f t="shared" si="81"/>
        <v>0</v>
      </c>
      <c r="F600" s="224">
        <f>'Faults data'!M600</f>
        <v>0</v>
      </c>
      <c r="G600" s="224" t="str">
        <f>IF('Faults data'!N600=$G$17,$G$17,".")</f>
        <v>.</v>
      </c>
      <c r="H600" s="224" t="str">
        <f>IF(ISNUMBER('Faults data'!L600),'Faults data'!L600,".")</f>
        <v>.</v>
      </c>
      <c r="I600" s="224">
        <f>IF('Faults data'!S600=Lists!$F$11,0,1)</f>
        <v>1</v>
      </c>
      <c r="J600" s="240" t="str">
        <f t="shared" si="76"/>
        <v>.</v>
      </c>
      <c r="K600" s="241"/>
      <c r="L600" s="230" t="str">
        <f t="shared" si="77"/>
        <v>.</v>
      </c>
      <c r="M600" s="231" t="str">
        <f t="shared" si="78"/>
        <v>.</v>
      </c>
      <c r="N600" s="231" t="str">
        <f t="shared" si="79"/>
        <v>.</v>
      </c>
      <c r="O600" s="231" t="str">
        <f t="shared" si="80"/>
        <v>.</v>
      </c>
      <c r="P600" s="232" t="str">
        <f t="shared" si="82"/>
        <v>.</v>
      </c>
      <c r="Q600" s="233" t="str">
        <f t="shared" si="83"/>
        <v>.</v>
      </c>
      <c r="R600" s="140"/>
      <c r="S600" s="140"/>
      <c r="T600" s="140"/>
      <c r="U600" s="140"/>
      <c r="V600" s="140"/>
      <c r="W600" s="140"/>
      <c r="X600" s="140"/>
      <c r="Y600" s="140"/>
      <c r="Z600" s="14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row>
    <row r="601" spans="1:57" outlineLevel="1" x14ac:dyDescent="0.2">
      <c r="A601" s="234">
        <f>'Faults data'!A601</f>
        <v>584</v>
      </c>
      <c r="B601" s="320">
        <f>'Faults data'!B601</f>
        <v>0</v>
      </c>
      <c r="C601" s="223">
        <f>IFERROR(MATCH('Faults data'!F601,Lists!$C$11:$C$14,0),0)</f>
        <v>0</v>
      </c>
      <c r="D601" s="216">
        <f>VALUE('Faults data'!I601)</f>
        <v>0</v>
      </c>
      <c r="E601" s="224">
        <f t="shared" si="81"/>
        <v>0</v>
      </c>
      <c r="F601" s="224">
        <f>'Faults data'!M601</f>
        <v>0</v>
      </c>
      <c r="G601" s="224" t="str">
        <f>IF('Faults data'!N601=$G$17,$G$17,".")</f>
        <v>.</v>
      </c>
      <c r="H601" s="224" t="str">
        <f>IF(ISNUMBER('Faults data'!L601),'Faults data'!L601,".")</f>
        <v>.</v>
      </c>
      <c r="I601" s="224">
        <f>IF('Faults data'!S601=Lists!$F$11,0,1)</f>
        <v>1</v>
      </c>
      <c r="J601" s="240" t="str">
        <f t="shared" si="76"/>
        <v>.</v>
      </c>
      <c r="K601" s="241"/>
      <c r="L601" s="230" t="str">
        <f t="shared" si="77"/>
        <v>.</v>
      </c>
      <c r="M601" s="231" t="str">
        <f t="shared" si="78"/>
        <v>.</v>
      </c>
      <c r="N601" s="231" t="str">
        <f t="shared" si="79"/>
        <v>.</v>
      </c>
      <c r="O601" s="231" t="str">
        <f t="shared" si="80"/>
        <v>.</v>
      </c>
      <c r="P601" s="232" t="str">
        <f t="shared" si="82"/>
        <v>.</v>
      </c>
      <c r="Q601" s="233" t="str">
        <f t="shared" si="83"/>
        <v>.</v>
      </c>
      <c r="R601" s="140"/>
      <c r="S601" s="140"/>
      <c r="T601" s="140"/>
      <c r="U601" s="140"/>
      <c r="V601" s="140"/>
      <c r="W601" s="140"/>
      <c r="X601" s="140"/>
      <c r="Y601" s="140"/>
      <c r="Z601" s="140"/>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row>
    <row r="602" spans="1:57" outlineLevel="1" x14ac:dyDescent="0.2">
      <c r="A602" s="234">
        <f>'Faults data'!A602</f>
        <v>585</v>
      </c>
      <c r="B602" s="320">
        <f>'Faults data'!B602</f>
        <v>0</v>
      </c>
      <c r="C602" s="223">
        <f>IFERROR(MATCH('Faults data'!F602,Lists!$C$11:$C$14,0),0)</f>
        <v>0</v>
      </c>
      <c r="D602" s="216">
        <f>VALUE('Faults data'!I602)</f>
        <v>0</v>
      </c>
      <c r="E602" s="224">
        <f t="shared" si="81"/>
        <v>0</v>
      </c>
      <c r="F602" s="224">
        <f>'Faults data'!M602</f>
        <v>0</v>
      </c>
      <c r="G602" s="224" t="str">
        <f>IF('Faults data'!N602=$G$17,$G$17,".")</f>
        <v>.</v>
      </c>
      <c r="H602" s="224" t="str">
        <f>IF(ISNUMBER('Faults data'!L602),'Faults data'!L602,".")</f>
        <v>.</v>
      </c>
      <c r="I602" s="224">
        <f>IF('Faults data'!S602=Lists!$F$11,0,1)</f>
        <v>1</v>
      </c>
      <c r="J602" s="240" t="str">
        <f t="shared" si="76"/>
        <v>.</v>
      </c>
      <c r="K602" s="241"/>
      <c r="L602" s="230" t="str">
        <f t="shared" si="77"/>
        <v>.</v>
      </c>
      <c r="M602" s="231" t="str">
        <f t="shared" si="78"/>
        <v>.</v>
      </c>
      <c r="N602" s="231" t="str">
        <f t="shared" si="79"/>
        <v>.</v>
      </c>
      <c r="O602" s="231" t="str">
        <f t="shared" si="80"/>
        <v>.</v>
      </c>
      <c r="P602" s="232" t="str">
        <f t="shared" si="82"/>
        <v>.</v>
      </c>
      <c r="Q602" s="233" t="str">
        <f t="shared" si="83"/>
        <v>.</v>
      </c>
      <c r="R602" s="140"/>
      <c r="S602" s="140"/>
      <c r="T602" s="140"/>
      <c r="U602" s="140"/>
      <c r="V602" s="140"/>
      <c r="W602" s="140"/>
      <c r="X602" s="140"/>
      <c r="Y602" s="140"/>
      <c r="Z602" s="140"/>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row>
    <row r="603" spans="1:57" outlineLevel="1" x14ac:dyDescent="0.2">
      <c r="A603" s="234">
        <f>'Faults data'!A603</f>
        <v>586</v>
      </c>
      <c r="B603" s="320">
        <f>'Faults data'!B603</f>
        <v>0</v>
      </c>
      <c r="C603" s="223">
        <f>IFERROR(MATCH('Faults data'!F603,Lists!$C$11:$C$14,0),0)</f>
        <v>0</v>
      </c>
      <c r="D603" s="216">
        <f>VALUE('Faults data'!I603)</f>
        <v>0</v>
      </c>
      <c r="E603" s="224">
        <f t="shared" si="81"/>
        <v>0</v>
      </c>
      <c r="F603" s="224">
        <f>'Faults data'!M603</f>
        <v>0</v>
      </c>
      <c r="G603" s="224" t="str">
        <f>IF('Faults data'!N603=$G$17,$G$17,".")</f>
        <v>.</v>
      </c>
      <c r="H603" s="224" t="str">
        <f>IF(ISNUMBER('Faults data'!L603),'Faults data'!L603,".")</f>
        <v>.</v>
      </c>
      <c r="I603" s="224">
        <f>IF('Faults data'!S603=Lists!$F$11,0,1)</f>
        <v>1</v>
      </c>
      <c r="J603" s="240" t="str">
        <f t="shared" si="76"/>
        <v>.</v>
      </c>
      <c r="K603" s="241"/>
      <c r="L603" s="230" t="str">
        <f t="shared" si="77"/>
        <v>.</v>
      </c>
      <c r="M603" s="231" t="str">
        <f t="shared" si="78"/>
        <v>.</v>
      </c>
      <c r="N603" s="231" t="str">
        <f t="shared" si="79"/>
        <v>.</v>
      </c>
      <c r="O603" s="231" t="str">
        <f t="shared" si="80"/>
        <v>.</v>
      </c>
      <c r="P603" s="232" t="str">
        <f t="shared" si="82"/>
        <v>.</v>
      </c>
      <c r="Q603" s="233" t="str">
        <f t="shared" si="83"/>
        <v>.</v>
      </c>
      <c r="R603" s="140"/>
      <c r="S603" s="140"/>
      <c r="T603" s="140"/>
      <c r="U603" s="140"/>
      <c r="V603" s="140"/>
      <c r="W603" s="140"/>
      <c r="X603" s="140"/>
      <c r="Y603" s="140"/>
      <c r="Z603" s="140"/>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row>
    <row r="604" spans="1:57" outlineLevel="1" x14ac:dyDescent="0.2">
      <c r="A604" s="234">
        <f>'Faults data'!A604</f>
        <v>587</v>
      </c>
      <c r="B604" s="320">
        <f>'Faults data'!B604</f>
        <v>0</v>
      </c>
      <c r="C604" s="223">
        <f>IFERROR(MATCH('Faults data'!F604,Lists!$C$11:$C$14,0),0)</f>
        <v>0</v>
      </c>
      <c r="D604" s="216">
        <f>VALUE('Faults data'!I604)</f>
        <v>0</v>
      </c>
      <c r="E604" s="224">
        <f t="shared" si="81"/>
        <v>0</v>
      </c>
      <c r="F604" s="224">
        <f>'Faults data'!M604</f>
        <v>0</v>
      </c>
      <c r="G604" s="224" t="str">
        <f>IF('Faults data'!N604=$G$17,$G$17,".")</f>
        <v>.</v>
      </c>
      <c r="H604" s="224" t="str">
        <f>IF(ISNUMBER('Faults data'!L604),'Faults data'!L604,".")</f>
        <v>.</v>
      </c>
      <c r="I604" s="224">
        <f>IF('Faults data'!S604=Lists!$F$11,0,1)</f>
        <v>1</v>
      </c>
      <c r="J604" s="240" t="str">
        <f t="shared" si="76"/>
        <v>.</v>
      </c>
      <c r="K604" s="241"/>
      <c r="L604" s="230" t="str">
        <f t="shared" si="77"/>
        <v>.</v>
      </c>
      <c r="M604" s="231" t="str">
        <f t="shared" si="78"/>
        <v>.</v>
      </c>
      <c r="N604" s="231" t="str">
        <f t="shared" si="79"/>
        <v>.</v>
      </c>
      <c r="O604" s="231" t="str">
        <f t="shared" si="80"/>
        <v>.</v>
      </c>
      <c r="P604" s="232" t="str">
        <f t="shared" si="82"/>
        <v>.</v>
      </c>
      <c r="Q604" s="233" t="str">
        <f t="shared" si="83"/>
        <v>.</v>
      </c>
      <c r="R604" s="140"/>
      <c r="S604" s="140"/>
      <c r="T604" s="140"/>
      <c r="U604" s="140"/>
      <c r="V604" s="140"/>
      <c r="W604" s="140"/>
      <c r="X604" s="140"/>
      <c r="Y604" s="140"/>
      <c r="Z604" s="140"/>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row>
    <row r="605" spans="1:57" outlineLevel="1" x14ac:dyDescent="0.2">
      <c r="A605" s="234">
        <f>'Faults data'!A605</f>
        <v>588</v>
      </c>
      <c r="B605" s="320">
        <f>'Faults data'!B605</f>
        <v>0</v>
      </c>
      <c r="C605" s="223">
        <f>IFERROR(MATCH('Faults data'!F605,Lists!$C$11:$C$14,0),0)</f>
        <v>0</v>
      </c>
      <c r="D605" s="216">
        <f>VALUE('Faults data'!I605)</f>
        <v>0</v>
      </c>
      <c r="E605" s="224">
        <f t="shared" si="81"/>
        <v>0</v>
      </c>
      <c r="F605" s="224">
        <f>'Faults data'!M605</f>
        <v>0</v>
      </c>
      <c r="G605" s="224" t="str">
        <f>IF('Faults data'!N605=$G$17,$G$17,".")</f>
        <v>.</v>
      </c>
      <c r="H605" s="224" t="str">
        <f>IF(ISNUMBER('Faults data'!L605),'Faults data'!L605,".")</f>
        <v>.</v>
      </c>
      <c r="I605" s="224">
        <f>IF('Faults data'!S605=Lists!$F$11,0,1)</f>
        <v>1</v>
      </c>
      <c r="J605" s="240" t="str">
        <f t="shared" si="76"/>
        <v>.</v>
      </c>
      <c r="K605" s="241"/>
      <c r="L605" s="230" t="str">
        <f t="shared" si="77"/>
        <v>.</v>
      </c>
      <c r="M605" s="231" t="str">
        <f t="shared" si="78"/>
        <v>.</v>
      </c>
      <c r="N605" s="231" t="str">
        <f t="shared" si="79"/>
        <v>.</v>
      </c>
      <c r="O605" s="231" t="str">
        <f t="shared" si="80"/>
        <v>.</v>
      </c>
      <c r="P605" s="232" t="str">
        <f t="shared" si="82"/>
        <v>.</v>
      </c>
      <c r="Q605" s="233" t="str">
        <f t="shared" si="83"/>
        <v>.</v>
      </c>
      <c r="R605" s="140"/>
      <c r="S605" s="140"/>
      <c r="T605" s="140"/>
      <c r="U605" s="140"/>
      <c r="V605" s="140"/>
      <c r="W605" s="140"/>
      <c r="X605" s="140"/>
      <c r="Y605" s="140"/>
      <c r="Z605" s="140"/>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row>
    <row r="606" spans="1:57" outlineLevel="1" x14ac:dyDescent="0.2">
      <c r="A606" s="234">
        <f>'Faults data'!A606</f>
        <v>589</v>
      </c>
      <c r="B606" s="320">
        <f>'Faults data'!B606</f>
        <v>0</v>
      </c>
      <c r="C606" s="223">
        <f>IFERROR(MATCH('Faults data'!F606,Lists!$C$11:$C$14,0),0)</f>
        <v>0</v>
      </c>
      <c r="D606" s="216">
        <f>VALUE('Faults data'!I606)</f>
        <v>0</v>
      </c>
      <c r="E606" s="224">
        <f t="shared" si="81"/>
        <v>0</v>
      </c>
      <c r="F606" s="224">
        <f>'Faults data'!M606</f>
        <v>0</v>
      </c>
      <c r="G606" s="224" t="str">
        <f>IF('Faults data'!N606=$G$17,$G$17,".")</f>
        <v>.</v>
      </c>
      <c r="H606" s="224" t="str">
        <f>IF(ISNUMBER('Faults data'!L606),'Faults data'!L606,".")</f>
        <v>.</v>
      </c>
      <c r="I606" s="224">
        <f>IF('Faults data'!S606=Lists!$F$11,0,1)</f>
        <v>1</v>
      </c>
      <c r="J606" s="240" t="str">
        <f t="shared" si="76"/>
        <v>.</v>
      </c>
      <c r="K606" s="241"/>
      <c r="L606" s="230" t="str">
        <f t="shared" si="77"/>
        <v>.</v>
      </c>
      <c r="M606" s="231" t="str">
        <f t="shared" si="78"/>
        <v>.</v>
      </c>
      <c r="N606" s="231" t="str">
        <f t="shared" si="79"/>
        <v>.</v>
      </c>
      <c r="O606" s="231" t="str">
        <f t="shared" si="80"/>
        <v>.</v>
      </c>
      <c r="P606" s="232" t="str">
        <f t="shared" si="82"/>
        <v>.</v>
      </c>
      <c r="Q606" s="233" t="str">
        <f t="shared" si="83"/>
        <v>.</v>
      </c>
      <c r="R606" s="140"/>
      <c r="S606" s="140"/>
      <c r="T606" s="140"/>
      <c r="U606" s="140"/>
      <c r="V606" s="140"/>
      <c r="W606" s="140"/>
      <c r="X606" s="140"/>
      <c r="Y606" s="140"/>
      <c r="Z606" s="140"/>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row>
    <row r="607" spans="1:57" outlineLevel="1" x14ac:dyDescent="0.2">
      <c r="A607" s="234">
        <f>'Faults data'!A607</f>
        <v>590</v>
      </c>
      <c r="B607" s="320">
        <f>'Faults data'!B607</f>
        <v>0</v>
      </c>
      <c r="C607" s="223">
        <f>IFERROR(MATCH('Faults data'!F607,Lists!$C$11:$C$14,0),0)</f>
        <v>0</v>
      </c>
      <c r="D607" s="216">
        <f>VALUE('Faults data'!I607)</f>
        <v>0</v>
      </c>
      <c r="E607" s="224">
        <f t="shared" si="81"/>
        <v>0</v>
      </c>
      <c r="F607" s="224">
        <f>'Faults data'!M607</f>
        <v>0</v>
      </c>
      <c r="G607" s="224" t="str">
        <f>IF('Faults data'!N607=$G$17,$G$17,".")</f>
        <v>.</v>
      </c>
      <c r="H607" s="224" t="str">
        <f>IF(ISNUMBER('Faults data'!L607),'Faults data'!L607,".")</f>
        <v>.</v>
      </c>
      <c r="I607" s="224">
        <f>IF('Faults data'!S607=Lists!$F$11,0,1)</f>
        <v>1</v>
      </c>
      <c r="J607" s="240" t="str">
        <f t="shared" si="76"/>
        <v>.</v>
      </c>
      <c r="K607" s="241"/>
      <c r="L607" s="230" t="str">
        <f t="shared" si="77"/>
        <v>.</v>
      </c>
      <c r="M607" s="231" t="str">
        <f t="shared" si="78"/>
        <v>.</v>
      </c>
      <c r="N607" s="231" t="str">
        <f t="shared" si="79"/>
        <v>.</v>
      </c>
      <c r="O607" s="231" t="str">
        <f t="shared" si="80"/>
        <v>.</v>
      </c>
      <c r="P607" s="232" t="str">
        <f t="shared" si="82"/>
        <v>.</v>
      </c>
      <c r="Q607" s="233" t="str">
        <f t="shared" si="83"/>
        <v>.</v>
      </c>
      <c r="R607" s="140"/>
      <c r="S607" s="140"/>
      <c r="T607" s="140"/>
      <c r="U607" s="140"/>
      <c r="V607" s="140"/>
      <c r="W607" s="140"/>
      <c r="X607" s="140"/>
      <c r="Y607" s="140"/>
      <c r="Z607" s="140"/>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row>
    <row r="608" spans="1:57" outlineLevel="1" x14ac:dyDescent="0.2">
      <c r="A608" s="234">
        <f>'Faults data'!A608</f>
        <v>591</v>
      </c>
      <c r="B608" s="320">
        <f>'Faults data'!B608</f>
        <v>0</v>
      </c>
      <c r="C608" s="223">
        <f>IFERROR(MATCH('Faults data'!F608,Lists!$C$11:$C$14,0),0)</f>
        <v>0</v>
      </c>
      <c r="D608" s="216">
        <f>VALUE('Faults data'!I608)</f>
        <v>0</v>
      </c>
      <c r="E608" s="224">
        <f t="shared" si="81"/>
        <v>0</v>
      </c>
      <c r="F608" s="224">
        <f>'Faults data'!M608</f>
        <v>0</v>
      </c>
      <c r="G608" s="224" t="str">
        <f>IF('Faults data'!N608=$G$17,$G$17,".")</f>
        <v>.</v>
      </c>
      <c r="H608" s="224" t="str">
        <f>IF(ISNUMBER('Faults data'!L608),'Faults data'!L608,".")</f>
        <v>.</v>
      </c>
      <c r="I608" s="224">
        <f>IF('Faults data'!S608=Lists!$F$11,0,1)</f>
        <v>1</v>
      </c>
      <c r="J608" s="240" t="str">
        <f t="shared" si="76"/>
        <v>.</v>
      </c>
      <c r="K608" s="241"/>
      <c r="L608" s="230" t="str">
        <f t="shared" si="77"/>
        <v>.</v>
      </c>
      <c r="M608" s="231" t="str">
        <f t="shared" si="78"/>
        <v>.</v>
      </c>
      <c r="N608" s="231" t="str">
        <f t="shared" si="79"/>
        <v>.</v>
      </c>
      <c r="O608" s="231" t="str">
        <f t="shared" si="80"/>
        <v>.</v>
      </c>
      <c r="P608" s="232" t="str">
        <f t="shared" si="82"/>
        <v>.</v>
      </c>
      <c r="Q608" s="233" t="str">
        <f t="shared" si="83"/>
        <v>.</v>
      </c>
      <c r="R608" s="140"/>
      <c r="S608" s="140"/>
      <c r="T608" s="140"/>
      <c r="U608" s="140"/>
      <c r="V608" s="140"/>
      <c r="W608" s="140"/>
      <c r="X608" s="140"/>
      <c r="Y608" s="140"/>
      <c r="Z608" s="140"/>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row>
    <row r="609" spans="1:57" outlineLevel="1" x14ac:dyDescent="0.2">
      <c r="A609" s="234">
        <f>'Faults data'!A609</f>
        <v>592</v>
      </c>
      <c r="B609" s="320">
        <f>'Faults data'!B609</f>
        <v>0</v>
      </c>
      <c r="C609" s="223">
        <f>IFERROR(MATCH('Faults data'!F609,Lists!$C$11:$C$14,0),0)</f>
        <v>0</v>
      </c>
      <c r="D609" s="216">
        <f>VALUE('Faults data'!I609)</f>
        <v>0</v>
      </c>
      <c r="E609" s="224">
        <f t="shared" si="81"/>
        <v>0</v>
      </c>
      <c r="F609" s="224">
        <f>'Faults data'!M609</f>
        <v>0</v>
      </c>
      <c r="G609" s="224" t="str">
        <f>IF('Faults data'!N609=$G$17,$G$17,".")</f>
        <v>.</v>
      </c>
      <c r="H609" s="224" t="str">
        <f>IF(ISNUMBER('Faults data'!L609),'Faults data'!L609,".")</f>
        <v>.</v>
      </c>
      <c r="I609" s="224">
        <f>IF('Faults data'!S609=Lists!$F$11,0,1)</f>
        <v>1</v>
      </c>
      <c r="J609" s="240" t="str">
        <f t="shared" si="76"/>
        <v>.</v>
      </c>
      <c r="K609" s="241"/>
      <c r="L609" s="230" t="str">
        <f t="shared" si="77"/>
        <v>.</v>
      </c>
      <c r="M609" s="231" t="str">
        <f t="shared" si="78"/>
        <v>.</v>
      </c>
      <c r="N609" s="231" t="str">
        <f t="shared" si="79"/>
        <v>.</v>
      </c>
      <c r="O609" s="231" t="str">
        <f t="shared" si="80"/>
        <v>.</v>
      </c>
      <c r="P609" s="232" t="str">
        <f t="shared" si="82"/>
        <v>.</v>
      </c>
      <c r="Q609" s="233" t="str">
        <f t="shared" si="83"/>
        <v>.</v>
      </c>
      <c r="R609" s="140"/>
      <c r="S609" s="140"/>
      <c r="T609" s="140"/>
      <c r="U609" s="140"/>
      <c r="V609" s="140"/>
      <c r="W609" s="140"/>
      <c r="X609" s="140"/>
      <c r="Y609" s="140"/>
      <c r="Z609" s="140"/>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row>
    <row r="610" spans="1:57" outlineLevel="1" x14ac:dyDescent="0.2">
      <c r="A610" s="234">
        <f>'Faults data'!A610</f>
        <v>593</v>
      </c>
      <c r="B610" s="320">
        <f>'Faults data'!B610</f>
        <v>0</v>
      </c>
      <c r="C610" s="223">
        <f>IFERROR(MATCH('Faults data'!F610,Lists!$C$11:$C$14,0),0)</f>
        <v>0</v>
      </c>
      <c r="D610" s="216">
        <f>VALUE('Faults data'!I610)</f>
        <v>0</v>
      </c>
      <c r="E610" s="224">
        <f t="shared" si="81"/>
        <v>0</v>
      </c>
      <c r="F610" s="224">
        <f>'Faults data'!M610</f>
        <v>0</v>
      </c>
      <c r="G610" s="224" t="str">
        <f>IF('Faults data'!N610=$G$17,$G$17,".")</f>
        <v>.</v>
      </c>
      <c r="H610" s="224" t="str">
        <f>IF(ISNUMBER('Faults data'!L610),'Faults data'!L610,".")</f>
        <v>.</v>
      </c>
      <c r="I610" s="224">
        <f>IF('Faults data'!S610=Lists!$F$11,0,1)</f>
        <v>1</v>
      </c>
      <c r="J610" s="240" t="str">
        <f t="shared" si="76"/>
        <v>.</v>
      </c>
      <c r="K610" s="241"/>
      <c r="L610" s="230" t="str">
        <f t="shared" si="77"/>
        <v>.</v>
      </c>
      <c r="M610" s="231" t="str">
        <f t="shared" si="78"/>
        <v>.</v>
      </c>
      <c r="N610" s="231" t="str">
        <f t="shared" si="79"/>
        <v>.</v>
      </c>
      <c r="O610" s="231" t="str">
        <f t="shared" si="80"/>
        <v>.</v>
      </c>
      <c r="P610" s="232" t="str">
        <f t="shared" si="82"/>
        <v>.</v>
      </c>
      <c r="Q610" s="233" t="str">
        <f t="shared" si="83"/>
        <v>.</v>
      </c>
      <c r="R610" s="140"/>
      <c r="S610" s="140"/>
      <c r="T610" s="140"/>
      <c r="U610" s="140"/>
      <c r="V610" s="140"/>
      <c r="W610" s="140"/>
      <c r="X610" s="140"/>
      <c r="Y610" s="140"/>
      <c r="Z610" s="14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row>
    <row r="611" spans="1:57" outlineLevel="1" x14ac:dyDescent="0.2">
      <c r="A611" s="234">
        <f>'Faults data'!A611</f>
        <v>594</v>
      </c>
      <c r="B611" s="320">
        <f>'Faults data'!B611</f>
        <v>0</v>
      </c>
      <c r="C611" s="223">
        <f>IFERROR(MATCH('Faults data'!F611,Lists!$C$11:$C$14,0),0)</f>
        <v>0</v>
      </c>
      <c r="D611" s="216">
        <f>VALUE('Faults data'!I611)</f>
        <v>0</v>
      </c>
      <c r="E611" s="224">
        <f t="shared" si="81"/>
        <v>0</v>
      </c>
      <c r="F611" s="224">
        <f>'Faults data'!M611</f>
        <v>0</v>
      </c>
      <c r="G611" s="224" t="str">
        <f>IF('Faults data'!N611=$G$17,$G$17,".")</f>
        <v>.</v>
      </c>
      <c r="H611" s="224" t="str">
        <f>IF(ISNUMBER('Faults data'!L611),'Faults data'!L611,".")</f>
        <v>.</v>
      </c>
      <c r="I611" s="224">
        <f>IF('Faults data'!S611=Lists!$F$11,0,1)</f>
        <v>1</v>
      </c>
      <c r="J611" s="240" t="str">
        <f t="shared" si="76"/>
        <v>.</v>
      </c>
      <c r="K611" s="241"/>
      <c r="L611" s="230" t="str">
        <f t="shared" si="77"/>
        <v>.</v>
      </c>
      <c r="M611" s="231" t="str">
        <f t="shared" si="78"/>
        <v>.</v>
      </c>
      <c r="N611" s="231" t="str">
        <f t="shared" si="79"/>
        <v>.</v>
      </c>
      <c r="O611" s="231" t="str">
        <f t="shared" si="80"/>
        <v>.</v>
      </c>
      <c r="P611" s="232" t="str">
        <f t="shared" si="82"/>
        <v>.</v>
      </c>
      <c r="Q611" s="233" t="str">
        <f t="shared" si="83"/>
        <v>.</v>
      </c>
      <c r="R611" s="140"/>
      <c r="S611" s="140"/>
      <c r="T611" s="140"/>
      <c r="U611" s="140"/>
      <c r="V611" s="140"/>
      <c r="W611" s="140"/>
      <c r="X611" s="140"/>
      <c r="Y611" s="140"/>
      <c r="Z611" s="140"/>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row>
    <row r="612" spans="1:57" outlineLevel="1" x14ac:dyDescent="0.2">
      <c r="A612" s="234">
        <f>'Faults data'!A612</f>
        <v>595</v>
      </c>
      <c r="B612" s="320">
        <f>'Faults data'!B612</f>
        <v>0</v>
      </c>
      <c r="C612" s="223">
        <f>IFERROR(MATCH('Faults data'!F612,Lists!$C$11:$C$14,0),0)</f>
        <v>0</v>
      </c>
      <c r="D612" s="216">
        <f>VALUE('Faults data'!I612)</f>
        <v>0</v>
      </c>
      <c r="E612" s="224">
        <f t="shared" si="81"/>
        <v>0</v>
      </c>
      <c r="F612" s="224">
        <f>'Faults data'!M612</f>
        <v>0</v>
      </c>
      <c r="G612" s="224" t="str">
        <f>IF('Faults data'!N612=$G$17,$G$17,".")</f>
        <v>.</v>
      </c>
      <c r="H612" s="224" t="str">
        <f>IF(ISNUMBER('Faults data'!L612),'Faults data'!L612,".")</f>
        <v>.</v>
      </c>
      <c r="I612" s="224">
        <f>IF('Faults data'!S612=Lists!$F$11,0,1)</f>
        <v>1</v>
      </c>
      <c r="J612" s="240" t="str">
        <f t="shared" si="76"/>
        <v>.</v>
      </c>
      <c r="K612" s="241"/>
      <c r="L612" s="230" t="str">
        <f t="shared" si="77"/>
        <v>.</v>
      </c>
      <c r="M612" s="231" t="str">
        <f t="shared" si="78"/>
        <v>.</v>
      </c>
      <c r="N612" s="231" t="str">
        <f t="shared" si="79"/>
        <v>.</v>
      </c>
      <c r="O612" s="231" t="str">
        <f t="shared" si="80"/>
        <v>.</v>
      </c>
      <c r="P612" s="232" t="str">
        <f t="shared" si="82"/>
        <v>.</v>
      </c>
      <c r="Q612" s="233" t="str">
        <f t="shared" si="83"/>
        <v>.</v>
      </c>
      <c r="R612" s="140"/>
      <c r="S612" s="140"/>
      <c r="T612" s="140"/>
      <c r="U612" s="140"/>
      <c r="V612" s="140"/>
      <c r="W612" s="140"/>
      <c r="X612" s="140"/>
      <c r="Y612" s="140"/>
      <c r="Z612" s="140"/>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row>
    <row r="613" spans="1:57" outlineLevel="1" x14ac:dyDescent="0.2">
      <c r="A613" s="234">
        <f>'Faults data'!A613</f>
        <v>596</v>
      </c>
      <c r="B613" s="320">
        <f>'Faults data'!B613</f>
        <v>0</v>
      </c>
      <c r="C613" s="223">
        <f>IFERROR(MATCH('Faults data'!F613,Lists!$C$11:$C$14,0),0)</f>
        <v>0</v>
      </c>
      <c r="D613" s="216">
        <f>VALUE('Faults data'!I613)</f>
        <v>0</v>
      </c>
      <c r="E613" s="224">
        <f t="shared" si="81"/>
        <v>0</v>
      </c>
      <c r="F613" s="224">
        <f>'Faults data'!M613</f>
        <v>0</v>
      </c>
      <c r="G613" s="224" t="str">
        <f>IF('Faults data'!N613=$G$17,$G$17,".")</f>
        <v>.</v>
      </c>
      <c r="H613" s="224" t="str">
        <f>IF(ISNUMBER('Faults data'!L613),'Faults data'!L613,".")</f>
        <v>.</v>
      </c>
      <c r="I613" s="224">
        <f>IF('Faults data'!S613=Lists!$F$11,0,1)</f>
        <v>1</v>
      </c>
      <c r="J613" s="240" t="str">
        <f t="shared" si="76"/>
        <v>.</v>
      </c>
      <c r="K613" s="241"/>
      <c r="L613" s="230" t="str">
        <f t="shared" si="77"/>
        <v>.</v>
      </c>
      <c r="M613" s="231" t="str">
        <f t="shared" si="78"/>
        <v>.</v>
      </c>
      <c r="N613" s="231" t="str">
        <f t="shared" si="79"/>
        <v>.</v>
      </c>
      <c r="O613" s="231" t="str">
        <f t="shared" si="80"/>
        <v>.</v>
      </c>
      <c r="P613" s="232" t="str">
        <f t="shared" si="82"/>
        <v>.</v>
      </c>
      <c r="Q613" s="233" t="str">
        <f t="shared" si="83"/>
        <v>.</v>
      </c>
      <c r="R613" s="140"/>
      <c r="S613" s="140"/>
      <c r="T613" s="140"/>
      <c r="U613" s="140"/>
      <c r="V613" s="140"/>
      <c r="W613" s="140"/>
      <c r="X613" s="140"/>
      <c r="Y613" s="140"/>
      <c r="Z613" s="140"/>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row>
    <row r="614" spans="1:57" outlineLevel="1" x14ac:dyDescent="0.2">
      <c r="A614" s="234">
        <f>'Faults data'!A614</f>
        <v>597</v>
      </c>
      <c r="B614" s="320">
        <f>'Faults data'!B614</f>
        <v>0</v>
      </c>
      <c r="C614" s="223">
        <f>IFERROR(MATCH('Faults data'!F614,Lists!$C$11:$C$14,0),0)</f>
        <v>0</v>
      </c>
      <c r="D614" s="216">
        <f>VALUE('Faults data'!I614)</f>
        <v>0</v>
      </c>
      <c r="E614" s="224">
        <f t="shared" si="81"/>
        <v>0</v>
      </c>
      <c r="F614" s="224">
        <f>'Faults data'!M614</f>
        <v>0</v>
      </c>
      <c r="G614" s="224" t="str">
        <f>IF('Faults data'!N614=$G$17,$G$17,".")</f>
        <v>.</v>
      </c>
      <c r="H614" s="224" t="str">
        <f>IF(ISNUMBER('Faults data'!L614),'Faults data'!L614,".")</f>
        <v>.</v>
      </c>
      <c r="I614" s="224">
        <f>IF('Faults data'!S614=Lists!$F$11,0,1)</f>
        <v>1</v>
      </c>
      <c r="J614" s="240" t="str">
        <f t="shared" si="76"/>
        <v>.</v>
      </c>
      <c r="K614" s="241"/>
      <c r="L614" s="230" t="str">
        <f t="shared" si="77"/>
        <v>.</v>
      </c>
      <c r="M614" s="231" t="str">
        <f t="shared" si="78"/>
        <v>.</v>
      </c>
      <c r="N614" s="231" t="str">
        <f t="shared" si="79"/>
        <v>.</v>
      </c>
      <c r="O614" s="231" t="str">
        <f t="shared" si="80"/>
        <v>.</v>
      </c>
      <c r="P614" s="232" t="str">
        <f t="shared" si="82"/>
        <v>.</v>
      </c>
      <c r="Q614" s="233" t="str">
        <f t="shared" si="83"/>
        <v>.</v>
      </c>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row>
    <row r="615" spans="1:57" outlineLevel="1" x14ac:dyDescent="0.2">
      <c r="A615" s="234">
        <f>'Faults data'!A615</f>
        <v>598</v>
      </c>
      <c r="B615" s="320">
        <f>'Faults data'!B615</f>
        <v>0</v>
      </c>
      <c r="C615" s="223">
        <f>IFERROR(MATCH('Faults data'!F615,Lists!$C$11:$C$14,0),0)</f>
        <v>0</v>
      </c>
      <c r="D615" s="216">
        <f>VALUE('Faults data'!I615)</f>
        <v>0</v>
      </c>
      <c r="E615" s="224">
        <f t="shared" si="81"/>
        <v>0</v>
      </c>
      <c r="F615" s="224">
        <f>'Faults data'!M615</f>
        <v>0</v>
      </c>
      <c r="G615" s="224" t="str">
        <f>IF('Faults data'!N615=$G$17,$G$17,".")</f>
        <v>.</v>
      </c>
      <c r="H615" s="224" t="str">
        <f>IF(ISNUMBER('Faults data'!L615),'Faults data'!L615,".")</f>
        <v>.</v>
      </c>
      <c r="I615" s="224">
        <f>IF('Faults data'!S615=Lists!$F$11,0,1)</f>
        <v>1</v>
      </c>
      <c r="J615" s="240" t="str">
        <f t="shared" si="76"/>
        <v>.</v>
      </c>
      <c r="K615" s="241"/>
      <c r="L615" s="230" t="str">
        <f t="shared" si="77"/>
        <v>.</v>
      </c>
      <c r="M615" s="231" t="str">
        <f t="shared" si="78"/>
        <v>.</v>
      </c>
      <c r="N615" s="231" t="str">
        <f t="shared" si="79"/>
        <v>.</v>
      </c>
      <c r="O615" s="231" t="str">
        <f t="shared" si="80"/>
        <v>.</v>
      </c>
      <c r="P615" s="232" t="str">
        <f t="shared" si="82"/>
        <v>.</v>
      </c>
      <c r="Q615" s="233" t="str">
        <f t="shared" si="83"/>
        <v>.</v>
      </c>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row>
    <row r="616" spans="1:57" outlineLevel="1" x14ac:dyDescent="0.2">
      <c r="A616" s="234">
        <f>'Faults data'!A616</f>
        <v>599</v>
      </c>
      <c r="B616" s="320">
        <f>'Faults data'!B616</f>
        <v>0</v>
      </c>
      <c r="C616" s="223">
        <f>IFERROR(MATCH('Faults data'!F616,Lists!$C$11:$C$14,0),0)</f>
        <v>0</v>
      </c>
      <c r="D616" s="216">
        <f>VALUE('Faults data'!I616)</f>
        <v>0</v>
      </c>
      <c r="E616" s="224">
        <f t="shared" si="81"/>
        <v>0</v>
      </c>
      <c r="F616" s="224">
        <f>'Faults data'!M616</f>
        <v>0</v>
      </c>
      <c r="G616" s="224" t="str">
        <f>IF('Faults data'!N616=$G$17,$G$17,".")</f>
        <v>.</v>
      </c>
      <c r="H616" s="224" t="str">
        <f>IF(ISNUMBER('Faults data'!L616),'Faults data'!L616,".")</f>
        <v>.</v>
      </c>
      <c r="I616" s="224">
        <f>IF('Faults data'!S616=Lists!$F$11,0,1)</f>
        <v>1</v>
      </c>
      <c r="J616" s="240" t="str">
        <f t="shared" si="76"/>
        <v>.</v>
      </c>
      <c r="K616" s="241"/>
      <c r="L616" s="230" t="str">
        <f t="shared" si="77"/>
        <v>.</v>
      </c>
      <c r="M616" s="231" t="str">
        <f t="shared" si="78"/>
        <v>.</v>
      </c>
      <c r="N616" s="231" t="str">
        <f t="shared" si="79"/>
        <v>.</v>
      </c>
      <c r="O616" s="231" t="str">
        <f t="shared" si="80"/>
        <v>.</v>
      </c>
      <c r="P616" s="232" t="str">
        <f t="shared" si="82"/>
        <v>.</v>
      </c>
      <c r="Q616" s="233" t="str">
        <f t="shared" si="83"/>
        <v>.</v>
      </c>
      <c r="R616" s="140"/>
      <c r="S616" s="140"/>
      <c r="T616" s="140"/>
      <c r="U616" s="140"/>
      <c r="V616" s="140"/>
      <c r="W616" s="140"/>
      <c r="X616" s="140"/>
      <c r="Y616" s="140"/>
      <c r="Z616" s="140"/>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row>
    <row r="617" spans="1:57" outlineLevel="1" x14ac:dyDescent="0.2">
      <c r="A617" s="234">
        <f>'Faults data'!A617</f>
        <v>600</v>
      </c>
      <c r="B617" s="320">
        <f>'Faults data'!B617</f>
        <v>0</v>
      </c>
      <c r="C617" s="223">
        <f>IFERROR(MATCH('Faults data'!F617,Lists!$C$11:$C$14,0),0)</f>
        <v>0</v>
      </c>
      <c r="D617" s="216">
        <f>VALUE('Faults data'!I617)</f>
        <v>0</v>
      </c>
      <c r="E617" s="224">
        <f t="shared" si="81"/>
        <v>0</v>
      </c>
      <c r="F617" s="224">
        <f>'Faults data'!M617</f>
        <v>0</v>
      </c>
      <c r="G617" s="224" t="str">
        <f>IF('Faults data'!N617=$G$17,$G$17,".")</f>
        <v>.</v>
      </c>
      <c r="H617" s="224" t="str">
        <f>IF(ISNUMBER('Faults data'!L617),'Faults data'!L617,".")</f>
        <v>.</v>
      </c>
      <c r="I617" s="224">
        <f>IF('Faults data'!S617=Lists!$F$11,0,1)</f>
        <v>1</v>
      </c>
      <c r="J617" s="240" t="str">
        <f t="shared" si="76"/>
        <v>.</v>
      </c>
      <c r="K617" s="241"/>
      <c r="L617" s="230" t="str">
        <f t="shared" si="77"/>
        <v>.</v>
      </c>
      <c r="M617" s="231" t="str">
        <f t="shared" si="78"/>
        <v>.</v>
      </c>
      <c r="N617" s="231" t="str">
        <f t="shared" si="79"/>
        <v>.</v>
      </c>
      <c r="O617" s="231" t="str">
        <f t="shared" si="80"/>
        <v>.</v>
      </c>
      <c r="P617" s="232" t="str">
        <f t="shared" si="82"/>
        <v>.</v>
      </c>
      <c r="Q617" s="233" t="str">
        <f t="shared" si="83"/>
        <v>.</v>
      </c>
      <c r="R617" s="140"/>
      <c r="S617" s="140"/>
      <c r="T617" s="140"/>
      <c r="U617" s="140"/>
      <c r="V617" s="140"/>
      <c r="W617" s="140"/>
      <c r="X617" s="140"/>
      <c r="Y617" s="140"/>
      <c r="Z617" s="140"/>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row>
    <row r="618" spans="1:57" outlineLevel="1" x14ac:dyDescent="0.2">
      <c r="A618" s="234">
        <f>'Faults data'!A618</f>
        <v>601</v>
      </c>
      <c r="B618" s="320">
        <f>'Faults data'!B618</f>
        <v>0</v>
      </c>
      <c r="C618" s="223">
        <f>IFERROR(MATCH('Faults data'!F618,Lists!$C$11:$C$14,0),0)</f>
        <v>0</v>
      </c>
      <c r="D618" s="216">
        <f>VALUE('Faults data'!I618)</f>
        <v>0</v>
      </c>
      <c r="E618" s="224">
        <f t="shared" si="81"/>
        <v>0</v>
      </c>
      <c r="F618" s="224">
        <f>'Faults data'!M618</f>
        <v>0</v>
      </c>
      <c r="G618" s="224" t="str">
        <f>IF('Faults data'!N618=$G$17,$G$17,".")</f>
        <v>.</v>
      </c>
      <c r="H618" s="224" t="str">
        <f>IF(ISNUMBER('Faults data'!L618),'Faults data'!L618,".")</f>
        <v>.</v>
      </c>
      <c r="I618" s="224">
        <f>IF('Faults data'!S618=Lists!$F$11,0,1)</f>
        <v>1</v>
      </c>
      <c r="J618" s="240" t="str">
        <f t="shared" si="76"/>
        <v>.</v>
      </c>
      <c r="K618" s="241"/>
      <c r="L618" s="230" t="str">
        <f t="shared" si="77"/>
        <v>.</v>
      </c>
      <c r="M618" s="231" t="str">
        <f t="shared" si="78"/>
        <v>.</v>
      </c>
      <c r="N618" s="231" t="str">
        <f t="shared" si="79"/>
        <v>.</v>
      </c>
      <c r="O618" s="231" t="str">
        <f t="shared" si="80"/>
        <v>.</v>
      </c>
      <c r="P618" s="232" t="str">
        <f t="shared" si="82"/>
        <v>.</v>
      </c>
      <c r="Q618" s="233" t="str">
        <f t="shared" si="83"/>
        <v>.</v>
      </c>
      <c r="R618" s="140"/>
      <c r="S618" s="140"/>
      <c r="T618" s="140"/>
      <c r="U618" s="140"/>
      <c r="V618" s="140"/>
      <c r="W618" s="140"/>
      <c r="X618" s="140"/>
      <c r="Y618" s="140"/>
      <c r="Z618" s="140"/>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row>
    <row r="619" spans="1:57" outlineLevel="1" x14ac:dyDescent="0.2">
      <c r="A619" s="234">
        <f>'Faults data'!A619</f>
        <v>602</v>
      </c>
      <c r="B619" s="320">
        <f>'Faults data'!B619</f>
        <v>0</v>
      </c>
      <c r="C619" s="223">
        <f>IFERROR(MATCH('Faults data'!F619,Lists!$C$11:$C$14,0),0)</f>
        <v>0</v>
      </c>
      <c r="D619" s="216">
        <f>VALUE('Faults data'!I619)</f>
        <v>0</v>
      </c>
      <c r="E619" s="224">
        <f t="shared" si="81"/>
        <v>0</v>
      </c>
      <c r="F619" s="224">
        <f>'Faults data'!M619</f>
        <v>0</v>
      </c>
      <c r="G619" s="224" t="str">
        <f>IF('Faults data'!N619=$G$17,$G$17,".")</f>
        <v>.</v>
      </c>
      <c r="H619" s="224" t="str">
        <f>IF(ISNUMBER('Faults data'!L619),'Faults data'!L619,".")</f>
        <v>.</v>
      </c>
      <c r="I619" s="224">
        <f>IF('Faults data'!S619=Lists!$F$11,0,1)</f>
        <v>1</v>
      </c>
      <c r="J619" s="240" t="str">
        <f t="shared" si="76"/>
        <v>.</v>
      </c>
      <c r="K619" s="241"/>
      <c r="L619" s="230" t="str">
        <f t="shared" si="77"/>
        <v>.</v>
      </c>
      <c r="M619" s="231" t="str">
        <f t="shared" si="78"/>
        <v>.</v>
      </c>
      <c r="N619" s="231" t="str">
        <f t="shared" si="79"/>
        <v>.</v>
      </c>
      <c r="O619" s="231" t="str">
        <f t="shared" si="80"/>
        <v>.</v>
      </c>
      <c r="P619" s="232" t="str">
        <f t="shared" si="82"/>
        <v>.</v>
      </c>
      <c r="Q619" s="233" t="str">
        <f t="shared" si="83"/>
        <v>.</v>
      </c>
      <c r="R619" s="140"/>
      <c r="S619" s="140"/>
      <c r="T619" s="140"/>
      <c r="U619" s="140"/>
      <c r="V619" s="140"/>
      <c r="W619" s="140"/>
      <c r="X619" s="140"/>
      <c r="Y619" s="140"/>
      <c r="Z619" s="140"/>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row>
    <row r="620" spans="1:57" outlineLevel="1" x14ac:dyDescent="0.2">
      <c r="A620" s="234">
        <f>'Faults data'!A620</f>
        <v>603</v>
      </c>
      <c r="B620" s="320">
        <f>'Faults data'!B620</f>
        <v>0</v>
      </c>
      <c r="C620" s="223">
        <f>IFERROR(MATCH('Faults data'!F620,Lists!$C$11:$C$14,0),0)</f>
        <v>0</v>
      </c>
      <c r="D620" s="216">
        <f>VALUE('Faults data'!I620)</f>
        <v>0</v>
      </c>
      <c r="E620" s="224">
        <f t="shared" si="81"/>
        <v>0</v>
      </c>
      <c r="F620" s="224">
        <f>'Faults data'!M620</f>
        <v>0</v>
      </c>
      <c r="G620" s="224" t="str">
        <f>IF('Faults data'!N620=$G$17,$G$17,".")</f>
        <v>.</v>
      </c>
      <c r="H620" s="224" t="str">
        <f>IF(ISNUMBER('Faults data'!L620),'Faults data'!L620,".")</f>
        <v>.</v>
      </c>
      <c r="I620" s="224">
        <f>IF('Faults data'!S620=Lists!$F$11,0,1)</f>
        <v>1</v>
      </c>
      <c r="J620" s="240" t="str">
        <f t="shared" si="76"/>
        <v>.</v>
      </c>
      <c r="K620" s="241"/>
      <c r="L620" s="230" t="str">
        <f t="shared" si="77"/>
        <v>.</v>
      </c>
      <c r="M620" s="231" t="str">
        <f t="shared" si="78"/>
        <v>.</v>
      </c>
      <c r="N620" s="231" t="str">
        <f t="shared" si="79"/>
        <v>.</v>
      </c>
      <c r="O620" s="231" t="str">
        <f t="shared" si="80"/>
        <v>.</v>
      </c>
      <c r="P620" s="232" t="str">
        <f t="shared" si="82"/>
        <v>.</v>
      </c>
      <c r="Q620" s="233" t="str">
        <f t="shared" si="83"/>
        <v>.</v>
      </c>
      <c r="R620" s="140"/>
      <c r="S620" s="140"/>
      <c r="T620" s="140"/>
      <c r="U620" s="140"/>
      <c r="V620" s="140"/>
      <c r="W620" s="140"/>
      <c r="X620" s="140"/>
      <c r="Y620" s="140"/>
      <c r="Z620" s="14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row>
    <row r="621" spans="1:57" outlineLevel="1" x14ac:dyDescent="0.2">
      <c r="A621" s="234">
        <f>'Faults data'!A621</f>
        <v>604</v>
      </c>
      <c r="B621" s="320">
        <f>'Faults data'!B621</f>
        <v>0</v>
      </c>
      <c r="C621" s="223">
        <f>IFERROR(MATCH('Faults data'!F621,Lists!$C$11:$C$14,0),0)</f>
        <v>0</v>
      </c>
      <c r="D621" s="216">
        <f>VALUE('Faults data'!I621)</f>
        <v>0</v>
      </c>
      <c r="E621" s="224">
        <f t="shared" si="81"/>
        <v>0</v>
      </c>
      <c r="F621" s="224">
        <f>'Faults data'!M621</f>
        <v>0</v>
      </c>
      <c r="G621" s="224" t="str">
        <f>IF('Faults data'!N621=$G$17,$G$17,".")</f>
        <v>.</v>
      </c>
      <c r="H621" s="224" t="str">
        <f>IF(ISNUMBER('Faults data'!L621),'Faults data'!L621,".")</f>
        <v>.</v>
      </c>
      <c r="I621" s="224">
        <f>IF('Faults data'!S621=Lists!$F$11,0,1)</f>
        <v>1</v>
      </c>
      <c r="J621" s="240" t="str">
        <f t="shared" si="76"/>
        <v>.</v>
      </c>
      <c r="K621" s="241"/>
      <c r="L621" s="230" t="str">
        <f t="shared" si="77"/>
        <v>.</v>
      </c>
      <c r="M621" s="231" t="str">
        <f t="shared" si="78"/>
        <v>.</v>
      </c>
      <c r="N621" s="231" t="str">
        <f t="shared" si="79"/>
        <v>.</v>
      </c>
      <c r="O621" s="231" t="str">
        <f t="shared" si="80"/>
        <v>.</v>
      </c>
      <c r="P621" s="232" t="str">
        <f t="shared" si="82"/>
        <v>.</v>
      </c>
      <c r="Q621" s="233" t="str">
        <f t="shared" si="83"/>
        <v>.</v>
      </c>
      <c r="R621" s="140"/>
      <c r="S621" s="140"/>
      <c r="T621" s="140"/>
      <c r="U621" s="140"/>
      <c r="V621" s="140"/>
      <c r="W621" s="140"/>
      <c r="X621" s="140"/>
      <c r="Y621" s="140"/>
      <c r="Z621" s="140"/>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row>
    <row r="622" spans="1:57" outlineLevel="1" x14ac:dyDescent="0.2">
      <c r="A622" s="234">
        <f>'Faults data'!A622</f>
        <v>605</v>
      </c>
      <c r="B622" s="320">
        <f>'Faults data'!B622</f>
        <v>0</v>
      </c>
      <c r="C622" s="223">
        <f>IFERROR(MATCH('Faults data'!F622,Lists!$C$11:$C$14,0),0)</f>
        <v>0</v>
      </c>
      <c r="D622" s="216">
        <f>VALUE('Faults data'!I622)</f>
        <v>0</v>
      </c>
      <c r="E622" s="224">
        <f t="shared" si="81"/>
        <v>0</v>
      </c>
      <c r="F622" s="224">
        <f>'Faults data'!M622</f>
        <v>0</v>
      </c>
      <c r="G622" s="224" t="str">
        <f>IF('Faults data'!N622=$G$17,$G$17,".")</f>
        <v>.</v>
      </c>
      <c r="H622" s="224" t="str">
        <f>IF(ISNUMBER('Faults data'!L622),'Faults data'!L622,".")</f>
        <v>.</v>
      </c>
      <c r="I622" s="224">
        <f>IF('Faults data'!S622=Lists!$F$11,0,1)</f>
        <v>1</v>
      </c>
      <c r="J622" s="240" t="str">
        <f t="shared" si="76"/>
        <v>.</v>
      </c>
      <c r="K622" s="241"/>
      <c r="L622" s="230" t="str">
        <f t="shared" si="77"/>
        <v>.</v>
      </c>
      <c r="M622" s="231" t="str">
        <f t="shared" si="78"/>
        <v>.</v>
      </c>
      <c r="N622" s="231" t="str">
        <f t="shared" si="79"/>
        <v>.</v>
      </c>
      <c r="O622" s="231" t="str">
        <f t="shared" si="80"/>
        <v>.</v>
      </c>
      <c r="P622" s="232" t="str">
        <f t="shared" si="82"/>
        <v>.</v>
      </c>
      <c r="Q622" s="233" t="str">
        <f t="shared" si="83"/>
        <v>.</v>
      </c>
      <c r="R622" s="140"/>
      <c r="S622" s="140"/>
      <c r="T622" s="140"/>
      <c r="U622" s="140"/>
      <c r="V622" s="140"/>
      <c r="W622" s="140"/>
      <c r="X622" s="140"/>
      <c r="Y622" s="140"/>
      <c r="Z622" s="140"/>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row>
    <row r="623" spans="1:57" outlineLevel="1" x14ac:dyDescent="0.2">
      <c r="A623" s="234">
        <f>'Faults data'!A623</f>
        <v>606</v>
      </c>
      <c r="B623" s="320">
        <f>'Faults data'!B623</f>
        <v>0</v>
      </c>
      <c r="C623" s="223">
        <f>IFERROR(MATCH('Faults data'!F623,Lists!$C$11:$C$14,0),0)</f>
        <v>0</v>
      </c>
      <c r="D623" s="216">
        <f>VALUE('Faults data'!I623)</f>
        <v>0</v>
      </c>
      <c r="E623" s="224">
        <f t="shared" si="81"/>
        <v>0</v>
      </c>
      <c r="F623" s="224">
        <f>'Faults data'!M623</f>
        <v>0</v>
      </c>
      <c r="G623" s="224" t="str">
        <f>IF('Faults data'!N623=$G$17,$G$17,".")</f>
        <v>.</v>
      </c>
      <c r="H623" s="224" t="str">
        <f>IF(ISNUMBER('Faults data'!L623),'Faults data'!L623,".")</f>
        <v>.</v>
      </c>
      <c r="I623" s="224">
        <f>IF('Faults data'!S623=Lists!$F$11,0,1)</f>
        <v>1</v>
      </c>
      <c r="J623" s="240" t="str">
        <f t="shared" si="76"/>
        <v>.</v>
      </c>
      <c r="K623" s="241"/>
      <c r="L623" s="230" t="str">
        <f t="shared" si="77"/>
        <v>.</v>
      </c>
      <c r="M623" s="231" t="str">
        <f t="shared" si="78"/>
        <v>.</v>
      </c>
      <c r="N623" s="231" t="str">
        <f t="shared" si="79"/>
        <v>.</v>
      </c>
      <c r="O623" s="231" t="str">
        <f t="shared" si="80"/>
        <v>.</v>
      </c>
      <c r="P623" s="232" t="str">
        <f t="shared" si="82"/>
        <v>.</v>
      </c>
      <c r="Q623" s="233" t="str">
        <f t="shared" si="83"/>
        <v>.</v>
      </c>
      <c r="R623" s="140"/>
      <c r="S623" s="140"/>
      <c r="T623" s="140"/>
      <c r="U623" s="140"/>
      <c r="V623" s="140"/>
      <c r="W623" s="140"/>
      <c r="X623" s="140"/>
      <c r="Y623" s="140"/>
      <c r="Z623" s="140"/>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row>
    <row r="624" spans="1:57" outlineLevel="1" x14ac:dyDescent="0.2">
      <c r="A624" s="234">
        <f>'Faults data'!A624</f>
        <v>607</v>
      </c>
      <c r="B624" s="320">
        <f>'Faults data'!B624</f>
        <v>0</v>
      </c>
      <c r="C624" s="223">
        <f>IFERROR(MATCH('Faults data'!F624,Lists!$C$11:$C$14,0),0)</f>
        <v>0</v>
      </c>
      <c r="D624" s="216">
        <f>VALUE('Faults data'!I624)</f>
        <v>0</v>
      </c>
      <c r="E624" s="224">
        <f t="shared" si="81"/>
        <v>0</v>
      </c>
      <c r="F624" s="224">
        <f>'Faults data'!M624</f>
        <v>0</v>
      </c>
      <c r="G624" s="224" t="str">
        <f>IF('Faults data'!N624=$G$17,$G$17,".")</f>
        <v>.</v>
      </c>
      <c r="H624" s="224" t="str">
        <f>IF(ISNUMBER('Faults data'!L624),'Faults data'!L624,".")</f>
        <v>.</v>
      </c>
      <c r="I624" s="224">
        <f>IF('Faults data'!S624=Lists!$F$11,0,1)</f>
        <v>1</v>
      </c>
      <c r="J624" s="240" t="str">
        <f t="shared" si="76"/>
        <v>.</v>
      </c>
      <c r="K624" s="241"/>
      <c r="L624" s="230" t="str">
        <f t="shared" si="77"/>
        <v>.</v>
      </c>
      <c r="M624" s="231" t="str">
        <f t="shared" si="78"/>
        <v>.</v>
      </c>
      <c r="N624" s="231" t="str">
        <f t="shared" si="79"/>
        <v>.</v>
      </c>
      <c r="O624" s="231" t="str">
        <f t="shared" si="80"/>
        <v>.</v>
      </c>
      <c r="P624" s="232" t="str">
        <f t="shared" si="82"/>
        <v>.</v>
      </c>
      <c r="Q624" s="233" t="str">
        <f t="shared" si="83"/>
        <v>.</v>
      </c>
      <c r="R624" s="140"/>
      <c r="S624" s="140"/>
      <c r="T624" s="140"/>
      <c r="U624" s="140"/>
      <c r="V624" s="140"/>
      <c r="W624" s="140"/>
      <c r="X624" s="140"/>
      <c r="Y624" s="140"/>
      <c r="Z624" s="140"/>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row>
    <row r="625" spans="1:57" outlineLevel="1" x14ac:dyDescent="0.2">
      <c r="A625" s="234">
        <f>'Faults data'!A625</f>
        <v>608</v>
      </c>
      <c r="B625" s="320">
        <f>'Faults data'!B625</f>
        <v>0</v>
      </c>
      <c r="C625" s="223">
        <f>IFERROR(MATCH('Faults data'!F625,Lists!$C$11:$C$14,0),0)</f>
        <v>0</v>
      </c>
      <c r="D625" s="216">
        <f>VALUE('Faults data'!I625)</f>
        <v>0</v>
      </c>
      <c r="E625" s="224">
        <f t="shared" si="81"/>
        <v>0</v>
      </c>
      <c r="F625" s="224">
        <f>'Faults data'!M625</f>
        <v>0</v>
      </c>
      <c r="G625" s="224" t="str">
        <f>IF('Faults data'!N625=$G$17,$G$17,".")</f>
        <v>.</v>
      </c>
      <c r="H625" s="224" t="str">
        <f>IF(ISNUMBER('Faults data'!L625),'Faults data'!L625,".")</f>
        <v>.</v>
      </c>
      <c r="I625" s="224">
        <f>IF('Faults data'!S625=Lists!$F$11,0,1)</f>
        <v>1</v>
      </c>
      <c r="J625" s="240" t="str">
        <f t="shared" si="76"/>
        <v>.</v>
      </c>
      <c r="K625" s="241"/>
      <c r="L625" s="230" t="str">
        <f t="shared" si="77"/>
        <v>.</v>
      </c>
      <c r="M625" s="231" t="str">
        <f t="shared" si="78"/>
        <v>.</v>
      </c>
      <c r="N625" s="231" t="str">
        <f t="shared" si="79"/>
        <v>.</v>
      </c>
      <c r="O625" s="231" t="str">
        <f t="shared" si="80"/>
        <v>.</v>
      </c>
      <c r="P625" s="232" t="str">
        <f t="shared" si="82"/>
        <v>.</v>
      </c>
      <c r="Q625" s="233" t="str">
        <f t="shared" si="83"/>
        <v>.</v>
      </c>
      <c r="R625" s="140"/>
      <c r="S625" s="140"/>
      <c r="T625" s="140"/>
      <c r="U625" s="140"/>
      <c r="V625" s="140"/>
      <c r="W625" s="140"/>
      <c r="X625" s="140"/>
      <c r="Y625" s="140"/>
      <c r="Z625" s="140"/>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row>
    <row r="626" spans="1:57" outlineLevel="1" x14ac:dyDescent="0.2">
      <c r="A626" s="234">
        <f>'Faults data'!A626</f>
        <v>609</v>
      </c>
      <c r="B626" s="320">
        <f>'Faults data'!B626</f>
        <v>0</v>
      </c>
      <c r="C626" s="223">
        <f>IFERROR(MATCH('Faults data'!F626,Lists!$C$11:$C$14,0),0)</f>
        <v>0</v>
      </c>
      <c r="D626" s="216">
        <f>VALUE('Faults data'!I626)</f>
        <v>0</v>
      </c>
      <c r="E626" s="224">
        <f t="shared" si="81"/>
        <v>0</v>
      </c>
      <c r="F626" s="224">
        <f>'Faults data'!M626</f>
        <v>0</v>
      </c>
      <c r="G626" s="224" t="str">
        <f>IF('Faults data'!N626=$G$17,$G$17,".")</f>
        <v>.</v>
      </c>
      <c r="H626" s="224" t="str">
        <f>IF(ISNUMBER('Faults data'!L626),'Faults data'!L626,".")</f>
        <v>.</v>
      </c>
      <c r="I626" s="224">
        <f>IF('Faults data'!S626=Lists!$F$11,0,1)</f>
        <v>1</v>
      </c>
      <c r="J626" s="240" t="str">
        <f t="shared" si="76"/>
        <v>.</v>
      </c>
      <c r="K626" s="241"/>
      <c r="L626" s="230" t="str">
        <f t="shared" si="77"/>
        <v>.</v>
      </c>
      <c r="M626" s="231" t="str">
        <f t="shared" si="78"/>
        <v>.</v>
      </c>
      <c r="N626" s="231" t="str">
        <f t="shared" si="79"/>
        <v>.</v>
      </c>
      <c r="O626" s="231" t="str">
        <f t="shared" si="80"/>
        <v>.</v>
      </c>
      <c r="P626" s="232" t="str">
        <f t="shared" si="82"/>
        <v>.</v>
      </c>
      <c r="Q626" s="233" t="str">
        <f t="shared" si="83"/>
        <v>.</v>
      </c>
      <c r="R626" s="140"/>
      <c r="S626" s="140"/>
      <c r="T626" s="140"/>
      <c r="U626" s="140"/>
      <c r="V626" s="140"/>
      <c r="W626" s="140"/>
      <c r="X626" s="140"/>
      <c r="Y626" s="140"/>
      <c r="Z626" s="140"/>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row>
    <row r="627" spans="1:57" outlineLevel="1" x14ac:dyDescent="0.2">
      <c r="A627" s="234">
        <f>'Faults data'!A627</f>
        <v>610</v>
      </c>
      <c r="B627" s="320">
        <f>'Faults data'!B627</f>
        <v>0</v>
      </c>
      <c r="C627" s="223">
        <f>IFERROR(MATCH('Faults data'!F627,Lists!$C$11:$C$14,0),0)</f>
        <v>0</v>
      </c>
      <c r="D627" s="216">
        <f>VALUE('Faults data'!I627)</f>
        <v>0</v>
      </c>
      <c r="E627" s="224">
        <f t="shared" si="81"/>
        <v>0</v>
      </c>
      <c r="F627" s="224">
        <f>'Faults data'!M627</f>
        <v>0</v>
      </c>
      <c r="G627" s="224" t="str">
        <f>IF('Faults data'!N627=$G$17,$G$17,".")</f>
        <v>.</v>
      </c>
      <c r="H627" s="224" t="str">
        <f>IF(ISNUMBER('Faults data'!L627),'Faults data'!L627,".")</f>
        <v>.</v>
      </c>
      <c r="I627" s="224">
        <f>IF('Faults data'!S627=Lists!$F$11,0,1)</f>
        <v>1</v>
      </c>
      <c r="J627" s="240" t="str">
        <f t="shared" si="76"/>
        <v>.</v>
      </c>
      <c r="K627" s="241"/>
      <c r="L627" s="230" t="str">
        <f t="shared" si="77"/>
        <v>.</v>
      </c>
      <c r="M627" s="231" t="str">
        <f t="shared" si="78"/>
        <v>.</v>
      </c>
      <c r="N627" s="231" t="str">
        <f t="shared" si="79"/>
        <v>.</v>
      </c>
      <c r="O627" s="231" t="str">
        <f t="shared" si="80"/>
        <v>.</v>
      </c>
      <c r="P627" s="232" t="str">
        <f t="shared" si="82"/>
        <v>.</v>
      </c>
      <c r="Q627" s="233" t="str">
        <f t="shared" si="83"/>
        <v>.</v>
      </c>
      <c r="R627" s="140"/>
      <c r="S627" s="140"/>
      <c r="T627" s="140"/>
      <c r="U627" s="140"/>
      <c r="V627" s="140"/>
      <c r="W627" s="140"/>
      <c r="X627" s="140"/>
      <c r="Y627" s="140"/>
      <c r="Z627" s="140"/>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row>
    <row r="628" spans="1:57" outlineLevel="1" x14ac:dyDescent="0.2">
      <c r="A628" s="234">
        <f>'Faults data'!A628</f>
        <v>611</v>
      </c>
      <c r="B628" s="320">
        <f>'Faults data'!B628</f>
        <v>0</v>
      </c>
      <c r="C628" s="223">
        <f>IFERROR(MATCH('Faults data'!F628,Lists!$C$11:$C$14,0),0)</f>
        <v>0</v>
      </c>
      <c r="D628" s="216">
        <f>VALUE('Faults data'!I628)</f>
        <v>0</v>
      </c>
      <c r="E628" s="224">
        <f t="shared" si="81"/>
        <v>0</v>
      </c>
      <c r="F628" s="224">
        <f>'Faults data'!M628</f>
        <v>0</v>
      </c>
      <c r="G628" s="224" t="str">
        <f>IF('Faults data'!N628=$G$17,$G$17,".")</f>
        <v>.</v>
      </c>
      <c r="H628" s="224" t="str">
        <f>IF(ISNUMBER('Faults data'!L628),'Faults data'!L628,".")</f>
        <v>.</v>
      </c>
      <c r="I628" s="224">
        <f>IF('Faults data'!S628=Lists!$F$11,0,1)</f>
        <v>1</v>
      </c>
      <c r="J628" s="240" t="str">
        <f t="shared" si="76"/>
        <v>.</v>
      </c>
      <c r="K628" s="241"/>
      <c r="L628" s="230" t="str">
        <f t="shared" si="77"/>
        <v>.</v>
      </c>
      <c r="M628" s="231" t="str">
        <f t="shared" si="78"/>
        <v>.</v>
      </c>
      <c r="N628" s="231" t="str">
        <f t="shared" si="79"/>
        <v>.</v>
      </c>
      <c r="O628" s="231" t="str">
        <f t="shared" si="80"/>
        <v>.</v>
      </c>
      <c r="P628" s="232" t="str">
        <f t="shared" si="82"/>
        <v>.</v>
      </c>
      <c r="Q628" s="233" t="str">
        <f t="shared" si="83"/>
        <v>.</v>
      </c>
      <c r="R628" s="140"/>
      <c r="S628" s="140"/>
      <c r="T628" s="140"/>
      <c r="U628" s="140"/>
      <c r="V628" s="140"/>
      <c r="W628" s="140"/>
      <c r="X628" s="140"/>
      <c r="Y628" s="140"/>
      <c r="Z628" s="140"/>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row>
    <row r="629" spans="1:57" outlineLevel="1" x14ac:dyDescent="0.2">
      <c r="A629" s="234">
        <f>'Faults data'!A629</f>
        <v>612</v>
      </c>
      <c r="B629" s="320">
        <f>'Faults data'!B629</f>
        <v>0</v>
      </c>
      <c r="C629" s="223">
        <f>IFERROR(MATCH('Faults data'!F629,Lists!$C$11:$C$14,0),0)</f>
        <v>0</v>
      </c>
      <c r="D629" s="216">
        <f>VALUE('Faults data'!I629)</f>
        <v>0</v>
      </c>
      <c r="E629" s="224">
        <f t="shared" si="81"/>
        <v>0</v>
      </c>
      <c r="F629" s="224">
        <f>'Faults data'!M629</f>
        <v>0</v>
      </c>
      <c r="G629" s="224" t="str">
        <f>IF('Faults data'!N629=$G$17,$G$17,".")</f>
        <v>.</v>
      </c>
      <c r="H629" s="224" t="str">
        <f>IF(ISNUMBER('Faults data'!L629),'Faults data'!L629,".")</f>
        <v>.</v>
      </c>
      <c r="I629" s="224">
        <f>IF('Faults data'!S629=Lists!$F$11,0,1)</f>
        <v>1</v>
      </c>
      <c r="J629" s="240" t="str">
        <f t="shared" si="76"/>
        <v>.</v>
      </c>
      <c r="K629" s="241"/>
      <c r="L629" s="230" t="str">
        <f t="shared" si="77"/>
        <v>.</v>
      </c>
      <c r="M629" s="231" t="str">
        <f t="shared" si="78"/>
        <v>.</v>
      </c>
      <c r="N629" s="231" t="str">
        <f t="shared" si="79"/>
        <v>.</v>
      </c>
      <c r="O629" s="231" t="str">
        <f t="shared" si="80"/>
        <v>.</v>
      </c>
      <c r="P629" s="232" t="str">
        <f t="shared" si="82"/>
        <v>.</v>
      </c>
      <c r="Q629" s="233" t="str">
        <f t="shared" si="83"/>
        <v>.</v>
      </c>
      <c r="R629" s="140"/>
      <c r="S629" s="140"/>
      <c r="T629" s="140"/>
      <c r="U629" s="140"/>
      <c r="V629" s="140"/>
      <c r="W629" s="140"/>
      <c r="X629" s="140"/>
      <c r="Y629" s="140"/>
      <c r="Z629" s="140"/>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row>
    <row r="630" spans="1:57" outlineLevel="1" x14ac:dyDescent="0.2">
      <c r="A630" s="234">
        <f>'Faults data'!A630</f>
        <v>613</v>
      </c>
      <c r="B630" s="320">
        <f>'Faults data'!B630</f>
        <v>0</v>
      </c>
      <c r="C630" s="223">
        <f>IFERROR(MATCH('Faults data'!F630,Lists!$C$11:$C$14,0),0)</f>
        <v>0</v>
      </c>
      <c r="D630" s="216">
        <f>VALUE('Faults data'!I630)</f>
        <v>0</v>
      </c>
      <c r="E630" s="224">
        <f t="shared" si="81"/>
        <v>0</v>
      </c>
      <c r="F630" s="224">
        <f>'Faults data'!M630</f>
        <v>0</v>
      </c>
      <c r="G630" s="224" t="str">
        <f>IF('Faults data'!N630=$G$17,$G$17,".")</f>
        <v>.</v>
      </c>
      <c r="H630" s="224" t="str">
        <f>IF(ISNUMBER('Faults data'!L630),'Faults data'!L630,".")</f>
        <v>.</v>
      </c>
      <c r="I630" s="224">
        <f>IF('Faults data'!S630=Lists!$F$11,0,1)</f>
        <v>1</v>
      </c>
      <c r="J630" s="240" t="str">
        <f t="shared" si="76"/>
        <v>.</v>
      </c>
      <c r="K630" s="241"/>
      <c r="L630" s="230" t="str">
        <f t="shared" si="77"/>
        <v>.</v>
      </c>
      <c r="M630" s="231" t="str">
        <f t="shared" si="78"/>
        <v>.</v>
      </c>
      <c r="N630" s="231" t="str">
        <f t="shared" si="79"/>
        <v>.</v>
      </c>
      <c r="O630" s="231" t="str">
        <f t="shared" si="80"/>
        <v>.</v>
      </c>
      <c r="P630" s="232" t="str">
        <f t="shared" si="82"/>
        <v>.</v>
      </c>
      <c r="Q630" s="233" t="str">
        <f t="shared" si="83"/>
        <v>.</v>
      </c>
      <c r="R630" s="140"/>
      <c r="S630" s="140"/>
      <c r="T630" s="140"/>
      <c r="U630" s="140"/>
      <c r="V630" s="140"/>
      <c r="W630" s="140"/>
      <c r="X630" s="140"/>
      <c r="Y630" s="140"/>
      <c r="Z630" s="14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row>
    <row r="631" spans="1:57" outlineLevel="1" x14ac:dyDescent="0.2">
      <c r="A631" s="234">
        <f>'Faults data'!A631</f>
        <v>614</v>
      </c>
      <c r="B631" s="320">
        <f>'Faults data'!B631</f>
        <v>0</v>
      </c>
      <c r="C631" s="223">
        <f>IFERROR(MATCH('Faults data'!F631,Lists!$C$11:$C$14,0),0)</f>
        <v>0</v>
      </c>
      <c r="D631" s="216">
        <f>VALUE('Faults data'!I631)</f>
        <v>0</v>
      </c>
      <c r="E631" s="224">
        <f t="shared" si="81"/>
        <v>0</v>
      </c>
      <c r="F631" s="224">
        <f>'Faults data'!M631</f>
        <v>0</v>
      </c>
      <c r="G631" s="224" t="str">
        <f>IF('Faults data'!N631=$G$17,$G$17,".")</f>
        <v>.</v>
      </c>
      <c r="H631" s="224" t="str">
        <f>IF(ISNUMBER('Faults data'!L631),'Faults data'!L631,".")</f>
        <v>.</v>
      </c>
      <c r="I631" s="224">
        <f>IF('Faults data'!S631=Lists!$F$11,0,1)</f>
        <v>1</v>
      </c>
      <c r="J631" s="240" t="str">
        <f t="shared" si="76"/>
        <v>.</v>
      </c>
      <c r="K631" s="241"/>
      <c r="L631" s="230" t="str">
        <f t="shared" si="77"/>
        <v>.</v>
      </c>
      <c r="M631" s="231" t="str">
        <f t="shared" si="78"/>
        <v>.</v>
      </c>
      <c r="N631" s="231" t="str">
        <f t="shared" si="79"/>
        <v>.</v>
      </c>
      <c r="O631" s="231" t="str">
        <f t="shared" si="80"/>
        <v>.</v>
      </c>
      <c r="P631" s="232" t="str">
        <f t="shared" si="82"/>
        <v>.</v>
      </c>
      <c r="Q631" s="233" t="str">
        <f t="shared" si="83"/>
        <v>.</v>
      </c>
      <c r="R631" s="140"/>
      <c r="S631" s="140"/>
      <c r="T631" s="140"/>
      <c r="U631" s="140"/>
      <c r="V631" s="140"/>
      <c r="W631" s="140"/>
      <c r="X631" s="140"/>
      <c r="Y631" s="140"/>
      <c r="Z631" s="140"/>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row>
    <row r="632" spans="1:57" outlineLevel="1" x14ac:dyDescent="0.2">
      <c r="A632" s="234">
        <f>'Faults data'!A632</f>
        <v>615</v>
      </c>
      <c r="B632" s="320">
        <f>'Faults data'!B632</f>
        <v>0</v>
      </c>
      <c r="C632" s="223">
        <f>IFERROR(MATCH('Faults data'!F632,Lists!$C$11:$C$14,0),0)</f>
        <v>0</v>
      </c>
      <c r="D632" s="216">
        <f>VALUE('Faults data'!I632)</f>
        <v>0</v>
      </c>
      <c r="E632" s="224">
        <f t="shared" si="81"/>
        <v>0</v>
      </c>
      <c r="F632" s="224">
        <f>'Faults data'!M632</f>
        <v>0</v>
      </c>
      <c r="G632" s="224" t="str">
        <f>IF('Faults data'!N632=$G$17,$G$17,".")</f>
        <v>.</v>
      </c>
      <c r="H632" s="224" t="str">
        <f>IF(ISNUMBER('Faults data'!L632),'Faults data'!L632,".")</f>
        <v>.</v>
      </c>
      <c r="I632" s="224">
        <f>IF('Faults data'!S632=Lists!$F$11,0,1)</f>
        <v>1</v>
      </c>
      <c r="J632" s="240" t="str">
        <f t="shared" si="76"/>
        <v>.</v>
      </c>
      <c r="K632" s="241"/>
      <c r="L632" s="230" t="str">
        <f t="shared" si="77"/>
        <v>.</v>
      </c>
      <c r="M632" s="231" t="str">
        <f t="shared" si="78"/>
        <v>.</v>
      </c>
      <c r="N632" s="231" t="str">
        <f t="shared" si="79"/>
        <v>.</v>
      </c>
      <c r="O632" s="231" t="str">
        <f t="shared" si="80"/>
        <v>.</v>
      </c>
      <c r="P632" s="232" t="str">
        <f t="shared" si="82"/>
        <v>.</v>
      </c>
      <c r="Q632" s="233" t="str">
        <f t="shared" si="83"/>
        <v>.</v>
      </c>
      <c r="R632" s="140"/>
      <c r="S632" s="140"/>
      <c r="T632" s="140"/>
      <c r="U632" s="140"/>
      <c r="V632" s="140"/>
      <c r="W632" s="140"/>
      <c r="X632" s="140"/>
      <c r="Y632" s="140"/>
      <c r="Z632" s="140"/>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row>
    <row r="633" spans="1:57" outlineLevel="1" x14ac:dyDescent="0.2">
      <c r="A633" s="234">
        <f>'Faults data'!A633</f>
        <v>616</v>
      </c>
      <c r="B633" s="320">
        <f>'Faults data'!B633</f>
        <v>0</v>
      </c>
      <c r="C633" s="223">
        <f>IFERROR(MATCH('Faults data'!F633,Lists!$C$11:$C$14,0),0)</f>
        <v>0</v>
      </c>
      <c r="D633" s="216">
        <f>VALUE('Faults data'!I633)</f>
        <v>0</v>
      </c>
      <c r="E633" s="224">
        <f t="shared" si="81"/>
        <v>0</v>
      </c>
      <c r="F633" s="224">
        <f>'Faults data'!M633</f>
        <v>0</v>
      </c>
      <c r="G633" s="224" t="str">
        <f>IF('Faults data'!N633=$G$17,$G$17,".")</f>
        <v>.</v>
      </c>
      <c r="H633" s="224" t="str">
        <f>IF(ISNUMBER('Faults data'!L633),'Faults data'!L633,".")</f>
        <v>.</v>
      </c>
      <c r="I633" s="224">
        <f>IF('Faults data'!S633=Lists!$F$11,0,1)</f>
        <v>1</v>
      </c>
      <c r="J633" s="240" t="str">
        <f t="shared" si="76"/>
        <v>.</v>
      </c>
      <c r="K633" s="241"/>
      <c r="L633" s="230" t="str">
        <f t="shared" si="77"/>
        <v>.</v>
      </c>
      <c r="M633" s="231" t="str">
        <f t="shared" si="78"/>
        <v>.</v>
      </c>
      <c r="N633" s="231" t="str">
        <f t="shared" si="79"/>
        <v>.</v>
      </c>
      <c r="O633" s="231" t="str">
        <f t="shared" si="80"/>
        <v>.</v>
      </c>
      <c r="P633" s="232" t="str">
        <f t="shared" si="82"/>
        <v>.</v>
      </c>
      <c r="Q633" s="233" t="str">
        <f t="shared" si="83"/>
        <v>.</v>
      </c>
      <c r="R633" s="140"/>
      <c r="S633" s="140"/>
      <c r="T633" s="140"/>
      <c r="U633" s="140"/>
      <c r="V633" s="140"/>
      <c r="W633" s="140"/>
      <c r="X633" s="140"/>
      <c r="Y633" s="140"/>
      <c r="Z633" s="140"/>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row>
    <row r="634" spans="1:57" outlineLevel="1" x14ac:dyDescent="0.2">
      <c r="A634" s="234">
        <f>'Faults data'!A634</f>
        <v>617</v>
      </c>
      <c r="B634" s="320">
        <f>'Faults data'!B634</f>
        <v>0</v>
      </c>
      <c r="C634" s="223">
        <f>IFERROR(MATCH('Faults data'!F634,Lists!$C$11:$C$14,0),0)</f>
        <v>0</v>
      </c>
      <c r="D634" s="216">
        <f>VALUE('Faults data'!I634)</f>
        <v>0</v>
      </c>
      <c r="E634" s="224">
        <f t="shared" si="81"/>
        <v>0</v>
      </c>
      <c r="F634" s="224">
        <f>'Faults data'!M634</f>
        <v>0</v>
      </c>
      <c r="G634" s="224" t="str">
        <f>IF('Faults data'!N634=$G$17,$G$17,".")</f>
        <v>.</v>
      </c>
      <c r="H634" s="224" t="str">
        <f>IF(ISNUMBER('Faults data'!L634),'Faults data'!L634,".")</f>
        <v>.</v>
      </c>
      <c r="I634" s="224">
        <f>IF('Faults data'!S634=Lists!$F$11,0,1)</f>
        <v>1</v>
      </c>
      <c r="J634" s="240" t="str">
        <f t="shared" si="76"/>
        <v>.</v>
      </c>
      <c r="K634" s="241"/>
      <c r="L634" s="230" t="str">
        <f t="shared" si="77"/>
        <v>.</v>
      </c>
      <c r="M634" s="231" t="str">
        <f t="shared" si="78"/>
        <v>.</v>
      </c>
      <c r="N634" s="231" t="str">
        <f t="shared" si="79"/>
        <v>.</v>
      </c>
      <c r="O634" s="231" t="str">
        <f t="shared" si="80"/>
        <v>.</v>
      </c>
      <c r="P634" s="232" t="str">
        <f t="shared" si="82"/>
        <v>.</v>
      </c>
      <c r="Q634" s="233" t="str">
        <f t="shared" si="83"/>
        <v>.</v>
      </c>
      <c r="R634" s="140"/>
      <c r="S634" s="140"/>
      <c r="T634" s="140"/>
      <c r="U634" s="140"/>
      <c r="V634" s="140"/>
      <c r="W634" s="140"/>
      <c r="X634" s="140"/>
      <c r="Y634" s="140"/>
      <c r="Z634" s="140"/>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row>
    <row r="635" spans="1:57" outlineLevel="1" x14ac:dyDescent="0.2">
      <c r="A635" s="234">
        <f>'Faults data'!A635</f>
        <v>618</v>
      </c>
      <c r="B635" s="320">
        <f>'Faults data'!B635</f>
        <v>0</v>
      </c>
      <c r="C635" s="223">
        <f>IFERROR(MATCH('Faults data'!F635,Lists!$C$11:$C$14,0),0)</f>
        <v>0</v>
      </c>
      <c r="D635" s="216">
        <f>VALUE('Faults data'!I635)</f>
        <v>0</v>
      </c>
      <c r="E635" s="224">
        <f t="shared" si="81"/>
        <v>0</v>
      </c>
      <c r="F635" s="224">
        <f>'Faults data'!M635</f>
        <v>0</v>
      </c>
      <c r="G635" s="224" t="str">
        <f>IF('Faults data'!N635=$G$17,$G$17,".")</f>
        <v>.</v>
      </c>
      <c r="H635" s="224" t="str">
        <f>IF(ISNUMBER('Faults data'!L635),'Faults data'!L635,".")</f>
        <v>.</v>
      </c>
      <c r="I635" s="224">
        <f>IF('Faults data'!S635=Lists!$F$11,0,1)</f>
        <v>1</v>
      </c>
      <c r="J635" s="240" t="str">
        <f t="shared" si="76"/>
        <v>.</v>
      </c>
      <c r="K635" s="241"/>
      <c r="L635" s="230" t="str">
        <f t="shared" si="77"/>
        <v>.</v>
      </c>
      <c r="M635" s="231" t="str">
        <f t="shared" si="78"/>
        <v>.</v>
      </c>
      <c r="N635" s="231" t="str">
        <f t="shared" si="79"/>
        <v>.</v>
      </c>
      <c r="O635" s="231" t="str">
        <f t="shared" si="80"/>
        <v>.</v>
      </c>
      <c r="P635" s="232" t="str">
        <f t="shared" si="82"/>
        <v>.</v>
      </c>
      <c r="Q635" s="233" t="str">
        <f t="shared" si="83"/>
        <v>.</v>
      </c>
      <c r="R635" s="140"/>
      <c r="S635" s="140"/>
      <c r="T635" s="140"/>
      <c r="U635" s="140"/>
      <c r="V635" s="140"/>
      <c r="W635" s="140"/>
      <c r="X635" s="140"/>
      <c r="Y635" s="140"/>
      <c r="Z635" s="140"/>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row>
    <row r="636" spans="1:57" outlineLevel="1" x14ac:dyDescent="0.2">
      <c r="A636" s="234">
        <f>'Faults data'!A636</f>
        <v>619</v>
      </c>
      <c r="B636" s="320">
        <f>'Faults data'!B636</f>
        <v>0</v>
      </c>
      <c r="C636" s="223">
        <f>IFERROR(MATCH('Faults data'!F636,Lists!$C$11:$C$14,0),0)</f>
        <v>0</v>
      </c>
      <c r="D636" s="216">
        <f>VALUE('Faults data'!I636)</f>
        <v>0</v>
      </c>
      <c r="E636" s="224">
        <f t="shared" si="81"/>
        <v>0</v>
      </c>
      <c r="F636" s="224">
        <f>'Faults data'!M636</f>
        <v>0</v>
      </c>
      <c r="G636" s="224" t="str">
        <f>IF('Faults data'!N636=$G$17,$G$17,".")</f>
        <v>.</v>
      </c>
      <c r="H636" s="224" t="str">
        <f>IF(ISNUMBER('Faults data'!L636),'Faults data'!L636,".")</f>
        <v>.</v>
      </c>
      <c r="I636" s="224">
        <f>IF('Faults data'!S636=Lists!$F$11,0,1)</f>
        <v>1</v>
      </c>
      <c r="J636" s="240" t="str">
        <f t="shared" si="76"/>
        <v>.</v>
      </c>
      <c r="K636" s="241"/>
      <c r="L636" s="230" t="str">
        <f t="shared" si="77"/>
        <v>.</v>
      </c>
      <c r="M636" s="231" t="str">
        <f t="shared" si="78"/>
        <v>.</v>
      </c>
      <c r="N636" s="231" t="str">
        <f t="shared" si="79"/>
        <v>.</v>
      </c>
      <c r="O636" s="231" t="str">
        <f t="shared" si="80"/>
        <v>.</v>
      </c>
      <c r="P636" s="232" t="str">
        <f t="shared" si="82"/>
        <v>.</v>
      </c>
      <c r="Q636" s="233" t="str">
        <f t="shared" si="83"/>
        <v>.</v>
      </c>
      <c r="R636" s="140"/>
      <c r="S636" s="140"/>
      <c r="T636" s="140"/>
      <c r="U636" s="140"/>
      <c r="V636" s="140"/>
      <c r="W636" s="140"/>
      <c r="X636" s="140"/>
      <c r="Y636" s="140"/>
      <c r="Z636" s="140"/>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row>
    <row r="637" spans="1:57" outlineLevel="1" x14ac:dyDescent="0.2">
      <c r="A637" s="234">
        <f>'Faults data'!A637</f>
        <v>620</v>
      </c>
      <c r="B637" s="320">
        <f>'Faults data'!B637</f>
        <v>0</v>
      </c>
      <c r="C637" s="223">
        <f>IFERROR(MATCH('Faults data'!F637,Lists!$C$11:$C$14,0),0)</f>
        <v>0</v>
      </c>
      <c r="D637" s="216">
        <f>VALUE('Faults data'!I637)</f>
        <v>0</v>
      </c>
      <c r="E637" s="224">
        <f t="shared" si="81"/>
        <v>0</v>
      </c>
      <c r="F637" s="224">
        <f>'Faults data'!M637</f>
        <v>0</v>
      </c>
      <c r="G637" s="224" t="str">
        <f>IF('Faults data'!N637=$G$17,$G$17,".")</f>
        <v>.</v>
      </c>
      <c r="H637" s="224" t="str">
        <f>IF(ISNUMBER('Faults data'!L637),'Faults data'!L637,".")</f>
        <v>.</v>
      </c>
      <c r="I637" s="224">
        <f>IF('Faults data'!S637=Lists!$F$11,0,1)</f>
        <v>1</v>
      </c>
      <c r="J637" s="240" t="str">
        <f t="shared" si="76"/>
        <v>.</v>
      </c>
      <c r="K637" s="241"/>
      <c r="L637" s="230" t="str">
        <f t="shared" si="77"/>
        <v>.</v>
      </c>
      <c r="M637" s="231" t="str">
        <f t="shared" si="78"/>
        <v>.</v>
      </c>
      <c r="N637" s="231" t="str">
        <f t="shared" si="79"/>
        <v>.</v>
      </c>
      <c r="O637" s="231" t="str">
        <f t="shared" si="80"/>
        <v>.</v>
      </c>
      <c r="P637" s="232" t="str">
        <f t="shared" si="82"/>
        <v>.</v>
      </c>
      <c r="Q637" s="233" t="str">
        <f t="shared" si="83"/>
        <v>.</v>
      </c>
      <c r="R637" s="140"/>
      <c r="S637" s="140"/>
      <c r="T637" s="140"/>
      <c r="U637" s="140"/>
      <c r="V637" s="140"/>
      <c r="W637" s="140"/>
      <c r="X637" s="140"/>
      <c r="Y637" s="140"/>
      <c r="Z637" s="140"/>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row>
    <row r="638" spans="1:57" outlineLevel="1" x14ac:dyDescent="0.2">
      <c r="A638" s="234">
        <f>'Faults data'!A638</f>
        <v>621</v>
      </c>
      <c r="B638" s="320">
        <f>'Faults data'!B638</f>
        <v>0</v>
      </c>
      <c r="C638" s="223">
        <f>IFERROR(MATCH('Faults data'!F638,Lists!$C$11:$C$14,0),0)</f>
        <v>0</v>
      </c>
      <c r="D638" s="216">
        <f>VALUE('Faults data'!I638)</f>
        <v>0</v>
      </c>
      <c r="E638" s="224">
        <f t="shared" si="81"/>
        <v>0</v>
      </c>
      <c r="F638" s="224">
        <f>'Faults data'!M638</f>
        <v>0</v>
      </c>
      <c r="G638" s="224" t="str">
        <f>IF('Faults data'!N638=$G$17,$G$17,".")</f>
        <v>.</v>
      </c>
      <c r="H638" s="224" t="str">
        <f>IF(ISNUMBER('Faults data'!L638),'Faults data'!L638,".")</f>
        <v>.</v>
      </c>
      <c r="I638" s="224">
        <f>IF('Faults data'!S638=Lists!$F$11,0,1)</f>
        <v>1</v>
      </c>
      <c r="J638" s="240" t="str">
        <f t="shared" si="76"/>
        <v>.</v>
      </c>
      <c r="K638" s="241"/>
      <c r="L638" s="230" t="str">
        <f t="shared" si="77"/>
        <v>.</v>
      </c>
      <c r="M638" s="231" t="str">
        <f t="shared" si="78"/>
        <v>.</v>
      </c>
      <c r="N638" s="231" t="str">
        <f t="shared" si="79"/>
        <v>.</v>
      </c>
      <c r="O638" s="231" t="str">
        <f t="shared" si="80"/>
        <v>.</v>
      </c>
      <c r="P638" s="232" t="str">
        <f t="shared" si="82"/>
        <v>.</v>
      </c>
      <c r="Q638" s="233" t="str">
        <f t="shared" si="83"/>
        <v>.</v>
      </c>
      <c r="R638" s="140"/>
      <c r="S638" s="140"/>
      <c r="T638" s="140"/>
      <c r="U638" s="140"/>
      <c r="V638" s="140"/>
      <c r="W638" s="140"/>
      <c r="X638" s="140"/>
      <c r="Y638" s="140"/>
      <c r="Z638" s="140"/>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row>
    <row r="639" spans="1:57" outlineLevel="1" x14ac:dyDescent="0.2">
      <c r="A639" s="234">
        <f>'Faults data'!A639</f>
        <v>622</v>
      </c>
      <c r="B639" s="320">
        <f>'Faults data'!B639</f>
        <v>0</v>
      </c>
      <c r="C639" s="223">
        <f>IFERROR(MATCH('Faults data'!F639,Lists!$C$11:$C$14,0),0)</f>
        <v>0</v>
      </c>
      <c r="D639" s="216">
        <f>VALUE('Faults data'!I639)</f>
        <v>0</v>
      </c>
      <c r="E639" s="224">
        <f t="shared" si="81"/>
        <v>0</v>
      </c>
      <c r="F639" s="224">
        <f>'Faults data'!M639</f>
        <v>0</v>
      </c>
      <c r="G639" s="224" t="str">
        <f>IF('Faults data'!N639=$G$17,$G$17,".")</f>
        <v>.</v>
      </c>
      <c r="H639" s="224" t="str">
        <f>IF(ISNUMBER('Faults data'!L639),'Faults data'!L639,".")</f>
        <v>.</v>
      </c>
      <c r="I639" s="224">
        <f>IF('Faults data'!S639=Lists!$F$11,0,1)</f>
        <v>1</v>
      </c>
      <c r="J639" s="240" t="str">
        <f t="shared" si="76"/>
        <v>.</v>
      </c>
      <c r="K639" s="241"/>
      <c r="L639" s="230" t="str">
        <f t="shared" si="77"/>
        <v>.</v>
      </c>
      <c r="M639" s="231" t="str">
        <f t="shared" si="78"/>
        <v>.</v>
      </c>
      <c r="N639" s="231" t="str">
        <f t="shared" si="79"/>
        <v>.</v>
      </c>
      <c r="O639" s="231" t="str">
        <f t="shared" si="80"/>
        <v>.</v>
      </c>
      <c r="P639" s="232" t="str">
        <f t="shared" si="82"/>
        <v>.</v>
      </c>
      <c r="Q639" s="233" t="str">
        <f t="shared" si="83"/>
        <v>.</v>
      </c>
      <c r="R639" s="140"/>
      <c r="S639" s="140"/>
      <c r="T639" s="140"/>
      <c r="U639" s="140"/>
      <c r="V639" s="140"/>
      <c r="W639" s="140"/>
      <c r="X639" s="140"/>
      <c r="Y639" s="140"/>
      <c r="Z639" s="140"/>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row>
    <row r="640" spans="1:57" outlineLevel="1" x14ac:dyDescent="0.2">
      <c r="A640" s="234">
        <f>'Faults data'!A640</f>
        <v>623</v>
      </c>
      <c r="B640" s="320">
        <f>'Faults data'!B640</f>
        <v>0</v>
      </c>
      <c r="C640" s="223">
        <f>IFERROR(MATCH('Faults data'!F640,Lists!$C$11:$C$14,0),0)</f>
        <v>0</v>
      </c>
      <c r="D640" s="216">
        <f>VALUE('Faults data'!I640)</f>
        <v>0</v>
      </c>
      <c r="E640" s="224">
        <f t="shared" si="81"/>
        <v>0</v>
      </c>
      <c r="F640" s="224">
        <f>'Faults data'!M640</f>
        <v>0</v>
      </c>
      <c r="G640" s="224" t="str">
        <f>IF('Faults data'!N640=$G$17,$G$17,".")</f>
        <v>.</v>
      </c>
      <c r="H640" s="224" t="str">
        <f>IF(ISNUMBER('Faults data'!L640),'Faults data'!L640,".")</f>
        <v>.</v>
      </c>
      <c r="I640" s="224">
        <f>IF('Faults data'!S640=Lists!$F$11,0,1)</f>
        <v>1</v>
      </c>
      <c r="J640" s="240" t="str">
        <f t="shared" si="76"/>
        <v>.</v>
      </c>
      <c r="K640" s="241"/>
      <c r="L640" s="230" t="str">
        <f t="shared" si="77"/>
        <v>.</v>
      </c>
      <c r="M640" s="231" t="str">
        <f t="shared" si="78"/>
        <v>.</v>
      </c>
      <c r="N640" s="231" t="str">
        <f t="shared" si="79"/>
        <v>.</v>
      </c>
      <c r="O640" s="231" t="str">
        <f t="shared" si="80"/>
        <v>.</v>
      </c>
      <c r="P640" s="232" t="str">
        <f t="shared" si="82"/>
        <v>.</v>
      </c>
      <c r="Q640" s="233" t="str">
        <f t="shared" si="83"/>
        <v>.</v>
      </c>
      <c r="R640" s="140"/>
      <c r="S640" s="140"/>
      <c r="T640" s="140"/>
      <c r="U640" s="140"/>
      <c r="V640" s="140"/>
      <c r="W640" s="140"/>
      <c r="X640" s="140"/>
      <c r="Y640" s="140"/>
      <c r="Z640" s="1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row>
    <row r="641" spans="1:57" outlineLevel="1" x14ac:dyDescent="0.2">
      <c r="A641" s="234">
        <f>'Faults data'!A641</f>
        <v>624</v>
      </c>
      <c r="B641" s="320">
        <f>'Faults data'!B641</f>
        <v>0</v>
      </c>
      <c r="C641" s="223">
        <f>IFERROR(MATCH('Faults data'!F641,Lists!$C$11:$C$14,0),0)</f>
        <v>0</v>
      </c>
      <c r="D641" s="216">
        <f>VALUE('Faults data'!I641)</f>
        <v>0</v>
      </c>
      <c r="E641" s="224">
        <f t="shared" si="81"/>
        <v>0</v>
      </c>
      <c r="F641" s="224">
        <f>'Faults data'!M641</f>
        <v>0</v>
      </c>
      <c r="G641" s="224" t="str">
        <f>IF('Faults data'!N641=$G$17,$G$17,".")</f>
        <v>.</v>
      </c>
      <c r="H641" s="224" t="str">
        <f>IF(ISNUMBER('Faults data'!L641),'Faults data'!L641,".")</f>
        <v>.</v>
      </c>
      <c r="I641" s="224">
        <f>IF('Faults data'!S641=Lists!$F$11,0,1)</f>
        <v>1</v>
      </c>
      <c r="J641" s="240" t="str">
        <f t="shared" si="76"/>
        <v>.</v>
      </c>
      <c r="K641" s="241"/>
      <c r="L641" s="230" t="str">
        <f t="shared" si="77"/>
        <v>.</v>
      </c>
      <c r="M641" s="231" t="str">
        <f t="shared" si="78"/>
        <v>.</v>
      </c>
      <c r="N641" s="231" t="str">
        <f t="shared" si="79"/>
        <v>.</v>
      </c>
      <c r="O641" s="231" t="str">
        <f t="shared" si="80"/>
        <v>.</v>
      </c>
      <c r="P641" s="232" t="str">
        <f t="shared" si="82"/>
        <v>.</v>
      </c>
      <c r="Q641" s="233" t="str">
        <f t="shared" si="83"/>
        <v>.</v>
      </c>
      <c r="R641" s="140"/>
      <c r="S641" s="140"/>
      <c r="T641" s="140"/>
      <c r="U641" s="140"/>
      <c r="V641" s="140"/>
      <c r="W641" s="140"/>
      <c r="X641" s="140"/>
      <c r="Y641" s="140"/>
      <c r="Z641" s="140"/>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row>
    <row r="642" spans="1:57" outlineLevel="1" x14ac:dyDescent="0.2">
      <c r="A642" s="234">
        <f>'Faults data'!A642</f>
        <v>625</v>
      </c>
      <c r="B642" s="320">
        <f>'Faults data'!B642</f>
        <v>0</v>
      </c>
      <c r="C642" s="223">
        <f>IFERROR(MATCH('Faults data'!F642,Lists!$C$11:$C$14,0),0)</f>
        <v>0</v>
      </c>
      <c r="D642" s="216">
        <f>VALUE('Faults data'!I642)</f>
        <v>0</v>
      </c>
      <c r="E642" s="224">
        <f t="shared" si="81"/>
        <v>0</v>
      </c>
      <c r="F642" s="224">
        <f>'Faults data'!M642</f>
        <v>0</v>
      </c>
      <c r="G642" s="224" t="str">
        <f>IF('Faults data'!N642=$G$17,$G$17,".")</f>
        <v>.</v>
      </c>
      <c r="H642" s="224" t="str">
        <f>IF(ISNUMBER('Faults data'!L642),'Faults data'!L642,".")</f>
        <v>.</v>
      </c>
      <c r="I642" s="224">
        <f>IF('Faults data'!S642=Lists!$F$11,0,1)</f>
        <v>1</v>
      </c>
      <c r="J642" s="240" t="str">
        <f t="shared" si="76"/>
        <v>.</v>
      </c>
      <c r="K642" s="241"/>
      <c r="L642" s="230" t="str">
        <f t="shared" si="77"/>
        <v>.</v>
      </c>
      <c r="M642" s="231" t="str">
        <f t="shared" si="78"/>
        <v>.</v>
      </c>
      <c r="N642" s="231" t="str">
        <f t="shared" si="79"/>
        <v>.</v>
      </c>
      <c r="O642" s="231" t="str">
        <f t="shared" si="80"/>
        <v>.</v>
      </c>
      <c r="P642" s="232" t="str">
        <f t="shared" si="82"/>
        <v>.</v>
      </c>
      <c r="Q642" s="233" t="str">
        <f t="shared" si="83"/>
        <v>.</v>
      </c>
      <c r="R642" s="140"/>
      <c r="S642" s="140"/>
      <c r="T642" s="140"/>
      <c r="U642" s="140"/>
      <c r="V642" s="140"/>
      <c r="W642" s="140"/>
      <c r="X642" s="140"/>
      <c r="Y642" s="140"/>
      <c r="Z642" s="140"/>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row>
    <row r="643" spans="1:57" outlineLevel="1" x14ac:dyDescent="0.2">
      <c r="A643" s="234">
        <f>'Faults data'!A643</f>
        <v>626</v>
      </c>
      <c r="B643" s="320">
        <f>'Faults data'!B643</f>
        <v>0</v>
      </c>
      <c r="C643" s="223">
        <f>IFERROR(MATCH('Faults data'!F643,Lists!$C$11:$C$14,0),0)</f>
        <v>0</v>
      </c>
      <c r="D643" s="216">
        <f>VALUE('Faults data'!I643)</f>
        <v>0</v>
      </c>
      <c r="E643" s="224">
        <f t="shared" si="81"/>
        <v>0</v>
      </c>
      <c r="F643" s="224">
        <f>'Faults data'!M643</f>
        <v>0</v>
      </c>
      <c r="G643" s="224" t="str">
        <f>IF('Faults data'!N643=$G$17,$G$17,".")</f>
        <v>.</v>
      </c>
      <c r="H643" s="224" t="str">
        <f>IF(ISNUMBER('Faults data'!L643),'Faults data'!L643,".")</f>
        <v>.</v>
      </c>
      <c r="I643" s="224">
        <f>IF('Faults data'!S643=Lists!$F$11,0,1)</f>
        <v>1</v>
      </c>
      <c r="J643" s="240" t="str">
        <f t="shared" si="76"/>
        <v>.</v>
      </c>
      <c r="K643" s="241"/>
      <c r="L643" s="230" t="str">
        <f t="shared" si="77"/>
        <v>.</v>
      </c>
      <c r="M643" s="231" t="str">
        <f t="shared" si="78"/>
        <v>.</v>
      </c>
      <c r="N643" s="231" t="str">
        <f t="shared" si="79"/>
        <v>.</v>
      </c>
      <c r="O643" s="231" t="str">
        <f t="shared" si="80"/>
        <v>.</v>
      </c>
      <c r="P643" s="232" t="str">
        <f t="shared" si="82"/>
        <v>.</v>
      </c>
      <c r="Q643" s="233" t="str">
        <f t="shared" si="83"/>
        <v>.</v>
      </c>
      <c r="R643" s="140"/>
      <c r="S643" s="140"/>
      <c r="T643" s="140"/>
      <c r="U643" s="140"/>
      <c r="V643" s="140"/>
      <c r="W643" s="140"/>
      <c r="X643" s="140"/>
      <c r="Y643" s="140"/>
      <c r="Z643" s="140"/>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row>
    <row r="644" spans="1:57" outlineLevel="1" x14ac:dyDescent="0.2">
      <c r="A644" s="234">
        <f>'Faults data'!A644</f>
        <v>627</v>
      </c>
      <c r="B644" s="320">
        <f>'Faults data'!B644</f>
        <v>0</v>
      </c>
      <c r="C644" s="223">
        <f>IFERROR(MATCH('Faults data'!F644,Lists!$C$11:$C$14,0),0)</f>
        <v>0</v>
      </c>
      <c r="D644" s="216">
        <f>VALUE('Faults data'!I644)</f>
        <v>0</v>
      </c>
      <c r="E644" s="224">
        <f t="shared" si="81"/>
        <v>0</v>
      </c>
      <c r="F644" s="224">
        <f>'Faults data'!M644</f>
        <v>0</v>
      </c>
      <c r="G644" s="224" t="str">
        <f>IF('Faults data'!N644=$G$17,$G$17,".")</f>
        <v>.</v>
      </c>
      <c r="H644" s="224" t="str">
        <f>IF(ISNUMBER('Faults data'!L644),'Faults data'!L644,".")</f>
        <v>.</v>
      </c>
      <c r="I644" s="224">
        <f>IF('Faults data'!S644=Lists!$F$11,0,1)</f>
        <v>1</v>
      </c>
      <c r="J644" s="240" t="str">
        <f t="shared" si="76"/>
        <v>.</v>
      </c>
      <c r="K644" s="241"/>
      <c r="L644" s="230" t="str">
        <f t="shared" si="77"/>
        <v>.</v>
      </c>
      <c r="M644" s="231" t="str">
        <f t="shared" si="78"/>
        <v>.</v>
      </c>
      <c r="N644" s="231" t="str">
        <f t="shared" si="79"/>
        <v>.</v>
      </c>
      <c r="O644" s="231" t="str">
        <f t="shared" si="80"/>
        <v>.</v>
      </c>
      <c r="P644" s="232" t="str">
        <f t="shared" si="82"/>
        <v>.</v>
      </c>
      <c r="Q644" s="233" t="str">
        <f t="shared" si="83"/>
        <v>.</v>
      </c>
      <c r="R644" s="140"/>
      <c r="S644" s="140"/>
      <c r="T644" s="140"/>
      <c r="U644" s="140"/>
      <c r="V644" s="140"/>
      <c r="W644" s="140"/>
      <c r="X644" s="140"/>
      <c r="Y644" s="140"/>
      <c r="Z644" s="140"/>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row>
    <row r="645" spans="1:57" outlineLevel="1" x14ac:dyDescent="0.2">
      <c r="A645" s="234">
        <f>'Faults data'!A645</f>
        <v>628</v>
      </c>
      <c r="B645" s="320">
        <f>'Faults data'!B645</f>
        <v>0</v>
      </c>
      <c r="C645" s="223">
        <f>IFERROR(MATCH('Faults data'!F645,Lists!$C$11:$C$14,0),0)</f>
        <v>0</v>
      </c>
      <c r="D645" s="216">
        <f>VALUE('Faults data'!I645)</f>
        <v>0</v>
      </c>
      <c r="E645" s="224">
        <f t="shared" si="81"/>
        <v>0</v>
      </c>
      <c r="F645" s="224">
        <f>'Faults data'!M645</f>
        <v>0</v>
      </c>
      <c r="G645" s="224" t="str">
        <f>IF('Faults data'!N645=$G$17,$G$17,".")</f>
        <v>.</v>
      </c>
      <c r="H645" s="224" t="str">
        <f>IF(ISNUMBER('Faults data'!L645),'Faults data'!L645,".")</f>
        <v>.</v>
      </c>
      <c r="I645" s="224">
        <f>IF('Faults data'!S645=Lists!$F$11,0,1)</f>
        <v>1</v>
      </c>
      <c r="J645" s="240" t="str">
        <f t="shared" si="76"/>
        <v>.</v>
      </c>
      <c r="K645" s="241"/>
      <c r="L645" s="230" t="str">
        <f t="shared" si="77"/>
        <v>.</v>
      </c>
      <c r="M645" s="231" t="str">
        <f t="shared" si="78"/>
        <v>.</v>
      </c>
      <c r="N645" s="231" t="str">
        <f t="shared" si="79"/>
        <v>.</v>
      </c>
      <c r="O645" s="231" t="str">
        <f t="shared" si="80"/>
        <v>.</v>
      </c>
      <c r="P645" s="232" t="str">
        <f t="shared" si="82"/>
        <v>.</v>
      </c>
      <c r="Q645" s="233" t="str">
        <f t="shared" si="83"/>
        <v>.</v>
      </c>
      <c r="R645" s="140"/>
      <c r="S645" s="140"/>
      <c r="T645" s="140"/>
      <c r="U645" s="140"/>
      <c r="V645" s="140"/>
      <c r="W645" s="140"/>
      <c r="X645" s="140"/>
      <c r="Y645" s="140"/>
      <c r="Z645" s="140"/>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row>
    <row r="646" spans="1:57" outlineLevel="1" x14ac:dyDescent="0.2">
      <c r="A646" s="234">
        <f>'Faults data'!A646</f>
        <v>629</v>
      </c>
      <c r="B646" s="320">
        <f>'Faults data'!B646</f>
        <v>0</v>
      </c>
      <c r="C646" s="223">
        <f>IFERROR(MATCH('Faults data'!F646,Lists!$C$11:$C$14,0),0)</f>
        <v>0</v>
      </c>
      <c r="D646" s="216">
        <f>VALUE('Faults data'!I646)</f>
        <v>0</v>
      </c>
      <c r="E646" s="224">
        <f t="shared" si="81"/>
        <v>0</v>
      </c>
      <c r="F646" s="224">
        <f>'Faults data'!M646</f>
        <v>0</v>
      </c>
      <c r="G646" s="224" t="str">
        <f>IF('Faults data'!N646=$G$17,$G$17,".")</f>
        <v>.</v>
      </c>
      <c r="H646" s="224" t="str">
        <f>IF(ISNUMBER('Faults data'!L646),'Faults data'!L646,".")</f>
        <v>.</v>
      </c>
      <c r="I646" s="224">
        <f>IF('Faults data'!S646=Lists!$F$11,0,1)</f>
        <v>1</v>
      </c>
      <c r="J646" s="240" t="str">
        <f t="shared" si="76"/>
        <v>.</v>
      </c>
      <c r="K646" s="241"/>
      <c r="L646" s="230" t="str">
        <f t="shared" si="77"/>
        <v>.</v>
      </c>
      <c r="M646" s="231" t="str">
        <f t="shared" si="78"/>
        <v>.</v>
      </c>
      <c r="N646" s="231" t="str">
        <f t="shared" si="79"/>
        <v>.</v>
      </c>
      <c r="O646" s="231" t="str">
        <f t="shared" si="80"/>
        <v>.</v>
      </c>
      <c r="P646" s="232" t="str">
        <f t="shared" si="82"/>
        <v>.</v>
      </c>
      <c r="Q646" s="233" t="str">
        <f t="shared" si="83"/>
        <v>.</v>
      </c>
      <c r="R646" s="140"/>
      <c r="S646" s="140"/>
      <c r="T646" s="140"/>
      <c r="U646" s="140"/>
      <c r="V646" s="140"/>
      <c r="W646" s="140"/>
      <c r="X646" s="140"/>
      <c r="Y646" s="140"/>
      <c r="Z646" s="140"/>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row>
    <row r="647" spans="1:57" outlineLevel="1" x14ac:dyDescent="0.2">
      <c r="A647" s="234">
        <f>'Faults data'!A647</f>
        <v>630</v>
      </c>
      <c r="B647" s="320">
        <f>'Faults data'!B647</f>
        <v>0</v>
      </c>
      <c r="C647" s="223">
        <f>IFERROR(MATCH('Faults data'!F647,Lists!$C$11:$C$14,0),0)</f>
        <v>0</v>
      </c>
      <c r="D647" s="216">
        <f>VALUE('Faults data'!I647)</f>
        <v>0</v>
      </c>
      <c r="E647" s="224">
        <f t="shared" si="81"/>
        <v>0</v>
      </c>
      <c r="F647" s="224">
        <f>'Faults data'!M647</f>
        <v>0</v>
      </c>
      <c r="G647" s="224" t="str">
        <f>IF('Faults data'!N647=$G$17,$G$17,".")</f>
        <v>.</v>
      </c>
      <c r="H647" s="224" t="str">
        <f>IF(ISNUMBER('Faults data'!L647),'Faults data'!L647,".")</f>
        <v>.</v>
      </c>
      <c r="I647" s="224">
        <f>IF('Faults data'!S647=Lists!$F$11,0,1)</f>
        <v>1</v>
      </c>
      <c r="J647" s="240" t="str">
        <f t="shared" si="76"/>
        <v>.</v>
      </c>
      <c r="K647" s="241"/>
      <c r="L647" s="230" t="str">
        <f t="shared" si="77"/>
        <v>.</v>
      </c>
      <c r="M647" s="231" t="str">
        <f t="shared" si="78"/>
        <v>.</v>
      </c>
      <c r="N647" s="231" t="str">
        <f t="shared" si="79"/>
        <v>.</v>
      </c>
      <c r="O647" s="231" t="str">
        <f t="shared" si="80"/>
        <v>.</v>
      </c>
      <c r="P647" s="232" t="str">
        <f t="shared" si="82"/>
        <v>.</v>
      </c>
      <c r="Q647" s="233" t="str">
        <f t="shared" si="83"/>
        <v>.</v>
      </c>
      <c r="R647" s="140"/>
      <c r="S647" s="140"/>
      <c r="T647" s="140"/>
      <c r="U647" s="140"/>
      <c r="V647" s="140"/>
      <c r="W647" s="140"/>
      <c r="X647" s="140"/>
      <c r="Y647" s="140"/>
      <c r="Z647" s="140"/>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row>
    <row r="648" spans="1:57" outlineLevel="1" x14ac:dyDescent="0.2">
      <c r="A648" s="234">
        <f>'Faults data'!A648</f>
        <v>631</v>
      </c>
      <c r="B648" s="320">
        <f>'Faults data'!B648</f>
        <v>0</v>
      </c>
      <c r="C648" s="223">
        <f>IFERROR(MATCH('Faults data'!F648,Lists!$C$11:$C$14,0),0)</f>
        <v>0</v>
      </c>
      <c r="D648" s="216">
        <f>VALUE('Faults data'!I648)</f>
        <v>0</v>
      </c>
      <c r="E648" s="224">
        <f t="shared" si="81"/>
        <v>0</v>
      </c>
      <c r="F648" s="224">
        <f>'Faults data'!M648</f>
        <v>0</v>
      </c>
      <c r="G648" s="224" t="str">
        <f>IF('Faults data'!N648=$G$17,$G$17,".")</f>
        <v>.</v>
      </c>
      <c r="H648" s="224" t="str">
        <f>IF(ISNUMBER('Faults data'!L648),'Faults data'!L648,".")</f>
        <v>.</v>
      </c>
      <c r="I648" s="224">
        <f>IF('Faults data'!S648=Lists!$F$11,0,1)</f>
        <v>1</v>
      </c>
      <c r="J648" s="240" t="str">
        <f t="shared" si="76"/>
        <v>.</v>
      </c>
      <c r="K648" s="241"/>
      <c r="L648" s="230" t="str">
        <f t="shared" si="77"/>
        <v>.</v>
      </c>
      <c r="M648" s="231" t="str">
        <f t="shared" si="78"/>
        <v>.</v>
      </c>
      <c r="N648" s="231" t="str">
        <f t="shared" si="79"/>
        <v>.</v>
      </c>
      <c r="O648" s="231" t="str">
        <f t="shared" si="80"/>
        <v>.</v>
      </c>
      <c r="P648" s="232" t="str">
        <f t="shared" si="82"/>
        <v>.</v>
      </c>
      <c r="Q648" s="233" t="str">
        <f t="shared" si="83"/>
        <v>.</v>
      </c>
      <c r="R648" s="140"/>
      <c r="S648" s="140"/>
      <c r="T648" s="140"/>
      <c r="U648" s="140"/>
      <c r="V648" s="140"/>
      <c r="W648" s="140"/>
      <c r="X648" s="140"/>
      <c r="Y648" s="140"/>
      <c r="Z648" s="140"/>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row>
    <row r="649" spans="1:57" outlineLevel="1" x14ac:dyDescent="0.2">
      <c r="A649" s="234">
        <f>'Faults data'!A649</f>
        <v>632</v>
      </c>
      <c r="B649" s="320">
        <f>'Faults data'!B649</f>
        <v>0</v>
      </c>
      <c r="C649" s="223">
        <f>IFERROR(MATCH('Faults data'!F649,Lists!$C$11:$C$14,0),0)</f>
        <v>0</v>
      </c>
      <c r="D649" s="216">
        <f>VALUE('Faults data'!I649)</f>
        <v>0</v>
      </c>
      <c r="E649" s="224">
        <f t="shared" si="81"/>
        <v>0</v>
      </c>
      <c r="F649" s="224">
        <f>'Faults data'!M649</f>
        <v>0</v>
      </c>
      <c r="G649" s="224" t="str">
        <f>IF('Faults data'!N649=$G$17,$G$17,".")</f>
        <v>.</v>
      </c>
      <c r="H649" s="224" t="str">
        <f>IF(ISNUMBER('Faults data'!L649),'Faults data'!L649,".")</f>
        <v>.</v>
      </c>
      <c r="I649" s="224">
        <f>IF('Faults data'!S649=Lists!$F$11,0,1)</f>
        <v>1</v>
      </c>
      <c r="J649" s="240" t="str">
        <f t="shared" si="76"/>
        <v>.</v>
      </c>
      <c r="K649" s="241"/>
      <c r="L649" s="230" t="str">
        <f t="shared" si="77"/>
        <v>.</v>
      </c>
      <c r="M649" s="231" t="str">
        <f t="shared" si="78"/>
        <v>.</v>
      </c>
      <c r="N649" s="231" t="str">
        <f t="shared" si="79"/>
        <v>.</v>
      </c>
      <c r="O649" s="231" t="str">
        <f t="shared" si="80"/>
        <v>.</v>
      </c>
      <c r="P649" s="232" t="str">
        <f t="shared" si="82"/>
        <v>.</v>
      </c>
      <c r="Q649" s="233" t="str">
        <f t="shared" si="83"/>
        <v>.</v>
      </c>
      <c r="R649" s="140"/>
      <c r="S649" s="140"/>
      <c r="T649" s="140"/>
      <c r="U649" s="140"/>
      <c r="V649" s="140"/>
      <c r="W649" s="140"/>
      <c r="X649" s="140"/>
      <c r="Y649" s="140"/>
      <c r="Z649" s="140"/>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row>
    <row r="650" spans="1:57" outlineLevel="1" x14ac:dyDescent="0.2">
      <c r="A650" s="234">
        <f>'Faults data'!A650</f>
        <v>633</v>
      </c>
      <c r="B650" s="320">
        <f>'Faults data'!B650</f>
        <v>0</v>
      </c>
      <c r="C650" s="223">
        <f>IFERROR(MATCH('Faults data'!F650,Lists!$C$11:$C$14,0),0)</f>
        <v>0</v>
      </c>
      <c r="D650" s="216">
        <f>VALUE('Faults data'!I650)</f>
        <v>0</v>
      </c>
      <c r="E650" s="224">
        <f t="shared" si="81"/>
        <v>0</v>
      </c>
      <c r="F650" s="224">
        <f>'Faults data'!M650</f>
        <v>0</v>
      </c>
      <c r="G650" s="224" t="str">
        <f>IF('Faults data'!N650=$G$17,$G$17,".")</f>
        <v>.</v>
      </c>
      <c r="H650" s="224" t="str">
        <f>IF(ISNUMBER('Faults data'!L650),'Faults data'!L650,".")</f>
        <v>.</v>
      </c>
      <c r="I650" s="224">
        <f>IF('Faults data'!S650=Lists!$F$11,0,1)</f>
        <v>1</v>
      </c>
      <c r="J650" s="240" t="str">
        <f t="shared" si="76"/>
        <v>.</v>
      </c>
      <c r="K650" s="241"/>
      <c r="L650" s="230" t="str">
        <f t="shared" si="77"/>
        <v>.</v>
      </c>
      <c r="M650" s="231" t="str">
        <f t="shared" si="78"/>
        <v>.</v>
      </c>
      <c r="N650" s="231" t="str">
        <f t="shared" si="79"/>
        <v>.</v>
      </c>
      <c r="O650" s="231" t="str">
        <f t="shared" si="80"/>
        <v>.</v>
      </c>
      <c r="P650" s="232" t="str">
        <f t="shared" si="82"/>
        <v>.</v>
      </c>
      <c r="Q650" s="233" t="str">
        <f t="shared" si="83"/>
        <v>.</v>
      </c>
      <c r="R650" s="140"/>
      <c r="S650" s="140"/>
      <c r="T650" s="140"/>
      <c r="U650" s="140"/>
      <c r="V650" s="140"/>
      <c r="W650" s="140"/>
      <c r="X650" s="140"/>
      <c r="Y650" s="140"/>
      <c r="Z650" s="14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row>
    <row r="651" spans="1:57" outlineLevel="1" x14ac:dyDescent="0.2">
      <c r="A651" s="234">
        <f>'Faults data'!A651</f>
        <v>634</v>
      </c>
      <c r="B651" s="320">
        <f>'Faults data'!B651</f>
        <v>0</v>
      </c>
      <c r="C651" s="223">
        <f>IFERROR(MATCH('Faults data'!F651,Lists!$C$11:$C$14,0),0)</f>
        <v>0</v>
      </c>
      <c r="D651" s="216">
        <f>VALUE('Faults data'!I651)</f>
        <v>0</v>
      </c>
      <c r="E651" s="224">
        <f t="shared" si="81"/>
        <v>0</v>
      </c>
      <c r="F651" s="224">
        <f>'Faults data'!M651</f>
        <v>0</v>
      </c>
      <c r="G651" s="224" t="str">
        <f>IF('Faults data'!N651=$G$17,$G$17,".")</f>
        <v>.</v>
      </c>
      <c r="H651" s="224" t="str">
        <f>IF(ISNUMBER('Faults data'!L651),'Faults data'!L651,".")</f>
        <v>.</v>
      </c>
      <c r="I651" s="224">
        <f>IF('Faults data'!S651=Lists!$F$11,0,1)</f>
        <v>1</v>
      </c>
      <c r="J651" s="240" t="str">
        <f t="shared" si="76"/>
        <v>.</v>
      </c>
      <c r="K651" s="241"/>
      <c r="L651" s="230" t="str">
        <f t="shared" si="77"/>
        <v>.</v>
      </c>
      <c r="M651" s="231" t="str">
        <f t="shared" si="78"/>
        <v>.</v>
      </c>
      <c r="N651" s="231" t="str">
        <f t="shared" si="79"/>
        <v>.</v>
      </c>
      <c r="O651" s="231" t="str">
        <f t="shared" si="80"/>
        <v>.</v>
      </c>
      <c r="P651" s="232" t="str">
        <f t="shared" si="82"/>
        <v>.</v>
      </c>
      <c r="Q651" s="233" t="str">
        <f t="shared" si="83"/>
        <v>.</v>
      </c>
      <c r="R651" s="140"/>
      <c r="S651" s="140"/>
      <c r="T651" s="140"/>
      <c r="U651" s="140"/>
      <c r="V651" s="140"/>
      <c r="W651" s="140"/>
      <c r="X651" s="140"/>
      <c r="Y651" s="140"/>
      <c r="Z651" s="140"/>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row>
    <row r="652" spans="1:57" outlineLevel="1" x14ac:dyDescent="0.2">
      <c r="A652" s="234">
        <f>'Faults data'!A652</f>
        <v>635</v>
      </c>
      <c r="B652" s="320">
        <f>'Faults data'!B652</f>
        <v>0</v>
      </c>
      <c r="C652" s="223">
        <f>IFERROR(MATCH('Faults data'!F652,Lists!$C$11:$C$14,0),0)</f>
        <v>0</v>
      </c>
      <c r="D652" s="216">
        <f>VALUE('Faults data'!I652)</f>
        <v>0</v>
      </c>
      <c r="E652" s="224">
        <f t="shared" si="81"/>
        <v>0</v>
      </c>
      <c r="F652" s="224">
        <f>'Faults data'!M652</f>
        <v>0</v>
      </c>
      <c r="G652" s="224" t="str">
        <f>IF('Faults data'!N652=$G$17,$G$17,".")</f>
        <v>.</v>
      </c>
      <c r="H652" s="224" t="str">
        <f>IF(ISNUMBER('Faults data'!L652),'Faults data'!L652,".")</f>
        <v>.</v>
      </c>
      <c r="I652" s="224">
        <f>IF('Faults data'!S652=Lists!$F$11,0,1)</f>
        <v>1</v>
      </c>
      <c r="J652" s="240" t="str">
        <f t="shared" si="76"/>
        <v>.</v>
      </c>
      <c r="K652" s="241"/>
      <c r="L652" s="230" t="str">
        <f t="shared" si="77"/>
        <v>.</v>
      </c>
      <c r="M652" s="231" t="str">
        <f t="shared" si="78"/>
        <v>.</v>
      </c>
      <c r="N652" s="231" t="str">
        <f t="shared" si="79"/>
        <v>.</v>
      </c>
      <c r="O652" s="231" t="str">
        <f t="shared" si="80"/>
        <v>.</v>
      </c>
      <c r="P652" s="232" t="str">
        <f t="shared" si="82"/>
        <v>.</v>
      </c>
      <c r="Q652" s="233" t="str">
        <f t="shared" si="83"/>
        <v>.</v>
      </c>
      <c r="R652" s="140"/>
      <c r="S652" s="140"/>
      <c r="T652" s="140"/>
      <c r="U652" s="140"/>
      <c r="V652" s="140"/>
      <c r="W652" s="140"/>
      <c r="X652" s="140"/>
      <c r="Y652" s="140"/>
      <c r="Z652" s="140"/>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row>
    <row r="653" spans="1:57" outlineLevel="1" x14ac:dyDescent="0.2">
      <c r="A653" s="234">
        <f>'Faults data'!A653</f>
        <v>636</v>
      </c>
      <c r="B653" s="320">
        <f>'Faults data'!B653</f>
        <v>0</v>
      </c>
      <c r="C653" s="223">
        <f>IFERROR(MATCH('Faults data'!F653,Lists!$C$11:$C$14,0),0)</f>
        <v>0</v>
      </c>
      <c r="D653" s="216">
        <f>VALUE('Faults data'!I653)</f>
        <v>0</v>
      </c>
      <c r="E653" s="224">
        <f t="shared" si="81"/>
        <v>0</v>
      </c>
      <c r="F653" s="224">
        <f>'Faults data'!M653</f>
        <v>0</v>
      </c>
      <c r="G653" s="224" t="str">
        <f>IF('Faults data'!N653=$G$17,$G$17,".")</f>
        <v>.</v>
      </c>
      <c r="H653" s="224" t="str">
        <f>IF(ISNUMBER('Faults data'!L653),'Faults data'!L653,".")</f>
        <v>.</v>
      </c>
      <c r="I653" s="224">
        <f>IF('Faults data'!S653=Lists!$F$11,0,1)</f>
        <v>1</v>
      </c>
      <c r="J653" s="240" t="str">
        <f t="shared" si="76"/>
        <v>.</v>
      </c>
      <c r="K653" s="241"/>
      <c r="L653" s="230" t="str">
        <f t="shared" si="77"/>
        <v>.</v>
      </c>
      <c r="M653" s="231" t="str">
        <f t="shared" si="78"/>
        <v>.</v>
      </c>
      <c r="N653" s="231" t="str">
        <f t="shared" si="79"/>
        <v>.</v>
      </c>
      <c r="O653" s="231" t="str">
        <f t="shared" si="80"/>
        <v>.</v>
      </c>
      <c r="P653" s="232" t="str">
        <f t="shared" si="82"/>
        <v>.</v>
      </c>
      <c r="Q653" s="233" t="str">
        <f t="shared" si="83"/>
        <v>.</v>
      </c>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row>
    <row r="654" spans="1:57" outlineLevel="1" x14ac:dyDescent="0.2">
      <c r="A654" s="234">
        <f>'Faults data'!A654</f>
        <v>637</v>
      </c>
      <c r="B654" s="320">
        <f>'Faults data'!B654</f>
        <v>0</v>
      </c>
      <c r="C654" s="223">
        <f>IFERROR(MATCH('Faults data'!F654,Lists!$C$11:$C$14,0),0)</f>
        <v>0</v>
      </c>
      <c r="D654" s="216">
        <f>VALUE('Faults data'!I654)</f>
        <v>0</v>
      </c>
      <c r="E654" s="224">
        <f t="shared" si="81"/>
        <v>0</v>
      </c>
      <c r="F654" s="224">
        <f>'Faults data'!M654</f>
        <v>0</v>
      </c>
      <c r="G654" s="224" t="str">
        <f>IF('Faults data'!N654=$G$17,$G$17,".")</f>
        <v>.</v>
      </c>
      <c r="H654" s="224" t="str">
        <f>IF(ISNUMBER('Faults data'!L654),'Faults data'!L654,".")</f>
        <v>.</v>
      </c>
      <c r="I654" s="224">
        <f>IF('Faults data'!S654=Lists!$F$11,0,1)</f>
        <v>1</v>
      </c>
      <c r="J654" s="240" t="str">
        <f t="shared" ref="J654:J716" si="84">IF(OR(C654&gt;0,E654=0,H654="."),".",H654)</f>
        <v>.</v>
      </c>
      <c r="K654" s="241"/>
      <c r="L654" s="230" t="str">
        <f t="shared" ref="L654:L716" si="85">IF(L$16=$F654,$J654,".")</f>
        <v>.</v>
      </c>
      <c r="M654" s="231" t="str">
        <f t="shared" ref="M654:M716" si="86">IF(AND(L654&gt;0,$G654=M$17),L654,".")</f>
        <v>.</v>
      </c>
      <c r="N654" s="231" t="str">
        <f t="shared" ref="N654:N716" si="87">IF(N$16=$F654,$J654,".")</f>
        <v>.</v>
      </c>
      <c r="O654" s="231" t="str">
        <f t="shared" si="80"/>
        <v>.</v>
      </c>
      <c r="P654" s="232" t="str">
        <f t="shared" si="82"/>
        <v>.</v>
      </c>
      <c r="Q654" s="233" t="str">
        <f t="shared" si="83"/>
        <v>.</v>
      </c>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row>
    <row r="655" spans="1:57" outlineLevel="1" x14ac:dyDescent="0.2">
      <c r="A655" s="234">
        <f>'Faults data'!A655</f>
        <v>638</v>
      </c>
      <c r="B655" s="320">
        <f>'Faults data'!B655</f>
        <v>0</v>
      </c>
      <c r="C655" s="223">
        <f>IFERROR(MATCH('Faults data'!F655,Lists!$C$11:$C$14,0),0)</f>
        <v>0</v>
      </c>
      <c r="D655" s="216">
        <f>VALUE('Faults data'!I655)</f>
        <v>0</v>
      </c>
      <c r="E655" s="224">
        <f t="shared" si="81"/>
        <v>0</v>
      </c>
      <c r="F655" s="224">
        <f>'Faults data'!M655</f>
        <v>0</v>
      </c>
      <c r="G655" s="224" t="str">
        <f>IF('Faults data'!N655=$G$17,$G$17,".")</f>
        <v>.</v>
      </c>
      <c r="H655" s="224" t="str">
        <f>IF(ISNUMBER('Faults data'!L655),'Faults data'!L655,".")</f>
        <v>.</v>
      </c>
      <c r="I655" s="224">
        <f>IF('Faults data'!S655=Lists!$F$11,0,1)</f>
        <v>1</v>
      </c>
      <c r="J655" s="240" t="str">
        <f t="shared" si="84"/>
        <v>.</v>
      </c>
      <c r="K655" s="241"/>
      <c r="L655" s="230" t="str">
        <f t="shared" si="85"/>
        <v>.</v>
      </c>
      <c r="M655" s="231" t="str">
        <f t="shared" si="86"/>
        <v>.</v>
      </c>
      <c r="N655" s="231" t="str">
        <f t="shared" si="87"/>
        <v>.</v>
      </c>
      <c r="O655" s="231" t="str">
        <f t="shared" ref="O655:O717" si="88">IF(AND(N655&gt;=0,$G655=O$17),N655,".")</f>
        <v>.</v>
      </c>
      <c r="P655" s="232" t="str">
        <f t="shared" si="82"/>
        <v>.</v>
      </c>
      <c r="Q655" s="233" t="str">
        <f t="shared" si="83"/>
        <v>.</v>
      </c>
      <c r="R655" s="140"/>
      <c r="S655" s="140"/>
      <c r="T655" s="140"/>
      <c r="U655" s="140"/>
      <c r="V655" s="140"/>
      <c r="W655" s="140"/>
      <c r="X655" s="140"/>
      <c r="Y655" s="140"/>
      <c r="Z655" s="140"/>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row>
    <row r="656" spans="1:57" outlineLevel="1" x14ac:dyDescent="0.2">
      <c r="A656" s="234">
        <f>'Faults data'!A656</f>
        <v>639</v>
      </c>
      <c r="B656" s="320">
        <f>'Faults data'!B656</f>
        <v>0</v>
      </c>
      <c r="C656" s="223">
        <f>IFERROR(MATCH('Faults data'!F656,Lists!$C$11:$C$14,0),0)</f>
        <v>0</v>
      </c>
      <c r="D656" s="216">
        <f>VALUE('Faults data'!I656)</f>
        <v>0</v>
      </c>
      <c r="E656" s="224">
        <f t="shared" ref="E656:E718" si="89">IFERROR(IF(OR(D656&lt;$C$9,D656&gt;$C$10),0,1),0)</f>
        <v>0</v>
      </c>
      <c r="F656" s="224">
        <f>'Faults data'!M656</f>
        <v>0</v>
      </c>
      <c r="G656" s="224" t="str">
        <f>IF('Faults data'!N656=$G$17,$G$17,".")</f>
        <v>.</v>
      </c>
      <c r="H656" s="224" t="str">
        <f>IF(ISNUMBER('Faults data'!L656),'Faults data'!L656,".")</f>
        <v>.</v>
      </c>
      <c r="I656" s="224">
        <f>IF('Faults data'!S656=Lists!$F$11,0,1)</f>
        <v>1</v>
      </c>
      <c r="J656" s="240" t="str">
        <f t="shared" si="84"/>
        <v>.</v>
      </c>
      <c r="K656" s="241"/>
      <c r="L656" s="230" t="str">
        <f t="shared" si="85"/>
        <v>.</v>
      </c>
      <c r="M656" s="231" t="str">
        <f t="shared" si="86"/>
        <v>.</v>
      </c>
      <c r="N656" s="231" t="str">
        <f t="shared" si="87"/>
        <v>.</v>
      </c>
      <c r="O656" s="231" t="str">
        <f t="shared" si="88"/>
        <v>.</v>
      </c>
      <c r="P656" s="232" t="str">
        <f t="shared" si="82"/>
        <v>.</v>
      </c>
      <c r="Q656" s="233" t="str">
        <f t="shared" si="83"/>
        <v>.</v>
      </c>
      <c r="R656" s="140"/>
      <c r="S656" s="140"/>
      <c r="T656" s="140"/>
      <c r="U656" s="140"/>
      <c r="V656" s="140"/>
      <c r="W656" s="140"/>
      <c r="X656" s="140"/>
      <c r="Y656" s="140"/>
      <c r="Z656" s="140"/>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row>
    <row r="657" spans="1:57" outlineLevel="1" x14ac:dyDescent="0.2">
      <c r="A657" s="234">
        <f>'Faults data'!A657</f>
        <v>640</v>
      </c>
      <c r="B657" s="320">
        <f>'Faults data'!B657</f>
        <v>0</v>
      </c>
      <c r="C657" s="223">
        <f>IFERROR(MATCH('Faults data'!F657,Lists!$C$11:$C$14,0),0)</f>
        <v>0</v>
      </c>
      <c r="D657" s="216">
        <f>VALUE('Faults data'!I657)</f>
        <v>0</v>
      </c>
      <c r="E657" s="224">
        <f t="shared" si="89"/>
        <v>0</v>
      </c>
      <c r="F657" s="224">
        <f>'Faults data'!M657</f>
        <v>0</v>
      </c>
      <c r="G657" s="224" t="str">
        <f>IF('Faults data'!N657=$G$17,$G$17,".")</f>
        <v>.</v>
      </c>
      <c r="H657" s="224" t="str">
        <f>IF(ISNUMBER('Faults data'!L657),'Faults data'!L657,".")</f>
        <v>.</v>
      </c>
      <c r="I657" s="224">
        <f>IF('Faults data'!S657=Lists!$F$11,0,1)</f>
        <v>1</v>
      </c>
      <c r="J657" s="240" t="str">
        <f t="shared" si="84"/>
        <v>.</v>
      </c>
      <c r="K657" s="241"/>
      <c r="L657" s="230" t="str">
        <f t="shared" si="85"/>
        <v>.</v>
      </c>
      <c r="M657" s="231" t="str">
        <f t="shared" si="86"/>
        <v>.</v>
      </c>
      <c r="N657" s="231" t="str">
        <f t="shared" si="87"/>
        <v>.</v>
      </c>
      <c r="O657" s="231" t="str">
        <f t="shared" si="88"/>
        <v>.</v>
      </c>
      <c r="P657" s="232" t="str">
        <f t="shared" si="82"/>
        <v>.</v>
      </c>
      <c r="Q657" s="233" t="str">
        <f t="shared" si="83"/>
        <v>.</v>
      </c>
      <c r="R657" s="140"/>
      <c r="S657" s="140"/>
      <c r="T657" s="140"/>
      <c r="U657" s="140"/>
      <c r="V657" s="140"/>
      <c r="W657" s="140"/>
      <c r="X657" s="140"/>
      <c r="Y657" s="140"/>
      <c r="Z657" s="140"/>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row>
    <row r="658" spans="1:57" outlineLevel="1" x14ac:dyDescent="0.2">
      <c r="A658" s="234">
        <f>'Faults data'!A658</f>
        <v>641</v>
      </c>
      <c r="B658" s="320">
        <f>'Faults data'!B658</f>
        <v>0</v>
      </c>
      <c r="C658" s="223">
        <f>IFERROR(MATCH('Faults data'!F658,Lists!$C$11:$C$14,0),0)</f>
        <v>0</v>
      </c>
      <c r="D658" s="216">
        <f>VALUE('Faults data'!I658)</f>
        <v>0</v>
      </c>
      <c r="E658" s="224">
        <f t="shared" si="89"/>
        <v>0</v>
      </c>
      <c r="F658" s="224">
        <f>'Faults data'!M658</f>
        <v>0</v>
      </c>
      <c r="G658" s="224" t="str">
        <f>IF('Faults data'!N658=$G$17,$G$17,".")</f>
        <v>.</v>
      </c>
      <c r="H658" s="224" t="str">
        <f>IF(ISNUMBER('Faults data'!L658),'Faults data'!L658,".")</f>
        <v>.</v>
      </c>
      <c r="I658" s="224">
        <f>IF('Faults data'!S658=Lists!$F$11,0,1)</f>
        <v>1</v>
      </c>
      <c r="J658" s="240" t="str">
        <f t="shared" si="84"/>
        <v>.</v>
      </c>
      <c r="K658" s="241"/>
      <c r="L658" s="230" t="str">
        <f t="shared" si="85"/>
        <v>.</v>
      </c>
      <c r="M658" s="231" t="str">
        <f t="shared" si="86"/>
        <v>.</v>
      </c>
      <c r="N658" s="231" t="str">
        <f t="shared" si="87"/>
        <v>.</v>
      </c>
      <c r="O658" s="231" t="str">
        <f t="shared" si="88"/>
        <v>.</v>
      </c>
      <c r="P658" s="232" t="str">
        <f t="shared" si="82"/>
        <v>.</v>
      </c>
      <c r="Q658" s="233" t="str">
        <f t="shared" si="83"/>
        <v>.</v>
      </c>
      <c r="R658" s="140"/>
      <c r="S658" s="140"/>
      <c r="T658" s="140"/>
      <c r="U658" s="140"/>
      <c r="V658" s="140"/>
      <c r="W658" s="140"/>
      <c r="X658" s="140"/>
      <c r="Y658" s="140"/>
      <c r="Z658" s="140"/>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row>
    <row r="659" spans="1:57" outlineLevel="1" x14ac:dyDescent="0.2">
      <c r="A659" s="234">
        <f>'Faults data'!A659</f>
        <v>642</v>
      </c>
      <c r="B659" s="320">
        <f>'Faults data'!B659</f>
        <v>0</v>
      </c>
      <c r="C659" s="223">
        <f>IFERROR(MATCH('Faults data'!F659,Lists!$C$11:$C$14,0),0)</f>
        <v>0</v>
      </c>
      <c r="D659" s="216">
        <f>VALUE('Faults data'!I659)</f>
        <v>0</v>
      </c>
      <c r="E659" s="224">
        <f t="shared" si="89"/>
        <v>0</v>
      </c>
      <c r="F659" s="224">
        <f>'Faults data'!M659</f>
        <v>0</v>
      </c>
      <c r="G659" s="224" t="str">
        <f>IF('Faults data'!N659=$G$17,$G$17,".")</f>
        <v>.</v>
      </c>
      <c r="H659" s="224" t="str">
        <f>IF(ISNUMBER('Faults data'!L659),'Faults data'!L659,".")</f>
        <v>.</v>
      </c>
      <c r="I659" s="224">
        <f>IF('Faults data'!S659=Lists!$F$11,0,1)</f>
        <v>1</v>
      </c>
      <c r="J659" s="240" t="str">
        <f t="shared" si="84"/>
        <v>.</v>
      </c>
      <c r="K659" s="241"/>
      <c r="L659" s="230" t="str">
        <f t="shared" si="85"/>
        <v>.</v>
      </c>
      <c r="M659" s="231" t="str">
        <f t="shared" si="86"/>
        <v>.</v>
      </c>
      <c r="N659" s="231" t="str">
        <f t="shared" si="87"/>
        <v>.</v>
      </c>
      <c r="O659" s="231" t="str">
        <f t="shared" si="88"/>
        <v>.</v>
      </c>
      <c r="P659" s="232" t="str">
        <f t="shared" si="82"/>
        <v>.</v>
      </c>
      <c r="Q659" s="233" t="str">
        <f t="shared" si="83"/>
        <v>.</v>
      </c>
      <c r="R659" s="140"/>
      <c r="S659" s="140"/>
      <c r="T659" s="140"/>
      <c r="U659" s="140"/>
      <c r="V659" s="140"/>
      <c r="W659" s="140"/>
      <c r="X659" s="140"/>
      <c r="Y659" s="140"/>
      <c r="Z659" s="140"/>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row>
    <row r="660" spans="1:57" outlineLevel="1" x14ac:dyDescent="0.2">
      <c r="A660" s="234">
        <f>'Faults data'!A660</f>
        <v>643</v>
      </c>
      <c r="B660" s="320">
        <f>'Faults data'!B660</f>
        <v>0</v>
      </c>
      <c r="C660" s="223">
        <f>IFERROR(MATCH('Faults data'!F660,Lists!$C$11:$C$14,0),0)</f>
        <v>0</v>
      </c>
      <c r="D660" s="216">
        <f>VALUE('Faults data'!I660)</f>
        <v>0</v>
      </c>
      <c r="E660" s="224">
        <f t="shared" si="89"/>
        <v>0</v>
      </c>
      <c r="F660" s="224">
        <f>'Faults data'!M660</f>
        <v>0</v>
      </c>
      <c r="G660" s="224" t="str">
        <f>IF('Faults data'!N660=$G$17,$G$17,".")</f>
        <v>.</v>
      </c>
      <c r="H660" s="224" t="str">
        <f>IF(ISNUMBER('Faults data'!L660),'Faults data'!L660,".")</f>
        <v>.</v>
      </c>
      <c r="I660" s="224">
        <f>IF('Faults data'!S660=Lists!$F$11,0,1)</f>
        <v>1</v>
      </c>
      <c r="J660" s="240" t="str">
        <f t="shared" si="84"/>
        <v>.</v>
      </c>
      <c r="K660" s="241"/>
      <c r="L660" s="230" t="str">
        <f t="shared" si="85"/>
        <v>.</v>
      </c>
      <c r="M660" s="231" t="str">
        <f t="shared" si="86"/>
        <v>.</v>
      </c>
      <c r="N660" s="231" t="str">
        <f t="shared" si="87"/>
        <v>.</v>
      </c>
      <c r="O660" s="231" t="str">
        <f t="shared" si="88"/>
        <v>.</v>
      </c>
      <c r="P660" s="232" t="str">
        <f t="shared" si="82"/>
        <v>.</v>
      </c>
      <c r="Q660" s="233" t="str">
        <f t="shared" si="83"/>
        <v>.</v>
      </c>
      <c r="R660" s="140"/>
      <c r="S660" s="140"/>
      <c r="T660" s="140"/>
      <c r="U660" s="140"/>
      <c r="V660" s="140"/>
      <c r="W660" s="140"/>
      <c r="X660" s="140"/>
      <c r="Y660" s="140"/>
      <c r="Z660" s="14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row>
    <row r="661" spans="1:57" outlineLevel="1" x14ac:dyDescent="0.2">
      <c r="A661" s="234">
        <f>'Faults data'!A661</f>
        <v>644</v>
      </c>
      <c r="B661" s="320">
        <f>'Faults data'!B661</f>
        <v>0</v>
      </c>
      <c r="C661" s="223">
        <f>IFERROR(MATCH('Faults data'!F661,Lists!$C$11:$C$14,0),0)</f>
        <v>0</v>
      </c>
      <c r="D661" s="216">
        <f>VALUE('Faults data'!I661)</f>
        <v>0</v>
      </c>
      <c r="E661" s="224">
        <f t="shared" si="89"/>
        <v>0</v>
      </c>
      <c r="F661" s="224">
        <f>'Faults data'!M661</f>
        <v>0</v>
      </c>
      <c r="G661" s="224" t="str">
        <f>IF('Faults data'!N661=$G$17,$G$17,".")</f>
        <v>.</v>
      </c>
      <c r="H661" s="224" t="str">
        <f>IF(ISNUMBER('Faults data'!L661),'Faults data'!L661,".")</f>
        <v>.</v>
      </c>
      <c r="I661" s="224">
        <f>IF('Faults data'!S661=Lists!$F$11,0,1)</f>
        <v>1</v>
      </c>
      <c r="J661" s="240" t="str">
        <f t="shared" si="84"/>
        <v>.</v>
      </c>
      <c r="K661" s="241"/>
      <c r="L661" s="230" t="str">
        <f t="shared" si="85"/>
        <v>.</v>
      </c>
      <c r="M661" s="231" t="str">
        <f t="shared" si="86"/>
        <v>.</v>
      </c>
      <c r="N661" s="231" t="str">
        <f t="shared" si="87"/>
        <v>.</v>
      </c>
      <c r="O661" s="231" t="str">
        <f t="shared" si="88"/>
        <v>.</v>
      </c>
      <c r="P661" s="232" t="str">
        <f t="shared" si="82"/>
        <v>.</v>
      </c>
      <c r="Q661" s="233" t="str">
        <f t="shared" si="83"/>
        <v>.</v>
      </c>
      <c r="R661" s="140"/>
      <c r="S661" s="140"/>
      <c r="T661" s="140"/>
      <c r="U661" s="140"/>
      <c r="V661" s="140"/>
      <c r="W661" s="140"/>
      <c r="X661" s="140"/>
      <c r="Y661" s="140"/>
      <c r="Z661" s="140"/>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row>
    <row r="662" spans="1:57" outlineLevel="1" x14ac:dyDescent="0.2">
      <c r="A662" s="234">
        <f>'Faults data'!A662</f>
        <v>645</v>
      </c>
      <c r="B662" s="320">
        <f>'Faults data'!B662</f>
        <v>0</v>
      </c>
      <c r="C662" s="223">
        <f>IFERROR(MATCH('Faults data'!F662,Lists!$C$11:$C$14,0),0)</f>
        <v>0</v>
      </c>
      <c r="D662" s="216">
        <f>VALUE('Faults data'!I662)</f>
        <v>0</v>
      </c>
      <c r="E662" s="224">
        <f t="shared" si="89"/>
        <v>0</v>
      </c>
      <c r="F662" s="224">
        <f>'Faults data'!M662</f>
        <v>0</v>
      </c>
      <c r="G662" s="224" t="str">
        <f>IF('Faults data'!N662=$G$17,$G$17,".")</f>
        <v>.</v>
      </c>
      <c r="H662" s="224" t="str">
        <f>IF(ISNUMBER('Faults data'!L662),'Faults data'!L662,".")</f>
        <v>.</v>
      </c>
      <c r="I662" s="224">
        <f>IF('Faults data'!S662=Lists!$F$11,0,1)</f>
        <v>1</v>
      </c>
      <c r="J662" s="240" t="str">
        <f t="shared" si="84"/>
        <v>.</v>
      </c>
      <c r="K662" s="241"/>
      <c r="L662" s="230" t="str">
        <f t="shared" si="85"/>
        <v>.</v>
      </c>
      <c r="M662" s="231" t="str">
        <f t="shared" si="86"/>
        <v>.</v>
      </c>
      <c r="N662" s="231" t="str">
        <f t="shared" si="87"/>
        <v>.</v>
      </c>
      <c r="O662" s="231" t="str">
        <f t="shared" si="88"/>
        <v>.</v>
      </c>
      <c r="P662" s="232" t="str">
        <f t="shared" si="82"/>
        <v>.</v>
      </c>
      <c r="Q662" s="233" t="str">
        <f t="shared" si="83"/>
        <v>.</v>
      </c>
      <c r="R662" s="140"/>
      <c r="S662" s="140"/>
      <c r="T662" s="140"/>
      <c r="U662" s="140"/>
      <c r="V662" s="140"/>
      <c r="W662" s="140"/>
      <c r="X662" s="140"/>
      <c r="Y662" s="140"/>
      <c r="Z662" s="140"/>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row>
    <row r="663" spans="1:57" outlineLevel="1" x14ac:dyDescent="0.2">
      <c r="A663" s="234">
        <f>'Faults data'!A663</f>
        <v>646</v>
      </c>
      <c r="B663" s="320">
        <f>'Faults data'!B663</f>
        <v>0</v>
      </c>
      <c r="C663" s="223">
        <f>IFERROR(MATCH('Faults data'!F663,Lists!$C$11:$C$14,0),0)</f>
        <v>0</v>
      </c>
      <c r="D663" s="216">
        <f>VALUE('Faults data'!I663)</f>
        <v>0</v>
      </c>
      <c r="E663" s="224">
        <f t="shared" si="89"/>
        <v>0</v>
      </c>
      <c r="F663" s="224">
        <f>'Faults data'!M663</f>
        <v>0</v>
      </c>
      <c r="G663" s="224" t="str">
        <f>IF('Faults data'!N663=$G$17,$G$17,".")</f>
        <v>.</v>
      </c>
      <c r="H663" s="224" t="str">
        <f>IF(ISNUMBER('Faults data'!L663),'Faults data'!L663,".")</f>
        <v>.</v>
      </c>
      <c r="I663" s="224">
        <f>IF('Faults data'!S663=Lists!$F$11,0,1)</f>
        <v>1</v>
      </c>
      <c r="J663" s="240" t="str">
        <f t="shared" si="84"/>
        <v>.</v>
      </c>
      <c r="K663" s="241"/>
      <c r="L663" s="230" t="str">
        <f t="shared" si="85"/>
        <v>.</v>
      </c>
      <c r="M663" s="231" t="str">
        <f t="shared" si="86"/>
        <v>.</v>
      </c>
      <c r="N663" s="231" t="str">
        <f t="shared" si="87"/>
        <v>.</v>
      </c>
      <c r="O663" s="231" t="str">
        <f t="shared" si="88"/>
        <v>.</v>
      </c>
      <c r="P663" s="232" t="str">
        <f t="shared" ref="P663:P725" si="90">IF(L663&gt;P$9,L663,".")</f>
        <v>.</v>
      </c>
      <c r="Q663" s="233" t="str">
        <f t="shared" ref="Q663:Q725" si="91">IF(N663&gt;Q$9,N663,".")</f>
        <v>.</v>
      </c>
      <c r="R663" s="140"/>
      <c r="S663" s="140"/>
      <c r="T663" s="140"/>
      <c r="U663" s="140"/>
      <c r="V663" s="140"/>
      <c r="W663" s="140"/>
      <c r="X663" s="140"/>
      <c r="Y663" s="140"/>
      <c r="Z663" s="140"/>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row>
    <row r="664" spans="1:57" outlineLevel="1" x14ac:dyDescent="0.2">
      <c r="A664" s="234">
        <f>'Faults data'!A664</f>
        <v>647</v>
      </c>
      <c r="B664" s="320">
        <f>'Faults data'!B664</f>
        <v>0</v>
      </c>
      <c r="C664" s="223">
        <f>IFERROR(MATCH('Faults data'!F664,Lists!$C$11:$C$14,0),0)</f>
        <v>0</v>
      </c>
      <c r="D664" s="216">
        <f>VALUE('Faults data'!I664)</f>
        <v>0</v>
      </c>
      <c r="E664" s="224">
        <f t="shared" si="89"/>
        <v>0</v>
      </c>
      <c r="F664" s="224">
        <f>'Faults data'!M664</f>
        <v>0</v>
      </c>
      <c r="G664" s="224" t="str">
        <f>IF('Faults data'!N664=$G$17,$G$17,".")</f>
        <v>.</v>
      </c>
      <c r="H664" s="224" t="str">
        <f>IF(ISNUMBER('Faults data'!L664),'Faults data'!L664,".")</f>
        <v>.</v>
      </c>
      <c r="I664" s="224">
        <f>IF('Faults data'!S664=Lists!$F$11,0,1)</f>
        <v>1</v>
      </c>
      <c r="J664" s="240" t="str">
        <f t="shared" si="84"/>
        <v>.</v>
      </c>
      <c r="K664" s="241"/>
      <c r="L664" s="230" t="str">
        <f t="shared" si="85"/>
        <v>.</v>
      </c>
      <c r="M664" s="231" t="str">
        <f t="shared" si="86"/>
        <v>.</v>
      </c>
      <c r="N664" s="231" t="str">
        <f t="shared" si="87"/>
        <v>.</v>
      </c>
      <c r="O664" s="231" t="str">
        <f t="shared" si="88"/>
        <v>.</v>
      </c>
      <c r="P664" s="232" t="str">
        <f t="shared" si="90"/>
        <v>.</v>
      </c>
      <c r="Q664" s="233" t="str">
        <f t="shared" si="91"/>
        <v>.</v>
      </c>
      <c r="R664" s="140"/>
      <c r="S664" s="140"/>
      <c r="T664" s="140"/>
      <c r="U664" s="140"/>
      <c r="V664" s="140"/>
      <c r="W664" s="140"/>
      <c r="X664" s="140"/>
      <c r="Y664" s="140"/>
      <c r="Z664" s="140"/>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row>
    <row r="665" spans="1:57" outlineLevel="1" x14ac:dyDescent="0.2">
      <c r="A665" s="234">
        <f>'Faults data'!A665</f>
        <v>648</v>
      </c>
      <c r="B665" s="320">
        <f>'Faults data'!B665</f>
        <v>0</v>
      </c>
      <c r="C665" s="223">
        <f>IFERROR(MATCH('Faults data'!F665,Lists!$C$11:$C$14,0),0)</f>
        <v>0</v>
      </c>
      <c r="D665" s="216">
        <f>VALUE('Faults data'!I665)</f>
        <v>0</v>
      </c>
      <c r="E665" s="224">
        <f t="shared" si="89"/>
        <v>0</v>
      </c>
      <c r="F665" s="224">
        <f>'Faults data'!M665</f>
        <v>0</v>
      </c>
      <c r="G665" s="224" t="str">
        <f>IF('Faults data'!N665=$G$17,$G$17,".")</f>
        <v>.</v>
      </c>
      <c r="H665" s="224" t="str">
        <f>IF(ISNUMBER('Faults data'!L665),'Faults data'!L665,".")</f>
        <v>.</v>
      </c>
      <c r="I665" s="224">
        <f>IF('Faults data'!S665=Lists!$F$11,0,1)</f>
        <v>1</v>
      </c>
      <c r="J665" s="240" t="str">
        <f t="shared" si="84"/>
        <v>.</v>
      </c>
      <c r="K665" s="241"/>
      <c r="L665" s="230" t="str">
        <f t="shared" si="85"/>
        <v>.</v>
      </c>
      <c r="M665" s="231" t="str">
        <f t="shared" si="86"/>
        <v>.</v>
      </c>
      <c r="N665" s="231" t="str">
        <f t="shared" si="87"/>
        <v>.</v>
      </c>
      <c r="O665" s="231" t="str">
        <f t="shared" si="88"/>
        <v>.</v>
      </c>
      <c r="P665" s="232" t="str">
        <f t="shared" si="90"/>
        <v>.</v>
      </c>
      <c r="Q665" s="233" t="str">
        <f t="shared" si="91"/>
        <v>.</v>
      </c>
      <c r="R665" s="140"/>
      <c r="S665" s="140"/>
      <c r="T665" s="140"/>
      <c r="U665" s="140"/>
      <c r="V665" s="140"/>
      <c r="W665" s="140"/>
      <c r="X665" s="140"/>
      <c r="Y665" s="140"/>
      <c r="Z665" s="140"/>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row>
    <row r="666" spans="1:57" outlineLevel="1" x14ac:dyDescent="0.2">
      <c r="A666" s="234">
        <f>'Faults data'!A666</f>
        <v>649</v>
      </c>
      <c r="B666" s="320">
        <f>'Faults data'!B666</f>
        <v>0</v>
      </c>
      <c r="C666" s="223">
        <f>IFERROR(MATCH('Faults data'!F666,Lists!$C$11:$C$14,0),0)</f>
        <v>0</v>
      </c>
      <c r="D666" s="216">
        <f>VALUE('Faults data'!I666)</f>
        <v>0</v>
      </c>
      <c r="E666" s="224">
        <f t="shared" si="89"/>
        <v>0</v>
      </c>
      <c r="F666" s="224">
        <f>'Faults data'!M666</f>
        <v>0</v>
      </c>
      <c r="G666" s="224" t="str">
        <f>IF('Faults data'!N666=$G$17,$G$17,".")</f>
        <v>.</v>
      </c>
      <c r="H666" s="224" t="str">
        <f>IF(ISNUMBER('Faults data'!L666),'Faults data'!L666,".")</f>
        <v>.</v>
      </c>
      <c r="I666" s="224">
        <f>IF('Faults data'!S666=Lists!$F$11,0,1)</f>
        <v>1</v>
      </c>
      <c r="J666" s="240" t="str">
        <f t="shared" si="84"/>
        <v>.</v>
      </c>
      <c r="K666" s="241"/>
      <c r="L666" s="230" t="str">
        <f t="shared" si="85"/>
        <v>.</v>
      </c>
      <c r="M666" s="231" t="str">
        <f t="shared" si="86"/>
        <v>.</v>
      </c>
      <c r="N666" s="231" t="str">
        <f t="shared" si="87"/>
        <v>.</v>
      </c>
      <c r="O666" s="231" t="str">
        <f t="shared" si="88"/>
        <v>.</v>
      </c>
      <c r="P666" s="232" t="str">
        <f t="shared" si="90"/>
        <v>.</v>
      </c>
      <c r="Q666" s="233" t="str">
        <f t="shared" si="91"/>
        <v>.</v>
      </c>
      <c r="R666" s="140"/>
      <c r="S666" s="140"/>
      <c r="T666" s="140"/>
      <c r="U666" s="140"/>
      <c r="V666" s="140"/>
      <c r="W666" s="140"/>
      <c r="X666" s="140"/>
      <c r="Y666" s="140"/>
      <c r="Z666" s="140"/>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row>
    <row r="667" spans="1:57" outlineLevel="1" x14ac:dyDescent="0.2">
      <c r="A667" s="234">
        <f>'Faults data'!A667</f>
        <v>650</v>
      </c>
      <c r="B667" s="320">
        <f>'Faults data'!B667</f>
        <v>0</v>
      </c>
      <c r="C667" s="223">
        <f>IFERROR(MATCH('Faults data'!F667,Lists!$C$11:$C$14,0),0)</f>
        <v>0</v>
      </c>
      <c r="D667" s="216">
        <f>VALUE('Faults data'!I667)</f>
        <v>0</v>
      </c>
      <c r="E667" s="224">
        <f t="shared" si="89"/>
        <v>0</v>
      </c>
      <c r="F667" s="224">
        <f>'Faults data'!M667</f>
        <v>0</v>
      </c>
      <c r="G667" s="224" t="str">
        <f>IF('Faults data'!N667=$G$17,$G$17,".")</f>
        <v>.</v>
      </c>
      <c r="H667" s="224" t="str">
        <f>IF(ISNUMBER('Faults data'!L667),'Faults data'!L667,".")</f>
        <v>.</v>
      </c>
      <c r="I667" s="224">
        <f>IF('Faults data'!S667=Lists!$F$11,0,1)</f>
        <v>1</v>
      </c>
      <c r="J667" s="240" t="str">
        <f t="shared" si="84"/>
        <v>.</v>
      </c>
      <c r="K667" s="241"/>
      <c r="L667" s="230" t="str">
        <f t="shared" si="85"/>
        <v>.</v>
      </c>
      <c r="M667" s="231" t="str">
        <f t="shared" si="86"/>
        <v>.</v>
      </c>
      <c r="N667" s="231" t="str">
        <f t="shared" si="87"/>
        <v>.</v>
      </c>
      <c r="O667" s="231" t="str">
        <f t="shared" si="88"/>
        <v>.</v>
      </c>
      <c r="P667" s="232" t="str">
        <f t="shared" si="90"/>
        <v>.</v>
      </c>
      <c r="Q667" s="233" t="str">
        <f t="shared" si="91"/>
        <v>.</v>
      </c>
      <c r="R667" s="140"/>
      <c r="S667" s="140"/>
      <c r="T667" s="140"/>
      <c r="U667" s="140"/>
      <c r="V667" s="140"/>
      <c r="W667" s="140"/>
      <c r="X667" s="140"/>
      <c r="Y667" s="140"/>
      <c r="Z667" s="140"/>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row>
    <row r="668" spans="1:57" outlineLevel="1" x14ac:dyDescent="0.2">
      <c r="A668" s="234">
        <f>'Faults data'!A668</f>
        <v>651</v>
      </c>
      <c r="B668" s="320">
        <f>'Faults data'!B668</f>
        <v>0</v>
      </c>
      <c r="C668" s="223">
        <f>IFERROR(MATCH('Faults data'!F668,Lists!$C$11:$C$14,0),0)</f>
        <v>0</v>
      </c>
      <c r="D668" s="216">
        <f>VALUE('Faults data'!I668)</f>
        <v>0</v>
      </c>
      <c r="E668" s="224">
        <f t="shared" si="89"/>
        <v>0</v>
      </c>
      <c r="F668" s="224">
        <f>'Faults data'!M668</f>
        <v>0</v>
      </c>
      <c r="G668" s="224" t="str">
        <f>IF('Faults data'!N668=$G$17,$G$17,".")</f>
        <v>.</v>
      </c>
      <c r="H668" s="224" t="str">
        <f>IF(ISNUMBER('Faults data'!L668),'Faults data'!L668,".")</f>
        <v>.</v>
      </c>
      <c r="I668" s="224">
        <f>IF('Faults data'!S668=Lists!$F$11,0,1)</f>
        <v>1</v>
      </c>
      <c r="J668" s="240" t="str">
        <f t="shared" si="84"/>
        <v>.</v>
      </c>
      <c r="K668" s="241"/>
      <c r="L668" s="230" t="str">
        <f t="shared" si="85"/>
        <v>.</v>
      </c>
      <c r="M668" s="231" t="str">
        <f t="shared" si="86"/>
        <v>.</v>
      </c>
      <c r="N668" s="231" t="str">
        <f t="shared" si="87"/>
        <v>.</v>
      </c>
      <c r="O668" s="231" t="str">
        <f t="shared" si="88"/>
        <v>.</v>
      </c>
      <c r="P668" s="232" t="str">
        <f t="shared" si="90"/>
        <v>.</v>
      </c>
      <c r="Q668" s="233" t="str">
        <f t="shared" si="91"/>
        <v>.</v>
      </c>
      <c r="R668" s="140"/>
      <c r="S668" s="140"/>
      <c r="T668" s="140"/>
      <c r="U668" s="140"/>
      <c r="V668" s="140"/>
      <c r="W668" s="140"/>
      <c r="X668" s="140"/>
      <c r="Y668" s="140"/>
      <c r="Z668" s="140"/>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row>
    <row r="669" spans="1:57" outlineLevel="1" x14ac:dyDescent="0.2">
      <c r="A669" s="234">
        <f>'Faults data'!A669</f>
        <v>652</v>
      </c>
      <c r="B669" s="320">
        <f>'Faults data'!B669</f>
        <v>0</v>
      </c>
      <c r="C669" s="223">
        <f>IFERROR(MATCH('Faults data'!F669,Lists!$C$11:$C$14,0),0)</f>
        <v>0</v>
      </c>
      <c r="D669" s="216">
        <f>VALUE('Faults data'!I669)</f>
        <v>0</v>
      </c>
      <c r="E669" s="224">
        <f t="shared" si="89"/>
        <v>0</v>
      </c>
      <c r="F669" s="224">
        <f>'Faults data'!M669</f>
        <v>0</v>
      </c>
      <c r="G669" s="224" t="str">
        <f>IF('Faults data'!N669=$G$17,$G$17,".")</f>
        <v>.</v>
      </c>
      <c r="H669" s="224" t="str">
        <f>IF(ISNUMBER('Faults data'!L669),'Faults data'!L669,".")</f>
        <v>.</v>
      </c>
      <c r="I669" s="224">
        <f>IF('Faults data'!S669=Lists!$F$11,0,1)</f>
        <v>1</v>
      </c>
      <c r="J669" s="240" t="str">
        <f t="shared" si="84"/>
        <v>.</v>
      </c>
      <c r="K669" s="241"/>
      <c r="L669" s="230" t="str">
        <f t="shared" si="85"/>
        <v>.</v>
      </c>
      <c r="M669" s="231" t="str">
        <f t="shared" si="86"/>
        <v>.</v>
      </c>
      <c r="N669" s="231" t="str">
        <f t="shared" si="87"/>
        <v>.</v>
      </c>
      <c r="O669" s="231" t="str">
        <f t="shared" si="88"/>
        <v>.</v>
      </c>
      <c r="P669" s="232" t="str">
        <f t="shared" si="90"/>
        <v>.</v>
      </c>
      <c r="Q669" s="233" t="str">
        <f t="shared" si="91"/>
        <v>.</v>
      </c>
      <c r="R669" s="140"/>
      <c r="S669" s="140"/>
      <c r="T669" s="140"/>
      <c r="U669" s="140"/>
      <c r="V669" s="140"/>
      <c r="W669" s="140"/>
      <c r="X669" s="140"/>
      <c r="Y669" s="140"/>
      <c r="Z669" s="140"/>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row>
    <row r="670" spans="1:57" outlineLevel="1" x14ac:dyDescent="0.2">
      <c r="A670" s="234">
        <f>'Faults data'!A670</f>
        <v>653</v>
      </c>
      <c r="B670" s="320">
        <f>'Faults data'!B670</f>
        <v>0</v>
      </c>
      <c r="C670" s="223">
        <f>IFERROR(MATCH('Faults data'!F670,Lists!$C$11:$C$14,0),0)</f>
        <v>0</v>
      </c>
      <c r="D670" s="216">
        <f>VALUE('Faults data'!I670)</f>
        <v>0</v>
      </c>
      <c r="E670" s="224">
        <f t="shared" si="89"/>
        <v>0</v>
      </c>
      <c r="F670" s="224">
        <f>'Faults data'!M670</f>
        <v>0</v>
      </c>
      <c r="G670" s="224" t="str">
        <f>IF('Faults data'!N670=$G$17,$G$17,".")</f>
        <v>.</v>
      </c>
      <c r="H670" s="224" t="str">
        <f>IF(ISNUMBER('Faults data'!L670),'Faults data'!L670,".")</f>
        <v>.</v>
      </c>
      <c r="I670" s="224">
        <f>IF('Faults data'!S670=Lists!$F$11,0,1)</f>
        <v>1</v>
      </c>
      <c r="J670" s="240" t="str">
        <f t="shared" si="84"/>
        <v>.</v>
      </c>
      <c r="K670" s="241"/>
      <c r="L670" s="230" t="str">
        <f t="shared" si="85"/>
        <v>.</v>
      </c>
      <c r="M670" s="231" t="str">
        <f t="shared" si="86"/>
        <v>.</v>
      </c>
      <c r="N670" s="231" t="str">
        <f t="shared" si="87"/>
        <v>.</v>
      </c>
      <c r="O670" s="231" t="str">
        <f t="shared" si="88"/>
        <v>.</v>
      </c>
      <c r="P670" s="232" t="str">
        <f t="shared" si="90"/>
        <v>.</v>
      </c>
      <c r="Q670" s="233" t="str">
        <f t="shared" si="91"/>
        <v>.</v>
      </c>
      <c r="R670" s="140"/>
      <c r="S670" s="140"/>
      <c r="T670" s="140"/>
      <c r="U670" s="140"/>
      <c r="V670" s="140"/>
      <c r="W670" s="140"/>
      <c r="X670" s="140"/>
      <c r="Y670" s="140"/>
      <c r="Z670" s="14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row>
    <row r="671" spans="1:57" outlineLevel="1" x14ac:dyDescent="0.2">
      <c r="A671" s="234">
        <f>'Faults data'!A671</f>
        <v>654</v>
      </c>
      <c r="B671" s="320">
        <f>'Faults data'!B671</f>
        <v>0</v>
      </c>
      <c r="C671" s="223">
        <f>IFERROR(MATCH('Faults data'!F671,Lists!$C$11:$C$14,0),0)</f>
        <v>0</v>
      </c>
      <c r="D671" s="216">
        <f>VALUE('Faults data'!I671)</f>
        <v>0</v>
      </c>
      <c r="E671" s="224">
        <f t="shared" si="89"/>
        <v>0</v>
      </c>
      <c r="F671" s="224">
        <f>'Faults data'!M671</f>
        <v>0</v>
      </c>
      <c r="G671" s="224" t="str">
        <f>IF('Faults data'!N671=$G$17,$G$17,".")</f>
        <v>.</v>
      </c>
      <c r="H671" s="224" t="str">
        <f>IF(ISNUMBER('Faults data'!L671),'Faults data'!L671,".")</f>
        <v>.</v>
      </c>
      <c r="I671" s="224">
        <f>IF('Faults data'!S671=Lists!$F$11,0,1)</f>
        <v>1</v>
      </c>
      <c r="J671" s="240" t="str">
        <f t="shared" si="84"/>
        <v>.</v>
      </c>
      <c r="K671" s="241"/>
      <c r="L671" s="230" t="str">
        <f t="shared" si="85"/>
        <v>.</v>
      </c>
      <c r="M671" s="231" t="str">
        <f t="shared" si="86"/>
        <v>.</v>
      </c>
      <c r="N671" s="231" t="str">
        <f t="shared" si="87"/>
        <v>.</v>
      </c>
      <c r="O671" s="231" t="str">
        <f t="shared" si="88"/>
        <v>.</v>
      </c>
      <c r="P671" s="232" t="str">
        <f t="shared" si="90"/>
        <v>.</v>
      </c>
      <c r="Q671" s="233" t="str">
        <f t="shared" si="91"/>
        <v>.</v>
      </c>
      <c r="R671" s="140"/>
      <c r="S671" s="140"/>
      <c r="T671" s="140"/>
      <c r="U671" s="140"/>
      <c r="V671" s="140"/>
      <c r="W671" s="140"/>
      <c r="X671" s="140"/>
      <c r="Y671" s="140"/>
      <c r="Z671" s="140"/>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row>
    <row r="672" spans="1:57" outlineLevel="1" x14ac:dyDescent="0.2">
      <c r="A672" s="234">
        <f>'Faults data'!A672</f>
        <v>655</v>
      </c>
      <c r="B672" s="320">
        <f>'Faults data'!B672</f>
        <v>0</v>
      </c>
      <c r="C672" s="223">
        <f>IFERROR(MATCH('Faults data'!F672,Lists!$C$11:$C$14,0),0)</f>
        <v>0</v>
      </c>
      <c r="D672" s="216">
        <f>VALUE('Faults data'!I672)</f>
        <v>0</v>
      </c>
      <c r="E672" s="224">
        <f t="shared" si="89"/>
        <v>0</v>
      </c>
      <c r="F672" s="224">
        <f>'Faults data'!M672</f>
        <v>0</v>
      </c>
      <c r="G672" s="224" t="str">
        <f>IF('Faults data'!N672=$G$17,$G$17,".")</f>
        <v>.</v>
      </c>
      <c r="H672" s="224" t="str">
        <f>IF(ISNUMBER('Faults data'!L672),'Faults data'!L672,".")</f>
        <v>.</v>
      </c>
      <c r="I672" s="224">
        <f>IF('Faults data'!S672=Lists!$F$11,0,1)</f>
        <v>1</v>
      </c>
      <c r="J672" s="240" t="str">
        <f t="shared" si="84"/>
        <v>.</v>
      </c>
      <c r="K672" s="241"/>
      <c r="L672" s="230" t="str">
        <f t="shared" si="85"/>
        <v>.</v>
      </c>
      <c r="M672" s="231" t="str">
        <f t="shared" si="86"/>
        <v>.</v>
      </c>
      <c r="N672" s="231" t="str">
        <f t="shared" si="87"/>
        <v>.</v>
      </c>
      <c r="O672" s="231" t="str">
        <f t="shared" si="88"/>
        <v>.</v>
      </c>
      <c r="P672" s="232" t="str">
        <f t="shared" si="90"/>
        <v>.</v>
      </c>
      <c r="Q672" s="233" t="str">
        <f t="shared" si="91"/>
        <v>.</v>
      </c>
      <c r="R672" s="140"/>
      <c r="S672" s="140"/>
      <c r="T672" s="140"/>
      <c r="U672" s="140"/>
      <c r="V672" s="140"/>
      <c r="W672" s="140"/>
      <c r="X672" s="140"/>
      <c r="Y672" s="140"/>
      <c r="Z672" s="140"/>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row>
    <row r="673" spans="1:57" outlineLevel="1" x14ac:dyDescent="0.2">
      <c r="A673" s="234">
        <f>'Faults data'!A673</f>
        <v>656</v>
      </c>
      <c r="B673" s="320">
        <f>'Faults data'!B673</f>
        <v>0</v>
      </c>
      <c r="C673" s="223">
        <f>IFERROR(MATCH('Faults data'!F673,Lists!$C$11:$C$14,0),0)</f>
        <v>0</v>
      </c>
      <c r="D673" s="216">
        <f>VALUE('Faults data'!I673)</f>
        <v>0</v>
      </c>
      <c r="E673" s="224">
        <f t="shared" si="89"/>
        <v>0</v>
      </c>
      <c r="F673" s="224">
        <f>'Faults data'!M673</f>
        <v>0</v>
      </c>
      <c r="G673" s="224" t="str">
        <f>IF('Faults data'!N673=$G$17,$G$17,".")</f>
        <v>.</v>
      </c>
      <c r="H673" s="224" t="str">
        <f>IF(ISNUMBER('Faults data'!L673),'Faults data'!L673,".")</f>
        <v>.</v>
      </c>
      <c r="I673" s="224">
        <f>IF('Faults data'!S673=Lists!$F$11,0,1)</f>
        <v>1</v>
      </c>
      <c r="J673" s="240" t="str">
        <f t="shared" si="84"/>
        <v>.</v>
      </c>
      <c r="K673" s="241"/>
      <c r="L673" s="230" t="str">
        <f t="shared" si="85"/>
        <v>.</v>
      </c>
      <c r="M673" s="231" t="str">
        <f t="shared" si="86"/>
        <v>.</v>
      </c>
      <c r="N673" s="231" t="str">
        <f t="shared" si="87"/>
        <v>.</v>
      </c>
      <c r="O673" s="231" t="str">
        <f t="shared" si="88"/>
        <v>.</v>
      </c>
      <c r="P673" s="232" t="str">
        <f t="shared" si="90"/>
        <v>.</v>
      </c>
      <c r="Q673" s="233" t="str">
        <f t="shared" si="91"/>
        <v>.</v>
      </c>
      <c r="R673" s="140"/>
      <c r="S673" s="140"/>
      <c r="T673" s="140"/>
      <c r="U673" s="140"/>
      <c r="V673" s="140"/>
      <c r="W673" s="140"/>
      <c r="X673" s="140"/>
      <c r="Y673" s="140"/>
      <c r="Z673" s="140"/>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row>
    <row r="674" spans="1:57" outlineLevel="1" x14ac:dyDescent="0.2">
      <c r="A674" s="234">
        <f>'Faults data'!A674</f>
        <v>657</v>
      </c>
      <c r="B674" s="320">
        <f>'Faults data'!B674</f>
        <v>0</v>
      </c>
      <c r="C674" s="223">
        <f>IFERROR(MATCH('Faults data'!F674,Lists!$C$11:$C$14,0),0)</f>
        <v>0</v>
      </c>
      <c r="D674" s="216">
        <f>VALUE('Faults data'!I674)</f>
        <v>0</v>
      </c>
      <c r="E674" s="224">
        <f t="shared" si="89"/>
        <v>0</v>
      </c>
      <c r="F674" s="224">
        <f>'Faults data'!M674</f>
        <v>0</v>
      </c>
      <c r="G674" s="224" t="str">
        <f>IF('Faults data'!N674=$G$17,$G$17,".")</f>
        <v>.</v>
      </c>
      <c r="H674" s="224" t="str">
        <f>IF(ISNUMBER('Faults data'!L674),'Faults data'!L674,".")</f>
        <v>.</v>
      </c>
      <c r="I674" s="224">
        <f>IF('Faults data'!S674=Lists!$F$11,0,1)</f>
        <v>1</v>
      </c>
      <c r="J674" s="240" t="str">
        <f t="shared" si="84"/>
        <v>.</v>
      </c>
      <c r="K674" s="241"/>
      <c r="L674" s="230" t="str">
        <f t="shared" si="85"/>
        <v>.</v>
      </c>
      <c r="M674" s="231" t="str">
        <f t="shared" si="86"/>
        <v>.</v>
      </c>
      <c r="N674" s="231" t="str">
        <f t="shared" si="87"/>
        <v>.</v>
      </c>
      <c r="O674" s="231" t="str">
        <f t="shared" si="88"/>
        <v>.</v>
      </c>
      <c r="P674" s="232" t="str">
        <f t="shared" si="90"/>
        <v>.</v>
      </c>
      <c r="Q674" s="233" t="str">
        <f t="shared" si="91"/>
        <v>.</v>
      </c>
      <c r="R674" s="140"/>
      <c r="S674" s="140"/>
      <c r="T674" s="140"/>
      <c r="U674" s="140"/>
      <c r="V674" s="140"/>
      <c r="W674" s="140"/>
      <c r="X674" s="140"/>
      <c r="Y674" s="140"/>
      <c r="Z674" s="140"/>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row>
    <row r="675" spans="1:57" outlineLevel="1" x14ac:dyDescent="0.2">
      <c r="A675" s="234">
        <f>'Faults data'!A675</f>
        <v>658</v>
      </c>
      <c r="B675" s="320">
        <f>'Faults data'!B675</f>
        <v>0</v>
      </c>
      <c r="C675" s="223">
        <f>IFERROR(MATCH('Faults data'!F675,Lists!$C$11:$C$14,0),0)</f>
        <v>0</v>
      </c>
      <c r="D675" s="216">
        <f>VALUE('Faults data'!I675)</f>
        <v>0</v>
      </c>
      <c r="E675" s="224">
        <f t="shared" si="89"/>
        <v>0</v>
      </c>
      <c r="F675" s="224">
        <f>'Faults data'!M675</f>
        <v>0</v>
      </c>
      <c r="G675" s="224" t="str">
        <f>IF('Faults data'!N675=$G$17,$G$17,".")</f>
        <v>.</v>
      </c>
      <c r="H675" s="224" t="str">
        <f>IF(ISNUMBER('Faults data'!L675),'Faults data'!L675,".")</f>
        <v>.</v>
      </c>
      <c r="I675" s="224">
        <f>IF('Faults data'!S675=Lists!$F$11,0,1)</f>
        <v>1</v>
      </c>
      <c r="J675" s="240" t="str">
        <f t="shared" si="84"/>
        <v>.</v>
      </c>
      <c r="K675" s="241"/>
      <c r="L675" s="230" t="str">
        <f t="shared" si="85"/>
        <v>.</v>
      </c>
      <c r="M675" s="231" t="str">
        <f t="shared" si="86"/>
        <v>.</v>
      </c>
      <c r="N675" s="231" t="str">
        <f t="shared" si="87"/>
        <v>.</v>
      </c>
      <c r="O675" s="231" t="str">
        <f t="shared" si="88"/>
        <v>.</v>
      </c>
      <c r="P675" s="232" t="str">
        <f t="shared" si="90"/>
        <v>.</v>
      </c>
      <c r="Q675" s="233" t="str">
        <f t="shared" si="91"/>
        <v>.</v>
      </c>
      <c r="R675" s="140"/>
      <c r="S675" s="140"/>
      <c r="T675" s="140"/>
      <c r="U675" s="140"/>
      <c r="V675" s="140"/>
      <c r="W675" s="140"/>
      <c r="X675" s="140"/>
      <c r="Y675" s="140"/>
      <c r="Z675" s="140"/>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row>
    <row r="676" spans="1:57" outlineLevel="1" x14ac:dyDescent="0.2">
      <c r="A676" s="234">
        <f>'Faults data'!A676</f>
        <v>659</v>
      </c>
      <c r="B676" s="320">
        <f>'Faults data'!B676</f>
        <v>0</v>
      </c>
      <c r="C676" s="223">
        <f>IFERROR(MATCH('Faults data'!F676,Lists!$C$11:$C$14,0),0)</f>
        <v>0</v>
      </c>
      <c r="D676" s="216">
        <f>VALUE('Faults data'!I676)</f>
        <v>0</v>
      </c>
      <c r="E676" s="224">
        <f t="shared" si="89"/>
        <v>0</v>
      </c>
      <c r="F676" s="224">
        <f>'Faults data'!M676</f>
        <v>0</v>
      </c>
      <c r="G676" s="224" t="str">
        <f>IF('Faults data'!N676=$G$17,$G$17,".")</f>
        <v>.</v>
      </c>
      <c r="H676" s="224" t="str">
        <f>IF(ISNUMBER('Faults data'!L676),'Faults data'!L676,".")</f>
        <v>.</v>
      </c>
      <c r="I676" s="224">
        <f>IF('Faults data'!S676=Lists!$F$11,0,1)</f>
        <v>1</v>
      </c>
      <c r="J676" s="240" t="str">
        <f t="shared" si="84"/>
        <v>.</v>
      </c>
      <c r="K676" s="241"/>
      <c r="L676" s="230" t="str">
        <f t="shared" si="85"/>
        <v>.</v>
      </c>
      <c r="M676" s="231" t="str">
        <f t="shared" si="86"/>
        <v>.</v>
      </c>
      <c r="N676" s="231" t="str">
        <f t="shared" si="87"/>
        <v>.</v>
      </c>
      <c r="O676" s="231" t="str">
        <f t="shared" si="88"/>
        <v>.</v>
      </c>
      <c r="P676" s="232" t="str">
        <f t="shared" si="90"/>
        <v>.</v>
      </c>
      <c r="Q676" s="233" t="str">
        <f t="shared" si="91"/>
        <v>.</v>
      </c>
      <c r="R676" s="140"/>
      <c r="S676" s="140"/>
      <c r="T676" s="140"/>
      <c r="U676" s="140"/>
      <c r="V676" s="140"/>
      <c r="W676" s="140"/>
      <c r="X676" s="140"/>
      <c r="Y676" s="140"/>
      <c r="Z676" s="140"/>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row>
    <row r="677" spans="1:57" outlineLevel="1" x14ac:dyDescent="0.2">
      <c r="A677" s="234">
        <f>'Faults data'!A677</f>
        <v>660</v>
      </c>
      <c r="B677" s="320">
        <f>'Faults data'!B677</f>
        <v>0</v>
      </c>
      <c r="C677" s="223">
        <f>IFERROR(MATCH('Faults data'!F677,Lists!$C$11:$C$14,0),0)</f>
        <v>0</v>
      </c>
      <c r="D677" s="216">
        <f>VALUE('Faults data'!I677)</f>
        <v>0</v>
      </c>
      <c r="E677" s="224">
        <f t="shared" si="89"/>
        <v>0</v>
      </c>
      <c r="F677" s="224">
        <f>'Faults data'!M677</f>
        <v>0</v>
      </c>
      <c r="G677" s="224" t="str">
        <f>IF('Faults data'!N677=$G$17,$G$17,".")</f>
        <v>.</v>
      </c>
      <c r="H677" s="224" t="str">
        <f>IF(ISNUMBER('Faults data'!L677),'Faults data'!L677,".")</f>
        <v>.</v>
      </c>
      <c r="I677" s="224">
        <f>IF('Faults data'!S677=Lists!$F$11,0,1)</f>
        <v>1</v>
      </c>
      <c r="J677" s="240" t="str">
        <f t="shared" si="84"/>
        <v>.</v>
      </c>
      <c r="K677" s="241"/>
      <c r="L677" s="230" t="str">
        <f t="shared" si="85"/>
        <v>.</v>
      </c>
      <c r="M677" s="231" t="str">
        <f t="shared" si="86"/>
        <v>.</v>
      </c>
      <c r="N677" s="231" t="str">
        <f t="shared" si="87"/>
        <v>.</v>
      </c>
      <c r="O677" s="231" t="str">
        <f t="shared" si="88"/>
        <v>.</v>
      </c>
      <c r="P677" s="232" t="str">
        <f t="shared" si="90"/>
        <v>.</v>
      </c>
      <c r="Q677" s="233" t="str">
        <f t="shared" si="91"/>
        <v>.</v>
      </c>
      <c r="R677" s="140"/>
      <c r="S677" s="140"/>
      <c r="T677" s="140"/>
      <c r="U677" s="140"/>
      <c r="V677" s="140"/>
      <c r="W677" s="140"/>
      <c r="X677" s="140"/>
      <c r="Y677" s="140"/>
      <c r="Z677" s="140"/>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row>
    <row r="678" spans="1:57" outlineLevel="1" x14ac:dyDescent="0.2">
      <c r="A678" s="234">
        <f>'Faults data'!A678</f>
        <v>661</v>
      </c>
      <c r="B678" s="320">
        <f>'Faults data'!B678</f>
        <v>0</v>
      </c>
      <c r="C678" s="223">
        <f>IFERROR(MATCH('Faults data'!F678,Lists!$C$11:$C$14,0),0)</f>
        <v>0</v>
      </c>
      <c r="D678" s="216">
        <f>VALUE('Faults data'!I678)</f>
        <v>0</v>
      </c>
      <c r="E678" s="224">
        <f t="shared" si="89"/>
        <v>0</v>
      </c>
      <c r="F678" s="224">
        <f>'Faults data'!M678</f>
        <v>0</v>
      </c>
      <c r="G678" s="224" t="str">
        <f>IF('Faults data'!N678=$G$17,$G$17,".")</f>
        <v>.</v>
      </c>
      <c r="H678" s="224" t="str">
        <f>IF(ISNUMBER('Faults data'!L678),'Faults data'!L678,".")</f>
        <v>.</v>
      </c>
      <c r="I678" s="224">
        <f>IF('Faults data'!S678=Lists!$F$11,0,1)</f>
        <v>1</v>
      </c>
      <c r="J678" s="240" t="str">
        <f t="shared" si="84"/>
        <v>.</v>
      </c>
      <c r="K678" s="241"/>
      <c r="L678" s="230" t="str">
        <f t="shared" si="85"/>
        <v>.</v>
      </c>
      <c r="M678" s="231" t="str">
        <f t="shared" si="86"/>
        <v>.</v>
      </c>
      <c r="N678" s="231" t="str">
        <f t="shared" si="87"/>
        <v>.</v>
      </c>
      <c r="O678" s="231" t="str">
        <f t="shared" si="88"/>
        <v>.</v>
      </c>
      <c r="P678" s="232" t="str">
        <f t="shared" si="90"/>
        <v>.</v>
      </c>
      <c r="Q678" s="233" t="str">
        <f t="shared" si="91"/>
        <v>.</v>
      </c>
      <c r="R678" s="140"/>
      <c r="S678" s="140"/>
      <c r="T678" s="140"/>
      <c r="U678" s="140"/>
      <c r="V678" s="140"/>
      <c r="W678" s="140"/>
      <c r="X678" s="140"/>
      <c r="Y678" s="140"/>
      <c r="Z678" s="140"/>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row>
    <row r="679" spans="1:57" outlineLevel="1" x14ac:dyDescent="0.2">
      <c r="A679" s="234">
        <f>'Faults data'!A679</f>
        <v>662</v>
      </c>
      <c r="B679" s="320">
        <f>'Faults data'!B679</f>
        <v>0</v>
      </c>
      <c r="C679" s="223">
        <f>IFERROR(MATCH('Faults data'!F679,Lists!$C$11:$C$14,0),0)</f>
        <v>0</v>
      </c>
      <c r="D679" s="216">
        <f>VALUE('Faults data'!I679)</f>
        <v>0</v>
      </c>
      <c r="E679" s="224">
        <f t="shared" si="89"/>
        <v>0</v>
      </c>
      <c r="F679" s="224">
        <f>'Faults data'!M679</f>
        <v>0</v>
      </c>
      <c r="G679" s="224" t="str">
        <f>IF('Faults data'!N679=$G$17,$G$17,".")</f>
        <v>.</v>
      </c>
      <c r="H679" s="224" t="str">
        <f>IF(ISNUMBER('Faults data'!L679),'Faults data'!L679,".")</f>
        <v>.</v>
      </c>
      <c r="I679" s="224">
        <f>IF('Faults data'!S679=Lists!$F$11,0,1)</f>
        <v>1</v>
      </c>
      <c r="J679" s="240" t="str">
        <f t="shared" si="84"/>
        <v>.</v>
      </c>
      <c r="K679" s="241"/>
      <c r="L679" s="230" t="str">
        <f t="shared" si="85"/>
        <v>.</v>
      </c>
      <c r="M679" s="231" t="str">
        <f t="shared" si="86"/>
        <v>.</v>
      </c>
      <c r="N679" s="231" t="str">
        <f t="shared" si="87"/>
        <v>.</v>
      </c>
      <c r="O679" s="231" t="str">
        <f t="shared" si="88"/>
        <v>.</v>
      </c>
      <c r="P679" s="232" t="str">
        <f t="shared" si="90"/>
        <v>.</v>
      </c>
      <c r="Q679" s="233" t="str">
        <f t="shared" si="91"/>
        <v>.</v>
      </c>
      <c r="R679" s="140"/>
      <c r="S679" s="140"/>
      <c r="T679" s="140"/>
      <c r="U679" s="140"/>
      <c r="V679" s="140"/>
      <c r="W679" s="140"/>
      <c r="X679" s="140"/>
      <c r="Y679" s="140"/>
      <c r="Z679" s="140"/>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row>
    <row r="680" spans="1:57" outlineLevel="1" x14ac:dyDescent="0.2">
      <c r="A680" s="234">
        <f>'Faults data'!A680</f>
        <v>663</v>
      </c>
      <c r="B680" s="320">
        <f>'Faults data'!B680</f>
        <v>0</v>
      </c>
      <c r="C680" s="223">
        <f>IFERROR(MATCH('Faults data'!F680,Lists!$C$11:$C$14,0),0)</f>
        <v>0</v>
      </c>
      <c r="D680" s="216">
        <f>VALUE('Faults data'!I680)</f>
        <v>0</v>
      </c>
      <c r="E680" s="224">
        <f t="shared" si="89"/>
        <v>0</v>
      </c>
      <c r="F680" s="224">
        <f>'Faults data'!M680</f>
        <v>0</v>
      </c>
      <c r="G680" s="224" t="str">
        <f>IF('Faults data'!N680=$G$17,$G$17,".")</f>
        <v>.</v>
      </c>
      <c r="H680" s="224" t="str">
        <f>IF(ISNUMBER('Faults data'!L680),'Faults data'!L680,".")</f>
        <v>.</v>
      </c>
      <c r="I680" s="224">
        <f>IF('Faults data'!S680=Lists!$F$11,0,1)</f>
        <v>1</v>
      </c>
      <c r="J680" s="240" t="str">
        <f t="shared" si="84"/>
        <v>.</v>
      </c>
      <c r="K680" s="241"/>
      <c r="L680" s="230" t="str">
        <f t="shared" si="85"/>
        <v>.</v>
      </c>
      <c r="M680" s="231" t="str">
        <f t="shared" si="86"/>
        <v>.</v>
      </c>
      <c r="N680" s="231" t="str">
        <f t="shared" si="87"/>
        <v>.</v>
      </c>
      <c r="O680" s="231" t="str">
        <f t="shared" si="88"/>
        <v>.</v>
      </c>
      <c r="P680" s="232" t="str">
        <f t="shared" si="90"/>
        <v>.</v>
      </c>
      <c r="Q680" s="233" t="str">
        <f t="shared" si="91"/>
        <v>.</v>
      </c>
      <c r="R680" s="140"/>
      <c r="S680" s="140"/>
      <c r="T680" s="140"/>
      <c r="U680" s="140"/>
      <c r="V680" s="140"/>
      <c r="W680" s="140"/>
      <c r="X680" s="140"/>
      <c r="Y680" s="140"/>
      <c r="Z680" s="14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row>
    <row r="681" spans="1:57" outlineLevel="1" x14ac:dyDescent="0.2">
      <c r="A681" s="234">
        <f>'Faults data'!A681</f>
        <v>664</v>
      </c>
      <c r="B681" s="320">
        <f>'Faults data'!B681</f>
        <v>0</v>
      </c>
      <c r="C681" s="223">
        <f>IFERROR(MATCH('Faults data'!F681,Lists!$C$11:$C$14,0),0)</f>
        <v>0</v>
      </c>
      <c r="D681" s="216">
        <f>VALUE('Faults data'!I681)</f>
        <v>0</v>
      </c>
      <c r="E681" s="224">
        <f t="shared" si="89"/>
        <v>0</v>
      </c>
      <c r="F681" s="224">
        <f>'Faults data'!M681</f>
        <v>0</v>
      </c>
      <c r="G681" s="224" t="str">
        <f>IF('Faults data'!N681=$G$17,$G$17,".")</f>
        <v>.</v>
      </c>
      <c r="H681" s="224" t="str">
        <f>IF(ISNUMBER('Faults data'!L681),'Faults data'!L681,".")</f>
        <v>.</v>
      </c>
      <c r="I681" s="224">
        <f>IF('Faults data'!S681=Lists!$F$11,0,1)</f>
        <v>1</v>
      </c>
      <c r="J681" s="240" t="str">
        <f t="shared" si="84"/>
        <v>.</v>
      </c>
      <c r="K681" s="241"/>
      <c r="L681" s="230" t="str">
        <f t="shared" si="85"/>
        <v>.</v>
      </c>
      <c r="M681" s="231" t="str">
        <f t="shared" si="86"/>
        <v>.</v>
      </c>
      <c r="N681" s="231" t="str">
        <f t="shared" si="87"/>
        <v>.</v>
      </c>
      <c r="O681" s="231" t="str">
        <f t="shared" si="88"/>
        <v>.</v>
      </c>
      <c r="P681" s="232" t="str">
        <f t="shared" si="90"/>
        <v>.</v>
      </c>
      <c r="Q681" s="233" t="str">
        <f t="shared" si="91"/>
        <v>.</v>
      </c>
      <c r="R681" s="140"/>
      <c r="S681" s="140"/>
      <c r="T681" s="140"/>
      <c r="U681" s="140"/>
      <c r="V681" s="140"/>
      <c r="W681" s="140"/>
      <c r="X681" s="140"/>
      <c r="Y681" s="140"/>
      <c r="Z681" s="140"/>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row>
    <row r="682" spans="1:57" outlineLevel="1" x14ac:dyDescent="0.2">
      <c r="A682" s="234">
        <f>'Faults data'!A682</f>
        <v>665</v>
      </c>
      <c r="B682" s="320">
        <f>'Faults data'!B682</f>
        <v>0</v>
      </c>
      <c r="C682" s="223">
        <f>IFERROR(MATCH('Faults data'!F682,Lists!$C$11:$C$14,0),0)</f>
        <v>0</v>
      </c>
      <c r="D682" s="216">
        <f>VALUE('Faults data'!I682)</f>
        <v>0</v>
      </c>
      <c r="E682" s="224">
        <f t="shared" si="89"/>
        <v>0</v>
      </c>
      <c r="F682" s="224">
        <f>'Faults data'!M682</f>
        <v>0</v>
      </c>
      <c r="G682" s="224" t="str">
        <f>IF('Faults data'!N682=$G$17,$G$17,".")</f>
        <v>.</v>
      </c>
      <c r="H682" s="224" t="str">
        <f>IF(ISNUMBER('Faults data'!L682),'Faults data'!L682,".")</f>
        <v>.</v>
      </c>
      <c r="I682" s="224">
        <f>IF('Faults data'!S682=Lists!$F$11,0,1)</f>
        <v>1</v>
      </c>
      <c r="J682" s="240" t="str">
        <f t="shared" si="84"/>
        <v>.</v>
      </c>
      <c r="K682" s="241"/>
      <c r="L682" s="230" t="str">
        <f t="shared" si="85"/>
        <v>.</v>
      </c>
      <c r="M682" s="231" t="str">
        <f t="shared" si="86"/>
        <v>.</v>
      </c>
      <c r="N682" s="231" t="str">
        <f t="shared" si="87"/>
        <v>.</v>
      </c>
      <c r="O682" s="231" t="str">
        <f t="shared" si="88"/>
        <v>.</v>
      </c>
      <c r="P682" s="232" t="str">
        <f t="shared" si="90"/>
        <v>.</v>
      </c>
      <c r="Q682" s="233" t="str">
        <f t="shared" si="91"/>
        <v>.</v>
      </c>
      <c r="R682" s="140"/>
      <c r="S682" s="140"/>
      <c r="T682" s="140"/>
      <c r="U682" s="140"/>
      <c r="V682" s="140"/>
      <c r="W682" s="140"/>
      <c r="X682" s="140"/>
      <c r="Y682" s="140"/>
      <c r="Z682" s="140"/>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row>
    <row r="683" spans="1:57" outlineLevel="1" x14ac:dyDescent="0.2">
      <c r="A683" s="234">
        <f>'Faults data'!A683</f>
        <v>666</v>
      </c>
      <c r="B683" s="320">
        <f>'Faults data'!B683</f>
        <v>0</v>
      </c>
      <c r="C683" s="223">
        <f>IFERROR(MATCH('Faults data'!F683,Lists!$C$11:$C$14,0),0)</f>
        <v>0</v>
      </c>
      <c r="D683" s="216">
        <f>VALUE('Faults data'!I683)</f>
        <v>0</v>
      </c>
      <c r="E683" s="224">
        <f t="shared" si="89"/>
        <v>0</v>
      </c>
      <c r="F683" s="224">
        <f>'Faults data'!M683</f>
        <v>0</v>
      </c>
      <c r="G683" s="224" t="str">
        <f>IF('Faults data'!N683=$G$17,$G$17,".")</f>
        <v>.</v>
      </c>
      <c r="H683" s="224" t="str">
        <f>IF(ISNUMBER('Faults data'!L683),'Faults data'!L683,".")</f>
        <v>.</v>
      </c>
      <c r="I683" s="224">
        <f>IF('Faults data'!S683=Lists!$F$11,0,1)</f>
        <v>1</v>
      </c>
      <c r="J683" s="240" t="str">
        <f t="shared" si="84"/>
        <v>.</v>
      </c>
      <c r="K683" s="241"/>
      <c r="L683" s="230" t="str">
        <f t="shared" si="85"/>
        <v>.</v>
      </c>
      <c r="M683" s="231" t="str">
        <f t="shared" si="86"/>
        <v>.</v>
      </c>
      <c r="N683" s="231" t="str">
        <f t="shared" si="87"/>
        <v>.</v>
      </c>
      <c r="O683" s="231" t="str">
        <f t="shared" si="88"/>
        <v>.</v>
      </c>
      <c r="P683" s="232" t="str">
        <f t="shared" si="90"/>
        <v>.</v>
      </c>
      <c r="Q683" s="233" t="str">
        <f t="shared" si="91"/>
        <v>.</v>
      </c>
      <c r="R683" s="140"/>
      <c r="S683" s="140"/>
      <c r="T683" s="140"/>
      <c r="U683" s="140"/>
      <c r="V683" s="140"/>
      <c r="W683" s="140"/>
      <c r="X683" s="140"/>
      <c r="Y683" s="140"/>
      <c r="Z683" s="140"/>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row>
    <row r="684" spans="1:57" outlineLevel="1" x14ac:dyDescent="0.2">
      <c r="A684" s="234">
        <f>'Faults data'!A684</f>
        <v>667</v>
      </c>
      <c r="B684" s="320">
        <f>'Faults data'!B684</f>
        <v>0</v>
      </c>
      <c r="C684" s="223">
        <f>IFERROR(MATCH('Faults data'!F684,Lists!$C$11:$C$14,0),0)</f>
        <v>0</v>
      </c>
      <c r="D684" s="216">
        <f>VALUE('Faults data'!I684)</f>
        <v>0</v>
      </c>
      <c r="E684" s="224">
        <f t="shared" si="89"/>
        <v>0</v>
      </c>
      <c r="F684" s="224">
        <f>'Faults data'!M684</f>
        <v>0</v>
      </c>
      <c r="G684" s="224" t="str">
        <f>IF('Faults data'!N684=$G$17,$G$17,".")</f>
        <v>.</v>
      </c>
      <c r="H684" s="224" t="str">
        <f>IF(ISNUMBER('Faults data'!L684),'Faults data'!L684,".")</f>
        <v>.</v>
      </c>
      <c r="I684" s="224">
        <f>IF('Faults data'!S684=Lists!$F$11,0,1)</f>
        <v>1</v>
      </c>
      <c r="J684" s="240" t="str">
        <f t="shared" si="84"/>
        <v>.</v>
      </c>
      <c r="K684" s="241"/>
      <c r="L684" s="230" t="str">
        <f t="shared" si="85"/>
        <v>.</v>
      </c>
      <c r="M684" s="231" t="str">
        <f t="shared" si="86"/>
        <v>.</v>
      </c>
      <c r="N684" s="231" t="str">
        <f t="shared" si="87"/>
        <v>.</v>
      </c>
      <c r="O684" s="231" t="str">
        <f t="shared" si="88"/>
        <v>.</v>
      </c>
      <c r="P684" s="232" t="str">
        <f t="shared" si="90"/>
        <v>.</v>
      </c>
      <c r="Q684" s="233" t="str">
        <f t="shared" si="91"/>
        <v>.</v>
      </c>
      <c r="R684" s="140"/>
      <c r="S684" s="140"/>
      <c r="T684" s="140"/>
      <c r="U684" s="140"/>
      <c r="V684" s="140"/>
      <c r="W684" s="140"/>
      <c r="X684" s="140"/>
      <c r="Y684" s="140"/>
      <c r="Z684" s="140"/>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row>
    <row r="685" spans="1:57" outlineLevel="1" x14ac:dyDescent="0.2">
      <c r="A685" s="234">
        <f>'Faults data'!A685</f>
        <v>668</v>
      </c>
      <c r="B685" s="320">
        <f>'Faults data'!B685</f>
        <v>0</v>
      </c>
      <c r="C685" s="223">
        <f>IFERROR(MATCH('Faults data'!F685,Lists!$C$11:$C$14,0),0)</f>
        <v>0</v>
      </c>
      <c r="D685" s="216">
        <f>VALUE('Faults data'!I685)</f>
        <v>0</v>
      </c>
      <c r="E685" s="224">
        <f t="shared" si="89"/>
        <v>0</v>
      </c>
      <c r="F685" s="224">
        <f>'Faults data'!M685</f>
        <v>0</v>
      </c>
      <c r="G685" s="224" t="str">
        <f>IF('Faults data'!N685=$G$17,$G$17,".")</f>
        <v>.</v>
      </c>
      <c r="H685" s="224" t="str">
        <f>IF(ISNUMBER('Faults data'!L685),'Faults data'!L685,".")</f>
        <v>.</v>
      </c>
      <c r="I685" s="224">
        <f>IF('Faults data'!S685=Lists!$F$11,0,1)</f>
        <v>1</v>
      </c>
      <c r="J685" s="240" t="str">
        <f t="shared" si="84"/>
        <v>.</v>
      </c>
      <c r="K685" s="241"/>
      <c r="L685" s="230" t="str">
        <f t="shared" si="85"/>
        <v>.</v>
      </c>
      <c r="M685" s="231" t="str">
        <f t="shared" si="86"/>
        <v>.</v>
      </c>
      <c r="N685" s="231" t="str">
        <f t="shared" si="87"/>
        <v>.</v>
      </c>
      <c r="O685" s="231" t="str">
        <f t="shared" si="88"/>
        <v>.</v>
      </c>
      <c r="P685" s="232" t="str">
        <f t="shared" si="90"/>
        <v>.</v>
      </c>
      <c r="Q685" s="233" t="str">
        <f t="shared" si="91"/>
        <v>.</v>
      </c>
      <c r="R685" s="140"/>
      <c r="S685" s="140"/>
      <c r="T685" s="140"/>
      <c r="U685" s="140"/>
      <c r="V685" s="140"/>
      <c r="W685" s="140"/>
      <c r="X685" s="140"/>
      <c r="Y685" s="140"/>
      <c r="Z685" s="140"/>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row>
    <row r="686" spans="1:57" outlineLevel="1" x14ac:dyDescent="0.2">
      <c r="A686" s="234">
        <f>'Faults data'!A686</f>
        <v>669</v>
      </c>
      <c r="B686" s="320">
        <f>'Faults data'!B686</f>
        <v>0</v>
      </c>
      <c r="C686" s="223">
        <f>IFERROR(MATCH('Faults data'!F686,Lists!$C$11:$C$14,0),0)</f>
        <v>0</v>
      </c>
      <c r="D686" s="216">
        <f>VALUE('Faults data'!I686)</f>
        <v>0</v>
      </c>
      <c r="E686" s="224">
        <f t="shared" si="89"/>
        <v>0</v>
      </c>
      <c r="F686" s="224">
        <f>'Faults data'!M686</f>
        <v>0</v>
      </c>
      <c r="G686" s="224" t="str">
        <f>IF('Faults data'!N686=$G$17,$G$17,".")</f>
        <v>.</v>
      </c>
      <c r="H686" s="224" t="str">
        <f>IF(ISNUMBER('Faults data'!L686),'Faults data'!L686,".")</f>
        <v>.</v>
      </c>
      <c r="I686" s="224">
        <f>IF('Faults data'!S686=Lists!$F$11,0,1)</f>
        <v>1</v>
      </c>
      <c r="J686" s="240" t="str">
        <f t="shared" si="84"/>
        <v>.</v>
      </c>
      <c r="K686" s="241"/>
      <c r="L686" s="230" t="str">
        <f t="shared" si="85"/>
        <v>.</v>
      </c>
      <c r="M686" s="231" t="str">
        <f t="shared" si="86"/>
        <v>.</v>
      </c>
      <c r="N686" s="231" t="str">
        <f t="shared" si="87"/>
        <v>.</v>
      </c>
      <c r="O686" s="231" t="str">
        <f t="shared" si="88"/>
        <v>.</v>
      </c>
      <c r="P686" s="232" t="str">
        <f t="shared" si="90"/>
        <v>.</v>
      </c>
      <c r="Q686" s="233" t="str">
        <f t="shared" si="91"/>
        <v>.</v>
      </c>
      <c r="R686" s="140"/>
      <c r="S686" s="140"/>
      <c r="T686" s="140"/>
      <c r="U686" s="140"/>
      <c r="V686" s="140"/>
      <c r="W686" s="140"/>
      <c r="X686" s="140"/>
      <c r="Y686" s="140"/>
      <c r="Z686" s="140"/>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row>
    <row r="687" spans="1:57" outlineLevel="1" x14ac:dyDescent="0.2">
      <c r="A687" s="234">
        <f>'Faults data'!A687</f>
        <v>670</v>
      </c>
      <c r="B687" s="320">
        <f>'Faults data'!B687</f>
        <v>0</v>
      </c>
      <c r="C687" s="223">
        <f>IFERROR(MATCH('Faults data'!F687,Lists!$C$11:$C$14,0),0)</f>
        <v>0</v>
      </c>
      <c r="D687" s="216">
        <f>VALUE('Faults data'!I687)</f>
        <v>0</v>
      </c>
      <c r="E687" s="224">
        <f t="shared" si="89"/>
        <v>0</v>
      </c>
      <c r="F687" s="224">
        <f>'Faults data'!M687</f>
        <v>0</v>
      </c>
      <c r="G687" s="224" t="str">
        <f>IF('Faults data'!N687=$G$17,$G$17,".")</f>
        <v>.</v>
      </c>
      <c r="H687" s="224" t="str">
        <f>IF(ISNUMBER('Faults data'!L687),'Faults data'!L687,".")</f>
        <v>.</v>
      </c>
      <c r="I687" s="224">
        <f>IF('Faults data'!S687=Lists!$F$11,0,1)</f>
        <v>1</v>
      </c>
      <c r="J687" s="240" t="str">
        <f t="shared" si="84"/>
        <v>.</v>
      </c>
      <c r="K687" s="241"/>
      <c r="L687" s="230" t="str">
        <f t="shared" si="85"/>
        <v>.</v>
      </c>
      <c r="M687" s="231" t="str">
        <f t="shared" si="86"/>
        <v>.</v>
      </c>
      <c r="N687" s="231" t="str">
        <f t="shared" si="87"/>
        <v>.</v>
      </c>
      <c r="O687" s="231" t="str">
        <f t="shared" si="88"/>
        <v>.</v>
      </c>
      <c r="P687" s="232" t="str">
        <f t="shared" si="90"/>
        <v>.</v>
      </c>
      <c r="Q687" s="233" t="str">
        <f t="shared" si="91"/>
        <v>.</v>
      </c>
      <c r="R687" s="140"/>
      <c r="S687" s="140"/>
      <c r="T687" s="140"/>
      <c r="U687" s="140"/>
      <c r="V687" s="140"/>
      <c r="W687" s="140"/>
      <c r="X687" s="140"/>
      <c r="Y687" s="140"/>
      <c r="Z687" s="140"/>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row>
    <row r="688" spans="1:57" outlineLevel="1" x14ac:dyDescent="0.2">
      <c r="A688" s="234">
        <f>'Faults data'!A688</f>
        <v>671</v>
      </c>
      <c r="B688" s="320">
        <f>'Faults data'!B688</f>
        <v>0</v>
      </c>
      <c r="C688" s="223">
        <f>IFERROR(MATCH('Faults data'!F688,Lists!$C$11:$C$14,0),0)</f>
        <v>0</v>
      </c>
      <c r="D688" s="216">
        <f>VALUE('Faults data'!I688)</f>
        <v>0</v>
      </c>
      <c r="E688" s="224">
        <f t="shared" si="89"/>
        <v>0</v>
      </c>
      <c r="F688" s="224">
        <f>'Faults data'!M688</f>
        <v>0</v>
      </c>
      <c r="G688" s="224" t="str">
        <f>IF('Faults data'!N688=$G$17,$G$17,".")</f>
        <v>.</v>
      </c>
      <c r="H688" s="224" t="str">
        <f>IF(ISNUMBER('Faults data'!L688),'Faults data'!L688,".")</f>
        <v>.</v>
      </c>
      <c r="I688" s="224">
        <f>IF('Faults data'!S688=Lists!$F$11,0,1)</f>
        <v>1</v>
      </c>
      <c r="J688" s="240" t="str">
        <f t="shared" si="84"/>
        <v>.</v>
      </c>
      <c r="K688" s="241"/>
      <c r="L688" s="230" t="str">
        <f t="shared" si="85"/>
        <v>.</v>
      </c>
      <c r="M688" s="231" t="str">
        <f t="shared" si="86"/>
        <v>.</v>
      </c>
      <c r="N688" s="231" t="str">
        <f t="shared" si="87"/>
        <v>.</v>
      </c>
      <c r="O688" s="231" t="str">
        <f t="shared" si="88"/>
        <v>.</v>
      </c>
      <c r="P688" s="232" t="str">
        <f t="shared" si="90"/>
        <v>.</v>
      </c>
      <c r="Q688" s="233" t="str">
        <f t="shared" si="91"/>
        <v>.</v>
      </c>
      <c r="R688" s="140"/>
      <c r="S688" s="140"/>
      <c r="T688" s="140"/>
      <c r="U688" s="140"/>
      <c r="V688" s="140"/>
      <c r="W688" s="140"/>
      <c r="X688" s="140"/>
      <c r="Y688" s="140"/>
      <c r="Z688" s="140"/>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row>
    <row r="689" spans="1:57" outlineLevel="1" x14ac:dyDescent="0.2">
      <c r="A689" s="234">
        <f>'Faults data'!A689</f>
        <v>672</v>
      </c>
      <c r="B689" s="320">
        <f>'Faults data'!B689</f>
        <v>0</v>
      </c>
      <c r="C689" s="223">
        <f>IFERROR(MATCH('Faults data'!F689,Lists!$C$11:$C$14,0),0)</f>
        <v>0</v>
      </c>
      <c r="D689" s="216">
        <f>VALUE('Faults data'!I689)</f>
        <v>0</v>
      </c>
      <c r="E689" s="224">
        <f t="shared" si="89"/>
        <v>0</v>
      </c>
      <c r="F689" s="224">
        <f>'Faults data'!M689</f>
        <v>0</v>
      </c>
      <c r="G689" s="224" t="str">
        <f>IF('Faults data'!N689=$G$17,$G$17,".")</f>
        <v>.</v>
      </c>
      <c r="H689" s="224" t="str">
        <f>IF(ISNUMBER('Faults data'!L689),'Faults data'!L689,".")</f>
        <v>.</v>
      </c>
      <c r="I689" s="224">
        <f>IF('Faults data'!S689=Lists!$F$11,0,1)</f>
        <v>1</v>
      </c>
      <c r="J689" s="240" t="str">
        <f t="shared" si="84"/>
        <v>.</v>
      </c>
      <c r="K689" s="241"/>
      <c r="L689" s="230" t="str">
        <f t="shared" si="85"/>
        <v>.</v>
      </c>
      <c r="M689" s="231" t="str">
        <f t="shared" si="86"/>
        <v>.</v>
      </c>
      <c r="N689" s="231" t="str">
        <f t="shared" si="87"/>
        <v>.</v>
      </c>
      <c r="O689" s="231" t="str">
        <f t="shared" si="88"/>
        <v>.</v>
      </c>
      <c r="P689" s="232" t="str">
        <f t="shared" si="90"/>
        <v>.</v>
      </c>
      <c r="Q689" s="233" t="str">
        <f t="shared" si="91"/>
        <v>.</v>
      </c>
      <c r="R689" s="140"/>
      <c r="S689" s="140"/>
      <c r="T689" s="140"/>
      <c r="U689" s="140"/>
      <c r="V689" s="140"/>
      <c r="W689" s="140"/>
      <c r="X689" s="140"/>
      <c r="Y689" s="140"/>
      <c r="Z689" s="140"/>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row>
    <row r="690" spans="1:57" outlineLevel="1" x14ac:dyDescent="0.2">
      <c r="A690" s="234">
        <f>'Faults data'!A690</f>
        <v>673</v>
      </c>
      <c r="B690" s="320">
        <f>'Faults data'!B690</f>
        <v>0</v>
      </c>
      <c r="C690" s="223">
        <f>IFERROR(MATCH('Faults data'!F690,Lists!$C$11:$C$14,0),0)</f>
        <v>0</v>
      </c>
      <c r="D690" s="216">
        <f>VALUE('Faults data'!I690)</f>
        <v>0</v>
      </c>
      <c r="E690" s="224">
        <f t="shared" si="89"/>
        <v>0</v>
      </c>
      <c r="F690" s="224">
        <f>'Faults data'!M690</f>
        <v>0</v>
      </c>
      <c r="G690" s="224" t="str">
        <f>IF('Faults data'!N690=$G$17,$G$17,".")</f>
        <v>.</v>
      </c>
      <c r="H690" s="224" t="str">
        <f>IF(ISNUMBER('Faults data'!L690),'Faults data'!L690,".")</f>
        <v>.</v>
      </c>
      <c r="I690" s="224">
        <f>IF('Faults data'!S690=Lists!$F$11,0,1)</f>
        <v>1</v>
      </c>
      <c r="J690" s="240" t="str">
        <f t="shared" si="84"/>
        <v>.</v>
      </c>
      <c r="K690" s="241"/>
      <c r="L690" s="230" t="str">
        <f t="shared" si="85"/>
        <v>.</v>
      </c>
      <c r="M690" s="231" t="str">
        <f t="shared" si="86"/>
        <v>.</v>
      </c>
      <c r="N690" s="231" t="str">
        <f t="shared" si="87"/>
        <v>.</v>
      </c>
      <c r="O690" s="231" t="str">
        <f t="shared" si="88"/>
        <v>.</v>
      </c>
      <c r="P690" s="232" t="str">
        <f t="shared" si="90"/>
        <v>.</v>
      </c>
      <c r="Q690" s="233" t="str">
        <f t="shared" si="91"/>
        <v>.</v>
      </c>
      <c r="R690" s="140"/>
      <c r="S690" s="140"/>
      <c r="T690" s="140"/>
      <c r="U690" s="140"/>
      <c r="V690" s="140"/>
      <c r="W690" s="140"/>
      <c r="X690" s="140"/>
      <c r="Y690" s="140"/>
      <c r="Z690" s="14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row>
    <row r="691" spans="1:57" outlineLevel="1" x14ac:dyDescent="0.2">
      <c r="A691" s="234">
        <f>'Faults data'!A691</f>
        <v>674</v>
      </c>
      <c r="B691" s="320">
        <f>'Faults data'!B691</f>
        <v>0</v>
      </c>
      <c r="C691" s="223">
        <f>IFERROR(MATCH('Faults data'!F691,Lists!$C$11:$C$14,0),0)</f>
        <v>0</v>
      </c>
      <c r="D691" s="216">
        <f>VALUE('Faults data'!I691)</f>
        <v>0</v>
      </c>
      <c r="E691" s="224">
        <f t="shared" si="89"/>
        <v>0</v>
      </c>
      <c r="F691" s="224">
        <f>'Faults data'!M691</f>
        <v>0</v>
      </c>
      <c r="G691" s="224" t="str">
        <f>IF('Faults data'!N691=$G$17,$G$17,".")</f>
        <v>.</v>
      </c>
      <c r="H691" s="224" t="str">
        <f>IF(ISNUMBER('Faults data'!L691),'Faults data'!L691,".")</f>
        <v>.</v>
      </c>
      <c r="I691" s="224">
        <f>IF('Faults data'!S691=Lists!$F$11,0,1)</f>
        <v>1</v>
      </c>
      <c r="J691" s="240" t="str">
        <f t="shared" si="84"/>
        <v>.</v>
      </c>
      <c r="K691" s="241"/>
      <c r="L691" s="230" t="str">
        <f t="shared" si="85"/>
        <v>.</v>
      </c>
      <c r="M691" s="231" t="str">
        <f t="shared" si="86"/>
        <v>.</v>
      </c>
      <c r="N691" s="231" t="str">
        <f t="shared" si="87"/>
        <v>.</v>
      </c>
      <c r="O691" s="231" t="str">
        <f t="shared" si="88"/>
        <v>.</v>
      </c>
      <c r="P691" s="232" t="str">
        <f t="shared" si="90"/>
        <v>.</v>
      </c>
      <c r="Q691" s="233" t="str">
        <f t="shared" si="91"/>
        <v>.</v>
      </c>
      <c r="R691" s="140"/>
      <c r="S691" s="140"/>
      <c r="T691" s="140"/>
      <c r="U691" s="140"/>
      <c r="V691" s="140"/>
      <c r="W691" s="140"/>
      <c r="X691" s="140"/>
      <c r="Y691" s="140"/>
      <c r="Z691" s="140"/>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row>
    <row r="692" spans="1:57" outlineLevel="1" x14ac:dyDescent="0.2">
      <c r="A692" s="234">
        <f>'Faults data'!A692</f>
        <v>675</v>
      </c>
      <c r="B692" s="320">
        <f>'Faults data'!B692</f>
        <v>0</v>
      </c>
      <c r="C692" s="223">
        <f>IFERROR(MATCH('Faults data'!F692,Lists!$C$11:$C$14,0),0)</f>
        <v>0</v>
      </c>
      <c r="D692" s="216">
        <f>VALUE('Faults data'!I692)</f>
        <v>0</v>
      </c>
      <c r="E692" s="224">
        <f t="shared" si="89"/>
        <v>0</v>
      </c>
      <c r="F692" s="224">
        <f>'Faults data'!M692</f>
        <v>0</v>
      </c>
      <c r="G692" s="224" t="str">
        <f>IF('Faults data'!N692=$G$17,$G$17,".")</f>
        <v>.</v>
      </c>
      <c r="H692" s="224" t="str">
        <f>IF(ISNUMBER('Faults data'!L692),'Faults data'!L692,".")</f>
        <v>.</v>
      </c>
      <c r="I692" s="224">
        <f>IF('Faults data'!S692=Lists!$F$11,0,1)</f>
        <v>1</v>
      </c>
      <c r="J692" s="240" t="str">
        <f t="shared" si="84"/>
        <v>.</v>
      </c>
      <c r="K692" s="241"/>
      <c r="L692" s="230" t="str">
        <f t="shared" si="85"/>
        <v>.</v>
      </c>
      <c r="M692" s="231" t="str">
        <f t="shared" si="86"/>
        <v>.</v>
      </c>
      <c r="N692" s="231" t="str">
        <f t="shared" si="87"/>
        <v>.</v>
      </c>
      <c r="O692" s="231" t="str">
        <f t="shared" si="88"/>
        <v>.</v>
      </c>
      <c r="P692" s="232" t="str">
        <f t="shared" si="90"/>
        <v>.</v>
      </c>
      <c r="Q692" s="233" t="str">
        <f t="shared" si="91"/>
        <v>.</v>
      </c>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row>
    <row r="693" spans="1:57" outlineLevel="1" x14ac:dyDescent="0.2">
      <c r="A693" s="234">
        <f>'Faults data'!A693</f>
        <v>676</v>
      </c>
      <c r="B693" s="320">
        <f>'Faults data'!B693</f>
        <v>0</v>
      </c>
      <c r="C693" s="223">
        <f>IFERROR(MATCH('Faults data'!F693,Lists!$C$11:$C$14,0),0)</f>
        <v>0</v>
      </c>
      <c r="D693" s="216">
        <f>VALUE('Faults data'!I693)</f>
        <v>0</v>
      </c>
      <c r="E693" s="224">
        <f t="shared" si="89"/>
        <v>0</v>
      </c>
      <c r="F693" s="224">
        <f>'Faults data'!M693</f>
        <v>0</v>
      </c>
      <c r="G693" s="224" t="str">
        <f>IF('Faults data'!N693=$G$17,$G$17,".")</f>
        <v>.</v>
      </c>
      <c r="H693" s="224" t="str">
        <f>IF(ISNUMBER('Faults data'!L693),'Faults data'!L693,".")</f>
        <v>.</v>
      </c>
      <c r="I693" s="224">
        <f>IF('Faults data'!S693=Lists!$F$11,0,1)</f>
        <v>1</v>
      </c>
      <c r="J693" s="240" t="str">
        <f t="shared" si="84"/>
        <v>.</v>
      </c>
      <c r="K693" s="241"/>
      <c r="L693" s="230" t="str">
        <f t="shared" si="85"/>
        <v>.</v>
      </c>
      <c r="M693" s="231" t="str">
        <f t="shared" si="86"/>
        <v>.</v>
      </c>
      <c r="N693" s="231" t="str">
        <f t="shared" si="87"/>
        <v>.</v>
      </c>
      <c r="O693" s="231" t="str">
        <f t="shared" si="88"/>
        <v>.</v>
      </c>
      <c r="P693" s="232" t="str">
        <f t="shared" si="90"/>
        <v>.</v>
      </c>
      <c r="Q693" s="233" t="str">
        <f t="shared" si="91"/>
        <v>.</v>
      </c>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row>
    <row r="694" spans="1:57" outlineLevel="1" x14ac:dyDescent="0.2">
      <c r="A694" s="234">
        <f>'Faults data'!A694</f>
        <v>677</v>
      </c>
      <c r="B694" s="320">
        <f>'Faults data'!B694</f>
        <v>0</v>
      </c>
      <c r="C694" s="223">
        <f>IFERROR(MATCH('Faults data'!F694,Lists!$C$11:$C$14,0),0)</f>
        <v>0</v>
      </c>
      <c r="D694" s="216">
        <f>VALUE('Faults data'!I694)</f>
        <v>0</v>
      </c>
      <c r="E694" s="224">
        <f t="shared" si="89"/>
        <v>0</v>
      </c>
      <c r="F694" s="224">
        <f>'Faults data'!M694</f>
        <v>0</v>
      </c>
      <c r="G694" s="224" t="str">
        <f>IF('Faults data'!N694=$G$17,$G$17,".")</f>
        <v>.</v>
      </c>
      <c r="H694" s="224" t="str">
        <f>IF(ISNUMBER('Faults data'!L694),'Faults data'!L694,".")</f>
        <v>.</v>
      </c>
      <c r="I694" s="224">
        <f>IF('Faults data'!S694=Lists!$F$11,0,1)</f>
        <v>1</v>
      </c>
      <c r="J694" s="240" t="str">
        <f t="shared" si="84"/>
        <v>.</v>
      </c>
      <c r="K694" s="241"/>
      <c r="L694" s="230" t="str">
        <f t="shared" si="85"/>
        <v>.</v>
      </c>
      <c r="M694" s="231" t="str">
        <f t="shared" si="86"/>
        <v>.</v>
      </c>
      <c r="N694" s="231" t="str">
        <f t="shared" si="87"/>
        <v>.</v>
      </c>
      <c r="O694" s="231" t="str">
        <f t="shared" si="88"/>
        <v>.</v>
      </c>
      <c r="P694" s="232" t="str">
        <f t="shared" si="90"/>
        <v>.</v>
      </c>
      <c r="Q694" s="233" t="str">
        <f t="shared" si="91"/>
        <v>.</v>
      </c>
      <c r="R694" s="140"/>
      <c r="S694" s="140"/>
      <c r="T694" s="140"/>
      <c r="U694" s="140"/>
      <c r="V694" s="140"/>
      <c r="W694" s="140"/>
      <c r="X694" s="140"/>
      <c r="Y694" s="140"/>
      <c r="Z694" s="140"/>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row>
    <row r="695" spans="1:57" outlineLevel="1" x14ac:dyDescent="0.2">
      <c r="A695" s="234">
        <f>'Faults data'!A695</f>
        <v>678</v>
      </c>
      <c r="B695" s="320">
        <f>'Faults data'!B695</f>
        <v>0</v>
      </c>
      <c r="C695" s="223">
        <f>IFERROR(MATCH('Faults data'!F695,Lists!$C$11:$C$14,0),0)</f>
        <v>0</v>
      </c>
      <c r="D695" s="216">
        <f>VALUE('Faults data'!I695)</f>
        <v>0</v>
      </c>
      <c r="E695" s="224">
        <f t="shared" si="89"/>
        <v>0</v>
      </c>
      <c r="F695" s="224">
        <f>'Faults data'!M695</f>
        <v>0</v>
      </c>
      <c r="G695" s="224" t="str">
        <f>IF('Faults data'!N695=$G$17,$G$17,".")</f>
        <v>.</v>
      </c>
      <c r="H695" s="224" t="str">
        <f>IF(ISNUMBER('Faults data'!L695),'Faults data'!L695,".")</f>
        <v>.</v>
      </c>
      <c r="I695" s="224">
        <f>IF('Faults data'!S695=Lists!$F$11,0,1)</f>
        <v>1</v>
      </c>
      <c r="J695" s="240" t="str">
        <f t="shared" si="84"/>
        <v>.</v>
      </c>
      <c r="K695" s="241"/>
      <c r="L695" s="230" t="str">
        <f t="shared" si="85"/>
        <v>.</v>
      </c>
      <c r="M695" s="231" t="str">
        <f t="shared" si="86"/>
        <v>.</v>
      </c>
      <c r="N695" s="231" t="str">
        <f t="shared" si="87"/>
        <v>.</v>
      </c>
      <c r="O695" s="231" t="str">
        <f t="shared" si="88"/>
        <v>.</v>
      </c>
      <c r="P695" s="232" t="str">
        <f t="shared" si="90"/>
        <v>.</v>
      </c>
      <c r="Q695" s="233" t="str">
        <f t="shared" si="91"/>
        <v>.</v>
      </c>
      <c r="R695" s="140"/>
      <c r="S695" s="140"/>
      <c r="T695" s="140"/>
      <c r="U695" s="140"/>
      <c r="V695" s="140"/>
      <c r="W695" s="140"/>
      <c r="X695" s="140"/>
      <c r="Y695" s="140"/>
      <c r="Z695" s="140"/>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row>
    <row r="696" spans="1:57" outlineLevel="1" x14ac:dyDescent="0.2">
      <c r="A696" s="234">
        <f>'Faults data'!A696</f>
        <v>679</v>
      </c>
      <c r="B696" s="320">
        <f>'Faults data'!B696</f>
        <v>0</v>
      </c>
      <c r="C696" s="223">
        <f>IFERROR(MATCH('Faults data'!F696,Lists!$C$11:$C$14,0),0)</f>
        <v>0</v>
      </c>
      <c r="D696" s="216">
        <f>VALUE('Faults data'!I696)</f>
        <v>0</v>
      </c>
      <c r="E696" s="224">
        <f t="shared" si="89"/>
        <v>0</v>
      </c>
      <c r="F696" s="224">
        <f>'Faults data'!M696</f>
        <v>0</v>
      </c>
      <c r="G696" s="224" t="str">
        <f>IF('Faults data'!N696=$G$17,$G$17,".")</f>
        <v>.</v>
      </c>
      <c r="H696" s="224" t="str">
        <f>IF(ISNUMBER('Faults data'!L696),'Faults data'!L696,".")</f>
        <v>.</v>
      </c>
      <c r="I696" s="224">
        <f>IF('Faults data'!S696=Lists!$F$11,0,1)</f>
        <v>1</v>
      </c>
      <c r="J696" s="240" t="str">
        <f t="shared" si="84"/>
        <v>.</v>
      </c>
      <c r="K696" s="241"/>
      <c r="L696" s="230" t="str">
        <f t="shared" si="85"/>
        <v>.</v>
      </c>
      <c r="M696" s="231" t="str">
        <f t="shared" si="86"/>
        <v>.</v>
      </c>
      <c r="N696" s="231" t="str">
        <f t="shared" si="87"/>
        <v>.</v>
      </c>
      <c r="O696" s="231" t="str">
        <f t="shared" si="88"/>
        <v>.</v>
      </c>
      <c r="P696" s="232" t="str">
        <f t="shared" si="90"/>
        <v>.</v>
      </c>
      <c r="Q696" s="233" t="str">
        <f t="shared" si="91"/>
        <v>.</v>
      </c>
      <c r="R696" s="140"/>
      <c r="S696" s="140"/>
      <c r="T696" s="140"/>
      <c r="U696" s="140"/>
      <c r="V696" s="140"/>
      <c r="W696" s="140"/>
      <c r="X696" s="140"/>
      <c r="Y696" s="140"/>
      <c r="Z696" s="140"/>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row>
    <row r="697" spans="1:57" outlineLevel="1" x14ac:dyDescent="0.2">
      <c r="A697" s="234">
        <f>'Faults data'!A697</f>
        <v>680</v>
      </c>
      <c r="B697" s="320">
        <f>'Faults data'!B697</f>
        <v>0</v>
      </c>
      <c r="C697" s="223">
        <f>IFERROR(MATCH('Faults data'!F697,Lists!$C$11:$C$14,0),0)</f>
        <v>0</v>
      </c>
      <c r="D697" s="216">
        <f>VALUE('Faults data'!I697)</f>
        <v>0</v>
      </c>
      <c r="E697" s="224">
        <f t="shared" si="89"/>
        <v>0</v>
      </c>
      <c r="F697" s="224">
        <f>'Faults data'!M697</f>
        <v>0</v>
      </c>
      <c r="G697" s="224" t="str">
        <f>IF('Faults data'!N697=$G$17,$G$17,".")</f>
        <v>.</v>
      </c>
      <c r="H697" s="224" t="str">
        <f>IF(ISNUMBER('Faults data'!L697),'Faults data'!L697,".")</f>
        <v>.</v>
      </c>
      <c r="I697" s="224">
        <f>IF('Faults data'!S697=Lists!$F$11,0,1)</f>
        <v>1</v>
      </c>
      <c r="J697" s="240" t="str">
        <f t="shared" si="84"/>
        <v>.</v>
      </c>
      <c r="K697" s="241"/>
      <c r="L697" s="230" t="str">
        <f t="shared" si="85"/>
        <v>.</v>
      </c>
      <c r="M697" s="231" t="str">
        <f t="shared" si="86"/>
        <v>.</v>
      </c>
      <c r="N697" s="231" t="str">
        <f t="shared" si="87"/>
        <v>.</v>
      </c>
      <c r="O697" s="231" t="str">
        <f t="shared" si="88"/>
        <v>.</v>
      </c>
      <c r="P697" s="232" t="str">
        <f t="shared" si="90"/>
        <v>.</v>
      </c>
      <c r="Q697" s="233" t="str">
        <f t="shared" si="91"/>
        <v>.</v>
      </c>
      <c r="R697" s="140"/>
      <c r="S697" s="140"/>
      <c r="T697" s="140"/>
      <c r="U697" s="140"/>
      <c r="V697" s="140"/>
      <c r="W697" s="140"/>
      <c r="X697" s="140"/>
      <c r="Y697" s="140"/>
      <c r="Z697" s="140"/>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row>
    <row r="698" spans="1:57" outlineLevel="1" x14ac:dyDescent="0.2">
      <c r="A698" s="234">
        <f>'Faults data'!A698</f>
        <v>681</v>
      </c>
      <c r="B698" s="320">
        <f>'Faults data'!B698</f>
        <v>0</v>
      </c>
      <c r="C698" s="223">
        <f>IFERROR(MATCH('Faults data'!F698,Lists!$C$11:$C$14,0),0)</f>
        <v>0</v>
      </c>
      <c r="D698" s="216">
        <f>VALUE('Faults data'!I698)</f>
        <v>0</v>
      </c>
      <c r="E698" s="224">
        <f t="shared" si="89"/>
        <v>0</v>
      </c>
      <c r="F698" s="224">
        <f>'Faults data'!M698</f>
        <v>0</v>
      </c>
      <c r="G698" s="224" t="str">
        <f>IF('Faults data'!N698=$G$17,$G$17,".")</f>
        <v>.</v>
      </c>
      <c r="H698" s="224" t="str">
        <f>IF(ISNUMBER('Faults data'!L698),'Faults data'!L698,".")</f>
        <v>.</v>
      </c>
      <c r="I698" s="224">
        <f>IF('Faults data'!S698=Lists!$F$11,0,1)</f>
        <v>1</v>
      </c>
      <c r="J698" s="240" t="str">
        <f t="shared" si="84"/>
        <v>.</v>
      </c>
      <c r="K698" s="241"/>
      <c r="L698" s="230" t="str">
        <f t="shared" si="85"/>
        <v>.</v>
      </c>
      <c r="M698" s="231" t="str">
        <f t="shared" si="86"/>
        <v>.</v>
      </c>
      <c r="N698" s="231" t="str">
        <f t="shared" si="87"/>
        <v>.</v>
      </c>
      <c r="O698" s="231" t="str">
        <f t="shared" si="88"/>
        <v>.</v>
      </c>
      <c r="P698" s="232" t="str">
        <f t="shared" si="90"/>
        <v>.</v>
      </c>
      <c r="Q698" s="233" t="str">
        <f t="shared" si="91"/>
        <v>.</v>
      </c>
      <c r="R698" s="140"/>
      <c r="S698" s="140"/>
      <c r="T698" s="140"/>
      <c r="U698" s="140"/>
      <c r="V698" s="140"/>
      <c r="W698" s="140"/>
      <c r="X698" s="140"/>
      <c r="Y698" s="140"/>
      <c r="Z698" s="140"/>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row>
    <row r="699" spans="1:57" outlineLevel="1" x14ac:dyDescent="0.2">
      <c r="A699" s="234">
        <f>'Faults data'!A699</f>
        <v>682</v>
      </c>
      <c r="B699" s="320">
        <f>'Faults data'!B699</f>
        <v>0</v>
      </c>
      <c r="C699" s="223">
        <f>IFERROR(MATCH('Faults data'!F699,Lists!$C$11:$C$14,0),0)</f>
        <v>0</v>
      </c>
      <c r="D699" s="216">
        <f>VALUE('Faults data'!I699)</f>
        <v>0</v>
      </c>
      <c r="E699" s="224">
        <f t="shared" si="89"/>
        <v>0</v>
      </c>
      <c r="F699" s="224">
        <f>'Faults data'!M699</f>
        <v>0</v>
      </c>
      <c r="G699" s="224" t="str">
        <f>IF('Faults data'!N699=$G$17,$G$17,".")</f>
        <v>.</v>
      </c>
      <c r="H699" s="224" t="str">
        <f>IF(ISNUMBER('Faults data'!L699),'Faults data'!L699,".")</f>
        <v>.</v>
      </c>
      <c r="I699" s="224">
        <f>IF('Faults data'!S699=Lists!$F$11,0,1)</f>
        <v>1</v>
      </c>
      <c r="J699" s="240" t="str">
        <f t="shared" si="84"/>
        <v>.</v>
      </c>
      <c r="K699" s="241"/>
      <c r="L699" s="230" t="str">
        <f t="shared" si="85"/>
        <v>.</v>
      </c>
      <c r="M699" s="231" t="str">
        <f t="shared" si="86"/>
        <v>.</v>
      </c>
      <c r="N699" s="231" t="str">
        <f t="shared" si="87"/>
        <v>.</v>
      </c>
      <c r="O699" s="231" t="str">
        <f t="shared" si="88"/>
        <v>.</v>
      </c>
      <c r="P699" s="232" t="str">
        <f t="shared" si="90"/>
        <v>.</v>
      </c>
      <c r="Q699" s="233" t="str">
        <f t="shared" si="91"/>
        <v>.</v>
      </c>
      <c r="R699" s="140"/>
      <c r="S699" s="140"/>
      <c r="T699" s="140"/>
      <c r="U699" s="140"/>
      <c r="V699" s="140"/>
      <c r="W699" s="140"/>
      <c r="X699" s="140"/>
      <c r="Y699" s="140"/>
      <c r="Z699" s="140"/>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row>
    <row r="700" spans="1:57" outlineLevel="1" x14ac:dyDescent="0.2">
      <c r="A700" s="234">
        <f>'Faults data'!A700</f>
        <v>683</v>
      </c>
      <c r="B700" s="320">
        <f>'Faults data'!B700</f>
        <v>0</v>
      </c>
      <c r="C700" s="223">
        <f>IFERROR(MATCH('Faults data'!F700,Lists!$C$11:$C$14,0),0)</f>
        <v>0</v>
      </c>
      <c r="D700" s="216">
        <f>VALUE('Faults data'!I700)</f>
        <v>0</v>
      </c>
      <c r="E700" s="224">
        <f t="shared" si="89"/>
        <v>0</v>
      </c>
      <c r="F700" s="224">
        <f>'Faults data'!M700</f>
        <v>0</v>
      </c>
      <c r="G700" s="224" t="str">
        <f>IF('Faults data'!N700=$G$17,$G$17,".")</f>
        <v>.</v>
      </c>
      <c r="H700" s="224" t="str">
        <f>IF(ISNUMBER('Faults data'!L700),'Faults data'!L700,".")</f>
        <v>.</v>
      </c>
      <c r="I700" s="224">
        <f>IF('Faults data'!S700=Lists!$F$11,0,1)</f>
        <v>1</v>
      </c>
      <c r="J700" s="240" t="str">
        <f t="shared" si="84"/>
        <v>.</v>
      </c>
      <c r="K700" s="241"/>
      <c r="L700" s="230" t="str">
        <f t="shared" si="85"/>
        <v>.</v>
      </c>
      <c r="M700" s="231" t="str">
        <f t="shared" si="86"/>
        <v>.</v>
      </c>
      <c r="N700" s="231" t="str">
        <f t="shared" si="87"/>
        <v>.</v>
      </c>
      <c r="O700" s="231" t="str">
        <f t="shared" si="88"/>
        <v>.</v>
      </c>
      <c r="P700" s="232" t="str">
        <f t="shared" si="90"/>
        <v>.</v>
      </c>
      <c r="Q700" s="233" t="str">
        <f t="shared" si="91"/>
        <v>.</v>
      </c>
      <c r="R700" s="140"/>
      <c r="S700" s="140"/>
      <c r="T700" s="140"/>
      <c r="U700" s="140"/>
      <c r="V700" s="140"/>
      <c r="W700" s="140"/>
      <c r="X700" s="140"/>
      <c r="Y700" s="140"/>
      <c r="Z700" s="14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row>
    <row r="701" spans="1:57" outlineLevel="1" x14ac:dyDescent="0.2">
      <c r="A701" s="234">
        <f>'Faults data'!A701</f>
        <v>684</v>
      </c>
      <c r="B701" s="320">
        <f>'Faults data'!B701</f>
        <v>0</v>
      </c>
      <c r="C701" s="223">
        <f>IFERROR(MATCH('Faults data'!F701,Lists!$C$11:$C$14,0),0)</f>
        <v>0</v>
      </c>
      <c r="D701" s="216">
        <f>VALUE('Faults data'!I701)</f>
        <v>0</v>
      </c>
      <c r="E701" s="224">
        <f t="shared" si="89"/>
        <v>0</v>
      </c>
      <c r="F701" s="224">
        <f>'Faults data'!M701</f>
        <v>0</v>
      </c>
      <c r="G701" s="224" t="str">
        <f>IF('Faults data'!N701=$G$17,$G$17,".")</f>
        <v>.</v>
      </c>
      <c r="H701" s="224" t="str">
        <f>IF(ISNUMBER('Faults data'!L701),'Faults data'!L701,".")</f>
        <v>.</v>
      </c>
      <c r="I701" s="224">
        <f>IF('Faults data'!S701=Lists!$F$11,0,1)</f>
        <v>1</v>
      </c>
      <c r="J701" s="240" t="str">
        <f t="shared" si="84"/>
        <v>.</v>
      </c>
      <c r="K701" s="241"/>
      <c r="L701" s="230" t="str">
        <f t="shared" si="85"/>
        <v>.</v>
      </c>
      <c r="M701" s="231" t="str">
        <f t="shared" si="86"/>
        <v>.</v>
      </c>
      <c r="N701" s="231" t="str">
        <f t="shared" si="87"/>
        <v>.</v>
      </c>
      <c r="O701" s="231" t="str">
        <f t="shared" si="88"/>
        <v>.</v>
      </c>
      <c r="P701" s="232" t="str">
        <f t="shared" si="90"/>
        <v>.</v>
      </c>
      <c r="Q701" s="233" t="str">
        <f t="shared" si="91"/>
        <v>.</v>
      </c>
      <c r="R701" s="140"/>
      <c r="S701" s="140"/>
      <c r="T701" s="140"/>
      <c r="U701" s="140"/>
      <c r="V701" s="140"/>
      <c r="W701" s="140"/>
      <c r="X701" s="140"/>
      <c r="Y701" s="140"/>
      <c r="Z701" s="140"/>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row>
    <row r="702" spans="1:57" outlineLevel="1" x14ac:dyDescent="0.2">
      <c r="A702" s="234">
        <f>'Faults data'!A702</f>
        <v>685</v>
      </c>
      <c r="B702" s="320">
        <f>'Faults data'!B702</f>
        <v>0</v>
      </c>
      <c r="C702" s="223">
        <f>IFERROR(MATCH('Faults data'!F702,Lists!$C$11:$C$14,0),0)</f>
        <v>0</v>
      </c>
      <c r="D702" s="216">
        <f>VALUE('Faults data'!I702)</f>
        <v>0</v>
      </c>
      <c r="E702" s="224">
        <f t="shared" si="89"/>
        <v>0</v>
      </c>
      <c r="F702" s="224">
        <f>'Faults data'!M702</f>
        <v>0</v>
      </c>
      <c r="G702" s="224" t="str">
        <f>IF('Faults data'!N702=$G$17,$G$17,".")</f>
        <v>.</v>
      </c>
      <c r="H702" s="224" t="str">
        <f>IF(ISNUMBER('Faults data'!L702),'Faults data'!L702,".")</f>
        <v>.</v>
      </c>
      <c r="I702" s="224">
        <f>IF('Faults data'!S702=Lists!$F$11,0,1)</f>
        <v>1</v>
      </c>
      <c r="J702" s="240" t="str">
        <f t="shared" si="84"/>
        <v>.</v>
      </c>
      <c r="K702" s="241"/>
      <c r="L702" s="230" t="str">
        <f t="shared" si="85"/>
        <v>.</v>
      </c>
      <c r="M702" s="231" t="str">
        <f t="shared" si="86"/>
        <v>.</v>
      </c>
      <c r="N702" s="231" t="str">
        <f t="shared" si="87"/>
        <v>.</v>
      </c>
      <c r="O702" s="231" t="str">
        <f t="shared" si="88"/>
        <v>.</v>
      </c>
      <c r="P702" s="232" t="str">
        <f t="shared" si="90"/>
        <v>.</v>
      </c>
      <c r="Q702" s="233" t="str">
        <f t="shared" si="91"/>
        <v>.</v>
      </c>
      <c r="R702" s="140"/>
      <c r="S702" s="140"/>
      <c r="T702" s="140"/>
      <c r="U702" s="140"/>
      <c r="V702" s="140"/>
      <c r="W702" s="140"/>
      <c r="X702" s="140"/>
      <c r="Y702" s="140"/>
      <c r="Z702" s="140"/>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row>
    <row r="703" spans="1:57" outlineLevel="1" x14ac:dyDescent="0.2">
      <c r="A703" s="234">
        <f>'Faults data'!A703</f>
        <v>686</v>
      </c>
      <c r="B703" s="320">
        <f>'Faults data'!B703</f>
        <v>0</v>
      </c>
      <c r="C703" s="223">
        <f>IFERROR(MATCH('Faults data'!F703,Lists!$C$11:$C$14,0),0)</f>
        <v>0</v>
      </c>
      <c r="D703" s="216">
        <f>VALUE('Faults data'!I703)</f>
        <v>0</v>
      </c>
      <c r="E703" s="224">
        <f t="shared" si="89"/>
        <v>0</v>
      </c>
      <c r="F703" s="224">
        <f>'Faults data'!M703</f>
        <v>0</v>
      </c>
      <c r="G703" s="224" t="str">
        <f>IF('Faults data'!N703=$G$17,$G$17,".")</f>
        <v>.</v>
      </c>
      <c r="H703" s="224" t="str">
        <f>IF(ISNUMBER('Faults data'!L703),'Faults data'!L703,".")</f>
        <v>.</v>
      </c>
      <c r="I703" s="224">
        <f>IF('Faults data'!S703=Lists!$F$11,0,1)</f>
        <v>1</v>
      </c>
      <c r="J703" s="240" t="str">
        <f t="shared" si="84"/>
        <v>.</v>
      </c>
      <c r="K703" s="241"/>
      <c r="L703" s="230" t="str">
        <f t="shared" si="85"/>
        <v>.</v>
      </c>
      <c r="M703" s="231" t="str">
        <f t="shared" si="86"/>
        <v>.</v>
      </c>
      <c r="N703" s="231" t="str">
        <f t="shared" si="87"/>
        <v>.</v>
      </c>
      <c r="O703" s="231" t="str">
        <f t="shared" si="88"/>
        <v>.</v>
      </c>
      <c r="P703" s="232" t="str">
        <f t="shared" si="90"/>
        <v>.</v>
      </c>
      <c r="Q703" s="233" t="str">
        <f t="shared" si="91"/>
        <v>.</v>
      </c>
      <c r="R703" s="140"/>
      <c r="S703" s="140"/>
      <c r="T703" s="140"/>
      <c r="U703" s="140"/>
      <c r="V703" s="140"/>
      <c r="W703" s="140"/>
      <c r="X703" s="140"/>
      <c r="Y703" s="140"/>
      <c r="Z703" s="140"/>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row>
    <row r="704" spans="1:57" outlineLevel="1" x14ac:dyDescent="0.2">
      <c r="A704" s="234">
        <f>'Faults data'!A704</f>
        <v>687</v>
      </c>
      <c r="B704" s="320">
        <f>'Faults data'!B704</f>
        <v>0</v>
      </c>
      <c r="C704" s="223">
        <f>IFERROR(MATCH('Faults data'!F704,Lists!$C$11:$C$14,0),0)</f>
        <v>0</v>
      </c>
      <c r="D704" s="216">
        <f>VALUE('Faults data'!I704)</f>
        <v>0</v>
      </c>
      <c r="E704" s="224">
        <f t="shared" si="89"/>
        <v>0</v>
      </c>
      <c r="F704" s="224">
        <f>'Faults data'!M704</f>
        <v>0</v>
      </c>
      <c r="G704" s="224" t="str">
        <f>IF('Faults data'!N704=$G$17,$G$17,".")</f>
        <v>.</v>
      </c>
      <c r="H704" s="224" t="str">
        <f>IF(ISNUMBER('Faults data'!L704),'Faults data'!L704,".")</f>
        <v>.</v>
      </c>
      <c r="I704" s="224">
        <f>IF('Faults data'!S704=Lists!$F$11,0,1)</f>
        <v>1</v>
      </c>
      <c r="J704" s="240" t="str">
        <f t="shared" si="84"/>
        <v>.</v>
      </c>
      <c r="K704" s="241"/>
      <c r="L704" s="230" t="str">
        <f t="shared" si="85"/>
        <v>.</v>
      </c>
      <c r="M704" s="231" t="str">
        <f t="shared" si="86"/>
        <v>.</v>
      </c>
      <c r="N704" s="231" t="str">
        <f t="shared" si="87"/>
        <v>.</v>
      </c>
      <c r="O704" s="231" t="str">
        <f t="shared" si="88"/>
        <v>.</v>
      </c>
      <c r="P704" s="232" t="str">
        <f t="shared" si="90"/>
        <v>.</v>
      </c>
      <c r="Q704" s="233" t="str">
        <f t="shared" si="91"/>
        <v>.</v>
      </c>
      <c r="R704" s="140"/>
      <c r="S704" s="140"/>
      <c r="T704" s="140"/>
      <c r="U704" s="140"/>
      <c r="V704" s="140"/>
      <c r="W704" s="140"/>
      <c r="X704" s="140"/>
      <c r="Y704" s="140"/>
      <c r="Z704" s="140"/>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row>
    <row r="705" spans="1:57" outlineLevel="1" x14ac:dyDescent="0.2">
      <c r="A705" s="234">
        <f>'Faults data'!A705</f>
        <v>688</v>
      </c>
      <c r="B705" s="320">
        <f>'Faults data'!B705</f>
        <v>0</v>
      </c>
      <c r="C705" s="223">
        <f>IFERROR(MATCH('Faults data'!F705,Lists!$C$11:$C$14,0),0)</f>
        <v>0</v>
      </c>
      <c r="D705" s="216">
        <f>VALUE('Faults data'!I705)</f>
        <v>0</v>
      </c>
      <c r="E705" s="224">
        <f t="shared" si="89"/>
        <v>0</v>
      </c>
      <c r="F705" s="224">
        <f>'Faults data'!M705</f>
        <v>0</v>
      </c>
      <c r="G705" s="224" t="str">
        <f>IF('Faults data'!N705=$G$17,$G$17,".")</f>
        <v>.</v>
      </c>
      <c r="H705" s="224" t="str">
        <f>IF(ISNUMBER('Faults data'!L705),'Faults data'!L705,".")</f>
        <v>.</v>
      </c>
      <c r="I705" s="224">
        <f>IF('Faults data'!S705=Lists!$F$11,0,1)</f>
        <v>1</v>
      </c>
      <c r="J705" s="240" t="str">
        <f t="shared" si="84"/>
        <v>.</v>
      </c>
      <c r="K705" s="241"/>
      <c r="L705" s="230" t="str">
        <f t="shared" si="85"/>
        <v>.</v>
      </c>
      <c r="M705" s="231" t="str">
        <f t="shared" si="86"/>
        <v>.</v>
      </c>
      <c r="N705" s="231" t="str">
        <f t="shared" si="87"/>
        <v>.</v>
      </c>
      <c r="O705" s="231" t="str">
        <f t="shared" si="88"/>
        <v>.</v>
      </c>
      <c r="P705" s="232" t="str">
        <f t="shared" si="90"/>
        <v>.</v>
      </c>
      <c r="Q705" s="233" t="str">
        <f t="shared" si="91"/>
        <v>.</v>
      </c>
      <c r="R705" s="140"/>
      <c r="S705" s="140"/>
      <c r="T705" s="140"/>
      <c r="U705" s="140"/>
      <c r="V705" s="140"/>
      <c r="W705" s="140"/>
      <c r="X705" s="140"/>
      <c r="Y705" s="140"/>
      <c r="Z705" s="140"/>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row>
    <row r="706" spans="1:57" outlineLevel="1" x14ac:dyDescent="0.2">
      <c r="A706" s="234">
        <f>'Faults data'!A706</f>
        <v>689</v>
      </c>
      <c r="B706" s="320">
        <f>'Faults data'!B706</f>
        <v>0</v>
      </c>
      <c r="C706" s="223">
        <f>IFERROR(MATCH('Faults data'!F706,Lists!$C$11:$C$14,0),0)</f>
        <v>0</v>
      </c>
      <c r="D706" s="216">
        <f>VALUE('Faults data'!I706)</f>
        <v>0</v>
      </c>
      <c r="E706" s="224">
        <f t="shared" si="89"/>
        <v>0</v>
      </c>
      <c r="F706" s="224">
        <f>'Faults data'!M706</f>
        <v>0</v>
      </c>
      <c r="G706" s="224" t="str">
        <f>IF('Faults data'!N706=$G$17,$G$17,".")</f>
        <v>.</v>
      </c>
      <c r="H706" s="224" t="str">
        <f>IF(ISNUMBER('Faults data'!L706),'Faults data'!L706,".")</f>
        <v>.</v>
      </c>
      <c r="I706" s="224">
        <f>IF('Faults data'!S706=Lists!$F$11,0,1)</f>
        <v>1</v>
      </c>
      <c r="J706" s="240" t="str">
        <f t="shared" si="84"/>
        <v>.</v>
      </c>
      <c r="K706" s="241"/>
      <c r="L706" s="230" t="str">
        <f t="shared" si="85"/>
        <v>.</v>
      </c>
      <c r="M706" s="231" t="str">
        <f t="shared" si="86"/>
        <v>.</v>
      </c>
      <c r="N706" s="231" t="str">
        <f t="shared" si="87"/>
        <v>.</v>
      </c>
      <c r="O706" s="231" t="str">
        <f t="shared" si="88"/>
        <v>.</v>
      </c>
      <c r="P706" s="232" t="str">
        <f t="shared" si="90"/>
        <v>.</v>
      </c>
      <c r="Q706" s="233" t="str">
        <f t="shared" si="91"/>
        <v>.</v>
      </c>
      <c r="R706" s="140"/>
      <c r="S706" s="140"/>
      <c r="T706" s="140"/>
      <c r="U706" s="140"/>
      <c r="V706" s="140"/>
      <c r="W706" s="140"/>
      <c r="X706" s="140"/>
      <c r="Y706" s="140"/>
      <c r="Z706" s="140"/>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row>
    <row r="707" spans="1:57" outlineLevel="1" x14ac:dyDescent="0.2">
      <c r="A707" s="234">
        <f>'Faults data'!A707</f>
        <v>690</v>
      </c>
      <c r="B707" s="320">
        <f>'Faults data'!B707</f>
        <v>0</v>
      </c>
      <c r="C707" s="223">
        <f>IFERROR(MATCH('Faults data'!F707,Lists!$C$11:$C$14,0),0)</f>
        <v>0</v>
      </c>
      <c r="D707" s="216">
        <f>VALUE('Faults data'!I707)</f>
        <v>0</v>
      </c>
      <c r="E707" s="224">
        <f t="shared" si="89"/>
        <v>0</v>
      </c>
      <c r="F707" s="224">
        <f>'Faults data'!M707</f>
        <v>0</v>
      </c>
      <c r="G707" s="224" t="str">
        <f>IF('Faults data'!N707=$G$17,$G$17,".")</f>
        <v>.</v>
      </c>
      <c r="H707" s="224" t="str">
        <f>IF(ISNUMBER('Faults data'!L707),'Faults data'!L707,".")</f>
        <v>.</v>
      </c>
      <c r="I707" s="224">
        <f>IF('Faults data'!S707=Lists!$F$11,0,1)</f>
        <v>1</v>
      </c>
      <c r="J707" s="240" t="str">
        <f t="shared" si="84"/>
        <v>.</v>
      </c>
      <c r="K707" s="241"/>
      <c r="L707" s="230" t="str">
        <f t="shared" si="85"/>
        <v>.</v>
      </c>
      <c r="M707" s="231" t="str">
        <f t="shared" si="86"/>
        <v>.</v>
      </c>
      <c r="N707" s="231" t="str">
        <f t="shared" si="87"/>
        <v>.</v>
      </c>
      <c r="O707" s="231" t="str">
        <f t="shared" si="88"/>
        <v>.</v>
      </c>
      <c r="P707" s="232" t="str">
        <f t="shared" si="90"/>
        <v>.</v>
      </c>
      <c r="Q707" s="233" t="str">
        <f t="shared" si="91"/>
        <v>.</v>
      </c>
      <c r="R707" s="140"/>
      <c r="S707" s="140"/>
      <c r="T707" s="140"/>
      <c r="U707" s="140"/>
      <c r="V707" s="140"/>
      <c r="W707" s="140"/>
      <c r="X707" s="140"/>
      <c r="Y707" s="140"/>
      <c r="Z707" s="140"/>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row>
    <row r="708" spans="1:57" outlineLevel="1" x14ac:dyDescent="0.2">
      <c r="A708" s="234">
        <f>'Faults data'!A708</f>
        <v>691</v>
      </c>
      <c r="B708" s="320">
        <f>'Faults data'!B708</f>
        <v>0</v>
      </c>
      <c r="C708" s="223">
        <f>IFERROR(MATCH('Faults data'!F708,Lists!$C$11:$C$14,0),0)</f>
        <v>0</v>
      </c>
      <c r="D708" s="216">
        <f>VALUE('Faults data'!I708)</f>
        <v>0</v>
      </c>
      <c r="E708" s="224">
        <f t="shared" si="89"/>
        <v>0</v>
      </c>
      <c r="F708" s="224">
        <f>'Faults data'!M708</f>
        <v>0</v>
      </c>
      <c r="G708" s="224" t="str">
        <f>IF('Faults data'!N708=$G$17,$G$17,".")</f>
        <v>.</v>
      </c>
      <c r="H708" s="224" t="str">
        <f>IF(ISNUMBER('Faults data'!L708),'Faults data'!L708,".")</f>
        <v>.</v>
      </c>
      <c r="I708" s="224">
        <f>IF('Faults data'!S708=Lists!$F$11,0,1)</f>
        <v>1</v>
      </c>
      <c r="J708" s="240" t="str">
        <f t="shared" si="84"/>
        <v>.</v>
      </c>
      <c r="K708" s="241"/>
      <c r="L708" s="230" t="str">
        <f t="shared" si="85"/>
        <v>.</v>
      </c>
      <c r="M708" s="231" t="str">
        <f t="shared" si="86"/>
        <v>.</v>
      </c>
      <c r="N708" s="231" t="str">
        <f t="shared" si="87"/>
        <v>.</v>
      </c>
      <c r="O708" s="231" t="str">
        <f t="shared" si="88"/>
        <v>.</v>
      </c>
      <c r="P708" s="232" t="str">
        <f t="shared" si="90"/>
        <v>.</v>
      </c>
      <c r="Q708" s="233" t="str">
        <f t="shared" si="91"/>
        <v>.</v>
      </c>
      <c r="R708" s="140"/>
      <c r="S708" s="140"/>
      <c r="T708" s="140"/>
      <c r="U708" s="140"/>
      <c r="V708" s="140"/>
      <c r="W708" s="140"/>
      <c r="X708" s="140"/>
      <c r="Y708" s="140"/>
      <c r="Z708" s="140"/>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row>
    <row r="709" spans="1:57" outlineLevel="1" x14ac:dyDescent="0.2">
      <c r="A709" s="234">
        <f>'Faults data'!A709</f>
        <v>692</v>
      </c>
      <c r="B709" s="320">
        <f>'Faults data'!B709</f>
        <v>0</v>
      </c>
      <c r="C709" s="223">
        <f>IFERROR(MATCH('Faults data'!F709,Lists!$C$11:$C$14,0),0)</f>
        <v>0</v>
      </c>
      <c r="D709" s="216">
        <f>VALUE('Faults data'!I709)</f>
        <v>0</v>
      </c>
      <c r="E709" s="224">
        <f t="shared" si="89"/>
        <v>0</v>
      </c>
      <c r="F709" s="224">
        <f>'Faults data'!M709</f>
        <v>0</v>
      </c>
      <c r="G709" s="224" t="str">
        <f>IF('Faults data'!N709=$G$17,$G$17,".")</f>
        <v>.</v>
      </c>
      <c r="H709" s="224" t="str">
        <f>IF(ISNUMBER('Faults data'!L709),'Faults data'!L709,".")</f>
        <v>.</v>
      </c>
      <c r="I709" s="224">
        <f>IF('Faults data'!S709=Lists!$F$11,0,1)</f>
        <v>1</v>
      </c>
      <c r="J709" s="240" t="str">
        <f t="shared" si="84"/>
        <v>.</v>
      </c>
      <c r="K709" s="241"/>
      <c r="L709" s="230" t="str">
        <f t="shared" si="85"/>
        <v>.</v>
      </c>
      <c r="M709" s="231" t="str">
        <f t="shared" si="86"/>
        <v>.</v>
      </c>
      <c r="N709" s="231" t="str">
        <f t="shared" si="87"/>
        <v>.</v>
      </c>
      <c r="O709" s="231" t="str">
        <f t="shared" si="88"/>
        <v>.</v>
      </c>
      <c r="P709" s="232" t="str">
        <f t="shared" si="90"/>
        <v>.</v>
      </c>
      <c r="Q709" s="233" t="str">
        <f t="shared" si="91"/>
        <v>.</v>
      </c>
      <c r="R709" s="140"/>
      <c r="S709" s="140"/>
      <c r="T709" s="140"/>
      <c r="U709" s="140"/>
      <c r="V709" s="140"/>
      <c r="W709" s="140"/>
      <c r="X709" s="140"/>
      <c r="Y709" s="140"/>
      <c r="Z709" s="140"/>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row>
    <row r="710" spans="1:57" outlineLevel="1" x14ac:dyDescent="0.2">
      <c r="A710" s="234">
        <f>'Faults data'!A710</f>
        <v>693</v>
      </c>
      <c r="B710" s="320">
        <f>'Faults data'!B710</f>
        <v>0</v>
      </c>
      <c r="C710" s="223">
        <f>IFERROR(MATCH('Faults data'!F710,Lists!$C$11:$C$14,0),0)</f>
        <v>0</v>
      </c>
      <c r="D710" s="216">
        <f>VALUE('Faults data'!I710)</f>
        <v>0</v>
      </c>
      <c r="E710" s="224">
        <f t="shared" si="89"/>
        <v>0</v>
      </c>
      <c r="F710" s="224">
        <f>'Faults data'!M710</f>
        <v>0</v>
      </c>
      <c r="G710" s="224" t="str">
        <f>IF('Faults data'!N710=$G$17,$G$17,".")</f>
        <v>.</v>
      </c>
      <c r="H710" s="224" t="str">
        <f>IF(ISNUMBER('Faults data'!L710),'Faults data'!L710,".")</f>
        <v>.</v>
      </c>
      <c r="I710" s="224">
        <f>IF('Faults data'!S710=Lists!$F$11,0,1)</f>
        <v>1</v>
      </c>
      <c r="J710" s="240" t="str">
        <f t="shared" si="84"/>
        <v>.</v>
      </c>
      <c r="K710" s="241"/>
      <c r="L710" s="230" t="str">
        <f t="shared" si="85"/>
        <v>.</v>
      </c>
      <c r="M710" s="231" t="str">
        <f t="shared" si="86"/>
        <v>.</v>
      </c>
      <c r="N710" s="231" t="str">
        <f t="shared" si="87"/>
        <v>.</v>
      </c>
      <c r="O710" s="231" t="str">
        <f t="shared" si="88"/>
        <v>.</v>
      </c>
      <c r="P710" s="232" t="str">
        <f t="shared" si="90"/>
        <v>.</v>
      </c>
      <c r="Q710" s="233" t="str">
        <f t="shared" si="91"/>
        <v>.</v>
      </c>
      <c r="R710" s="140"/>
      <c r="S710" s="140"/>
      <c r="T710" s="140"/>
      <c r="U710" s="140"/>
      <c r="V710" s="140"/>
      <c r="W710" s="140"/>
      <c r="X710" s="140"/>
      <c r="Y710" s="140"/>
      <c r="Z710" s="14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row>
    <row r="711" spans="1:57" outlineLevel="1" x14ac:dyDescent="0.2">
      <c r="A711" s="234">
        <f>'Faults data'!A711</f>
        <v>694</v>
      </c>
      <c r="B711" s="320">
        <f>'Faults data'!B711</f>
        <v>0</v>
      </c>
      <c r="C711" s="223">
        <f>IFERROR(MATCH('Faults data'!F711,Lists!$C$11:$C$14,0),0)</f>
        <v>0</v>
      </c>
      <c r="D711" s="216">
        <f>VALUE('Faults data'!I711)</f>
        <v>0</v>
      </c>
      <c r="E711" s="224">
        <f t="shared" si="89"/>
        <v>0</v>
      </c>
      <c r="F711" s="224">
        <f>'Faults data'!M711</f>
        <v>0</v>
      </c>
      <c r="G711" s="224" t="str">
        <f>IF('Faults data'!N711=$G$17,$G$17,".")</f>
        <v>.</v>
      </c>
      <c r="H711" s="224" t="str">
        <f>IF(ISNUMBER('Faults data'!L711),'Faults data'!L711,".")</f>
        <v>.</v>
      </c>
      <c r="I711" s="224">
        <f>IF('Faults data'!S711=Lists!$F$11,0,1)</f>
        <v>1</v>
      </c>
      <c r="J711" s="240" t="str">
        <f t="shared" si="84"/>
        <v>.</v>
      </c>
      <c r="K711" s="241"/>
      <c r="L711" s="230" t="str">
        <f t="shared" si="85"/>
        <v>.</v>
      </c>
      <c r="M711" s="231" t="str">
        <f t="shared" si="86"/>
        <v>.</v>
      </c>
      <c r="N711" s="231" t="str">
        <f t="shared" si="87"/>
        <v>.</v>
      </c>
      <c r="O711" s="231" t="str">
        <f t="shared" si="88"/>
        <v>.</v>
      </c>
      <c r="P711" s="232" t="str">
        <f t="shared" si="90"/>
        <v>.</v>
      </c>
      <c r="Q711" s="233" t="str">
        <f t="shared" si="91"/>
        <v>.</v>
      </c>
      <c r="R711" s="140"/>
      <c r="S711" s="140"/>
      <c r="T711" s="140"/>
      <c r="U711" s="140"/>
      <c r="V711" s="140"/>
      <c r="W711" s="140"/>
      <c r="X711" s="140"/>
      <c r="Y711" s="140"/>
      <c r="Z711" s="140"/>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row>
    <row r="712" spans="1:57" outlineLevel="1" x14ac:dyDescent="0.2">
      <c r="A712" s="234">
        <f>'Faults data'!A712</f>
        <v>695</v>
      </c>
      <c r="B712" s="320">
        <f>'Faults data'!B712</f>
        <v>0</v>
      </c>
      <c r="C712" s="223">
        <f>IFERROR(MATCH('Faults data'!F712,Lists!$C$11:$C$14,0),0)</f>
        <v>0</v>
      </c>
      <c r="D712" s="216">
        <f>VALUE('Faults data'!I712)</f>
        <v>0</v>
      </c>
      <c r="E712" s="224">
        <f t="shared" si="89"/>
        <v>0</v>
      </c>
      <c r="F712" s="224">
        <f>'Faults data'!M712</f>
        <v>0</v>
      </c>
      <c r="G712" s="224" t="str">
        <f>IF('Faults data'!N712=$G$17,$G$17,".")</f>
        <v>.</v>
      </c>
      <c r="H712" s="224" t="str">
        <f>IF(ISNUMBER('Faults data'!L712),'Faults data'!L712,".")</f>
        <v>.</v>
      </c>
      <c r="I712" s="224">
        <f>IF('Faults data'!S712=Lists!$F$11,0,1)</f>
        <v>1</v>
      </c>
      <c r="J712" s="240" t="str">
        <f t="shared" si="84"/>
        <v>.</v>
      </c>
      <c r="K712" s="241"/>
      <c r="L712" s="230" t="str">
        <f t="shared" si="85"/>
        <v>.</v>
      </c>
      <c r="M712" s="231" t="str">
        <f t="shared" si="86"/>
        <v>.</v>
      </c>
      <c r="N712" s="231" t="str">
        <f t="shared" si="87"/>
        <v>.</v>
      </c>
      <c r="O712" s="231" t="str">
        <f t="shared" si="88"/>
        <v>.</v>
      </c>
      <c r="P712" s="232" t="str">
        <f t="shared" si="90"/>
        <v>.</v>
      </c>
      <c r="Q712" s="233" t="str">
        <f t="shared" si="91"/>
        <v>.</v>
      </c>
      <c r="R712" s="140"/>
      <c r="S712" s="140"/>
      <c r="T712" s="140"/>
      <c r="U712" s="140"/>
      <c r="V712" s="140"/>
      <c r="W712" s="140"/>
      <c r="X712" s="140"/>
      <c r="Y712" s="140"/>
      <c r="Z712" s="140"/>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row>
    <row r="713" spans="1:57" outlineLevel="1" x14ac:dyDescent="0.2">
      <c r="A713" s="234">
        <f>'Faults data'!A713</f>
        <v>696</v>
      </c>
      <c r="B713" s="320">
        <f>'Faults data'!B713</f>
        <v>0</v>
      </c>
      <c r="C713" s="223">
        <f>IFERROR(MATCH('Faults data'!F713,Lists!$C$11:$C$14,0),0)</f>
        <v>0</v>
      </c>
      <c r="D713" s="216">
        <f>VALUE('Faults data'!I713)</f>
        <v>0</v>
      </c>
      <c r="E713" s="224">
        <f t="shared" si="89"/>
        <v>0</v>
      </c>
      <c r="F713" s="224">
        <f>'Faults data'!M713</f>
        <v>0</v>
      </c>
      <c r="G713" s="224" t="str">
        <f>IF('Faults data'!N713=$G$17,$G$17,".")</f>
        <v>.</v>
      </c>
      <c r="H713" s="224" t="str">
        <f>IF(ISNUMBER('Faults data'!L713),'Faults data'!L713,".")</f>
        <v>.</v>
      </c>
      <c r="I713" s="224">
        <f>IF('Faults data'!S713=Lists!$F$11,0,1)</f>
        <v>1</v>
      </c>
      <c r="J713" s="240" t="str">
        <f t="shared" si="84"/>
        <v>.</v>
      </c>
      <c r="K713" s="241"/>
      <c r="L713" s="230" t="str">
        <f t="shared" si="85"/>
        <v>.</v>
      </c>
      <c r="M713" s="231" t="str">
        <f t="shared" si="86"/>
        <v>.</v>
      </c>
      <c r="N713" s="231" t="str">
        <f t="shared" si="87"/>
        <v>.</v>
      </c>
      <c r="O713" s="231" t="str">
        <f t="shared" si="88"/>
        <v>.</v>
      </c>
      <c r="P713" s="232" t="str">
        <f t="shared" si="90"/>
        <v>.</v>
      </c>
      <c r="Q713" s="233" t="str">
        <f t="shared" si="91"/>
        <v>.</v>
      </c>
      <c r="R713" s="140"/>
      <c r="S713" s="140"/>
      <c r="T713" s="140"/>
      <c r="U713" s="140"/>
      <c r="V713" s="140"/>
      <c r="W713" s="140"/>
      <c r="X713" s="140"/>
      <c r="Y713" s="140"/>
      <c r="Z713" s="140"/>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row>
    <row r="714" spans="1:57" outlineLevel="1" x14ac:dyDescent="0.2">
      <c r="A714" s="234">
        <f>'Faults data'!A714</f>
        <v>697</v>
      </c>
      <c r="B714" s="320">
        <f>'Faults data'!B714</f>
        <v>0</v>
      </c>
      <c r="C714" s="223">
        <f>IFERROR(MATCH('Faults data'!F714,Lists!$C$11:$C$14,0),0)</f>
        <v>0</v>
      </c>
      <c r="D714" s="216">
        <f>VALUE('Faults data'!I714)</f>
        <v>0</v>
      </c>
      <c r="E714" s="224">
        <f t="shared" si="89"/>
        <v>0</v>
      </c>
      <c r="F714" s="224">
        <f>'Faults data'!M714</f>
        <v>0</v>
      </c>
      <c r="G714" s="224" t="str">
        <f>IF('Faults data'!N714=$G$17,$G$17,".")</f>
        <v>.</v>
      </c>
      <c r="H714" s="224" t="str">
        <f>IF(ISNUMBER('Faults data'!L714),'Faults data'!L714,".")</f>
        <v>.</v>
      </c>
      <c r="I714" s="224">
        <f>IF('Faults data'!S714=Lists!$F$11,0,1)</f>
        <v>1</v>
      </c>
      <c r="J714" s="240" t="str">
        <f t="shared" si="84"/>
        <v>.</v>
      </c>
      <c r="K714" s="241"/>
      <c r="L714" s="230" t="str">
        <f t="shared" si="85"/>
        <v>.</v>
      </c>
      <c r="M714" s="231" t="str">
        <f t="shared" si="86"/>
        <v>.</v>
      </c>
      <c r="N714" s="231" t="str">
        <f t="shared" si="87"/>
        <v>.</v>
      </c>
      <c r="O714" s="231" t="str">
        <f t="shared" si="88"/>
        <v>.</v>
      </c>
      <c r="P714" s="232" t="str">
        <f t="shared" si="90"/>
        <v>.</v>
      </c>
      <c r="Q714" s="233" t="str">
        <f t="shared" si="91"/>
        <v>.</v>
      </c>
      <c r="R714" s="140"/>
      <c r="S714" s="140"/>
      <c r="T714" s="140"/>
      <c r="U714" s="140"/>
      <c r="V714" s="140"/>
      <c r="W714" s="140"/>
      <c r="X714" s="140"/>
      <c r="Y714" s="140"/>
      <c r="Z714" s="140"/>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row>
    <row r="715" spans="1:57" outlineLevel="1" x14ac:dyDescent="0.2">
      <c r="A715" s="234">
        <f>'Faults data'!A715</f>
        <v>698</v>
      </c>
      <c r="B715" s="320">
        <f>'Faults data'!B715</f>
        <v>0</v>
      </c>
      <c r="C715" s="223">
        <f>IFERROR(MATCH('Faults data'!F715,Lists!$C$11:$C$14,0),0)</f>
        <v>0</v>
      </c>
      <c r="D715" s="216">
        <f>VALUE('Faults data'!I715)</f>
        <v>0</v>
      </c>
      <c r="E715" s="224">
        <f t="shared" si="89"/>
        <v>0</v>
      </c>
      <c r="F715" s="224">
        <f>'Faults data'!M715</f>
        <v>0</v>
      </c>
      <c r="G715" s="224" t="str">
        <f>IF('Faults data'!N715=$G$17,$G$17,".")</f>
        <v>.</v>
      </c>
      <c r="H715" s="224" t="str">
        <f>IF(ISNUMBER('Faults data'!L715),'Faults data'!L715,".")</f>
        <v>.</v>
      </c>
      <c r="I715" s="224">
        <f>IF('Faults data'!S715=Lists!$F$11,0,1)</f>
        <v>1</v>
      </c>
      <c r="J715" s="240" t="str">
        <f t="shared" si="84"/>
        <v>.</v>
      </c>
      <c r="K715" s="241"/>
      <c r="L715" s="230" t="str">
        <f t="shared" si="85"/>
        <v>.</v>
      </c>
      <c r="M715" s="231" t="str">
        <f t="shared" si="86"/>
        <v>.</v>
      </c>
      <c r="N715" s="231" t="str">
        <f t="shared" si="87"/>
        <v>.</v>
      </c>
      <c r="O715" s="231" t="str">
        <f t="shared" si="88"/>
        <v>.</v>
      </c>
      <c r="P715" s="232" t="str">
        <f t="shared" si="90"/>
        <v>.</v>
      </c>
      <c r="Q715" s="233" t="str">
        <f t="shared" si="91"/>
        <v>.</v>
      </c>
      <c r="R715" s="140"/>
      <c r="S715" s="140"/>
      <c r="T715" s="140"/>
      <c r="U715" s="140"/>
      <c r="V715" s="140"/>
      <c r="W715" s="140"/>
      <c r="X715" s="140"/>
      <c r="Y715" s="140"/>
      <c r="Z715" s="140"/>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row>
    <row r="716" spans="1:57" outlineLevel="1" x14ac:dyDescent="0.2">
      <c r="A716" s="234">
        <f>'Faults data'!A716</f>
        <v>699</v>
      </c>
      <c r="B716" s="320">
        <f>'Faults data'!B716</f>
        <v>0</v>
      </c>
      <c r="C716" s="223">
        <f>IFERROR(MATCH('Faults data'!F716,Lists!$C$11:$C$14,0),0)</f>
        <v>0</v>
      </c>
      <c r="D716" s="216">
        <f>VALUE('Faults data'!I716)</f>
        <v>0</v>
      </c>
      <c r="E716" s="224">
        <f t="shared" si="89"/>
        <v>0</v>
      </c>
      <c r="F716" s="224">
        <f>'Faults data'!M716</f>
        <v>0</v>
      </c>
      <c r="G716" s="224" t="str">
        <f>IF('Faults data'!N716=$G$17,$G$17,".")</f>
        <v>.</v>
      </c>
      <c r="H716" s="224" t="str">
        <f>IF(ISNUMBER('Faults data'!L716),'Faults data'!L716,".")</f>
        <v>.</v>
      </c>
      <c r="I716" s="224">
        <f>IF('Faults data'!S716=Lists!$F$11,0,1)</f>
        <v>1</v>
      </c>
      <c r="J716" s="240" t="str">
        <f t="shared" si="84"/>
        <v>.</v>
      </c>
      <c r="K716" s="241"/>
      <c r="L716" s="230" t="str">
        <f t="shared" si="85"/>
        <v>.</v>
      </c>
      <c r="M716" s="231" t="str">
        <f t="shared" si="86"/>
        <v>.</v>
      </c>
      <c r="N716" s="231" t="str">
        <f t="shared" si="87"/>
        <v>.</v>
      </c>
      <c r="O716" s="231" t="str">
        <f t="shared" si="88"/>
        <v>.</v>
      </c>
      <c r="P716" s="232" t="str">
        <f t="shared" si="90"/>
        <v>.</v>
      </c>
      <c r="Q716" s="233" t="str">
        <f t="shared" si="91"/>
        <v>.</v>
      </c>
      <c r="R716" s="140"/>
      <c r="S716" s="140"/>
      <c r="T716" s="140"/>
      <c r="U716" s="140"/>
      <c r="V716" s="140"/>
      <c r="W716" s="140"/>
      <c r="X716" s="140"/>
      <c r="Y716" s="140"/>
      <c r="Z716" s="140"/>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row>
    <row r="717" spans="1:57" outlineLevel="1" x14ac:dyDescent="0.2">
      <c r="A717" s="234">
        <f>'Faults data'!A717</f>
        <v>700</v>
      </c>
      <c r="B717" s="320">
        <f>'Faults data'!B717</f>
        <v>0</v>
      </c>
      <c r="C717" s="223">
        <f>IFERROR(MATCH('Faults data'!F717,Lists!$C$11:$C$14,0),0)</f>
        <v>0</v>
      </c>
      <c r="D717" s="216">
        <f>VALUE('Faults data'!I717)</f>
        <v>0</v>
      </c>
      <c r="E717" s="224">
        <f t="shared" si="89"/>
        <v>0</v>
      </c>
      <c r="F717" s="224">
        <f>'Faults data'!M717</f>
        <v>0</v>
      </c>
      <c r="G717" s="224" t="str">
        <f>IF('Faults data'!N717=$G$17,$G$17,".")</f>
        <v>.</v>
      </c>
      <c r="H717" s="224" t="str">
        <f>IF(ISNUMBER('Faults data'!L717),'Faults data'!L717,".")</f>
        <v>.</v>
      </c>
      <c r="I717" s="224">
        <f>IF('Faults data'!S717=Lists!$F$11,0,1)</f>
        <v>1</v>
      </c>
      <c r="J717" s="240" t="str">
        <f t="shared" ref="J717:J780" si="92">IF(OR(C717&gt;0,E717=0,H717="."),".",H717)</f>
        <v>.</v>
      </c>
      <c r="K717" s="241"/>
      <c r="L717" s="230" t="str">
        <f t="shared" ref="L717:L780" si="93">IF(L$16=$F717,$J717,".")</f>
        <v>.</v>
      </c>
      <c r="M717" s="231" t="str">
        <f t="shared" ref="M717:M780" si="94">IF(AND(L717&gt;0,$G717=M$17),L717,".")</f>
        <v>.</v>
      </c>
      <c r="N717" s="231" t="str">
        <f t="shared" ref="N717:N780" si="95">IF(N$16=$F717,$J717,".")</f>
        <v>.</v>
      </c>
      <c r="O717" s="231" t="str">
        <f t="shared" si="88"/>
        <v>.</v>
      </c>
      <c r="P717" s="232" t="str">
        <f t="shared" si="90"/>
        <v>.</v>
      </c>
      <c r="Q717" s="233" t="str">
        <f t="shared" si="91"/>
        <v>.</v>
      </c>
      <c r="R717" s="140"/>
      <c r="S717" s="140"/>
      <c r="T717" s="140"/>
      <c r="U717" s="140"/>
      <c r="V717" s="140"/>
      <c r="W717" s="140"/>
      <c r="X717" s="140"/>
      <c r="Y717" s="140"/>
      <c r="Z717" s="140"/>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row>
    <row r="718" spans="1:57" outlineLevel="1" x14ac:dyDescent="0.2">
      <c r="A718" s="234">
        <f>'Faults data'!A718</f>
        <v>701</v>
      </c>
      <c r="B718" s="320">
        <f>'Faults data'!B718</f>
        <v>0</v>
      </c>
      <c r="C718" s="223">
        <f>IFERROR(MATCH('Faults data'!F718,Lists!$C$11:$C$14,0),0)</f>
        <v>0</v>
      </c>
      <c r="D718" s="216">
        <f>VALUE('Faults data'!I718)</f>
        <v>0</v>
      </c>
      <c r="E718" s="224">
        <f t="shared" si="89"/>
        <v>0</v>
      </c>
      <c r="F718" s="224">
        <f>'Faults data'!M718</f>
        <v>0</v>
      </c>
      <c r="G718" s="224" t="str">
        <f>IF('Faults data'!N718=$G$17,$G$17,".")</f>
        <v>.</v>
      </c>
      <c r="H718" s="224" t="str">
        <f>IF(ISNUMBER('Faults data'!L718),'Faults data'!L718,".")</f>
        <v>.</v>
      </c>
      <c r="I718" s="224">
        <f>IF('Faults data'!S718=Lists!$F$11,0,1)</f>
        <v>1</v>
      </c>
      <c r="J718" s="240" t="str">
        <f t="shared" si="92"/>
        <v>.</v>
      </c>
      <c r="K718" s="241"/>
      <c r="L718" s="230" t="str">
        <f t="shared" si="93"/>
        <v>.</v>
      </c>
      <c r="M718" s="231" t="str">
        <f t="shared" si="94"/>
        <v>.</v>
      </c>
      <c r="N718" s="231" t="str">
        <f t="shared" si="95"/>
        <v>.</v>
      </c>
      <c r="O718" s="231" t="str">
        <f t="shared" ref="O718:O781" si="96">IF(AND(N718&gt;=0,$G718=O$17),N718,".")</f>
        <v>.</v>
      </c>
      <c r="P718" s="232" t="str">
        <f t="shared" si="90"/>
        <v>.</v>
      </c>
      <c r="Q718" s="233" t="str">
        <f t="shared" si="91"/>
        <v>.</v>
      </c>
      <c r="R718" s="140"/>
      <c r="S718" s="140"/>
      <c r="T718" s="140"/>
      <c r="U718" s="140"/>
      <c r="V718" s="140"/>
      <c r="W718" s="140"/>
      <c r="X718" s="140"/>
      <c r="Y718" s="140"/>
      <c r="Z718" s="140"/>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row>
    <row r="719" spans="1:57" outlineLevel="1" x14ac:dyDescent="0.2">
      <c r="A719" s="234">
        <f>'Faults data'!A719</f>
        <v>702</v>
      </c>
      <c r="B719" s="320">
        <f>'Faults data'!B719</f>
        <v>0</v>
      </c>
      <c r="C719" s="223">
        <f>IFERROR(MATCH('Faults data'!F719,Lists!$C$11:$C$14,0),0)</f>
        <v>0</v>
      </c>
      <c r="D719" s="216">
        <f>VALUE('Faults data'!I719)</f>
        <v>0</v>
      </c>
      <c r="E719" s="224">
        <f t="shared" ref="E719:E782" si="97">IFERROR(IF(OR(D719&lt;$C$9,D719&gt;$C$10),0,1),0)</f>
        <v>0</v>
      </c>
      <c r="F719" s="224">
        <f>'Faults data'!M719</f>
        <v>0</v>
      </c>
      <c r="G719" s="224" t="str">
        <f>IF('Faults data'!N719=$G$17,$G$17,".")</f>
        <v>.</v>
      </c>
      <c r="H719" s="224" t="str">
        <f>IF(ISNUMBER('Faults data'!L719),'Faults data'!L719,".")</f>
        <v>.</v>
      </c>
      <c r="I719" s="224">
        <f>IF('Faults data'!S719=Lists!$F$11,0,1)</f>
        <v>1</v>
      </c>
      <c r="J719" s="240" t="str">
        <f t="shared" si="92"/>
        <v>.</v>
      </c>
      <c r="K719" s="241"/>
      <c r="L719" s="230" t="str">
        <f t="shared" si="93"/>
        <v>.</v>
      </c>
      <c r="M719" s="231" t="str">
        <f t="shared" si="94"/>
        <v>.</v>
      </c>
      <c r="N719" s="231" t="str">
        <f t="shared" si="95"/>
        <v>.</v>
      </c>
      <c r="O719" s="231" t="str">
        <f t="shared" si="96"/>
        <v>.</v>
      </c>
      <c r="P719" s="232" t="str">
        <f t="shared" si="90"/>
        <v>.</v>
      </c>
      <c r="Q719" s="233" t="str">
        <f t="shared" si="91"/>
        <v>.</v>
      </c>
      <c r="R719" s="140"/>
      <c r="S719" s="140"/>
      <c r="T719" s="140"/>
      <c r="U719" s="140"/>
      <c r="V719" s="140"/>
      <c r="W719" s="140"/>
      <c r="X719" s="140"/>
      <c r="Y719" s="140"/>
      <c r="Z719" s="140"/>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row>
    <row r="720" spans="1:57" outlineLevel="1" x14ac:dyDescent="0.2">
      <c r="A720" s="234">
        <f>'Faults data'!A720</f>
        <v>703</v>
      </c>
      <c r="B720" s="320">
        <f>'Faults data'!B720</f>
        <v>0</v>
      </c>
      <c r="C720" s="223">
        <f>IFERROR(MATCH('Faults data'!F720,Lists!$C$11:$C$14,0),0)</f>
        <v>0</v>
      </c>
      <c r="D720" s="216">
        <f>VALUE('Faults data'!I720)</f>
        <v>0</v>
      </c>
      <c r="E720" s="224">
        <f t="shared" si="97"/>
        <v>0</v>
      </c>
      <c r="F720" s="224">
        <f>'Faults data'!M720</f>
        <v>0</v>
      </c>
      <c r="G720" s="224" t="str">
        <f>IF('Faults data'!N720=$G$17,$G$17,".")</f>
        <v>.</v>
      </c>
      <c r="H720" s="224" t="str">
        <f>IF(ISNUMBER('Faults data'!L720),'Faults data'!L720,".")</f>
        <v>.</v>
      </c>
      <c r="I720" s="224">
        <f>IF('Faults data'!S720=Lists!$F$11,0,1)</f>
        <v>1</v>
      </c>
      <c r="J720" s="240" t="str">
        <f t="shared" si="92"/>
        <v>.</v>
      </c>
      <c r="K720" s="241"/>
      <c r="L720" s="230" t="str">
        <f t="shared" si="93"/>
        <v>.</v>
      </c>
      <c r="M720" s="231" t="str">
        <f t="shared" si="94"/>
        <v>.</v>
      </c>
      <c r="N720" s="231" t="str">
        <f t="shared" si="95"/>
        <v>.</v>
      </c>
      <c r="O720" s="231" t="str">
        <f t="shared" si="96"/>
        <v>.</v>
      </c>
      <c r="P720" s="232" t="str">
        <f t="shared" si="90"/>
        <v>.</v>
      </c>
      <c r="Q720" s="233" t="str">
        <f t="shared" si="91"/>
        <v>.</v>
      </c>
      <c r="R720" s="140"/>
      <c r="S720" s="140"/>
      <c r="T720" s="140"/>
      <c r="U720" s="140"/>
      <c r="V720" s="140"/>
      <c r="W720" s="140"/>
      <c r="X720" s="140"/>
      <c r="Y720" s="140"/>
      <c r="Z720" s="14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row>
    <row r="721" spans="1:57" outlineLevel="1" x14ac:dyDescent="0.2">
      <c r="A721" s="234">
        <f>'Faults data'!A721</f>
        <v>704</v>
      </c>
      <c r="B721" s="320">
        <f>'Faults data'!B721</f>
        <v>0</v>
      </c>
      <c r="C721" s="223">
        <f>IFERROR(MATCH('Faults data'!F721,Lists!$C$11:$C$14,0),0)</f>
        <v>0</v>
      </c>
      <c r="D721" s="216">
        <f>VALUE('Faults data'!I721)</f>
        <v>0</v>
      </c>
      <c r="E721" s="224">
        <f t="shared" si="97"/>
        <v>0</v>
      </c>
      <c r="F721" s="224">
        <f>'Faults data'!M721</f>
        <v>0</v>
      </c>
      <c r="G721" s="224" t="str">
        <f>IF('Faults data'!N721=$G$17,$G$17,".")</f>
        <v>.</v>
      </c>
      <c r="H721" s="224" t="str">
        <f>IF(ISNUMBER('Faults data'!L721),'Faults data'!L721,".")</f>
        <v>.</v>
      </c>
      <c r="I721" s="224">
        <f>IF('Faults data'!S721=Lists!$F$11,0,1)</f>
        <v>1</v>
      </c>
      <c r="J721" s="240" t="str">
        <f t="shared" si="92"/>
        <v>.</v>
      </c>
      <c r="K721" s="241"/>
      <c r="L721" s="230" t="str">
        <f t="shared" si="93"/>
        <v>.</v>
      </c>
      <c r="M721" s="231" t="str">
        <f t="shared" si="94"/>
        <v>.</v>
      </c>
      <c r="N721" s="231" t="str">
        <f t="shared" si="95"/>
        <v>.</v>
      </c>
      <c r="O721" s="231" t="str">
        <f t="shared" si="96"/>
        <v>.</v>
      </c>
      <c r="P721" s="232" t="str">
        <f t="shared" si="90"/>
        <v>.</v>
      </c>
      <c r="Q721" s="233" t="str">
        <f t="shared" si="91"/>
        <v>.</v>
      </c>
      <c r="R721" s="140"/>
      <c r="S721" s="140"/>
      <c r="T721" s="140"/>
      <c r="U721" s="140"/>
      <c r="V721" s="140"/>
      <c r="W721" s="140"/>
      <c r="X721" s="140"/>
      <c r="Y721" s="140"/>
      <c r="Z721" s="140"/>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row>
    <row r="722" spans="1:57" outlineLevel="1" x14ac:dyDescent="0.2">
      <c r="A722" s="234">
        <f>'Faults data'!A722</f>
        <v>705</v>
      </c>
      <c r="B722" s="320">
        <f>'Faults data'!B722</f>
        <v>0</v>
      </c>
      <c r="C722" s="223">
        <f>IFERROR(MATCH('Faults data'!F722,Lists!$C$11:$C$14,0),0)</f>
        <v>0</v>
      </c>
      <c r="D722" s="216">
        <f>VALUE('Faults data'!I722)</f>
        <v>0</v>
      </c>
      <c r="E722" s="224">
        <f t="shared" si="97"/>
        <v>0</v>
      </c>
      <c r="F722" s="224">
        <f>'Faults data'!M722</f>
        <v>0</v>
      </c>
      <c r="G722" s="224" t="str">
        <f>IF('Faults data'!N722=$G$17,$G$17,".")</f>
        <v>.</v>
      </c>
      <c r="H722" s="224" t="str">
        <f>IF(ISNUMBER('Faults data'!L722),'Faults data'!L722,".")</f>
        <v>.</v>
      </c>
      <c r="I722" s="224">
        <f>IF('Faults data'!S722=Lists!$F$11,0,1)</f>
        <v>1</v>
      </c>
      <c r="J722" s="240" t="str">
        <f t="shared" si="92"/>
        <v>.</v>
      </c>
      <c r="K722" s="241"/>
      <c r="L722" s="230" t="str">
        <f t="shared" si="93"/>
        <v>.</v>
      </c>
      <c r="M722" s="231" t="str">
        <f t="shared" si="94"/>
        <v>.</v>
      </c>
      <c r="N722" s="231" t="str">
        <f t="shared" si="95"/>
        <v>.</v>
      </c>
      <c r="O722" s="231" t="str">
        <f t="shared" si="96"/>
        <v>.</v>
      </c>
      <c r="P722" s="232" t="str">
        <f t="shared" si="90"/>
        <v>.</v>
      </c>
      <c r="Q722" s="233" t="str">
        <f t="shared" si="91"/>
        <v>.</v>
      </c>
      <c r="R722" s="140"/>
      <c r="S722" s="140"/>
      <c r="T722" s="140"/>
      <c r="U722" s="140"/>
      <c r="V722" s="140"/>
      <c r="W722" s="140"/>
      <c r="X722" s="140"/>
      <c r="Y722" s="140"/>
      <c r="Z722" s="140"/>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row>
    <row r="723" spans="1:57" outlineLevel="1" x14ac:dyDescent="0.2">
      <c r="A723" s="234">
        <f>'Faults data'!A723</f>
        <v>706</v>
      </c>
      <c r="B723" s="320">
        <f>'Faults data'!B723</f>
        <v>0</v>
      </c>
      <c r="C723" s="223">
        <f>IFERROR(MATCH('Faults data'!F723,Lists!$C$11:$C$14,0),0)</f>
        <v>0</v>
      </c>
      <c r="D723" s="216">
        <f>VALUE('Faults data'!I723)</f>
        <v>0</v>
      </c>
      <c r="E723" s="224">
        <f t="shared" si="97"/>
        <v>0</v>
      </c>
      <c r="F723" s="224">
        <f>'Faults data'!M723</f>
        <v>0</v>
      </c>
      <c r="G723" s="224" t="str">
        <f>IF('Faults data'!N723=$G$17,$G$17,".")</f>
        <v>.</v>
      </c>
      <c r="H723" s="224" t="str">
        <f>IF(ISNUMBER('Faults data'!L723),'Faults data'!L723,".")</f>
        <v>.</v>
      </c>
      <c r="I723" s="224">
        <f>IF('Faults data'!S723=Lists!$F$11,0,1)</f>
        <v>1</v>
      </c>
      <c r="J723" s="240" t="str">
        <f t="shared" si="92"/>
        <v>.</v>
      </c>
      <c r="K723" s="241"/>
      <c r="L723" s="230" t="str">
        <f t="shared" si="93"/>
        <v>.</v>
      </c>
      <c r="M723" s="231" t="str">
        <f t="shared" si="94"/>
        <v>.</v>
      </c>
      <c r="N723" s="231" t="str">
        <f t="shared" si="95"/>
        <v>.</v>
      </c>
      <c r="O723" s="231" t="str">
        <f t="shared" si="96"/>
        <v>.</v>
      </c>
      <c r="P723" s="232" t="str">
        <f t="shared" si="90"/>
        <v>.</v>
      </c>
      <c r="Q723" s="233" t="str">
        <f t="shared" si="91"/>
        <v>.</v>
      </c>
      <c r="R723" s="140"/>
      <c r="S723" s="140"/>
      <c r="T723" s="140"/>
      <c r="U723" s="140"/>
      <c r="V723" s="140"/>
      <c r="W723" s="140"/>
      <c r="X723" s="140"/>
      <c r="Y723" s="140"/>
      <c r="Z723" s="140"/>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row>
    <row r="724" spans="1:57" outlineLevel="1" x14ac:dyDescent="0.2">
      <c r="A724" s="234">
        <f>'Faults data'!A724</f>
        <v>707</v>
      </c>
      <c r="B724" s="320">
        <f>'Faults data'!B724</f>
        <v>0</v>
      </c>
      <c r="C724" s="223">
        <f>IFERROR(MATCH('Faults data'!F724,Lists!$C$11:$C$14,0),0)</f>
        <v>0</v>
      </c>
      <c r="D724" s="216">
        <f>VALUE('Faults data'!I724)</f>
        <v>0</v>
      </c>
      <c r="E724" s="224">
        <f t="shared" si="97"/>
        <v>0</v>
      </c>
      <c r="F724" s="224">
        <f>'Faults data'!M724</f>
        <v>0</v>
      </c>
      <c r="G724" s="224" t="str">
        <f>IF('Faults data'!N724=$G$17,$G$17,".")</f>
        <v>.</v>
      </c>
      <c r="H724" s="224" t="str">
        <f>IF(ISNUMBER('Faults data'!L724),'Faults data'!L724,".")</f>
        <v>.</v>
      </c>
      <c r="I724" s="224">
        <f>IF('Faults data'!S724=Lists!$F$11,0,1)</f>
        <v>1</v>
      </c>
      <c r="J724" s="240" t="str">
        <f t="shared" si="92"/>
        <v>.</v>
      </c>
      <c r="K724" s="241"/>
      <c r="L724" s="230" t="str">
        <f t="shared" si="93"/>
        <v>.</v>
      </c>
      <c r="M724" s="231" t="str">
        <f t="shared" si="94"/>
        <v>.</v>
      </c>
      <c r="N724" s="231" t="str">
        <f t="shared" si="95"/>
        <v>.</v>
      </c>
      <c r="O724" s="231" t="str">
        <f t="shared" si="96"/>
        <v>.</v>
      </c>
      <c r="P724" s="232" t="str">
        <f t="shared" si="90"/>
        <v>.</v>
      </c>
      <c r="Q724" s="233" t="str">
        <f t="shared" si="91"/>
        <v>.</v>
      </c>
      <c r="R724" s="140"/>
      <c r="S724" s="140"/>
      <c r="T724" s="140"/>
      <c r="U724" s="140"/>
      <c r="V724" s="140"/>
      <c r="W724" s="140"/>
      <c r="X724" s="140"/>
      <c r="Y724" s="140"/>
      <c r="Z724" s="140"/>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row>
    <row r="725" spans="1:57" outlineLevel="1" x14ac:dyDescent="0.2">
      <c r="A725" s="234">
        <f>'Faults data'!A725</f>
        <v>708</v>
      </c>
      <c r="B725" s="320">
        <f>'Faults data'!B725</f>
        <v>0</v>
      </c>
      <c r="C725" s="223">
        <f>IFERROR(MATCH('Faults data'!F725,Lists!$C$11:$C$14,0),0)</f>
        <v>0</v>
      </c>
      <c r="D725" s="216">
        <f>VALUE('Faults data'!I725)</f>
        <v>0</v>
      </c>
      <c r="E725" s="224">
        <f t="shared" si="97"/>
        <v>0</v>
      </c>
      <c r="F725" s="224">
        <f>'Faults data'!M725</f>
        <v>0</v>
      </c>
      <c r="G725" s="224" t="str">
        <f>IF('Faults data'!N725=$G$17,$G$17,".")</f>
        <v>.</v>
      </c>
      <c r="H725" s="224" t="str">
        <f>IF(ISNUMBER('Faults data'!L725),'Faults data'!L725,".")</f>
        <v>.</v>
      </c>
      <c r="I725" s="224">
        <f>IF('Faults data'!S725=Lists!$F$11,0,1)</f>
        <v>1</v>
      </c>
      <c r="J725" s="240" t="str">
        <f t="shared" si="92"/>
        <v>.</v>
      </c>
      <c r="K725" s="241"/>
      <c r="L725" s="230" t="str">
        <f t="shared" si="93"/>
        <v>.</v>
      </c>
      <c r="M725" s="231" t="str">
        <f t="shared" si="94"/>
        <v>.</v>
      </c>
      <c r="N725" s="231" t="str">
        <f t="shared" si="95"/>
        <v>.</v>
      </c>
      <c r="O725" s="231" t="str">
        <f t="shared" si="96"/>
        <v>.</v>
      </c>
      <c r="P725" s="232" t="str">
        <f t="shared" si="90"/>
        <v>.</v>
      </c>
      <c r="Q725" s="233" t="str">
        <f t="shared" si="91"/>
        <v>.</v>
      </c>
      <c r="R725" s="140"/>
      <c r="S725" s="140"/>
      <c r="T725" s="140"/>
      <c r="U725" s="140"/>
      <c r="V725" s="140"/>
      <c r="W725" s="140"/>
      <c r="X725" s="140"/>
      <c r="Y725" s="140"/>
      <c r="Z725" s="140"/>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row>
    <row r="726" spans="1:57" outlineLevel="1" x14ac:dyDescent="0.2">
      <c r="A726" s="234">
        <f>'Faults data'!A726</f>
        <v>709</v>
      </c>
      <c r="B726" s="320">
        <f>'Faults data'!B726</f>
        <v>0</v>
      </c>
      <c r="C726" s="223">
        <f>IFERROR(MATCH('Faults data'!F726,Lists!$C$11:$C$14,0),0)</f>
        <v>0</v>
      </c>
      <c r="D726" s="216">
        <f>VALUE('Faults data'!I726)</f>
        <v>0</v>
      </c>
      <c r="E726" s="224">
        <f t="shared" si="97"/>
        <v>0</v>
      </c>
      <c r="F726" s="224">
        <f>'Faults data'!M726</f>
        <v>0</v>
      </c>
      <c r="G726" s="224" t="str">
        <f>IF('Faults data'!N726=$G$17,$G$17,".")</f>
        <v>.</v>
      </c>
      <c r="H726" s="224" t="str">
        <f>IF(ISNUMBER('Faults data'!L726),'Faults data'!L726,".")</f>
        <v>.</v>
      </c>
      <c r="I726" s="224">
        <f>IF('Faults data'!S726=Lists!$F$11,0,1)</f>
        <v>1</v>
      </c>
      <c r="J726" s="240" t="str">
        <f t="shared" si="92"/>
        <v>.</v>
      </c>
      <c r="K726" s="241"/>
      <c r="L726" s="230" t="str">
        <f t="shared" si="93"/>
        <v>.</v>
      </c>
      <c r="M726" s="231" t="str">
        <f t="shared" si="94"/>
        <v>.</v>
      </c>
      <c r="N726" s="231" t="str">
        <f t="shared" si="95"/>
        <v>.</v>
      </c>
      <c r="O726" s="231" t="str">
        <f t="shared" si="96"/>
        <v>.</v>
      </c>
      <c r="P726" s="232" t="str">
        <f t="shared" ref="P726:P789" si="98">IF(L726&gt;P$9,L726,".")</f>
        <v>.</v>
      </c>
      <c r="Q726" s="233" t="str">
        <f t="shared" ref="Q726:Q789" si="99">IF(N726&gt;Q$9,N726,".")</f>
        <v>.</v>
      </c>
      <c r="R726" s="140"/>
      <c r="S726" s="140"/>
      <c r="T726" s="140"/>
      <c r="U726" s="140"/>
      <c r="V726" s="140"/>
      <c r="W726" s="140"/>
      <c r="X726" s="140"/>
      <c r="Y726" s="140"/>
      <c r="Z726" s="140"/>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row>
    <row r="727" spans="1:57" outlineLevel="1" x14ac:dyDescent="0.2">
      <c r="A727" s="234">
        <f>'Faults data'!A727</f>
        <v>710</v>
      </c>
      <c r="B727" s="320">
        <f>'Faults data'!B727</f>
        <v>0</v>
      </c>
      <c r="C727" s="223">
        <f>IFERROR(MATCH('Faults data'!F727,Lists!$C$11:$C$14,0),0)</f>
        <v>0</v>
      </c>
      <c r="D727" s="216">
        <f>VALUE('Faults data'!I727)</f>
        <v>0</v>
      </c>
      <c r="E727" s="224">
        <f t="shared" si="97"/>
        <v>0</v>
      </c>
      <c r="F727" s="224">
        <f>'Faults data'!M727</f>
        <v>0</v>
      </c>
      <c r="G727" s="224" t="str">
        <f>IF('Faults data'!N727=$G$17,$G$17,".")</f>
        <v>.</v>
      </c>
      <c r="H727" s="224" t="str">
        <f>IF(ISNUMBER('Faults data'!L727),'Faults data'!L727,".")</f>
        <v>.</v>
      </c>
      <c r="I727" s="224">
        <f>IF('Faults data'!S727=Lists!$F$11,0,1)</f>
        <v>1</v>
      </c>
      <c r="J727" s="240" t="str">
        <f t="shared" si="92"/>
        <v>.</v>
      </c>
      <c r="K727" s="241"/>
      <c r="L727" s="230" t="str">
        <f t="shared" si="93"/>
        <v>.</v>
      </c>
      <c r="M727" s="231" t="str">
        <f t="shared" si="94"/>
        <v>.</v>
      </c>
      <c r="N727" s="231" t="str">
        <f t="shared" si="95"/>
        <v>.</v>
      </c>
      <c r="O727" s="231" t="str">
        <f t="shared" si="96"/>
        <v>.</v>
      </c>
      <c r="P727" s="232" t="str">
        <f t="shared" si="98"/>
        <v>.</v>
      </c>
      <c r="Q727" s="233" t="str">
        <f t="shared" si="99"/>
        <v>.</v>
      </c>
      <c r="R727" s="140"/>
      <c r="S727" s="140"/>
      <c r="T727" s="140"/>
      <c r="U727" s="140"/>
      <c r="V727" s="140"/>
      <c r="W727" s="140"/>
      <c r="X727" s="140"/>
      <c r="Y727" s="140"/>
      <c r="Z727" s="140"/>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row>
    <row r="728" spans="1:57" outlineLevel="1" x14ac:dyDescent="0.2">
      <c r="A728" s="234">
        <f>'Faults data'!A728</f>
        <v>711</v>
      </c>
      <c r="B728" s="320">
        <f>'Faults data'!B728</f>
        <v>0</v>
      </c>
      <c r="C728" s="223">
        <f>IFERROR(MATCH('Faults data'!F728,Lists!$C$11:$C$14,0),0)</f>
        <v>0</v>
      </c>
      <c r="D728" s="216">
        <f>VALUE('Faults data'!I728)</f>
        <v>0</v>
      </c>
      <c r="E728" s="224">
        <f t="shared" si="97"/>
        <v>0</v>
      </c>
      <c r="F728" s="224">
        <f>'Faults data'!M728</f>
        <v>0</v>
      </c>
      <c r="G728" s="224" t="str">
        <f>IF('Faults data'!N728=$G$17,$G$17,".")</f>
        <v>.</v>
      </c>
      <c r="H728" s="224" t="str">
        <f>IF(ISNUMBER('Faults data'!L728),'Faults data'!L728,".")</f>
        <v>.</v>
      </c>
      <c r="I728" s="224">
        <f>IF('Faults data'!S728=Lists!$F$11,0,1)</f>
        <v>1</v>
      </c>
      <c r="J728" s="240" t="str">
        <f t="shared" si="92"/>
        <v>.</v>
      </c>
      <c r="K728" s="241"/>
      <c r="L728" s="230" t="str">
        <f t="shared" si="93"/>
        <v>.</v>
      </c>
      <c r="M728" s="231" t="str">
        <f t="shared" si="94"/>
        <v>.</v>
      </c>
      <c r="N728" s="231" t="str">
        <f t="shared" si="95"/>
        <v>.</v>
      </c>
      <c r="O728" s="231" t="str">
        <f t="shared" si="96"/>
        <v>.</v>
      </c>
      <c r="P728" s="232" t="str">
        <f t="shared" si="98"/>
        <v>.</v>
      </c>
      <c r="Q728" s="233" t="str">
        <f t="shared" si="99"/>
        <v>.</v>
      </c>
      <c r="R728" s="140"/>
      <c r="S728" s="140"/>
      <c r="T728" s="140"/>
      <c r="U728" s="140"/>
      <c r="V728" s="140"/>
      <c r="W728" s="140"/>
      <c r="X728" s="140"/>
      <c r="Y728" s="140"/>
      <c r="Z728" s="140"/>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row>
    <row r="729" spans="1:57" outlineLevel="1" x14ac:dyDescent="0.2">
      <c r="A729" s="234">
        <f>'Faults data'!A729</f>
        <v>712</v>
      </c>
      <c r="B729" s="320">
        <f>'Faults data'!B729</f>
        <v>0</v>
      </c>
      <c r="C729" s="223">
        <f>IFERROR(MATCH('Faults data'!F729,Lists!$C$11:$C$14,0),0)</f>
        <v>0</v>
      </c>
      <c r="D729" s="216">
        <f>VALUE('Faults data'!I729)</f>
        <v>0</v>
      </c>
      <c r="E729" s="224">
        <f t="shared" si="97"/>
        <v>0</v>
      </c>
      <c r="F729" s="224">
        <f>'Faults data'!M729</f>
        <v>0</v>
      </c>
      <c r="G729" s="224" t="str">
        <f>IF('Faults data'!N729=$G$17,$G$17,".")</f>
        <v>.</v>
      </c>
      <c r="H729" s="224" t="str">
        <f>IF(ISNUMBER('Faults data'!L729),'Faults data'!L729,".")</f>
        <v>.</v>
      </c>
      <c r="I729" s="224">
        <f>IF('Faults data'!S729=Lists!$F$11,0,1)</f>
        <v>1</v>
      </c>
      <c r="J729" s="240" t="str">
        <f t="shared" si="92"/>
        <v>.</v>
      </c>
      <c r="K729" s="241"/>
      <c r="L729" s="230" t="str">
        <f t="shared" si="93"/>
        <v>.</v>
      </c>
      <c r="M729" s="231" t="str">
        <f t="shared" si="94"/>
        <v>.</v>
      </c>
      <c r="N729" s="231" t="str">
        <f t="shared" si="95"/>
        <v>.</v>
      </c>
      <c r="O729" s="231" t="str">
        <f t="shared" si="96"/>
        <v>.</v>
      </c>
      <c r="P729" s="232" t="str">
        <f t="shared" si="98"/>
        <v>.</v>
      </c>
      <c r="Q729" s="233" t="str">
        <f t="shared" si="99"/>
        <v>.</v>
      </c>
      <c r="R729" s="140"/>
      <c r="S729" s="140"/>
      <c r="T729" s="140"/>
      <c r="U729" s="140"/>
      <c r="V729" s="140"/>
      <c r="W729" s="140"/>
      <c r="X729" s="140"/>
      <c r="Y729" s="140"/>
      <c r="Z729" s="140"/>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row>
    <row r="730" spans="1:57" outlineLevel="1" x14ac:dyDescent="0.2">
      <c r="A730" s="234">
        <f>'Faults data'!A730</f>
        <v>713</v>
      </c>
      <c r="B730" s="320">
        <f>'Faults data'!B730</f>
        <v>0</v>
      </c>
      <c r="C730" s="223">
        <f>IFERROR(MATCH('Faults data'!F730,Lists!$C$11:$C$14,0),0)</f>
        <v>0</v>
      </c>
      <c r="D730" s="216">
        <f>VALUE('Faults data'!I730)</f>
        <v>0</v>
      </c>
      <c r="E730" s="224">
        <f t="shared" si="97"/>
        <v>0</v>
      </c>
      <c r="F730" s="224">
        <f>'Faults data'!M730</f>
        <v>0</v>
      </c>
      <c r="G730" s="224" t="str">
        <f>IF('Faults data'!N730=$G$17,$G$17,".")</f>
        <v>.</v>
      </c>
      <c r="H730" s="224" t="str">
        <f>IF(ISNUMBER('Faults data'!L730),'Faults data'!L730,".")</f>
        <v>.</v>
      </c>
      <c r="I730" s="224">
        <f>IF('Faults data'!S730=Lists!$F$11,0,1)</f>
        <v>1</v>
      </c>
      <c r="J730" s="240" t="str">
        <f t="shared" si="92"/>
        <v>.</v>
      </c>
      <c r="K730" s="241"/>
      <c r="L730" s="230" t="str">
        <f t="shared" si="93"/>
        <v>.</v>
      </c>
      <c r="M730" s="231" t="str">
        <f t="shared" si="94"/>
        <v>.</v>
      </c>
      <c r="N730" s="231" t="str">
        <f t="shared" si="95"/>
        <v>.</v>
      </c>
      <c r="O730" s="231" t="str">
        <f t="shared" si="96"/>
        <v>.</v>
      </c>
      <c r="P730" s="232" t="str">
        <f t="shared" si="98"/>
        <v>.</v>
      </c>
      <c r="Q730" s="233" t="str">
        <f t="shared" si="99"/>
        <v>.</v>
      </c>
      <c r="R730" s="140"/>
      <c r="S730" s="140"/>
      <c r="T730" s="140"/>
      <c r="U730" s="140"/>
      <c r="V730" s="140"/>
      <c r="W730" s="140"/>
      <c r="X730" s="140"/>
      <c r="Y730" s="140"/>
      <c r="Z730" s="14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row>
    <row r="731" spans="1:57" outlineLevel="1" x14ac:dyDescent="0.2">
      <c r="A731" s="234">
        <f>'Faults data'!A731</f>
        <v>714</v>
      </c>
      <c r="B731" s="320">
        <f>'Faults data'!B731</f>
        <v>0</v>
      </c>
      <c r="C731" s="223">
        <f>IFERROR(MATCH('Faults data'!F731,Lists!$C$11:$C$14,0),0)</f>
        <v>0</v>
      </c>
      <c r="D731" s="216">
        <f>VALUE('Faults data'!I731)</f>
        <v>0</v>
      </c>
      <c r="E731" s="224">
        <f t="shared" si="97"/>
        <v>0</v>
      </c>
      <c r="F731" s="224">
        <f>'Faults data'!M731</f>
        <v>0</v>
      </c>
      <c r="G731" s="224" t="str">
        <f>IF('Faults data'!N731=$G$17,$G$17,".")</f>
        <v>.</v>
      </c>
      <c r="H731" s="224" t="str">
        <f>IF(ISNUMBER('Faults data'!L731),'Faults data'!L731,".")</f>
        <v>.</v>
      </c>
      <c r="I731" s="224">
        <f>IF('Faults data'!S731=Lists!$F$11,0,1)</f>
        <v>1</v>
      </c>
      <c r="J731" s="240" t="str">
        <f t="shared" si="92"/>
        <v>.</v>
      </c>
      <c r="K731" s="241"/>
      <c r="L731" s="230" t="str">
        <f t="shared" si="93"/>
        <v>.</v>
      </c>
      <c r="M731" s="231" t="str">
        <f t="shared" si="94"/>
        <v>.</v>
      </c>
      <c r="N731" s="231" t="str">
        <f t="shared" si="95"/>
        <v>.</v>
      </c>
      <c r="O731" s="231" t="str">
        <f t="shared" si="96"/>
        <v>.</v>
      </c>
      <c r="P731" s="232" t="str">
        <f t="shared" si="98"/>
        <v>.</v>
      </c>
      <c r="Q731" s="233" t="str">
        <f t="shared" si="99"/>
        <v>.</v>
      </c>
      <c r="R731" s="140"/>
      <c r="S731" s="140"/>
      <c r="T731" s="140"/>
      <c r="U731" s="140"/>
      <c r="V731" s="140"/>
      <c r="W731" s="140"/>
      <c r="X731" s="140"/>
      <c r="Y731" s="140"/>
      <c r="Z731" s="140"/>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row>
    <row r="732" spans="1:57" outlineLevel="1" x14ac:dyDescent="0.2">
      <c r="A732" s="234">
        <f>'Faults data'!A732</f>
        <v>715</v>
      </c>
      <c r="B732" s="320">
        <f>'Faults data'!B732</f>
        <v>0</v>
      </c>
      <c r="C732" s="223">
        <f>IFERROR(MATCH('Faults data'!F732,Lists!$C$11:$C$14,0),0)</f>
        <v>0</v>
      </c>
      <c r="D732" s="216">
        <f>VALUE('Faults data'!I732)</f>
        <v>0</v>
      </c>
      <c r="E732" s="224">
        <f t="shared" si="97"/>
        <v>0</v>
      </c>
      <c r="F732" s="224">
        <f>'Faults data'!M732</f>
        <v>0</v>
      </c>
      <c r="G732" s="224" t="str">
        <f>IF('Faults data'!N732=$G$17,$G$17,".")</f>
        <v>.</v>
      </c>
      <c r="H732" s="224" t="str">
        <f>IF(ISNUMBER('Faults data'!L732),'Faults data'!L732,".")</f>
        <v>.</v>
      </c>
      <c r="I732" s="224">
        <f>IF('Faults data'!S732=Lists!$F$11,0,1)</f>
        <v>1</v>
      </c>
      <c r="J732" s="240" t="str">
        <f t="shared" si="92"/>
        <v>.</v>
      </c>
      <c r="K732" s="241"/>
      <c r="L732" s="230" t="str">
        <f t="shared" si="93"/>
        <v>.</v>
      </c>
      <c r="M732" s="231" t="str">
        <f t="shared" si="94"/>
        <v>.</v>
      </c>
      <c r="N732" s="231" t="str">
        <f t="shared" si="95"/>
        <v>.</v>
      </c>
      <c r="O732" s="231" t="str">
        <f t="shared" si="96"/>
        <v>.</v>
      </c>
      <c r="P732" s="232" t="str">
        <f t="shared" si="98"/>
        <v>.</v>
      </c>
      <c r="Q732" s="233" t="str">
        <f t="shared" si="99"/>
        <v>.</v>
      </c>
      <c r="R732" s="140"/>
      <c r="S732" s="140"/>
      <c r="T732" s="140"/>
      <c r="U732" s="140"/>
      <c r="V732" s="140"/>
      <c r="W732" s="140"/>
      <c r="X732" s="140"/>
      <c r="Y732" s="140"/>
      <c r="Z732" s="140"/>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row>
    <row r="733" spans="1:57" outlineLevel="1" x14ac:dyDescent="0.2">
      <c r="A733" s="234">
        <f>'Faults data'!A733</f>
        <v>716</v>
      </c>
      <c r="B733" s="320">
        <f>'Faults data'!B733</f>
        <v>0</v>
      </c>
      <c r="C733" s="223">
        <f>IFERROR(MATCH('Faults data'!F733,Lists!$C$11:$C$14,0),0)</f>
        <v>0</v>
      </c>
      <c r="D733" s="216">
        <f>VALUE('Faults data'!I733)</f>
        <v>0</v>
      </c>
      <c r="E733" s="224">
        <f t="shared" si="97"/>
        <v>0</v>
      </c>
      <c r="F733" s="224">
        <f>'Faults data'!M733</f>
        <v>0</v>
      </c>
      <c r="G733" s="224" t="str">
        <f>IF('Faults data'!N733=$G$17,$G$17,".")</f>
        <v>.</v>
      </c>
      <c r="H733" s="224" t="str">
        <f>IF(ISNUMBER('Faults data'!L733),'Faults data'!L733,".")</f>
        <v>.</v>
      </c>
      <c r="I733" s="224">
        <f>IF('Faults data'!S733=Lists!$F$11,0,1)</f>
        <v>1</v>
      </c>
      <c r="J733" s="240" t="str">
        <f t="shared" si="92"/>
        <v>.</v>
      </c>
      <c r="K733" s="241"/>
      <c r="L733" s="230" t="str">
        <f t="shared" si="93"/>
        <v>.</v>
      </c>
      <c r="M733" s="231" t="str">
        <f t="shared" si="94"/>
        <v>.</v>
      </c>
      <c r="N733" s="231" t="str">
        <f t="shared" si="95"/>
        <v>.</v>
      </c>
      <c r="O733" s="231" t="str">
        <f t="shared" si="96"/>
        <v>.</v>
      </c>
      <c r="P733" s="232" t="str">
        <f t="shared" si="98"/>
        <v>.</v>
      </c>
      <c r="Q733" s="233" t="str">
        <f t="shared" si="99"/>
        <v>.</v>
      </c>
      <c r="R733" s="140"/>
      <c r="S733" s="140"/>
      <c r="T733" s="140"/>
      <c r="U733" s="140"/>
      <c r="V733" s="140"/>
      <c r="W733" s="140"/>
      <c r="X733" s="140"/>
      <c r="Y733" s="140"/>
      <c r="Z733" s="140"/>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row>
    <row r="734" spans="1:57" outlineLevel="1" x14ac:dyDescent="0.2">
      <c r="A734" s="234">
        <f>'Faults data'!A734</f>
        <v>717</v>
      </c>
      <c r="B734" s="320">
        <f>'Faults data'!B734</f>
        <v>0</v>
      </c>
      <c r="C734" s="223">
        <f>IFERROR(MATCH('Faults data'!F734,Lists!$C$11:$C$14,0),0)</f>
        <v>0</v>
      </c>
      <c r="D734" s="216">
        <f>VALUE('Faults data'!I734)</f>
        <v>0</v>
      </c>
      <c r="E734" s="224">
        <f t="shared" si="97"/>
        <v>0</v>
      </c>
      <c r="F734" s="224">
        <f>'Faults data'!M734</f>
        <v>0</v>
      </c>
      <c r="G734" s="224" t="str">
        <f>IF('Faults data'!N734=$G$17,$G$17,".")</f>
        <v>.</v>
      </c>
      <c r="H734" s="224" t="str">
        <f>IF(ISNUMBER('Faults data'!L734),'Faults data'!L734,".")</f>
        <v>.</v>
      </c>
      <c r="I734" s="224">
        <f>IF('Faults data'!S734=Lists!$F$11,0,1)</f>
        <v>1</v>
      </c>
      <c r="J734" s="240" t="str">
        <f t="shared" si="92"/>
        <v>.</v>
      </c>
      <c r="K734" s="241"/>
      <c r="L734" s="230" t="str">
        <f t="shared" si="93"/>
        <v>.</v>
      </c>
      <c r="M734" s="231" t="str">
        <f t="shared" si="94"/>
        <v>.</v>
      </c>
      <c r="N734" s="231" t="str">
        <f t="shared" si="95"/>
        <v>.</v>
      </c>
      <c r="O734" s="231" t="str">
        <f t="shared" si="96"/>
        <v>.</v>
      </c>
      <c r="P734" s="232" t="str">
        <f t="shared" si="98"/>
        <v>.</v>
      </c>
      <c r="Q734" s="233" t="str">
        <f t="shared" si="99"/>
        <v>.</v>
      </c>
      <c r="R734" s="140"/>
      <c r="S734" s="140"/>
      <c r="T734" s="140"/>
      <c r="U734" s="140"/>
      <c r="V734" s="140"/>
      <c r="W734" s="140"/>
      <c r="X734" s="140"/>
      <c r="Y734" s="140"/>
      <c r="Z734" s="140"/>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row>
    <row r="735" spans="1:57" outlineLevel="1" x14ac:dyDescent="0.2">
      <c r="A735" s="234">
        <f>'Faults data'!A735</f>
        <v>718</v>
      </c>
      <c r="B735" s="320">
        <f>'Faults data'!B735</f>
        <v>0</v>
      </c>
      <c r="C735" s="223">
        <f>IFERROR(MATCH('Faults data'!F735,Lists!$C$11:$C$14,0),0)</f>
        <v>0</v>
      </c>
      <c r="D735" s="216">
        <f>VALUE('Faults data'!I735)</f>
        <v>0</v>
      </c>
      <c r="E735" s="224">
        <f t="shared" si="97"/>
        <v>0</v>
      </c>
      <c r="F735" s="224">
        <f>'Faults data'!M735</f>
        <v>0</v>
      </c>
      <c r="G735" s="224" t="str">
        <f>IF('Faults data'!N735=$G$17,$G$17,".")</f>
        <v>.</v>
      </c>
      <c r="H735" s="224" t="str">
        <f>IF(ISNUMBER('Faults data'!L735),'Faults data'!L735,".")</f>
        <v>.</v>
      </c>
      <c r="I735" s="224">
        <f>IF('Faults data'!S735=Lists!$F$11,0,1)</f>
        <v>1</v>
      </c>
      <c r="J735" s="240" t="str">
        <f t="shared" si="92"/>
        <v>.</v>
      </c>
      <c r="K735" s="241"/>
      <c r="L735" s="230" t="str">
        <f t="shared" si="93"/>
        <v>.</v>
      </c>
      <c r="M735" s="231" t="str">
        <f t="shared" si="94"/>
        <v>.</v>
      </c>
      <c r="N735" s="231" t="str">
        <f t="shared" si="95"/>
        <v>.</v>
      </c>
      <c r="O735" s="231" t="str">
        <f t="shared" si="96"/>
        <v>.</v>
      </c>
      <c r="P735" s="232" t="str">
        <f t="shared" si="98"/>
        <v>.</v>
      </c>
      <c r="Q735" s="233" t="str">
        <f t="shared" si="99"/>
        <v>.</v>
      </c>
      <c r="R735" s="140"/>
      <c r="S735" s="140"/>
      <c r="T735" s="140"/>
      <c r="U735" s="140"/>
      <c r="V735" s="140"/>
      <c r="W735" s="140"/>
      <c r="X735" s="140"/>
      <c r="Y735" s="140"/>
      <c r="Z735" s="140"/>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row>
    <row r="736" spans="1:57" outlineLevel="1" x14ac:dyDescent="0.2">
      <c r="A736" s="234">
        <f>'Faults data'!A736</f>
        <v>719</v>
      </c>
      <c r="B736" s="320">
        <f>'Faults data'!B736</f>
        <v>0</v>
      </c>
      <c r="C736" s="223">
        <f>IFERROR(MATCH('Faults data'!F736,Lists!$C$11:$C$14,0),0)</f>
        <v>0</v>
      </c>
      <c r="D736" s="216">
        <f>VALUE('Faults data'!I736)</f>
        <v>0</v>
      </c>
      <c r="E736" s="224">
        <f t="shared" si="97"/>
        <v>0</v>
      </c>
      <c r="F736" s="224">
        <f>'Faults data'!M736</f>
        <v>0</v>
      </c>
      <c r="G736" s="224" t="str">
        <f>IF('Faults data'!N736=$G$17,$G$17,".")</f>
        <v>.</v>
      </c>
      <c r="H736" s="224" t="str">
        <f>IF(ISNUMBER('Faults data'!L736),'Faults data'!L736,".")</f>
        <v>.</v>
      </c>
      <c r="I736" s="224">
        <f>IF('Faults data'!S736=Lists!$F$11,0,1)</f>
        <v>1</v>
      </c>
      <c r="J736" s="240" t="str">
        <f t="shared" si="92"/>
        <v>.</v>
      </c>
      <c r="K736" s="241"/>
      <c r="L736" s="230" t="str">
        <f t="shared" si="93"/>
        <v>.</v>
      </c>
      <c r="M736" s="231" t="str">
        <f t="shared" si="94"/>
        <v>.</v>
      </c>
      <c r="N736" s="231" t="str">
        <f t="shared" si="95"/>
        <v>.</v>
      </c>
      <c r="O736" s="231" t="str">
        <f t="shared" si="96"/>
        <v>.</v>
      </c>
      <c r="P736" s="232" t="str">
        <f t="shared" si="98"/>
        <v>.</v>
      </c>
      <c r="Q736" s="233" t="str">
        <f t="shared" si="99"/>
        <v>.</v>
      </c>
      <c r="R736" s="140"/>
      <c r="S736" s="140"/>
      <c r="T736" s="140"/>
      <c r="U736" s="140"/>
      <c r="V736" s="140"/>
      <c r="W736" s="140"/>
      <c r="X736" s="140"/>
      <c r="Y736" s="140"/>
      <c r="Z736" s="140"/>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row>
    <row r="737" spans="1:57" outlineLevel="1" x14ac:dyDescent="0.2">
      <c r="A737" s="234">
        <f>'Faults data'!A737</f>
        <v>720</v>
      </c>
      <c r="B737" s="320">
        <f>'Faults data'!B737</f>
        <v>0</v>
      </c>
      <c r="C737" s="223">
        <f>IFERROR(MATCH('Faults data'!F737,Lists!$C$11:$C$14,0),0)</f>
        <v>0</v>
      </c>
      <c r="D737" s="216">
        <f>VALUE('Faults data'!I737)</f>
        <v>0</v>
      </c>
      <c r="E737" s="224">
        <f t="shared" si="97"/>
        <v>0</v>
      </c>
      <c r="F737" s="224">
        <f>'Faults data'!M737</f>
        <v>0</v>
      </c>
      <c r="G737" s="224" t="str">
        <f>IF('Faults data'!N737=$G$17,$G$17,".")</f>
        <v>.</v>
      </c>
      <c r="H737" s="224" t="str">
        <f>IF(ISNUMBER('Faults data'!L737),'Faults data'!L737,".")</f>
        <v>.</v>
      </c>
      <c r="I737" s="224">
        <f>IF('Faults data'!S737=Lists!$F$11,0,1)</f>
        <v>1</v>
      </c>
      <c r="J737" s="240" t="str">
        <f t="shared" si="92"/>
        <v>.</v>
      </c>
      <c r="K737" s="241"/>
      <c r="L737" s="230" t="str">
        <f t="shared" si="93"/>
        <v>.</v>
      </c>
      <c r="M737" s="231" t="str">
        <f t="shared" si="94"/>
        <v>.</v>
      </c>
      <c r="N737" s="231" t="str">
        <f t="shared" si="95"/>
        <v>.</v>
      </c>
      <c r="O737" s="231" t="str">
        <f t="shared" si="96"/>
        <v>.</v>
      </c>
      <c r="P737" s="232" t="str">
        <f t="shared" si="98"/>
        <v>.</v>
      </c>
      <c r="Q737" s="233" t="str">
        <f t="shared" si="99"/>
        <v>.</v>
      </c>
      <c r="R737" s="140"/>
      <c r="S737" s="140"/>
      <c r="T737" s="140"/>
      <c r="U737" s="140"/>
      <c r="V737" s="140"/>
      <c r="W737" s="140"/>
      <c r="X737" s="140"/>
      <c r="Y737" s="140"/>
      <c r="Z737" s="140"/>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row>
    <row r="738" spans="1:57" outlineLevel="1" x14ac:dyDescent="0.2">
      <c r="A738" s="234">
        <f>'Faults data'!A738</f>
        <v>721</v>
      </c>
      <c r="B738" s="320">
        <f>'Faults data'!B738</f>
        <v>0</v>
      </c>
      <c r="C738" s="223">
        <f>IFERROR(MATCH('Faults data'!F738,Lists!$C$11:$C$14,0),0)</f>
        <v>0</v>
      </c>
      <c r="D738" s="216">
        <f>VALUE('Faults data'!I738)</f>
        <v>0</v>
      </c>
      <c r="E738" s="224">
        <f t="shared" si="97"/>
        <v>0</v>
      </c>
      <c r="F738" s="224">
        <f>'Faults data'!M738</f>
        <v>0</v>
      </c>
      <c r="G738" s="224" t="str">
        <f>IF('Faults data'!N738=$G$17,$G$17,".")</f>
        <v>.</v>
      </c>
      <c r="H738" s="224" t="str">
        <f>IF(ISNUMBER('Faults data'!L738),'Faults data'!L738,".")</f>
        <v>.</v>
      </c>
      <c r="I738" s="224">
        <f>IF('Faults data'!S738=Lists!$F$11,0,1)</f>
        <v>1</v>
      </c>
      <c r="J738" s="240" t="str">
        <f t="shared" si="92"/>
        <v>.</v>
      </c>
      <c r="K738" s="241"/>
      <c r="L738" s="230" t="str">
        <f t="shared" si="93"/>
        <v>.</v>
      </c>
      <c r="M738" s="231" t="str">
        <f t="shared" si="94"/>
        <v>.</v>
      </c>
      <c r="N738" s="231" t="str">
        <f t="shared" si="95"/>
        <v>.</v>
      </c>
      <c r="O738" s="231" t="str">
        <f t="shared" si="96"/>
        <v>.</v>
      </c>
      <c r="P738" s="232" t="str">
        <f t="shared" si="98"/>
        <v>.</v>
      </c>
      <c r="Q738" s="233" t="str">
        <f t="shared" si="99"/>
        <v>.</v>
      </c>
      <c r="R738" s="140"/>
      <c r="S738" s="140"/>
      <c r="T738" s="140"/>
      <c r="U738" s="140"/>
      <c r="V738" s="140"/>
      <c r="W738" s="140"/>
      <c r="X738" s="140"/>
      <c r="Y738" s="140"/>
      <c r="Z738" s="140"/>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row>
    <row r="739" spans="1:57" outlineLevel="1" x14ac:dyDescent="0.2">
      <c r="A739" s="234">
        <f>'Faults data'!A739</f>
        <v>722</v>
      </c>
      <c r="B739" s="320">
        <f>'Faults data'!B739</f>
        <v>0</v>
      </c>
      <c r="C739" s="223">
        <f>IFERROR(MATCH('Faults data'!F739,Lists!$C$11:$C$14,0),0)</f>
        <v>0</v>
      </c>
      <c r="D739" s="216">
        <f>VALUE('Faults data'!I739)</f>
        <v>0</v>
      </c>
      <c r="E739" s="224">
        <f t="shared" si="97"/>
        <v>0</v>
      </c>
      <c r="F739" s="224">
        <f>'Faults data'!M739</f>
        <v>0</v>
      </c>
      <c r="G739" s="224" t="str">
        <f>IF('Faults data'!N739=$G$17,$G$17,".")</f>
        <v>.</v>
      </c>
      <c r="H739" s="224" t="str">
        <f>IF(ISNUMBER('Faults data'!L739),'Faults data'!L739,".")</f>
        <v>.</v>
      </c>
      <c r="I739" s="224">
        <f>IF('Faults data'!S739=Lists!$F$11,0,1)</f>
        <v>1</v>
      </c>
      <c r="J739" s="240" t="str">
        <f t="shared" si="92"/>
        <v>.</v>
      </c>
      <c r="K739" s="241"/>
      <c r="L739" s="230" t="str">
        <f t="shared" si="93"/>
        <v>.</v>
      </c>
      <c r="M739" s="231" t="str">
        <f t="shared" si="94"/>
        <v>.</v>
      </c>
      <c r="N739" s="231" t="str">
        <f t="shared" si="95"/>
        <v>.</v>
      </c>
      <c r="O739" s="231" t="str">
        <f t="shared" si="96"/>
        <v>.</v>
      </c>
      <c r="P739" s="232" t="str">
        <f t="shared" si="98"/>
        <v>.</v>
      </c>
      <c r="Q739" s="233" t="str">
        <f t="shared" si="99"/>
        <v>.</v>
      </c>
      <c r="R739" s="140"/>
      <c r="S739" s="140"/>
      <c r="T739" s="140"/>
      <c r="U739" s="140"/>
      <c r="V739" s="140"/>
      <c r="W739" s="140"/>
      <c r="X739" s="140"/>
      <c r="Y739" s="140"/>
      <c r="Z739" s="140"/>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row>
    <row r="740" spans="1:57" outlineLevel="1" x14ac:dyDescent="0.2">
      <c r="A740" s="234">
        <f>'Faults data'!A740</f>
        <v>723</v>
      </c>
      <c r="B740" s="320">
        <f>'Faults data'!B740</f>
        <v>0</v>
      </c>
      <c r="C740" s="223">
        <f>IFERROR(MATCH('Faults data'!F740,Lists!$C$11:$C$14,0),0)</f>
        <v>0</v>
      </c>
      <c r="D740" s="216">
        <f>VALUE('Faults data'!I740)</f>
        <v>0</v>
      </c>
      <c r="E740" s="224">
        <f t="shared" si="97"/>
        <v>0</v>
      </c>
      <c r="F740" s="224">
        <f>'Faults data'!M740</f>
        <v>0</v>
      </c>
      <c r="G740" s="224" t="str">
        <f>IF('Faults data'!N740=$G$17,$G$17,".")</f>
        <v>.</v>
      </c>
      <c r="H740" s="224" t="str">
        <f>IF(ISNUMBER('Faults data'!L740),'Faults data'!L740,".")</f>
        <v>.</v>
      </c>
      <c r="I740" s="224">
        <f>IF('Faults data'!S740=Lists!$F$11,0,1)</f>
        <v>1</v>
      </c>
      <c r="J740" s="240" t="str">
        <f t="shared" si="92"/>
        <v>.</v>
      </c>
      <c r="K740" s="241"/>
      <c r="L740" s="230" t="str">
        <f t="shared" si="93"/>
        <v>.</v>
      </c>
      <c r="M740" s="231" t="str">
        <f t="shared" si="94"/>
        <v>.</v>
      </c>
      <c r="N740" s="231" t="str">
        <f t="shared" si="95"/>
        <v>.</v>
      </c>
      <c r="O740" s="231" t="str">
        <f t="shared" si="96"/>
        <v>.</v>
      </c>
      <c r="P740" s="232" t="str">
        <f t="shared" si="98"/>
        <v>.</v>
      </c>
      <c r="Q740" s="233" t="str">
        <f t="shared" si="99"/>
        <v>.</v>
      </c>
      <c r="R740" s="140"/>
      <c r="S740" s="140"/>
      <c r="T740" s="140"/>
      <c r="U740" s="140"/>
      <c r="V740" s="140"/>
      <c r="W740" s="140"/>
      <c r="X740" s="140"/>
      <c r="Y740" s="140"/>
      <c r="Z740" s="1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row>
    <row r="741" spans="1:57" outlineLevel="1" x14ac:dyDescent="0.2">
      <c r="A741" s="234">
        <f>'Faults data'!A741</f>
        <v>724</v>
      </c>
      <c r="B741" s="320">
        <f>'Faults data'!B741</f>
        <v>0</v>
      </c>
      <c r="C741" s="223">
        <f>IFERROR(MATCH('Faults data'!F741,Lists!$C$11:$C$14,0),0)</f>
        <v>0</v>
      </c>
      <c r="D741" s="216">
        <f>VALUE('Faults data'!I741)</f>
        <v>0</v>
      </c>
      <c r="E741" s="224">
        <f t="shared" si="97"/>
        <v>0</v>
      </c>
      <c r="F741" s="224">
        <f>'Faults data'!M741</f>
        <v>0</v>
      </c>
      <c r="G741" s="224" t="str">
        <f>IF('Faults data'!N741=$G$17,$G$17,".")</f>
        <v>.</v>
      </c>
      <c r="H741" s="224" t="str">
        <f>IF(ISNUMBER('Faults data'!L741),'Faults data'!L741,".")</f>
        <v>.</v>
      </c>
      <c r="I741" s="224">
        <f>IF('Faults data'!S741=Lists!$F$11,0,1)</f>
        <v>1</v>
      </c>
      <c r="J741" s="240" t="str">
        <f t="shared" si="92"/>
        <v>.</v>
      </c>
      <c r="K741" s="241"/>
      <c r="L741" s="230" t="str">
        <f t="shared" si="93"/>
        <v>.</v>
      </c>
      <c r="M741" s="231" t="str">
        <f t="shared" si="94"/>
        <v>.</v>
      </c>
      <c r="N741" s="231" t="str">
        <f t="shared" si="95"/>
        <v>.</v>
      </c>
      <c r="O741" s="231" t="str">
        <f t="shared" si="96"/>
        <v>.</v>
      </c>
      <c r="P741" s="232" t="str">
        <f t="shared" si="98"/>
        <v>.</v>
      </c>
      <c r="Q741" s="233" t="str">
        <f t="shared" si="99"/>
        <v>.</v>
      </c>
      <c r="R741" s="140"/>
      <c r="S741" s="140"/>
      <c r="T741" s="140"/>
      <c r="U741" s="140"/>
      <c r="V741" s="140"/>
      <c r="W741" s="140"/>
      <c r="X741" s="140"/>
      <c r="Y741" s="140"/>
      <c r="Z741" s="140"/>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row>
    <row r="742" spans="1:57" outlineLevel="1" x14ac:dyDescent="0.2">
      <c r="A742" s="234">
        <f>'Faults data'!A742</f>
        <v>725</v>
      </c>
      <c r="B742" s="320">
        <f>'Faults data'!B742</f>
        <v>0</v>
      </c>
      <c r="C742" s="223">
        <f>IFERROR(MATCH('Faults data'!F742,Lists!$C$11:$C$14,0),0)</f>
        <v>0</v>
      </c>
      <c r="D742" s="216">
        <f>VALUE('Faults data'!I742)</f>
        <v>0</v>
      </c>
      <c r="E742" s="224">
        <f t="shared" si="97"/>
        <v>0</v>
      </c>
      <c r="F742" s="224">
        <f>'Faults data'!M742</f>
        <v>0</v>
      </c>
      <c r="G742" s="224" t="str">
        <f>IF('Faults data'!N742=$G$17,$G$17,".")</f>
        <v>.</v>
      </c>
      <c r="H742" s="224" t="str">
        <f>IF(ISNUMBER('Faults data'!L742),'Faults data'!L742,".")</f>
        <v>.</v>
      </c>
      <c r="I742" s="224">
        <f>IF('Faults data'!S742=Lists!$F$11,0,1)</f>
        <v>1</v>
      </c>
      <c r="J742" s="240" t="str">
        <f t="shared" si="92"/>
        <v>.</v>
      </c>
      <c r="K742" s="241"/>
      <c r="L742" s="230" t="str">
        <f t="shared" si="93"/>
        <v>.</v>
      </c>
      <c r="M742" s="231" t="str">
        <f t="shared" si="94"/>
        <v>.</v>
      </c>
      <c r="N742" s="231" t="str">
        <f t="shared" si="95"/>
        <v>.</v>
      </c>
      <c r="O742" s="231" t="str">
        <f t="shared" si="96"/>
        <v>.</v>
      </c>
      <c r="P742" s="232" t="str">
        <f t="shared" si="98"/>
        <v>.</v>
      </c>
      <c r="Q742" s="233" t="str">
        <f t="shared" si="99"/>
        <v>.</v>
      </c>
      <c r="R742" s="140"/>
      <c r="S742" s="140"/>
      <c r="T742" s="140"/>
      <c r="U742" s="140"/>
      <c r="V742" s="140"/>
      <c r="W742" s="140"/>
      <c r="X742" s="140"/>
      <c r="Y742" s="140"/>
      <c r="Z742" s="140"/>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row>
    <row r="743" spans="1:57" outlineLevel="1" x14ac:dyDescent="0.2">
      <c r="A743" s="234">
        <f>'Faults data'!A743</f>
        <v>726</v>
      </c>
      <c r="B743" s="320">
        <f>'Faults data'!B743</f>
        <v>0</v>
      </c>
      <c r="C743" s="223">
        <f>IFERROR(MATCH('Faults data'!F743,Lists!$C$11:$C$14,0),0)</f>
        <v>0</v>
      </c>
      <c r="D743" s="216">
        <f>VALUE('Faults data'!I743)</f>
        <v>0</v>
      </c>
      <c r="E743" s="224">
        <f t="shared" si="97"/>
        <v>0</v>
      </c>
      <c r="F743" s="224">
        <f>'Faults data'!M743</f>
        <v>0</v>
      </c>
      <c r="G743" s="224" t="str">
        <f>IF('Faults data'!N743=$G$17,$G$17,".")</f>
        <v>.</v>
      </c>
      <c r="H743" s="224" t="str">
        <f>IF(ISNUMBER('Faults data'!L743),'Faults data'!L743,".")</f>
        <v>.</v>
      </c>
      <c r="I743" s="224">
        <f>IF('Faults data'!S743=Lists!$F$11,0,1)</f>
        <v>1</v>
      </c>
      <c r="J743" s="240" t="str">
        <f t="shared" si="92"/>
        <v>.</v>
      </c>
      <c r="K743" s="241"/>
      <c r="L743" s="230" t="str">
        <f t="shared" si="93"/>
        <v>.</v>
      </c>
      <c r="M743" s="231" t="str">
        <f t="shared" si="94"/>
        <v>.</v>
      </c>
      <c r="N743" s="231" t="str">
        <f t="shared" si="95"/>
        <v>.</v>
      </c>
      <c r="O743" s="231" t="str">
        <f t="shared" si="96"/>
        <v>.</v>
      </c>
      <c r="P743" s="232" t="str">
        <f t="shared" si="98"/>
        <v>.</v>
      </c>
      <c r="Q743" s="233" t="str">
        <f t="shared" si="99"/>
        <v>.</v>
      </c>
      <c r="R743" s="140"/>
      <c r="S743" s="140"/>
      <c r="T743" s="140"/>
      <c r="U743" s="140"/>
      <c r="V743" s="140"/>
      <c r="W743" s="140"/>
      <c r="X743" s="140"/>
      <c r="Y743" s="140"/>
      <c r="Z743" s="140"/>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row>
    <row r="744" spans="1:57" outlineLevel="1" x14ac:dyDescent="0.2">
      <c r="A744" s="234">
        <f>'Faults data'!A744</f>
        <v>727</v>
      </c>
      <c r="B744" s="320">
        <f>'Faults data'!B744</f>
        <v>0</v>
      </c>
      <c r="C744" s="223">
        <f>IFERROR(MATCH('Faults data'!F744,Lists!$C$11:$C$14,0),0)</f>
        <v>0</v>
      </c>
      <c r="D744" s="216">
        <f>VALUE('Faults data'!I744)</f>
        <v>0</v>
      </c>
      <c r="E744" s="224">
        <f t="shared" si="97"/>
        <v>0</v>
      </c>
      <c r="F744" s="224">
        <f>'Faults data'!M744</f>
        <v>0</v>
      </c>
      <c r="G744" s="224" t="str">
        <f>IF('Faults data'!N744=$G$17,$G$17,".")</f>
        <v>.</v>
      </c>
      <c r="H744" s="224" t="str">
        <f>IF(ISNUMBER('Faults data'!L744),'Faults data'!L744,".")</f>
        <v>.</v>
      </c>
      <c r="I744" s="224">
        <f>IF('Faults data'!S744=Lists!$F$11,0,1)</f>
        <v>1</v>
      </c>
      <c r="J744" s="240" t="str">
        <f t="shared" si="92"/>
        <v>.</v>
      </c>
      <c r="K744" s="241"/>
      <c r="L744" s="230" t="str">
        <f t="shared" si="93"/>
        <v>.</v>
      </c>
      <c r="M744" s="231" t="str">
        <f t="shared" si="94"/>
        <v>.</v>
      </c>
      <c r="N744" s="231" t="str">
        <f t="shared" si="95"/>
        <v>.</v>
      </c>
      <c r="O744" s="231" t="str">
        <f t="shared" si="96"/>
        <v>.</v>
      </c>
      <c r="P744" s="232" t="str">
        <f t="shared" si="98"/>
        <v>.</v>
      </c>
      <c r="Q744" s="233" t="str">
        <f t="shared" si="99"/>
        <v>.</v>
      </c>
      <c r="R744" s="140"/>
      <c r="S744" s="140"/>
      <c r="T744" s="140"/>
      <c r="U744" s="140"/>
      <c r="V744" s="140"/>
      <c r="W744" s="140"/>
      <c r="X744" s="140"/>
      <c r="Y744" s="140"/>
      <c r="Z744" s="140"/>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row>
    <row r="745" spans="1:57" outlineLevel="1" x14ac:dyDescent="0.2">
      <c r="A745" s="234">
        <f>'Faults data'!A745</f>
        <v>728</v>
      </c>
      <c r="B745" s="320">
        <f>'Faults data'!B745</f>
        <v>0</v>
      </c>
      <c r="C745" s="223">
        <f>IFERROR(MATCH('Faults data'!F745,Lists!$C$11:$C$14,0),0)</f>
        <v>0</v>
      </c>
      <c r="D745" s="216">
        <f>VALUE('Faults data'!I745)</f>
        <v>0</v>
      </c>
      <c r="E745" s="224">
        <f t="shared" si="97"/>
        <v>0</v>
      </c>
      <c r="F745" s="224">
        <f>'Faults data'!M745</f>
        <v>0</v>
      </c>
      <c r="G745" s="224" t="str">
        <f>IF('Faults data'!N745=$G$17,$G$17,".")</f>
        <v>.</v>
      </c>
      <c r="H745" s="224" t="str">
        <f>IF(ISNUMBER('Faults data'!L745),'Faults data'!L745,".")</f>
        <v>.</v>
      </c>
      <c r="I745" s="224">
        <f>IF('Faults data'!S745=Lists!$F$11,0,1)</f>
        <v>1</v>
      </c>
      <c r="J745" s="240" t="str">
        <f t="shared" si="92"/>
        <v>.</v>
      </c>
      <c r="K745" s="241"/>
      <c r="L745" s="230" t="str">
        <f t="shared" si="93"/>
        <v>.</v>
      </c>
      <c r="M745" s="231" t="str">
        <f t="shared" si="94"/>
        <v>.</v>
      </c>
      <c r="N745" s="231" t="str">
        <f t="shared" si="95"/>
        <v>.</v>
      </c>
      <c r="O745" s="231" t="str">
        <f t="shared" si="96"/>
        <v>.</v>
      </c>
      <c r="P745" s="232" t="str">
        <f t="shared" si="98"/>
        <v>.</v>
      </c>
      <c r="Q745" s="233" t="str">
        <f t="shared" si="99"/>
        <v>.</v>
      </c>
      <c r="R745" s="140"/>
      <c r="S745" s="140"/>
      <c r="T745" s="140"/>
      <c r="U745" s="140"/>
      <c r="V745" s="140"/>
      <c r="W745" s="140"/>
      <c r="X745" s="140"/>
      <c r="Y745" s="140"/>
      <c r="Z745" s="140"/>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row>
    <row r="746" spans="1:57" outlineLevel="1" x14ac:dyDescent="0.2">
      <c r="A746" s="234">
        <f>'Faults data'!A746</f>
        <v>729</v>
      </c>
      <c r="B746" s="320">
        <f>'Faults data'!B746</f>
        <v>0</v>
      </c>
      <c r="C746" s="223">
        <f>IFERROR(MATCH('Faults data'!F746,Lists!$C$11:$C$14,0),0)</f>
        <v>0</v>
      </c>
      <c r="D746" s="216">
        <f>VALUE('Faults data'!I746)</f>
        <v>0</v>
      </c>
      <c r="E746" s="224">
        <f t="shared" si="97"/>
        <v>0</v>
      </c>
      <c r="F746" s="224">
        <f>'Faults data'!M746</f>
        <v>0</v>
      </c>
      <c r="G746" s="224" t="str">
        <f>IF('Faults data'!N746=$G$17,$G$17,".")</f>
        <v>.</v>
      </c>
      <c r="H746" s="224" t="str">
        <f>IF(ISNUMBER('Faults data'!L746),'Faults data'!L746,".")</f>
        <v>.</v>
      </c>
      <c r="I746" s="224">
        <f>IF('Faults data'!S746=Lists!$F$11,0,1)</f>
        <v>1</v>
      </c>
      <c r="J746" s="240" t="str">
        <f t="shared" si="92"/>
        <v>.</v>
      </c>
      <c r="K746" s="241"/>
      <c r="L746" s="230" t="str">
        <f t="shared" si="93"/>
        <v>.</v>
      </c>
      <c r="M746" s="231" t="str">
        <f t="shared" si="94"/>
        <v>.</v>
      </c>
      <c r="N746" s="231" t="str">
        <f t="shared" si="95"/>
        <v>.</v>
      </c>
      <c r="O746" s="231" t="str">
        <f t="shared" si="96"/>
        <v>.</v>
      </c>
      <c r="P746" s="232" t="str">
        <f t="shared" si="98"/>
        <v>.</v>
      </c>
      <c r="Q746" s="233" t="str">
        <f t="shared" si="99"/>
        <v>.</v>
      </c>
      <c r="R746" s="140"/>
      <c r="S746" s="140"/>
      <c r="T746" s="140"/>
      <c r="U746" s="140"/>
      <c r="V746" s="140"/>
      <c r="W746" s="140"/>
      <c r="X746" s="140"/>
      <c r="Y746" s="140"/>
      <c r="Z746" s="140"/>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row>
    <row r="747" spans="1:57" outlineLevel="1" x14ac:dyDescent="0.2">
      <c r="A747" s="234">
        <f>'Faults data'!A747</f>
        <v>730</v>
      </c>
      <c r="B747" s="320">
        <f>'Faults data'!B747</f>
        <v>0</v>
      </c>
      <c r="C747" s="223">
        <f>IFERROR(MATCH('Faults data'!F747,Lists!$C$11:$C$14,0),0)</f>
        <v>0</v>
      </c>
      <c r="D747" s="216">
        <f>VALUE('Faults data'!I747)</f>
        <v>0</v>
      </c>
      <c r="E747" s="224">
        <f t="shared" si="97"/>
        <v>0</v>
      </c>
      <c r="F747" s="224">
        <f>'Faults data'!M747</f>
        <v>0</v>
      </c>
      <c r="G747" s="224" t="str">
        <f>IF('Faults data'!N747=$G$17,$G$17,".")</f>
        <v>.</v>
      </c>
      <c r="H747" s="224" t="str">
        <f>IF(ISNUMBER('Faults data'!L747),'Faults data'!L747,".")</f>
        <v>.</v>
      </c>
      <c r="I747" s="224">
        <f>IF('Faults data'!S747=Lists!$F$11,0,1)</f>
        <v>1</v>
      </c>
      <c r="J747" s="240" t="str">
        <f t="shared" si="92"/>
        <v>.</v>
      </c>
      <c r="K747" s="241"/>
      <c r="L747" s="230" t="str">
        <f t="shared" si="93"/>
        <v>.</v>
      </c>
      <c r="M747" s="231" t="str">
        <f t="shared" si="94"/>
        <v>.</v>
      </c>
      <c r="N747" s="231" t="str">
        <f t="shared" si="95"/>
        <v>.</v>
      </c>
      <c r="O747" s="231" t="str">
        <f t="shared" si="96"/>
        <v>.</v>
      </c>
      <c r="P747" s="232" t="str">
        <f t="shared" si="98"/>
        <v>.</v>
      </c>
      <c r="Q747" s="233" t="str">
        <f t="shared" si="99"/>
        <v>.</v>
      </c>
      <c r="R747" s="140"/>
      <c r="S747" s="140"/>
      <c r="T747" s="140"/>
      <c r="U747" s="140"/>
      <c r="V747" s="140"/>
      <c r="W747" s="140"/>
      <c r="X747" s="140"/>
      <c r="Y747" s="140"/>
      <c r="Z747" s="140"/>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row>
    <row r="748" spans="1:57" outlineLevel="1" x14ac:dyDescent="0.2">
      <c r="A748" s="234">
        <f>'Faults data'!A748</f>
        <v>731</v>
      </c>
      <c r="B748" s="320">
        <f>'Faults data'!B748</f>
        <v>0</v>
      </c>
      <c r="C748" s="223">
        <f>IFERROR(MATCH('Faults data'!F748,Lists!$C$11:$C$14,0),0)</f>
        <v>0</v>
      </c>
      <c r="D748" s="216">
        <f>VALUE('Faults data'!I748)</f>
        <v>0</v>
      </c>
      <c r="E748" s="224">
        <f t="shared" si="97"/>
        <v>0</v>
      </c>
      <c r="F748" s="224">
        <f>'Faults data'!M748</f>
        <v>0</v>
      </c>
      <c r="G748" s="224" t="str">
        <f>IF('Faults data'!N748=$G$17,$G$17,".")</f>
        <v>.</v>
      </c>
      <c r="H748" s="224" t="str">
        <f>IF(ISNUMBER('Faults data'!L748),'Faults data'!L748,".")</f>
        <v>.</v>
      </c>
      <c r="I748" s="224">
        <f>IF('Faults data'!S748=Lists!$F$11,0,1)</f>
        <v>1</v>
      </c>
      <c r="J748" s="240" t="str">
        <f t="shared" si="92"/>
        <v>.</v>
      </c>
      <c r="K748" s="241"/>
      <c r="L748" s="230" t="str">
        <f t="shared" si="93"/>
        <v>.</v>
      </c>
      <c r="M748" s="231" t="str">
        <f t="shared" si="94"/>
        <v>.</v>
      </c>
      <c r="N748" s="231" t="str">
        <f t="shared" si="95"/>
        <v>.</v>
      </c>
      <c r="O748" s="231" t="str">
        <f t="shared" si="96"/>
        <v>.</v>
      </c>
      <c r="P748" s="232" t="str">
        <f t="shared" si="98"/>
        <v>.</v>
      </c>
      <c r="Q748" s="233" t="str">
        <f t="shared" si="99"/>
        <v>.</v>
      </c>
      <c r="R748" s="140"/>
      <c r="S748" s="140"/>
      <c r="T748" s="140"/>
      <c r="U748" s="140"/>
      <c r="V748" s="140"/>
      <c r="W748" s="140"/>
      <c r="X748" s="140"/>
      <c r="Y748" s="140"/>
      <c r="Z748" s="140"/>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row>
    <row r="749" spans="1:57" outlineLevel="1" x14ac:dyDescent="0.2">
      <c r="A749" s="234">
        <f>'Faults data'!A749</f>
        <v>732</v>
      </c>
      <c r="B749" s="320">
        <f>'Faults data'!B749</f>
        <v>0</v>
      </c>
      <c r="C749" s="223">
        <f>IFERROR(MATCH('Faults data'!F749,Lists!$C$11:$C$14,0),0)</f>
        <v>0</v>
      </c>
      <c r="D749" s="216">
        <f>VALUE('Faults data'!I749)</f>
        <v>0</v>
      </c>
      <c r="E749" s="224">
        <f t="shared" si="97"/>
        <v>0</v>
      </c>
      <c r="F749" s="224">
        <f>'Faults data'!M749</f>
        <v>0</v>
      </c>
      <c r="G749" s="224" t="str">
        <f>IF('Faults data'!N749=$G$17,$G$17,".")</f>
        <v>.</v>
      </c>
      <c r="H749" s="224" t="str">
        <f>IF(ISNUMBER('Faults data'!L749),'Faults data'!L749,".")</f>
        <v>.</v>
      </c>
      <c r="I749" s="224">
        <f>IF('Faults data'!S749=Lists!$F$11,0,1)</f>
        <v>1</v>
      </c>
      <c r="J749" s="240" t="str">
        <f t="shared" si="92"/>
        <v>.</v>
      </c>
      <c r="K749" s="241"/>
      <c r="L749" s="230" t="str">
        <f t="shared" si="93"/>
        <v>.</v>
      </c>
      <c r="M749" s="231" t="str">
        <f t="shared" si="94"/>
        <v>.</v>
      </c>
      <c r="N749" s="231" t="str">
        <f t="shared" si="95"/>
        <v>.</v>
      </c>
      <c r="O749" s="231" t="str">
        <f t="shared" si="96"/>
        <v>.</v>
      </c>
      <c r="P749" s="232" t="str">
        <f t="shared" si="98"/>
        <v>.</v>
      </c>
      <c r="Q749" s="233" t="str">
        <f t="shared" si="99"/>
        <v>.</v>
      </c>
      <c r="R749" s="140"/>
      <c r="S749" s="140"/>
      <c r="T749" s="140"/>
      <c r="U749" s="140"/>
      <c r="V749" s="140"/>
      <c r="W749" s="140"/>
      <c r="X749" s="140"/>
      <c r="Y749" s="140"/>
      <c r="Z749" s="140"/>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row>
    <row r="750" spans="1:57" outlineLevel="1" x14ac:dyDescent="0.2">
      <c r="A750" s="234">
        <f>'Faults data'!A750</f>
        <v>733</v>
      </c>
      <c r="B750" s="320">
        <f>'Faults data'!B750</f>
        <v>0</v>
      </c>
      <c r="C750" s="223">
        <f>IFERROR(MATCH('Faults data'!F750,Lists!$C$11:$C$14,0),0)</f>
        <v>0</v>
      </c>
      <c r="D750" s="216">
        <f>VALUE('Faults data'!I750)</f>
        <v>0</v>
      </c>
      <c r="E750" s="224">
        <f t="shared" si="97"/>
        <v>0</v>
      </c>
      <c r="F750" s="224">
        <f>'Faults data'!M750</f>
        <v>0</v>
      </c>
      <c r="G750" s="224" t="str">
        <f>IF('Faults data'!N750=$G$17,$G$17,".")</f>
        <v>.</v>
      </c>
      <c r="H750" s="224" t="str">
        <f>IF(ISNUMBER('Faults data'!L750),'Faults data'!L750,".")</f>
        <v>.</v>
      </c>
      <c r="I750" s="224">
        <f>IF('Faults data'!S750=Lists!$F$11,0,1)</f>
        <v>1</v>
      </c>
      <c r="J750" s="240" t="str">
        <f t="shared" si="92"/>
        <v>.</v>
      </c>
      <c r="K750" s="241"/>
      <c r="L750" s="230" t="str">
        <f t="shared" si="93"/>
        <v>.</v>
      </c>
      <c r="M750" s="231" t="str">
        <f t="shared" si="94"/>
        <v>.</v>
      </c>
      <c r="N750" s="231" t="str">
        <f t="shared" si="95"/>
        <v>.</v>
      </c>
      <c r="O750" s="231" t="str">
        <f t="shared" si="96"/>
        <v>.</v>
      </c>
      <c r="P750" s="232" t="str">
        <f t="shared" si="98"/>
        <v>.</v>
      </c>
      <c r="Q750" s="233" t="str">
        <f t="shared" si="99"/>
        <v>.</v>
      </c>
      <c r="R750" s="140"/>
      <c r="S750" s="140"/>
      <c r="T750" s="140"/>
      <c r="U750" s="140"/>
      <c r="V750" s="140"/>
      <c r="W750" s="140"/>
      <c r="X750" s="140"/>
      <c r="Y750" s="140"/>
      <c r="Z750" s="14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row>
    <row r="751" spans="1:57" outlineLevel="1" x14ac:dyDescent="0.2">
      <c r="A751" s="234">
        <f>'Faults data'!A751</f>
        <v>734</v>
      </c>
      <c r="B751" s="320">
        <f>'Faults data'!B751</f>
        <v>0</v>
      </c>
      <c r="C751" s="223">
        <f>IFERROR(MATCH('Faults data'!F751,Lists!$C$11:$C$14,0),0)</f>
        <v>0</v>
      </c>
      <c r="D751" s="216">
        <f>VALUE('Faults data'!I751)</f>
        <v>0</v>
      </c>
      <c r="E751" s="224">
        <f t="shared" si="97"/>
        <v>0</v>
      </c>
      <c r="F751" s="224">
        <f>'Faults data'!M751</f>
        <v>0</v>
      </c>
      <c r="G751" s="224" t="str">
        <f>IF('Faults data'!N751=$G$17,$G$17,".")</f>
        <v>.</v>
      </c>
      <c r="H751" s="224" t="str">
        <f>IF(ISNUMBER('Faults data'!L751),'Faults data'!L751,".")</f>
        <v>.</v>
      </c>
      <c r="I751" s="224">
        <f>IF('Faults data'!S751=Lists!$F$11,0,1)</f>
        <v>1</v>
      </c>
      <c r="J751" s="240" t="str">
        <f t="shared" si="92"/>
        <v>.</v>
      </c>
      <c r="K751" s="241"/>
      <c r="L751" s="230" t="str">
        <f t="shared" si="93"/>
        <v>.</v>
      </c>
      <c r="M751" s="231" t="str">
        <f t="shared" si="94"/>
        <v>.</v>
      </c>
      <c r="N751" s="231" t="str">
        <f t="shared" si="95"/>
        <v>.</v>
      </c>
      <c r="O751" s="231" t="str">
        <f t="shared" si="96"/>
        <v>.</v>
      </c>
      <c r="P751" s="232" t="str">
        <f t="shared" si="98"/>
        <v>.</v>
      </c>
      <c r="Q751" s="233" t="str">
        <f t="shared" si="99"/>
        <v>.</v>
      </c>
      <c r="R751" s="140"/>
      <c r="S751" s="140"/>
      <c r="T751" s="140"/>
      <c r="U751" s="140"/>
      <c r="V751" s="140"/>
      <c r="W751" s="140"/>
      <c r="X751" s="140"/>
      <c r="Y751" s="140"/>
      <c r="Z751" s="140"/>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row>
    <row r="752" spans="1:57" outlineLevel="1" x14ac:dyDescent="0.2">
      <c r="A752" s="234">
        <f>'Faults data'!A752</f>
        <v>735</v>
      </c>
      <c r="B752" s="320">
        <f>'Faults data'!B752</f>
        <v>0</v>
      </c>
      <c r="C752" s="223">
        <f>IFERROR(MATCH('Faults data'!F752,Lists!$C$11:$C$14,0),0)</f>
        <v>0</v>
      </c>
      <c r="D752" s="216">
        <f>VALUE('Faults data'!I752)</f>
        <v>0</v>
      </c>
      <c r="E752" s="224">
        <f t="shared" si="97"/>
        <v>0</v>
      </c>
      <c r="F752" s="224">
        <f>'Faults data'!M752</f>
        <v>0</v>
      </c>
      <c r="G752" s="224" t="str">
        <f>IF('Faults data'!N752=$G$17,$G$17,".")</f>
        <v>.</v>
      </c>
      <c r="H752" s="224" t="str">
        <f>IF(ISNUMBER('Faults data'!L752),'Faults data'!L752,".")</f>
        <v>.</v>
      </c>
      <c r="I752" s="224">
        <f>IF('Faults data'!S752=Lists!$F$11,0,1)</f>
        <v>1</v>
      </c>
      <c r="J752" s="240" t="str">
        <f t="shared" si="92"/>
        <v>.</v>
      </c>
      <c r="K752" s="241"/>
      <c r="L752" s="230" t="str">
        <f t="shared" si="93"/>
        <v>.</v>
      </c>
      <c r="M752" s="231" t="str">
        <f t="shared" si="94"/>
        <v>.</v>
      </c>
      <c r="N752" s="231" t="str">
        <f t="shared" si="95"/>
        <v>.</v>
      </c>
      <c r="O752" s="231" t="str">
        <f t="shared" si="96"/>
        <v>.</v>
      </c>
      <c r="P752" s="232" t="str">
        <f t="shared" si="98"/>
        <v>.</v>
      </c>
      <c r="Q752" s="233" t="str">
        <f t="shared" si="99"/>
        <v>.</v>
      </c>
      <c r="R752" s="140"/>
      <c r="S752" s="140"/>
      <c r="T752" s="140"/>
      <c r="U752" s="140"/>
      <c r="V752" s="140"/>
      <c r="W752" s="140"/>
      <c r="X752" s="140"/>
      <c r="Y752" s="140"/>
      <c r="Z752" s="140"/>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row>
    <row r="753" spans="1:57" outlineLevel="1" x14ac:dyDescent="0.2">
      <c r="A753" s="234">
        <f>'Faults data'!A753</f>
        <v>736</v>
      </c>
      <c r="B753" s="320">
        <f>'Faults data'!B753</f>
        <v>0</v>
      </c>
      <c r="C753" s="223">
        <f>IFERROR(MATCH('Faults data'!F753,Lists!$C$11:$C$14,0),0)</f>
        <v>0</v>
      </c>
      <c r="D753" s="216">
        <f>VALUE('Faults data'!I753)</f>
        <v>0</v>
      </c>
      <c r="E753" s="224">
        <f t="shared" si="97"/>
        <v>0</v>
      </c>
      <c r="F753" s="224">
        <f>'Faults data'!M753</f>
        <v>0</v>
      </c>
      <c r="G753" s="224" t="str">
        <f>IF('Faults data'!N753=$G$17,$G$17,".")</f>
        <v>.</v>
      </c>
      <c r="H753" s="224" t="str">
        <f>IF(ISNUMBER('Faults data'!L753),'Faults data'!L753,".")</f>
        <v>.</v>
      </c>
      <c r="I753" s="224">
        <f>IF('Faults data'!S753=Lists!$F$11,0,1)</f>
        <v>1</v>
      </c>
      <c r="J753" s="240" t="str">
        <f t="shared" si="92"/>
        <v>.</v>
      </c>
      <c r="K753" s="241"/>
      <c r="L753" s="230" t="str">
        <f t="shared" si="93"/>
        <v>.</v>
      </c>
      <c r="M753" s="231" t="str">
        <f t="shared" si="94"/>
        <v>.</v>
      </c>
      <c r="N753" s="231" t="str">
        <f t="shared" si="95"/>
        <v>.</v>
      </c>
      <c r="O753" s="231" t="str">
        <f t="shared" si="96"/>
        <v>.</v>
      </c>
      <c r="P753" s="232" t="str">
        <f t="shared" si="98"/>
        <v>.</v>
      </c>
      <c r="Q753" s="233" t="str">
        <f t="shared" si="99"/>
        <v>.</v>
      </c>
      <c r="R753" s="140"/>
      <c r="S753" s="140"/>
      <c r="T753" s="140"/>
      <c r="U753" s="140"/>
      <c r="V753" s="140"/>
      <c r="W753" s="140"/>
      <c r="X753" s="140"/>
      <c r="Y753" s="140"/>
      <c r="Z753" s="140"/>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row>
    <row r="754" spans="1:57" outlineLevel="1" x14ac:dyDescent="0.2">
      <c r="A754" s="234">
        <f>'Faults data'!A754</f>
        <v>737</v>
      </c>
      <c r="B754" s="320">
        <f>'Faults data'!B754</f>
        <v>0</v>
      </c>
      <c r="C754" s="223">
        <f>IFERROR(MATCH('Faults data'!F754,Lists!$C$11:$C$14,0),0)</f>
        <v>0</v>
      </c>
      <c r="D754" s="216">
        <f>VALUE('Faults data'!I754)</f>
        <v>0</v>
      </c>
      <c r="E754" s="224">
        <f t="shared" si="97"/>
        <v>0</v>
      </c>
      <c r="F754" s="224">
        <f>'Faults data'!M754</f>
        <v>0</v>
      </c>
      <c r="G754" s="224" t="str">
        <f>IF('Faults data'!N754=$G$17,$G$17,".")</f>
        <v>.</v>
      </c>
      <c r="H754" s="224" t="str">
        <f>IF(ISNUMBER('Faults data'!L754),'Faults data'!L754,".")</f>
        <v>.</v>
      </c>
      <c r="I754" s="224">
        <f>IF('Faults data'!S754=Lists!$F$11,0,1)</f>
        <v>1</v>
      </c>
      <c r="J754" s="240" t="str">
        <f t="shared" si="92"/>
        <v>.</v>
      </c>
      <c r="K754" s="241"/>
      <c r="L754" s="230" t="str">
        <f t="shared" si="93"/>
        <v>.</v>
      </c>
      <c r="M754" s="231" t="str">
        <f t="shared" si="94"/>
        <v>.</v>
      </c>
      <c r="N754" s="231" t="str">
        <f t="shared" si="95"/>
        <v>.</v>
      </c>
      <c r="O754" s="231" t="str">
        <f t="shared" si="96"/>
        <v>.</v>
      </c>
      <c r="P754" s="232" t="str">
        <f t="shared" si="98"/>
        <v>.</v>
      </c>
      <c r="Q754" s="233" t="str">
        <f t="shared" si="99"/>
        <v>.</v>
      </c>
      <c r="R754" s="140"/>
      <c r="S754" s="140"/>
      <c r="T754" s="140"/>
      <c r="U754" s="140"/>
      <c r="V754" s="140"/>
      <c r="W754" s="140"/>
      <c r="X754" s="140"/>
      <c r="Y754" s="140"/>
      <c r="Z754" s="140"/>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row>
    <row r="755" spans="1:57" outlineLevel="1" x14ac:dyDescent="0.2">
      <c r="A755" s="234">
        <f>'Faults data'!A755</f>
        <v>738</v>
      </c>
      <c r="B755" s="320">
        <f>'Faults data'!B755</f>
        <v>0</v>
      </c>
      <c r="C755" s="223">
        <f>IFERROR(MATCH('Faults data'!F755,Lists!$C$11:$C$14,0),0)</f>
        <v>0</v>
      </c>
      <c r="D755" s="216">
        <f>VALUE('Faults data'!I755)</f>
        <v>0</v>
      </c>
      <c r="E755" s="224">
        <f t="shared" si="97"/>
        <v>0</v>
      </c>
      <c r="F755" s="224">
        <f>'Faults data'!M755</f>
        <v>0</v>
      </c>
      <c r="G755" s="224" t="str">
        <f>IF('Faults data'!N755=$G$17,$G$17,".")</f>
        <v>.</v>
      </c>
      <c r="H755" s="224" t="str">
        <f>IF(ISNUMBER('Faults data'!L755),'Faults data'!L755,".")</f>
        <v>.</v>
      </c>
      <c r="I755" s="224">
        <f>IF('Faults data'!S755=Lists!$F$11,0,1)</f>
        <v>1</v>
      </c>
      <c r="J755" s="240" t="str">
        <f t="shared" si="92"/>
        <v>.</v>
      </c>
      <c r="K755" s="241"/>
      <c r="L755" s="230" t="str">
        <f t="shared" si="93"/>
        <v>.</v>
      </c>
      <c r="M755" s="231" t="str">
        <f t="shared" si="94"/>
        <v>.</v>
      </c>
      <c r="N755" s="231" t="str">
        <f t="shared" si="95"/>
        <v>.</v>
      </c>
      <c r="O755" s="231" t="str">
        <f t="shared" si="96"/>
        <v>.</v>
      </c>
      <c r="P755" s="232" t="str">
        <f t="shared" si="98"/>
        <v>.</v>
      </c>
      <c r="Q755" s="233" t="str">
        <f t="shared" si="99"/>
        <v>.</v>
      </c>
      <c r="R755" s="140"/>
      <c r="S755" s="140"/>
      <c r="T755" s="140"/>
      <c r="U755" s="140"/>
      <c r="V755" s="140"/>
      <c r="W755" s="140"/>
      <c r="X755" s="140"/>
      <c r="Y755" s="140"/>
      <c r="Z755" s="140"/>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row>
    <row r="756" spans="1:57" outlineLevel="1" x14ac:dyDescent="0.2">
      <c r="A756" s="234">
        <f>'Faults data'!A756</f>
        <v>739</v>
      </c>
      <c r="B756" s="320">
        <f>'Faults data'!B756</f>
        <v>0</v>
      </c>
      <c r="C756" s="223">
        <f>IFERROR(MATCH('Faults data'!F756,Lists!$C$11:$C$14,0),0)</f>
        <v>0</v>
      </c>
      <c r="D756" s="216">
        <f>VALUE('Faults data'!I756)</f>
        <v>0</v>
      </c>
      <c r="E756" s="224">
        <f t="shared" si="97"/>
        <v>0</v>
      </c>
      <c r="F756" s="224">
        <f>'Faults data'!M756</f>
        <v>0</v>
      </c>
      <c r="G756" s="224" t="str">
        <f>IF('Faults data'!N756=$G$17,$G$17,".")</f>
        <v>.</v>
      </c>
      <c r="H756" s="224" t="str">
        <f>IF(ISNUMBER('Faults data'!L756),'Faults data'!L756,".")</f>
        <v>.</v>
      </c>
      <c r="I756" s="224">
        <f>IF('Faults data'!S756=Lists!$F$11,0,1)</f>
        <v>1</v>
      </c>
      <c r="J756" s="240" t="str">
        <f t="shared" si="92"/>
        <v>.</v>
      </c>
      <c r="K756" s="241"/>
      <c r="L756" s="230" t="str">
        <f t="shared" si="93"/>
        <v>.</v>
      </c>
      <c r="M756" s="231" t="str">
        <f t="shared" si="94"/>
        <v>.</v>
      </c>
      <c r="N756" s="231" t="str">
        <f t="shared" si="95"/>
        <v>.</v>
      </c>
      <c r="O756" s="231" t="str">
        <f t="shared" si="96"/>
        <v>.</v>
      </c>
      <c r="P756" s="232" t="str">
        <f t="shared" si="98"/>
        <v>.</v>
      </c>
      <c r="Q756" s="233" t="str">
        <f t="shared" si="99"/>
        <v>.</v>
      </c>
      <c r="R756" s="140"/>
      <c r="S756" s="140"/>
      <c r="T756" s="140"/>
      <c r="U756" s="140"/>
      <c r="V756" s="140"/>
      <c r="W756" s="140"/>
      <c r="X756" s="140"/>
      <c r="Y756" s="140"/>
      <c r="Z756" s="140"/>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row>
    <row r="757" spans="1:57" outlineLevel="1" x14ac:dyDescent="0.2">
      <c r="A757" s="234">
        <f>'Faults data'!A757</f>
        <v>740</v>
      </c>
      <c r="B757" s="320">
        <f>'Faults data'!B757</f>
        <v>0</v>
      </c>
      <c r="C757" s="223">
        <f>IFERROR(MATCH('Faults data'!F757,Lists!$C$11:$C$14,0),0)</f>
        <v>0</v>
      </c>
      <c r="D757" s="216">
        <f>VALUE('Faults data'!I757)</f>
        <v>0</v>
      </c>
      <c r="E757" s="224">
        <f t="shared" si="97"/>
        <v>0</v>
      </c>
      <c r="F757" s="224">
        <f>'Faults data'!M757</f>
        <v>0</v>
      </c>
      <c r="G757" s="224" t="str">
        <f>IF('Faults data'!N757=$G$17,$G$17,".")</f>
        <v>.</v>
      </c>
      <c r="H757" s="224" t="str">
        <f>IF(ISNUMBER('Faults data'!L757),'Faults data'!L757,".")</f>
        <v>.</v>
      </c>
      <c r="I757" s="224">
        <f>IF('Faults data'!S757=Lists!$F$11,0,1)</f>
        <v>1</v>
      </c>
      <c r="J757" s="240" t="str">
        <f t="shared" si="92"/>
        <v>.</v>
      </c>
      <c r="K757" s="241"/>
      <c r="L757" s="230" t="str">
        <f t="shared" si="93"/>
        <v>.</v>
      </c>
      <c r="M757" s="231" t="str">
        <f t="shared" si="94"/>
        <v>.</v>
      </c>
      <c r="N757" s="231" t="str">
        <f t="shared" si="95"/>
        <v>.</v>
      </c>
      <c r="O757" s="231" t="str">
        <f t="shared" si="96"/>
        <v>.</v>
      </c>
      <c r="P757" s="232" t="str">
        <f t="shared" si="98"/>
        <v>.</v>
      </c>
      <c r="Q757" s="233" t="str">
        <f t="shared" si="99"/>
        <v>.</v>
      </c>
      <c r="R757" s="140"/>
      <c r="S757" s="140"/>
      <c r="T757" s="140"/>
      <c r="U757" s="140"/>
      <c r="V757" s="140"/>
      <c r="W757" s="140"/>
      <c r="X757" s="140"/>
      <c r="Y757" s="140"/>
      <c r="Z757" s="140"/>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row>
    <row r="758" spans="1:57" outlineLevel="1" x14ac:dyDescent="0.2">
      <c r="A758" s="234">
        <f>'Faults data'!A758</f>
        <v>741</v>
      </c>
      <c r="B758" s="320">
        <f>'Faults data'!B758</f>
        <v>0</v>
      </c>
      <c r="C758" s="223">
        <f>IFERROR(MATCH('Faults data'!F758,Lists!$C$11:$C$14,0),0)</f>
        <v>0</v>
      </c>
      <c r="D758" s="216">
        <f>VALUE('Faults data'!I758)</f>
        <v>0</v>
      </c>
      <c r="E758" s="224">
        <f t="shared" si="97"/>
        <v>0</v>
      </c>
      <c r="F758" s="224">
        <f>'Faults data'!M758</f>
        <v>0</v>
      </c>
      <c r="G758" s="224" t="str">
        <f>IF('Faults data'!N758=$G$17,$G$17,".")</f>
        <v>.</v>
      </c>
      <c r="H758" s="224" t="str">
        <f>IF(ISNUMBER('Faults data'!L758),'Faults data'!L758,".")</f>
        <v>.</v>
      </c>
      <c r="I758" s="224">
        <f>IF('Faults data'!S758=Lists!$F$11,0,1)</f>
        <v>1</v>
      </c>
      <c r="J758" s="240" t="str">
        <f t="shared" si="92"/>
        <v>.</v>
      </c>
      <c r="K758" s="241"/>
      <c r="L758" s="230" t="str">
        <f t="shared" si="93"/>
        <v>.</v>
      </c>
      <c r="M758" s="231" t="str">
        <f t="shared" si="94"/>
        <v>.</v>
      </c>
      <c r="N758" s="231" t="str">
        <f t="shared" si="95"/>
        <v>.</v>
      </c>
      <c r="O758" s="231" t="str">
        <f t="shared" si="96"/>
        <v>.</v>
      </c>
      <c r="P758" s="232" t="str">
        <f t="shared" si="98"/>
        <v>.</v>
      </c>
      <c r="Q758" s="233" t="str">
        <f t="shared" si="99"/>
        <v>.</v>
      </c>
      <c r="R758" s="140"/>
      <c r="S758" s="140"/>
      <c r="T758" s="140"/>
      <c r="U758" s="140"/>
      <c r="V758" s="140"/>
      <c r="W758" s="140"/>
      <c r="X758" s="140"/>
      <c r="Y758" s="140"/>
      <c r="Z758" s="140"/>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row>
    <row r="759" spans="1:57" outlineLevel="1" x14ac:dyDescent="0.2">
      <c r="A759" s="234">
        <f>'Faults data'!A759</f>
        <v>742</v>
      </c>
      <c r="B759" s="320">
        <f>'Faults data'!B759</f>
        <v>0</v>
      </c>
      <c r="C759" s="223">
        <f>IFERROR(MATCH('Faults data'!F759,Lists!$C$11:$C$14,0),0)</f>
        <v>0</v>
      </c>
      <c r="D759" s="216">
        <f>VALUE('Faults data'!I759)</f>
        <v>0</v>
      </c>
      <c r="E759" s="224">
        <f t="shared" si="97"/>
        <v>0</v>
      </c>
      <c r="F759" s="224">
        <f>'Faults data'!M759</f>
        <v>0</v>
      </c>
      <c r="G759" s="224" t="str">
        <f>IF('Faults data'!N759=$G$17,$G$17,".")</f>
        <v>.</v>
      </c>
      <c r="H759" s="224" t="str">
        <f>IF(ISNUMBER('Faults data'!L759),'Faults data'!L759,".")</f>
        <v>.</v>
      </c>
      <c r="I759" s="224">
        <f>IF('Faults data'!S759=Lists!$F$11,0,1)</f>
        <v>1</v>
      </c>
      <c r="J759" s="240" t="str">
        <f t="shared" si="92"/>
        <v>.</v>
      </c>
      <c r="K759" s="241"/>
      <c r="L759" s="230" t="str">
        <f t="shared" si="93"/>
        <v>.</v>
      </c>
      <c r="M759" s="231" t="str">
        <f t="shared" si="94"/>
        <v>.</v>
      </c>
      <c r="N759" s="231" t="str">
        <f t="shared" si="95"/>
        <v>.</v>
      </c>
      <c r="O759" s="231" t="str">
        <f t="shared" si="96"/>
        <v>.</v>
      </c>
      <c r="P759" s="232" t="str">
        <f t="shared" si="98"/>
        <v>.</v>
      </c>
      <c r="Q759" s="233" t="str">
        <f t="shared" si="99"/>
        <v>.</v>
      </c>
      <c r="R759" s="140"/>
      <c r="S759" s="140"/>
      <c r="T759" s="140"/>
      <c r="U759" s="140"/>
      <c r="V759" s="140"/>
      <c r="W759" s="140"/>
      <c r="X759" s="140"/>
      <c r="Y759" s="140"/>
      <c r="Z759" s="140"/>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row>
    <row r="760" spans="1:57" outlineLevel="1" x14ac:dyDescent="0.2">
      <c r="A760" s="234">
        <f>'Faults data'!A760</f>
        <v>743</v>
      </c>
      <c r="B760" s="320">
        <f>'Faults data'!B760</f>
        <v>0</v>
      </c>
      <c r="C760" s="223">
        <f>IFERROR(MATCH('Faults data'!F760,Lists!$C$11:$C$14,0),0)</f>
        <v>0</v>
      </c>
      <c r="D760" s="216">
        <f>VALUE('Faults data'!I760)</f>
        <v>0</v>
      </c>
      <c r="E760" s="224">
        <f t="shared" si="97"/>
        <v>0</v>
      </c>
      <c r="F760" s="224">
        <f>'Faults data'!M760</f>
        <v>0</v>
      </c>
      <c r="G760" s="224" t="str">
        <f>IF('Faults data'!N760=$G$17,$G$17,".")</f>
        <v>.</v>
      </c>
      <c r="H760" s="224" t="str">
        <f>IF(ISNUMBER('Faults data'!L760),'Faults data'!L760,".")</f>
        <v>.</v>
      </c>
      <c r="I760" s="224">
        <f>IF('Faults data'!S760=Lists!$F$11,0,1)</f>
        <v>1</v>
      </c>
      <c r="J760" s="240" t="str">
        <f t="shared" si="92"/>
        <v>.</v>
      </c>
      <c r="K760" s="241"/>
      <c r="L760" s="230" t="str">
        <f t="shared" si="93"/>
        <v>.</v>
      </c>
      <c r="M760" s="231" t="str">
        <f t="shared" si="94"/>
        <v>.</v>
      </c>
      <c r="N760" s="231" t="str">
        <f t="shared" si="95"/>
        <v>.</v>
      </c>
      <c r="O760" s="231" t="str">
        <f t="shared" si="96"/>
        <v>.</v>
      </c>
      <c r="P760" s="232" t="str">
        <f t="shared" si="98"/>
        <v>.</v>
      </c>
      <c r="Q760" s="233" t="str">
        <f t="shared" si="99"/>
        <v>.</v>
      </c>
      <c r="R760" s="140"/>
      <c r="S760" s="140"/>
      <c r="T760" s="140"/>
      <c r="U760" s="140"/>
      <c r="V760" s="140"/>
      <c r="W760" s="140"/>
      <c r="X760" s="140"/>
      <c r="Y760" s="140"/>
      <c r="Z760" s="14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row>
    <row r="761" spans="1:57" outlineLevel="1" x14ac:dyDescent="0.2">
      <c r="A761" s="234">
        <f>'Faults data'!A761</f>
        <v>744</v>
      </c>
      <c r="B761" s="320">
        <f>'Faults data'!B761</f>
        <v>0</v>
      </c>
      <c r="C761" s="223">
        <f>IFERROR(MATCH('Faults data'!F761,Lists!$C$11:$C$14,0),0)</f>
        <v>0</v>
      </c>
      <c r="D761" s="216">
        <f>VALUE('Faults data'!I761)</f>
        <v>0</v>
      </c>
      <c r="E761" s="224">
        <f t="shared" si="97"/>
        <v>0</v>
      </c>
      <c r="F761" s="224">
        <f>'Faults data'!M761</f>
        <v>0</v>
      </c>
      <c r="G761" s="224" t="str">
        <f>IF('Faults data'!N761=$G$17,$G$17,".")</f>
        <v>.</v>
      </c>
      <c r="H761" s="224" t="str">
        <f>IF(ISNUMBER('Faults data'!L761),'Faults data'!L761,".")</f>
        <v>.</v>
      </c>
      <c r="I761" s="224">
        <f>IF('Faults data'!S761=Lists!$F$11,0,1)</f>
        <v>1</v>
      </c>
      <c r="J761" s="240" t="str">
        <f t="shared" si="92"/>
        <v>.</v>
      </c>
      <c r="K761" s="241"/>
      <c r="L761" s="230" t="str">
        <f t="shared" si="93"/>
        <v>.</v>
      </c>
      <c r="M761" s="231" t="str">
        <f t="shared" si="94"/>
        <v>.</v>
      </c>
      <c r="N761" s="231" t="str">
        <f t="shared" si="95"/>
        <v>.</v>
      </c>
      <c r="O761" s="231" t="str">
        <f t="shared" si="96"/>
        <v>.</v>
      </c>
      <c r="P761" s="232" t="str">
        <f t="shared" si="98"/>
        <v>.</v>
      </c>
      <c r="Q761" s="233" t="str">
        <f t="shared" si="99"/>
        <v>.</v>
      </c>
      <c r="R761" s="140"/>
      <c r="S761" s="140"/>
      <c r="T761" s="140"/>
      <c r="U761" s="140"/>
      <c r="V761" s="140"/>
      <c r="W761" s="140"/>
      <c r="X761" s="140"/>
      <c r="Y761" s="140"/>
      <c r="Z761" s="140"/>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row>
    <row r="762" spans="1:57" outlineLevel="1" x14ac:dyDescent="0.2">
      <c r="A762" s="234">
        <f>'Faults data'!A762</f>
        <v>745</v>
      </c>
      <c r="B762" s="320">
        <f>'Faults data'!B762</f>
        <v>0</v>
      </c>
      <c r="C762" s="223">
        <f>IFERROR(MATCH('Faults data'!F762,Lists!$C$11:$C$14,0),0)</f>
        <v>0</v>
      </c>
      <c r="D762" s="216">
        <f>VALUE('Faults data'!I762)</f>
        <v>0</v>
      </c>
      <c r="E762" s="224">
        <f t="shared" si="97"/>
        <v>0</v>
      </c>
      <c r="F762" s="224">
        <f>'Faults data'!M762</f>
        <v>0</v>
      </c>
      <c r="G762" s="224" t="str">
        <f>IF('Faults data'!N762=$G$17,$G$17,".")</f>
        <v>.</v>
      </c>
      <c r="H762" s="224" t="str">
        <f>IF(ISNUMBER('Faults data'!L762),'Faults data'!L762,".")</f>
        <v>.</v>
      </c>
      <c r="I762" s="224">
        <f>IF('Faults data'!S762=Lists!$F$11,0,1)</f>
        <v>1</v>
      </c>
      <c r="J762" s="240" t="str">
        <f t="shared" si="92"/>
        <v>.</v>
      </c>
      <c r="K762" s="241"/>
      <c r="L762" s="230" t="str">
        <f t="shared" si="93"/>
        <v>.</v>
      </c>
      <c r="M762" s="231" t="str">
        <f t="shared" si="94"/>
        <v>.</v>
      </c>
      <c r="N762" s="231" t="str">
        <f t="shared" si="95"/>
        <v>.</v>
      </c>
      <c r="O762" s="231" t="str">
        <f t="shared" si="96"/>
        <v>.</v>
      </c>
      <c r="P762" s="232" t="str">
        <f t="shared" si="98"/>
        <v>.</v>
      </c>
      <c r="Q762" s="233" t="str">
        <f t="shared" si="99"/>
        <v>.</v>
      </c>
      <c r="R762" s="140"/>
      <c r="S762" s="140"/>
      <c r="T762" s="140"/>
      <c r="U762" s="140"/>
      <c r="V762" s="140"/>
      <c r="W762" s="140"/>
      <c r="X762" s="140"/>
      <c r="Y762" s="140"/>
      <c r="Z762" s="140"/>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row>
    <row r="763" spans="1:57" outlineLevel="1" x14ac:dyDescent="0.2">
      <c r="A763" s="234">
        <f>'Faults data'!A763</f>
        <v>746</v>
      </c>
      <c r="B763" s="320">
        <f>'Faults data'!B763</f>
        <v>0</v>
      </c>
      <c r="C763" s="223">
        <f>IFERROR(MATCH('Faults data'!F763,Lists!$C$11:$C$14,0),0)</f>
        <v>0</v>
      </c>
      <c r="D763" s="216">
        <f>VALUE('Faults data'!I763)</f>
        <v>0</v>
      </c>
      <c r="E763" s="224">
        <f t="shared" si="97"/>
        <v>0</v>
      </c>
      <c r="F763" s="224">
        <f>'Faults data'!M763</f>
        <v>0</v>
      </c>
      <c r="G763" s="224" t="str">
        <f>IF('Faults data'!N763=$G$17,$G$17,".")</f>
        <v>.</v>
      </c>
      <c r="H763" s="224" t="str">
        <f>IF(ISNUMBER('Faults data'!L763),'Faults data'!L763,".")</f>
        <v>.</v>
      </c>
      <c r="I763" s="224">
        <f>IF('Faults data'!S763=Lists!$F$11,0,1)</f>
        <v>1</v>
      </c>
      <c r="J763" s="240" t="str">
        <f t="shared" si="92"/>
        <v>.</v>
      </c>
      <c r="K763" s="241"/>
      <c r="L763" s="230" t="str">
        <f t="shared" si="93"/>
        <v>.</v>
      </c>
      <c r="M763" s="231" t="str">
        <f t="shared" si="94"/>
        <v>.</v>
      </c>
      <c r="N763" s="231" t="str">
        <f t="shared" si="95"/>
        <v>.</v>
      </c>
      <c r="O763" s="231" t="str">
        <f t="shared" si="96"/>
        <v>.</v>
      </c>
      <c r="P763" s="232" t="str">
        <f t="shared" si="98"/>
        <v>.</v>
      </c>
      <c r="Q763" s="233" t="str">
        <f t="shared" si="99"/>
        <v>.</v>
      </c>
      <c r="R763" s="140"/>
      <c r="S763" s="140"/>
      <c r="T763" s="140"/>
      <c r="U763" s="140"/>
      <c r="V763" s="140"/>
      <c r="W763" s="140"/>
      <c r="X763" s="140"/>
      <c r="Y763" s="140"/>
      <c r="Z763" s="140"/>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row>
    <row r="764" spans="1:57" outlineLevel="1" x14ac:dyDescent="0.2">
      <c r="A764" s="234">
        <f>'Faults data'!A764</f>
        <v>747</v>
      </c>
      <c r="B764" s="320">
        <f>'Faults data'!B764</f>
        <v>0</v>
      </c>
      <c r="C764" s="223">
        <f>IFERROR(MATCH('Faults data'!F764,Lists!$C$11:$C$14,0),0)</f>
        <v>0</v>
      </c>
      <c r="D764" s="216">
        <f>VALUE('Faults data'!I764)</f>
        <v>0</v>
      </c>
      <c r="E764" s="224">
        <f t="shared" si="97"/>
        <v>0</v>
      </c>
      <c r="F764" s="224">
        <f>'Faults data'!M764</f>
        <v>0</v>
      </c>
      <c r="G764" s="224" t="str">
        <f>IF('Faults data'!N764=$G$17,$G$17,".")</f>
        <v>.</v>
      </c>
      <c r="H764" s="224" t="str">
        <f>IF(ISNUMBER('Faults data'!L764),'Faults data'!L764,".")</f>
        <v>.</v>
      </c>
      <c r="I764" s="224">
        <f>IF('Faults data'!S764=Lists!$F$11,0,1)</f>
        <v>1</v>
      </c>
      <c r="J764" s="240" t="str">
        <f t="shared" si="92"/>
        <v>.</v>
      </c>
      <c r="K764" s="241"/>
      <c r="L764" s="230" t="str">
        <f t="shared" si="93"/>
        <v>.</v>
      </c>
      <c r="M764" s="231" t="str">
        <f t="shared" si="94"/>
        <v>.</v>
      </c>
      <c r="N764" s="231" t="str">
        <f t="shared" si="95"/>
        <v>.</v>
      </c>
      <c r="O764" s="231" t="str">
        <f t="shared" si="96"/>
        <v>.</v>
      </c>
      <c r="P764" s="232" t="str">
        <f t="shared" si="98"/>
        <v>.</v>
      </c>
      <c r="Q764" s="233" t="str">
        <f t="shared" si="99"/>
        <v>.</v>
      </c>
      <c r="R764" s="140"/>
      <c r="S764" s="140"/>
      <c r="T764" s="140"/>
      <c r="U764" s="140"/>
      <c r="V764" s="140"/>
      <c r="W764" s="140"/>
      <c r="X764" s="140"/>
      <c r="Y764" s="140"/>
      <c r="Z764" s="140"/>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row>
    <row r="765" spans="1:57" outlineLevel="1" x14ac:dyDescent="0.2">
      <c r="A765" s="234">
        <f>'Faults data'!A765</f>
        <v>748</v>
      </c>
      <c r="B765" s="320">
        <f>'Faults data'!B765</f>
        <v>0</v>
      </c>
      <c r="C765" s="223">
        <f>IFERROR(MATCH('Faults data'!F765,Lists!$C$11:$C$14,0),0)</f>
        <v>0</v>
      </c>
      <c r="D765" s="216">
        <f>VALUE('Faults data'!I765)</f>
        <v>0</v>
      </c>
      <c r="E765" s="224">
        <f t="shared" si="97"/>
        <v>0</v>
      </c>
      <c r="F765" s="224">
        <f>'Faults data'!M765</f>
        <v>0</v>
      </c>
      <c r="G765" s="224" t="str">
        <f>IF('Faults data'!N765=$G$17,$G$17,".")</f>
        <v>.</v>
      </c>
      <c r="H765" s="224" t="str">
        <f>IF(ISNUMBER('Faults data'!L765),'Faults data'!L765,".")</f>
        <v>.</v>
      </c>
      <c r="I765" s="224">
        <f>IF('Faults data'!S765=Lists!$F$11,0,1)</f>
        <v>1</v>
      </c>
      <c r="J765" s="240" t="str">
        <f t="shared" si="92"/>
        <v>.</v>
      </c>
      <c r="K765" s="241"/>
      <c r="L765" s="230" t="str">
        <f t="shared" si="93"/>
        <v>.</v>
      </c>
      <c r="M765" s="231" t="str">
        <f t="shared" si="94"/>
        <v>.</v>
      </c>
      <c r="N765" s="231" t="str">
        <f t="shared" si="95"/>
        <v>.</v>
      </c>
      <c r="O765" s="231" t="str">
        <f t="shared" si="96"/>
        <v>.</v>
      </c>
      <c r="P765" s="232" t="str">
        <f t="shared" si="98"/>
        <v>.</v>
      </c>
      <c r="Q765" s="233" t="str">
        <f t="shared" si="99"/>
        <v>.</v>
      </c>
      <c r="R765" s="140"/>
      <c r="S765" s="140"/>
      <c r="T765" s="140"/>
      <c r="U765" s="140"/>
      <c r="V765" s="140"/>
      <c r="W765" s="140"/>
      <c r="X765" s="140"/>
      <c r="Y765" s="140"/>
      <c r="Z765" s="140"/>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row>
    <row r="766" spans="1:57" outlineLevel="1" x14ac:dyDescent="0.2">
      <c r="A766" s="234">
        <f>'Faults data'!A766</f>
        <v>749</v>
      </c>
      <c r="B766" s="320">
        <f>'Faults data'!B766</f>
        <v>0</v>
      </c>
      <c r="C766" s="223">
        <f>IFERROR(MATCH('Faults data'!F766,Lists!$C$11:$C$14,0),0)</f>
        <v>0</v>
      </c>
      <c r="D766" s="216">
        <f>VALUE('Faults data'!I766)</f>
        <v>0</v>
      </c>
      <c r="E766" s="224">
        <f t="shared" si="97"/>
        <v>0</v>
      </c>
      <c r="F766" s="224">
        <f>'Faults data'!M766</f>
        <v>0</v>
      </c>
      <c r="G766" s="224" t="str">
        <f>IF('Faults data'!N766=$G$17,$G$17,".")</f>
        <v>.</v>
      </c>
      <c r="H766" s="224" t="str">
        <f>IF(ISNUMBER('Faults data'!L766),'Faults data'!L766,".")</f>
        <v>.</v>
      </c>
      <c r="I766" s="224">
        <f>IF('Faults data'!S766=Lists!$F$11,0,1)</f>
        <v>1</v>
      </c>
      <c r="J766" s="240" t="str">
        <f t="shared" si="92"/>
        <v>.</v>
      </c>
      <c r="K766" s="241"/>
      <c r="L766" s="230" t="str">
        <f t="shared" si="93"/>
        <v>.</v>
      </c>
      <c r="M766" s="231" t="str">
        <f t="shared" si="94"/>
        <v>.</v>
      </c>
      <c r="N766" s="231" t="str">
        <f t="shared" si="95"/>
        <v>.</v>
      </c>
      <c r="O766" s="231" t="str">
        <f t="shared" si="96"/>
        <v>.</v>
      </c>
      <c r="P766" s="232" t="str">
        <f t="shared" si="98"/>
        <v>.</v>
      </c>
      <c r="Q766" s="233" t="str">
        <f t="shared" si="99"/>
        <v>.</v>
      </c>
      <c r="R766" s="140"/>
      <c r="S766" s="140"/>
      <c r="T766" s="140"/>
      <c r="U766" s="140"/>
      <c r="V766" s="140"/>
      <c r="W766" s="140"/>
      <c r="X766" s="140"/>
      <c r="Y766" s="140"/>
      <c r="Z766" s="140"/>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row>
    <row r="767" spans="1:57" outlineLevel="1" x14ac:dyDescent="0.2">
      <c r="A767" s="234">
        <f>'Faults data'!A767</f>
        <v>750</v>
      </c>
      <c r="B767" s="320">
        <f>'Faults data'!B767</f>
        <v>0</v>
      </c>
      <c r="C767" s="223">
        <f>IFERROR(MATCH('Faults data'!F767,Lists!$C$11:$C$14,0),0)</f>
        <v>0</v>
      </c>
      <c r="D767" s="216">
        <f>VALUE('Faults data'!I767)</f>
        <v>0</v>
      </c>
      <c r="E767" s="224">
        <f t="shared" si="97"/>
        <v>0</v>
      </c>
      <c r="F767" s="224">
        <f>'Faults data'!M767</f>
        <v>0</v>
      </c>
      <c r="G767" s="224" t="str">
        <f>IF('Faults data'!N767=$G$17,$G$17,".")</f>
        <v>.</v>
      </c>
      <c r="H767" s="224" t="str">
        <f>IF(ISNUMBER('Faults data'!L767),'Faults data'!L767,".")</f>
        <v>.</v>
      </c>
      <c r="I767" s="224">
        <f>IF('Faults data'!S767=Lists!$F$11,0,1)</f>
        <v>1</v>
      </c>
      <c r="J767" s="240" t="str">
        <f t="shared" si="92"/>
        <v>.</v>
      </c>
      <c r="K767" s="241"/>
      <c r="L767" s="230" t="str">
        <f t="shared" si="93"/>
        <v>.</v>
      </c>
      <c r="M767" s="231" t="str">
        <f t="shared" si="94"/>
        <v>.</v>
      </c>
      <c r="N767" s="231" t="str">
        <f t="shared" si="95"/>
        <v>.</v>
      </c>
      <c r="O767" s="231" t="str">
        <f t="shared" si="96"/>
        <v>.</v>
      </c>
      <c r="P767" s="232" t="str">
        <f t="shared" si="98"/>
        <v>.</v>
      </c>
      <c r="Q767" s="233" t="str">
        <f t="shared" si="99"/>
        <v>.</v>
      </c>
      <c r="R767" s="140"/>
      <c r="S767" s="140"/>
      <c r="T767" s="140"/>
      <c r="U767" s="140"/>
      <c r="V767" s="140"/>
      <c r="W767" s="140"/>
      <c r="X767" s="140"/>
      <c r="Y767" s="140"/>
      <c r="Z767" s="140"/>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row>
    <row r="768" spans="1:57" outlineLevel="1" x14ac:dyDescent="0.2">
      <c r="A768" s="234">
        <f>'Faults data'!A768</f>
        <v>751</v>
      </c>
      <c r="B768" s="320">
        <f>'Faults data'!B768</f>
        <v>0</v>
      </c>
      <c r="C768" s="223">
        <f>IFERROR(MATCH('Faults data'!F768,Lists!$C$11:$C$14,0),0)</f>
        <v>0</v>
      </c>
      <c r="D768" s="216">
        <f>VALUE('Faults data'!I768)</f>
        <v>0</v>
      </c>
      <c r="E768" s="224">
        <f t="shared" si="97"/>
        <v>0</v>
      </c>
      <c r="F768" s="224">
        <f>'Faults data'!M768</f>
        <v>0</v>
      </c>
      <c r="G768" s="224" t="str">
        <f>IF('Faults data'!N768=$G$17,$G$17,".")</f>
        <v>.</v>
      </c>
      <c r="H768" s="224" t="str">
        <f>IF(ISNUMBER('Faults data'!L768),'Faults data'!L768,".")</f>
        <v>.</v>
      </c>
      <c r="I768" s="224">
        <f>IF('Faults data'!S768=Lists!$F$11,0,1)</f>
        <v>1</v>
      </c>
      <c r="J768" s="240" t="str">
        <f t="shared" si="92"/>
        <v>.</v>
      </c>
      <c r="K768" s="241"/>
      <c r="L768" s="230" t="str">
        <f t="shared" si="93"/>
        <v>.</v>
      </c>
      <c r="M768" s="231" t="str">
        <f t="shared" si="94"/>
        <v>.</v>
      </c>
      <c r="N768" s="231" t="str">
        <f t="shared" si="95"/>
        <v>.</v>
      </c>
      <c r="O768" s="231" t="str">
        <f t="shared" si="96"/>
        <v>.</v>
      </c>
      <c r="P768" s="232" t="str">
        <f t="shared" si="98"/>
        <v>.</v>
      </c>
      <c r="Q768" s="233" t="str">
        <f t="shared" si="99"/>
        <v>.</v>
      </c>
      <c r="R768" s="140"/>
      <c r="S768" s="140"/>
      <c r="T768" s="140"/>
      <c r="U768" s="140"/>
      <c r="V768" s="140"/>
      <c r="W768" s="140"/>
      <c r="X768" s="140"/>
      <c r="Y768" s="140"/>
      <c r="Z768" s="140"/>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row>
    <row r="769" spans="1:57" outlineLevel="1" x14ac:dyDescent="0.2">
      <c r="A769" s="234">
        <f>'Faults data'!A769</f>
        <v>752</v>
      </c>
      <c r="B769" s="320">
        <f>'Faults data'!B769</f>
        <v>0</v>
      </c>
      <c r="C769" s="223">
        <f>IFERROR(MATCH('Faults data'!F769,Lists!$C$11:$C$14,0),0)</f>
        <v>0</v>
      </c>
      <c r="D769" s="216">
        <f>VALUE('Faults data'!I769)</f>
        <v>0</v>
      </c>
      <c r="E769" s="224">
        <f t="shared" si="97"/>
        <v>0</v>
      </c>
      <c r="F769" s="224">
        <f>'Faults data'!M769</f>
        <v>0</v>
      </c>
      <c r="G769" s="224" t="str">
        <f>IF('Faults data'!N769=$G$17,$G$17,".")</f>
        <v>.</v>
      </c>
      <c r="H769" s="224" t="str">
        <f>IF(ISNUMBER('Faults data'!L769),'Faults data'!L769,".")</f>
        <v>.</v>
      </c>
      <c r="I769" s="224">
        <f>IF('Faults data'!S769=Lists!$F$11,0,1)</f>
        <v>1</v>
      </c>
      <c r="J769" s="240" t="str">
        <f t="shared" si="92"/>
        <v>.</v>
      </c>
      <c r="K769" s="241"/>
      <c r="L769" s="230" t="str">
        <f t="shared" si="93"/>
        <v>.</v>
      </c>
      <c r="M769" s="231" t="str">
        <f t="shared" si="94"/>
        <v>.</v>
      </c>
      <c r="N769" s="231" t="str">
        <f t="shared" si="95"/>
        <v>.</v>
      </c>
      <c r="O769" s="231" t="str">
        <f t="shared" si="96"/>
        <v>.</v>
      </c>
      <c r="P769" s="232" t="str">
        <f t="shared" si="98"/>
        <v>.</v>
      </c>
      <c r="Q769" s="233" t="str">
        <f t="shared" si="99"/>
        <v>.</v>
      </c>
      <c r="R769" s="140"/>
      <c r="S769" s="140"/>
      <c r="T769" s="140"/>
      <c r="U769" s="140"/>
      <c r="V769" s="140"/>
      <c r="W769" s="140"/>
      <c r="X769" s="140"/>
      <c r="Y769" s="140"/>
      <c r="Z769" s="140"/>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row>
    <row r="770" spans="1:57" outlineLevel="1" x14ac:dyDescent="0.2">
      <c r="A770" s="234">
        <f>'Faults data'!A770</f>
        <v>753</v>
      </c>
      <c r="B770" s="320">
        <f>'Faults data'!B770</f>
        <v>0</v>
      </c>
      <c r="C770" s="223">
        <f>IFERROR(MATCH('Faults data'!F770,Lists!$C$11:$C$14,0),0)</f>
        <v>0</v>
      </c>
      <c r="D770" s="216">
        <f>VALUE('Faults data'!I770)</f>
        <v>0</v>
      </c>
      <c r="E770" s="224">
        <f t="shared" si="97"/>
        <v>0</v>
      </c>
      <c r="F770" s="224">
        <f>'Faults data'!M770</f>
        <v>0</v>
      </c>
      <c r="G770" s="224" t="str">
        <f>IF('Faults data'!N770=$G$17,$G$17,".")</f>
        <v>.</v>
      </c>
      <c r="H770" s="224" t="str">
        <f>IF(ISNUMBER('Faults data'!L770),'Faults data'!L770,".")</f>
        <v>.</v>
      </c>
      <c r="I770" s="224">
        <f>IF('Faults data'!S770=Lists!$F$11,0,1)</f>
        <v>1</v>
      </c>
      <c r="J770" s="240" t="str">
        <f t="shared" si="92"/>
        <v>.</v>
      </c>
      <c r="K770" s="241"/>
      <c r="L770" s="230" t="str">
        <f t="shared" si="93"/>
        <v>.</v>
      </c>
      <c r="M770" s="231" t="str">
        <f t="shared" si="94"/>
        <v>.</v>
      </c>
      <c r="N770" s="231" t="str">
        <f t="shared" si="95"/>
        <v>.</v>
      </c>
      <c r="O770" s="231" t="str">
        <f t="shared" si="96"/>
        <v>.</v>
      </c>
      <c r="P770" s="232" t="str">
        <f t="shared" si="98"/>
        <v>.</v>
      </c>
      <c r="Q770" s="233" t="str">
        <f t="shared" si="99"/>
        <v>.</v>
      </c>
      <c r="R770" s="140"/>
      <c r="S770" s="140"/>
      <c r="T770" s="140"/>
      <c r="U770" s="140"/>
      <c r="V770" s="140"/>
      <c r="W770" s="140"/>
      <c r="X770" s="140"/>
      <c r="Y770" s="140"/>
      <c r="Z770" s="14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row>
    <row r="771" spans="1:57" outlineLevel="1" x14ac:dyDescent="0.2">
      <c r="A771" s="234">
        <f>'Faults data'!A771</f>
        <v>754</v>
      </c>
      <c r="B771" s="320">
        <f>'Faults data'!B771</f>
        <v>0</v>
      </c>
      <c r="C771" s="223">
        <f>IFERROR(MATCH('Faults data'!F771,Lists!$C$11:$C$14,0),0)</f>
        <v>0</v>
      </c>
      <c r="D771" s="216">
        <f>VALUE('Faults data'!I771)</f>
        <v>0</v>
      </c>
      <c r="E771" s="224">
        <f t="shared" si="97"/>
        <v>0</v>
      </c>
      <c r="F771" s="224">
        <f>'Faults data'!M771</f>
        <v>0</v>
      </c>
      <c r="G771" s="224" t="str">
        <f>IF('Faults data'!N771=$G$17,$G$17,".")</f>
        <v>.</v>
      </c>
      <c r="H771" s="224" t="str">
        <f>IF(ISNUMBER('Faults data'!L771),'Faults data'!L771,".")</f>
        <v>.</v>
      </c>
      <c r="I771" s="224">
        <f>IF('Faults data'!S771=Lists!$F$11,0,1)</f>
        <v>1</v>
      </c>
      <c r="J771" s="240" t="str">
        <f t="shared" si="92"/>
        <v>.</v>
      </c>
      <c r="K771" s="241"/>
      <c r="L771" s="230" t="str">
        <f t="shared" si="93"/>
        <v>.</v>
      </c>
      <c r="M771" s="231" t="str">
        <f t="shared" si="94"/>
        <v>.</v>
      </c>
      <c r="N771" s="231" t="str">
        <f t="shared" si="95"/>
        <v>.</v>
      </c>
      <c r="O771" s="231" t="str">
        <f t="shared" si="96"/>
        <v>.</v>
      </c>
      <c r="P771" s="232" t="str">
        <f t="shared" si="98"/>
        <v>.</v>
      </c>
      <c r="Q771" s="233" t="str">
        <f t="shared" si="99"/>
        <v>.</v>
      </c>
      <c r="R771" s="140"/>
      <c r="S771" s="140"/>
      <c r="T771" s="140"/>
      <c r="U771" s="140"/>
      <c r="V771" s="140"/>
      <c r="W771" s="140"/>
      <c r="X771" s="140"/>
      <c r="Y771" s="140"/>
      <c r="Z771" s="140"/>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row>
    <row r="772" spans="1:57" outlineLevel="1" x14ac:dyDescent="0.2">
      <c r="A772" s="234">
        <f>'Faults data'!A772</f>
        <v>755</v>
      </c>
      <c r="B772" s="320">
        <f>'Faults data'!B772</f>
        <v>0</v>
      </c>
      <c r="C772" s="223">
        <f>IFERROR(MATCH('Faults data'!F772,Lists!$C$11:$C$14,0),0)</f>
        <v>0</v>
      </c>
      <c r="D772" s="216">
        <f>VALUE('Faults data'!I772)</f>
        <v>0</v>
      </c>
      <c r="E772" s="224">
        <f t="shared" si="97"/>
        <v>0</v>
      </c>
      <c r="F772" s="224">
        <f>'Faults data'!M772</f>
        <v>0</v>
      </c>
      <c r="G772" s="224" t="str">
        <f>IF('Faults data'!N772=$G$17,$G$17,".")</f>
        <v>.</v>
      </c>
      <c r="H772" s="224" t="str">
        <f>IF(ISNUMBER('Faults data'!L772),'Faults data'!L772,".")</f>
        <v>.</v>
      </c>
      <c r="I772" s="224">
        <f>IF('Faults data'!S772=Lists!$F$11,0,1)</f>
        <v>1</v>
      </c>
      <c r="J772" s="240" t="str">
        <f t="shared" si="92"/>
        <v>.</v>
      </c>
      <c r="K772" s="241"/>
      <c r="L772" s="230" t="str">
        <f t="shared" si="93"/>
        <v>.</v>
      </c>
      <c r="M772" s="231" t="str">
        <f t="shared" si="94"/>
        <v>.</v>
      </c>
      <c r="N772" s="231" t="str">
        <f t="shared" si="95"/>
        <v>.</v>
      </c>
      <c r="O772" s="231" t="str">
        <f t="shared" si="96"/>
        <v>.</v>
      </c>
      <c r="P772" s="232" t="str">
        <f t="shared" si="98"/>
        <v>.</v>
      </c>
      <c r="Q772" s="233" t="str">
        <f t="shared" si="99"/>
        <v>.</v>
      </c>
      <c r="R772" s="140"/>
      <c r="S772" s="140"/>
      <c r="T772" s="140"/>
      <c r="U772" s="140"/>
      <c r="V772" s="140"/>
      <c r="W772" s="140"/>
      <c r="X772" s="140"/>
      <c r="Y772" s="140"/>
      <c r="Z772" s="140"/>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row>
    <row r="773" spans="1:57" outlineLevel="1" x14ac:dyDescent="0.2">
      <c r="A773" s="234">
        <f>'Faults data'!A773</f>
        <v>756</v>
      </c>
      <c r="B773" s="320">
        <f>'Faults data'!B773</f>
        <v>0</v>
      </c>
      <c r="C773" s="223">
        <f>IFERROR(MATCH('Faults data'!F773,Lists!$C$11:$C$14,0),0)</f>
        <v>0</v>
      </c>
      <c r="D773" s="216">
        <f>VALUE('Faults data'!I773)</f>
        <v>0</v>
      </c>
      <c r="E773" s="224">
        <f t="shared" si="97"/>
        <v>0</v>
      </c>
      <c r="F773" s="224">
        <f>'Faults data'!M773</f>
        <v>0</v>
      </c>
      <c r="G773" s="224" t="str">
        <f>IF('Faults data'!N773=$G$17,$G$17,".")</f>
        <v>.</v>
      </c>
      <c r="H773" s="224" t="str">
        <f>IF(ISNUMBER('Faults data'!L773),'Faults data'!L773,".")</f>
        <v>.</v>
      </c>
      <c r="I773" s="224">
        <f>IF('Faults data'!S773=Lists!$F$11,0,1)</f>
        <v>1</v>
      </c>
      <c r="J773" s="240" t="str">
        <f t="shared" si="92"/>
        <v>.</v>
      </c>
      <c r="K773" s="241"/>
      <c r="L773" s="230" t="str">
        <f t="shared" si="93"/>
        <v>.</v>
      </c>
      <c r="M773" s="231" t="str">
        <f t="shared" si="94"/>
        <v>.</v>
      </c>
      <c r="N773" s="231" t="str">
        <f t="shared" si="95"/>
        <v>.</v>
      </c>
      <c r="O773" s="231" t="str">
        <f t="shared" si="96"/>
        <v>.</v>
      </c>
      <c r="P773" s="232" t="str">
        <f t="shared" si="98"/>
        <v>.</v>
      </c>
      <c r="Q773" s="233" t="str">
        <f t="shared" si="99"/>
        <v>.</v>
      </c>
      <c r="R773" s="140"/>
      <c r="S773" s="140"/>
      <c r="T773" s="140"/>
      <c r="U773" s="140"/>
      <c r="V773" s="140"/>
      <c r="W773" s="140"/>
      <c r="X773" s="140"/>
      <c r="Y773" s="140"/>
      <c r="Z773" s="140"/>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row>
    <row r="774" spans="1:57" outlineLevel="1" x14ac:dyDescent="0.2">
      <c r="A774" s="234">
        <f>'Faults data'!A774</f>
        <v>757</v>
      </c>
      <c r="B774" s="320">
        <f>'Faults data'!B774</f>
        <v>0</v>
      </c>
      <c r="C774" s="223">
        <f>IFERROR(MATCH('Faults data'!F774,Lists!$C$11:$C$14,0),0)</f>
        <v>0</v>
      </c>
      <c r="D774" s="216">
        <f>VALUE('Faults data'!I774)</f>
        <v>0</v>
      </c>
      <c r="E774" s="224">
        <f t="shared" si="97"/>
        <v>0</v>
      </c>
      <c r="F774" s="224">
        <f>'Faults data'!M774</f>
        <v>0</v>
      </c>
      <c r="G774" s="224" t="str">
        <f>IF('Faults data'!N774=$G$17,$G$17,".")</f>
        <v>.</v>
      </c>
      <c r="H774" s="224" t="str">
        <f>IF(ISNUMBER('Faults data'!L774),'Faults data'!L774,".")</f>
        <v>.</v>
      </c>
      <c r="I774" s="224">
        <f>IF('Faults data'!S774=Lists!$F$11,0,1)</f>
        <v>1</v>
      </c>
      <c r="J774" s="240" t="str">
        <f t="shared" si="92"/>
        <v>.</v>
      </c>
      <c r="K774" s="241"/>
      <c r="L774" s="230" t="str">
        <f t="shared" si="93"/>
        <v>.</v>
      </c>
      <c r="M774" s="231" t="str">
        <f t="shared" si="94"/>
        <v>.</v>
      </c>
      <c r="N774" s="231" t="str">
        <f t="shared" si="95"/>
        <v>.</v>
      </c>
      <c r="O774" s="231" t="str">
        <f t="shared" si="96"/>
        <v>.</v>
      </c>
      <c r="P774" s="232" t="str">
        <f t="shared" si="98"/>
        <v>.</v>
      </c>
      <c r="Q774" s="233" t="str">
        <f t="shared" si="99"/>
        <v>.</v>
      </c>
      <c r="R774" s="140"/>
      <c r="S774" s="140"/>
      <c r="T774" s="140"/>
      <c r="U774" s="140"/>
      <c r="V774" s="140"/>
      <c r="W774" s="140"/>
      <c r="X774" s="140"/>
      <c r="Y774" s="140"/>
      <c r="Z774" s="140"/>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row>
    <row r="775" spans="1:57" outlineLevel="1" x14ac:dyDescent="0.2">
      <c r="A775" s="234">
        <f>'Faults data'!A775</f>
        <v>758</v>
      </c>
      <c r="B775" s="320">
        <f>'Faults data'!B775</f>
        <v>0</v>
      </c>
      <c r="C775" s="223">
        <f>IFERROR(MATCH('Faults data'!F775,Lists!$C$11:$C$14,0),0)</f>
        <v>0</v>
      </c>
      <c r="D775" s="216">
        <f>VALUE('Faults data'!I775)</f>
        <v>0</v>
      </c>
      <c r="E775" s="224">
        <f t="shared" si="97"/>
        <v>0</v>
      </c>
      <c r="F775" s="224">
        <f>'Faults data'!M775</f>
        <v>0</v>
      </c>
      <c r="G775" s="224" t="str">
        <f>IF('Faults data'!N775=$G$17,$G$17,".")</f>
        <v>.</v>
      </c>
      <c r="H775" s="224" t="str">
        <f>IF(ISNUMBER('Faults data'!L775),'Faults data'!L775,".")</f>
        <v>.</v>
      </c>
      <c r="I775" s="224">
        <f>IF('Faults data'!S775=Lists!$F$11,0,1)</f>
        <v>1</v>
      </c>
      <c r="J775" s="240" t="str">
        <f t="shared" si="92"/>
        <v>.</v>
      </c>
      <c r="K775" s="241"/>
      <c r="L775" s="230" t="str">
        <f t="shared" si="93"/>
        <v>.</v>
      </c>
      <c r="M775" s="231" t="str">
        <f t="shared" si="94"/>
        <v>.</v>
      </c>
      <c r="N775" s="231" t="str">
        <f t="shared" si="95"/>
        <v>.</v>
      </c>
      <c r="O775" s="231" t="str">
        <f t="shared" si="96"/>
        <v>.</v>
      </c>
      <c r="P775" s="232" t="str">
        <f t="shared" si="98"/>
        <v>.</v>
      </c>
      <c r="Q775" s="233" t="str">
        <f t="shared" si="99"/>
        <v>.</v>
      </c>
      <c r="R775" s="140"/>
      <c r="S775" s="140"/>
      <c r="T775" s="140"/>
      <c r="U775" s="140"/>
      <c r="V775" s="140"/>
      <c r="W775" s="140"/>
      <c r="X775" s="140"/>
      <c r="Y775" s="140"/>
      <c r="Z775" s="140"/>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row>
    <row r="776" spans="1:57" outlineLevel="1" x14ac:dyDescent="0.2">
      <c r="A776" s="234">
        <f>'Faults data'!A776</f>
        <v>759</v>
      </c>
      <c r="B776" s="320">
        <f>'Faults data'!B776</f>
        <v>0</v>
      </c>
      <c r="C776" s="223">
        <f>IFERROR(MATCH('Faults data'!F776,Lists!$C$11:$C$14,0),0)</f>
        <v>0</v>
      </c>
      <c r="D776" s="216">
        <f>VALUE('Faults data'!I776)</f>
        <v>0</v>
      </c>
      <c r="E776" s="224">
        <f t="shared" si="97"/>
        <v>0</v>
      </c>
      <c r="F776" s="224">
        <f>'Faults data'!M776</f>
        <v>0</v>
      </c>
      <c r="G776" s="224" t="str">
        <f>IF('Faults data'!N776=$G$17,$G$17,".")</f>
        <v>.</v>
      </c>
      <c r="H776" s="224" t="str">
        <f>IF(ISNUMBER('Faults data'!L776),'Faults data'!L776,".")</f>
        <v>.</v>
      </c>
      <c r="I776" s="224">
        <f>IF('Faults data'!S776=Lists!$F$11,0,1)</f>
        <v>1</v>
      </c>
      <c r="J776" s="240" t="str">
        <f t="shared" si="92"/>
        <v>.</v>
      </c>
      <c r="K776" s="241"/>
      <c r="L776" s="230" t="str">
        <f t="shared" si="93"/>
        <v>.</v>
      </c>
      <c r="M776" s="231" t="str">
        <f t="shared" si="94"/>
        <v>.</v>
      </c>
      <c r="N776" s="231" t="str">
        <f t="shared" si="95"/>
        <v>.</v>
      </c>
      <c r="O776" s="231" t="str">
        <f t="shared" si="96"/>
        <v>.</v>
      </c>
      <c r="P776" s="232" t="str">
        <f t="shared" si="98"/>
        <v>.</v>
      </c>
      <c r="Q776" s="233" t="str">
        <f t="shared" si="99"/>
        <v>.</v>
      </c>
      <c r="R776" s="140"/>
      <c r="S776" s="140"/>
      <c r="T776" s="140"/>
      <c r="U776" s="140"/>
      <c r="V776" s="140"/>
      <c r="W776" s="140"/>
      <c r="X776" s="140"/>
      <c r="Y776" s="140"/>
      <c r="Z776" s="140"/>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row>
    <row r="777" spans="1:57" outlineLevel="1" x14ac:dyDescent="0.2">
      <c r="A777" s="234">
        <f>'Faults data'!A777</f>
        <v>760</v>
      </c>
      <c r="B777" s="320">
        <f>'Faults data'!B777</f>
        <v>0</v>
      </c>
      <c r="C777" s="223">
        <f>IFERROR(MATCH('Faults data'!F777,Lists!$C$11:$C$14,0),0)</f>
        <v>0</v>
      </c>
      <c r="D777" s="216">
        <f>VALUE('Faults data'!I777)</f>
        <v>0</v>
      </c>
      <c r="E777" s="224">
        <f t="shared" si="97"/>
        <v>0</v>
      </c>
      <c r="F777" s="224">
        <f>'Faults data'!M777</f>
        <v>0</v>
      </c>
      <c r="G777" s="224" t="str">
        <f>IF('Faults data'!N777=$G$17,$G$17,".")</f>
        <v>.</v>
      </c>
      <c r="H777" s="224" t="str">
        <f>IF(ISNUMBER('Faults data'!L777),'Faults data'!L777,".")</f>
        <v>.</v>
      </c>
      <c r="I777" s="224">
        <f>IF('Faults data'!S777=Lists!$F$11,0,1)</f>
        <v>1</v>
      </c>
      <c r="J777" s="240" t="str">
        <f t="shared" si="92"/>
        <v>.</v>
      </c>
      <c r="K777" s="241"/>
      <c r="L777" s="230" t="str">
        <f t="shared" si="93"/>
        <v>.</v>
      </c>
      <c r="M777" s="231" t="str">
        <f t="shared" si="94"/>
        <v>.</v>
      </c>
      <c r="N777" s="231" t="str">
        <f t="shared" si="95"/>
        <v>.</v>
      </c>
      <c r="O777" s="231" t="str">
        <f t="shared" si="96"/>
        <v>.</v>
      </c>
      <c r="P777" s="232" t="str">
        <f t="shared" si="98"/>
        <v>.</v>
      </c>
      <c r="Q777" s="233" t="str">
        <f t="shared" si="99"/>
        <v>.</v>
      </c>
      <c r="R777" s="140"/>
      <c r="S777" s="140"/>
      <c r="T777" s="140"/>
      <c r="U777" s="140"/>
      <c r="V777" s="140"/>
      <c r="W777" s="140"/>
      <c r="X777" s="140"/>
      <c r="Y777" s="140"/>
      <c r="Z777" s="140"/>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row>
    <row r="778" spans="1:57" outlineLevel="1" x14ac:dyDescent="0.2">
      <c r="A778" s="234">
        <f>'Faults data'!A778</f>
        <v>761</v>
      </c>
      <c r="B778" s="320">
        <f>'Faults data'!B778</f>
        <v>0</v>
      </c>
      <c r="C778" s="223">
        <f>IFERROR(MATCH('Faults data'!F778,Lists!$C$11:$C$14,0),0)</f>
        <v>0</v>
      </c>
      <c r="D778" s="216">
        <f>VALUE('Faults data'!I778)</f>
        <v>0</v>
      </c>
      <c r="E778" s="224">
        <f t="shared" si="97"/>
        <v>0</v>
      </c>
      <c r="F778" s="224">
        <f>'Faults data'!M778</f>
        <v>0</v>
      </c>
      <c r="G778" s="224" t="str">
        <f>IF('Faults data'!N778=$G$17,$G$17,".")</f>
        <v>.</v>
      </c>
      <c r="H778" s="224" t="str">
        <f>IF(ISNUMBER('Faults data'!L778),'Faults data'!L778,".")</f>
        <v>.</v>
      </c>
      <c r="I778" s="224">
        <f>IF('Faults data'!S778=Lists!$F$11,0,1)</f>
        <v>1</v>
      </c>
      <c r="J778" s="240" t="str">
        <f t="shared" si="92"/>
        <v>.</v>
      </c>
      <c r="K778" s="241"/>
      <c r="L778" s="230" t="str">
        <f t="shared" si="93"/>
        <v>.</v>
      </c>
      <c r="M778" s="231" t="str">
        <f t="shared" si="94"/>
        <v>.</v>
      </c>
      <c r="N778" s="231" t="str">
        <f t="shared" si="95"/>
        <v>.</v>
      </c>
      <c r="O778" s="231" t="str">
        <f t="shared" si="96"/>
        <v>.</v>
      </c>
      <c r="P778" s="232" t="str">
        <f t="shared" si="98"/>
        <v>.</v>
      </c>
      <c r="Q778" s="233" t="str">
        <f t="shared" si="99"/>
        <v>.</v>
      </c>
      <c r="R778" s="140"/>
      <c r="S778" s="140"/>
      <c r="T778" s="140"/>
      <c r="U778" s="140"/>
      <c r="V778" s="140"/>
      <c r="W778" s="140"/>
      <c r="X778" s="140"/>
      <c r="Y778" s="140"/>
      <c r="Z778" s="140"/>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row>
    <row r="779" spans="1:57" outlineLevel="1" x14ac:dyDescent="0.2">
      <c r="A779" s="234">
        <f>'Faults data'!A779</f>
        <v>762</v>
      </c>
      <c r="B779" s="320">
        <f>'Faults data'!B779</f>
        <v>0</v>
      </c>
      <c r="C779" s="223">
        <f>IFERROR(MATCH('Faults data'!F779,Lists!$C$11:$C$14,0),0)</f>
        <v>0</v>
      </c>
      <c r="D779" s="216">
        <f>VALUE('Faults data'!I779)</f>
        <v>0</v>
      </c>
      <c r="E779" s="224">
        <f t="shared" si="97"/>
        <v>0</v>
      </c>
      <c r="F779" s="224">
        <f>'Faults data'!M779</f>
        <v>0</v>
      </c>
      <c r="G779" s="224" t="str">
        <f>IF('Faults data'!N779=$G$17,$G$17,".")</f>
        <v>.</v>
      </c>
      <c r="H779" s="224" t="str">
        <f>IF(ISNUMBER('Faults data'!L779),'Faults data'!L779,".")</f>
        <v>.</v>
      </c>
      <c r="I779" s="224">
        <f>IF('Faults data'!S779=Lists!$F$11,0,1)</f>
        <v>1</v>
      </c>
      <c r="J779" s="240" t="str">
        <f t="shared" si="92"/>
        <v>.</v>
      </c>
      <c r="K779" s="241"/>
      <c r="L779" s="230" t="str">
        <f t="shared" si="93"/>
        <v>.</v>
      </c>
      <c r="M779" s="231" t="str">
        <f t="shared" si="94"/>
        <v>.</v>
      </c>
      <c r="N779" s="231" t="str">
        <f t="shared" si="95"/>
        <v>.</v>
      </c>
      <c r="O779" s="231" t="str">
        <f t="shared" si="96"/>
        <v>.</v>
      </c>
      <c r="P779" s="232" t="str">
        <f t="shared" si="98"/>
        <v>.</v>
      </c>
      <c r="Q779" s="233" t="str">
        <f t="shared" si="99"/>
        <v>.</v>
      </c>
      <c r="R779" s="140"/>
      <c r="S779" s="140"/>
      <c r="T779" s="140"/>
      <c r="U779" s="140"/>
      <c r="V779" s="140"/>
      <c r="W779" s="140"/>
      <c r="X779" s="140"/>
      <c r="Y779" s="140"/>
      <c r="Z779" s="140"/>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row>
    <row r="780" spans="1:57" outlineLevel="1" x14ac:dyDescent="0.2">
      <c r="A780" s="234">
        <f>'Faults data'!A780</f>
        <v>763</v>
      </c>
      <c r="B780" s="320">
        <f>'Faults data'!B780</f>
        <v>0</v>
      </c>
      <c r="C780" s="223">
        <f>IFERROR(MATCH('Faults data'!F780,Lists!$C$11:$C$14,0),0)</f>
        <v>0</v>
      </c>
      <c r="D780" s="216">
        <f>VALUE('Faults data'!I780)</f>
        <v>0</v>
      </c>
      <c r="E780" s="224">
        <f t="shared" si="97"/>
        <v>0</v>
      </c>
      <c r="F780" s="224">
        <f>'Faults data'!M780</f>
        <v>0</v>
      </c>
      <c r="G780" s="224" t="str">
        <f>IF('Faults data'!N780=$G$17,$G$17,".")</f>
        <v>.</v>
      </c>
      <c r="H780" s="224" t="str">
        <f>IF(ISNUMBER('Faults data'!L780),'Faults data'!L780,".")</f>
        <v>.</v>
      </c>
      <c r="I780" s="224">
        <f>IF('Faults data'!S780=Lists!$F$11,0,1)</f>
        <v>1</v>
      </c>
      <c r="J780" s="240" t="str">
        <f t="shared" si="92"/>
        <v>.</v>
      </c>
      <c r="K780" s="241"/>
      <c r="L780" s="230" t="str">
        <f t="shared" si="93"/>
        <v>.</v>
      </c>
      <c r="M780" s="231" t="str">
        <f t="shared" si="94"/>
        <v>.</v>
      </c>
      <c r="N780" s="231" t="str">
        <f t="shared" si="95"/>
        <v>.</v>
      </c>
      <c r="O780" s="231" t="str">
        <f t="shared" si="96"/>
        <v>.</v>
      </c>
      <c r="P780" s="232" t="str">
        <f t="shared" si="98"/>
        <v>.</v>
      </c>
      <c r="Q780" s="233" t="str">
        <f t="shared" si="99"/>
        <v>.</v>
      </c>
      <c r="R780" s="140"/>
      <c r="S780" s="140"/>
      <c r="T780" s="140"/>
      <c r="U780" s="140"/>
      <c r="V780" s="140"/>
      <c r="W780" s="140"/>
      <c r="X780" s="140"/>
      <c r="Y780" s="140"/>
      <c r="Z780" s="14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row>
    <row r="781" spans="1:57" outlineLevel="1" x14ac:dyDescent="0.2">
      <c r="A781" s="234">
        <f>'Faults data'!A781</f>
        <v>764</v>
      </c>
      <c r="B781" s="320">
        <f>'Faults data'!B781</f>
        <v>0</v>
      </c>
      <c r="C781" s="223">
        <f>IFERROR(MATCH('Faults data'!F781,Lists!$C$11:$C$14,0),0)</f>
        <v>0</v>
      </c>
      <c r="D781" s="216">
        <f>VALUE('Faults data'!I781)</f>
        <v>0</v>
      </c>
      <c r="E781" s="224">
        <f t="shared" si="97"/>
        <v>0</v>
      </c>
      <c r="F781" s="224">
        <f>'Faults data'!M781</f>
        <v>0</v>
      </c>
      <c r="G781" s="224" t="str">
        <f>IF('Faults data'!N781=$G$17,$G$17,".")</f>
        <v>.</v>
      </c>
      <c r="H781" s="224" t="str">
        <f>IF(ISNUMBER('Faults data'!L781),'Faults data'!L781,".")</f>
        <v>.</v>
      </c>
      <c r="I781" s="224">
        <f>IF('Faults data'!S781=Lists!$F$11,0,1)</f>
        <v>1</v>
      </c>
      <c r="J781" s="240" t="str">
        <f t="shared" ref="J781:J844" si="100">IF(OR(C781&gt;0,E781=0,H781="."),".",H781)</f>
        <v>.</v>
      </c>
      <c r="K781" s="241"/>
      <c r="L781" s="230" t="str">
        <f t="shared" ref="L781:L844" si="101">IF(L$16=$F781,$J781,".")</f>
        <v>.</v>
      </c>
      <c r="M781" s="231" t="str">
        <f t="shared" ref="M781:M844" si="102">IF(AND(L781&gt;0,$G781=M$17),L781,".")</f>
        <v>.</v>
      </c>
      <c r="N781" s="231" t="str">
        <f t="shared" ref="N781:N844" si="103">IF(N$16=$F781,$J781,".")</f>
        <v>.</v>
      </c>
      <c r="O781" s="231" t="str">
        <f t="shared" si="96"/>
        <v>.</v>
      </c>
      <c r="P781" s="232" t="str">
        <f t="shared" si="98"/>
        <v>.</v>
      </c>
      <c r="Q781" s="233" t="str">
        <f t="shared" si="99"/>
        <v>.</v>
      </c>
      <c r="R781" s="140"/>
      <c r="S781" s="140"/>
      <c r="T781" s="140"/>
      <c r="U781" s="140"/>
      <c r="V781" s="140"/>
      <c r="W781" s="140"/>
      <c r="X781" s="140"/>
      <c r="Y781" s="140"/>
      <c r="Z781" s="140"/>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row>
    <row r="782" spans="1:57" outlineLevel="1" x14ac:dyDescent="0.2">
      <c r="A782" s="234">
        <f>'Faults data'!A782</f>
        <v>765</v>
      </c>
      <c r="B782" s="320">
        <f>'Faults data'!B782</f>
        <v>0</v>
      </c>
      <c r="C782" s="223">
        <f>IFERROR(MATCH('Faults data'!F782,Lists!$C$11:$C$14,0),0)</f>
        <v>0</v>
      </c>
      <c r="D782" s="216">
        <f>VALUE('Faults data'!I782)</f>
        <v>0</v>
      </c>
      <c r="E782" s="224">
        <f t="shared" si="97"/>
        <v>0</v>
      </c>
      <c r="F782" s="224">
        <f>'Faults data'!M782</f>
        <v>0</v>
      </c>
      <c r="G782" s="224" t="str">
        <f>IF('Faults data'!N782=$G$17,$G$17,".")</f>
        <v>.</v>
      </c>
      <c r="H782" s="224" t="str">
        <f>IF(ISNUMBER('Faults data'!L782),'Faults data'!L782,".")</f>
        <v>.</v>
      </c>
      <c r="I782" s="224">
        <f>IF('Faults data'!S782=Lists!$F$11,0,1)</f>
        <v>1</v>
      </c>
      <c r="J782" s="240" t="str">
        <f t="shared" si="100"/>
        <v>.</v>
      </c>
      <c r="K782" s="241"/>
      <c r="L782" s="230" t="str">
        <f t="shared" si="101"/>
        <v>.</v>
      </c>
      <c r="M782" s="231" t="str">
        <f t="shared" si="102"/>
        <v>.</v>
      </c>
      <c r="N782" s="231" t="str">
        <f t="shared" si="103"/>
        <v>.</v>
      </c>
      <c r="O782" s="231" t="str">
        <f t="shared" ref="O782:O845" si="104">IF(AND(N782&gt;=0,$G782=O$17),N782,".")</f>
        <v>.</v>
      </c>
      <c r="P782" s="232" t="str">
        <f t="shared" si="98"/>
        <v>.</v>
      </c>
      <c r="Q782" s="233" t="str">
        <f t="shared" si="99"/>
        <v>.</v>
      </c>
      <c r="R782" s="140"/>
      <c r="S782" s="140"/>
      <c r="T782" s="140"/>
      <c r="U782" s="140"/>
      <c r="V782" s="140"/>
      <c r="W782" s="140"/>
      <c r="X782" s="140"/>
      <c r="Y782" s="140"/>
      <c r="Z782" s="140"/>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row>
    <row r="783" spans="1:57" outlineLevel="1" x14ac:dyDescent="0.2">
      <c r="A783" s="234">
        <f>'Faults data'!A783</f>
        <v>766</v>
      </c>
      <c r="B783" s="320">
        <f>'Faults data'!B783</f>
        <v>0</v>
      </c>
      <c r="C783" s="223">
        <f>IFERROR(MATCH('Faults data'!F783,Lists!$C$11:$C$14,0),0)</f>
        <v>0</v>
      </c>
      <c r="D783" s="216">
        <f>VALUE('Faults data'!I783)</f>
        <v>0</v>
      </c>
      <c r="E783" s="224">
        <f t="shared" ref="E783:E846" si="105">IFERROR(IF(OR(D783&lt;$C$9,D783&gt;$C$10),0,1),0)</f>
        <v>0</v>
      </c>
      <c r="F783" s="224">
        <f>'Faults data'!M783</f>
        <v>0</v>
      </c>
      <c r="G783" s="224" t="str">
        <f>IF('Faults data'!N783=$G$17,$G$17,".")</f>
        <v>.</v>
      </c>
      <c r="H783" s="224" t="str">
        <f>IF(ISNUMBER('Faults data'!L783),'Faults data'!L783,".")</f>
        <v>.</v>
      </c>
      <c r="I783" s="224">
        <f>IF('Faults data'!S783=Lists!$F$11,0,1)</f>
        <v>1</v>
      </c>
      <c r="J783" s="240" t="str">
        <f t="shared" si="100"/>
        <v>.</v>
      </c>
      <c r="K783" s="241"/>
      <c r="L783" s="230" t="str">
        <f t="shared" si="101"/>
        <v>.</v>
      </c>
      <c r="M783" s="231" t="str">
        <f t="shared" si="102"/>
        <v>.</v>
      </c>
      <c r="N783" s="231" t="str">
        <f t="shared" si="103"/>
        <v>.</v>
      </c>
      <c r="O783" s="231" t="str">
        <f t="shared" si="104"/>
        <v>.</v>
      </c>
      <c r="P783" s="232" t="str">
        <f t="shared" si="98"/>
        <v>.</v>
      </c>
      <c r="Q783" s="233" t="str">
        <f t="shared" si="99"/>
        <v>.</v>
      </c>
      <c r="R783" s="140"/>
      <c r="S783" s="140"/>
      <c r="T783" s="140"/>
      <c r="U783" s="140"/>
      <c r="V783" s="140"/>
      <c r="W783" s="140"/>
      <c r="X783" s="140"/>
      <c r="Y783" s="140"/>
      <c r="Z783" s="140"/>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row>
    <row r="784" spans="1:57" outlineLevel="1" x14ac:dyDescent="0.2">
      <c r="A784" s="234">
        <f>'Faults data'!A784</f>
        <v>767</v>
      </c>
      <c r="B784" s="320">
        <f>'Faults data'!B784</f>
        <v>0</v>
      </c>
      <c r="C784" s="223">
        <f>IFERROR(MATCH('Faults data'!F784,Lists!$C$11:$C$14,0),0)</f>
        <v>0</v>
      </c>
      <c r="D784" s="216">
        <f>VALUE('Faults data'!I784)</f>
        <v>0</v>
      </c>
      <c r="E784" s="224">
        <f t="shared" si="105"/>
        <v>0</v>
      </c>
      <c r="F784" s="224">
        <f>'Faults data'!M784</f>
        <v>0</v>
      </c>
      <c r="G784" s="224" t="str">
        <f>IF('Faults data'!N784=$G$17,$G$17,".")</f>
        <v>.</v>
      </c>
      <c r="H784" s="224" t="str">
        <f>IF(ISNUMBER('Faults data'!L784),'Faults data'!L784,".")</f>
        <v>.</v>
      </c>
      <c r="I784" s="224">
        <f>IF('Faults data'!S784=Lists!$F$11,0,1)</f>
        <v>1</v>
      </c>
      <c r="J784" s="240" t="str">
        <f t="shared" si="100"/>
        <v>.</v>
      </c>
      <c r="K784" s="241"/>
      <c r="L784" s="230" t="str">
        <f t="shared" si="101"/>
        <v>.</v>
      </c>
      <c r="M784" s="231" t="str">
        <f t="shared" si="102"/>
        <v>.</v>
      </c>
      <c r="N784" s="231" t="str">
        <f t="shared" si="103"/>
        <v>.</v>
      </c>
      <c r="O784" s="231" t="str">
        <f t="shared" si="104"/>
        <v>.</v>
      </c>
      <c r="P784" s="232" t="str">
        <f t="shared" si="98"/>
        <v>.</v>
      </c>
      <c r="Q784" s="233" t="str">
        <f t="shared" si="99"/>
        <v>.</v>
      </c>
      <c r="R784" s="140"/>
      <c r="S784" s="140"/>
      <c r="T784" s="140"/>
      <c r="U784" s="140"/>
      <c r="V784" s="140"/>
      <c r="W784" s="140"/>
      <c r="X784" s="140"/>
      <c r="Y784" s="140"/>
      <c r="Z784" s="140"/>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row>
    <row r="785" spans="1:57" outlineLevel="1" x14ac:dyDescent="0.2">
      <c r="A785" s="234">
        <f>'Faults data'!A785</f>
        <v>768</v>
      </c>
      <c r="B785" s="320">
        <f>'Faults data'!B785</f>
        <v>0</v>
      </c>
      <c r="C785" s="223">
        <f>IFERROR(MATCH('Faults data'!F785,Lists!$C$11:$C$14,0),0)</f>
        <v>0</v>
      </c>
      <c r="D785" s="216">
        <f>VALUE('Faults data'!I785)</f>
        <v>0</v>
      </c>
      <c r="E785" s="224">
        <f t="shared" si="105"/>
        <v>0</v>
      </c>
      <c r="F785" s="224">
        <f>'Faults data'!M785</f>
        <v>0</v>
      </c>
      <c r="G785" s="224" t="str">
        <f>IF('Faults data'!N785=$G$17,$G$17,".")</f>
        <v>.</v>
      </c>
      <c r="H785" s="224" t="str">
        <f>IF(ISNUMBER('Faults data'!L785),'Faults data'!L785,".")</f>
        <v>.</v>
      </c>
      <c r="I785" s="224">
        <f>IF('Faults data'!S785=Lists!$F$11,0,1)</f>
        <v>1</v>
      </c>
      <c r="J785" s="240" t="str">
        <f t="shared" si="100"/>
        <v>.</v>
      </c>
      <c r="K785" s="241"/>
      <c r="L785" s="230" t="str">
        <f t="shared" si="101"/>
        <v>.</v>
      </c>
      <c r="M785" s="231" t="str">
        <f t="shared" si="102"/>
        <v>.</v>
      </c>
      <c r="N785" s="231" t="str">
        <f t="shared" si="103"/>
        <v>.</v>
      </c>
      <c r="O785" s="231" t="str">
        <f t="shared" si="104"/>
        <v>.</v>
      </c>
      <c r="P785" s="232" t="str">
        <f t="shared" si="98"/>
        <v>.</v>
      </c>
      <c r="Q785" s="233" t="str">
        <f t="shared" si="99"/>
        <v>.</v>
      </c>
      <c r="R785" s="140"/>
      <c r="S785" s="140"/>
      <c r="T785" s="140"/>
      <c r="U785" s="140"/>
      <c r="V785" s="140"/>
      <c r="W785" s="140"/>
      <c r="X785" s="140"/>
      <c r="Y785" s="140"/>
      <c r="Z785" s="140"/>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row>
    <row r="786" spans="1:57" outlineLevel="1" x14ac:dyDescent="0.2">
      <c r="A786" s="234">
        <f>'Faults data'!A786</f>
        <v>769</v>
      </c>
      <c r="B786" s="320">
        <f>'Faults data'!B786</f>
        <v>0</v>
      </c>
      <c r="C786" s="223">
        <f>IFERROR(MATCH('Faults data'!F786,Lists!$C$11:$C$14,0),0)</f>
        <v>0</v>
      </c>
      <c r="D786" s="216">
        <f>VALUE('Faults data'!I786)</f>
        <v>0</v>
      </c>
      <c r="E786" s="224">
        <f t="shared" si="105"/>
        <v>0</v>
      </c>
      <c r="F786" s="224">
        <f>'Faults data'!M786</f>
        <v>0</v>
      </c>
      <c r="G786" s="224" t="str">
        <f>IF('Faults data'!N786=$G$17,$G$17,".")</f>
        <v>.</v>
      </c>
      <c r="H786" s="224" t="str">
        <f>IF(ISNUMBER('Faults data'!L786),'Faults data'!L786,".")</f>
        <v>.</v>
      </c>
      <c r="I786" s="224">
        <f>IF('Faults data'!S786=Lists!$F$11,0,1)</f>
        <v>1</v>
      </c>
      <c r="J786" s="240" t="str">
        <f t="shared" si="100"/>
        <v>.</v>
      </c>
      <c r="K786" s="241"/>
      <c r="L786" s="230" t="str">
        <f t="shared" si="101"/>
        <v>.</v>
      </c>
      <c r="M786" s="231" t="str">
        <f t="shared" si="102"/>
        <v>.</v>
      </c>
      <c r="N786" s="231" t="str">
        <f t="shared" si="103"/>
        <v>.</v>
      </c>
      <c r="O786" s="231" t="str">
        <f t="shared" si="104"/>
        <v>.</v>
      </c>
      <c r="P786" s="232" t="str">
        <f t="shared" si="98"/>
        <v>.</v>
      </c>
      <c r="Q786" s="233" t="str">
        <f t="shared" si="99"/>
        <v>.</v>
      </c>
      <c r="R786" s="140"/>
      <c r="S786" s="140"/>
      <c r="T786" s="140"/>
      <c r="U786" s="140"/>
      <c r="V786" s="140"/>
      <c r="W786" s="140"/>
      <c r="X786" s="140"/>
      <c r="Y786" s="140"/>
      <c r="Z786" s="140"/>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row>
    <row r="787" spans="1:57" outlineLevel="1" x14ac:dyDescent="0.2">
      <c r="A787" s="234">
        <f>'Faults data'!A787</f>
        <v>770</v>
      </c>
      <c r="B787" s="320">
        <f>'Faults data'!B787</f>
        <v>0</v>
      </c>
      <c r="C787" s="223">
        <f>IFERROR(MATCH('Faults data'!F787,Lists!$C$11:$C$14,0),0)</f>
        <v>0</v>
      </c>
      <c r="D787" s="216">
        <f>VALUE('Faults data'!I787)</f>
        <v>0</v>
      </c>
      <c r="E787" s="224">
        <f t="shared" si="105"/>
        <v>0</v>
      </c>
      <c r="F787" s="224">
        <f>'Faults data'!M787</f>
        <v>0</v>
      </c>
      <c r="G787" s="224" t="str">
        <f>IF('Faults data'!N787=$G$17,$G$17,".")</f>
        <v>.</v>
      </c>
      <c r="H787" s="224" t="str">
        <f>IF(ISNUMBER('Faults data'!L787),'Faults data'!L787,".")</f>
        <v>.</v>
      </c>
      <c r="I787" s="224">
        <f>IF('Faults data'!S787=Lists!$F$11,0,1)</f>
        <v>1</v>
      </c>
      <c r="J787" s="240" t="str">
        <f t="shared" si="100"/>
        <v>.</v>
      </c>
      <c r="K787" s="241"/>
      <c r="L787" s="230" t="str">
        <f t="shared" si="101"/>
        <v>.</v>
      </c>
      <c r="M787" s="231" t="str">
        <f t="shared" si="102"/>
        <v>.</v>
      </c>
      <c r="N787" s="231" t="str">
        <f t="shared" si="103"/>
        <v>.</v>
      </c>
      <c r="O787" s="231" t="str">
        <f t="shared" si="104"/>
        <v>.</v>
      </c>
      <c r="P787" s="232" t="str">
        <f t="shared" si="98"/>
        <v>.</v>
      </c>
      <c r="Q787" s="233" t="str">
        <f t="shared" si="99"/>
        <v>.</v>
      </c>
      <c r="R787" s="140"/>
      <c r="S787" s="140"/>
      <c r="T787" s="140"/>
      <c r="U787" s="140"/>
      <c r="V787" s="140"/>
      <c r="W787" s="140"/>
      <c r="X787" s="140"/>
      <c r="Y787" s="140"/>
      <c r="Z787" s="140"/>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row>
    <row r="788" spans="1:57" outlineLevel="1" x14ac:dyDescent="0.2">
      <c r="A788" s="234">
        <f>'Faults data'!A788</f>
        <v>771</v>
      </c>
      <c r="B788" s="320">
        <f>'Faults data'!B788</f>
        <v>0</v>
      </c>
      <c r="C788" s="223">
        <f>IFERROR(MATCH('Faults data'!F788,Lists!$C$11:$C$14,0),0)</f>
        <v>0</v>
      </c>
      <c r="D788" s="216">
        <f>VALUE('Faults data'!I788)</f>
        <v>0</v>
      </c>
      <c r="E788" s="224">
        <f t="shared" si="105"/>
        <v>0</v>
      </c>
      <c r="F788" s="224">
        <f>'Faults data'!M788</f>
        <v>0</v>
      </c>
      <c r="G788" s="224" t="str">
        <f>IF('Faults data'!N788=$G$17,$G$17,".")</f>
        <v>.</v>
      </c>
      <c r="H788" s="224" t="str">
        <f>IF(ISNUMBER('Faults data'!L788),'Faults data'!L788,".")</f>
        <v>.</v>
      </c>
      <c r="I788" s="224">
        <f>IF('Faults data'!S788=Lists!$F$11,0,1)</f>
        <v>1</v>
      </c>
      <c r="J788" s="240" t="str">
        <f t="shared" si="100"/>
        <v>.</v>
      </c>
      <c r="K788" s="241"/>
      <c r="L788" s="230" t="str">
        <f t="shared" si="101"/>
        <v>.</v>
      </c>
      <c r="M788" s="231" t="str">
        <f t="shared" si="102"/>
        <v>.</v>
      </c>
      <c r="N788" s="231" t="str">
        <f t="shared" si="103"/>
        <v>.</v>
      </c>
      <c r="O788" s="231" t="str">
        <f t="shared" si="104"/>
        <v>.</v>
      </c>
      <c r="P788" s="232" t="str">
        <f t="shared" si="98"/>
        <v>.</v>
      </c>
      <c r="Q788" s="233" t="str">
        <f t="shared" si="99"/>
        <v>.</v>
      </c>
      <c r="R788" s="140"/>
      <c r="S788" s="140"/>
      <c r="T788" s="140"/>
      <c r="U788" s="140"/>
      <c r="V788" s="140"/>
      <c r="W788" s="140"/>
      <c r="X788" s="140"/>
      <c r="Y788" s="140"/>
      <c r="Z788" s="140"/>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row>
    <row r="789" spans="1:57" outlineLevel="1" x14ac:dyDescent="0.2">
      <c r="A789" s="234">
        <f>'Faults data'!A789</f>
        <v>772</v>
      </c>
      <c r="B789" s="320">
        <f>'Faults data'!B789</f>
        <v>0</v>
      </c>
      <c r="C789" s="223">
        <f>IFERROR(MATCH('Faults data'!F789,Lists!$C$11:$C$14,0),0)</f>
        <v>0</v>
      </c>
      <c r="D789" s="216">
        <f>VALUE('Faults data'!I789)</f>
        <v>0</v>
      </c>
      <c r="E789" s="224">
        <f t="shared" si="105"/>
        <v>0</v>
      </c>
      <c r="F789" s="224">
        <f>'Faults data'!M789</f>
        <v>0</v>
      </c>
      <c r="G789" s="224" t="str">
        <f>IF('Faults data'!N789=$G$17,$G$17,".")</f>
        <v>.</v>
      </c>
      <c r="H789" s="224" t="str">
        <f>IF(ISNUMBER('Faults data'!L789),'Faults data'!L789,".")</f>
        <v>.</v>
      </c>
      <c r="I789" s="224">
        <f>IF('Faults data'!S789=Lists!$F$11,0,1)</f>
        <v>1</v>
      </c>
      <c r="J789" s="240" t="str">
        <f t="shared" si="100"/>
        <v>.</v>
      </c>
      <c r="K789" s="241"/>
      <c r="L789" s="230" t="str">
        <f t="shared" si="101"/>
        <v>.</v>
      </c>
      <c r="M789" s="231" t="str">
        <f t="shared" si="102"/>
        <v>.</v>
      </c>
      <c r="N789" s="231" t="str">
        <f t="shared" si="103"/>
        <v>.</v>
      </c>
      <c r="O789" s="231" t="str">
        <f t="shared" si="104"/>
        <v>.</v>
      </c>
      <c r="P789" s="232" t="str">
        <f t="shared" si="98"/>
        <v>.</v>
      </c>
      <c r="Q789" s="233" t="str">
        <f t="shared" si="99"/>
        <v>.</v>
      </c>
      <c r="R789" s="140"/>
      <c r="S789" s="140"/>
      <c r="T789" s="140"/>
      <c r="U789" s="140"/>
      <c r="V789" s="140"/>
      <c r="W789" s="140"/>
      <c r="X789" s="140"/>
      <c r="Y789" s="140"/>
      <c r="Z789" s="140"/>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row>
    <row r="790" spans="1:57" outlineLevel="1" x14ac:dyDescent="0.2">
      <c r="A790" s="234">
        <f>'Faults data'!A790</f>
        <v>773</v>
      </c>
      <c r="B790" s="320">
        <f>'Faults data'!B790</f>
        <v>0</v>
      </c>
      <c r="C790" s="223">
        <f>IFERROR(MATCH('Faults data'!F790,Lists!$C$11:$C$14,0),0)</f>
        <v>0</v>
      </c>
      <c r="D790" s="216">
        <f>VALUE('Faults data'!I790)</f>
        <v>0</v>
      </c>
      <c r="E790" s="224">
        <f t="shared" si="105"/>
        <v>0</v>
      </c>
      <c r="F790" s="224">
        <f>'Faults data'!M790</f>
        <v>0</v>
      </c>
      <c r="G790" s="224" t="str">
        <f>IF('Faults data'!N790=$G$17,$G$17,".")</f>
        <v>.</v>
      </c>
      <c r="H790" s="224" t="str">
        <f>IF(ISNUMBER('Faults data'!L790),'Faults data'!L790,".")</f>
        <v>.</v>
      </c>
      <c r="I790" s="224">
        <f>IF('Faults data'!S790=Lists!$F$11,0,1)</f>
        <v>1</v>
      </c>
      <c r="J790" s="240" t="str">
        <f t="shared" si="100"/>
        <v>.</v>
      </c>
      <c r="K790" s="241"/>
      <c r="L790" s="230" t="str">
        <f t="shared" si="101"/>
        <v>.</v>
      </c>
      <c r="M790" s="231" t="str">
        <f t="shared" si="102"/>
        <v>.</v>
      </c>
      <c r="N790" s="231" t="str">
        <f t="shared" si="103"/>
        <v>.</v>
      </c>
      <c r="O790" s="231" t="str">
        <f t="shared" si="104"/>
        <v>.</v>
      </c>
      <c r="P790" s="232" t="str">
        <f t="shared" ref="P790:P853" si="106">IF(L790&gt;P$9,L790,".")</f>
        <v>.</v>
      </c>
      <c r="Q790" s="233" t="str">
        <f t="shared" ref="Q790:Q853" si="107">IF(N790&gt;Q$9,N790,".")</f>
        <v>.</v>
      </c>
      <c r="R790" s="140"/>
      <c r="S790" s="140"/>
      <c r="T790" s="140"/>
      <c r="U790" s="140"/>
      <c r="V790" s="140"/>
      <c r="W790" s="140"/>
      <c r="X790" s="140"/>
      <c r="Y790" s="140"/>
      <c r="Z790" s="14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row>
    <row r="791" spans="1:57" outlineLevel="1" x14ac:dyDescent="0.2">
      <c r="A791" s="234">
        <f>'Faults data'!A791</f>
        <v>774</v>
      </c>
      <c r="B791" s="320">
        <f>'Faults data'!B791</f>
        <v>0</v>
      </c>
      <c r="C791" s="223">
        <f>IFERROR(MATCH('Faults data'!F791,Lists!$C$11:$C$14,0),0)</f>
        <v>0</v>
      </c>
      <c r="D791" s="216">
        <f>VALUE('Faults data'!I791)</f>
        <v>0</v>
      </c>
      <c r="E791" s="224">
        <f t="shared" si="105"/>
        <v>0</v>
      </c>
      <c r="F791" s="224">
        <f>'Faults data'!M791</f>
        <v>0</v>
      </c>
      <c r="G791" s="224" t="str">
        <f>IF('Faults data'!N791=$G$17,$G$17,".")</f>
        <v>.</v>
      </c>
      <c r="H791" s="224" t="str">
        <f>IF(ISNUMBER('Faults data'!L791),'Faults data'!L791,".")</f>
        <v>.</v>
      </c>
      <c r="I791" s="224">
        <f>IF('Faults data'!S791=Lists!$F$11,0,1)</f>
        <v>1</v>
      </c>
      <c r="J791" s="240" t="str">
        <f t="shared" si="100"/>
        <v>.</v>
      </c>
      <c r="K791" s="241"/>
      <c r="L791" s="230" t="str">
        <f t="shared" si="101"/>
        <v>.</v>
      </c>
      <c r="M791" s="231" t="str">
        <f t="shared" si="102"/>
        <v>.</v>
      </c>
      <c r="N791" s="231" t="str">
        <f t="shared" si="103"/>
        <v>.</v>
      </c>
      <c r="O791" s="231" t="str">
        <f t="shared" si="104"/>
        <v>.</v>
      </c>
      <c r="P791" s="232" t="str">
        <f t="shared" si="106"/>
        <v>.</v>
      </c>
      <c r="Q791" s="233" t="str">
        <f t="shared" si="107"/>
        <v>.</v>
      </c>
      <c r="R791" s="140"/>
      <c r="S791" s="140"/>
      <c r="T791" s="140"/>
      <c r="U791" s="140"/>
      <c r="V791" s="140"/>
      <c r="W791" s="140"/>
      <c r="X791" s="140"/>
      <c r="Y791" s="140"/>
      <c r="Z791" s="140"/>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row>
    <row r="792" spans="1:57" outlineLevel="1" x14ac:dyDescent="0.2">
      <c r="A792" s="234">
        <f>'Faults data'!A792</f>
        <v>775</v>
      </c>
      <c r="B792" s="320">
        <f>'Faults data'!B792</f>
        <v>0</v>
      </c>
      <c r="C792" s="223">
        <f>IFERROR(MATCH('Faults data'!F792,Lists!$C$11:$C$14,0),0)</f>
        <v>0</v>
      </c>
      <c r="D792" s="216">
        <f>VALUE('Faults data'!I792)</f>
        <v>0</v>
      </c>
      <c r="E792" s="224">
        <f t="shared" si="105"/>
        <v>0</v>
      </c>
      <c r="F792" s="224">
        <f>'Faults data'!M792</f>
        <v>0</v>
      </c>
      <c r="G792" s="224" t="str">
        <f>IF('Faults data'!N792=$G$17,$G$17,".")</f>
        <v>.</v>
      </c>
      <c r="H792" s="224" t="str">
        <f>IF(ISNUMBER('Faults data'!L792),'Faults data'!L792,".")</f>
        <v>.</v>
      </c>
      <c r="I792" s="224">
        <f>IF('Faults data'!S792=Lists!$F$11,0,1)</f>
        <v>1</v>
      </c>
      <c r="J792" s="240" t="str">
        <f t="shared" si="100"/>
        <v>.</v>
      </c>
      <c r="K792" s="241"/>
      <c r="L792" s="230" t="str">
        <f t="shared" si="101"/>
        <v>.</v>
      </c>
      <c r="M792" s="231" t="str">
        <f t="shared" si="102"/>
        <v>.</v>
      </c>
      <c r="N792" s="231" t="str">
        <f t="shared" si="103"/>
        <v>.</v>
      </c>
      <c r="O792" s="231" t="str">
        <f t="shared" si="104"/>
        <v>.</v>
      </c>
      <c r="P792" s="232" t="str">
        <f t="shared" si="106"/>
        <v>.</v>
      </c>
      <c r="Q792" s="233" t="str">
        <f t="shared" si="107"/>
        <v>.</v>
      </c>
      <c r="R792" s="140"/>
      <c r="S792" s="140"/>
      <c r="T792" s="140"/>
      <c r="U792" s="140"/>
      <c r="V792" s="140"/>
      <c r="W792" s="140"/>
      <c r="X792" s="140"/>
      <c r="Y792" s="140"/>
      <c r="Z792" s="140"/>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row>
    <row r="793" spans="1:57" outlineLevel="1" x14ac:dyDescent="0.2">
      <c r="A793" s="234">
        <f>'Faults data'!A793</f>
        <v>776</v>
      </c>
      <c r="B793" s="320">
        <f>'Faults data'!B793</f>
        <v>0</v>
      </c>
      <c r="C793" s="223">
        <f>IFERROR(MATCH('Faults data'!F793,Lists!$C$11:$C$14,0),0)</f>
        <v>0</v>
      </c>
      <c r="D793" s="216">
        <f>VALUE('Faults data'!I793)</f>
        <v>0</v>
      </c>
      <c r="E793" s="224">
        <f t="shared" si="105"/>
        <v>0</v>
      </c>
      <c r="F793" s="224">
        <f>'Faults data'!M793</f>
        <v>0</v>
      </c>
      <c r="G793" s="224" t="str">
        <f>IF('Faults data'!N793=$G$17,$G$17,".")</f>
        <v>.</v>
      </c>
      <c r="H793" s="224" t="str">
        <f>IF(ISNUMBER('Faults data'!L793),'Faults data'!L793,".")</f>
        <v>.</v>
      </c>
      <c r="I793" s="224">
        <f>IF('Faults data'!S793=Lists!$F$11,0,1)</f>
        <v>1</v>
      </c>
      <c r="J793" s="240" t="str">
        <f t="shared" si="100"/>
        <v>.</v>
      </c>
      <c r="K793" s="241"/>
      <c r="L793" s="230" t="str">
        <f t="shared" si="101"/>
        <v>.</v>
      </c>
      <c r="M793" s="231" t="str">
        <f t="shared" si="102"/>
        <v>.</v>
      </c>
      <c r="N793" s="231" t="str">
        <f t="shared" si="103"/>
        <v>.</v>
      </c>
      <c r="O793" s="231" t="str">
        <f t="shared" si="104"/>
        <v>.</v>
      </c>
      <c r="P793" s="232" t="str">
        <f t="shared" si="106"/>
        <v>.</v>
      </c>
      <c r="Q793" s="233" t="str">
        <f t="shared" si="107"/>
        <v>.</v>
      </c>
      <c r="R793" s="140"/>
      <c r="S793" s="140"/>
      <c r="T793" s="140"/>
      <c r="U793" s="140"/>
      <c r="V793" s="140"/>
      <c r="W793" s="140"/>
      <c r="X793" s="140"/>
      <c r="Y793" s="140"/>
      <c r="Z793" s="140"/>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row>
    <row r="794" spans="1:57" outlineLevel="1" x14ac:dyDescent="0.2">
      <c r="A794" s="234">
        <f>'Faults data'!A794</f>
        <v>777</v>
      </c>
      <c r="B794" s="320">
        <f>'Faults data'!B794</f>
        <v>0</v>
      </c>
      <c r="C794" s="223">
        <f>IFERROR(MATCH('Faults data'!F794,Lists!$C$11:$C$14,0),0)</f>
        <v>0</v>
      </c>
      <c r="D794" s="216">
        <f>VALUE('Faults data'!I794)</f>
        <v>0</v>
      </c>
      <c r="E794" s="224">
        <f t="shared" si="105"/>
        <v>0</v>
      </c>
      <c r="F794" s="224">
        <f>'Faults data'!M794</f>
        <v>0</v>
      </c>
      <c r="G794" s="224" t="str">
        <f>IF('Faults data'!N794=$G$17,$G$17,".")</f>
        <v>.</v>
      </c>
      <c r="H794" s="224" t="str">
        <f>IF(ISNUMBER('Faults data'!L794),'Faults data'!L794,".")</f>
        <v>.</v>
      </c>
      <c r="I794" s="224">
        <f>IF('Faults data'!S794=Lists!$F$11,0,1)</f>
        <v>1</v>
      </c>
      <c r="J794" s="240" t="str">
        <f t="shared" si="100"/>
        <v>.</v>
      </c>
      <c r="K794" s="241"/>
      <c r="L794" s="230" t="str">
        <f t="shared" si="101"/>
        <v>.</v>
      </c>
      <c r="M794" s="231" t="str">
        <f t="shared" si="102"/>
        <v>.</v>
      </c>
      <c r="N794" s="231" t="str">
        <f t="shared" si="103"/>
        <v>.</v>
      </c>
      <c r="O794" s="231" t="str">
        <f t="shared" si="104"/>
        <v>.</v>
      </c>
      <c r="P794" s="232" t="str">
        <f t="shared" si="106"/>
        <v>.</v>
      </c>
      <c r="Q794" s="233" t="str">
        <f t="shared" si="107"/>
        <v>.</v>
      </c>
      <c r="R794" s="140"/>
      <c r="S794" s="140"/>
      <c r="T794" s="140"/>
      <c r="U794" s="140"/>
      <c r="V794" s="140"/>
      <c r="W794" s="140"/>
      <c r="X794" s="140"/>
      <c r="Y794" s="140"/>
      <c r="Z794" s="140"/>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row>
    <row r="795" spans="1:57" outlineLevel="1" x14ac:dyDescent="0.2">
      <c r="A795" s="234">
        <f>'Faults data'!A795</f>
        <v>778</v>
      </c>
      <c r="B795" s="320">
        <f>'Faults data'!B795</f>
        <v>0</v>
      </c>
      <c r="C795" s="223">
        <f>IFERROR(MATCH('Faults data'!F795,Lists!$C$11:$C$14,0),0)</f>
        <v>0</v>
      </c>
      <c r="D795" s="216">
        <f>VALUE('Faults data'!I795)</f>
        <v>0</v>
      </c>
      <c r="E795" s="224">
        <f t="shared" si="105"/>
        <v>0</v>
      </c>
      <c r="F795" s="224">
        <f>'Faults data'!M795</f>
        <v>0</v>
      </c>
      <c r="G795" s="224" t="str">
        <f>IF('Faults data'!N795=$G$17,$G$17,".")</f>
        <v>.</v>
      </c>
      <c r="H795" s="224" t="str">
        <f>IF(ISNUMBER('Faults data'!L795),'Faults data'!L795,".")</f>
        <v>.</v>
      </c>
      <c r="I795" s="224">
        <f>IF('Faults data'!S795=Lists!$F$11,0,1)</f>
        <v>1</v>
      </c>
      <c r="J795" s="240" t="str">
        <f t="shared" si="100"/>
        <v>.</v>
      </c>
      <c r="K795" s="241"/>
      <c r="L795" s="230" t="str">
        <f t="shared" si="101"/>
        <v>.</v>
      </c>
      <c r="M795" s="231" t="str">
        <f t="shared" si="102"/>
        <v>.</v>
      </c>
      <c r="N795" s="231" t="str">
        <f t="shared" si="103"/>
        <v>.</v>
      </c>
      <c r="O795" s="231" t="str">
        <f t="shared" si="104"/>
        <v>.</v>
      </c>
      <c r="P795" s="232" t="str">
        <f t="shared" si="106"/>
        <v>.</v>
      </c>
      <c r="Q795" s="233" t="str">
        <f t="shared" si="107"/>
        <v>.</v>
      </c>
      <c r="R795" s="140"/>
      <c r="S795" s="140"/>
      <c r="T795" s="140"/>
      <c r="U795" s="140"/>
      <c r="V795" s="140"/>
      <c r="W795" s="140"/>
      <c r="X795" s="140"/>
      <c r="Y795" s="140"/>
      <c r="Z795" s="140"/>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row>
    <row r="796" spans="1:57" outlineLevel="1" x14ac:dyDescent="0.2">
      <c r="A796" s="234">
        <f>'Faults data'!A796</f>
        <v>779</v>
      </c>
      <c r="B796" s="320">
        <f>'Faults data'!B796</f>
        <v>0</v>
      </c>
      <c r="C796" s="223">
        <f>IFERROR(MATCH('Faults data'!F796,Lists!$C$11:$C$14,0),0)</f>
        <v>0</v>
      </c>
      <c r="D796" s="216">
        <f>VALUE('Faults data'!I796)</f>
        <v>0</v>
      </c>
      <c r="E796" s="224">
        <f t="shared" si="105"/>
        <v>0</v>
      </c>
      <c r="F796" s="224">
        <f>'Faults data'!M796</f>
        <v>0</v>
      </c>
      <c r="G796" s="224" t="str">
        <f>IF('Faults data'!N796=$G$17,$G$17,".")</f>
        <v>.</v>
      </c>
      <c r="H796" s="224" t="str">
        <f>IF(ISNUMBER('Faults data'!L796),'Faults data'!L796,".")</f>
        <v>.</v>
      </c>
      <c r="I796" s="224">
        <f>IF('Faults data'!S796=Lists!$F$11,0,1)</f>
        <v>1</v>
      </c>
      <c r="J796" s="240" t="str">
        <f t="shared" si="100"/>
        <v>.</v>
      </c>
      <c r="K796" s="241"/>
      <c r="L796" s="230" t="str">
        <f t="shared" si="101"/>
        <v>.</v>
      </c>
      <c r="M796" s="231" t="str">
        <f t="shared" si="102"/>
        <v>.</v>
      </c>
      <c r="N796" s="231" t="str">
        <f t="shared" si="103"/>
        <v>.</v>
      </c>
      <c r="O796" s="231" t="str">
        <f t="shared" si="104"/>
        <v>.</v>
      </c>
      <c r="P796" s="232" t="str">
        <f t="shared" si="106"/>
        <v>.</v>
      </c>
      <c r="Q796" s="233" t="str">
        <f t="shared" si="107"/>
        <v>.</v>
      </c>
      <c r="R796" s="140"/>
      <c r="S796" s="140"/>
      <c r="T796" s="140"/>
      <c r="U796" s="140"/>
      <c r="V796" s="140"/>
      <c r="W796" s="140"/>
      <c r="X796" s="140"/>
      <c r="Y796" s="140"/>
      <c r="Z796" s="140"/>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row>
    <row r="797" spans="1:57" outlineLevel="1" x14ac:dyDescent="0.2">
      <c r="A797" s="234">
        <f>'Faults data'!A797</f>
        <v>780</v>
      </c>
      <c r="B797" s="320">
        <f>'Faults data'!B797</f>
        <v>0</v>
      </c>
      <c r="C797" s="223">
        <f>IFERROR(MATCH('Faults data'!F797,Lists!$C$11:$C$14,0),0)</f>
        <v>0</v>
      </c>
      <c r="D797" s="216">
        <f>VALUE('Faults data'!I797)</f>
        <v>0</v>
      </c>
      <c r="E797" s="224">
        <f t="shared" si="105"/>
        <v>0</v>
      </c>
      <c r="F797" s="224">
        <f>'Faults data'!M797</f>
        <v>0</v>
      </c>
      <c r="G797" s="224" t="str">
        <f>IF('Faults data'!N797=$G$17,$G$17,".")</f>
        <v>.</v>
      </c>
      <c r="H797" s="224" t="str">
        <f>IF(ISNUMBER('Faults data'!L797),'Faults data'!L797,".")</f>
        <v>.</v>
      </c>
      <c r="I797" s="224">
        <f>IF('Faults data'!S797=Lists!$F$11,0,1)</f>
        <v>1</v>
      </c>
      <c r="J797" s="240" t="str">
        <f t="shared" si="100"/>
        <v>.</v>
      </c>
      <c r="K797" s="241"/>
      <c r="L797" s="230" t="str">
        <f t="shared" si="101"/>
        <v>.</v>
      </c>
      <c r="M797" s="231" t="str">
        <f t="shared" si="102"/>
        <v>.</v>
      </c>
      <c r="N797" s="231" t="str">
        <f t="shared" si="103"/>
        <v>.</v>
      </c>
      <c r="O797" s="231" t="str">
        <f t="shared" si="104"/>
        <v>.</v>
      </c>
      <c r="P797" s="232" t="str">
        <f t="shared" si="106"/>
        <v>.</v>
      </c>
      <c r="Q797" s="233" t="str">
        <f t="shared" si="107"/>
        <v>.</v>
      </c>
      <c r="R797" s="140"/>
      <c r="S797" s="140"/>
      <c r="T797" s="140"/>
      <c r="U797" s="140"/>
      <c r="V797" s="140"/>
      <c r="W797" s="140"/>
      <c r="X797" s="140"/>
      <c r="Y797" s="140"/>
      <c r="Z797" s="140"/>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row>
    <row r="798" spans="1:57" outlineLevel="1" x14ac:dyDescent="0.2">
      <c r="A798" s="234">
        <f>'Faults data'!A798</f>
        <v>781</v>
      </c>
      <c r="B798" s="320">
        <f>'Faults data'!B798</f>
        <v>0</v>
      </c>
      <c r="C798" s="223">
        <f>IFERROR(MATCH('Faults data'!F798,Lists!$C$11:$C$14,0),0)</f>
        <v>0</v>
      </c>
      <c r="D798" s="216">
        <f>VALUE('Faults data'!I798)</f>
        <v>0</v>
      </c>
      <c r="E798" s="224">
        <f t="shared" si="105"/>
        <v>0</v>
      </c>
      <c r="F798" s="224">
        <f>'Faults data'!M798</f>
        <v>0</v>
      </c>
      <c r="G798" s="224" t="str">
        <f>IF('Faults data'!N798=$G$17,$G$17,".")</f>
        <v>.</v>
      </c>
      <c r="H798" s="224" t="str">
        <f>IF(ISNUMBER('Faults data'!L798),'Faults data'!L798,".")</f>
        <v>.</v>
      </c>
      <c r="I798" s="224">
        <f>IF('Faults data'!S798=Lists!$F$11,0,1)</f>
        <v>1</v>
      </c>
      <c r="J798" s="240" t="str">
        <f t="shared" si="100"/>
        <v>.</v>
      </c>
      <c r="K798" s="241"/>
      <c r="L798" s="230" t="str">
        <f t="shared" si="101"/>
        <v>.</v>
      </c>
      <c r="M798" s="231" t="str">
        <f t="shared" si="102"/>
        <v>.</v>
      </c>
      <c r="N798" s="231" t="str">
        <f t="shared" si="103"/>
        <v>.</v>
      </c>
      <c r="O798" s="231" t="str">
        <f t="shared" si="104"/>
        <v>.</v>
      </c>
      <c r="P798" s="232" t="str">
        <f t="shared" si="106"/>
        <v>.</v>
      </c>
      <c r="Q798" s="233" t="str">
        <f t="shared" si="107"/>
        <v>.</v>
      </c>
      <c r="R798" s="140"/>
      <c r="S798" s="140"/>
      <c r="T798" s="140"/>
      <c r="U798" s="140"/>
      <c r="V798" s="140"/>
      <c r="W798" s="140"/>
      <c r="X798" s="140"/>
      <c r="Y798" s="140"/>
      <c r="Z798" s="140"/>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row>
    <row r="799" spans="1:57" outlineLevel="1" x14ac:dyDescent="0.2">
      <c r="A799" s="234">
        <f>'Faults data'!A799</f>
        <v>782</v>
      </c>
      <c r="B799" s="320">
        <f>'Faults data'!B799</f>
        <v>0</v>
      </c>
      <c r="C799" s="223">
        <f>IFERROR(MATCH('Faults data'!F799,Lists!$C$11:$C$14,0),0)</f>
        <v>0</v>
      </c>
      <c r="D799" s="216">
        <f>VALUE('Faults data'!I799)</f>
        <v>0</v>
      </c>
      <c r="E799" s="224">
        <f t="shared" si="105"/>
        <v>0</v>
      </c>
      <c r="F799" s="224">
        <f>'Faults data'!M799</f>
        <v>0</v>
      </c>
      <c r="G799" s="224" t="str">
        <f>IF('Faults data'!N799=$G$17,$G$17,".")</f>
        <v>.</v>
      </c>
      <c r="H799" s="224" t="str">
        <f>IF(ISNUMBER('Faults data'!L799),'Faults data'!L799,".")</f>
        <v>.</v>
      </c>
      <c r="I799" s="224">
        <f>IF('Faults data'!S799=Lists!$F$11,0,1)</f>
        <v>1</v>
      </c>
      <c r="J799" s="240" t="str">
        <f t="shared" si="100"/>
        <v>.</v>
      </c>
      <c r="K799" s="241"/>
      <c r="L799" s="230" t="str">
        <f t="shared" si="101"/>
        <v>.</v>
      </c>
      <c r="M799" s="231" t="str">
        <f t="shared" si="102"/>
        <v>.</v>
      </c>
      <c r="N799" s="231" t="str">
        <f t="shared" si="103"/>
        <v>.</v>
      </c>
      <c r="O799" s="231" t="str">
        <f t="shared" si="104"/>
        <v>.</v>
      </c>
      <c r="P799" s="232" t="str">
        <f t="shared" si="106"/>
        <v>.</v>
      </c>
      <c r="Q799" s="233" t="str">
        <f t="shared" si="107"/>
        <v>.</v>
      </c>
      <c r="R799" s="140"/>
      <c r="S799" s="140"/>
      <c r="T799" s="140"/>
      <c r="U799" s="140"/>
      <c r="V799" s="140"/>
      <c r="W799" s="140"/>
      <c r="X799" s="140"/>
      <c r="Y799" s="140"/>
      <c r="Z799" s="140"/>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row>
    <row r="800" spans="1:57" outlineLevel="1" x14ac:dyDescent="0.2">
      <c r="A800" s="234">
        <f>'Faults data'!A800</f>
        <v>783</v>
      </c>
      <c r="B800" s="320">
        <f>'Faults data'!B800</f>
        <v>0</v>
      </c>
      <c r="C800" s="223">
        <f>IFERROR(MATCH('Faults data'!F800,Lists!$C$11:$C$14,0),0)</f>
        <v>0</v>
      </c>
      <c r="D800" s="216">
        <f>VALUE('Faults data'!I800)</f>
        <v>0</v>
      </c>
      <c r="E800" s="224">
        <f t="shared" si="105"/>
        <v>0</v>
      </c>
      <c r="F800" s="224">
        <f>'Faults data'!M800</f>
        <v>0</v>
      </c>
      <c r="G800" s="224" t="str">
        <f>IF('Faults data'!N800=$G$17,$G$17,".")</f>
        <v>.</v>
      </c>
      <c r="H800" s="224" t="str">
        <f>IF(ISNUMBER('Faults data'!L800),'Faults data'!L800,".")</f>
        <v>.</v>
      </c>
      <c r="I800" s="224">
        <f>IF('Faults data'!S800=Lists!$F$11,0,1)</f>
        <v>1</v>
      </c>
      <c r="J800" s="240" t="str">
        <f t="shared" si="100"/>
        <v>.</v>
      </c>
      <c r="K800" s="241"/>
      <c r="L800" s="230" t="str">
        <f t="shared" si="101"/>
        <v>.</v>
      </c>
      <c r="M800" s="231" t="str">
        <f t="shared" si="102"/>
        <v>.</v>
      </c>
      <c r="N800" s="231" t="str">
        <f t="shared" si="103"/>
        <v>.</v>
      </c>
      <c r="O800" s="231" t="str">
        <f t="shared" si="104"/>
        <v>.</v>
      </c>
      <c r="P800" s="232" t="str">
        <f t="shared" si="106"/>
        <v>.</v>
      </c>
      <c r="Q800" s="233" t="str">
        <f t="shared" si="107"/>
        <v>.</v>
      </c>
      <c r="R800" s="140"/>
      <c r="S800" s="140"/>
      <c r="T800" s="140"/>
      <c r="U800" s="140"/>
      <c r="V800" s="140"/>
      <c r="W800" s="140"/>
      <c r="X800" s="140"/>
      <c r="Y800" s="140"/>
      <c r="Z800" s="14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row>
    <row r="801" spans="1:57" outlineLevel="1" x14ac:dyDescent="0.2">
      <c r="A801" s="234">
        <f>'Faults data'!A801</f>
        <v>784</v>
      </c>
      <c r="B801" s="320">
        <f>'Faults data'!B801</f>
        <v>0</v>
      </c>
      <c r="C801" s="223">
        <f>IFERROR(MATCH('Faults data'!F801,Lists!$C$11:$C$14,0),0)</f>
        <v>0</v>
      </c>
      <c r="D801" s="216">
        <f>VALUE('Faults data'!I801)</f>
        <v>0</v>
      </c>
      <c r="E801" s="224">
        <f t="shared" si="105"/>
        <v>0</v>
      </c>
      <c r="F801" s="224">
        <f>'Faults data'!M801</f>
        <v>0</v>
      </c>
      <c r="G801" s="224" t="str">
        <f>IF('Faults data'!N801=$G$17,$G$17,".")</f>
        <v>.</v>
      </c>
      <c r="H801" s="224" t="str">
        <f>IF(ISNUMBER('Faults data'!L801),'Faults data'!L801,".")</f>
        <v>.</v>
      </c>
      <c r="I801" s="224">
        <f>IF('Faults data'!S801=Lists!$F$11,0,1)</f>
        <v>1</v>
      </c>
      <c r="J801" s="240" t="str">
        <f t="shared" si="100"/>
        <v>.</v>
      </c>
      <c r="K801" s="241"/>
      <c r="L801" s="230" t="str">
        <f t="shared" si="101"/>
        <v>.</v>
      </c>
      <c r="M801" s="231" t="str">
        <f t="shared" si="102"/>
        <v>.</v>
      </c>
      <c r="N801" s="231" t="str">
        <f t="shared" si="103"/>
        <v>.</v>
      </c>
      <c r="O801" s="231" t="str">
        <f t="shared" si="104"/>
        <v>.</v>
      </c>
      <c r="P801" s="232" t="str">
        <f t="shared" si="106"/>
        <v>.</v>
      </c>
      <c r="Q801" s="233" t="str">
        <f t="shared" si="107"/>
        <v>.</v>
      </c>
      <c r="R801" s="140"/>
      <c r="S801" s="140"/>
      <c r="T801" s="140"/>
      <c r="U801" s="140"/>
      <c r="V801" s="140"/>
      <c r="W801" s="140"/>
      <c r="X801" s="140"/>
      <c r="Y801" s="140"/>
      <c r="Z801" s="140"/>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row>
    <row r="802" spans="1:57" outlineLevel="1" x14ac:dyDescent="0.2">
      <c r="A802" s="234">
        <f>'Faults data'!A802</f>
        <v>785</v>
      </c>
      <c r="B802" s="320">
        <f>'Faults data'!B802</f>
        <v>0</v>
      </c>
      <c r="C802" s="223">
        <f>IFERROR(MATCH('Faults data'!F802,Lists!$C$11:$C$14,0),0)</f>
        <v>0</v>
      </c>
      <c r="D802" s="216">
        <f>VALUE('Faults data'!I802)</f>
        <v>0</v>
      </c>
      <c r="E802" s="224">
        <f t="shared" si="105"/>
        <v>0</v>
      </c>
      <c r="F802" s="224">
        <f>'Faults data'!M802</f>
        <v>0</v>
      </c>
      <c r="G802" s="224" t="str">
        <f>IF('Faults data'!N802=$G$17,$G$17,".")</f>
        <v>.</v>
      </c>
      <c r="H802" s="224" t="str">
        <f>IF(ISNUMBER('Faults data'!L802),'Faults data'!L802,".")</f>
        <v>.</v>
      </c>
      <c r="I802" s="224">
        <f>IF('Faults data'!S802=Lists!$F$11,0,1)</f>
        <v>1</v>
      </c>
      <c r="J802" s="240" t="str">
        <f t="shared" si="100"/>
        <v>.</v>
      </c>
      <c r="K802" s="241"/>
      <c r="L802" s="230" t="str">
        <f t="shared" si="101"/>
        <v>.</v>
      </c>
      <c r="M802" s="231" t="str">
        <f t="shared" si="102"/>
        <v>.</v>
      </c>
      <c r="N802" s="231" t="str">
        <f t="shared" si="103"/>
        <v>.</v>
      </c>
      <c r="O802" s="231" t="str">
        <f t="shared" si="104"/>
        <v>.</v>
      </c>
      <c r="P802" s="232" t="str">
        <f t="shared" si="106"/>
        <v>.</v>
      </c>
      <c r="Q802" s="233" t="str">
        <f t="shared" si="107"/>
        <v>.</v>
      </c>
      <c r="R802" s="140"/>
      <c r="S802" s="140"/>
      <c r="T802" s="140"/>
      <c r="U802" s="140"/>
      <c r="V802" s="140"/>
      <c r="W802" s="140"/>
      <c r="X802" s="140"/>
      <c r="Y802" s="140"/>
      <c r="Z802" s="140"/>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row>
    <row r="803" spans="1:57" outlineLevel="1" x14ac:dyDescent="0.2">
      <c r="A803" s="234">
        <f>'Faults data'!A803</f>
        <v>786</v>
      </c>
      <c r="B803" s="320">
        <f>'Faults data'!B803</f>
        <v>0</v>
      </c>
      <c r="C803" s="223">
        <f>IFERROR(MATCH('Faults data'!F803,Lists!$C$11:$C$14,0),0)</f>
        <v>0</v>
      </c>
      <c r="D803" s="216">
        <f>VALUE('Faults data'!I803)</f>
        <v>0</v>
      </c>
      <c r="E803" s="224">
        <f t="shared" si="105"/>
        <v>0</v>
      </c>
      <c r="F803" s="224">
        <f>'Faults data'!M803</f>
        <v>0</v>
      </c>
      <c r="G803" s="224" t="str">
        <f>IF('Faults data'!N803=$G$17,$G$17,".")</f>
        <v>.</v>
      </c>
      <c r="H803" s="224" t="str">
        <f>IF(ISNUMBER('Faults data'!L803),'Faults data'!L803,".")</f>
        <v>.</v>
      </c>
      <c r="I803" s="224">
        <f>IF('Faults data'!S803=Lists!$F$11,0,1)</f>
        <v>1</v>
      </c>
      <c r="J803" s="240" t="str">
        <f t="shared" si="100"/>
        <v>.</v>
      </c>
      <c r="K803" s="241"/>
      <c r="L803" s="230" t="str">
        <f t="shared" si="101"/>
        <v>.</v>
      </c>
      <c r="M803" s="231" t="str">
        <f t="shared" si="102"/>
        <v>.</v>
      </c>
      <c r="N803" s="231" t="str">
        <f t="shared" si="103"/>
        <v>.</v>
      </c>
      <c r="O803" s="231" t="str">
        <f t="shared" si="104"/>
        <v>.</v>
      </c>
      <c r="P803" s="232" t="str">
        <f t="shared" si="106"/>
        <v>.</v>
      </c>
      <c r="Q803" s="233" t="str">
        <f t="shared" si="107"/>
        <v>.</v>
      </c>
      <c r="R803" s="140"/>
      <c r="S803" s="140"/>
      <c r="T803" s="140"/>
      <c r="U803" s="140"/>
      <c r="V803" s="140"/>
      <c r="W803" s="140"/>
      <c r="X803" s="140"/>
      <c r="Y803" s="140"/>
      <c r="Z803" s="140"/>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row>
    <row r="804" spans="1:57" outlineLevel="1" x14ac:dyDescent="0.2">
      <c r="A804" s="234">
        <f>'Faults data'!A804</f>
        <v>787</v>
      </c>
      <c r="B804" s="320">
        <f>'Faults data'!B804</f>
        <v>0</v>
      </c>
      <c r="C804" s="223">
        <f>IFERROR(MATCH('Faults data'!F804,Lists!$C$11:$C$14,0),0)</f>
        <v>0</v>
      </c>
      <c r="D804" s="216">
        <f>VALUE('Faults data'!I804)</f>
        <v>0</v>
      </c>
      <c r="E804" s="224">
        <f t="shared" si="105"/>
        <v>0</v>
      </c>
      <c r="F804" s="224">
        <f>'Faults data'!M804</f>
        <v>0</v>
      </c>
      <c r="G804" s="224" t="str">
        <f>IF('Faults data'!N804=$G$17,$G$17,".")</f>
        <v>.</v>
      </c>
      <c r="H804" s="224" t="str">
        <f>IF(ISNUMBER('Faults data'!L804),'Faults data'!L804,".")</f>
        <v>.</v>
      </c>
      <c r="I804" s="224">
        <f>IF('Faults data'!S804=Lists!$F$11,0,1)</f>
        <v>1</v>
      </c>
      <c r="J804" s="240" t="str">
        <f t="shared" si="100"/>
        <v>.</v>
      </c>
      <c r="K804" s="241"/>
      <c r="L804" s="230" t="str">
        <f t="shared" si="101"/>
        <v>.</v>
      </c>
      <c r="M804" s="231" t="str">
        <f t="shared" si="102"/>
        <v>.</v>
      </c>
      <c r="N804" s="231" t="str">
        <f t="shared" si="103"/>
        <v>.</v>
      </c>
      <c r="O804" s="231" t="str">
        <f t="shared" si="104"/>
        <v>.</v>
      </c>
      <c r="P804" s="232" t="str">
        <f t="shared" si="106"/>
        <v>.</v>
      </c>
      <c r="Q804" s="233" t="str">
        <f t="shared" si="107"/>
        <v>.</v>
      </c>
      <c r="R804" s="140"/>
      <c r="S804" s="140"/>
      <c r="T804" s="140"/>
      <c r="U804" s="140"/>
      <c r="V804" s="140"/>
      <c r="W804" s="140"/>
      <c r="X804" s="140"/>
      <c r="Y804" s="140"/>
      <c r="Z804" s="140"/>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row>
    <row r="805" spans="1:57" outlineLevel="1" x14ac:dyDescent="0.2">
      <c r="A805" s="234">
        <f>'Faults data'!A805</f>
        <v>788</v>
      </c>
      <c r="B805" s="320">
        <f>'Faults data'!B805</f>
        <v>0</v>
      </c>
      <c r="C805" s="223">
        <f>IFERROR(MATCH('Faults data'!F805,Lists!$C$11:$C$14,0),0)</f>
        <v>0</v>
      </c>
      <c r="D805" s="216">
        <f>VALUE('Faults data'!I805)</f>
        <v>0</v>
      </c>
      <c r="E805" s="224">
        <f t="shared" si="105"/>
        <v>0</v>
      </c>
      <c r="F805" s="224">
        <f>'Faults data'!M805</f>
        <v>0</v>
      </c>
      <c r="G805" s="224" t="str">
        <f>IF('Faults data'!N805=$G$17,$G$17,".")</f>
        <v>.</v>
      </c>
      <c r="H805" s="224" t="str">
        <f>IF(ISNUMBER('Faults data'!L805),'Faults data'!L805,".")</f>
        <v>.</v>
      </c>
      <c r="I805" s="224">
        <f>IF('Faults data'!S805=Lists!$F$11,0,1)</f>
        <v>1</v>
      </c>
      <c r="J805" s="240" t="str">
        <f t="shared" si="100"/>
        <v>.</v>
      </c>
      <c r="K805" s="241"/>
      <c r="L805" s="230" t="str">
        <f t="shared" si="101"/>
        <v>.</v>
      </c>
      <c r="M805" s="231" t="str">
        <f t="shared" si="102"/>
        <v>.</v>
      </c>
      <c r="N805" s="231" t="str">
        <f t="shared" si="103"/>
        <v>.</v>
      </c>
      <c r="O805" s="231" t="str">
        <f t="shared" si="104"/>
        <v>.</v>
      </c>
      <c r="P805" s="232" t="str">
        <f t="shared" si="106"/>
        <v>.</v>
      </c>
      <c r="Q805" s="233" t="str">
        <f t="shared" si="107"/>
        <v>.</v>
      </c>
      <c r="R805" s="140"/>
      <c r="S805" s="140"/>
      <c r="T805" s="140"/>
      <c r="U805" s="140"/>
      <c r="V805" s="140"/>
      <c r="W805" s="140"/>
      <c r="X805" s="140"/>
      <c r="Y805" s="140"/>
      <c r="Z805" s="140"/>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row>
    <row r="806" spans="1:57" outlineLevel="1" x14ac:dyDescent="0.2">
      <c r="A806" s="234">
        <f>'Faults data'!A806</f>
        <v>789</v>
      </c>
      <c r="B806" s="320">
        <f>'Faults data'!B806</f>
        <v>0</v>
      </c>
      <c r="C806" s="223">
        <f>IFERROR(MATCH('Faults data'!F806,Lists!$C$11:$C$14,0),0)</f>
        <v>0</v>
      </c>
      <c r="D806" s="216">
        <f>VALUE('Faults data'!I806)</f>
        <v>0</v>
      </c>
      <c r="E806" s="224">
        <f t="shared" si="105"/>
        <v>0</v>
      </c>
      <c r="F806" s="224">
        <f>'Faults data'!M806</f>
        <v>0</v>
      </c>
      <c r="G806" s="224" t="str">
        <f>IF('Faults data'!N806=$G$17,$G$17,".")</f>
        <v>.</v>
      </c>
      <c r="H806" s="224" t="str">
        <f>IF(ISNUMBER('Faults data'!L806),'Faults data'!L806,".")</f>
        <v>.</v>
      </c>
      <c r="I806" s="224">
        <f>IF('Faults data'!S806=Lists!$F$11,0,1)</f>
        <v>1</v>
      </c>
      <c r="J806" s="240" t="str">
        <f t="shared" si="100"/>
        <v>.</v>
      </c>
      <c r="K806" s="241"/>
      <c r="L806" s="230" t="str">
        <f t="shared" si="101"/>
        <v>.</v>
      </c>
      <c r="M806" s="231" t="str">
        <f t="shared" si="102"/>
        <v>.</v>
      </c>
      <c r="N806" s="231" t="str">
        <f t="shared" si="103"/>
        <v>.</v>
      </c>
      <c r="O806" s="231" t="str">
        <f t="shared" si="104"/>
        <v>.</v>
      </c>
      <c r="P806" s="232" t="str">
        <f t="shared" si="106"/>
        <v>.</v>
      </c>
      <c r="Q806" s="233" t="str">
        <f t="shared" si="107"/>
        <v>.</v>
      </c>
      <c r="R806" s="140"/>
      <c r="S806" s="140"/>
      <c r="T806" s="140"/>
      <c r="U806" s="140"/>
      <c r="V806" s="140"/>
      <c r="W806" s="140"/>
      <c r="X806" s="140"/>
      <c r="Y806" s="140"/>
      <c r="Z806" s="140"/>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row>
    <row r="807" spans="1:57" outlineLevel="1" x14ac:dyDescent="0.2">
      <c r="A807" s="234">
        <f>'Faults data'!A807</f>
        <v>790</v>
      </c>
      <c r="B807" s="320">
        <f>'Faults data'!B807</f>
        <v>0</v>
      </c>
      <c r="C807" s="223">
        <f>IFERROR(MATCH('Faults data'!F807,Lists!$C$11:$C$14,0),0)</f>
        <v>0</v>
      </c>
      <c r="D807" s="216">
        <f>VALUE('Faults data'!I807)</f>
        <v>0</v>
      </c>
      <c r="E807" s="224">
        <f t="shared" si="105"/>
        <v>0</v>
      </c>
      <c r="F807" s="224">
        <f>'Faults data'!M807</f>
        <v>0</v>
      </c>
      <c r="G807" s="224" t="str">
        <f>IF('Faults data'!N807=$G$17,$G$17,".")</f>
        <v>.</v>
      </c>
      <c r="H807" s="224" t="str">
        <f>IF(ISNUMBER('Faults data'!L807),'Faults data'!L807,".")</f>
        <v>.</v>
      </c>
      <c r="I807" s="224">
        <f>IF('Faults data'!S807=Lists!$F$11,0,1)</f>
        <v>1</v>
      </c>
      <c r="J807" s="240" t="str">
        <f t="shared" si="100"/>
        <v>.</v>
      </c>
      <c r="K807" s="241"/>
      <c r="L807" s="230" t="str">
        <f t="shared" si="101"/>
        <v>.</v>
      </c>
      <c r="M807" s="231" t="str">
        <f t="shared" si="102"/>
        <v>.</v>
      </c>
      <c r="N807" s="231" t="str">
        <f t="shared" si="103"/>
        <v>.</v>
      </c>
      <c r="O807" s="231" t="str">
        <f t="shared" si="104"/>
        <v>.</v>
      </c>
      <c r="P807" s="232" t="str">
        <f t="shared" si="106"/>
        <v>.</v>
      </c>
      <c r="Q807" s="233" t="str">
        <f t="shared" si="107"/>
        <v>.</v>
      </c>
      <c r="R807" s="140"/>
      <c r="S807" s="140"/>
      <c r="T807" s="140"/>
      <c r="U807" s="140"/>
      <c r="V807" s="140"/>
      <c r="W807" s="140"/>
      <c r="X807" s="140"/>
      <c r="Y807" s="140"/>
      <c r="Z807" s="140"/>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row>
    <row r="808" spans="1:57" outlineLevel="1" x14ac:dyDescent="0.2">
      <c r="A808" s="234">
        <f>'Faults data'!A808</f>
        <v>791</v>
      </c>
      <c r="B808" s="320">
        <f>'Faults data'!B808</f>
        <v>0</v>
      </c>
      <c r="C808" s="223">
        <f>IFERROR(MATCH('Faults data'!F808,Lists!$C$11:$C$14,0),0)</f>
        <v>0</v>
      </c>
      <c r="D808" s="216">
        <f>VALUE('Faults data'!I808)</f>
        <v>0</v>
      </c>
      <c r="E808" s="224">
        <f t="shared" si="105"/>
        <v>0</v>
      </c>
      <c r="F808" s="224">
        <f>'Faults data'!M808</f>
        <v>0</v>
      </c>
      <c r="G808" s="224" t="str">
        <f>IF('Faults data'!N808=$G$17,$G$17,".")</f>
        <v>.</v>
      </c>
      <c r="H808" s="224" t="str">
        <f>IF(ISNUMBER('Faults data'!L808),'Faults data'!L808,".")</f>
        <v>.</v>
      </c>
      <c r="I808" s="224">
        <f>IF('Faults data'!S808=Lists!$F$11,0,1)</f>
        <v>1</v>
      </c>
      <c r="J808" s="240" t="str">
        <f t="shared" si="100"/>
        <v>.</v>
      </c>
      <c r="K808" s="241"/>
      <c r="L808" s="230" t="str">
        <f t="shared" si="101"/>
        <v>.</v>
      </c>
      <c r="M808" s="231" t="str">
        <f t="shared" si="102"/>
        <v>.</v>
      </c>
      <c r="N808" s="231" t="str">
        <f t="shared" si="103"/>
        <v>.</v>
      </c>
      <c r="O808" s="231" t="str">
        <f t="shared" si="104"/>
        <v>.</v>
      </c>
      <c r="P808" s="232" t="str">
        <f t="shared" si="106"/>
        <v>.</v>
      </c>
      <c r="Q808" s="233" t="str">
        <f t="shared" si="107"/>
        <v>.</v>
      </c>
      <c r="R808" s="140"/>
      <c r="S808" s="140"/>
      <c r="T808" s="140"/>
      <c r="U808" s="140"/>
      <c r="V808" s="140"/>
      <c r="W808" s="140"/>
      <c r="X808" s="140"/>
      <c r="Y808" s="140"/>
      <c r="Z808" s="140"/>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row>
    <row r="809" spans="1:57" outlineLevel="1" x14ac:dyDescent="0.2">
      <c r="A809" s="234">
        <f>'Faults data'!A809</f>
        <v>792</v>
      </c>
      <c r="B809" s="320">
        <f>'Faults data'!B809</f>
        <v>0</v>
      </c>
      <c r="C809" s="223">
        <f>IFERROR(MATCH('Faults data'!F809,Lists!$C$11:$C$14,0),0)</f>
        <v>0</v>
      </c>
      <c r="D809" s="216">
        <f>VALUE('Faults data'!I809)</f>
        <v>0</v>
      </c>
      <c r="E809" s="224">
        <f t="shared" si="105"/>
        <v>0</v>
      </c>
      <c r="F809" s="224">
        <f>'Faults data'!M809</f>
        <v>0</v>
      </c>
      <c r="G809" s="224" t="str">
        <f>IF('Faults data'!N809=$G$17,$G$17,".")</f>
        <v>.</v>
      </c>
      <c r="H809" s="224" t="str">
        <f>IF(ISNUMBER('Faults data'!L809),'Faults data'!L809,".")</f>
        <v>.</v>
      </c>
      <c r="I809" s="224">
        <f>IF('Faults data'!S809=Lists!$F$11,0,1)</f>
        <v>1</v>
      </c>
      <c r="J809" s="240" t="str">
        <f t="shared" si="100"/>
        <v>.</v>
      </c>
      <c r="K809" s="241"/>
      <c r="L809" s="230" t="str">
        <f t="shared" si="101"/>
        <v>.</v>
      </c>
      <c r="M809" s="231" t="str">
        <f t="shared" si="102"/>
        <v>.</v>
      </c>
      <c r="N809" s="231" t="str">
        <f t="shared" si="103"/>
        <v>.</v>
      </c>
      <c r="O809" s="231" t="str">
        <f t="shared" si="104"/>
        <v>.</v>
      </c>
      <c r="P809" s="232" t="str">
        <f t="shared" si="106"/>
        <v>.</v>
      </c>
      <c r="Q809" s="233" t="str">
        <f t="shared" si="107"/>
        <v>.</v>
      </c>
      <c r="R809" s="140"/>
      <c r="S809" s="140"/>
      <c r="T809" s="140"/>
      <c r="U809" s="140"/>
      <c r="V809" s="140"/>
      <c r="W809" s="140"/>
      <c r="X809" s="140"/>
      <c r="Y809" s="140"/>
      <c r="Z809" s="140"/>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row>
    <row r="810" spans="1:57" outlineLevel="1" x14ac:dyDescent="0.2">
      <c r="A810" s="234">
        <f>'Faults data'!A810</f>
        <v>793</v>
      </c>
      <c r="B810" s="320">
        <f>'Faults data'!B810</f>
        <v>0</v>
      </c>
      <c r="C810" s="223">
        <f>IFERROR(MATCH('Faults data'!F810,Lists!$C$11:$C$14,0),0)</f>
        <v>0</v>
      </c>
      <c r="D810" s="216">
        <f>VALUE('Faults data'!I810)</f>
        <v>0</v>
      </c>
      <c r="E810" s="224">
        <f t="shared" si="105"/>
        <v>0</v>
      </c>
      <c r="F810" s="224">
        <f>'Faults data'!M810</f>
        <v>0</v>
      </c>
      <c r="G810" s="224" t="str">
        <f>IF('Faults data'!N810=$G$17,$G$17,".")</f>
        <v>.</v>
      </c>
      <c r="H810" s="224" t="str">
        <f>IF(ISNUMBER('Faults data'!L810),'Faults data'!L810,".")</f>
        <v>.</v>
      </c>
      <c r="I810" s="224">
        <f>IF('Faults data'!S810=Lists!$F$11,0,1)</f>
        <v>1</v>
      </c>
      <c r="J810" s="240" t="str">
        <f t="shared" si="100"/>
        <v>.</v>
      </c>
      <c r="K810" s="241"/>
      <c r="L810" s="230" t="str">
        <f t="shared" si="101"/>
        <v>.</v>
      </c>
      <c r="M810" s="231" t="str">
        <f t="shared" si="102"/>
        <v>.</v>
      </c>
      <c r="N810" s="231" t="str">
        <f t="shared" si="103"/>
        <v>.</v>
      </c>
      <c r="O810" s="231" t="str">
        <f t="shared" si="104"/>
        <v>.</v>
      </c>
      <c r="P810" s="232" t="str">
        <f t="shared" si="106"/>
        <v>.</v>
      </c>
      <c r="Q810" s="233" t="str">
        <f t="shared" si="107"/>
        <v>.</v>
      </c>
      <c r="R810" s="140"/>
      <c r="S810" s="140"/>
      <c r="T810" s="140"/>
      <c r="U810" s="140"/>
      <c r="V810" s="140"/>
      <c r="W810" s="140"/>
      <c r="X810" s="140"/>
      <c r="Y810" s="140"/>
      <c r="Z810" s="14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row>
    <row r="811" spans="1:57" outlineLevel="1" x14ac:dyDescent="0.2">
      <c r="A811" s="234">
        <f>'Faults data'!A811</f>
        <v>794</v>
      </c>
      <c r="B811" s="320">
        <f>'Faults data'!B811</f>
        <v>0</v>
      </c>
      <c r="C811" s="223">
        <f>IFERROR(MATCH('Faults data'!F811,Lists!$C$11:$C$14,0),0)</f>
        <v>0</v>
      </c>
      <c r="D811" s="216">
        <f>VALUE('Faults data'!I811)</f>
        <v>0</v>
      </c>
      <c r="E811" s="224">
        <f t="shared" si="105"/>
        <v>0</v>
      </c>
      <c r="F811" s="224">
        <f>'Faults data'!M811</f>
        <v>0</v>
      </c>
      <c r="G811" s="224" t="str">
        <f>IF('Faults data'!N811=$G$17,$G$17,".")</f>
        <v>.</v>
      </c>
      <c r="H811" s="224" t="str">
        <f>IF(ISNUMBER('Faults data'!L811),'Faults data'!L811,".")</f>
        <v>.</v>
      </c>
      <c r="I811" s="224">
        <f>IF('Faults data'!S811=Lists!$F$11,0,1)</f>
        <v>1</v>
      </c>
      <c r="J811" s="240" t="str">
        <f t="shared" si="100"/>
        <v>.</v>
      </c>
      <c r="K811" s="241"/>
      <c r="L811" s="230" t="str">
        <f t="shared" si="101"/>
        <v>.</v>
      </c>
      <c r="M811" s="231" t="str">
        <f t="shared" si="102"/>
        <v>.</v>
      </c>
      <c r="N811" s="231" t="str">
        <f t="shared" si="103"/>
        <v>.</v>
      </c>
      <c r="O811" s="231" t="str">
        <f t="shared" si="104"/>
        <v>.</v>
      </c>
      <c r="P811" s="232" t="str">
        <f t="shared" si="106"/>
        <v>.</v>
      </c>
      <c r="Q811" s="233" t="str">
        <f t="shared" si="107"/>
        <v>.</v>
      </c>
      <c r="R811" s="140"/>
      <c r="S811" s="140"/>
      <c r="T811" s="140"/>
      <c r="U811" s="140"/>
      <c r="V811" s="140"/>
      <c r="W811" s="140"/>
      <c r="X811" s="140"/>
      <c r="Y811" s="140"/>
      <c r="Z811" s="140"/>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row>
    <row r="812" spans="1:57" outlineLevel="1" x14ac:dyDescent="0.2">
      <c r="A812" s="234">
        <f>'Faults data'!A812</f>
        <v>795</v>
      </c>
      <c r="B812" s="320">
        <f>'Faults data'!B812</f>
        <v>0</v>
      </c>
      <c r="C812" s="223">
        <f>IFERROR(MATCH('Faults data'!F812,Lists!$C$11:$C$14,0),0)</f>
        <v>0</v>
      </c>
      <c r="D812" s="216">
        <f>VALUE('Faults data'!I812)</f>
        <v>0</v>
      </c>
      <c r="E812" s="224">
        <f t="shared" si="105"/>
        <v>0</v>
      </c>
      <c r="F812" s="224">
        <f>'Faults data'!M812</f>
        <v>0</v>
      </c>
      <c r="G812" s="224" t="str">
        <f>IF('Faults data'!N812=$G$17,$G$17,".")</f>
        <v>.</v>
      </c>
      <c r="H812" s="224" t="str">
        <f>IF(ISNUMBER('Faults data'!L812),'Faults data'!L812,".")</f>
        <v>.</v>
      </c>
      <c r="I812" s="224">
        <f>IF('Faults data'!S812=Lists!$F$11,0,1)</f>
        <v>1</v>
      </c>
      <c r="J812" s="240" t="str">
        <f t="shared" si="100"/>
        <v>.</v>
      </c>
      <c r="K812" s="241"/>
      <c r="L812" s="230" t="str">
        <f t="shared" si="101"/>
        <v>.</v>
      </c>
      <c r="M812" s="231" t="str">
        <f t="shared" si="102"/>
        <v>.</v>
      </c>
      <c r="N812" s="231" t="str">
        <f t="shared" si="103"/>
        <v>.</v>
      </c>
      <c r="O812" s="231" t="str">
        <f t="shared" si="104"/>
        <v>.</v>
      </c>
      <c r="P812" s="232" t="str">
        <f t="shared" si="106"/>
        <v>.</v>
      </c>
      <c r="Q812" s="233" t="str">
        <f t="shared" si="107"/>
        <v>.</v>
      </c>
      <c r="R812" s="140"/>
      <c r="S812" s="140"/>
      <c r="T812" s="140"/>
      <c r="U812" s="140"/>
      <c r="V812" s="140"/>
      <c r="W812" s="140"/>
      <c r="X812" s="140"/>
      <c r="Y812" s="140"/>
      <c r="Z812" s="140"/>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row>
    <row r="813" spans="1:57" outlineLevel="1" x14ac:dyDescent="0.2">
      <c r="A813" s="234">
        <f>'Faults data'!A813</f>
        <v>796</v>
      </c>
      <c r="B813" s="320">
        <f>'Faults data'!B813</f>
        <v>0</v>
      </c>
      <c r="C813" s="223">
        <f>IFERROR(MATCH('Faults data'!F813,Lists!$C$11:$C$14,0),0)</f>
        <v>0</v>
      </c>
      <c r="D813" s="216">
        <f>VALUE('Faults data'!I813)</f>
        <v>0</v>
      </c>
      <c r="E813" s="224">
        <f t="shared" si="105"/>
        <v>0</v>
      </c>
      <c r="F813" s="224">
        <f>'Faults data'!M813</f>
        <v>0</v>
      </c>
      <c r="G813" s="224" t="str">
        <f>IF('Faults data'!N813=$G$17,$G$17,".")</f>
        <v>.</v>
      </c>
      <c r="H813" s="224" t="str">
        <f>IF(ISNUMBER('Faults data'!L813),'Faults data'!L813,".")</f>
        <v>.</v>
      </c>
      <c r="I813" s="224">
        <f>IF('Faults data'!S813=Lists!$F$11,0,1)</f>
        <v>1</v>
      </c>
      <c r="J813" s="240" t="str">
        <f t="shared" si="100"/>
        <v>.</v>
      </c>
      <c r="K813" s="241"/>
      <c r="L813" s="230" t="str">
        <f t="shared" si="101"/>
        <v>.</v>
      </c>
      <c r="M813" s="231" t="str">
        <f t="shared" si="102"/>
        <v>.</v>
      </c>
      <c r="N813" s="231" t="str">
        <f t="shared" si="103"/>
        <v>.</v>
      </c>
      <c r="O813" s="231" t="str">
        <f t="shared" si="104"/>
        <v>.</v>
      </c>
      <c r="P813" s="232" t="str">
        <f t="shared" si="106"/>
        <v>.</v>
      </c>
      <c r="Q813" s="233" t="str">
        <f t="shared" si="107"/>
        <v>.</v>
      </c>
      <c r="R813" s="140"/>
      <c r="S813" s="140"/>
      <c r="T813" s="140"/>
      <c r="U813" s="140"/>
      <c r="V813" s="140"/>
      <c r="W813" s="140"/>
      <c r="X813" s="140"/>
      <c r="Y813" s="140"/>
      <c r="Z813" s="140"/>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row>
    <row r="814" spans="1:57" outlineLevel="1" x14ac:dyDescent="0.2">
      <c r="A814" s="234">
        <f>'Faults data'!A814</f>
        <v>797</v>
      </c>
      <c r="B814" s="320">
        <f>'Faults data'!B814</f>
        <v>0</v>
      </c>
      <c r="C814" s="223">
        <f>IFERROR(MATCH('Faults data'!F814,Lists!$C$11:$C$14,0),0)</f>
        <v>0</v>
      </c>
      <c r="D814" s="216">
        <f>VALUE('Faults data'!I814)</f>
        <v>0</v>
      </c>
      <c r="E814" s="224">
        <f t="shared" si="105"/>
        <v>0</v>
      </c>
      <c r="F814" s="224">
        <f>'Faults data'!M814</f>
        <v>0</v>
      </c>
      <c r="G814" s="224" t="str">
        <f>IF('Faults data'!N814=$G$17,$G$17,".")</f>
        <v>.</v>
      </c>
      <c r="H814" s="224" t="str">
        <f>IF(ISNUMBER('Faults data'!L814),'Faults data'!L814,".")</f>
        <v>.</v>
      </c>
      <c r="I814" s="224">
        <f>IF('Faults data'!S814=Lists!$F$11,0,1)</f>
        <v>1</v>
      </c>
      <c r="J814" s="240" t="str">
        <f t="shared" si="100"/>
        <v>.</v>
      </c>
      <c r="K814" s="241"/>
      <c r="L814" s="230" t="str">
        <f t="shared" si="101"/>
        <v>.</v>
      </c>
      <c r="M814" s="231" t="str">
        <f t="shared" si="102"/>
        <v>.</v>
      </c>
      <c r="N814" s="231" t="str">
        <f t="shared" si="103"/>
        <v>.</v>
      </c>
      <c r="O814" s="231" t="str">
        <f t="shared" si="104"/>
        <v>.</v>
      </c>
      <c r="P814" s="232" t="str">
        <f t="shared" si="106"/>
        <v>.</v>
      </c>
      <c r="Q814" s="233" t="str">
        <f t="shared" si="107"/>
        <v>.</v>
      </c>
      <c r="R814" s="140"/>
      <c r="S814" s="140"/>
      <c r="T814" s="140"/>
      <c r="U814" s="140"/>
      <c r="V814" s="140"/>
      <c r="W814" s="140"/>
      <c r="X814" s="140"/>
      <c r="Y814" s="140"/>
      <c r="Z814" s="140"/>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row>
    <row r="815" spans="1:57" outlineLevel="1" x14ac:dyDescent="0.2">
      <c r="A815" s="234">
        <f>'Faults data'!A815</f>
        <v>798</v>
      </c>
      <c r="B815" s="320">
        <f>'Faults data'!B815</f>
        <v>0</v>
      </c>
      <c r="C815" s="223">
        <f>IFERROR(MATCH('Faults data'!F815,Lists!$C$11:$C$14,0),0)</f>
        <v>0</v>
      </c>
      <c r="D815" s="216">
        <f>VALUE('Faults data'!I815)</f>
        <v>0</v>
      </c>
      <c r="E815" s="224">
        <f t="shared" si="105"/>
        <v>0</v>
      </c>
      <c r="F815" s="224">
        <f>'Faults data'!M815</f>
        <v>0</v>
      </c>
      <c r="G815" s="224" t="str">
        <f>IF('Faults data'!N815=$G$17,$G$17,".")</f>
        <v>.</v>
      </c>
      <c r="H815" s="224" t="str">
        <f>IF(ISNUMBER('Faults data'!L815),'Faults data'!L815,".")</f>
        <v>.</v>
      </c>
      <c r="I815" s="224">
        <f>IF('Faults data'!S815=Lists!$F$11,0,1)</f>
        <v>1</v>
      </c>
      <c r="J815" s="240" t="str">
        <f t="shared" si="100"/>
        <v>.</v>
      </c>
      <c r="K815" s="241"/>
      <c r="L815" s="230" t="str">
        <f t="shared" si="101"/>
        <v>.</v>
      </c>
      <c r="M815" s="231" t="str">
        <f t="shared" si="102"/>
        <v>.</v>
      </c>
      <c r="N815" s="231" t="str">
        <f t="shared" si="103"/>
        <v>.</v>
      </c>
      <c r="O815" s="231" t="str">
        <f t="shared" si="104"/>
        <v>.</v>
      </c>
      <c r="P815" s="232" t="str">
        <f t="shared" si="106"/>
        <v>.</v>
      </c>
      <c r="Q815" s="233" t="str">
        <f t="shared" si="107"/>
        <v>.</v>
      </c>
      <c r="R815" s="140"/>
      <c r="S815" s="140"/>
      <c r="T815" s="140"/>
      <c r="U815" s="140"/>
      <c r="V815" s="140"/>
      <c r="W815" s="140"/>
      <c r="X815" s="140"/>
      <c r="Y815" s="140"/>
      <c r="Z815" s="140"/>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row>
    <row r="816" spans="1:57" outlineLevel="1" x14ac:dyDescent="0.2">
      <c r="A816" s="234">
        <f>'Faults data'!A816</f>
        <v>799</v>
      </c>
      <c r="B816" s="320">
        <f>'Faults data'!B816</f>
        <v>0</v>
      </c>
      <c r="C816" s="223">
        <f>IFERROR(MATCH('Faults data'!F816,Lists!$C$11:$C$14,0),0)</f>
        <v>0</v>
      </c>
      <c r="D816" s="216">
        <f>VALUE('Faults data'!I816)</f>
        <v>0</v>
      </c>
      <c r="E816" s="224">
        <f t="shared" si="105"/>
        <v>0</v>
      </c>
      <c r="F816" s="224">
        <f>'Faults data'!M816</f>
        <v>0</v>
      </c>
      <c r="G816" s="224" t="str">
        <f>IF('Faults data'!N816=$G$17,$G$17,".")</f>
        <v>.</v>
      </c>
      <c r="H816" s="224" t="str">
        <f>IF(ISNUMBER('Faults data'!L816),'Faults data'!L816,".")</f>
        <v>.</v>
      </c>
      <c r="I816" s="224">
        <f>IF('Faults data'!S816=Lists!$F$11,0,1)</f>
        <v>1</v>
      </c>
      <c r="J816" s="240" t="str">
        <f t="shared" si="100"/>
        <v>.</v>
      </c>
      <c r="K816" s="241"/>
      <c r="L816" s="230" t="str">
        <f t="shared" si="101"/>
        <v>.</v>
      </c>
      <c r="M816" s="231" t="str">
        <f t="shared" si="102"/>
        <v>.</v>
      </c>
      <c r="N816" s="231" t="str">
        <f t="shared" si="103"/>
        <v>.</v>
      </c>
      <c r="O816" s="231" t="str">
        <f t="shared" si="104"/>
        <v>.</v>
      </c>
      <c r="P816" s="232" t="str">
        <f t="shared" si="106"/>
        <v>.</v>
      </c>
      <c r="Q816" s="233" t="str">
        <f t="shared" si="107"/>
        <v>.</v>
      </c>
      <c r="R816" s="140"/>
      <c r="S816" s="140"/>
      <c r="T816" s="140"/>
      <c r="U816" s="140"/>
      <c r="V816" s="140"/>
      <c r="W816" s="140"/>
      <c r="X816" s="140"/>
      <c r="Y816" s="140"/>
      <c r="Z816" s="140"/>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row>
    <row r="817" spans="1:57" outlineLevel="1" x14ac:dyDescent="0.2">
      <c r="A817" s="234">
        <f>'Faults data'!A817</f>
        <v>800</v>
      </c>
      <c r="B817" s="320">
        <f>'Faults data'!B817</f>
        <v>0</v>
      </c>
      <c r="C817" s="223">
        <f>IFERROR(MATCH('Faults data'!F817,Lists!$C$11:$C$14,0),0)</f>
        <v>0</v>
      </c>
      <c r="D817" s="216">
        <f>VALUE('Faults data'!I817)</f>
        <v>0</v>
      </c>
      <c r="E817" s="224">
        <f t="shared" si="105"/>
        <v>0</v>
      </c>
      <c r="F817" s="224">
        <f>'Faults data'!M817</f>
        <v>0</v>
      </c>
      <c r="G817" s="224" t="str">
        <f>IF('Faults data'!N817=$G$17,$G$17,".")</f>
        <v>.</v>
      </c>
      <c r="H817" s="224" t="str">
        <f>IF(ISNUMBER('Faults data'!L817),'Faults data'!L817,".")</f>
        <v>.</v>
      </c>
      <c r="I817" s="224">
        <f>IF('Faults data'!S817=Lists!$F$11,0,1)</f>
        <v>1</v>
      </c>
      <c r="J817" s="240" t="str">
        <f t="shared" si="100"/>
        <v>.</v>
      </c>
      <c r="K817" s="241"/>
      <c r="L817" s="230" t="str">
        <f t="shared" si="101"/>
        <v>.</v>
      </c>
      <c r="M817" s="231" t="str">
        <f t="shared" si="102"/>
        <v>.</v>
      </c>
      <c r="N817" s="231" t="str">
        <f t="shared" si="103"/>
        <v>.</v>
      </c>
      <c r="O817" s="231" t="str">
        <f t="shared" si="104"/>
        <v>.</v>
      </c>
      <c r="P817" s="232" t="str">
        <f t="shared" si="106"/>
        <v>.</v>
      </c>
      <c r="Q817" s="233" t="str">
        <f t="shared" si="107"/>
        <v>.</v>
      </c>
      <c r="R817" s="140"/>
      <c r="S817" s="140"/>
      <c r="T817" s="140"/>
      <c r="U817" s="140"/>
      <c r="V817" s="140"/>
      <c r="W817" s="140"/>
      <c r="X817" s="140"/>
      <c r="Y817" s="140"/>
      <c r="Z817" s="140"/>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row>
    <row r="818" spans="1:57" outlineLevel="1" x14ac:dyDescent="0.2">
      <c r="A818" s="234">
        <f>'Faults data'!A818</f>
        <v>801</v>
      </c>
      <c r="B818" s="320">
        <f>'Faults data'!B818</f>
        <v>0</v>
      </c>
      <c r="C818" s="223">
        <f>IFERROR(MATCH('Faults data'!F818,Lists!$C$11:$C$14,0),0)</f>
        <v>0</v>
      </c>
      <c r="D818" s="216">
        <f>VALUE('Faults data'!I818)</f>
        <v>0</v>
      </c>
      <c r="E818" s="224">
        <f t="shared" si="105"/>
        <v>0</v>
      </c>
      <c r="F818" s="224">
        <f>'Faults data'!M818</f>
        <v>0</v>
      </c>
      <c r="G818" s="224" t="str">
        <f>IF('Faults data'!N818=$G$17,$G$17,".")</f>
        <v>.</v>
      </c>
      <c r="H818" s="224" t="str">
        <f>IF(ISNUMBER('Faults data'!L818),'Faults data'!L818,".")</f>
        <v>.</v>
      </c>
      <c r="I818" s="224">
        <f>IF('Faults data'!S818=Lists!$F$11,0,1)</f>
        <v>1</v>
      </c>
      <c r="J818" s="240" t="str">
        <f t="shared" si="100"/>
        <v>.</v>
      </c>
      <c r="K818" s="241"/>
      <c r="L818" s="230" t="str">
        <f t="shared" si="101"/>
        <v>.</v>
      </c>
      <c r="M818" s="231" t="str">
        <f t="shared" si="102"/>
        <v>.</v>
      </c>
      <c r="N818" s="231" t="str">
        <f t="shared" si="103"/>
        <v>.</v>
      </c>
      <c r="O818" s="231" t="str">
        <f t="shared" si="104"/>
        <v>.</v>
      </c>
      <c r="P818" s="232" t="str">
        <f t="shared" si="106"/>
        <v>.</v>
      </c>
      <c r="Q818" s="233" t="str">
        <f t="shared" si="107"/>
        <v>.</v>
      </c>
      <c r="R818" s="140"/>
      <c r="S818" s="140"/>
      <c r="T818" s="140"/>
      <c r="U818" s="140"/>
      <c r="V818" s="140"/>
      <c r="W818" s="140"/>
      <c r="X818" s="140"/>
      <c r="Y818" s="140"/>
      <c r="Z818" s="140"/>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row>
    <row r="819" spans="1:57" outlineLevel="1" x14ac:dyDescent="0.2">
      <c r="A819" s="234">
        <f>'Faults data'!A819</f>
        <v>802</v>
      </c>
      <c r="B819" s="320">
        <f>'Faults data'!B819</f>
        <v>0</v>
      </c>
      <c r="C819" s="223">
        <f>IFERROR(MATCH('Faults data'!F819,Lists!$C$11:$C$14,0),0)</f>
        <v>0</v>
      </c>
      <c r="D819" s="216">
        <f>VALUE('Faults data'!I819)</f>
        <v>0</v>
      </c>
      <c r="E819" s="224">
        <f t="shared" si="105"/>
        <v>0</v>
      </c>
      <c r="F819" s="224">
        <f>'Faults data'!M819</f>
        <v>0</v>
      </c>
      <c r="G819" s="224" t="str">
        <f>IF('Faults data'!N819=$G$17,$G$17,".")</f>
        <v>.</v>
      </c>
      <c r="H819" s="224" t="str">
        <f>IF(ISNUMBER('Faults data'!L819),'Faults data'!L819,".")</f>
        <v>.</v>
      </c>
      <c r="I819" s="224">
        <f>IF('Faults data'!S819=Lists!$F$11,0,1)</f>
        <v>1</v>
      </c>
      <c r="J819" s="240" t="str">
        <f t="shared" si="100"/>
        <v>.</v>
      </c>
      <c r="K819" s="241"/>
      <c r="L819" s="230" t="str">
        <f t="shared" si="101"/>
        <v>.</v>
      </c>
      <c r="M819" s="231" t="str">
        <f t="shared" si="102"/>
        <v>.</v>
      </c>
      <c r="N819" s="231" t="str">
        <f t="shared" si="103"/>
        <v>.</v>
      </c>
      <c r="O819" s="231" t="str">
        <f t="shared" si="104"/>
        <v>.</v>
      </c>
      <c r="P819" s="232" t="str">
        <f t="shared" si="106"/>
        <v>.</v>
      </c>
      <c r="Q819" s="233" t="str">
        <f t="shared" si="107"/>
        <v>.</v>
      </c>
      <c r="R819" s="140"/>
      <c r="S819" s="140"/>
      <c r="T819" s="140"/>
      <c r="U819" s="140"/>
      <c r="V819" s="140"/>
      <c r="W819" s="140"/>
      <c r="X819" s="140"/>
      <c r="Y819" s="140"/>
      <c r="Z819" s="140"/>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row>
    <row r="820" spans="1:57" outlineLevel="1" x14ac:dyDescent="0.2">
      <c r="A820" s="234">
        <f>'Faults data'!A820</f>
        <v>803</v>
      </c>
      <c r="B820" s="320">
        <f>'Faults data'!B820</f>
        <v>0</v>
      </c>
      <c r="C820" s="223">
        <f>IFERROR(MATCH('Faults data'!F820,Lists!$C$11:$C$14,0),0)</f>
        <v>0</v>
      </c>
      <c r="D820" s="216">
        <f>VALUE('Faults data'!I820)</f>
        <v>0</v>
      </c>
      <c r="E820" s="224">
        <f t="shared" si="105"/>
        <v>0</v>
      </c>
      <c r="F820" s="224">
        <f>'Faults data'!M820</f>
        <v>0</v>
      </c>
      <c r="G820" s="224" t="str">
        <f>IF('Faults data'!N820=$G$17,$G$17,".")</f>
        <v>.</v>
      </c>
      <c r="H820" s="224" t="str">
        <f>IF(ISNUMBER('Faults data'!L820),'Faults data'!L820,".")</f>
        <v>.</v>
      </c>
      <c r="I820" s="224">
        <f>IF('Faults data'!S820=Lists!$F$11,0,1)</f>
        <v>1</v>
      </c>
      <c r="J820" s="240" t="str">
        <f t="shared" si="100"/>
        <v>.</v>
      </c>
      <c r="K820" s="241"/>
      <c r="L820" s="230" t="str">
        <f t="shared" si="101"/>
        <v>.</v>
      </c>
      <c r="M820" s="231" t="str">
        <f t="shared" si="102"/>
        <v>.</v>
      </c>
      <c r="N820" s="231" t="str">
        <f t="shared" si="103"/>
        <v>.</v>
      </c>
      <c r="O820" s="231" t="str">
        <f t="shared" si="104"/>
        <v>.</v>
      </c>
      <c r="P820" s="232" t="str">
        <f t="shared" si="106"/>
        <v>.</v>
      </c>
      <c r="Q820" s="233" t="str">
        <f t="shared" si="107"/>
        <v>.</v>
      </c>
      <c r="R820" s="140"/>
      <c r="S820" s="140"/>
      <c r="T820" s="140"/>
      <c r="U820" s="140"/>
      <c r="V820" s="140"/>
      <c r="W820" s="140"/>
      <c r="X820" s="140"/>
      <c r="Y820" s="140"/>
      <c r="Z820" s="14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row>
    <row r="821" spans="1:57" outlineLevel="1" x14ac:dyDescent="0.2">
      <c r="A821" s="234">
        <f>'Faults data'!A821</f>
        <v>804</v>
      </c>
      <c r="B821" s="320">
        <f>'Faults data'!B821</f>
        <v>0</v>
      </c>
      <c r="C821" s="223">
        <f>IFERROR(MATCH('Faults data'!F821,Lists!$C$11:$C$14,0),0)</f>
        <v>0</v>
      </c>
      <c r="D821" s="216">
        <f>VALUE('Faults data'!I821)</f>
        <v>0</v>
      </c>
      <c r="E821" s="224">
        <f t="shared" si="105"/>
        <v>0</v>
      </c>
      <c r="F821" s="224">
        <f>'Faults data'!M821</f>
        <v>0</v>
      </c>
      <c r="G821" s="224" t="str">
        <f>IF('Faults data'!N821=$G$17,$G$17,".")</f>
        <v>.</v>
      </c>
      <c r="H821" s="224" t="str">
        <f>IF(ISNUMBER('Faults data'!L821),'Faults data'!L821,".")</f>
        <v>.</v>
      </c>
      <c r="I821" s="224">
        <f>IF('Faults data'!S821=Lists!$F$11,0,1)</f>
        <v>1</v>
      </c>
      <c r="J821" s="240" t="str">
        <f t="shared" si="100"/>
        <v>.</v>
      </c>
      <c r="K821" s="241"/>
      <c r="L821" s="230" t="str">
        <f t="shared" si="101"/>
        <v>.</v>
      </c>
      <c r="M821" s="231" t="str">
        <f t="shared" si="102"/>
        <v>.</v>
      </c>
      <c r="N821" s="231" t="str">
        <f t="shared" si="103"/>
        <v>.</v>
      </c>
      <c r="O821" s="231" t="str">
        <f t="shared" si="104"/>
        <v>.</v>
      </c>
      <c r="P821" s="232" t="str">
        <f t="shared" si="106"/>
        <v>.</v>
      </c>
      <c r="Q821" s="233" t="str">
        <f t="shared" si="107"/>
        <v>.</v>
      </c>
      <c r="R821" s="140"/>
      <c r="S821" s="140"/>
      <c r="T821" s="140"/>
      <c r="U821" s="140"/>
      <c r="V821" s="140"/>
      <c r="W821" s="140"/>
      <c r="X821" s="140"/>
      <c r="Y821" s="140"/>
      <c r="Z821" s="140"/>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row>
    <row r="822" spans="1:57" outlineLevel="1" x14ac:dyDescent="0.2">
      <c r="A822" s="234">
        <f>'Faults data'!A822</f>
        <v>805</v>
      </c>
      <c r="B822" s="320">
        <f>'Faults data'!B822</f>
        <v>0</v>
      </c>
      <c r="C822" s="223">
        <f>IFERROR(MATCH('Faults data'!F822,Lists!$C$11:$C$14,0),0)</f>
        <v>0</v>
      </c>
      <c r="D822" s="216">
        <f>VALUE('Faults data'!I822)</f>
        <v>0</v>
      </c>
      <c r="E822" s="224">
        <f t="shared" si="105"/>
        <v>0</v>
      </c>
      <c r="F822" s="224">
        <f>'Faults data'!M822</f>
        <v>0</v>
      </c>
      <c r="G822" s="224" t="str">
        <f>IF('Faults data'!N822=$G$17,$G$17,".")</f>
        <v>.</v>
      </c>
      <c r="H822" s="224" t="str">
        <f>IF(ISNUMBER('Faults data'!L822),'Faults data'!L822,".")</f>
        <v>.</v>
      </c>
      <c r="I822" s="224">
        <f>IF('Faults data'!S822=Lists!$F$11,0,1)</f>
        <v>1</v>
      </c>
      <c r="J822" s="240" t="str">
        <f t="shared" si="100"/>
        <v>.</v>
      </c>
      <c r="K822" s="241"/>
      <c r="L822" s="230" t="str">
        <f t="shared" si="101"/>
        <v>.</v>
      </c>
      <c r="M822" s="231" t="str">
        <f t="shared" si="102"/>
        <v>.</v>
      </c>
      <c r="N822" s="231" t="str">
        <f t="shared" si="103"/>
        <v>.</v>
      </c>
      <c r="O822" s="231" t="str">
        <f t="shared" si="104"/>
        <v>.</v>
      </c>
      <c r="P822" s="232" t="str">
        <f t="shared" si="106"/>
        <v>.</v>
      </c>
      <c r="Q822" s="233" t="str">
        <f t="shared" si="107"/>
        <v>.</v>
      </c>
      <c r="R822" s="140"/>
      <c r="S822" s="140"/>
      <c r="T822" s="140"/>
      <c r="U822" s="140"/>
      <c r="V822" s="140"/>
      <c r="W822" s="140"/>
      <c r="X822" s="140"/>
      <c r="Y822" s="140"/>
      <c r="Z822" s="140"/>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row>
    <row r="823" spans="1:57" outlineLevel="1" x14ac:dyDescent="0.2">
      <c r="A823" s="234">
        <f>'Faults data'!A823</f>
        <v>806</v>
      </c>
      <c r="B823" s="320">
        <f>'Faults data'!B823</f>
        <v>0</v>
      </c>
      <c r="C823" s="223">
        <f>IFERROR(MATCH('Faults data'!F823,Lists!$C$11:$C$14,0),0)</f>
        <v>0</v>
      </c>
      <c r="D823" s="216">
        <f>VALUE('Faults data'!I823)</f>
        <v>0</v>
      </c>
      <c r="E823" s="224">
        <f t="shared" si="105"/>
        <v>0</v>
      </c>
      <c r="F823" s="224">
        <f>'Faults data'!M823</f>
        <v>0</v>
      </c>
      <c r="G823" s="224" t="str">
        <f>IF('Faults data'!N823=$G$17,$G$17,".")</f>
        <v>.</v>
      </c>
      <c r="H823" s="224" t="str">
        <f>IF(ISNUMBER('Faults data'!L823),'Faults data'!L823,".")</f>
        <v>.</v>
      </c>
      <c r="I823" s="224">
        <f>IF('Faults data'!S823=Lists!$F$11,0,1)</f>
        <v>1</v>
      </c>
      <c r="J823" s="240" t="str">
        <f t="shared" si="100"/>
        <v>.</v>
      </c>
      <c r="K823" s="241"/>
      <c r="L823" s="230" t="str">
        <f t="shared" si="101"/>
        <v>.</v>
      </c>
      <c r="M823" s="231" t="str">
        <f t="shared" si="102"/>
        <v>.</v>
      </c>
      <c r="N823" s="231" t="str">
        <f t="shared" si="103"/>
        <v>.</v>
      </c>
      <c r="O823" s="231" t="str">
        <f t="shared" si="104"/>
        <v>.</v>
      </c>
      <c r="P823" s="232" t="str">
        <f t="shared" si="106"/>
        <v>.</v>
      </c>
      <c r="Q823" s="233" t="str">
        <f t="shared" si="107"/>
        <v>.</v>
      </c>
      <c r="R823" s="140"/>
      <c r="S823" s="140"/>
      <c r="T823" s="140"/>
      <c r="U823" s="140"/>
      <c r="V823" s="140"/>
      <c r="W823" s="140"/>
      <c r="X823" s="140"/>
      <c r="Y823" s="140"/>
      <c r="Z823" s="140"/>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row>
    <row r="824" spans="1:57" outlineLevel="1" x14ac:dyDescent="0.2">
      <c r="A824" s="234">
        <f>'Faults data'!A824</f>
        <v>807</v>
      </c>
      <c r="B824" s="320">
        <f>'Faults data'!B824</f>
        <v>0</v>
      </c>
      <c r="C824" s="223">
        <f>IFERROR(MATCH('Faults data'!F824,Lists!$C$11:$C$14,0),0)</f>
        <v>0</v>
      </c>
      <c r="D824" s="216">
        <f>VALUE('Faults data'!I824)</f>
        <v>0</v>
      </c>
      <c r="E824" s="224">
        <f t="shared" si="105"/>
        <v>0</v>
      </c>
      <c r="F824" s="224">
        <f>'Faults data'!M824</f>
        <v>0</v>
      </c>
      <c r="G824" s="224" t="str">
        <f>IF('Faults data'!N824=$G$17,$G$17,".")</f>
        <v>.</v>
      </c>
      <c r="H824" s="224" t="str">
        <f>IF(ISNUMBER('Faults data'!L824),'Faults data'!L824,".")</f>
        <v>.</v>
      </c>
      <c r="I824" s="224">
        <f>IF('Faults data'!S824=Lists!$F$11,0,1)</f>
        <v>1</v>
      </c>
      <c r="J824" s="240" t="str">
        <f t="shared" si="100"/>
        <v>.</v>
      </c>
      <c r="K824" s="241"/>
      <c r="L824" s="230" t="str">
        <f t="shared" si="101"/>
        <v>.</v>
      </c>
      <c r="M824" s="231" t="str">
        <f t="shared" si="102"/>
        <v>.</v>
      </c>
      <c r="N824" s="231" t="str">
        <f t="shared" si="103"/>
        <v>.</v>
      </c>
      <c r="O824" s="231" t="str">
        <f t="shared" si="104"/>
        <v>.</v>
      </c>
      <c r="P824" s="232" t="str">
        <f t="shared" si="106"/>
        <v>.</v>
      </c>
      <c r="Q824" s="233" t="str">
        <f t="shared" si="107"/>
        <v>.</v>
      </c>
      <c r="R824" s="140"/>
      <c r="S824" s="140"/>
      <c r="T824" s="140"/>
      <c r="U824" s="140"/>
      <c r="V824" s="140"/>
      <c r="W824" s="140"/>
      <c r="X824" s="140"/>
      <c r="Y824" s="140"/>
      <c r="Z824" s="140"/>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row>
    <row r="825" spans="1:57" outlineLevel="1" x14ac:dyDescent="0.2">
      <c r="A825" s="234">
        <f>'Faults data'!A825</f>
        <v>808</v>
      </c>
      <c r="B825" s="320">
        <f>'Faults data'!B825</f>
        <v>0</v>
      </c>
      <c r="C825" s="223">
        <f>IFERROR(MATCH('Faults data'!F825,Lists!$C$11:$C$14,0),0)</f>
        <v>0</v>
      </c>
      <c r="D825" s="216">
        <f>VALUE('Faults data'!I825)</f>
        <v>0</v>
      </c>
      <c r="E825" s="224">
        <f t="shared" si="105"/>
        <v>0</v>
      </c>
      <c r="F825" s="224">
        <f>'Faults data'!M825</f>
        <v>0</v>
      </c>
      <c r="G825" s="224" t="str">
        <f>IF('Faults data'!N825=$G$17,$G$17,".")</f>
        <v>.</v>
      </c>
      <c r="H825" s="224" t="str">
        <f>IF(ISNUMBER('Faults data'!L825),'Faults data'!L825,".")</f>
        <v>.</v>
      </c>
      <c r="I825" s="224">
        <f>IF('Faults data'!S825=Lists!$F$11,0,1)</f>
        <v>1</v>
      </c>
      <c r="J825" s="240" t="str">
        <f t="shared" si="100"/>
        <v>.</v>
      </c>
      <c r="K825" s="241"/>
      <c r="L825" s="230" t="str">
        <f t="shared" si="101"/>
        <v>.</v>
      </c>
      <c r="M825" s="231" t="str">
        <f t="shared" si="102"/>
        <v>.</v>
      </c>
      <c r="N825" s="231" t="str">
        <f t="shared" si="103"/>
        <v>.</v>
      </c>
      <c r="O825" s="231" t="str">
        <f t="shared" si="104"/>
        <v>.</v>
      </c>
      <c r="P825" s="232" t="str">
        <f t="shared" si="106"/>
        <v>.</v>
      </c>
      <c r="Q825" s="233" t="str">
        <f t="shared" si="107"/>
        <v>.</v>
      </c>
      <c r="R825" s="140"/>
      <c r="S825" s="140"/>
      <c r="T825" s="140"/>
      <c r="U825" s="140"/>
      <c r="V825" s="140"/>
      <c r="W825" s="140"/>
      <c r="X825" s="140"/>
      <c r="Y825" s="140"/>
      <c r="Z825" s="140"/>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row>
    <row r="826" spans="1:57" outlineLevel="1" x14ac:dyDescent="0.2">
      <c r="A826" s="234">
        <f>'Faults data'!A826</f>
        <v>809</v>
      </c>
      <c r="B826" s="320">
        <f>'Faults data'!B826</f>
        <v>0</v>
      </c>
      <c r="C826" s="223">
        <f>IFERROR(MATCH('Faults data'!F826,Lists!$C$11:$C$14,0),0)</f>
        <v>0</v>
      </c>
      <c r="D826" s="216">
        <f>VALUE('Faults data'!I826)</f>
        <v>0</v>
      </c>
      <c r="E826" s="224">
        <f t="shared" si="105"/>
        <v>0</v>
      </c>
      <c r="F826" s="224">
        <f>'Faults data'!M826</f>
        <v>0</v>
      </c>
      <c r="G826" s="224" t="str">
        <f>IF('Faults data'!N826=$G$17,$G$17,".")</f>
        <v>.</v>
      </c>
      <c r="H826" s="224" t="str">
        <f>IF(ISNUMBER('Faults data'!L826),'Faults data'!L826,".")</f>
        <v>.</v>
      </c>
      <c r="I826" s="224">
        <f>IF('Faults data'!S826=Lists!$F$11,0,1)</f>
        <v>1</v>
      </c>
      <c r="J826" s="240" t="str">
        <f t="shared" si="100"/>
        <v>.</v>
      </c>
      <c r="K826" s="241"/>
      <c r="L826" s="230" t="str">
        <f t="shared" si="101"/>
        <v>.</v>
      </c>
      <c r="M826" s="231" t="str">
        <f t="shared" si="102"/>
        <v>.</v>
      </c>
      <c r="N826" s="231" t="str">
        <f t="shared" si="103"/>
        <v>.</v>
      </c>
      <c r="O826" s="231" t="str">
        <f t="shared" si="104"/>
        <v>.</v>
      </c>
      <c r="P826" s="232" t="str">
        <f t="shared" si="106"/>
        <v>.</v>
      </c>
      <c r="Q826" s="233" t="str">
        <f t="shared" si="107"/>
        <v>.</v>
      </c>
      <c r="R826" s="140"/>
      <c r="S826" s="140"/>
      <c r="T826" s="140"/>
      <c r="U826" s="140"/>
      <c r="V826" s="140"/>
      <c r="W826" s="140"/>
      <c r="X826" s="140"/>
      <c r="Y826" s="140"/>
      <c r="Z826" s="140"/>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row>
    <row r="827" spans="1:57" outlineLevel="1" x14ac:dyDescent="0.2">
      <c r="A827" s="234">
        <f>'Faults data'!A827</f>
        <v>810</v>
      </c>
      <c r="B827" s="320">
        <f>'Faults data'!B827</f>
        <v>0</v>
      </c>
      <c r="C827" s="223">
        <f>IFERROR(MATCH('Faults data'!F827,Lists!$C$11:$C$14,0),0)</f>
        <v>0</v>
      </c>
      <c r="D827" s="216">
        <f>VALUE('Faults data'!I827)</f>
        <v>0</v>
      </c>
      <c r="E827" s="224">
        <f t="shared" si="105"/>
        <v>0</v>
      </c>
      <c r="F827" s="224">
        <f>'Faults data'!M827</f>
        <v>0</v>
      </c>
      <c r="G827" s="224" t="str">
        <f>IF('Faults data'!N827=$G$17,$G$17,".")</f>
        <v>.</v>
      </c>
      <c r="H827" s="224" t="str">
        <f>IF(ISNUMBER('Faults data'!L827),'Faults data'!L827,".")</f>
        <v>.</v>
      </c>
      <c r="I827" s="224">
        <f>IF('Faults data'!S827=Lists!$F$11,0,1)</f>
        <v>1</v>
      </c>
      <c r="J827" s="240" t="str">
        <f t="shared" si="100"/>
        <v>.</v>
      </c>
      <c r="K827" s="241"/>
      <c r="L827" s="230" t="str">
        <f t="shared" si="101"/>
        <v>.</v>
      </c>
      <c r="M827" s="231" t="str">
        <f t="shared" si="102"/>
        <v>.</v>
      </c>
      <c r="N827" s="231" t="str">
        <f t="shared" si="103"/>
        <v>.</v>
      </c>
      <c r="O827" s="231" t="str">
        <f t="shared" si="104"/>
        <v>.</v>
      </c>
      <c r="P827" s="232" t="str">
        <f t="shared" si="106"/>
        <v>.</v>
      </c>
      <c r="Q827" s="233" t="str">
        <f t="shared" si="107"/>
        <v>.</v>
      </c>
      <c r="R827" s="140"/>
      <c r="S827" s="140"/>
      <c r="T827" s="140"/>
      <c r="U827" s="140"/>
      <c r="V827" s="140"/>
      <c r="W827" s="140"/>
      <c r="X827" s="140"/>
      <c r="Y827" s="140"/>
      <c r="Z827" s="140"/>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row>
    <row r="828" spans="1:57" outlineLevel="1" x14ac:dyDescent="0.2">
      <c r="A828" s="234">
        <f>'Faults data'!A828</f>
        <v>811</v>
      </c>
      <c r="B828" s="320">
        <f>'Faults data'!B828</f>
        <v>0</v>
      </c>
      <c r="C828" s="223">
        <f>IFERROR(MATCH('Faults data'!F828,Lists!$C$11:$C$14,0),0)</f>
        <v>0</v>
      </c>
      <c r="D828" s="216">
        <f>VALUE('Faults data'!I828)</f>
        <v>0</v>
      </c>
      <c r="E828" s="224">
        <f t="shared" si="105"/>
        <v>0</v>
      </c>
      <c r="F828" s="224">
        <f>'Faults data'!M828</f>
        <v>0</v>
      </c>
      <c r="G828" s="224" t="str">
        <f>IF('Faults data'!N828=$G$17,$G$17,".")</f>
        <v>.</v>
      </c>
      <c r="H828" s="224" t="str">
        <f>IF(ISNUMBER('Faults data'!L828),'Faults data'!L828,".")</f>
        <v>.</v>
      </c>
      <c r="I828" s="224">
        <f>IF('Faults data'!S828=Lists!$F$11,0,1)</f>
        <v>1</v>
      </c>
      <c r="J828" s="240" t="str">
        <f t="shared" si="100"/>
        <v>.</v>
      </c>
      <c r="K828" s="241"/>
      <c r="L828" s="230" t="str">
        <f t="shared" si="101"/>
        <v>.</v>
      </c>
      <c r="M828" s="231" t="str">
        <f t="shared" si="102"/>
        <v>.</v>
      </c>
      <c r="N828" s="231" t="str">
        <f t="shared" si="103"/>
        <v>.</v>
      </c>
      <c r="O828" s="231" t="str">
        <f t="shared" si="104"/>
        <v>.</v>
      </c>
      <c r="P828" s="232" t="str">
        <f t="shared" si="106"/>
        <v>.</v>
      </c>
      <c r="Q828" s="233" t="str">
        <f t="shared" si="107"/>
        <v>.</v>
      </c>
      <c r="R828" s="140"/>
      <c r="S828" s="140"/>
      <c r="T828" s="140"/>
      <c r="U828" s="140"/>
      <c r="V828" s="140"/>
      <c r="W828" s="140"/>
      <c r="X828" s="140"/>
      <c r="Y828" s="140"/>
      <c r="Z828" s="140"/>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row>
    <row r="829" spans="1:57" outlineLevel="1" x14ac:dyDescent="0.2">
      <c r="A829" s="234">
        <f>'Faults data'!A829</f>
        <v>812</v>
      </c>
      <c r="B829" s="320">
        <f>'Faults data'!B829</f>
        <v>0</v>
      </c>
      <c r="C829" s="223">
        <f>IFERROR(MATCH('Faults data'!F829,Lists!$C$11:$C$14,0),0)</f>
        <v>0</v>
      </c>
      <c r="D829" s="216">
        <f>VALUE('Faults data'!I829)</f>
        <v>0</v>
      </c>
      <c r="E829" s="224">
        <f t="shared" si="105"/>
        <v>0</v>
      </c>
      <c r="F829" s="224">
        <f>'Faults data'!M829</f>
        <v>0</v>
      </c>
      <c r="G829" s="224" t="str">
        <f>IF('Faults data'!N829=$G$17,$G$17,".")</f>
        <v>.</v>
      </c>
      <c r="H829" s="224" t="str">
        <f>IF(ISNUMBER('Faults data'!L829),'Faults data'!L829,".")</f>
        <v>.</v>
      </c>
      <c r="I829" s="224">
        <f>IF('Faults data'!S829=Lists!$F$11,0,1)</f>
        <v>1</v>
      </c>
      <c r="J829" s="240" t="str">
        <f t="shared" si="100"/>
        <v>.</v>
      </c>
      <c r="K829" s="241"/>
      <c r="L829" s="230" t="str">
        <f t="shared" si="101"/>
        <v>.</v>
      </c>
      <c r="M829" s="231" t="str">
        <f t="shared" si="102"/>
        <v>.</v>
      </c>
      <c r="N829" s="231" t="str">
        <f t="shared" si="103"/>
        <v>.</v>
      </c>
      <c r="O829" s="231" t="str">
        <f t="shared" si="104"/>
        <v>.</v>
      </c>
      <c r="P829" s="232" t="str">
        <f t="shared" si="106"/>
        <v>.</v>
      </c>
      <c r="Q829" s="233" t="str">
        <f t="shared" si="107"/>
        <v>.</v>
      </c>
      <c r="R829" s="140"/>
      <c r="S829" s="140"/>
      <c r="T829" s="140"/>
      <c r="U829" s="140"/>
      <c r="V829" s="140"/>
      <c r="W829" s="140"/>
      <c r="X829" s="140"/>
      <c r="Y829" s="140"/>
      <c r="Z829" s="140"/>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row>
    <row r="830" spans="1:57" outlineLevel="1" x14ac:dyDescent="0.2">
      <c r="A830" s="234">
        <f>'Faults data'!A830</f>
        <v>813</v>
      </c>
      <c r="B830" s="320">
        <f>'Faults data'!B830</f>
        <v>0</v>
      </c>
      <c r="C830" s="223">
        <f>IFERROR(MATCH('Faults data'!F830,Lists!$C$11:$C$14,0),0)</f>
        <v>0</v>
      </c>
      <c r="D830" s="216">
        <f>VALUE('Faults data'!I830)</f>
        <v>0</v>
      </c>
      <c r="E830" s="224">
        <f t="shared" si="105"/>
        <v>0</v>
      </c>
      <c r="F830" s="224">
        <f>'Faults data'!M830</f>
        <v>0</v>
      </c>
      <c r="G830" s="224" t="str">
        <f>IF('Faults data'!N830=$G$17,$G$17,".")</f>
        <v>.</v>
      </c>
      <c r="H830" s="224" t="str">
        <f>IF(ISNUMBER('Faults data'!L830),'Faults data'!L830,".")</f>
        <v>.</v>
      </c>
      <c r="I830" s="224">
        <f>IF('Faults data'!S830=Lists!$F$11,0,1)</f>
        <v>1</v>
      </c>
      <c r="J830" s="240" t="str">
        <f t="shared" si="100"/>
        <v>.</v>
      </c>
      <c r="K830" s="241"/>
      <c r="L830" s="230" t="str">
        <f t="shared" si="101"/>
        <v>.</v>
      </c>
      <c r="M830" s="231" t="str">
        <f t="shared" si="102"/>
        <v>.</v>
      </c>
      <c r="N830" s="231" t="str">
        <f t="shared" si="103"/>
        <v>.</v>
      </c>
      <c r="O830" s="231" t="str">
        <f t="shared" si="104"/>
        <v>.</v>
      </c>
      <c r="P830" s="232" t="str">
        <f t="shared" si="106"/>
        <v>.</v>
      </c>
      <c r="Q830" s="233" t="str">
        <f t="shared" si="107"/>
        <v>.</v>
      </c>
      <c r="R830" s="140"/>
      <c r="S830" s="140"/>
      <c r="T830" s="140"/>
      <c r="U830" s="140"/>
      <c r="V830" s="140"/>
      <c r="W830" s="140"/>
      <c r="X830" s="140"/>
      <c r="Y830" s="140"/>
      <c r="Z830" s="14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row>
    <row r="831" spans="1:57" outlineLevel="1" x14ac:dyDescent="0.2">
      <c r="A831" s="234">
        <f>'Faults data'!A831</f>
        <v>814</v>
      </c>
      <c r="B831" s="320">
        <f>'Faults data'!B831</f>
        <v>0</v>
      </c>
      <c r="C831" s="223">
        <f>IFERROR(MATCH('Faults data'!F831,Lists!$C$11:$C$14,0),0)</f>
        <v>0</v>
      </c>
      <c r="D831" s="216">
        <f>VALUE('Faults data'!I831)</f>
        <v>0</v>
      </c>
      <c r="E831" s="224">
        <f t="shared" si="105"/>
        <v>0</v>
      </c>
      <c r="F831" s="224">
        <f>'Faults data'!M831</f>
        <v>0</v>
      </c>
      <c r="G831" s="224" t="str">
        <f>IF('Faults data'!N831=$G$17,$G$17,".")</f>
        <v>.</v>
      </c>
      <c r="H831" s="224" t="str">
        <f>IF(ISNUMBER('Faults data'!L831),'Faults data'!L831,".")</f>
        <v>.</v>
      </c>
      <c r="I831" s="224">
        <f>IF('Faults data'!S831=Lists!$F$11,0,1)</f>
        <v>1</v>
      </c>
      <c r="J831" s="240" t="str">
        <f t="shared" si="100"/>
        <v>.</v>
      </c>
      <c r="K831" s="241"/>
      <c r="L831" s="230" t="str">
        <f t="shared" si="101"/>
        <v>.</v>
      </c>
      <c r="M831" s="231" t="str">
        <f t="shared" si="102"/>
        <v>.</v>
      </c>
      <c r="N831" s="231" t="str">
        <f t="shared" si="103"/>
        <v>.</v>
      </c>
      <c r="O831" s="231" t="str">
        <f t="shared" si="104"/>
        <v>.</v>
      </c>
      <c r="P831" s="232" t="str">
        <f t="shared" si="106"/>
        <v>.</v>
      </c>
      <c r="Q831" s="233" t="str">
        <f t="shared" si="107"/>
        <v>.</v>
      </c>
      <c r="R831" s="140"/>
      <c r="S831" s="140"/>
      <c r="T831" s="140"/>
      <c r="U831" s="140"/>
      <c r="V831" s="140"/>
      <c r="W831" s="140"/>
      <c r="X831" s="140"/>
      <c r="Y831" s="140"/>
      <c r="Z831" s="140"/>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row>
    <row r="832" spans="1:57" outlineLevel="1" x14ac:dyDescent="0.2">
      <c r="A832" s="234">
        <f>'Faults data'!A832</f>
        <v>815</v>
      </c>
      <c r="B832" s="320">
        <f>'Faults data'!B832</f>
        <v>0</v>
      </c>
      <c r="C832" s="223">
        <f>IFERROR(MATCH('Faults data'!F832,Lists!$C$11:$C$14,0),0)</f>
        <v>0</v>
      </c>
      <c r="D832" s="216">
        <f>VALUE('Faults data'!I832)</f>
        <v>0</v>
      </c>
      <c r="E832" s="224">
        <f t="shared" si="105"/>
        <v>0</v>
      </c>
      <c r="F832" s="224">
        <f>'Faults data'!M832</f>
        <v>0</v>
      </c>
      <c r="G832" s="224" t="str">
        <f>IF('Faults data'!N832=$G$17,$G$17,".")</f>
        <v>.</v>
      </c>
      <c r="H832" s="224" t="str">
        <f>IF(ISNUMBER('Faults data'!L832),'Faults data'!L832,".")</f>
        <v>.</v>
      </c>
      <c r="I832" s="224">
        <f>IF('Faults data'!S832=Lists!$F$11,0,1)</f>
        <v>1</v>
      </c>
      <c r="J832" s="240" t="str">
        <f t="shared" si="100"/>
        <v>.</v>
      </c>
      <c r="K832" s="241"/>
      <c r="L832" s="230" t="str">
        <f t="shared" si="101"/>
        <v>.</v>
      </c>
      <c r="M832" s="231" t="str">
        <f t="shared" si="102"/>
        <v>.</v>
      </c>
      <c r="N832" s="231" t="str">
        <f t="shared" si="103"/>
        <v>.</v>
      </c>
      <c r="O832" s="231" t="str">
        <f t="shared" si="104"/>
        <v>.</v>
      </c>
      <c r="P832" s="232" t="str">
        <f t="shared" si="106"/>
        <v>.</v>
      </c>
      <c r="Q832" s="233" t="str">
        <f t="shared" si="107"/>
        <v>.</v>
      </c>
      <c r="R832" s="140"/>
      <c r="S832" s="140"/>
      <c r="T832" s="140"/>
      <c r="U832" s="140"/>
      <c r="V832" s="140"/>
      <c r="W832" s="140"/>
      <c r="X832" s="140"/>
      <c r="Y832" s="140"/>
      <c r="Z832" s="140"/>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row>
    <row r="833" spans="1:57" outlineLevel="1" x14ac:dyDescent="0.2">
      <c r="A833" s="234">
        <f>'Faults data'!A833</f>
        <v>816</v>
      </c>
      <c r="B833" s="320">
        <f>'Faults data'!B833</f>
        <v>0</v>
      </c>
      <c r="C833" s="223">
        <f>IFERROR(MATCH('Faults data'!F833,Lists!$C$11:$C$14,0),0)</f>
        <v>0</v>
      </c>
      <c r="D833" s="216">
        <f>VALUE('Faults data'!I833)</f>
        <v>0</v>
      </c>
      <c r="E833" s="224">
        <f t="shared" si="105"/>
        <v>0</v>
      </c>
      <c r="F833" s="224">
        <f>'Faults data'!M833</f>
        <v>0</v>
      </c>
      <c r="G833" s="224" t="str">
        <f>IF('Faults data'!N833=$G$17,$G$17,".")</f>
        <v>.</v>
      </c>
      <c r="H833" s="224" t="str">
        <f>IF(ISNUMBER('Faults data'!L833),'Faults data'!L833,".")</f>
        <v>.</v>
      </c>
      <c r="I833" s="224">
        <f>IF('Faults data'!S833=Lists!$F$11,0,1)</f>
        <v>1</v>
      </c>
      <c r="J833" s="240" t="str">
        <f t="shared" si="100"/>
        <v>.</v>
      </c>
      <c r="K833" s="241"/>
      <c r="L833" s="230" t="str">
        <f t="shared" si="101"/>
        <v>.</v>
      </c>
      <c r="M833" s="231" t="str">
        <f t="shared" si="102"/>
        <v>.</v>
      </c>
      <c r="N833" s="231" t="str">
        <f t="shared" si="103"/>
        <v>.</v>
      </c>
      <c r="O833" s="231" t="str">
        <f t="shared" si="104"/>
        <v>.</v>
      </c>
      <c r="P833" s="232" t="str">
        <f t="shared" si="106"/>
        <v>.</v>
      </c>
      <c r="Q833" s="233" t="str">
        <f t="shared" si="107"/>
        <v>.</v>
      </c>
      <c r="R833" s="140"/>
      <c r="S833" s="140"/>
      <c r="T833" s="140"/>
      <c r="U833" s="140"/>
      <c r="V833" s="140"/>
      <c r="W833" s="140"/>
      <c r="X833" s="140"/>
      <c r="Y833" s="140"/>
      <c r="Z833" s="140"/>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row>
    <row r="834" spans="1:57" outlineLevel="1" x14ac:dyDescent="0.2">
      <c r="A834" s="234">
        <f>'Faults data'!A834</f>
        <v>817</v>
      </c>
      <c r="B834" s="320">
        <f>'Faults data'!B834</f>
        <v>0</v>
      </c>
      <c r="C834" s="223">
        <f>IFERROR(MATCH('Faults data'!F834,Lists!$C$11:$C$14,0),0)</f>
        <v>0</v>
      </c>
      <c r="D834" s="216">
        <f>VALUE('Faults data'!I834)</f>
        <v>0</v>
      </c>
      <c r="E834" s="224">
        <f t="shared" si="105"/>
        <v>0</v>
      </c>
      <c r="F834" s="224">
        <f>'Faults data'!M834</f>
        <v>0</v>
      </c>
      <c r="G834" s="224" t="str">
        <f>IF('Faults data'!N834=$G$17,$G$17,".")</f>
        <v>.</v>
      </c>
      <c r="H834" s="224" t="str">
        <f>IF(ISNUMBER('Faults data'!L834),'Faults data'!L834,".")</f>
        <v>.</v>
      </c>
      <c r="I834" s="224">
        <f>IF('Faults data'!S834=Lists!$F$11,0,1)</f>
        <v>1</v>
      </c>
      <c r="J834" s="240" t="str">
        <f t="shared" si="100"/>
        <v>.</v>
      </c>
      <c r="K834" s="241"/>
      <c r="L834" s="230" t="str">
        <f t="shared" si="101"/>
        <v>.</v>
      </c>
      <c r="M834" s="231" t="str">
        <f t="shared" si="102"/>
        <v>.</v>
      </c>
      <c r="N834" s="231" t="str">
        <f t="shared" si="103"/>
        <v>.</v>
      </c>
      <c r="O834" s="231" t="str">
        <f t="shared" si="104"/>
        <v>.</v>
      </c>
      <c r="P834" s="232" t="str">
        <f t="shared" si="106"/>
        <v>.</v>
      </c>
      <c r="Q834" s="233" t="str">
        <f t="shared" si="107"/>
        <v>.</v>
      </c>
      <c r="R834" s="140"/>
      <c r="S834" s="140"/>
      <c r="T834" s="140"/>
      <c r="U834" s="140"/>
      <c r="V834" s="140"/>
      <c r="W834" s="140"/>
      <c r="X834" s="140"/>
      <c r="Y834" s="140"/>
      <c r="Z834" s="140"/>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row>
    <row r="835" spans="1:57" outlineLevel="1" x14ac:dyDescent="0.2">
      <c r="A835" s="234">
        <f>'Faults data'!A835</f>
        <v>818</v>
      </c>
      <c r="B835" s="320">
        <f>'Faults data'!B835</f>
        <v>0</v>
      </c>
      <c r="C835" s="223">
        <f>IFERROR(MATCH('Faults data'!F835,Lists!$C$11:$C$14,0),0)</f>
        <v>0</v>
      </c>
      <c r="D835" s="216">
        <f>VALUE('Faults data'!I835)</f>
        <v>0</v>
      </c>
      <c r="E835" s="224">
        <f t="shared" si="105"/>
        <v>0</v>
      </c>
      <c r="F835" s="224">
        <f>'Faults data'!M835</f>
        <v>0</v>
      </c>
      <c r="G835" s="224" t="str">
        <f>IF('Faults data'!N835=$G$17,$G$17,".")</f>
        <v>.</v>
      </c>
      <c r="H835" s="224" t="str">
        <f>IF(ISNUMBER('Faults data'!L835),'Faults data'!L835,".")</f>
        <v>.</v>
      </c>
      <c r="I835" s="224">
        <f>IF('Faults data'!S835=Lists!$F$11,0,1)</f>
        <v>1</v>
      </c>
      <c r="J835" s="240" t="str">
        <f t="shared" si="100"/>
        <v>.</v>
      </c>
      <c r="K835" s="241"/>
      <c r="L835" s="230" t="str">
        <f t="shared" si="101"/>
        <v>.</v>
      </c>
      <c r="M835" s="231" t="str">
        <f t="shared" si="102"/>
        <v>.</v>
      </c>
      <c r="N835" s="231" t="str">
        <f t="shared" si="103"/>
        <v>.</v>
      </c>
      <c r="O835" s="231" t="str">
        <f t="shared" si="104"/>
        <v>.</v>
      </c>
      <c r="P835" s="232" t="str">
        <f t="shared" si="106"/>
        <v>.</v>
      </c>
      <c r="Q835" s="233" t="str">
        <f t="shared" si="107"/>
        <v>.</v>
      </c>
      <c r="R835" s="140"/>
      <c r="S835" s="140"/>
      <c r="T835" s="140"/>
      <c r="U835" s="140"/>
      <c r="V835" s="140"/>
      <c r="W835" s="140"/>
      <c r="X835" s="140"/>
      <c r="Y835" s="140"/>
      <c r="Z835" s="140"/>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row>
    <row r="836" spans="1:57" outlineLevel="1" x14ac:dyDescent="0.2">
      <c r="A836" s="234">
        <f>'Faults data'!A836</f>
        <v>819</v>
      </c>
      <c r="B836" s="320">
        <f>'Faults data'!B836</f>
        <v>0</v>
      </c>
      <c r="C836" s="223">
        <f>IFERROR(MATCH('Faults data'!F836,Lists!$C$11:$C$14,0),0)</f>
        <v>0</v>
      </c>
      <c r="D836" s="216">
        <f>VALUE('Faults data'!I836)</f>
        <v>0</v>
      </c>
      <c r="E836" s="224">
        <f t="shared" si="105"/>
        <v>0</v>
      </c>
      <c r="F836" s="224">
        <f>'Faults data'!M836</f>
        <v>0</v>
      </c>
      <c r="G836" s="224" t="str">
        <f>IF('Faults data'!N836=$G$17,$G$17,".")</f>
        <v>.</v>
      </c>
      <c r="H836" s="224" t="str">
        <f>IF(ISNUMBER('Faults data'!L836),'Faults data'!L836,".")</f>
        <v>.</v>
      </c>
      <c r="I836" s="224">
        <f>IF('Faults data'!S836=Lists!$F$11,0,1)</f>
        <v>1</v>
      </c>
      <c r="J836" s="240" t="str">
        <f t="shared" si="100"/>
        <v>.</v>
      </c>
      <c r="K836" s="241"/>
      <c r="L836" s="230" t="str">
        <f t="shared" si="101"/>
        <v>.</v>
      </c>
      <c r="M836" s="231" t="str">
        <f t="shared" si="102"/>
        <v>.</v>
      </c>
      <c r="N836" s="231" t="str">
        <f t="shared" si="103"/>
        <v>.</v>
      </c>
      <c r="O836" s="231" t="str">
        <f t="shared" si="104"/>
        <v>.</v>
      </c>
      <c r="P836" s="232" t="str">
        <f t="shared" si="106"/>
        <v>.</v>
      </c>
      <c r="Q836" s="233" t="str">
        <f t="shared" si="107"/>
        <v>.</v>
      </c>
      <c r="R836" s="140"/>
      <c r="S836" s="140"/>
      <c r="T836" s="140"/>
      <c r="U836" s="140"/>
      <c r="V836" s="140"/>
      <c r="W836" s="140"/>
      <c r="X836" s="140"/>
      <c r="Y836" s="140"/>
      <c r="Z836" s="140"/>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row>
    <row r="837" spans="1:57" outlineLevel="1" x14ac:dyDescent="0.2">
      <c r="A837" s="234">
        <f>'Faults data'!A837</f>
        <v>820</v>
      </c>
      <c r="B837" s="320">
        <f>'Faults data'!B837</f>
        <v>0</v>
      </c>
      <c r="C837" s="223">
        <f>IFERROR(MATCH('Faults data'!F837,Lists!$C$11:$C$14,0),0)</f>
        <v>0</v>
      </c>
      <c r="D837" s="216">
        <f>VALUE('Faults data'!I837)</f>
        <v>0</v>
      </c>
      <c r="E837" s="224">
        <f t="shared" si="105"/>
        <v>0</v>
      </c>
      <c r="F837" s="224">
        <f>'Faults data'!M837</f>
        <v>0</v>
      </c>
      <c r="G837" s="224" t="str">
        <f>IF('Faults data'!N837=$G$17,$G$17,".")</f>
        <v>.</v>
      </c>
      <c r="H837" s="224" t="str">
        <f>IF(ISNUMBER('Faults data'!L837),'Faults data'!L837,".")</f>
        <v>.</v>
      </c>
      <c r="I837" s="224">
        <f>IF('Faults data'!S837=Lists!$F$11,0,1)</f>
        <v>1</v>
      </c>
      <c r="J837" s="240" t="str">
        <f t="shared" si="100"/>
        <v>.</v>
      </c>
      <c r="K837" s="241"/>
      <c r="L837" s="230" t="str">
        <f t="shared" si="101"/>
        <v>.</v>
      </c>
      <c r="M837" s="231" t="str">
        <f t="shared" si="102"/>
        <v>.</v>
      </c>
      <c r="N837" s="231" t="str">
        <f t="shared" si="103"/>
        <v>.</v>
      </c>
      <c r="O837" s="231" t="str">
        <f t="shared" si="104"/>
        <v>.</v>
      </c>
      <c r="P837" s="232" t="str">
        <f t="shared" si="106"/>
        <v>.</v>
      </c>
      <c r="Q837" s="233" t="str">
        <f t="shared" si="107"/>
        <v>.</v>
      </c>
      <c r="R837" s="140"/>
      <c r="S837" s="140"/>
      <c r="T837" s="140"/>
      <c r="U837" s="140"/>
      <c r="V837" s="140"/>
      <c r="W837" s="140"/>
      <c r="X837" s="140"/>
      <c r="Y837" s="140"/>
      <c r="Z837" s="140"/>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row>
    <row r="838" spans="1:57" outlineLevel="1" x14ac:dyDescent="0.2">
      <c r="A838" s="234">
        <f>'Faults data'!A838</f>
        <v>821</v>
      </c>
      <c r="B838" s="320">
        <f>'Faults data'!B838</f>
        <v>0</v>
      </c>
      <c r="C838" s="223">
        <f>IFERROR(MATCH('Faults data'!F838,Lists!$C$11:$C$14,0),0)</f>
        <v>0</v>
      </c>
      <c r="D838" s="216">
        <f>VALUE('Faults data'!I838)</f>
        <v>0</v>
      </c>
      <c r="E838" s="224">
        <f t="shared" si="105"/>
        <v>0</v>
      </c>
      <c r="F838" s="224">
        <f>'Faults data'!M838</f>
        <v>0</v>
      </c>
      <c r="G838" s="224" t="str">
        <f>IF('Faults data'!N838=$G$17,$G$17,".")</f>
        <v>.</v>
      </c>
      <c r="H838" s="224" t="str">
        <f>IF(ISNUMBER('Faults data'!L838),'Faults data'!L838,".")</f>
        <v>.</v>
      </c>
      <c r="I838" s="224">
        <f>IF('Faults data'!S838=Lists!$F$11,0,1)</f>
        <v>1</v>
      </c>
      <c r="J838" s="240" t="str">
        <f t="shared" si="100"/>
        <v>.</v>
      </c>
      <c r="K838" s="241"/>
      <c r="L838" s="230" t="str">
        <f t="shared" si="101"/>
        <v>.</v>
      </c>
      <c r="M838" s="231" t="str">
        <f t="shared" si="102"/>
        <v>.</v>
      </c>
      <c r="N838" s="231" t="str">
        <f t="shared" si="103"/>
        <v>.</v>
      </c>
      <c r="O838" s="231" t="str">
        <f t="shared" si="104"/>
        <v>.</v>
      </c>
      <c r="P838" s="232" t="str">
        <f t="shared" si="106"/>
        <v>.</v>
      </c>
      <c r="Q838" s="233" t="str">
        <f t="shared" si="107"/>
        <v>.</v>
      </c>
      <c r="R838" s="140"/>
      <c r="S838" s="140"/>
      <c r="T838" s="140"/>
      <c r="U838" s="140"/>
      <c r="V838" s="140"/>
      <c r="W838" s="140"/>
      <c r="X838" s="140"/>
      <c r="Y838" s="140"/>
      <c r="Z838" s="140"/>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row>
    <row r="839" spans="1:57" outlineLevel="1" x14ac:dyDescent="0.2">
      <c r="A839" s="234">
        <f>'Faults data'!A839</f>
        <v>822</v>
      </c>
      <c r="B839" s="320">
        <f>'Faults data'!B839</f>
        <v>0</v>
      </c>
      <c r="C839" s="223">
        <f>IFERROR(MATCH('Faults data'!F839,Lists!$C$11:$C$14,0),0)</f>
        <v>0</v>
      </c>
      <c r="D839" s="216">
        <f>VALUE('Faults data'!I839)</f>
        <v>0</v>
      </c>
      <c r="E839" s="224">
        <f t="shared" si="105"/>
        <v>0</v>
      </c>
      <c r="F839" s="224">
        <f>'Faults data'!M839</f>
        <v>0</v>
      </c>
      <c r="G839" s="224" t="str">
        <f>IF('Faults data'!N839=$G$17,$G$17,".")</f>
        <v>.</v>
      </c>
      <c r="H839" s="224" t="str">
        <f>IF(ISNUMBER('Faults data'!L839),'Faults data'!L839,".")</f>
        <v>.</v>
      </c>
      <c r="I839" s="224">
        <f>IF('Faults data'!S839=Lists!$F$11,0,1)</f>
        <v>1</v>
      </c>
      <c r="J839" s="240" t="str">
        <f t="shared" si="100"/>
        <v>.</v>
      </c>
      <c r="K839" s="241"/>
      <c r="L839" s="230" t="str">
        <f t="shared" si="101"/>
        <v>.</v>
      </c>
      <c r="M839" s="231" t="str">
        <f t="shared" si="102"/>
        <v>.</v>
      </c>
      <c r="N839" s="231" t="str">
        <f t="shared" si="103"/>
        <v>.</v>
      </c>
      <c r="O839" s="231" t="str">
        <f t="shared" si="104"/>
        <v>.</v>
      </c>
      <c r="P839" s="232" t="str">
        <f t="shared" si="106"/>
        <v>.</v>
      </c>
      <c r="Q839" s="233" t="str">
        <f t="shared" si="107"/>
        <v>.</v>
      </c>
      <c r="R839" s="140"/>
      <c r="S839" s="140"/>
      <c r="T839" s="140"/>
      <c r="U839" s="140"/>
      <c r="V839" s="140"/>
      <c r="W839" s="140"/>
      <c r="X839" s="140"/>
      <c r="Y839" s="140"/>
      <c r="Z839" s="140"/>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row>
    <row r="840" spans="1:57" outlineLevel="1" x14ac:dyDescent="0.2">
      <c r="A840" s="234">
        <f>'Faults data'!A840</f>
        <v>823</v>
      </c>
      <c r="B840" s="320">
        <f>'Faults data'!B840</f>
        <v>0</v>
      </c>
      <c r="C840" s="223">
        <f>IFERROR(MATCH('Faults data'!F840,Lists!$C$11:$C$14,0),0)</f>
        <v>0</v>
      </c>
      <c r="D840" s="216">
        <f>VALUE('Faults data'!I840)</f>
        <v>0</v>
      </c>
      <c r="E840" s="224">
        <f t="shared" si="105"/>
        <v>0</v>
      </c>
      <c r="F840" s="224">
        <f>'Faults data'!M840</f>
        <v>0</v>
      </c>
      <c r="G840" s="224" t="str">
        <f>IF('Faults data'!N840=$G$17,$G$17,".")</f>
        <v>.</v>
      </c>
      <c r="H840" s="224" t="str">
        <f>IF(ISNUMBER('Faults data'!L840),'Faults data'!L840,".")</f>
        <v>.</v>
      </c>
      <c r="I840" s="224">
        <f>IF('Faults data'!S840=Lists!$F$11,0,1)</f>
        <v>1</v>
      </c>
      <c r="J840" s="240" t="str">
        <f t="shared" si="100"/>
        <v>.</v>
      </c>
      <c r="K840" s="241"/>
      <c r="L840" s="230" t="str">
        <f t="shared" si="101"/>
        <v>.</v>
      </c>
      <c r="M840" s="231" t="str">
        <f t="shared" si="102"/>
        <v>.</v>
      </c>
      <c r="N840" s="231" t="str">
        <f t="shared" si="103"/>
        <v>.</v>
      </c>
      <c r="O840" s="231" t="str">
        <f t="shared" si="104"/>
        <v>.</v>
      </c>
      <c r="P840" s="232" t="str">
        <f t="shared" si="106"/>
        <v>.</v>
      </c>
      <c r="Q840" s="233" t="str">
        <f t="shared" si="107"/>
        <v>.</v>
      </c>
      <c r="R840" s="140"/>
      <c r="S840" s="140"/>
      <c r="T840" s="140"/>
      <c r="U840" s="140"/>
      <c r="V840" s="140"/>
      <c r="W840" s="140"/>
      <c r="X840" s="140"/>
      <c r="Y840" s="140"/>
      <c r="Z840" s="1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row>
    <row r="841" spans="1:57" outlineLevel="1" x14ac:dyDescent="0.2">
      <c r="A841" s="234">
        <f>'Faults data'!A841</f>
        <v>824</v>
      </c>
      <c r="B841" s="320">
        <f>'Faults data'!B841</f>
        <v>0</v>
      </c>
      <c r="C841" s="223">
        <f>IFERROR(MATCH('Faults data'!F841,Lists!$C$11:$C$14,0),0)</f>
        <v>0</v>
      </c>
      <c r="D841" s="216">
        <f>VALUE('Faults data'!I841)</f>
        <v>0</v>
      </c>
      <c r="E841" s="224">
        <f t="shared" si="105"/>
        <v>0</v>
      </c>
      <c r="F841" s="224">
        <f>'Faults data'!M841</f>
        <v>0</v>
      </c>
      <c r="G841" s="224" t="str">
        <f>IF('Faults data'!N841=$G$17,$G$17,".")</f>
        <v>.</v>
      </c>
      <c r="H841" s="224" t="str">
        <f>IF(ISNUMBER('Faults data'!L841),'Faults data'!L841,".")</f>
        <v>.</v>
      </c>
      <c r="I841" s="224">
        <f>IF('Faults data'!S841=Lists!$F$11,0,1)</f>
        <v>1</v>
      </c>
      <c r="J841" s="240" t="str">
        <f t="shared" si="100"/>
        <v>.</v>
      </c>
      <c r="K841" s="241"/>
      <c r="L841" s="230" t="str">
        <f t="shared" si="101"/>
        <v>.</v>
      </c>
      <c r="M841" s="231" t="str">
        <f t="shared" si="102"/>
        <v>.</v>
      </c>
      <c r="N841" s="231" t="str">
        <f t="shared" si="103"/>
        <v>.</v>
      </c>
      <c r="O841" s="231" t="str">
        <f t="shared" si="104"/>
        <v>.</v>
      </c>
      <c r="P841" s="232" t="str">
        <f t="shared" si="106"/>
        <v>.</v>
      </c>
      <c r="Q841" s="233" t="str">
        <f t="shared" si="107"/>
        <v>.</v>
      </c>
      <c r="R841" s="140"/>
      <c r="S841" s="140"/>
      <c r="T841" s="140"/>
      <c r="U841" s="140"/>
      <c r="V841" s="140"/>
      <c r="W841" s="140"/>
      <c r="X841" s="140"/>
      <c r="Y841" s="140"/>
      <c r="Z841" s="140"/>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row>
    <row r="842" spans="1:57" outlineLevel="1" x14ac:dyDescent="0.2">
      <c r="A842" s="234">
        <f>'Faults data'!A842</f>
        <v>825</v>
      </c>
      <c r="B842" s="320">
        <f>'Faults data'!B842</f>
        <v>0</v>
      </c>
      <c r="C842" s="223">
        <f>IFERROR(MATCH('Faults data'!F842,Lists!$C$11:$C$14,0),0)</f>
        <v>0</v>
      </c>
      <c r="D842" s="216">
        <f>VALUE('Faults data'!I842)</f>
        <v>0</v>
      </c>
      <c r="E842" s="224">
        <f t="shared" si="105"/>
        <v>0</v>
      </c>
      <c r="F842" s="224">
        <f>'Faults data'!M842</f>
        <v>0</v>
      </c>
      <c r="G842" s="224" t="str">
        <f>IF('Faults data'!N842=$G$17,$G$17,".")</f>
        <v>.</v>
      </c>
      <c r="H842" s="224" t="str">
        <f>IF(ISNUMBER('Faults data'!L842),'Faults data'!L842,".")</f>
        <v>.</v>
      </c>
      <c r="I842" s="224">
        <f>IF('Faults data'!S842=Lists!$F$11,0,1)</f>
        <v>1</v>
      </c>
      <c r="J842" s="240" t="str">
        <f t="shared" si="100"/>
        <v>.</v>
      </c>
      <c r="K842" s="241"/>
      <c r="L842" s="230" t="str">
        <f t="shared" si="101"/>
        <v>.</v>
      </c>
      <c r="M842" s="231" t="str">
        <f t="shared" si="102"/>
        <v>.</v>
      </c>
      <c r="N842" s="231" t="str">
        <f t="shared" si="103"/>
        <v>.</v>
      </c>
      <c r="O842" s="231" t="str">
        <f t="shared" si="104"/>
        <v>.</v>
      </c>
      <c r="P842" s="232" t="str">
        <f t="shared" si="106"/>
        <v>.</v>
      </c>
      <c r="Q842" s="233" t="str">
        <f t="shared" si="107"/>
        <v>.</v>
      </c>
      <c r="R842" s="140"/>
      <c r="S842" s="140"/>
      <c r="T842" s="140"/>
      <c r="U842" s="140"/>
      <c r="V842" s="140"/>
      <c r="W842" s="140"/>
      <c r="X842" s="140"/>
      <c r="Y842" s="140"/>
      <c r="Z842" s="140"/>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row>
    <row r="843" spans="1:57" outlineLevel="1" x14ac:dyDescent="0.2">
      <c r="A843" s="234">
        <f>'Faults data'!A843</f>
        <v>826</v>
      </c>
      <c r="B843" s="320">
        <f>'Faults data'!B843</f>
        <v>0</v>
      </c>
      <c r="C843" s="223">
        <f>IFERROR(MATCH('Faults data'!F843,Lists!$C$11:$C$14,0),0)</f>
        <v>0</v>
      </c>
      <c r="D843" s="216">
        <f>VALUE('Faults data'!I843)</f>
        <v>0</v>
      </c>
      <c r="E843" s="224">
        <f t="shared" si="105"/>
        <v>0</v>
      </c>
      <c r="F843" s="224">
        <f>'Faults data'!M843</f>
        <v>0</v>
      </c>
      <c r="G843" s="224" t="str">
        <f>IF('Faults data'!N843=$G$17,$G$17,".")</f>
        <v>.</v>
      </c>
      <c r="H843" s="224" t="str">
        <f>IF(ISNUMBER('Faults data'!L843),'Faults data'!L843,".")</f>
        <v>.</v>
      </c>
      <c r="I843" s="224">
        <f>IF('Faults data'!S843=Lists!$F$11,0,1)</f>
        <v>1</v>
      </c>
      <c r="J843" s="240" t="str">
        <f t="shared" si="100"/>
        <v>.</v>
      </c>
      <c r="K843" s="241"/>
      <c r="L843" s="230" t="str">
        <f t="shared" si="101"/>
        <v>.</v>
      </c>
      <c r="M843" s="231" t="str">
        <f t="shared" si="102"/>
        <v>.</v>
      </c>
      <c r="N843" s="231" t="str">
        <f t="shared" si="103"/>
        <v>.</v>
      </c>
      <c r="O843" s="231" t="str">
        <f t="shared" si="104"/>
        <v>.</v>
      </c>
      <c r="P843" s="232" t="str">
        <f t="shared" si="106"/>
        <v>.</v>
      </c>
      <c r="Q843" s="233" t="str">
        <f t="shared" si="107"/>
        <v>.</v>
      </c>
      <c r="R843" s="140"/>
      <c r="S843" s="140"/>
      <c r="T843" s="140"/>
      <c r="U843" s="140"/>
      <c r="V843" s="140"/>
      <c r="W843" s="140"/>
      <c r="X843" s="140"/>
      <c r="Y843" s="140"/>
      <c r="Z843" s="140"/>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row>
    <row r="844" spans="1:57" outlineLevel="1" x14ac:dyDescent="0.2">
      <c r="A844" s="234">
        <f>'Faults data'!A844</f>
        <v>827</v>
      </c>
      <c r="B844" s="320">
        <f>'Faults data'!B844</f>
        <v>0</v>
      </c>
      <c r="C844" s="223">
        <f>IFERROR(MATCH('Faults data'!F844,Lists!$C$11:$C$14,0),0)</f>
        <v>0</v>
      </c>
      <c r="D844" s="216">
        <f>VALUE('Faults data'!I844)</f>
        <v>0</v>
      </c>
      <c r="E844" s="224">
        <f t="shared" si="105"/>
        <v>0</v>
      </c>
      <c r="F844" s="224">
        <f>'Faults data'!M844</f>
        <v>0</v>
      </c>
      <c r="G844" s="224" t="str">
        <f>IF('Faults data'!N844=$G$17,$G$17,".")</f>
        <v>.</v>
      </c>
      <c r="H844" s="224" t="str">
        <f>IF(ISNUMBER('Faults data'!L844),'Faults data'!L844,".")</f>
        <v>.</v>
      </c>
      <c r="I844" s="224">
        <f>IF('Faults data'!S844=Lists!$F$11,0,1)</f>
        <v>1</v>
      </c>
      <c r="J844" s="240" t="str">
        <f t="shared" si="100"/>
        <v>.</v>
      </c>
      <c r="K844" s="241"/>
      <c r="L844" s="230" t="str">
        <f t="shared" si="101"/>
        <v>.</v>
      </c>
      <c r="M844" s="231" t="str">
        <f t="shared" si="102"/>
        <v>.</v>
      </c>
      <c r="N844" s="231" t="str">
        <f t="shared" si="103"/>
        <v>.</v>
      </c>
      <c r="O844" s="231" t="str">
        <f t="shared" si="104"/>
        <v>.</v>
      </c>
      <c r="P844" s="232" t="str">
        <f t="shared" si="106"/>
        <v>.</v>
      </c>
      <c r="Q844" s="233" t="str">
        <f t="shared" si="107"/>
        <v>.</v>
      </c>
      <c r="R844" s="140"/>
      <c r="S844" s="140"/>
      <c r="T844" s="140"/>
      <c r="U844" s="140"/>
      <c r="V844" s="140"/>
      <c r="W844" s="140"/>
      <c r="X844" s="140"/>
      <c r="Y844" s="140"/>
      <c r="Z844" s="140"/>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row>
    <row r="845" spans="1:57" outlineLevel="1" x14ac:dyDescent="0.2">
      <c r="A845" s="234">
        <f>'Faults data'!A845</f>
        <v>828</v>
      </c>
      <c r="B845" s="320">
        <f>'Faults data'!B845</f>
        <v>0</v>
      </c>
      <c r="C845" s="223">
        <f>IFERROR(MATCH('Faults data'!F845,Lists!$C$11:$C$14,0),0)</f>
        <v>0</v>
      </c>
      <c r="D845" s="216">
        <f>VALUE('Faults data'!I845)</f>
        <v>0</v>
      </c>
      <c r="E845" s="224">
        <f t="shared" si="105"/>
        <v>0</v>
      </c>
      <c r="F845" s="224">
        <f>'Faults data'!M845</f>
        <v>0</v>
      </c>
      <c r="G845" s="224" t="str">
        <f>IF('Faults data'!N845=$G$17,$G$17,".")</f>
        <v>.</v>
      </c>
      <c r="H845" s="224" t="str">
        <f>IF(ISNUMBER('Faults data'!L845),'Faults data'!L845,".")</f>
        <v>.</v>
      </c>
      <c r="I845" s="224">
        <f>IF('Faults data'!S845=Lists!$F$11,0,1)</f>
        <v>1</v>
      </c>
      <c r="J845" s="240" t="str">
        <f t="shared" ref="J845:J908" si="108">IF(OR(C845&gt;0,E845=0,H845="."),".",H845)</f>
        <v>.</v>
      </c>
      <c r="K845" s="241"/>
      <c r="L845" s="230" t="str">
        <f t="shared" ref="L845:L908" si="109">IF(L$16=$F845,$J845,".")</f>
        <v>.</v>
      </c>
      <c r="M845" s="231" t="str">
        <f t="shared" ref="M845:M908" si="110">IF(AND(L845&gt;0,$G845=M$17),L845,".")</f>
        <v>.</v>
      </c>
      <c r="N845" s="231" t="str">
        <f t="shared" ref="N845:N908" si="111">IF(N$16=$F845,$J845,".")</f>
        <v>.</v>
      </c>
      <c r="O845" s="231" t="str">
        <f t="shared" si="104"/>
        <v>.</v>
      </c>
      <c r="P845" s="232" t="str">
        <f t="shared" si="106"/>
        <v>.</v>
      </c>
      <c r="Q845" s="233" t="str">
        <f t="shared" si="107"/>
        <v>.</v>
      </c>
      <c r="R845" s="140"/>
      <c r="S845" s="140"/>
      <c r="T845" s="140"/>
      <c r="U845" s="140"/>
      <c r="V845" s="140"/>
      <c r="W845" s="140"/>
      <c r="X845" s="140"/>
      <c r="Y845" s="140"/>
      <c r="Z845" s="140"/>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row>
    <row r="846" spans="1:57" outlineLevel="1" x14ac:dyDescent="0.2">
      <c r="A846" s="234">
        <f>'Faults data'!A846</f>
        <v>829</v>
      </c>
      <c r="B846" s="320">
        <f>'Faults data'!B846</f>
        <v>0</v>
      </c>
      <c r="C846" s="223">
        <f>IFERROR(MATCH('Faults data'!F846,Lists!$C$11:$C$14,0),0)</f>
        <v>0</v>
      </c>
      <c r="D846" s="216">
        <f>VALUE('Faults data'!I846)</f>
        <v>0</v>
      </c>
      <c r="E846" s="224">
        <f t="shared" si="105"/>
        <v>0</v>
      </c>
      <c r="F846" s="224">
        <f>'Faults data'!M846</f>
        <v>0</v>
      </c>
      <c r="G846" s="224" t="str">
        <f>IF('Faults data'!N846=$G$17,$G$17,".")</f>
        <v>.</v>
      </c>
      <c r="H846" s="224" t="str">
        <f>IF(ISNUMBER('Faults data'!L846),'Faults data'!L846,".")</f>
        <v>.</v>
      </c>
      <c r="I846" s="224">
        <f>IF('Faults data'!S846=Lists!$F$11,0,1)</f>
        <v>1</v>
      </c>
      <c r="J846" s="240" t="str">
        <f t="shared" si="108"/>
        <v>.</v>
      </c>
      <c r="K846" s="241"/>
      <c r="L846" s="230" t="str">
        <f t="shared" si="109"/>
        <v>.</v>
      </c>
      <c r="M846" s="231" t="str">
        <f t="shared" si="110"/>
        <v>.</v>
      </c>
      <c r="N846" s="231" t="str">
        <f t="shared" si="111"/>
        <v>.</v>
      </c>
      <c r="O846" s="231" t="str">
        <f t="shared" ref="O846:O909" si="112">IF(AND(N846&gt;=0,$G846=O$17),N846,".")</f>
        <v>.</v>
      </c>
      <c r="P846" s="232" t="str">
        <f t="shared" si="106"/>
        <v>.</v>
      </c>
      <c r="Q846" s="233" t="str">
        <f t="shared" si="107"/>
        <v>.</v>
      </c>
      <c r="R846" s="140"/>
      <c r="S846" s="140"/>
      <c r="T846" s="140"/>
      <c r="U846" s="140"/>
      <c r="V846" s="140"/>
      <c r="W846" s="140"/>
      <c r="X846" s="140"/>
      <c r="Y846" s="140"/>
      <c r="Z846" s="140"/>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row>
    <row r="847" spans="1:57" outlineLevel="1" x14ac:dyDescent="0.2">
      <c r="A847" s="234">
        <f>'Faults data'!A847</f>
        <v>830</v>
      </c>
      <c r="B847" s="320">
        <f>'Faults data'!B847</f>
        <v>0</v>
      </c>
      <c r="C847" s="223">
        <f>IFERROR(MATCH('Faults data'!F847,Lists!$C$11:$C$14,0),0)</f>
        <v>0</v>
      </c>
      <c r="D847" s="216">
        <f>VALUE('Faults data'!I847)</f>
        <v>0</v>
      </c>
      <c r="E847" s="224">
        <f t="shared" ref="E847:E910" si="113">IFERROR(IF(OR(D847&lt;$C$9,D847&gt;$C$10),0,1),0)</f>
        <v>0</v>
      </c>
      <c r="F847" s="224">
        <f>'Faults data'!M847</f>
        <v>0</v>
      </c>
      <c r="G847" s="224" t="str">
        <f>IF('Faults data'!N847=$G$17,$G$17,".")</f>
        <v>.</v>
      </c>
      <c r="H847" s="224" t="str">
        <f>IF(ISNUMBER('Faults data'!L847),'Faults data'!L847,".")</f>
        <v>.</v>
      </c>
      <c r="I847" s="224">
        <f>IF('Faults data'!S847=Lists!$F$11,0,1)</f>
        <v>1</v>
      </c>
      <c r="J847" s="240" t="str">
        <f t="shared" si="108"/>
        <v>.</v>
      </c>
      <c r="K847" s="241"/>
      <c r="L847" s="230" t="str">
        <f t="shared" si="109"/>
        <v>.</v>
      </c>
      <c r="M847" s="231" t="str">
        <f t="shared" si="110"/>
        <v>.</v>
      </c>
      <c r="N847" s="231" t="str">
        <f t="shared" si="111"/>
        <v>.</v>
      </c>
      <c r="O847" s="231" t="str">
        <f t="shared" si="112"/>
        <v>.</v>
      </c>
      <c r="P847" s="232" t="str">
        <f t="shared" si="106"/>
        <v>.</v>
      </c>
      <c r="Q847" s="233" t="str">
        <f t="shared" si="107"/>
        <v>.</v>
      </c>
      <c r="R847" s="140"/>
      <c r="S847" s="140"/>
      <c r="T847" s="140"/>
      <c r="U847" s="140"/>
      <c r="V847" s="140"/>
      <c r="W847" s="140"/>
      <c r="X847" s="140"/>
      <c r="Y847" s="140"/>
      <c r="Z847" s="140"/>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row>
    <row r="848" spans="1:57" outlineLevel="1" x14ac:dyDescent="0.2">
      <c r="A848" s="234">
        <f>'Faults data'!A848</f>
        <v>831</v>
      </c>
      <c r="B848" s="320">
        <f>'Faults data'!B848</f>
        <v>0</v>
      </c>
      <c r="C848" s="223">
        <f>IFERROR(MATCH('Faults data'!F848,Lists!$C$11:$C$14,0),0)</f>
        <v>0</v>
      </c>
      <c r="D848" s="216">
        <f>VALUE('Faults data'!I848)</f>
        <v>0</v>
      </c>
      <c r="E848" s="224">
        <f t="shared" si="113"/>
        <v>0</v>
      </c>
      <c r="F848" s="224">
        <f>'Faults data'!M848</f>
        <v>0</v>
      </c>
      <c r="G848" s="224" t="str">
        <f>IF('Faults data'!N848=$G$17,$G$17,".")</f>
        <v>.</v>
      </c>
      <c r="H848" s="224" t="str">
        <f>IF(ISNUMBER('Faults data'!L848),'Faults data'!L848,".")</f>
        <v>.</v>
      </c>
      <c r="I848" s="224">
        <f>IF('Faults data'!S848=Lists!$F$11,0,1)</f>
        <v>1</v>
      </c>
      <c r="J848" s="240" t="str">
        <f t="shared" si="108"/>
        <v>.</v>
      </c>
      <c r="K848" s="241"/>
      <c r="L848" s="230" t="str">
        <f t="shared" si="109"/>
        <v>.</v>
      </c>
      <c r="M848" s="231" t="str">
        <f t="shared" si="110"/>
        <v>.</v>
      </c>
      <c r="N848" s="231" t="str">
        <f t="shared" si="111"/>
        <v>.</v>
      </c>
      <c r="O848" s="231" t="str">
        <f t="shared" si="112"/>
        <v>.</v>
      </c>
      <c r="P848" s="232" t="str">
        <f t="shared" si="106"/>
        <v>.</v>
      </c>
      <c r="Q848" s="233" t="str">
        <f t="shared" si="107"/>
        <v>.</v>
      </c>
      <c r="R848" s="140"/>
      <c r="S848" s="140"/>
      <c r="T848" s="140"/>
      <c r="U848" s="140"/>
      <c r="V848" s="140"/>
      <c r="W848" s="140"/>
      <c r="X848" s="140"/>
      <c r="Y848" s="140"/>
      <c r="Z848" s="140"/>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row>
    <row r="849" spans="1:57" outlineLevel="1" x14ac:dyDescent="0.2">
      <c r="A849" s="234">
        <f>'Faults data'!A849</f>
        <v>832</v>
      </c>
      <c r="B849" s="320">
        <f>'Faults data'!B849</f>
        <v>0</v>
      </c>
      <c r="C849" s="223">
        <f>IFERROR(MATCH('Faults data'!F849,Lists!$C$11:$C$14,0),0)</f>
        <v>0</v>
      </c>
      <c r="D849" s="216">
        <f>VALUE('Faults data'!I849)</f>
        <v>0</v>
      </c>
      <c r="E849" s="224">
        <f t="shared" si="113"/>
        <v>0</v>
      </c>
      <c r="F849" s="224">
        <f>'Faults data'!M849</f>
        <v>0</v>
      </c>
      <c r="G849" s="224" t="str">
        <f>IF('Faults data'!N849=$G$17,$G$17,".")</f>
        <v>.</v>
      </c>
      <c r="H849" s="224" t="str">
        <f>IF(ISNUMBER('Faults data'!L849),'Faults data'!L849,".")</f>
        <v>.</v>
      </c>
      <c r="I849" s="224">
        <f>IF('Faults data'!S849=Lists!$F$11,0,1)</f>
        <v>1</v>
      </c>
      <c r="J849" s="240" t="str">
        <f t="shared" si="108"/>
        <v>.</v>
      </c>
      <c r="K849" s="241"/>
      <c r="L849" s="230" t="str">
        <f t="shared" si="109"/>
        <v>.</v>
      </c>
      <c r="M849" s="231" t="str">
        <f t="shared" si="110"/>
        <v>.</v>
      </c>
      <c r="N849" s="231" t="str">
        <f t="shared" si="111"/>
        <v>.</v>
      </c>
      <c r="O849" s="231" t="str">
        <f t="shared" si="112"/>
        <v>.</v>
      </c>
      <c r="P849" s="232" t="str">
        <f t="shared" si="106"/>
        <v>.</v>
      </c>
      <c r="Q849" s="233" t="str">
        <f t="shared" si="107"/>
        <v>.</v>
      </c>
      <c r="R849" s="140"/>
      <c r="S849" s="140"/>
      <c r="T849" s="140"/>
      <c r="U849" s="140"/>
      <c r="V849" s="140"/>
      <c r="W849" s="140"/>
      <c r="X849" s="140"/>
      <c r="Y849" s="140"/>
      <c r="Z849" s="140"/>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row>
    <row r="850" spans="1:57" outlineLevel="1" x14ac:dyDescent="0.2">
      <c r="A850" s="234">
        <f>'Faults data'!A850</f>
        <v>833</v>
      </c>
      <c r="B850" s="320">
        <f>'Faults data'!B850</f>
        <v>0</v>
      </c>
      <c r="C850" s="223">
        <f>IFERROR(MATCH('Faults data'!F850,Lists!$C$11:$C$14,0),0)</f>
        <v>0</v>
      </c>
      <c r="D850" s="216">
        <f>VALUE('Faults data'!I850)</f>
        <v>0</v>
      </c>
      <c r="E850" s="224">
        <f t="shared" si="113"/>
        <v>0</v>
      </c>
      <c r="F850" s="224">
        <f>'Faults data'!M850</f>
        <v>0</v>
      </c>
      <c r="G850" s="224" t="str">
        <f>IF('Faults data'!N850=$G$17,$G$17,".")</f>
        <v>.</v>
      </c>
      <c r="H850" s="224" t="str">
        <f>IF(ISNUMBER('Faults data'!L850),'Faults data'!L850,".")</f>
        <v>.</v>
      </c>
      <c r="I850" s="224">
        <f>IF('Faults data'!S850=Lists!$F$11,0,1)</f>
        <v>1</v>
      </c>
      <c r="J850" s="240" t="str">
        <f t="shared" si="108"/>
        <v>.</v>
      </c>
      <c r="K850" s="241"/>
      <c r="L850" s="230" t="str">
        <f t="shared" si="109"/>
        <v>.</v>
      </c>
      <c r="M850" s="231" t="str">
        <f t="shared" si="110"/>
        <v>.</v>
      </c>
      <c r="N850" s="231" t="str">
        <f t="shared" si="111"/>
        <v>.</v>
      </c>
      <c r="O850" s="231" t="str">
        <f t="shared" si="112"/>
        <v>.</v>
      </c>
      <c r="P850" s="232" t="str">
        <f t="shared" si="106"/>
        <v>.</v>
      </c>
      <c r="Q850" s="233" t="str">
        <f t="shared" si="107"/>
        <v>.</v>
      </c>
      <c r="R850" s="140"/>
      <c r="S850" s="140"/>
      <c r="T850" s="140"/>
      <c r="U850" s="140"/>
      <c r="V850" s="140"/>
      <c r="W850" s="140"/>
      <c r="X850" s="140"/>
      <c r="Y850" s="140"/>
      <c r="Z850" s="14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row>
    <row r="851" spans="1:57" outlineLevel="1" x14ac:dyDescent="0.2">
      <c r="A851" s="234">
        <f>'Faults data'!A851</f>
        <v>834</v>
      </c>
      <c r="B851" s="320">
        <f>'Faults data'!B851</f>
        <v>0</v>
      </c>
      <c r="C851" s="223">
        <f>IFERROR(MATCH('Faults data'!F851,Lists!$C$11:$C$14,0),0)</f>
        <v>0</v>
      </c>
      <c r="D851" s="216">
        <f>VALUE('Faults data'!I851)</f>
        <v>0</v>
      </c>
      <c r="E851" s="224">
        <f t="shared" si="113"/>
        <v>0</v>
      </c>
      <c r="F851" s="224">
        <f>'Faults data'!M851</f>
        <v>0</v>
      </c>
      <c r="G851" s="224" t="str">
        <f>IF('Faults data'!N851=$G$17,$G$17,".")</f>
        <v>.</v>
      </c>
      <c r="H851" s="224" t="str">
        <f>IF(ISNUMBER('Faults data'!L851),'Faults data'!L851,".")</f>
        <v>.</v>
      </c>
      <c r="I851" s="224">
        <f>IF('Faults data'!S851=Lists!$F$11,0,1)</f>
        <v>1</v>
      </c>
      <c r="J851" s="240" t="str">
        <f t="shared" si="108"/>
        <v>.</v>
      </c>
      <c r="K851" s="241"/>
      <c r="L851" s="230" t="str">
        <f t="shared" si="109"/>
        <v>.</v>
      </c>
      <c r="M851" s="231" t="str">
        <f t="shared" si="110"/>
        <v>.</v>
      </c>
      <c r="N851" s="231" t="str">
        <f t="shared" si="111"/>
        <v>.</v>
      </c>
      <c r="O851" s="231" t="str">
        <f t="shared" si="112"/>
        <v>.</v>
      </c>
      <c r="P851" s="232" t="str">
        <f t="shared" si="106"/>
        <v>.</v>
      </c>
      <c r="Q851" s="233" t="str">
        <f t="shared" si="107"/>
        <v>.</v>
      </c>
      <c r="R851" s="140"/>
      <c r="S851" s="140"/>
      <c r="T851" s="140"/>
      <c r="U851" s="140"/>
      <c r="V851" s="140"/>
      <c r="W851" s="140"/>
      <c r="X851" s="140"/>
      <c r="Y851" s="140"/>
      <c r="Z851" s="140"/>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row>
    <row r="852" spans="1:57" outlineLevel="1" x14ac:dyDescent="0.2">
      <c r="A852" s="234">
        <f>'Faults data'!A852</f>
        <v>835</v>
      </c>
      <c r="B852" s="320">
        <f>'Faults data'!B852</f>
        <v>0</v>
      </c>
      <c r="C852" s="223">
        <f>IFERROR(MATCH('Faults data'!F852,Lists!$C$11:$C$14,0),0)</f>
        <v>0</v>
      </c>
      <c r="D852" s="216">
        <f>VALUE('Faults data'!I852)</f>
        <v>0</v>
      </c>
      <c r="E852" s="224">
        <f t="shared" si="113"/>
        <v>0</v>
      </c>
      <c r="F852" s="224">
        <f>'Faults data'!M852</f>
        <v>0</v>
      </c>
      <c r="G852" s="224" t="str">
        <f>IF('Faults data'!N852=$G$17,$G$17,".")</f>
        <v>.</v>
      </c>
      <c r="H852" s="224" t="str">
        <f>IF(ISNUMBER('Faults data'!L852),'Faults data'!L852,".")</f>
        <v>.</v>
      </c>
      <c r="I852" s="224">
        <f>IF('Faults data'!S852=Lists!$F$11,0,1)</f>
        <v>1</v>
      </c>
      <c r="J852" s="240" t="str">
        <f t="shared" si="108"/>
        <v>.</v>
      </c>
      <c r="K852" s="241"/>
      <c r="L852" s="230" t="str">
        <f t="shared" si="109"/>
        <v>.</v>
      </c>
      <c r="M852" s="231" t="str">
        <f t="shared" si="110"/>
        <v>.</v>
      </c>
      <c r="N852" s="231" t="str">
        <f t="shared" si="111"/>
        <v>.</v>
      </c>
      <c r="O852" s="231" t="str">
        <f t="shared" si="112"/>
        <v>.</v>
      </c>
      <c r="P852" s="232" t="str">
        <f t="shared" si="106"/>
        <v>.</v>
      </c>
      <c r="Q852" s="233" t="str">
        <f t="shared" si="107"/>
        <v>.</v>
      </c>
      <c r="R852" s="140"/>
      <c r="S852" s="140"/>
      <c r="T852" s="140"/>
      <c r="U852" s="140"/>
      <c r="V852" s="140"/>
      <c r="W852" s="140"/>
      <c r="X852" s="140"/>
      <c r="Y852" s="140"/>
      <c r="Z852" s="140"/>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row>
    <row r="853" spans="1:57" outlineLevel="1" x14ac:dyDescent="0.2">
      <c r="A853" s="234">
        <f>'Faults data'!A853</f>
        <v>836</v>
      </c>
      <c r="B853" s="320">
        <f>'Faults data'!B853</f>
        <v>0</v>
      </c>
      <c r="C853" s="223">
        <f>IFERROR(MATCH('Faults data'!F853,Lists!$C$11:$C$14,0),0)</f>
        <v>0</v>
      </c>
      <c r="D853" s="216">
        <f>VALUE('Faults data'!I853)</f>
        <v>0</v>
      </c>
      <c r="E853" s="224">
        <f t="shared" si="113"/>
        <v>0</v>
      </c>
      <c r="F853" s="224">
        <f>'Faults data'!M853</f>
        <v>0</v>
      </c>
      <c r="G853" s="224" t="str">
        <f>IF('Faults data'!N853=$G$17,$G$17,".")</f>
        <v>.</v>
      </c>
      <c r="H853" s="224" t="str">
        <f>IF(ISNUMBER('Faults data'!L853),'Faults data'!L853,".")</f>
        <v>.</v>
      </c>
      <c r="I853" s="224">
        <f>IF('Faults data'!S853=Lists!$F$11,0,1)</f>
        <v>1</v>
      </c>
      <c r="J853" s="240" t="str">
        <f t="shared" si="108"/>
        <v>.</v>
      </c>
      <c r="K853" s="241"/>
      <c r="L853" s="230" t="str">
        <f t="shared" si="109"/>
        <v>.</v>
      </c>
      <c r="M853" s="231" t="str">
        <f t="shared" si="110"/>
        <v>.</v>
      </c>
      <c r="N853" s="231" t="str">
        <f t="shared" si="111"/>
        <v>.</v>
      </c>
      <c r="O853" s="231" t="str">
        <f t="shared" si="112"/>
        <v>.</v>
      </c>
      <c r="P853" s="232" t="str">
        <f t="shared" si="106"/>
        <v>.</v>
      </c>
      <c r="Q853" s="233" t="str">
        <f t="shared" si="107"/>
        <v>.</v>
      </c>
      <c r="R853" s="140"/>
      <c r="S853" s="140"/>
      <c r="T853" s="140"/>
      <c r="U853" s="140"/>
      <c r="V853" s="140"/>
      <c r="W853" s="140"/>
      <c r="X853" s="140"/>
      <c r="Y853" s="140"/>
      <c r="Z853" s="140"/>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row>
    <row r="854" spans="1:57" outlineLevel="1" x14ac:dyDescent="0.2">
      <c r="A854" s="234">
        <f>'Faults data'!A854</f>
        <v>837</v>
      </c>
      <c r="B854" s="320">
        <f>'Faults data'!B854</f>
        <v>0</v>
      </c>
      <c r="C854" s="223">
        <f>IFERROR(MATCH('Faults data'!F854,Lists!$C$11:$C$14,0),0)</f>
        <v>0</v>
      </c>
      <c r="D854" s="216">
        <f>VALUE('Faults data'!I854)</f>
        <v>0</v>
      </c>
      <c r="E854" s="224">
        <f t="shared" si="113"/>
        <v>0</v>
      </c>
      <c r="F854" s="224">
        <f>'Faults data'!M854</f>
        <v>0</v>
      </c>
      <c r="G854" s="224" t="str">
        <f>IF('Faults data'!N854=$G$17,$G$17,".")</f>
        <v>.</v>
      </c>
      <c r="H854" s="224" t="str">
        <f>IF(ISNUMBER('Faults data'!L854),'Faults data'!L854,".")</f>
        <v>.</v>
      </c>
      <c r="I854" s="224">
        <f>IF('Faults data'!S854=Lists!$F$11,0,1)</f>
        <v>1</v>
      </c>
      <c r="J854" s="240" t="str">
        <f t="shared" si="108"/>
        <v>.</v>
      </c>
      <c r="K854" s="241"/>
      <c r="L854" s="230" t="str">
        <f t="shared" si="109"/>
        <v>.</v>
      </c>
      <c r="M854" s="231" t="str">
        <f t="shared" si="110"/>
        <v>.</v>
      </c>
      <c r="N854" s="231" t="str">
        <f t="shared" si="111"/>
        <v>.</v>
      </c>
      <c r="O854" s="231" t="str">
        <f t="shared" si="112"/>
        <v>.</v>
      </c>
      <c r="P854" s="232" t="str">
        <f t="shared" ref="P854:P917" si="114">IF(L854&gt;P$9,L854,".")</f>
        <v>.</v>
      </c>
      <c r="Q854" s="233" t="str">
        <f t="shared" ref="Q854:Q917" si="115">IF(N854&gt;Q$9,N854,".")</f>
        <v>.</v>
      </c>
      <c r="R854" s="140"/>
      <c r="S854" s="140"/>
      <c r="T854" s="140"/>
      <c r="U854" s="140"/>
      <c r="V854" s="140"/>
      <c r="W854" s="140"/>
      <c r="X854" s="140"/>
      <c r="Y854" s="140"/>
      <c r="Z854" s="140"/>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row>
    <row r="855" spans="1:57" outlineLevel="1" x14ac:dyDescent="0.2">
      <c r="A855" s="234">
        <f>'Faults data'!A855</f>
        <v>838</v>
      </c>
      <c r="B855" s="320">
        <f>'Faults data'!B855</f>
        <v>0</v>
      </c>
      <c r="C855" s="223">
        <f>IFERROR(MATCH('Faults data'!F855,Lists!$C$11:$C$14,0),0)</f>
        <v>0</v>
      </c>
      <c r="D855" s="216">
        <f>VALUE('Faults data'!I855)</f>
        <v>0</v>
      </c>
      <c r="E855" s="224">
        <f t="shared" si="113"/>
        <v>0</v>
      </c>
      <c r="F855" s="224">
        <f>'Faults data'!M855</f>
        <v>0</v>
      </c>
      <c r="G855" s="224" t="str">
        <f>IF('Faults data'!N855=$G$17,$G$17,".")</f>
        <v>.</v>
      </c>
      <c r="H855" s="224" t="str">
        <f>IF(ISNUMBER('Faults data'!L855),'Faults data'!L855,".")</f>
        <v>.</v>
      </c>
      <c r="I855" s="224">
        <f>IF('Faults data'!S855=Lists!$F$11,0,1)</f>
        <v>1</v>
      </c>
      <c r="J855" s="240" t="str">
        <f t="shared" si="108"/>
        <v>.</v>
      </c>
      <c r="K855" s="241"/>
      <c r="L855" s="230" t="str">
        <f t="shared" si="109"/>
        <v>.</v>
      </c>
      <c r="M855" s="231" t="str">
        <f t="shared" si="110"/>
        <v>.</v>
      </c>
      <c r="N855" s="231" t="str">
        <f t="shared" si="111"/>
        <v>.</v>
      </c>
      <c r="O855" s="231" t="str">
        <f t="shared" si="112"/>
        <v>.</v>
      </c>
      <c r="P855" s="232" t="str">
        <f t="shared" si="114"/>
        <v>.</v>
      </c>
      <c r="Q855" s="233" t="str">
        <f t="shared" si="115"/>
        <v>.</v>
      </c>
      <c r="R855" s="140"/>
      <c r="S855" s="140"/>
      <c r="T855" s="140"/>
      <c r="U855" s="140"/>
      <c r="V855" s="140"/>
      <c r="W855" s="140"/>
      <c r="X855" s="140"/>
      <c r="Y855" s="140"/>
      <c r="Z855" s="140"/>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row>
    <row r="856" spans="1:57" outlineLevel="1" x14ac:dyDescent="0.2">
      <c r="A856" s="234">
        <f>'Faults data'!A856</f>
        <v>839</v>
      </c>
      <c r="B856" s="320">
        <f>'Faults data'!B856</f>
        <v>0</v>
      </c>
      <c r="C856" s="223">
        <f>IFERROR(MATCH('Faults data'!F856,Lists!$C$11:$C$14,0),0)</f>
        <v>0</v>
      </c>
      <c r="D856" s="216">
        <f>VALUE('Faults data'!I856)</f>
        <v>0</v>
      </c>
      <c r="E856" s="224">
        <f t="shared" si="113"/>
        <v>0</v>
      </c>
      <c r="F856" s="224">
        <f>'Faults data'!M856</f>
        <v>0</v>
      </c>
      <c r="G856" s="224" t="str">
        <f>IF('Faults data'!N856=$G$17,$G$17,".")</f>
        <v>.</v>
      </c>
      <c r="H856" s="224" t="str">
        <f>IF(ISNUMBER('Faults data'!L856),'Faults data'!L856,".")</f>
        <v>.</v>
      </c>
      <c r="I856" s="224">
        <f>IF('Faults data'!S856=Lists!$F$11,0,1)</f>
        <v>1</v>
      </c>
      <c r="J856" s="240" t="str">
        <f t="shared" si="108"/>
        <v>.</v>
      </c>
      <c r="K856" s="241"/>
      <c r="L856" s="230" t="str">
        <f t="shared" si="109"/>
        <v>.</v>
      </c>
      <c r="M856" s="231" t="str">
        <f t="shared" si="110"/>
        <v>.</v>
      </c>
      <c r="N856" s="231" t="str">
        <f t="shared" si="111"/>
        <v>.</v>
      </c>
      <c r="O856" s="231" t="str">
        <f t="shared" si="112"/>
        <v>.</v>
      </c>
      <c r="P856" s="232" t="str">
        <f t="shared" si="114"/>
        <v>.</v>
      </c>
      <c r="Q856" s="233" t="str">
        <f t="shared" si="115"/>
        <v>.</v>
      </c>
      <c r="R856" s="140"/>
      <c r="S856" s="140"/>
      <c r="T856" s="140"/>
      <c r="U856" s="140"/>
      <c r="V856" s="140"/>
      <c r="W856" s="140"/>
      <c r="X856" s="140"/>
      <c r="Y856" s="140"/>
      <c r="Z856" s="140"/>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row>
    <row r="857" spans="1:57" outlineLevel="1" x14ac:dyDescent="0.2">
      <c r="A857" s="234">
        <f>'Faults data'!A857</f>
        <v>840</v>
      </c>
      <c r="B857" s="320">
        <f>'Faults data'!B857</f>
        <v>0</v>
      </c>
      <c r="C857" s="223">
        <f>IFERROR(MATCH('Faults data'!F857,Lists!$C$11:$C$14,0),0)</f>
        <v>0</v>
      </c>
      <c r="D857" s="216">
        <f>VALUE('Faults data'!I857)</f>
        <v>0</v>
      </c>
      <c r="E857" s="224">
        <f t="shared" si="113"/>
        <v>0</v>
      </c>
      <c r="F857" s="224">
        <f>'Faults data'!M857</f>
        <v>0</v>
      </c>
      <c r="G857" s="224" t="str">
        <f>IF('Faults data'!N857=$G$17,$G$17,".")</f>
        <v>.</v>
      </c>
      <c r="H857" s="224" t="str">
        <f>IF(ISNUMBER('Faults data'!L857),'Faults data'!L857,".")</f>
        <v>.</v>
      </c>
      <c r="I857" s="224">
        <f>IF('Faults data'!S857=Lists!$F$11,0,1)</f>
        <v>1</v>
      </c>
      <c r="J857" s="240" t="str">
        <f t="shared" si="108"/>
        <v>.</v>
      </c>
      <c r="K857" s="241"/>
      <c r="L857" s="230" t="str">
        <f t="shared" si="109"/>
        <v>.</v>
      </c>
      <c r="M857" s="231" t="str">
        <f t="shared" si="110"/>
        <v>.</v>
      </c>
      <c r="N857" s="231" t="str">
        <f t="shared" si="111"/>
        <v>.</v>
      </c>
      <c r="O857" s="231" t="str">
        <f t="shared" si="112"/>
        <v>.</v>
      </c>
      <c r="P857" s="232" t="str">
        <f t="shared" si="114"/>
        <v>.</v>
      </c>
      <c r="Q857" s="233" t="str">
        <f t="shared" si="115"/>
        <v>.</v>
      </c>
      <c r="R857" s="140"/>
      <c r="S857" s="140"/>
      <c r="T857" s="140"/>
      <c r="U857" s="140"/>
      <c r="V857" s="140"/>
      <c r="W857" s="140"/>
      <c r="X857" s="140"/>
      <c r="Y857" s="140"/>
      <c r="Z857" s="140"/>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row>
    <row r="858" spans="1:57" outlineLevel="1" x14ac:dyDescent="0.2">
      <c r="A858" s="234">
        <f>'Faults data'!A858</f>
        <v>841</v>
      </c>
      <c r="B858" s="320">
        <f>'Faults data'!B858</f>
        <v>0</v>
      </c>
      <c r="C858" s="223">
        <f>IFERROR(MATCH('Faults data'!F858,Lists!$C$11:$C$14,0),0)</f>
        <v>0</v>
      </c>
      <c r="D858" s="216">
        <f>VALUE('Faults data'!I858)</f>
        <v>0</v>
      </c>
      <c r="E858" s="224">
        <f t="shared" si="113"/>
        <v>0</v>
      </c>
      <c r="F858" s="224">
        <f>'Faults data'!M858</f>
        <v>0</v>
      </c>
      <c r="G858" s="224" t="str">
        <f>IF('Faults data'!N858=$G$17,$G$17,".")</f>
        <v>.</v>
      </c>
      <c r="H858" s="224" t="str">
        <f>IF(ISNUMBER('Faults data'!L858),'Faults data'!L858,".")</f>
        <v>.</v>
      </c>
      <c r="I858" s="224">
        <f>IF('Faults data'!S858=Lists!$F$11,0,1)</f>
        <v>1</v>
      </c>
      <c r="J858" s="240" t="str">
        <f t="shared" si="108"/>
        <v>.</v>
      </c>
      <c r="K858" s="241"/>
      <c r="L858" s="230" t="str">
        <f t="shared" si="109"/>
        <v>.</v>
      </c>
      <c r="M858" s="231" t="str">
        <f t="shared" si="110"/>
        <v>.</v>
      </c>
      <c r="N858" s="231" t="str">
        <f t="shared" si="111"/>
        <v>.</v>
      </c>
      <c r="O858" s="231" t="str">
        <f t="shared" si="112"/>
        <v>.</v>
      </c>
      <c r="P858" s="232" t="str">
        <f t="shared" si="114"/>
        <v>.</v>
      </c>
      <c r="Q858" s="233" t="str">
        <f t="shared" si="115"/>
        <v>.</v>
      </c>
      <c r="R858" s="140"/>
      <c r="S858" s="140"/>
      <c r="T858" s="140"/>
      <c r="U858" s="140"/>
      <c r="V858" s="140"/>
      <c r="W858" s="140"/>
      <c r="X858" s="140"/>
      <c r="Y858" s="140"/>
      <c r="Z858" s="140"/>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row>
    <row r="859" spans="1:57" outlineLevel="1" x14ac:dyDescent="0.2">
      <c r="A859" s="234">
        <f>'Faults data'!A859</f>
        <v>842</v>
      </c>
      <c r="B859" s="320">
        <f>'Faults data'!B859</f>
        <v>0</v>
      </c>
      <c r="C859" s="223">
        <f>IFERROR(MATCH('Faults data'!F859,Lists!$C$11:$C$14,0),0)</f>
        <v>0</v>
      </c>
      <c r="D859" s="216">
        <f>VALUE('Faults data'!I859)</f>
        <v>0</v>
      </c>
      <c r="E859" s="224">
        <f t="shared" si="113"/>
        <v>0</v>
      </c>
      <c r="F859" s="224">
        <f>'Faults data'!M859</f>
        <v>0</v>
      </c>
      <c r="G859" s="224" t="str">
        <f>IF('Faults data'!N859=$G$17,$G$17,".")</f>
        <v>.</v>
      </c>
      <c r="H859" s="224" t="str">
        <f>IF(ISNUMBER('Faults data'!L859),'Faults data'!L859,".")</f>
        <v>.</v>
      </c>
      <c r="I859" s="224">
        <f>IF('Faults data'!S859=Lists!$F$11,0,1)</f>
        <v>1</v>
      </c>
      <c r="J859" s="240" t="str">
        <f t="shared" si="108"/>
        <v>.</v>
      </c>
      <c r="K859" s="241"/>
      <c r="L859" s="230" t="str">
        <f t="shared" si="109"/>
        <v>.</v>
      </c>
      <c r="M859" s="231" t="str">
        <f t="shared" si="110"/>
        <v>.</v>
      </c>
      <c r="N859" s="231" t="str">
        <f t="shared" si="111"/>
        <v>.</v>
      </c>
      <c r="O859" s="231" t="str">
        <f t="shared" si="112"/>
        <v>.</v>
      </c>
      <c r="P859" s="232" t="str">
        <f t="shared" si="114"/>
        <v>.</v>
      </c>
      <c r="Q859" s="233" t="str">
        <f t="shared" si="115"/>
        <v>.</v>
      </c>
      <c r="R859" s="140"/>
      <c r="S859" s="140"/>
      <c r="T859" s="140"/>
      <c r="U859" s="140"/>
      <c r="V859" s="140"/>
      <c r="W859" s="140"/>
      <c r="X859" s="140"/>
      <c r="Y859" s="140"/>
      <c r="Z859" s="140"/>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row>
    <row r="860" spans="1:57" outlineLevel="1" x14ac:dyDescent="0.2">
      <c r="A860" s="234">
        <f>'Faults data'!A860</f>
        <v>843</v>
      </c>
      <c r="B860" s="320">
        <f>'Faults data'!B860</f>
        <v>0</v>
      </c>
      <c r="C860" s="223">
        <f>IFERROR(MATCH('Faults data'!F860,Lists!$C$11:$C$14,0),0)</f>
        <v>0</v>
      </c>
      <c r="D860" s="216">
        <f>VALUE('Faults data'!I860)</f>
        <v>0</v>
      </c>
      <c r="E860" s="224">
        <f t="shared" si="113"/>
        <v>0</v>
      </c>
      <c r="F860" s="224">
        <f>'Faults data'!M860</f>
        <v>0</v>
      </c>
      <c r="G860" s="224" t="str">
        <f>IF('Faults data'!N860=$G$17,$G$17,".")</f>
        <v>.</v>
      </c>
      <c r="H860" s="224" t="str">
        <f>IF(ISNUMBER('Faults data'!L860),'Faults data'!L860,".")</f>
        <v>.</v>
      </c>
      <c r="I860" s="224">
        <f>IF('Faults data'!S860=Lists!$F$11,0,1)</f>
        <v>1</v>
      </c>
      <c r="J860" s="240" t="str">
        <f t="shared" si="108"/>
        <v>.</v>
      </c>
      <c r="K860" s="241"/>
      <c r="L860" s="230" t="str">
        <f t="shared" si="109"/>
        <v>.</v>
      </c>
      <c r="M860" s="231" t="str">
        <f t="shared" si="110"/>
        <v>.</v>
      </c>
      <c r="N860" s="231" t="str">
        <f t="shared" si="111"/>
        <v>.</v>
      </c>
      <c r="O860" s="231" t="str">
        <f t="shared" si="112"/>
        <v>.</v>
      </c>
      <c r="P860" s="232" t="str">
        <f t="shared" si="114"/>
        <v>.</v>
      </c>
      <c r="Q860" s="233" t="str">
        <f t="shared" si="115"/>
        <v>.</v>
      </c>
      <c r="R860" s="140"/>
      <c r="S860" s="140"/>
      <c r="T860" s="140"/>
      <c r="U860" s="140"/>
      <c r="V860" s="140"/>
      <c r="W860" s="140"/>
      <c r="X860" s="140"/>
      <c r="Y860" s="140"/>
      <c r="Z860" s="14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row>
    <row r="861" spans="1:57" outlineLevel="1" x14ac:dyDescent="0.2">
      <c r="A861" s="234">
        <f>'Faults data'!A861</f>
        <v>844</v>
      </c>
      <c r="B861" s="320">
        <f>'Faults data'!B861</f>
        <v>0</v>
      </c>
      <c r="C861" s="223">
        <f>IFERROR(MATCH('Faults data'!F861,Lists!$C$11:$C$14,0),0)</f>
        <v>0</v>
      </c>
      <c r="D861" s="216">
        <f>VALUE('Faults data'!I861)</f>
        <v>0</v>
      </c>
      <c r="E861" s="224">
        <f t="shared" si="113"/>
        <v>0</v>
      </c>
      <c r="F861" s="224">
        <f>'Faults data'!M861</f>
        <v>0</v>
      </c>
      <c r="G861" s="224" t="str">
        <f>IF('Faults data'!N861=$G$17,$G$17,".")</f>
        <v>.</v>
      </c>
      <c r="H861" s="224" t="str">
        <f>IF(ISNUMBER('Faults data'!L861),'Faults data'!L861,".")</f>
        <v>.</v>
      </c>
      <c r="I861" s="224">
        <f>IF('Faults data'!S861=Lists!$F$11,0,1)</f>
        <v>1</v>
      </c>
      <c r="J861" s="240" t="str">
        <f t="shared" si="108"/>
        <v>.</v>
      </c>
      <c r="K861" s="241"/>
      <c r="L861" s="230" t="str">
        <f t="shared" si="109"/>
        <v>.</v>
      </c>
      <c r="M861" s="231" t="str">
        <f t="shared" si="110"/>
        <v>.</v>
      </c>
      <c r="N861" s="231" t="str">
        <f t="shared" si="111"/>
        <v>.</v>
      </c>
      <c r="O861" s="231" t="str">
        <f t="shared" si="112"/>
        <v>.</v>
      </c>
      <c r="P861" s="232" t="str">
        <f t="shared" si="114"/>
        <v>.</v>
      </c>
      <c r="Q861" s="233" t="str">
        <f t="shared" si="115"/>
        <v>.</v>
      </c>
      <c r="R861" s="140"/>
      <c r="S861" s="140"/>
      <c r="T861" s="140"/>
      <c r="U861" s="140"/>
      <c r="V861" s="140"/>
      <c r="W861" s="140"/>
      <c r="X861" s="140"/>
      <c r="Y861" s="140"/>
      <c r="Z861" s="140"/>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row>
    <row r="862" spans="1:57" outlineLevel="1" x14ac:dyDescent="0.2">
      <c r="A862" s="234">
        <f>'Faults data'!A862</f>
        <v>845</v>
      </c>
      <c r="B862" s="320">
        <f>'Faults data'!B862</f>
        <v>0</v>
      </c>
      <c r="C862" s="223">
        <f>IFERROR(MATCH('Faults data'!F862,Lists!$C$11:$C$14,0),0)</f>
        <v>0</v>
      </c>
      <c r="D862" s="216">
        <f>VALUE('Faults data'!I862)</f>
        <v>0</v>
      </c>
      <c r="E862" s="224">
        <f t="shared" si="113"/>
        <v>0</v>
      </c>
      <c r="F862" s="224">
        <f>'Faults data'!M862</f>
        <v>0</v>
      </c>
      <c r="G862" s="224" t="str">
        <f>IF('Faults data'!N862=$G$17,$G$17,".")</f>
        <v>.</v>
      </c>
      <c r="H862" s="224" t="str">
        <f>IF(ISNUMBER('Faults data'!L862),'Faults data'!L862,".")</f>
        <v>.</v>
      </c>
      <c r="I862" s="224">
        <f>IF('Faults data'!S862=Lists!$F$11,0,1)</f>
        <v>1</v>
      </c>
      <c r="J862" s="240" t="str">
        <f t="shared" si="108"/>
        <v>.</v>
      </c>
      <c r="K862" s="241"/>
      <c r="L862" s="230" t="str">
        <f t="shared" si="109"/>
        <v>.</v>
      </c>
      <c r="M862" s="231" t="str">
        <f t="shared" si="110"/>
        <v>.</v>
      </c>
      <c r="N862" s="231" t="str">
        <f t="shared" si="111"/>
        <v>.</v>
      </c>
      <c r="O862" s="231" t="str">
        <f t="shared" si="112"/>
        <v>.</v>
      </c>
      <c r="P862" s="232" t="str">
        <f t="shared" si="114"/>
        <v>.</v>
      </c>
      <c r="Q862" s="233" t="str">
        <f t="shared" si="115"/>
        <v>.</v>
      </c>
      <c r="R862" s="140"/>
      <c r="S862" s="140"/>
      <c r="T862" s="140"/>
      <c r="U862" s="140"/>
      <c r="V862" s="140"/>
      <c r="W862" s="140"/>
      <c r="X862" s="140"/>
      <c r="Y862" s="140"/>
      <c r="Z862" s="140"/>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row>
    <row r="863" spans="1:57" outlineLevel="1" x14ac:dyDescent="0.2">
      <c r="A863" s="234">
        <f>'Faults data'!A863</f>
        <v>846</v>
      </c>
      <c r="B863" s="320">
        <f>'Faults data'!B863</f>
        <v>0</v>
      </c>
      <c r="C863" s="223">
        <f>IFERROR(MATCH('Faults data'!F863,Lists!$C$11:$C$14,0),0)</f>
        <v>0</v>
      </c>
      <c r="D863" s="216">
        <f>VALUE('Faults data'!I863)</f>
        <v>0</v>
      </c>
      <c r="E863" s="224">
        <f t="shared" si="113"/>
        <v>0</v>
      </c>
      <c r="F863" s="224">
        <f>'Faults data'!M863</f>
        <v>0</v>
      </c>
      <c r="G863" s="224" t="str">
        <f>IF('Faults data'!N863=$G$17,$G$17,".")</f>
        <v>.</v>
      </c>
      <c r="H863" s="224" t="str">
        <f>IF(ISNUMBER('Faults data'!L863),'Faults data'!L863,".")</f>
        <v>.</v>
      </c>
      <c r="I863" s="224">
        <f>IF('Faults data'!S863=Lists!$F$11,0,1)</f>
        <v>1</v>
      </c>
      <c r="J863" s="240" t="str">
        <f t="shared" si="108"/>
        <v>.</v>
      </c>
      <c r="K863" s="241"/>
      <c r="L863" s="230" t="str">
        <f t="shared" si="109"/>
        <v>.</v>
      </c>
      <c r="M863" s="231" t="str">
        <f t="shared" si="110"/>
        <v>.</v>
      </c>
      <c r="N863" s="231" t="str">
        <f t="shared" si="111"/>
        <v>.</v>
      </c>
      <c r="O863" s="231" t="str">
        <f t="shared" si="112"/>
        <v>.</v>
      </c>
      <c r="P863" s="232" t="str">
        <f t="shared" si="114"/>
        <v>.</v>
      </c>
      <c r="Q863" s="233" t="str">
        <f t="shared" si="115"/>
        <v>.</v>
      </c>
      <c r="R863" s="140"/>
      <c r="S863" s="140"/>
      <c r="T863" s="140"/>
      <c r="U863" s="140"/>
      <c r="V863" s="140"/>
      <c r="W863" s="140"/>
      <c r="X863" s="140"/>
      <c r="Y863" s="140"/>
      <c r="Z863" s="140"/>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row>
    <row r="864" spans="1:57" outlineLevel="1" x14ac:dyDescent="0.2">
      <c r="A864" s="234">
        <f>'Faults data'!A864</f>
        <v>847</v>
      </c>
      <c r="B864" s="320">
        <f>'Faults data'!B864</f>
        <v>0</v>
      </c>
      <c r="C864" s="223">
        <f>IFERROR(MATCH('Faults data'!F864,Lists!$C$11:$C$14,0),0)</f>
        <v>0</v>
      </c>
      <c r="D864" s="216">
        <f>VALUE('Faults data'!I864)</f>
        <v>0</v>
      </c>
      <c r="E864" s="224">
        <f t="shared" si="113"/>
        <v>0</v>
      </c>
      <c r="F864" s="224">
        <f>'Faults data'!M864</f>
        <v>0</v>
      </c>
      <c r="G864" s="224" t="str">
        <f>IF('Faults data'!N864=$G$17,$G$17,".")</f>
        <v>.</v>
      </c>
      <c r="H864" s="224" t="str">
        <f>IF(ISNUMBER('Faults data'!L864),'Faults data'!L864,".")</f>
        <v>.</v>
      </c>
      <c r="I864" s="224">
        <f>IF('Faults data'!S864=Lists!$F$11,0,1)</f>
        <v>1</v>
      </c>
      <c r="J864" s="240" t="str">
        <f t="shared" si="108"/>
        <v>.</v>
      </c>
      <c r="K864" s="241"/>
      <c r="L864" s="230" t="str">
        <f t="shared" si="109"/>
        <v>.</v>
      </c>
      <c r="M864" s="231" t="str">
        <f t="shared" si="110"/>
        <v>.</v>
      </c>
      <c r="N864" s="231" t="str">
        <f t="shared" si="111"/>
        <v>.</v>
      </c>
      <c r="O864" s="231" t="str">
        <f t="shared" si="112"/>
        <v>.</v>
      </c>
      <c r="P864" s="232" t="str">
        <f t="shared" si="114"/>
        <v>.</v>
      </c>
      <c r="Q864" s="233" t="str">
        <f t="shared" si="115"/>
        <v>.</v>
      </c>
      <c r="R864" s="140"/>
      <c r="S864" s="140"/>
      <c r="T864" s="140"/>
      <c r="U864" s="140"/>
      <c r="V864" s="140"/>
      <c r="W864" s="140"/>
      <c r="X864" s="140"/>
      <c r="Y864" s="140"/>
      <c r="Z864" s="140"/>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row>
    <row r="865" spans="1:57" outlineLevel="1" x14ac:dyDescent="0.2">
      <c r="A865" s="234">
        <f>'Faults data'!A865</f>
        <v>848</v>
      </c>
      <c r="B865" s="320">
        <f>'Faults data'!B865</f>
        <v>0</v>
      </c>
      <c r="C865" s="223">
        <f>IFERROR(MATCH('Faults data'!F865,Lists!$C$11:$C$14,0),0)</f>
        <v>0</v>
      </c>
      <c r="D865" s="216">
        <f>VALUE('Faults data'!I865)</f>
        <v>0</v>
      </c>
      <c r="E865" s="224">
        <f t="shared" si="113"/>
        <v>0</v>
      </c>
      <c r="F865" s="224">
        <f>'Faults data'!M865</f>
        <v>0</v>
      </c>
      <c r="G865" s="224" t="str">
        <f>IF('Faults data'!N865=$G$17,$G$17,".")</f>
        <v>.</v>
      </c>
      <c r="H865" s="224" t="str">
        <f>IF(ISNUMBER('Faults data'!L865),'Faults data'!L865,".")</f>
        <v>.</v>
      </c>
      <c r="I865" s="224">
        <f>IF('Faults data'!S865=Lists!$F$11,0,1)</f>
        <v>1</v>
      </c>
      <c r="J865" s="240" t="str">
        <f t="shared" si="108"/>
        <v>.</v>
      </c>
      <c r="K865" s="241"/>
      <c r="L865" s="230" t="str">
        <f t="shared" si="109"/>
        <v>.</v>
      </c>
      <c r="M865" s="231" t="str">
        <f t="shared" si="110"/>
        <v>.</v>
      </c>
      <c r="N865" s="231" t="str">
        <f t="shared" si="111"/>
        <v>.</v>
      </c>
      <c r="O865" s="231" t="str">
        <f t="shared" si="112"/>
        <v>.</v>
      </c>
      <c r="P865" s="232" t="str">
        <f t="shared" si="114"/>
        <v>.</v>
      </c>
      <c r="Q865" s="233" t="str">
        <f t="shared" si="115"/>
        <v>.</v>
      </c>
      <c r="R865" s="140"/>
      <c r="S865" s="140"/>
      <c r="T865" s="140"/>
      <c r="U865" s="140"/>
      <c r="V865" s="140"/>
      <c r="W865" s="140"/>
      <c r="X865" s="140"/>
      <c r="Y865" s="140"/>
      <c r="Z865" s="140"/>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row>
    <row r="866" spans="1:57" outlineLevel="1" x14ac:dyDescent="0.2">
      <c r="A866" s="234">
        <f>'Faults data'!A866</f>
        <v>849</v>
      </c>
      <c r="B866" s="320">
        <f>'Faults data'!B866</f>
        <v>0</v>
      </c>
      <c r="C866" s="223">
        <f>IFERROR(MATCH('Faults data'!F866,Lists!$C$11:$C$14,0),0)</f>
        <v>0</v>
      </c>
      <c r="D866" s="216">
        <f>VALUE('Faults data'!I866)</f>
        <v>0</v>
      </c>
      <c r="E866" s="224">
        <f t="shared" si="113"/>
        <v>0</v>
      </c>
      <c r="F866" s="224">
        <f>'Faults data'!M866</f>
        <v>0</v>
      </c>
      <c r="G866" s="224" t="str">
        <f>IF('Faults data'!N866=$G$17,$G$17,".")</f>
        <v>.</v>
      </c>
      <c r="H866" s="224" t="str">
        <f>IF(ISNUMBER('Faults data'!L866),'Faults data'!L866,".")</f>
        <v>.</v>
      </c>
      <c r="I866" s="224">
        <f>IF('Faults data'!S866=Lists!$F$11,0,1)</f>
        <v>1</v>
      </c>
      <c r="J866" s="240" t="str">
        <f t="shared" si="108"/>
        <v>.</v>
      </c>
      <c r="K866" s="241"/>
      <c r="L866" s="230" t="str">
        <f t="shared" si="109"/>
        <v>.</v>
      </c>
      <c r="M866" s="231" t="str">
        <f t="shared" si="110"/>
        <v>.</v>
      </c>
      <c r="N866" s="231" t="str">
        <f t="shared" si="111"/>
        <v>.</v>
      </c>
      <c r="O866" s="231" t="str">
        <f t="shared" si="112"/>
        <v>.</v>
      </c>
      <c r="P866" s="232" t="str">
        <f t="shared" si="114"/>
        <v>.</v>
      </c>
      <c r="Q866" s="233" t="str">
        <f t="shared" si="115"/>
        <v>.</v>
      </c>
      <c r="R866" s="140"/>
      <c r="S866" s="140"/>
      <c r="T866" s="140"/>
      <c r="U866" s="140"/>
      <c r="V866" s="140"/>
      <c r="W866" s="140"/>
      <c r="X866" s="140"/>
      <c r="Y866" s="140"/>
      <c r="Z866" s="140"/>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row>
    <row r="867" spans="1:57" outlineLevel="1" x14ac:dyDescent="0.2">
      <c r="A867" s="234">
        <f>'Faults data'!A867</f>
        <v>850</v>
      </c>
      <c r="B867" s="320">
        <f>'Faults data'!B867</f>
        <v>0</v>
      </c>
      <c r="C867" s="223">
        <f>IFERROR(MATCH('Faults data'!F867,Lists!$C$11:$C$14,0),0)</f>
        <v>0</v>
      </c>
      <c r="D867" s="216">
        <f>VALUE('Faults data'!I867)</f>
        <v>0</v>
      </c>
      <c r="E867" s="224">
        <f t="shared" si="113"/>
        <v>0</v>
      </c>
      <c r="F867" s="224">
        <f>'Faults data'!M867</f>
        <v>0</v>
      </c>
      <c r="G867" s="224" t="str">
        <f>IF('Faults data'!N867=$G$17,$G$17,".")</f>
        <v>.</v>
      </c>
      <c r="H867" s="224" t="str">
        <f>IF(ISNUMBER('Faults data'!L867),'Faults data'!L867,".")</f>
        <v>.</v>
      </c>
      <c r="I867" s="224">
        <f>IF('Faults data'!S867=Lists!$F$11,0,1)</f>
        <v>1</v>
      </c>
      <c r="J867" s="240" t="str">
        <f t="shared" si="108"/>
        <v>.</v>
      </c>
      <c r="K867" s="241"/>
      <c r="L867" s="230" t="str">
        <f t="shared" si="109"/>
        <v>.</v>
      </c>
      <c r="M867" s="231" t="str">
        <f t="shared" si="110"/>
        <v>.</v>
      </c>
      <c r="N867" s="231" t="str">
        <f t="shared" si="111"/>
        <v>.</v>
      </c>
      <c r="O867" s="231" t="str">
        <f t="shared" si="112"/>
        <v>.</v>
      </c>
      <c r="P867" s="232" t="str">
        <f t="shared" si="114"/>
        <v>.</v>
      </c>
      <c r="Q867" s="233" t="str">
        <f t="shared" si="115"/>
        <v>.</v>
      </c>
      <c r="R867" s="140"/>
      <c r="S867" s="140"/>
      <c r="T867" s="140"/>
      <c r="U867" s="140"/>
      <c r="V867" s="140"/>
      <c r="W867" s="140"/>
      <c r="X867" s="140"/>
      <c r="Y867" s="140"/>
      <c r="Z867" s="140"/>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row>
    <row r="868" spans="1:57" outlineLevel="1" x14ac:dyDescent="0.2">
      <c r="A868" s="234">
        <f>'Faults data'!A868</f>
        <v>851</v>
      </c>
      <c r="B868" s="320">
        <f>'Faults data'!B868</f>
        <v>0</v>
      </c>
      <c r="C868" s="223">
        <f>IFERROR(MATCH('Faults data'!F868,Lists!$C$11:$C$14,0),0)</f>
        <v>0</v>
      </c>
      <c r="D868" s="216">
        <f>VALUE('Faults data'!I868)</f>
        <v>0</v>
      </c>
      <c r="E868" s="224">
        <f t="shared" si="113"/>
        <v>0</v>
      </c>
      <c r="F868" s="224">
        <f>'Faults data'!M868</f>
        <v>0</v>
      </c>
      <c r="G868" s="224" t="str">
        <f>IF('Faults data'!N868=$G$17,$G$17,".")</f>
        <v>.</v>
      </c>
      <c r="H868" s="224" t="str">
        <f>IF(ISNUMBER('Faults data'!L868),'Faults data'!L868,".")</f>
        <v>.</v>
      </c>
      <c r="I868" s="224">
        <f>IF('Faults data'!S868=Lists!$F$11,0,1)</f>
        <v>1</v>
      </c>
      <c r="J868" s="240" t="str">
        <f t="shared" si="108"/>
        <v>.</v>
      </c>
      <c r="K868" s="241"/>
      <c r="L868" s="230" t="str">
        <f t="shared" si="109"/>
        <v>.</v>
      </c>
      <c r="M868" s="231" t="str">
        <f t="shared" si="110"/>
        <v>.</v>
      </c>
      <c r="N868" s="231" t="str">
        <f t="shared" si="111"/>
        <v>.</v>
      </c>
      <c r="O868" s="231" t="str">
        <f t="shared" si="112"/>
        <v>.</v>
      </c>
      <c r="P868" s="232" t="str">
        <f t="shared" si="114"/>
        <v>.</v>
      </c>
      <c r="Q868" s="233" t="str">
        <f t="shared" si="115"/>
        <v>.</v>
      </c>
      <c r="R868" s="140"/>
      <c r="S868" s="140"/>
      <c r="T868" s="140"/>
      <c r="U868" s="140"/>
      <c r="V868" s="140"/>
      <c r="W868" s="140"/>
      <c r="X868" s="140"/>
      <c r="Y868" s="140"/>
      <c r="Z868" s="140"/>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row>
    <row r="869" spans="1:57" outlineLevel="1" x14ac:dyDescent="0.2">
      <c r="A869" s="234">
        <f>'Faults data'!A869</f>
        <v>852</v>
      </c>
      <c r="B869" s="320">
        <f>'Faults data'!B869</f>
        <v>0</v>
      </c>
      <c r="C869" s="223">
        <f>IFERROR(MATCH('Faults data'!F869,Lists!$C$11:$C$14,0),0)</f>
        <v>0</v>
      </c>
      <c r="D869" s="216">
        <f>VALUE('Faults data'!I869)</f>
        <v>0</v>
      </c>
      <c r="E869" s="224">
        <f t="shared" si="113"/>
        <v>0</v>
      </c>
      <c r="F869" s="224">
        <f>'Faults data'!M869</f>
        <v>0</v>
      </c>
      <c r="G869" s="224" t="str">
        <f>IF('Faults data'!N869=$G$17,$G$17,".")</f>
        <v>.</v>
      </c>
      <c r="H869" s="224" t="str">
        <f>IF(ISNUMBER('Faults data'!L869),'Faults data'!L869,".")</f>
        <v>.</v>
      </c>
      <c r="I869" s="224">
        <f>IF('Faults data'!S869=Lists!$F$11,0,1)</f>
        <v>1</v>
      </c>
      <c r="J869" s="240" t="str">
        <f t="shared" si="108"/>
        <v>.</v>
      </c>
      <c r="K869" s="241"/>
      <c r="L869" s="230" t="str">
        <f t="shared" si="109"/>
        <v>.</v>
      </c>
      <c r="M869" s="231" t="str">
        <f t="shared" si="110"/>
        <v>.</v>
      </c>
      <c r="N869" s="231" t="str">
        <f t="shared" si="111"/>
        <v>.</v>
      </c>
      <c r="O869" s="231" t="str">
        <f t="shared" si="112"/>
        <v>.</v>
      </c>
      <c r="P869" s="232" t="str">
        <f t="shared" si="114"/>
        <v>.</v>
      </c>
      <c r="Q869" s="233" t="str">
        <f t="shared" si="115"/>
        <v>.</v>
      </c>
      <c r="R869" s="140"/>
      <c r="S869" s="140"/>
      <c r="T869" s="140"/>
      <c r="U869" s="140"/>
      <c r="V869" s="140"/>
      <c r="W869" s="140"/>
      <c r="X869" s="140"/>
      <c r="Y869" s="140"/>
      <c r="Z869" s="140"/>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row>
    <row r="870" spans="1:57" outlineLevel="1" x14ac:dyDescent="0.2">
      <c r="A870" s="234">
        <f>'Faults data'!A870</f>
        <v>853</v>
      </c>
      <c r="B870" s="320">
        <f>'Faults data'!B870</f>
        <v>0</v>
      </c>
      <c r="C870" s="223">
        <f>IFERROR(MATCH('Faults data'!F870,Lists!$C$11:$C$14,0),0)</f>
        <v>0</v>
      </c>
      <c r="D870" s="216">
        <f>VALUE('Faults data'!I870)</f>
        <v>0</v>
      </c>
      <c r="E870" s="224">
        <f t="shared" si="113"/>
        <v>0</v>
      </c>
      <c r="F870" s="224">
        <f>'Faults data'!M870</f>
        <v>0</v>
      </c>
      <c r="G870" s="224" t="str">
        <f>IF('Faults data'!N870=$G$17,$G$17,".")</f>
        <v>.</v>
      </c>
      <c r="H870" s="224" t="str">
        <f>IF(ISNUMBER('Faults data'!L870),'Faults data'!L870,".")</f>
        <v>.</v>
      </c>
      <c r="I870" s="224">
        <f>IF('Faults data'!S870=Lists!$F$11,0,1)</f>
        <v>1</v>
      </c>
      <c r="J870" s="240" t="str">
        <f t="shared" si="108"/>
        <v>.</v>
      </c>
      <c r="K870" s="241"/>
      <c r="L870" s="230" t="str">
        <f t="shared" si="109"/>
        <v>.</v>
      </c>
      <c r="M870" s="231" t="str">
        <f t="shared" si="110"/>
        <v>.</v>
      </c>
      <c r="N870" s="231" t="str">
        <f t="shared" si="111"/>
        <v>.</v>
      </c>
      <c r="O870" s="231" t="str">
        <f t="shared" si="112"/>
        <v>.</v>
      </c>
      <c r="P870" s="232" t="str">
        <f t="shared" si="114"/>
        <v>.</v>
      </c>
      <c r="Q870" s="233" t="str">
        <f t="shared" si="115"/>
        <v>.</v>
      </c>
      <c r="R870" s="140"/>
      <c r="S870" s="140"/>
      <c r="T870" s="140"/>
      <c r="U870" s="140"/>
      <c r="V870" s="140"/>
      <c r="W870" s="140"/>
      <c r="X870" s="140"/>
      <c r="Y870" s="140"/>
      <c r="Z870" s="14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row>
    <row r="871" spans="1:57" outlineLevel="1" x14ac:dyDescent="0.2">
      <c r="A871" s="234">
        <f>'Faults data'!A871</f>
        <v>854</v>
      </c>
      <c r="B871" s="320">
        <f>'Faults data'!B871</f>
        <v>0</v>
      </c>
      <c r="C871" s="223">
        <f>IFERROR(MATCH('Faults data'!F871,Lists!$C$11:$C$14,0),0)</f>
        <v>0</v>
      </c>
      <c r="D871" s="216">
        <f>VALUE('Faults data'!I871)</f>
        <v>0</v>
      </c>
      <c r="E871" s="224">
        <f t="shared" si="113"/>
        <v>0</v>
      </c>
      <c r="F871" s="224">
        <f>'Faults data'!M871</f>
        <v>0</v>
      </c>
      <c r="G871" s="224" t="str">
        <f>IF('Faults data'!N871=$G$17,$G$17,".")</f>
        <v>.</v>
      </c>
      <c r="H871" s="224" t="str">
        <f>IF(ISNUMBER('Faults data'!L871),'Faults data'!L871,".")</f>
        <v>.</v>
      </c>
      <c r="I871" s="224">
        <f>IF('Faults data'!S871=Lists!$F$11,0,1)</f>
        <v>1</v>
      </c>
      <c r="J871" s="240" t="str">
        <f t="shared" si="108"/>
        <v>.</v>
      </c>
      <c r="K871" s="241"/>
      <c r="L871" s="230" t="str">
        <f t="shared" si="109"/>
        <v>.</v>
      </c>
      <c r="M871" s="231" t="str">
        <f t="shared" si="110"/>
        <v>.</v>
      </c>
      <c r="N871" s="231" t="str">
        <f t="shared" si="111"/>
        <v>.</v>
      </c>
      <c r="O871" s="231" t="str">
        <f t="shared" si="112"/>
        <v>.</v>
      </c>
      <c r="P871" s="232" t="str">
        <f t="shared" si="114"/>
        <v>.</v>
      </c>
      <c r="Q871" s="233" t="str">
        <f t="shared" si="115"/>
        <v>.</v>
      </c>
      <c r="R871" s="140"/>
      <c r="S871" s="140"/>
      <c r="T871" s="140"/>
      <c r="U871" s="140"/>
      <c r="V871" s="140"/>
      <c r="W871" s="140"/>
      <c r="X871" s="140"/>
      <c r="Y871" s="140"/>
      <c r="Z871" s="140"/>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row>
    <row r="872" spans="1:57" outlineLevel="1" x14ac:dyDescent="0.2">
      <c r="A872" s="234">
        <f>'Faults data'!A872</f>
        <v>855</v>
      </c>
      <c r="B872" s="320">
        <f>'Faults data'!B872</f>
        <v>0</v>
      </c>
      <c r="C872" s="223">
        <f>IFERROR(MATCH('Faults data'!F872,Lists!$C$11:$C$14,0),0)</f>
        <v>0</v>
      </c>
      <c r="D872" s="216">
        <f>VALUE('Faults data'!I872)</f>
        <v>0</v>
      </c>
      <c r="E872" s="224">
        <f t="shared" si="113"/>
        <v>0</v>
      </c>
      <c r="F872" s="224">
        <f>'Faults data'!M872</f>
        <v>0</v>
      </c>
      <c r="G872" s="224" t="str">
        <f>IF('Faults data'!N872=$G$17,$G$17,".")</f>
        <v>.</v>
      </c>
      <c r="H872" s="224" t="str">
        <f>IF(ISNUMBER('Faults data'!L872),'Faults data'!L872,".")</f>
        <v>.</v>
      </c>
      <c r="I872" s="224">
        <f>IF('Faults data'!S872=Lists!$F$11,0,1)</f>
        <v>1</v>
      </c>
      <c r="J872" s="240" t="str">
        <f t="shared" si="108"/>
        <v>.</v>
      </c>
      <c r="K872" s="241"/>
      <c r="L872" s="230" t="str">
        <f t="shared" si="109"/>
        <v>.</v>
      </c>
      <c r="M872" s="231" t="str">
        <f t="shared" si="110"/>
        <v>.</v>
      </c>
      <c r="N872" s="231" t="str">
        <f t="shared" si="111"/>
        <v>.</v>
      </c>
      <c r="O872" s="231" t="str">
        <f t="shared" si="112"/>
        <v>.</v>
      </c>
      <c r="P872" s="232" t="str">
        <f t="shared" si="114"/>
        <v>.</v>
      </c>
      <c r="Q872" s="233" t="str">
        <f t="shared" si="115"/>
        <v>.</v>
      </c>
      <c r="R872" s="140"/>
      <c r="S872" s="140"/>
      <c r="T872" s="140"/>
      <c r="U872" s="140"/>
      <c r="V872" s="140"/>
      <c r="W872" s="140"/>
      <c r="X872" s="140"/>
      <c r="Y872" s="140"/>
      <c r="Z872" s="140"/>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row>
    <row r="873" spans="1:57" outlineLevel="1" x14ac:dyDescent="0.2">
      <c r="A873" s="234">
        <f>'Faults data'!A873</f>
        <v>856</v>
      </c>
      <c r="B873" s="320">
        <f>'Faults data'!B873</f>
        <v>0</v>
      </c>
      <c r="C873" s="223">
        <f>IFERROR(MATCH('Faults data'!F873,Lists!$C$11:$C$14,0),0)</f>
        <v>0</v>
      </c>
      <c r="D873" s="216">
        <f>VALUE('Faults data'!I873)</f>
        <v>0</v>
      </c>
      <c r="E873" s="224">
        <f t="shared" si="113"/>
        <v>0</v>
      </c>
      <c r="F873" s="224">
        <f>'Faults data'!M873</f>
        <v>0</v>
      </c>
      <c r="G873" s="224" t="str">
        <f>IF('Faults data'!N873=$G$17,$G$17,".")</f>
        <v>.</v>
      </c>
      <c r="H873" s="224" t="str">
        <f>IF(ISNUMBER('Faults data'!L873),'Faults data'!L873,".")</f>
        <v>.</v>
      </c>
      <c r="I873" s="224">
        <f>IF('Faults data'!S873=Lists!$F$11,0,1)</f>
        <v>1</v>
      </c>
      <c r="J873" s="240" t="str">
        <f t="shared" si="108"/>
        <v>.</v>
      </c>
      <c r="K873" s="241"/>
      <c r="L873" s="230" t="str">
        <f t="shared" si="109"/>
        <v>.</v>
      </c>
      <c r="M873" s="231" t="str">
        <f t="shared" si="110"/>
        <v>.</v>
      </c>
      <c r="N873" s="231" t="str">
        <f t="shared" si="111"/>
        <v>.</v>
      </c>
      <c r="O873" s="231" t="str">
        <f t="shared" si="112"/>
        <v>.</v>
      </c>
      <c r="P873" s="232" t="str">
        <f t="shared" si="114"/>
        <v>.</v>
      </c>
      <c r="Q873" s="233" t="str">
        <f t="shared" si="115"/>
        <v>.</v>
      </c>
      <c r="R873" s="140"/>
      <c r="S873" s="140"/>
      <c r="T873" s="140"/>
      <c r="U873" s="140"/>
      <c r="V873" s="140"/>
      <c r="W873" s="140"/>
      <c r="X873" s="140"/>
      <c r="Y873" s="140"/>
      <c r="Z873" s="140"/>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row>
    <row r="874" spans="1:57" outlineLevel="1" x14ac:dyDescent="0.2">
      <c r="A874" s="234">
        <f>'Faults data'!A874</f>
        <v>857</v>
      </c>
      <c r="B874" s="320">
        <f>'Faults data'!B874</f>
        <v>0</v>
      </c>
      <c r="C874" s="223">
        <f>IFERROR(MATCH('Faults data'!F874,Lists!$C$11:$C$14,0),0)</f>
        <v>0</v>
      </c>
      <c r="D874" s="216">
        <f>VALUE('Faults data'!I874)</f>
        <v>0</v>
      </c>
      <c r="E874" s="224">
        <f t="shared" si="113"/>
        <v>0</v>
      </c>
      <c r="F874" s="224">
        <f>'Faults data'!M874</f>
        <v>0</v>
      </c>
      <c r="G874" s="224" t="str">
        <f>IF('Faults data'!N874=$G$17,$G$17,".")</f>
        <v>.</v>
      </c>
      <c r="H874" s="224" t="str">
        <f>IF(ISNUMBER('Faults data'!L874),'Faults data'!L874,".")</f>
        <v>.</v>
      </c>
      <c r="I874" s="224">
        <f>IF('Faults data'!S874=Lists!$F$11,0,1)</f>
        <v>1</v>
      </c>
      <c r="J874" s="240" t="str">
        <f t="shared" si="108"/>
        <v>.</v>
      </c>
      <c r="K874" s="241"/>
      <c r="L874" s="230" t="str">
        <f t="shared" si="109"/>
        <v>.</v>
      </c>
      <c r="M874" s="231" t="str">
        <f t="shared" si="110"/>
        <v>.</v>
      </c>
      <c r="N874" s="231" t="str">
        <f t="shared" si="111"/>
        <v>.</v>
      </c>
      <c r="O874" s="231" t="str">
        <f t="shared" si="112"/>
        <v>.</v>
      </c>
      <c r="P874" s="232" t="str">
        <f t="shared" si="114"/>
        <v>.</v>
      </c>
      <c r="Q874" s="233" t="str">
        <f t="shared" si="115"/>
        <v>.</v>
      </c>
      <c r="R874" s="140"/>
      <c r="S874" s="140"/>
      <c r="T874" s="140"/>
      <c r="U874" s="140"/>
      <c r="V874" s="140"/>
      <c r="W874" s="140"/>
      <c r="X874" s="140"/>
      <c r="Y874" s="140"/>
      <c r="Z874" s="140"/>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row>
    <row r="875" spans="1:57" outlineLevel="1" x14ac:dyDescent="0.2">
      <c r="A875" s="234">
        <f>'Faults data'!A875</f>
        <v>858</v>
      </c>
      <c r="B875" s="320">
        <f>'Faults data'!B875</f>
        <v>0</v>
      </c>
      <c r="C875" s="223">
        <f>IFERROR(MATCH('Faults data'!F875,Lists!$C$11:$C$14,0),0)</f>
        <v>0</v>
      </c>
      <c r="D875" s="216">
        <f>VALUE('Faults data'!I875)</f>
        <v>0</v>
      </c>
      <c r="E875" s="224">
        <f t="shared" si="113"/>
        <v>0</v>
      </c>
      <c r="F875" s="224">
        <f>'Faults data'!M875</f>
        <v>0</v>
      </c>
      <c r="G875" s="224" t="str">
        <f>IF('Faults data'!N875=$G$17,$G$17,".")</f>
        <v>.</v>
      </c>
      <c r="H875" s="224" t="str">
        <f>IF(ISNUMBER('Faults data'!L875),'Faults data'!L875,".")</f>
        <v>.</v>
      </c>
      <c r="I875" s="224">
        <f>IF('Faults data'!S875=Lists!$F$11,0,1)</f>
        <v>1</v>
      </c>
      <c r="J875" s="240" t="str">
        <f t="shared" si="108"/>
        <v>.</v>
      </c>
      <c r="K875" s="241"/>
      <c r="L875" s="230" t="str">
        <f t="shared" si="109"/>
        <v>.</v>
      </c>
      <c r="M875" s="231" t="str">
        <f t="shared" si="110"/>
        <v>.</v>
      </c>
      <c r="N875" s="231" t="str">
        <f t="shared" si="111"/>
        <v>.</v>
      </c>
      <c r="O875" s="231" t="str">
        <f t="shared" si="112"/>
        <v>.</v>
      </c>
      <c r="P875" s="232" t="str">
        <f t="shared" si="114"/>
        <v>.</v>
      </c>
      <c r="Q875" s="233" t="str">
        <f t="shared" si="115"/>
        <v>.</v>
      </c>
      <c r="R875" s="140"/>
      <c r="S875" s="140"/>
      <c r="T875" s="140"/>
      <c r="U875" s="140"/>
      <c r="V875" s="140"/>
      <c r="W875" s="140"/>
      <c r="X875" s="140"/>
      <c r="Y875" s="140"/>
      <c r="Z875" s="140"/>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row>
    <row r="876" spans="1:57" outlineLevel="1" x14ac:dyDescent="0.2">
      <c r="A876" s="234">
        <f>'Faults data'!A876</f>
        <v>859</v>
      </c>
      <c r="B876" s="320">
        <f>'Faults data'!B876</f>
        <v>0</v>
      </c>
      <c r="C876" s="223">
        <f>IFERROR(MATCH('Faults data'!F876,Lists!$C$11:$C$14,0),0)</f>
        <v>0</v>
      </c>
      <c r="D876" s="216">
        <f>VALUE('Faults data'!I876)</f>
        <v>0</v>
      </c>
      <c r="E876" s="224">
        <f t="shared" si="113"/>
        <v>0</v>
      </c>
      <c r="F876" s="224">
        <f>'Faults data'!M876</f>
        <v>0</v>
      </c>
      <c r="G876" s="224" t="str">
        <f>IF('Faults data'!N876=$G$17,$G$17,".")</f>
        <v>.</v>
      </c>
      <c r="H876" s="224" t="str">
        <f>IF(ISNUMBER('Faults data'!L876),'Faults data'!L876,".")</f>
        <v>.</v>
      </c>
      <c r="I876" s="224">
        <f>IF('Faults data'!S876=Lists!$F$11,0,1)</f>
        <v>1</v>
      </c>
      <c r="J876" s="240" t="str">
        <f t="shared" si="108"/>
        <v>.</v>
      </c>
      <c r="K876" s="241"/>
      <c r="L876" s="230" t="str">
        <f t="shared" si="109"/>
        <v>.</v>
      </c>
      <c r="M876" s="231" t="str">
        <f t="shared" si="110"/>
        <v>.</v>
      </c>
      <c r="N876" s="231" t="str">
        <f t="shared" si="111"/>
        <v>.</v>
      </c>
      <c r="O876" s="231" t="str">
        <f t="shared" si="112"/>
        <v>.</v>
      </c>
      <c r="P876" s="232" t="str">
        <f t="shared" si="114"/>
        <v>.</v>
      </c>
      <c r="Q876" s="233" t="str">
        <f t="shared" si="115"/>
        <v>.</v>
      </c>
      <c r="R876" s="140"/>
      <c r="S876" s="140"/>
      <c r="T876" s="140"/>
      <c r="U876" s="140"/>
      <c r="V876" s="140"/>
      <c r="W876" s="140"/>
      <c r="X876" s="140"/>
      <c r="Y876" s="140"/>
      <c r="Z876" s="140"/>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row>
    <row r="877" spans="1:57" outlineLevel="1" x14ac:dyDescent="0.2">
      <c r="A877" s="234">
        <f>'Faults data'!A877</f>
        <v>860</v>
      </c>
      <c r="B877" s="320">
        <f>'Faults data'!B877</f>
        <v>0</v>
      </c>
      <c r="C877" s="223">
        <f>IFERROR(MATCH('Faults data'!F877,Lists!$C$11:$C$14,0),0)</f>
        <v>0</v>
      </c>
      <c r="D877" s="216">
        <f>VALUE('Faults data'!I877)</f>
        <v>0</v>
      </c>
      <c r="E877" s="224">
        <f t="shared" si="113"/>
        <v>0</v>
      </c>
      <c r="F877" s="224">
        <f>'Faults data'!M877</f>
        <v>0</v>
      </c>
      <c r="G877" s="224" t="str">
        <f>IF('Faults data'!N877=$G$17,$G$17,".")</f>
        <v>.</v>
      </c>
      <c r="H877" s="224" t="str">
        <f>IF(ISNUMBER('Faults data'!L877),'Faults data'!L877,".")</f>
        <v>.</v>
      </c>
      <c r="I877" s="224">
        <f>IF('Faults data'!S877=Lists!$F$11,0,1)</f>
        <v>1</v>
      </c>
      <c r="J877" s="240" t="str">
        <f t="shared" si="108"/>
        <v>.</v>
      </c>
      <c r="K877" s="241"/>
      <c r="L877" s="230" t="str">
        <f t="shared" si="109"/>
        <v>.</v>
      </c>
      <c r="M877" s="231" t="str">
        <f t="shared" si="110"/>
        <v>.</v>
      </c>
      <c r="N877" s="231" t="str">
        <f t="shared" si="111"/>
        <v>.</v>
      </c>
      <c r="O877" s="231" t="str">
        <f t="shared" si="112"/>
        <v>.</v>
      </c>
      <c r="P877" s="232" t="str">
        <f t="shared" si="114"/>
        <v>.</v>
      </c>
      <c r="Q877" s="233" t="str">
        <f t="shared" si="115"/>
        <v>.</v>
      </c>
      <c r="R877" s="140"/>
      <c r="S877" s="140"/>
      <c r="T877" s="140"/>
      <c r="U877" s="140"/>
      <c r="V877" s="140"/>
      <c r="W877" s="140"/>
      <c r="X877" s="140"/>
      <c r="Y877" s="140"/>
      <c r="Z877" s="140"/>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row>
    <row r="878" spans="1:57" outlineLevel="1" x14ac:dyDescent="0.2">
      <c r="A878" s="234">
        <f>'Faults data'!A878</f>
        <v>861</v>
      </c>
      <c r="B878" s="320">
        <f>'Faults data'!B878</f>
        <v>0</v>
      </c>
      <c r="C878" s="223">
        <f>IFERROR(MATCH('Faults data'!F878,Lists!$C$11:$C$14,0),0)</f>
        <v>0</v>
      </c>
      <c r="D878" s="216">
        <f>VALUE('Faults data'!I878)</f>
        <v>0</v>
      </c>
      <c r="E878" s="224">
        <f t="shared" si="113"/>
        <v>0</v>
      </c>
      <c r="F878" s="224">
        <f>'Faults data'!M878</f>
        <v>0</v>
      </c>
      <c r="G878" s="224" t="str">
        <f>IF('Faults data'!N878=$G$17,$G$17,".")</f>
        <v>.</v>
      </c>
      <c r="H878" s="224" t="str">
        <f>IF(ISNUMBER('Faults data'!L878),'Faults data'!L878,".")</f>
        <v>.</v>
      </c>
      <c r="I878" s="224">
        <f>IF('Faults data'!S878=Lists!$F$11,0,1)</f>
        <v>1</v>
      </c>
      <c r="J878" s="240" t="str">
        <f t="shared" si="108"/>
        <v>.</v>
      </c>
      <c r="K878" s="241"/>
      <c r="L878" s="230" t="str">
        <f t="shared" si="109"/>
        <v>.</v>
      </c>
      <c r="M878" s="231" t="str">
        <f t="shared" si="110"/>
        <v>.</v>
      </c>
      <c r="N878" s="231" t="str">
        <f t="shared" si="111"/>
        <v>.</v>
      </c>
      <c r="O878" s="231" t="str">
        <f t="shared" si="112"/>
        <v>.</v>
      </c>
      <c r="P878" s="232" t="str">
        <f t="shared" si="114"/>
        <v>.</v>
      </c>
      <c r="Q878" s="233" t="str">
        <f t="shared" si="115"/>
        <v>.</v>
      </c>
      <c r="R878" s="140"/>
      <c r="S878" s="140"/>
      <c r="T878" s="140"/>
      <c r="U878" s="140"/>
      <c r="V878" s="140"/>
      <c r="W878" s="140"/>
      <c r="X878" s="140"/>
      <c r="Y878" s="140"/>
      <c r="Z878" s="140"/>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row>
    <row r="879" spans="1:57" outlineLevel="1" x14ac:dyDescent="0.2">
      <c r="A879" s="234">
        <f>'Faults data'!A879</f>
        <v>862</v>
      </c>
      <c r="B879" s="320">
        <f>'Faults data'!B879</f>
        <v>0</v>
      </c>
      <c r="C879" s="223">
        <f>IFERROR(MATCH('Faults data'!F879,Lists!$C$11:$C$14,0),0)</f>
        <v>0</v>
      </c>
      <c r="D879" s="216">
        <f>VALUE('Faults data'!I879)</f>
        <v>0</v>
      </c>
      <c r="E879" s="224">
        <f t="shared" si="113"/>
        <v>0</v>
      </c>
      <c r="F879" s="224">
        <f>'Faults data'!M879</f>
        <v>0</v>
      </c>
      <c r="G879" s="224" t="str">
        <f>IF('Faults data'!N879=$G$17,$G$17,".")</f>
        <v>.</v>
      </c>
      <c r="H879" s="224" t="str">
        <f>IF(ISNUMBER('Faults data'!L879),'Faults data'!L879,".")</f>
        <v>.</v>
      </c>
      <c r="I879" s="224">
        <f>IF('Faults data'!S879=Lists!$F$11,0,1)</f>
        <v>1</v>
      </c>
      <c r="J879" s="240" t="str">
        <f t="shared" si="108"/>
        <v>.</v>
      </c>
      <c r="K879" s="241"/>
      <c r="L879" s="230" t="str">
        <f t="shared" si="109"/>
        <v>.</v>
      </c>
      <c r="M879" s="231" t="str">
        <f t="shared" si="110"/>
        <v>.</v>
      </c>
      <c r="N879" s="231" t="str">
        <f t="shared" si="111"/>
        <v>.</v>
      </c>
      <c r="O879" s="231" t="str">
        <f t="shared" si="112"/>
        <v>.</v>
      </c>
      <c r="P879" s="232" t="str">
        <f t="shared" si="114"/>
        <v>.</v>
      </c>
      <c r="Q879" s="233" t="str">
        <f t="shared" si="115"/>
        <v>.</v>
      </c>
      <c r="R879" s="140"/>
      <c r="S879" s="140"/>
      <c r="T879" s="140"/>
      <c r="U879" s="140"/>
      <c r="V879" s="140"/>
      <c r="W879" s="140"/>
      <c r="X879" s="140"/>
      <c r="Y879" s="140"/>
      <c r="Z879" s="140"/>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row>
    <row r="880" spans="1:57" outlineLevel="1" x14ac:dyDescent="0.2">
      <c r="A880" s="234">
        <f>'Faults data'!A880</f>
        <v>863</v>
      </c>
      <c r="B880" s="320">
        <f>'Faults data'!B880</f>
        <v>0</v>
      </c>
      <c r="C880" s="223">
        <f>IFERROR(MATCH('Faults data'!F880,Lists!$C$11:$C$14,0),0)</f>
        <v>0</v>
      </c>
      <c r="D880" s="216">
        <f>VALUE('Faults data'!I880)</f>
        <v>0</v>
      </c>
      <c r="E880" s="224">
        <f t="shared" si="113"/>
        <v>0</v>
      </c>
      <c r="F880" s="224">
        <f>'Faults data'!M880</f>
        <v>0</v>
      </c>
      <c r="G880" s="224" t="str">
        <f>IF('Faults data'!N880=$G$17,$G$17,".")</f>
        <v>.</v>
      </c>
      <c r="H880" s="224" t="str">
        <f>IF(ISNUMBER('Faults data'!L880),'Faults data'!L880,".")</f>
        <v>.</v>
      </c>
      <c r="I880" s="224">
        <f>IF('Faults data'!S880=Lists!$F$11,0,1)</f>
        <v>1</v>
      </c>
      <c r="J880" s="240" t="str">
        <f t="shared" si="108"/>
        <v>.</v>
      </c>
      <c r="K880" s="241"/>
      <c r="L880" s="230" t="str">
        <f t="shared" si="109"/>
        <v>.</v>
      </c>
      <c r="M880" s="231" t="str">
        <f t="shared" si="110"/>
        <v>.</v>
      </c>
      <c r="N880" s="231" t="str">
        <f t="shared" si="111"/>
        <v>.</v>
      </c>
      <c r="O880" s="231" t="str">
        <f t="shared" si="112"/>
        <v>.</v>
      </c>
      <c r="P880" s="232" t="str">
        <f t="shared" si="114"/>
        <v>.</v>
      </c>
      <c r="Q880" s="233" t="str">
        <f t="shared" si="115"/>
        <v>.</v>
      </c>
      <c r="R880" s="140"/>
      <c r="S880" s="140"/>
      <c r="T880" s="140"/>
      <c r="U880" s="140"/>
      <c r="V880" s="140"/>
      <c r="W880" s="140"/>
      <c r="X880" s="140"/>
      <c r="Y880" s="140"/>
      <c r="Z880" s="14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row>
    <row r="881" spans="1:57" outlineLevel="1" x14ac:dyDescent="0.2">
      <c r="A881" s="234">
        <f>'Faults data'!A881</f>
        <v>864</v>
      </c>
      <c r="B881" s="320">
        <f>'Faults data'!B881</f>
        <v>0</v>
      </c>
      <c r="C881" s="223">
        <f>IFERROR(MATCH('Faults data'!F881,Lists!$C$11:$C$14,0),0)</f>
        <v>0</v>
      </c>
      <c r="D881" s="216">
        <f>VALUE('Faults data'!I881)</f>
        <v>0</v>
      </c>
      <c r="E881" s="224">
        <f t="shared" si="113"/>
        <v>0</v>
      </c>
      <c r="F881" s="224">
        <f>'Faults data'!M881</f>
        <v>0</v>
      </c>
      <c r="G881" s="224" t="str">
        <f>IF('Faults data'!N881=$G$17,$G$17,".")</f>
        <v>.</v>
      </c>
      <c r="H881" s="224" t="str">
        <f>IF(ISNUMBER('Faults data'!L881),'Faults data'!L881,".")</f>
        <v>.</v>
      </c>
      <c r="I881" s="224">
        <f>IF('Faults data'!S881=Lists!$F$11,0,1)</f>
        <v>1</v>
      </c>
      <c r="J881" s="240" t="str">
        <f t="shared" si="108"/>
        <v>.</v>
      </c>
      <c r="K881" s="241"/>
      <c r="L881" s="230" t="str">
        <f t="shared" si="109"/>
        <v>.</v>
      </c>
      <c r="M881" s="231" t="str">
        <f t="shared" si="110"/>
        <v>.</v>
      </c>
      <c r="N881" s="231" t="str">
        <f t="shared" si="111"/>
        <v>.</v>
      </c>
      <c r="O881" s="231" t="str">
        <f t="shared" si="112"/>
        <v>.</v>
      </c>
      <c r="P881" s="232" t="str">
        <f t="shared" si="114"/>
        <v>.</v>
      </c>
      <c r="Q881" s="233" t="str">
        <f t="shared" si="115"/>
        <v>.</v>
      </c>
      <c r="R881" s="140"/>
      <c r="S881" s="140"/>
      <c r="T881" s="140"/>
      <c r="U881" s="140"/>
      <c r="V881" s="140"/>
      <c r="W881" s="140"/>
      <c r="X881" s="140"/>
      <c r="Y881" s="140"/>
      <c r="Z881" s="140"/>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row>
    <row r="882" spans="1:57" outlineLevel="1" x14ac:dyDescent="0.2">
      <c r="A882" s="234">
        <f>'Faults data'!A882</f>
        <v>865</v>
      </c>
      <c r="B882" s="320">
        <f>'Faults data'!B882</f>
        <v>0</v>
      </c>
      <c r="C882" s="223">
        <f>IFERROR(MATCH('Faults data'!F882,Lists!$C$11:$C$14,0),0)</f>
        <v>0</v>
      </c>
      <c r="D882" s="216">
        <f>VALUE('Faults data'!I882)</f>
        <v>0</v>
      </c>
      <c r="E882" s="224">
        <f t="shared" si="113"/>
        <v>0</v>
      </c>
      <c r="F882" s="224">
        <f>'Faults data'!M882</f>
        <v>0</v>
      </c>
      <c r="G882" s="224" t="str">
        <f>IF('Faults data'!N882=$G$17,$G$17,".")</f>
        <v>.</v>
      </c>
      <c r="H882" s="224" t="str">
        <f>IF(ISNUMBER('Faults data'!L882),'Faults data'!L882,".")</f>
        <v>.</v>
      </c>
      <c r="I882" s="224">
        <f>IF('Faults data'!S882=Lists!$F$11,0,1)</f>
        <v>1</v>
      </c>
      <c r="J882" s="240" t="str">
        <f t="shared" si="108"/>
        <v>.</v>
      </c>
      <c r="K882" s="241"/>
      <c r="L882" s="230" t="str">
        <f t="shared" si="109"/>
        <v>.</v>
      </c>
      <c r="M882" s="231" t="str">
        <f t="shared" si="110"/>
        <v>.</v>
      </c>
      <c r="N882" s="231" t="str">
        <f t="shared" si="111"/>
        <v>.</v>
      </c>
      <c r="O882" s="231" t="str">
        <f t="shared" si="112"/>
        <v>.</v>
      </c>
      <c r="P882" s="232" t="str">
        <f t="shared" si="114"/>
        <v>.</v>
      </c>
      <c r="Q882" s="233" t="str">
        <f t="shared" si="115"/>
        <v>.</v>
      </c>
      <c r="R882" s="140"/>
      <c r="S882" s="140"/>
      <c r="T882" s="140"/>
      <c r="U882" s="140"/>
      <c r="V882" s="140"/>
      <c r="W882" s="140"/>
      <c r="X882" s="140"/>
      <c r="Y882" s="140"/>
      <c r="Z882" s="140"/>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row>
    <row r="883" spans="1:57" outlineLevel="1" x14ac:dyDescent="0.2">
      <c r="A883" s="234">
        <f>'Faults data'!A883</f>
        <v>866</v>
      </c>
      <c r="B883" s="320">
        <f>'Faults data'!B883</f>
        <v>0</v>
      </c>
      <c r="C883" s="223">
        <f>IFERROR(MATCH('Faults data'!F883,Lists!$C$11:$C$14,0),0)</f>
        <v>0</v>
      </c>
      <c r="D883" s="216">
        <f>VALUE('Faults data'!I883)</f>
        <v>0</v>
      </c>
      <c r="E883" s="224">
        <f t="shared" si="113"/>
        <v>0</v>
      </c>
      <c r="F883" s="224">
        <f>'Faults data'!M883</f>
        <v>0</v>
      </c>
      <c r="G883" s="224" t="str">
        <f>IF('Faults data'!N883=$G$17,$G$17,".")</f>
        <v>.</v>
      </c>
      <c r="H883" s="224" t="str">
        <f>IF(ISNUMBER('Faults data'!L883),'Faults data'!L883,".")</f>
        <v>.</v>
      </c>
      <c r="I883" s="224">
        <f>IF('Faults data'!S883=Lists!$F$11,0,1)</f>
        <v>1</v>
      </c>
      <c r="J883" s="240" t="str">
        <f t="shared" si="108"/>
        <v>.</v>
      </c>
      <c r="K883" s="241"/>
      <c r="L883" s="230" t="str">
        <f t="shared" si="109"/>
        <v>.</v>
      </c>
      <c r="M883" s="231" t="str">
        <f t="shared" si="110"/>
        <v>.</v>
      </c>
      <c r="N883" s="231" t="str">
        <f t="shared" si="111"/>
        <v>.</v>
      </c>
      <c r="O883" s="231" t="str">
        <f t="shared" si="112"/>
        <v>.</v>
      </c>
      <c r="P883" s="232" t="str">
        <f t="shared" si="114"/>
        <v>.</v>
      </c>
      <c r="Q883" s="233" t="str">
        <f t="shared" si="115"/>
        <v>.</v>
      </c>
      <c r="R883" s="140"/>
      <c r="S883" s="140"/>
      <c r="T883" s="140"/>
      <c r="U883" s="140"/>
      <c r="V883" s="140"/>
      <c r="W883" s="140"/>
      <c r="X883" s="140"/>
      <c r="Y883" s="140"/>
      <c r="Z883" s="140"/>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row>
    <row r="884" spans="1:57" outlineLevel="1" x14ac:dyDescent="0.2">
      <c r="A884" s="234">
        <f>'Faults data'!A884</f>
        <v>867</v>
      </c>
      <c r="B884" s="320">
        <f>'Faults data'!B884</f>
        <v>0</v>
      </c>
      <c r="C884" s="223">
        <f>IFERROR(MATCH('Faults data'!F884,Lists!$C$11:$C$14,0),0)</f>
        <v>0</v>
      </c>
      <c r="D884" s="216">
        <f>VALUE('Faults data'!I884)</f>
        <v>0</v>
      </c>
      <c r="E884" s="224">
        <f t="shared" si="113"/>
        <v>0</v>
      </c>
      <c r="F884" s="224">
        <f>'Faults data'!M884</f>
        <v>0</v>
      </c>
      <c r="G884" s="224" t="str">
        <f>IF('Faults data'!N884=$G$17,$G$17,".")</f>
        <v>.</v>
      </c>
      <c r="H884" s="224" t="str">
        <f>IF(ISNUMBER('Faults data'!L884),'Faults data'!L884,".")</f>
        <v>.</v>
      </c>
      <c r="I884" s="224">
        <f>IF('Faults data'!S884=Lists!$F$11,0,1)</f>
        <v>1</v>
      </c>
      <c r="J884" s="240" t="str">
        <f t="shared" si="108"/>
        <v>.</v>
      </c>
      <c r="K884" s="241"/>
      <c r="L884" s="230" t="str">
        <f t="shared" si="109"/>
        <v>.</v>
      </c>
      <c r="M884" s="231" t="str">
        <f t="shared" si="110"/>
        <v>.</v>
      </c>
      <c r="N884" s="231" t="str">
        <f t="shared" si="111"/>
        <v>.</v>
      </c>
      <c r="O884" s="231" t="str">
        <f t="shared" si="112"/>
        <v>.</v>
      </c>
      <c r="P884" s="232" t="str">
        <f t="shared" si="114"/>
        <v>.</v>
      </c>
      <c r="Q884" s="233" t="str">
        <f t="shared" si="115"/>
        <v>.</v>
      </c>
      <c r="R884" s="140"/>
      <c r="S884" s="140"/>
      <c r="T884" s="140"/>
      <c r="U884" s="140"/>
      <c r="V884" s="140"/>
      <c r="W884" s="140"/>
      <c r="X884" s="140"/>
      <c r="Y884" s="140"/>
      <c r="Z884" s="140"/>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row>
    <row r="885" spans="1:57" outlineLevel="1" x14ac:dyDescent="0.2">
      <c r="A885" s="234">
        <f>'Faults data'!A885</f>
        <v>868</v>
      </c>
      <c r="B885" s="320">
        <f>'Faults data'!B885</f>
        <v>0</v>
      </c>
      <c r="C885" s="223">
        <f>IFERROR(MATCH('Faults data'!F885,Lists!$C$11:$C$14,0),0)</f>
        <v>0</v>
      </c>
      <c r="D885" s="216">
        <f>VALUE('Faults data'!I885)</f>
        <v>0</v>
      </c>
      <c r="E885" s="224">
        <f t="shared" si="113"/>
        <v>0</v>
      </c>
      <c r="F885" s="224">
        <f>'Faults data'!M885</f>
        <v>0</v>
      </c>
      <c r="G885" s="224" t="str">
        <f>IF('Faults data'!N885=$G$17,$G$17,".")</f>
        <v>.</v>
      </c>
      <c r="H885" s="224" t="str">
        <f>IF(ISNUMBER('Faults data'!L885),'Faults data'!L885,".")</f>
        <v>.</v>
      </c>
      <c r="I885" s="224">
        <f>IF('Faults data'!S885=Lists!$F$11,0,1)</f>
        <v>1</v>
      </c>
      <c r="J885" s="240" t="str">
        <f t="shared" si="108"/>
        <v>.</v>
      </c>
      <c r="K885" s="241"/>
      <c r="L885" s="230" t="str">
        <f t="shared" si="109"/>
        <v>.</v>
      </c>
      <c r="M885" s="231" t="str">
        <f t="shared" si="110"/>
        <v>.</v>
      </c>
      <c r="N885" s="231" t="str">
        <f t="shared" si="111"/>
        <v>.</v>
      </c>
      <c r="O885" s="231" t="str">
        <f t="shared" si="112"/>
        <v>.</v>
      </c>
      <c r="P885" s="232" t="str">
        <f t="shared" si="114"/>
        <v>.</v>
      </c>
      <c r="Q885" s="233" t="str">
        <f t="shared" si="115"/>
        <v>.</v>
      </c>
      <c r="R885" s="140"/>
      <c r="S885" s="140"/>
      <c r="T885" s="140"/>
      <c r="U885" s="140"/>
      <c r="V885" s="140"/>
      <c r="W885" s="140"/>
      <c r="X885" s="140"/>
      <c r="Y885" s="140"/>
      <c r="Z885" s="140"/>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row>
    <row r="886" spans="1:57" outlineLevel="1" x14ac:dyDescent="0.2">
      <c r="A886" s="234">
        <f>'Faults data'!A886</f>
        <v>869</v>
      </c>
      <c r="B886" s="320">
        <f>'Faults data'!B886</f>
        <v>0</v>
      </c>
      <c r="C886" s="223">
        <f>IFERROR(MATCH('Faults data'!F886,Lists!$C$11:$C$14,0),0)</f>
        <v>0</v>
      </c>
      <c r="D886" s="216">
        <f>VALUE('Faults data'!I886)</f>
        <v>0</v>
      </c>
      <c r="E886" s="224">
        <f t="shared" si="113"/>
        <v>0</v>
      </c>
      <c r="F886" s="224">
        <f>'Faults data'!M886</f>
        <v>0</v>
      </c>
      <c r="G886" s="224" t="str">
        <f>IF('Faults data'!N886=$G$17,$G$17,".")</f>
        <v>.</v>
      </c>
      <c r="H886" s="224" t="str">
        <f>IF(ISNUMBER('Faults data'!L886),'Faults data'!L886,".")</f>
        <v>.</v>
      </c>
      <c r="I886" s="224">
        <f>IF('Faults data'!S886=Lists!$F$11,0,1)</f>
        <v>1</v>
      </c>
      <c r="J886" s="240" t="str">
        <f t="shared" si="108"/>
        <v>.</v>
      </c>
      <c r="K886" s="241"/>
      <c r="L886" s="230" t="str">
        <f t="shared" si="109"/>
        <v>.</v>
      </c>
      <c r="M886" s="231" t="str">
        <f t="shared" si="110"/>
        <v>.</v>
      </c>
      <c r="N886" s="231" t="str">
        <f t="shared" si="111"/>
        <v>.</v>
      </c>
      <c r="O886" s="231" t="str">
        <f t="shared" si="112"/>
        <v>.</v>
      </c>
      <c r="P886" s="232" t="str">
        <f t="shared" si="114"/>
        <v>.</v>
      </c>
      <c r="Q886" s="233" t="str">
        <f t="shared" si="115"/>
        <v>.</v>
      </c>
      <c r="R886" s="140"/>
      <c r="S886" s="140"/>
      <c r="T886" s="140"/>
      <c r="U886" s="140"/>
      <c r="V886" s="140"/>
      <c r="W886" s="140"/>
      <c r="X886" s="140"/>
      <c r="Y886" s="140"/>
      <c r="Z886" s="140"/>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row>
    <row r="887" spans="1:57" outlineLevel="1" x14ac:dyDescent="0.2">
      <c r="A887" s="234">
        <f>'Faults data'!A887</f>
        <v>870</v>
      </c>
      <c r="B887" s="320">
        <f>'Faults data'!B887</f>
        <v>0</v>
      </c>
      <c r="C887" s="223">
        <f>IFERROR(MATCH('Faults data'!F887,Lists!$C$11:$C$14,0),0)</f>
        <v>0</v>
      </c>
      <c r="D887" s="216">
        <f>VALUE('Faults data'!I887)</f>
        <v>0</v>
      </c>
      <c r="E887" s="224">
        <f t="shared" si="113"/>
        <v>0</v>
      </c>
      <c r="F887" s="224">
        <f>'Faults data'!M887</f>
        <v>0</v>
      </c>
      <c r="G887" s="224" t="str">
        <f>IF('Faults data'!N887=$G$17,$G$17,".")</f>
        <v>.</v>
      </c>
      <c r="H887" s="224" t="str">
        <f>IF(ISNUMBER('Faults data'!L887),'Faults data'!L887,".")</f>
        <v>.</v>
      </c>
      <c r="I887" s="224">
        <f>IF('Faults data'!S887=Lists!$F$11,0,1)</f>
        <v>1</v>
      </c>
      <c r="J887" s="240" t="str">
        <f t="shared" si="108"/>
        <v>.</v>
      </c>
      <c r="K887" s="241"/>
      <c r="L887" s="230" t="str">
        <f t="shared" si="109"/>
        <v>.</v>
      </c>
      <c r="M887" s="231" t="str">
        <f t="shared" si="110"/>
        <v>.</v>
      </c>
      <c r="N887" s="231" t="str">
        <f t="shared" si="111"/>
        <v>.</v>
      </c>
      <c r="O887" s="231" t="str">
        <f t="shared" si="112"/>
        <v>.</v>
      </c>
      <c r="P887" s="232" t="str">
        <f t="shared" si="114"/>
        <v>.</v>
      </c>
      <c r="Q887" s="233" t="str">
        <f t="shared" si="115"/>
        <v>.</v>
      </c>
      <c r="R887" s="140"/>
      <c r="S887" s="140"/>
      <c r="T887" s="140"/>
      <c r="U887" s="140"/>
      <c r="V887" s="140"/>
      <c r="W887" s="140"/>
      <c r="X887" s="140"/>
      <c r="Y887" s="140"/>
      <c r="Z887" s="140"/>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row>
    <row r="888" spans="1:57" outlineLevel="1" x14ac:dyDescent="0.2">
      <c r="A888" s="234">
        <f>'Faults data'!A888</f>
        <v>871</v>
      </c>
      <c r="B888" s="320">
        <f>'Faults data'!B888</f>
        <v>0</v>
      </c>
      <c r="C888" s="223">
        <f>IFERROR(MATCH('Faults data'!F888,Lists!$C$11:$C$14,0),0)</f>
        <v>0</v>
      </c>
      <c r="D888" s="216">
        <f>VALUE('Faults data'!I888)</f>
        <v>0</v>
      </c>
      <c r="E888" s="224">
        <f t="shared" si="113"/>
        <v>0</v>
      </c>
      <c r="F888" s="224">
        <f>'Faults data'!M888</f>
        <v>0</v>
      </c>
      <c r="G888" s="224" t="str">
        <f>IF('Faults data'!N888=$G$17,$G$17,".")</f>
        <v>.</v>
      </c>
      <c r="H888" s="224" t="str">
        <f>IF(ISNUMBER('Faults data'!L888),'Faults data'!L888,".")</f>
        <v>.</v>
      </c>
      <c r="I888" s="224">
        <f>IF('Faults data'!S888=Lists!$F$11,0,1)</f>
        <v>1</v>
      </c>
      <c r="J888" s="240" t="str">
        <f t="shared" si="108"/>
        <v>.</v>
      </c>
      <c r="K888" s="241"/>
      <c r="L888" s="230" t="str">
        <f t="shared" si="109"/>
        <v>.</v>
      </c>
      <c r="M888" s="231" t="str">
        <f t="shared" si="110"/>
        <v>.</v>
      </c>
      <c r="N888" s="231" t="str">
        <f t="shared" si="111"/>
        <v>.</v>
      </c>
      <c r="O888" s="231" t="str">
        <f t="shared" si="112"/>
        <v>.</v>
      </c>
      <c r="P888" s="232" t="str">
        <f t="shared" si="114"/>
        <v>.</v>
      </c>
      <c r="Q888" s="233" t="str">
        <f t="shared" si="115"/>
        <v>.</v>
      </c>
      <c r="R888" s="140"/>
      <c r="S888" s="140"/>
      <c r="T888" s="140"/>
      <c r="U888" s="140"/>
      <c r="V888" s="140"/>
      <c r="W888" s="140"/>
      <c r="X888" s="140"/>
      <c r="Y888" s="140"/>
      <c r="Z888" s="140"/>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row>
    <row r="889" spans="1:57" outlineLevel="1" x14ac:dyDescent="0.2">
      <c r="A889" s="234">
        <f>'Faults data'!A889</f>
        <v>872</v>
      </c>
      <c r="B889" s="320">
        <f>'Faults data'!B889</f>
        <v>0</v>
      </c>
      <c r="C889" s="223">
        <f>IFERROR(MATCH('Faults data'!F889,Lists!$C$11:$C$14,0),0)</f>
        <v>0</v>
      </c>
      <c r="D889" s="216">
        <f>VALUE('Faults data'!I889)</f>
        <v>0</v>
      </c>
      <c r="E889" s="224">
        <f t="shared" si="113"/>
        <v>0</v>
      </c>
      <c r="F889" s="224">
        <f>'Faults data'!M889</f>
        <v>0</v>
      </c>
      <c r="G889" s="224" t="str">
        <f>IF('Faults data'!N889=$G$17,$G$17,".")</f>
        <v>.</v>
      </c>
      <c r="H889" s="224" t="str">
        <f>IF(ISNUMBER('Faults data'!L889),'Faults data'!L889,".")</f>
        <v>.</v>
      </c>
      <c r="I889" s="224">
        <f>IF('Faults data'!S889=Lists!$F$11,0,1)</f>
        <v>1</v>
      </c>
      <c r="J889" s="240" t="str">
        <f t="shared" si="108"/>
        <v>.</v>
      </c>
      <c r="K889" s="241"/>
      <c r="L889" s="230" t="str">
        <f t="shared" si="109"/>
        <v>.</v>
      </c>
      <c r="M889" s="231" t="str">
        <f t="shared" si="110"/>
        <v>.</v>
      </c>
      <c r="N889" s="231" t="str">
        <f t="shared" si="111"/>
        <v>.</v>
      </c>
      <c r="O889" s="231" t="str">
        <f t="shared" si="112"/>
        <v>.</v>
      </c>
      <c r="P889" s="232" t="str">
        <f t="shared" si="114"/>
        <v>.</v>
      </c>
      <c r="Q889" s="233" t="str">
        <f t="shared" si="115"/>
        <v>.</v>
      </c>
      <c r="R889" s="140"/>
      <c r="S889" s="140"/>
      <c r="T889" s="140"/>
      <c r="U889" s="140"/>
      <c r="V889" s="140"/>
      <c r="W889" s="140"/>
      <c r="X889" s="140"/>
      <c r="Y889" s="140"/>
      <c r="Z889" s="140"/>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row>
    <row r="890" spans="1:57" outlineLevel="1" x14ac:dyDescent="0.2">
      <c r="A890" s="234">
        <f>'Faults data'!A890</f>
        <v>873</v>
      </c>
      <c r="B890" s="320">
        <f>'Faults data'!B890</f>
        <v>0</v>
      </c>
      <c r="C890" s="223">
        <f>IFERROR(MATCH('Faults data'!F890,Lists!$C$11:$C$14,0),0)</f>
        <v>0</v>
      </c>
      <c r="D890" s="216">
        <f>VALUE('Faults data'!I890)</f>
        <v>0</v>
      </c>
      <c r="E890" s="224">
        <f t="shared" si="113"/>
        <v>0</v>
      </c>
      <c r="F890" s="224">
        <f>'Faults data'!M890</f>
        <v>0</v>
      </c>
      <c r="G890" s="224" t="str">
        <f>IF('Faults data'!N890=$G$17,$G$17,".")</f>
        <v>.</v>
      </c>
      <c r="H890" s="224" t="str">
        <f>IF(ISNUMBER('Faults data'!L890),'Faults data'!L890,".")</f>
        <v>.</v>
      </c>
      <c r="I890" s="224">
        <f>IF('Faults data'!S890=Lists!$F$11,0,1)</f>
        <v>1</v>
      </c>
      <c r="J890" s="240" t="str">
        <f t="shared" si="108"/>
        <v>.</v>
      </c>
      <c r="K890" s="241"/>
      <c r="L890" s="230" t="str">
        <f t="shared" si="109"/>
        <v>.</v>
      </c>
      <c r="M890" s="231" t="str">
        <f t="shared" si="110"/>
        <v>.</v>
      </c>
      <c r="N890" s="231" t="str">
        <f t="shared" si="111"/>
        <v>.</v>
      </c>
      <c r="O890" s="231" t="str">
        <f t="shared" si="112"/>
        <v>.</v>
      </c>
      <c r="P890" s="232" t="str">
        <f t="shared" si="114"/>
        <v>.</v>
      </c>
      <c r="Q890" s="233" t="str">
        <f t="shared" si="115"/>
        <v>.</v>
      </c>
      <c r="R890" s="140"/>
      <c r="S890" s="140"/>
      <c r="T890" s="140"/>
      <c r="U890" s="140"/>
      <c r="V890" s="140"/>
      <c r="W890" s="140"/>
      <c r="X890" s="140"/>
      <c r="Y890" s="140"/>
      <c r="Z890" s="14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row>
    <row r="891" spans="1:57" outlineLevel="1" x14ac:dyDescent="0.2">
      <c r="A891" s="234">
        <f>'Faults data'!A891</f>
        <v>874</v>
      </c>
      <c r="B891" s="320">
        <f>'Faults data'!B891</f>
        <v>0</v>
      </c>
      <c r="C891" s="223">
        <f>IFERROR(MATCH('Faults data'!F891,Lists!$C$11:$C$14,0),0)</f>
        <v>0</v>
      </c>
      <c r="D891" s="216">
        <f>VALUE('Faults data'!I891)</f>
        <v>0</v>
      </c>
      <c r="E891" s="224">
        <f t="shared" si="113"/>
        <v>0</v>
      </c>
      <c r="F891" s="224">
        <f>'Faults data'!M891</f>
        <v>0</v>
      </c>
      <c r="G891" s="224" t="str">
        <f>IF('Faults data'!N891=$G$17,$G$17,".")</f>
        <v>.</v>
      </c>
      <c r="H891" s="224" t="str">
        <f>IF(ISNUMBER('Faults data'!L891),'Faults data'!L891,".")</f>
        <v>.</v>
      </c>
      <c r="I891" s="224">
        <f>IF('Faults data'!S891=Lists!$F$11,0,1)</f>
        <v>1</v>
      </c>
      <c r="J891" s="240" t="str">
        <f t="shared" si="108"/>
        <v>.</v>
      </c>
      <c r="K891" s="241"/>
      <c r="L891" s="230" t="str">
        <f t="shared" si="109"/>
        <v>.</v>
      </c>
      <c r="M891" s="231" t="str">
        <f t="shared" si="110"/>
        <v>.</v>
      </c>
      <c r="N891" s="231" t="str">
        <f t="shared" si="111"/>
        <v>.</v>
      </c>
      <c r="O891" s="231" t="str">
        <f t="shared" si="112"/>
        <v>.</v>
      </c>
      <c r="P891" s="232" t="str">
        <f t="shared" si="114"/>
        <v>.</v>
      </c>
      <c r="Q891" s="233" t="str">
        <f t="shared" si="115"/>
        <v>.</v>
      </c>
      <c r="R891" s="140"/>
      <c r="S891" s="140"/>
      <c r="T891" s="140"/>
      <c r="U891" s="140"/>
      <c r="V891" s="140"/>
      <c r="W891" s="140"/>
      <c r="X891" s="140"/>
      <c r="Y891" s="140"/>
      <c r="Z891" s="140"/>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row>
    <row r="892" spans="1:57" outlineLevel="1" x14ac:dyDescent="0.2">
      <c r="A892" s="234">
        <f>'Faults data'!A892</f>
        <v>875</v>
      </c>
      <c r="B892" s="320">
        <f>'Faults data'!B892</f>
        <v>0</v>
      </c>
      <c r="C892" s="223">
        <f>IFERROR(MATCH('Faults data'!F892,Lists!$C$11:$C$14,0),0)</f>
        <v>0</v>
      </c>
      <c r="D892" s="216">
        <f>VALUE('Faults data'!I892)</f>
        <v>0</v>
      </c>
      <c r="E892" s="224">
        <f t="shared" si="113"/>
        <v>0</v>
      </c>
      <c r="F892" s="224">
        <f>'Faults data'!M892</f>
        <v>0</v>
      </c>
      <c r="G892" s="224" t="str">
        <f>IF('Faults data'!N892=$G$17,$G$17,".")</f>
        <v>.</v>
      </c>
      <c r="H892" s="224" t="str">
        <f>IF(ISNUMBER('Faults data'!L892),'Faults data'!L892,".")</f>
        <v>.</v>
      </c>
      <c r="I892" s="224">
        <f>IF('Faults data'!S892=Lists!$F$11,0,1)</f>
        <v>1</v>
      </c>
      <c r="J892" s="240" t="str">
        <f t="shared" si="108"/>
        <v>.</v>
      </c>
      <c r="K892" s="241"/>
      <c r="L892" s="230" t="str">
        <f t="shared" si="109"/>
        <v>.</v>
      </c>
      <c r="M892" s="231" t="str">
        <f t="shared" si="110"/>
        <v>.</v>
      </c>
      <c r="N892" s="231" t="str">
        <f t="shared" si="111"/>
        <v>.</v>
      </c>
      <c r="O892" s="231" t="str">
        <f t="shared" si="112"/>
        <v>.</v>
      </c>
      <c r="P892" s="232" t="str">
        <f t="shared" si="114"/>
        <v>.</v>
      </c>
      <c r="Q892" s="233" t="str">
        <f t="shared" si="115"/>
        <v>.</v>
      </c>
      <c r="R892" s="140"/>
      <c r="S892" s="140"/>
      <c r="T892" s="140"/>
      <c r="U892" s="140"/>
      <c r="V892" s="140"/>
      <c r="W892" s="140"/>
      <c r="X892" s="140"/>
      <c r="Y892" s="140"/>
      <c r="Z892" s="140"/>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row>
    <row r="893" spans="1:57" outlineLevel="1" x14ac:dyDescent="0.2">
      <c r="A893" s="234">
        <f>'Faults data'!A893</f>
        <v>876</v>
      </c>
      <c r="B893" s="320">
        <f>'Faults data'!B893</f>
        <v>0</v>
      </c>
      <c r="C893" s="223">
        <f>IFERROR(MATCH('Faults data'!F893,Lists!$C$11:$C$14,0),0)</f>
        <v>0</v>
      </c>
      <c r="D893" s="216">
        <f>VALUE('Faults data'!I893)</f>
        <v>0</v>
      </c>
      <c r="E893" s="224">
        <f t="shared" si="113"/>
        <v>0</v>
      </c>
      <c r="F893" s="224">
        <f>'Faults data'!M893</f>
        <v>0</v>
      </c>
      <c r="G893" s="224" t="str">
        <f>IF('Faults data'!N893=$G$17,$G$17,".")</f>
        <v>.</v>
      </c>
      <c r="H893" s="224" t="str">
        <f>IF(ISNUMBER('Faults data'!L893),'Faults data'!L893,".")</f>
        <v>.</v>
      </c>
      <c r="I893" s="224">
        <f>IF('Faults data'!S893=Lists!$F$11,0,1)</f>
        <v>1</v>
      </c>
      <c r="J893" s="240" t="str">
        <f t="shared" si="108"/>
        <v>.</v>
      </c>
      <c r="K893" s="241"/>
      <c r="L893" s="230" t="str">
        <f t="shared" si="109"/>
        <v>.</v>
      </c>
      <c r="M893" s="231" t="str">
        <f t="shared" si="110"/>
        <v>.</v>
      </c>
      <c r="N893" s="231" t="str">
        <f t="shared" si="111"/>
        <v>.</v>
      </c>
      <c r="O893" s="231" t="str">
        <f t="shared" si="112"/>
        <v>.</v>
      </c>
      <c r="P893" s="232" t="str">
        <f t="shared" si="114"/>
        <v>.</v>
      </c>
      <c r="Q893" s="233" t="str">
        <f t="shared" si="115"/>
        <v>.</v>
      </c>
      <c r="R893" s="140"/>
      <c r="S893" s="140"/>
      <c r="T893" s="140"/>
      <c r="U893" s="140"/>
      <c r="V893" s="140"/>
      <c r="W893" s="140"/>
      <c r="X893" s="140"/>
      <c r="Y893" s="140"/>
      <c r="Z893" s="140"/>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row>
    <row r="894" spans="1:57" outlineLevel="1" x14ac:dyDescent="0.2">
      <c r="A894" s="234">
        <f>'Faults data'!A894</f>
        <v>877</v>
      </c>
      <c r="B894" s="320">
        <f>'Faults data'!B894</f>
        <v>0</v>
      </c>
      <c r="C894" s="223">
        <f>IFERROR(MATCH('Faults data'!F894,Lists!$C$11:$C$14,0),0)</f>
        <v>0</v>
      </c>
      <c r="D894" s="216">
        <f>VALUE('Faults data'!I894)</f>
        <v>0</v>
      </c>
      <c r="E894" s="224">
        <f t="shared" si="113"/>
        <v>0</v>
      </c>
      <c r="F894" s="224">
        <f>'Faults data'!M894</f>
        <v>0</v>
      </c>
      <c r="G894" s="224" t="str">
        <f>IF('Faults data'!N894=$G$17,$G$17,".")</f>
        <v>.</v>
      </c>
      <c r="H894" s="224" t="str">
        <f>IF(ISNUMBER('Faults data'!L894),'Faults data'!L894,".")</f>
        <v>.</v>
      </c>
      <c r="I894" s="224">
        <f>IF('Faults data'!S894=Lists!$F$11,0,1)</f>
        <v>1</v>
      </c>
      <c r="J894" s="240" t="str">
        <f t="shared" si="108"/>
        <v>.</v>
      </c>
      <c r="K894" s="241"/>
      <c r="L894" s="230" t="str">
        <f t="shared" si="109"/>
        <v>.</v>
      </c>
      <c r="M894" s="231" t="str">
        <f t="shared" si="110"/>
        <v>.</v>
      </c>
      <c r="N894" s="231" t="str">
        <f t="shared" si="111"/>
        <v>.</v>
      </c>
      <c r="O894" s="231" t="str">
        <f t="shared" si="112"/>
        <v>.</v>
      </c>
      <c r="P894" s="232" t="str">
        <f t="shared" si="114"/>
        <v>.</v>
      </c>
      <c r="Q894" s="233" t="str">
        <f t="shared" si="115"/>
        <v>.</v>
      </c>
      <c r="R894" s="140"/>
      <c r="S894" s="140"/>
      <c r="T894" s="140"/>
      <c r="U894" s="140"/>
      <c r="V894" s="140"/>
      <c r="W894" s="140"/>
      <c r="X894" s="140"/>
      <c r="Y894" s="140"/>
      <c r="Z894" s="140"/>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row>
    <row r="895" spans="1:57" outlineLevel="1" x14ac:dyDescent="0.2">
      <c r="A895" s="234">
        <f>'Faults data'!A895</f>
        <v>878</v>
      </c>
      <c r="B895" s="320">
        <f>'Faults data'!B895</f>
        <v>0</v>
      </c>
      <c r="C895" s="223">
        <f>IFERROR(MATCH('Faults data'!F895,Lists!$C$11:$C$14,0),0)</f>
        <v>0</v>
      </c>
      <c r="D895" s="216">
        <f>VALUE('Faults data'!I895)</f>
        <v>0</v>
      </c>
      <c r="E895" s="224">
        <f t="shared" si="113"/>
        <v>0</v>
      </c>
      <c r="F895" s="224">
        <f>'Faults data'!M895</f>
        <v>0</v>
      </c>
      <c r="G895" s="224" t="str">
        <f>IF('Faults data'!N895=$G$17,$G$17,".")</f>
        <v>.</v>
      </c>
      <c r="H895" s="224" t="str">
        <f>IF(ISNUMBER('Faults data'!L895),'Faults data'!L895,".")</f>
        <v>.</v>
      </c>
      <c r="I895" s="224">
        <f>IF('Faults data'!S895=Lists!$F$11,0,1)</f>
        <v>1</v>
      </c>
      <c r="J895" s="240" t="str">
        <f t="shared" si="108"/>
        <v>.</v>
      </c>
      <c r="K895" s="241"/>
      <c r="L895" s="230" t="str">
        <f t="shared" si="109"/>
        <v>.</v>
      </c>
      <c r="M895" s="231" t="str">
        <f t="shared" si="110"/>
        <v>.</v>
      </c>
      <c r="N895" s="231" t="str">
        <f t="shared" si="111"/>
        <v>.</v>
      </c>
      <c r="O895" s="231" t="str">
        <f t="shared" si="112"/>
        <v>.</v>
      </c>
      <c r="P895" s="232" t="str">
        <f t="shared" si="114"/>
        <v>.</v>
      </c>
      <c r="Q895" s="233" t="str">
        <f t="shared" si="115"/>
        <v>.</v>
      </c>
      <c r="R895" s="140"/>
      <c r="S895" s="140"/>
      <c r="T895" s="140"/>
      <c r="U895" s="140"/>
      <c r="V895" s="140"/>
      <c r="W895" s="140"/>
      <c r="X895" s="140"/>
      <c r="Y895" s="140"/>
      <c r="Z895" s="140"/>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row>
    <row r="896" spans="1:57" outlineLevel="1" x14ac:dyDescent="0.2">
      <c r="A896" s="234">
        <f>'Faults data'!A896</f>
        <v>879</v>
      </c>
      <c r="B896" s="320">
        <f>'Faults data'!B896</f>
        <v>0</v>
      </c>
      <c r="C896" s="223">
        <f>IFERROR(MATCH('Faults data'!F896,Lists!$C$11:$C$14,0),0)</f>
        <v>0</v>
      </c>
      <c r="D896" s="216">
        <f>VALUE('Faults data'!I896)</f>
        <v>0</v>
      </c>
      <c r="E896" s="224">
        <f t="shared" si="113"/>
        <v>0</v>
      </c>
      <c r="F896" s="224">
        <f>'Faults data'!M896</f>
        <v>0</v>
      </c>
      <c r="G896" s="224" t="str">
        <f>IF('Faults data'!N896=$G$17,$G$17,".")</f>
        <v>.</v>
      </c>
      <c r="H896" s="224" t="str">
        <f>IF(ISNUMBER('Faults data'!L896),'Faults data'!L896,".")</f>
        <v>.</v>
      </c>
      <c r="I896" s="224">
        <f>IF('Faults data'!S896=Lists!$F$11,0,1)</f>
        <v>1</v>
      </c>
      <c r="J896" s="240" t="str">
        <f t="shared" si="108"/>
        <v>.</v>
      </c>
      <c r="K896" s="241"/>
      <c r="L896" s="230" t="str">
        <f t="shared" si="109"/>
        <v>.</v>
      </c>
      <c r="M896" s="231" t="str">
        <f t="shared" si="110"/>
        <v>.</v>
      </c>
      <c r="N896" s="231" t="str">
        <f t="shared" si="111"/>
        <v>.</v>
      </c>
      <c r="O896" s="231" t="str">
        <f t="shared" si="112"/>
        <v>.</v>
      </c>
      <c r="P896" s="232" t="str">
        <f t="shared" si="114"/>
        <v>.</v>
      </c>
      <c r="Q896" s="233" t="str">
        <f t="shared" si="115"/>
        <v>.</v>
      </c>
      <c r="R896" s="140"/>
      <c r="S896" s="140"/>
      <c r="T896" s="140"/>
      <c r="U896" s="140"/>
      <c r="V896" s="140"/>
      <c r="W896" s="140"/>
      <c r="X896" s="140"/>
      <c r="Y896" s="140"/>
      <c r="Z896" s="140"/>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row>
    <row r="897" spans="1:57" outlineLevel="1" x14ac:dyDescent="0.2">
      <c r="A897" s="234">
        <f>'Faults data'!A897</f>
        <v>880</v>
      </c>
      <c r="B897" s="320">
        <f>'Faults data'!B897</f>
        <v>0</v>
      </c>
      <c r="C897" s="223">
        <f>IFERROR(MATCH('Faults data'!F897,Lists!$C$11:$C$14,0),0)</f>
        <v>0</v>
      </c>
      <c r="D897" s="216">
        <f>VALUE('Faults data'!I897)</f>
        <v>0</v>
      </c>
      <c r="E897" s="224">
        <f t="shared" si="113"/>
        <v>0</v>
      </c>
      <c r="F897" s="224">
        <f>'Faults data'!M897</f>
        <v>0</v>
      </c>
      <c r="G897" s="224" t="str">
        <f>IF('Faults data'!N897=$G$17,$G$17,".")</f>
        <v>.</v>
      </c>
      <c r="H897" s="224" t="str">
        <f>IF(ISNUMBER('Faults data'!L897),'Faults data'!L897,".")</f>
        <v>.</v>
      </c>
      <c r="I897" s="224">
        <f>IF('Faults data'!S897=Lists!$F$11,0,1)</f>
        <v>1</v>
      </c>
      <c r="J897" s="240" t="str">
        <f t="shared" si="108"/>
        <v>.</v>
      </c>
      <c r="K897" s="241"/>
      <c r="L897" s="230" t="str">
        <f t="shared" si="109"/>
        <v>.</v>
      </c>
      <c r="M897" s="231" t="str">
        <f t="shared" si="110"/>
        <v>.</v>
      </c>
      <c r="N897" s="231" t="str">
        <f t="shared" si="111"/>
        <v>.</v>
      </c>
      <c r="O897" s="231" t="str">
        <f t="shared" si="112"/>
        <v>.</v>
      </c>
      <c r="P897" s="232" t="str">
        <f t="shared" si="114"/>
        <v>.</v>
      </c>
      <c r="Q897" s="233" t="str">
        <f t="shared" si="115"/>
        <v>.</v>
      </c>
      <c r="R897" s="140"/>
      <c r="S897" s="140"/>
      <c r="T897" s="140"/>
      <c r="U897" s="140"/>
      <c r="V897" s="140"/>
      <c r="W897" s="140"/>
      <c r="X897" s="140"/>
      <c r="Y897" s="140"/>
      <c r="Z897" s="140"/>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row>
    <row r="898" spans="1:57" outlineLevel="1" x14ac:dyDescent="0.2">
      <c r="A898" s="234">
        <f>'Faults data'!A898</f>
        <v>881</v>
      </c>
      <c r="B898" s="320">
        <f>'Faults data'!B898</f>
        <v>0</v>
      </c>
      <c r="C898" s="223">
        <f>IFERROR(MATCH('Faults data'!F898,Lists!$C$11:$C$14,0),0)</f>
        <v>0</v>
      </c>
      <c r="D898" s="216">
        <f>VALUE('Faults data'!I898)</f>
        <v>0</v>
      </c>
      <c r="E898" s="224">
        <f t="shared" si="113"/>
        <v>0</v>
      </c>
      <c r="F898" s="224">
        <f>'Faults data'!M898</f>
        <v>0</v>
      </c>
      <c r="G898" s="224" t="str">
        <f>IF('Faults data'!N898=$G$17,$G$17,".")</f>
        <v>.</v>
      </c>
      <c r="H898" s="224" t="str">
        <f>IF(ISNUMBER('Faults data'!L898),'Faults data'!L898,".")</f>
        <v>.</v>
      </c>
      <c r="I898" s="224">
        <f>IF('Faults data'!S898=Lists!$F$11,0,1)</f>
        <v>1</v>
      </c>
      <c r="J898" s="240" t="str">
        <f t="shared" si="108"/>
        <v>.</v>
      </c>
      <c r="K898" s="241"/>
      <c r="L898" s="230" t="str">
        <f t="shared" si="109"/>
        <v>.</v>
      </c>
      <c r="M898" s="231" t="str">
        <f t="shared" si="110"/>
        <v>.</v>
      </c>
      <c r="N898" s="231" t="str">
        <f t="shared" si="111"/>
        <v>.</v>
      </c>
      <c r="O898" s="231" t="str">
        <f t="shared" si="112"/>
        <v>.</v>
      </c>
      <c r="P898" s="232" t="str">
        <f t="shared" si="114"/>
        <v>.</v>
      </c>
      <c r="Q898" s="233" t="str">
        <f t="shared" si="115"/>
        <v>.</v>
      </c>
      <c r="R898" s="140"/>
      <c r="S898" s="140"/>
      <c r="T898" s="140"/>
      <c r="U898" s="140"/>
      <c r="V898" s="140"/>
      <c r="W898" s="140"/>
      <c r="X898" s="140"/>
      <c r="Y898" s="140"/>
      <c r="Z898" s="140"/>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row>
    <row r="899" spans="1:57" outlineLevel="1" x14ac:dyDescent="0.2">
      <c r="A899" s="234">
        <f>'Faults data'!A899</f>
        <v>882</v>
      </c>
      <c r="B899" s="320">
        <f>'Faults data'!B899</f>
        <v>0</v>
      </c>
      <c r="C899" s="223">
        <f>IFERROR(MATCH('Faults data'!F899,Lists!$C$11:$C$14,0),0)</f>
        <v>0</v>
      </c>
      <c r="D899" s="216">
        <f>VALUE('Faults data'!I899)</f>
        <v>0</v>
      </c>
      <c r="E899" s="224">
        <f t="shared" si="113"/>
        <v>0</v>
      </c>
      <c r="F899" s="224">
        <f>'Faults data'!M899</f>
        <v>0</v>
      </c>
      <c r="G899" s="224" t="str">
        <f>IF('Faults data'!N899=$G$17,$G$17,".")</f>
        <v>.</v>
      </c>
      <c r="H899" s="224" t="str">
        <f>IF(ISNUMBER('Faults data'!L899),'Faults data'!L899,".")</f>
        <v>.</v>
      </c>
      <c r="I899" s="224">
        <f>IF('Faults data'!S899=Lists!$F$11,0,1)</f>
        <v>1</v>
      </c>
      <c r="J899" s="240" t="str">
        <f t="shared" si="108"/>
        <v>.</v>
      </c>
      <c r="K899" s="241"/>
      <c r="L899" s="230" t="str">
        <f t="shared" si="109"/>
        <v>.</v>
      </c>
      <c r="M899" s="231" t="str">
        <f t="shared" si="110"/>
        <v>.</v>
      </c>
      <c r="N899" s="231" t="str">
        <f t="shared" si="111"/>
        <v>.</v>
      </c>
      <c r="O899" s="231" t="str">
        <f t="shared" si="112"/>
        <v>.</v>
      </c>
      <c r="P899" s="232" t="str">
        <f t="shared" si="114"/>
        <v>.</v>
      </c>
      <c r="Q899" s="233" t="str">
        <f t="shared" si="115"/>
        <v>.</v>
      </c>
      <c r="R899" s="140"/>
      <c r="S899" s="140"/>
      <c r="T899" s="140"/>
      <c r="U899" s="140"/>
      <c r="V899" s="140"/>
      <c r="W899" s="140"/>
      <c r="X899" s="140"/>
      <c r="Y899" s="140"/>
      <c r="Z899" s="140"/>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row>
    <row r="900" spans="1:57" outlineLevel="1" x14ac:dyDescent="0.2">
      <c r="A900" s="234">
        <f>'Faults data'!A900</f>
        <v>883</v>
      </c>
      <c r="B900" s="320">
        <f>'Faults data'!B900</f>
        <v>0</v>
      </c>
      <c r="C900" s="223">
        <f>IFERROR(MATCH('Faults data'!F900,Lists!$C$11:$C$14,0),0)</f>
        <v>0</v>
      </c>
      <c r="D900" s="216">
        <f>VALUE('Faults data'!I900)</f>
        <v>0</v>
      </c>
      <c r="E900" s="224">
        <f t="shared" si="113"/>
        <v>0</v>
      </c>
      <c r="F900" s="224">
        <f>'Faults data'!M900</f>
        <v>0</v>
      </c>
      <c r="G900" s="224" t="str">
        <f>IF('Faults data'!N900=$G$17,$G$17,".")</f>
        <v>.</v>
      </c>
      <c r="H900" s="224" t="str">
        <f>IF(ISNUMBER('Faults data'!L900),'Faults data'!L900,".")</f>
        <v>.</v>
      </c>
      <c r="I900" s="224">
        <f>IF('Faults data'!S900=Lists!$F$11,0,1)</f>
        <v>1</v>
      </c>
      <c r="J900" s="240" t="str">
        <f t="shared" si="108"/>
        <v>.</v>
      </c>
      <c r="K900" s="241"/>
      <c r="L900" s="230" t="str">
        <f t="shared" si="109"/>
        <v>.</v>
      </c>
      <c r="M900" s="231" t="str">
        <f t="shared" si="110"/>
        <v>.</v>
      </c>
      <c r="N900" s="231" t="str">
        <f t="shared" si="111"/>
        <v>.</v>
      </c>
      <c r="O900" s="231" t="str">
        <f t="shared" si="112"/>
        <v>.</v>
      </c>
      <c r="P900" s="232" t="str">
        <f t="shared" si="114"/>
        <v>.</v>
      </c>
      <c r="Q900" s="233" t="str">
        <f t="shared" si="115"/>
        <v>.</v>
      </c>
      <c r="R900" s="140"/>
      <c r="S900" s="140"/>
      <c r="T900" s="140"/>
      <c r="U900" s="140"/>
      <c r="V900" s="140"/>
      <c r="W900" s="140"/>
      <c r="X900" s="140"/>
      <c r="Y900" s="140"/>
      <c r="Z900" s="14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row>
    <row r="901" spans="1:57" outlineLevel="1" x14ac:dyDescent="0.2">
      <c r="A901" s="234">
        <f>'Faults data'!A901</f>
        <v>884</v>
      </c>
      <c r="B901" s="320">
        <f>'Faults data'!B901</f>
        <v>0</v>
      </c>
      <c r="C901" s="223">
        <f>IFERROR(MATCH('Faults data'!F901,Lists!$C$11:$C$14,0),0)</f>
        <v>0</v>
      </c>
      <c r="D901" s="216">
        <f>VALUE('Faults data'!I901)</f>
        <v>0</v>
      </c>
      <c r="E901" s="224">
        <f t="shared" si="113"/>
        <v>0</v>
      </c>
      <c r="F901" s="224">
        <f>'Faults data'!M901</f>
        <v>0</v>
      </c>
      <c r="G901" s="224" t="str">
        <f>IF('Faults data'!N901=$G$17,$G$17,".")</f>
        <v>.</v>
      </c>
      <c r="H901" s="224" t="str">
        <f>IF(ISNUMBER('Faults data'!L901),'Faults data'!L901,".")</f>
        <v>.</v>
      </c>
      <c r="I901" s="224">
        <f>IF('Faults data'!S901=Lists!$F$11,0,1)</f>
        <v>1</v>
      </c>
      <c r="J901" s="240" t="str">
        <f t="shared" si="108"/>
        <v>.</v>
      </c>
      <c r="K901" s="241"/>
      <c r="L901" s="230" t="str">
        <f t="shared" si="109"/>
        <v>.</v>
      </c>
      <c r="M901" s="231" t="str">
        <f t="shared" si="110"/>
        <v>.</v>
      </c>
      <c r="N901" s="231" t="str">
        <f t="shared" si="111"/>
        <v>.</v>
      </c>
      <c r="O901" s="231" t="str">
        <f t="shared" si="112"/>
        <v>.</v>
      </c>
      <c r="P901" s="232" t="str">
        <f t="shared" si="114"/>
        <v>.</v>
      </c>
      <c r="Q901" s="233" t="str">
        <f t="shared" si="115"/>
        <v>.</v>
      </c>
      <c r="R901" s="140"/>
      <c r="S901" s="140"/>
      <c r="T901" s="140"/>
      <c r="U901" s="140"/>
      <c r="V901" s="140"/>
      <c r="W901" s="140"/>
      <c r="X901" s="140"/>
      <c r="Y901" s="140"/>
      <c r="Z901" s="140"/>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row>
    <row r="902" spans="1:57" outlineLevel="1" x14ac:dyDescent="0.2">
      <c r="A902" s="234">
        <f>'Faults data'!A902</f>
        <v>885</v>
      </c>
      <c r="B902" s="320">
        <f>'Faults data'!B902</f>
        <v>0</v>
      </c>
      <c r="C902" s="223">
        <f>IFERROR(MATCH('Faults data'!F902,Lists!$C$11:$C$14,0),0)</f>
        <v>0</v>
      </c>
      <c r="D902" s="216">
        <f>VALUE('Faults data'!I902)</f>
        <v>0</v>
      </c>
      <c r="E902" s="224">
        <f t="shared" si="113"/>
        <v>0</v>
      </c>
      <c r="F902" s="224">
        <f>'Faults data'!M902</f>
        <v>0</v>
      </c>
      <c r="G902" s="224" t="str">
        <f>IF('Faults data'!N902=$G$17,$G$17,".")</f>
        <v>.</v>
      </c>
      <c r="H902" s="224" t="str">
        <f>IF(ISNUMBER('Faults data'!L902),'Faults data'!L902,".")</f>
        <v>.</v>
      </c>
      <c r="I902" s="224">
        <f>IF('Faults data'!S902=Lists!$F$11,0,1)</f>
        <v>1</v>
      </c>
      <c r="J902" s="240" t="str">
        <f t="shared" si="108"/>
        <v>.</v>
      </c>
      <c r="K902" s="241"/>
      <c r="L902" s="230" t="str">
        <f t="shared" si="109"/>
        <v>.</v>
      </c>
      <c r="M902" s="231" t="str">
        <f t="shared" si="110"/>
        <v>.</v>
      </c>
      <c r="N902" s="231" t="str">
        <f t="shared" si="111"/>
        <v>.</v>
      </c>
      <c r="O902" s="231" t="str">
        <f t="shared" si="112"/>
        <v>.</v>
      </c>
      <c r="P902" s="232" t="str">
        <f t="shared" si="114"/>
        <v>.</v>
      </c>
      <c r="Q902" s="233" t="str">
        <f t="shared" si="115"/>
        <v>.</v>
      </c>
      <c r="R902" s="140"/>
      <c r="S902" s="140"/>
      <c r="T902" s="140"/>
      <c r="U902" s="140"/>
      <c r="V902" s="140"/>
      <c r="W902" s="140"/>
      <c r="X902" s="140"/>
      <c r="Y902" s="140"/>
      <c r="Z902" s="140"/>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row>
    <row r="903" spans="1:57" outlineLevel="1" x14ac:dyDescent="0.2">
      <c r="A903" s="234">
        <f>'Faults data'!A903</f>
        <v>886</v>
      </c>
      <c r="B903" s="320">
        <f>'Faults data'!B903</f>
        <v>0</v>
      </c>
      <c r="C903" s="223">
        <f>IFERROR(MATCH('Faults data'!F903,Lists!$C$11:$C$14,0),0)</f>
        <v>0</v>
      </c>
      <c r="D903" s="216">
        <f>VALUE('Faults data'!I903)</f>
        <v>0</v>
      </c>
      <c r="E903" s="224">
        <f t="shared" si="113"/>
        <v>0</v>
      </c>
      <c r="F903" s="224">
        <f>'Faults data'!M903</f>
        <v>0</v>
      </c>
      <c r="G903" s="224" t="str">
        <f>IF('Faults data'!N903=$G$17,$G$17,".")</f>
        <v>.</v>
      </c>
      <c r="H903" s="224" t="str">
        <f>IF(ISNUMBER('Faults data'!L903),'Faults data'!L903,".")</f>
        <v>.</v>
      </c>
      <c r="I903" s="224">
        <f>IF('Faults data'!S903=Lists!$F$11,0,1)</f>
        <v>1</v>
      </c>
      <c r="J903" s="240" t="str">
        <f t="shared" si="108"/>
        <v>.</v>
      </c>
      <c r="K903" s="241"/>
      <c r="L903" s="230" t="str">
        <f t="shared" si="109"/>
        <v>.</v>
      </c>
      <c r="M903" s="231" t="str">
        <f t="shared" si="110"/>
        <v>.</v>
      </c>
      <c r="N903" s="231" t="str">
        <f t="shared" si="111"/>
        <v>.</v>
      </c>
      <c r="O903" s="231" t="str">
        <f t="shared" si="112"/>
        <v>.</v>
      </c>
      <c r="P903" s="232" t="str">
        <f t="shared" si="114"/>
        <v>.</v>
      </c>
      <c r="Q903" s="233" t="str">
        <f t="shared" si="115"/>
        <v>.</v>
      </c>
      <c r="R903" s="140"/>
      <c r="S903" s="140"/>
      <c r="T903" s="140"/>
      <c r="U903" s="140"/>
      <c r="V903" s="140"/>
      <c r="W903" s="140"/>
      <c r="X903" s="140"/>
      <c r="Y903" s="140"/>
      <c r="Z903" s="140"/>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row>
    <row r="904" spans="1:57" outlineLevel="1" x14ac:dyDescent="0.2">
      <c r="A904" s="234">
        <f>'Faults data'!A904</f>
        <v>887</v>
      </c>
      <c r="B904" s="320">
        <f>'Faults data'!B904</f>
        <v>0</v>
      </c>
      <c r="C904" s="223">
        <f>IFERROR(MATCH('Faults data'!F904,Lists!$C$11:$C$14,0),0)</f>
        <v>0</v>
      </c>
      <c r="D904" s="216">
        <f>VALUE('Faults data'!I904)</f>
        <v>0</v>
      </c>
      <c r="E904" s="224">
        <f t="shared" si="113"/>
        <v>0</v>
      </c>
      <c r="F904" s="224">
        <f>'Faults data'!M904</f>
        <v>0</v>
      </c>
      <c r="G904" s="224" t="str">
        <f>IF('Faults data'!N904=$G$17,$G$17,".")</f>
        <v>.</v>
      </c>
      <c r="H904" s="224" t="str">
        <f>IF(ISNUMBER('Faults data'!L904),'Faults data'!L904,".")</f>
        <v>.</v>
      </c>
      <c r="I904" s="224">
        <f>IF('Faults data'!S904=Lists!$F$11,0,1)</f>
        <v>1</v>
      </c>
      <c r="J904" s="240" t="str">
        <f t="shared" si="108"/>
        <v>.</v>
      </c>
      <c r="K904" s="241"/>
      <c r="L904" s="230" t="str">
        <f t="shared" si="109"/>
        <v>.</v>
      </c>
      <c r="M904" s="231" t="str">
        <f t="shared" si="110"/>
        <v>.</v>
      </c>
      <c r="N904" s="231" t="str">
        <f t="shared" si="111"/>
        <v>.</v>
      </c>
      <c r="O904" s="231" t="str">
        <f t="shared" si="112"/>
        <v>.</v>
      </c>
      <c r="P904" s="232" t="str">
        <f t="shared" si="114"/>
        <v>.</v>
      </c>
      <c r="Q904" s="233" t="str">
        <f t="shared" si="115"/>
        <v>.</v>
      </c>
      <c r="R904" s="140"/>
      <c r="S904" s="140"/>
      <c r="T904" s="140"/>
      <c r="U904" s="140"/>
      <c r="V904" s="140"/>
      <c r="W904" s="140"/>
      <c r="X904" s="140"/>
      <c r="Y904" s="140"/>
      <c r="Z904" s="140"/>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row>
    <row r="905" spans="1:57" outlineLevel="1" x14ac:dyDescent="0.2">
      <c r="A905" s="234">
        <f>'Faults data'!A905</f>
        <v>888</v>
      </c>
      <c r="B905" s="320">
        <f>'Faults data'!B905</f>
        <v>0</v>
      </c>
      <c r="C905" s="223">
        <f>IFERROR(MATCH('Faults data'!F905,Lists!$C$11:$C$14,0),0)</f>
        <v>0</v>
      </c>
      <c r="D905" s="216">
        <f>VALUE('Faults data'!I905)</f>
        <v>0</v>
      </c>
      <c r="E905" s="224">
        <f t="shared" si="113"/>
        <v>0</v>
      </c>
      <c r="F905" s="224">
        <f>'Faults data'!M905</f>
        <v>0</v>
      </c>
      <c r="G905" s="224" t="str">
        <f>IF('Faults data'!N905=$G$17,$G$17,".")</f>
        <v>.</v>
      </c>
      <c r="H905" s="224" t="str">
        <f>IF(ISNUMBER('Faults data'!L905),'Faults data'!L905,".")</f>
        <v>.</v>
      </c>
      <c r="I905" s="224">
        <f>IF('Faults data'!S905=Lists!$F$11,0,1)</f>
        <v>1</v>
      </c>
      <c r="J905" s="240" t="str">
        <f t="shared" si="108"/>
        <v>.</v>
      </c>
      <c r="K905" s="241"/>
      <c r="L905" s="230" t="str">
        <f t="shared" si="109"/>
        <v>.</v>
      </c>
      <c r="M905" s="231" t="str">
        <f t="shared" si="110"/>
        <v>.</v>
      </c>
      <c r="N905" s="231" t="str">
        <f t="shared" si="111"/>
        <v>.</v>
      </c>
      <c r="O905" s="231" t="str">
        <f t="shared" si="112"/>
        <v>.</v>
      </c>
      <c r="P905" s="232" t="str">
        <f t="shared" si="114"/>
        <v>.</v>
      </c>
      <c r="Q905" s="233" t="str">
        <f t="shared" si="115"/>
        <v>.</v>
      </c>
      <c r="R905" s="140"/>
      <c r="S905" s="140"/>
      <c r="T905" s="140"/>
      <c r="U905" s="140"/>
      <c r="V905" s="140"/>
      <c r="W905" s="140"/>
      <c r="X905" s="140"/>
      <c r="Y905" s="140"/>
      <c r="Z905" s="140"/>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row>
    <row r="906" spans="1:57" outlineLevel="1" x14ac:dyDescent="0.2">
      <c r="A906" s="234">
        <f>'Faults data'!A906</f>
        <v>889</v>
      </c>
      <c r="B906" s="320">
        <f>'Faults data'!B906</f>
        <v>0</v>
      </c>
      <c r="C906" s="223">
        <f>IFERROR(MATCH('Faults data'!F906,Lists!$C$11:$C$14,0),0)</f>
        <v>0</v>
      </c>
      <c r="D906" s="216">
        <f>VALUE('Faults data'!I906)</f>
        <v>0</v>
      </c>
      <c r="E906" s="224">
        <f t="shared" si="113"/>
        <v>0</v>
      </c>
      <c r="F906" s="224">
        <f>'Faults data'!M906</f>
        <v>0</v>
      </c>
      <c r="G906" s="224" t="str">
        <f>IF('Faults data'!N906=$G$17,$G$17,".")</f>
        <v>.</v>
      </c>
      <c r="H906" s="224" t="str">
        <f>IF(ISNUMBER('Faults data'!L906),'Faults data'!L906,".")</f>
        <v>.</v>
      </c>
      <c r="I906" s="224">
        <f>IF('Faults data'!S906=Lists!$F$11,0,1)</f>
        <v>1</v>
      </c>
      <c r="J906" s="240" t="str">
        <f t="shared" si="108"/>
        <v>.</v>
      </c>
      <c r="K906" s="241"/>
      <c r="L906" s="230" t="str">
        <f t="shared" si="109"/>
        <v>.</v>
      </c>
      <c r="M906" s="231" t="str">
        <f t="shared" si="110"/>
        <v>.</v>
      </c>
      <c r="N906" s="231" t="str">
        <f t="shared" si="111"/>
        <v>.</v>
      </c>
      <c r="O906" s="231" t="str">
        <f t="shared" si="112"/>
        <v>.</v>
      </c>
      <c r="P906" s="232" t="str">
        <f t="shared" si="114"/>
        <v>.</v>
      </c>
      <c r="Q906" s="233" t="str">
        <f t="shared" si="115"/>
        <v>.</v>
      </c>
      <c r="R906" s="140"/>
      <c r="S906" s="140"/>
      <c r="T906" s="140"/>
      <c r="U906" s="140"/>
      <c r="V906" s="140"/>
      <c r="W906" s="140"/>
      <c r="X906" s="140"/>
      <c r="Y906" s="140"/>
      <c r="Z906" s="140"/>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row>
    <row r="907" spans="1:57" outlineLevel="1" x14ac:dyDescent="0.2">
      <c r="A907" s="234">
        <f>'Faults data'!A907</f>
        <v>890</v>
      </c>
      <c r="B907" s="320">
        <f>'Faults data'!B907</f>
        <v>0</v>
      </c>
      <c r="C907" s="223">
        <f>IFERROR(MATCH('Faults data'!F907,Lists!$C$11:$C$14,0),0)</f>
        <v>0</v>
      </c>
      <c r="D907" s="216">
        <f>VALUE('Faults data'!I907)</f>
        <v>0</v>
      </c>
      <c r="E907" s="224">
        <f t="shared" si="113"/>
        <v>0</v>
      </c>
      <c r="F907" s="224">
        <f>'Faults data'!M907</f>
        <v>0</v>
      </c>
      <c r="G907" s="224" t="str">
        <f>IF('Faults data'!N907=$G$17,$G$17,".")</f>
        <v>.</v>
      </c>
      <c r="H907" s="224" t="str">
        <f>IF(ISNUMBER('Faults data'!L907),'Faults data'!L907,".")</f>
        <v>.</v>
      </c>
      <c r="I907" s="224">
        <f>IF('Faults data'!S907=Lists!$F$11,0,1)</f>
        <v>1</v>
      </c>
      <c r="J907" s="240" t="str">
        <f t="shared" si="108"/>
        <v>.</v>
      </c>
      <c r="K907" s="241"/>
      <c r="L907" s="230" t="str">
        <f t="shared" si="109"/>
        <v>.</v>
      </c>
      <c r="M907" s="231" t="str">
        <f t="shared" si="110"/>
        <v>.</v>
      </c>
      <c r="N907" s="231" t="str">
        <f t="shared" si="111"/>
        <v>.</v>
      </c>
      <c r="O907" s="231" t="str">
        <f t="shared" si="112"/>
        <v>.</v>
      </c>
      <c r="P907" s="232" t="str">
        <f t="shared" si="114"/>
        <v>.</v>
      </c>
      <c r="Q907" s="233" t="str">
        <f t="shared" si="115"/>
        <v>.</v>
      </c>
      <c r="R907" s="140"/>
      <c r="S907" s="140"/>
      <c r="T907" s="140"/>
      <c r="U907" s="140"/>
      <c r="V907" s="140"/>
      <c r="W907" s="140"/>
      <c r="X907" s="140"/>
      <c r="Y907" s="140"/>
      <c r="Z907" s="140"/>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row>
    <row r="908" spans="1:57" outlineLevel="1" x14ac:dyDescent="0.2">
      <c r="A908" s="234">
        <f>'Faults data'!A908</f>
        <v>891</v>
      </c>
      <c r="B908" s="320">
        <f>'Faults data'!B908</f>
        <v>0</v>
      </c>
      <c r="C908" s="223">
        <f>IFERROR(MATCH('Faults data'!F908,Lists!$C$11:$C$14,0),0)</f>
        <v>0</v>
      </c>
      <c r="D908" s="216">
        <f>VALUE('Faults data'!I908)</f>
        <v>0</v>
      </c>
      <c r="E908" s="224">
        <f t="shared" si="113"/>
        <v>0</v>
      </c>
      <c r="F908" s="224">
        <f>'Faults data'!M908</f>
        <v>0</v>
      </c>
      <c r="G908" s="224" t="str">
        <f>IF('Faults data'!N908=$G$17,$G$17,".")</f>
        <v>.</v>
      </c>
      <c r="H908" s="224" t="str">
        <f>IF(ISNUMBER('Faults data'!L908),'Faults data'!L908,".")</f>
        <v>.</v>
      </c>
      <c r="I908" s="224">
        <f>IF('Faults data'!S908=Lists!$F$11,0,1)</f>
        <v>1</v>
      </c>
      <c r="J908" s="240" t="str">
        <f t="shared" si="108"/>
        <v>.</v>
      </c>
      <c r="K908" s="241"/>
      <c r="L908" s="230" t="str">
        <f t="shared" si="109"/>
        <v>.</v>
      </c>
      <c r="M908" s="231" t="str">
        <f t="shared" si="110"/>
        <v>.</v>
      </c>
      <c r="N908" s="231" t="str">
        <f t="shared" si="111"/>
        <v>.</v>
      </c>
      <c r="O908" s="231" t="str">
        <f t="shared" si="112"/>
        <v>.</v>
      </c>
      <c r="P908" s="232" t="str">
        <f t="shared" si="114"/>
        <v>.</v>
      </c>
      <c r="Q908" s="233" t="str">
        <f t="shared" si="115"/>
        <v>.</v>
      </c>
      <c r="R908" s="140"/>
      <c r="S908" s="140"/>
      <c r="T908" s="140"/>
      <c r="U908" s="140"/>
      <c r="V908" s="140"/>
      <c r="W908" s="140"/>
      <c r="X908" s="140"/>
      <c r="Y908" s="140"/>
      <c r="Z908" s="140"/>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row>
    <row r="909" spans="1:57" outlineLevel="1" x14ac:dyDescent="0.2">
      <c r="A909" s="234">
        <f>'Faults data'!A909</f>
        <v>892</v>
      </c>
      <c r="B909" s="320">
        <f>'Faults data'!B909</f>
        <v>0</v>
      </c>
      <c r="C909" s="223">
        <f>IFERROR(MATCH('Faults data'!F909,Lists!$C$11:$C$14,0),0)</f>
        <v>0</v>
      </c>
      <c r="D909" s="216">
        <f>VALUE('Faults data'!I909)</f>
        <v>0</v>
      </c>
      <c r="E909" s="224">
        <f t="shared" si="113"/>
        <v>0</v>
      </c>
      <c r="F909" s="224">
        <f>'Faults data'!M909</f>
        <v>0</v>
      </c>
      <c r="G909" s="224" t="str">
        <f>IF('Faults data'!N909=$G$17,$G$17,".")</f>
        <v>.</v>
      </c>
      <c r="H909" s="224" t="str">
        <f>IF(ISNUMBER('Faults data'!L909),'Faults data'!L909,".")</f>
        <v>.</v>
      </c>
      <c r="I909" s="224">
        <f>IF('Faults data'!S909=Lists!$F$11,0,1)</f>
        <v>1</v>
      </c>
      <c r="J909" s="240" t="str">
        <f t="shared" ref="J909:J972" si="116">IF(OR(C909&gt;0,E909=0,H909="."),".",H909)</f>
        <v>.</v>
      </c>
      <c r="K909" s="241"/>
      <c r="L909" s="230" t="str">
        <f t="shared" ref="L909:L972" si="117">IF(L$16=$F909,$J909,".")</f>
        <v>.</v>
      </c>
      <c r="M909" s="231" t="str">
        <f t="shared" ref="M909:M972" si="118">IF(AND(L909&gt;0,$G909=M$17),L909,".")</f>
        <v>.</v>
      </c>
      <c r="N909" s="231" t="str">
        <f t="shared" ref="N909:N972" si="119">IF(N$16=$F909,$J909,".")</f>
        <v>.</v>
      </c>
      <c r="O909" s="231" t="str">
        <f t="shared" si="112"/>
        <v>.</v>
      </c>
      <c r="P909" s="232" t="str">
        <f t="shared" si="114"/>
        <v>.</v>
      </c>
      <c r="Q909" s="233" t="str">
        <f t="shared" si="115"/>
        <v>.</v>
      </c>
      <c r="R909" s="140"/>
      <c r="S909" s="140"/>
      <c r="T909" s="140"/>
      <c r="U909" s="140"/>
      <c r="V909" s="140"/>
      <c r="W909" s="140"/>
      <c r="X909" s="140"/>
      <c r="Y909" s="140"/>
      <c r="Z909" s="140"/>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row>
    <row r="910" spans="1:57" outlineLevel="1" x14ac:dyDescent="0.2">
      <c r="A910" s="234">
        <f>'Faults data'!A910</f>
        <v>893</v>
      </c>
      <c r="B910" s="320">
        <f>'Faults data'!B910</f>
        <v>0</v>
      </c>
      <c r="C910" s="223">
        <f>IFERROR(MATCH('Faults data'!F910,Lists!$C$11:$C$14,0),0)</f>
        <v>0</v>
      </c>
      <c r="D910" s="216">
        <f>VALUE('Faults data'!I910)</f>
        <v>0</v>
      </c>
      <c r="E910" s="224">
        <f t="shared" si="113"/>
        <v>0</v>
      </c>
      <c r="F910" s="224">
        <f>'Faults data'!M910</f>
        <v>0</v>
      </c>
      <c r="G910" s="224" t="str">
        <f>IF('Faults data'!N910=$G$17,$G$17,".")</f>
        <v>.</v>
      </c>
      <c r="H910" s="224" t="str">
        <f>IF(ISNUMBER('Faults data'!L910),'Faults data'!L910,".")</f>
        <v>.</v>
      </c>
      <c r="I910" s="224">
        <f>IF('Faults data'!S910=Lists!$F$11,0,1)</f>
        <v>1</v>
      </c>
      <c r="J910" s="240" t="str">
        <f t="shared" si="116"/>
        <v>.</v>
      </c>
      <c r="K910" s="241"/>
      <c r="L910" s="230" t="str">
        <f t="shared" si="117"/>
        <v>.</v>
      </c>
      <c r="M910" s="231" t="str">
        <f t="shared" si="118"/>
        <v>.</v>
      </c>
      <c r="N910" s="231" t="str">
        <f t="shared" si="119"/>
        <v>.</v>
      </c>
      <c r="O910" s="231" t="str">
        <f t="shared" ref="O910:O973" si="120">IF(AND(N910&gt;=0,$G910=O$17),N910,".")</f>
        <v>.</v>
      </c>
      <c r="P910" s="232" t="str">
        <f t="shared" si="114"/>
        <v>.</v>
      </c>
      <c r="Q910" s="233" t="str">
        <f t="shared" si="115"/>
        <v>.</v>
      </c>
      <c r="R910" s="140"/>
      <c r="S910" s="140"/>
      <c r="T910" s="140"/>
      <c r="U910" s="140"/>
      <c r="V910" s="140"/>
      <c r="W910" s="140"/>
      <c r="X910" s="140"/>
      <c r="Y910" s="140"/>
      <c r="Z910" s="14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row>
    <row r="911" spans="1:57" outlineLevel="1" x14ac:dyDescent="0.2">
      <c r="A911" s="234">
        <f>'Faults data'!A911</f>
        <v>894</v>
      </c>
      <c r="B911" s="320">
        <f>'Faults data'!B911</f>
        <v>0</v>
      </c>
      <c r="C911" s="223">
        <f>IFERROR(MATCH('Faults data'!F911,Lists!$C$11:$C$14,0),0)</f>
        <v>0</v>
      </c>
      <c r="D911" s="216">
        <f>VALUE('Faults data'!I911)</f>
        <v>0</v>
      </c>
      <c r="E911" s="224">
        <f t="shared" ref="E911:E974" si="121">IFERROR(IF(OR(D911&lt;$C$9,D911&gt;$C$10),0,1),0)</f>
        <v>0</v>
      </c>
      <c r="F911" s="224">
        <f>'Faults data'!M911</f>
        <v>0</v>
      </c>
      <c r="G911" s="224" t="str">
        <f>IF('Faults data'!N911=$G$17,$G$17,".")</f>
        <v>.</v>
      </c>
      <c r="H911" s="224" t="str">
        <f>IF(ISNUMBER('Faults data'!L911),'Faults data'!L911,".")</f>
        <v>.</v>
      </c>
      <c r="I911" s="224">
        <f>IF('Faults data'!S911=Lists!$F$11,0,1)</f>
        <v>1</v>
      </c>
      <c r="J911" s="240" t="str">
        <f t="shared" si="116"/>
        <v>.</v>
      </c>
      <c r="K911" s="241"/>
      <c r="L911" s="230" t="str">
        <f t="shared" si="117"/>
        <v>.</v>
      </c>
      <c r="M911" s="231" t="str">
        <f t="shared" si="118"/>
        <v>.</v>
      </c>
      <c r="N911" s="231" t="str">
        <f t="shared" si="119"/>
        <v>.</v>
      </c>
      <c r="O911" s="231" t="str">
        <f t="shared" si="120"/>
        <v>.</v>
      </c>
      <c r="P911" s="232" t="str">
        <f t="shared" si="114"/>
        <v>.</v>
      </c>
      <c r="Q911" s="233" t="str">
        <f t="shared" si="115"/>
        <v>.</v>
      </c>
      <c r="R911" s="140"/>
      <c r="S911" s="140"/>
      <c r="T911" s="140"/>
      <c r="U911" s="140"/>
      <c r="V911" s="140"/>
      <c r="W911" s="140"/>
      <c r="X911" s="140"/>
      <c r="Y911" s="140"/>
      <c r="Z911" s="140"/>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row>
    <row r="912" spans="1:57" outlineLevel="1" x14ac:dyDescent="0.2">
      <c r="A912" s="234">
        <f>'Faults data'!A912</f>
        <v>895</v>
      </c>
      <c r="B912" s="320">
        <f>'Faults data'!B912</f>
        <v>0</v>
      </c>
      <c r="C912" s="223">
        <f>IFERROR(MATCH('Faults data'!F912,Lists!$C$11:$C$14,0),0)</f>
        <v>0</v>
      </c>
      <c r="D912" s="216">
        <f>VALUE('Faults data'!I912)</f>
        <v>0</v>
      </c>
      <c r="E912" s="224">
        <f t="shared" si="121"/>
        <v>0</v>
      </c>
      <c r="F912" s="224">
        <f>'Faults data'!M912</f>
        <v>0</v>
      </c>
      <c r="G912" s="224" t="str">
        <f>IF('Faults data'!N912=$G$17,$G$17,".")</f>
        <v>.</v>
      </c>
      <c r="H912" s="224" t="str">
        <f>IF(ISNUMBER('Faults data'!L912),'Faults data'!L912,".")</f>
        <v>.</v>
      </c>
      <c r="I912" s="224">
        <f>IF('Faults data'!S912=Lists!$F$11,0,1)</f>
        <v>1</v>
      </c>
      <c r="J912" s="240" t="str">
        <f t="shared" si="116"/>
        <v>.</v>
      </c>
      <c r="K912" s="241"/>
      <c r="L912" s="230" t="str">
        <f t="shared" si="117"/>
        <v>.</v>
      </c>
      <c r="M912" s="231" t="str">
        <f t="shared" si="118"/>
        <v>.</v>
      </c>
      <c r="N912" s="231" t="str">
        <f t="shared" si="119"/>
        <v>.</v>
      </c>
      <c r="O912" s="231" t="str">
        <f t="shared" si="120"/>
        <v>.</v>
      </c>
      <c r="P912" s="232" t="str">
        <f t="shared" si="114"/>
        <v>.</v>
      </c>
      <c r="Q912" s="233" t="str">
        <f t="shared" si="115"/>
        <v>.</v>
      </c>
      <c r="R912" s="140"/>
      <c r="S912" s="140"/>
      <c r="T912" s="140"/>
      <c r="U912" s="140"/>
      <c r="V912" s="140"/>
      <c r="W912" s="140"/>
      <c r="X912" s="140"/>
      <c r="Y912" s="140"/>
      <c r="Z912" s="140"/>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row>
    <row r="913" spans="1:57" outlineLevel="1" x14ac:dyDescent="0.2">
      <c r="A913" s="234">
        <f>'Faults data'!A913</f>
        <v>896</v>
      </c>
      <c r="B913" s="320">
        <f>'Faults data'!B913</f>
        <v>0</v>
      </c>
      <c r="C913" s="223">
        <f>IFERROR(MATCH('Faults data'!F913,Lists!$C$11:$C$14,0),0)</f>
        <v>0</v>
      </c>
      <c r="D913" s="216">
        <f>VALUE('Faults data'!I913)</f>
        <v>0</v>
      </c>
      <c r="E913" s="224">
        <f t="shared" si="121"/>
        <v>0</v>
      </c>
      <c r="F913" s="224">
        <f>'Faults data'!M913</f>
        <v>0</v>
      </c>
      <c r="G913" s="224" t="str">
        <f>IF('Faults data'!N913=$G$17,$G$17,".")</f>
        <v>.</v>
      </c>
      <c r="H913" s="224" t="str">
        <f>IF(ISNUMBER('Faults data'!L913),'Faults data'!L913,".")</f>
        <v>.</v>
      </c>
      <c r="I913" s="224">
        <f>IF('Faults data'!S913=Lists!$F$11,0,1)</f>
        <v>1</v>
      </c>
      <c r="J913" s="240" t="str">
        <f t="shared" si="116"/>
        <v>.</v>
      </c>
      <c r="K913" s="241"/>
      <c r="L913" s="230" t="str">
        <f t="shared" si="117"/>
        <v>.</v>
      </c>
      <c r="M913" s="231" t="str">
        <f t="shared" si="118"/>
        <v>.</v>
      </c>
      <c r="N913" s="231" t="str">
        <f t="shared" si="119"/>
        <v>.</v>
      </c>
      <c r="O913" s="231" t="str">
        <f t="shared" si="120"/>
        <v>.</v>
      </c>
      <c r="P913" s="232" t="str">
        <f t="shared" si="114"/>
        <v>.</v>
      </c>
      <c r="Q913" s="233" t="str">
        <f t="shared" si="115"/>
        <v>.</v>
      </c>
      <c r="R913" s="140"/>
      <c r="S913" s="140"/>
      <c r="T913" s="140"/>
      <c r="U913" s="140"/>
      <c r="V913" s="140"/>
      <c r="W913" s="140"/>
      <c r="X913" s="140"/>
      <c r="Y913" s="140"/>
      <c r="Z913" s="140"/>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row>
    <row r="914" spans="1:57" outlineLevel="1" x14ac:dyDescent="0.2">
      <c r="A914" s="234">
        <f>'Faults data'!A914</f>
        <v>897</v>
      </c>
      <c r="B914" s="320">
        <f>'Faults data'!B914</f>
        <v>0</v>
      </c>
      <c r="C914" s="223">
        <f>IFERROR(MATCH('Faults data'!F914,Lists!$C$11:$C$14,0),0)</f>
        <v>0</v>
      </c>
      <c r="D914" s="216">
        <f>VALUE('Faults data'!I914)</f>
        <v>0</v>
      </c>
      <c r="E914" s="224">
        <f t="shared" si="121"/>
        <v>0</v>
      </c>
      <c r="F914" s="224">
        <f>'Faults data'!M914</f>
        <v>0</v>
      </c>
      <c r="G914" s="224" t="str">
        <f>IF('Faults data'!N914=$G$17,$G$17,".")</f>
        <v>.</v>
      </c>
      <c r="H914" s="224" t="str">
        <f>IF(ISNUMBER('Faults data'!L914),'Faults data'!L914,".")</f>
        <v>.</v>
      </c>
      <c r="I914" s="224">
        <f>IF('Faults data'!S914=Lists!$F$11,0,1)</f>
        <v>1</v>
      </c>
      <c r="J914" s="240" t="str">
        <f t="shared" si="116"/>
        <v>.</v>
      </c>
      <c r="K914" s="241"/>
      <c r="L914" s="230" t="str">
        <f t="shared" si="117"/>
        <v>.</v>
      </c>
      <c r="M914" s="231" t="str">
        <f t="shared" si="118"/>
        <v>.</v>
      </c>
      <c r="N914" s="231" t="str">
        <f t="shared" si="119"/>
        <v>.</v>
      </c>
      <c r="O914" s="231" t="str">
        <f t="shared" si="120"/>
        <v>.</v>
      </c>
      <c r="P914" s="232" t="str">
        <f t="shared" si="114"/>
        <v>.</v>
      </c>
      <c r="Q914" s="233" t="str">
        <f t="shared" si="115"/>
        <v>.</v>
      </c>
      <c r="R914" s="140"/>
      <c r="S914" s="140"/>
      <c r="T914" s="140"/>
      <c r="U914" s="140"/>
      <c r="V914" s="140"/>
      <c r="W914" s="140"/>
      <c r="X914" s="140"/>
      <c r="Y914" s="140"/>
      <c r="Z914" s="140"/>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row>
    <row r="915" spans="1:57" outlineLevel="1" x14ac:dyDescent="0.2">
      <c r="A915" s="234">
        <f>'Faults data'!A915</f>
        <v>898</v>
      </c>
      <c r="B915" s="320">
        <f>'Faults data'!B915</f>
        <v>0</v>
      </c>
      <c r="C915" s="223">
        <f>IFERROR(MATCH('Faults data'!F915,Lists!$C$11:$C$14,0),0)</f>
        <v>0</v>
      </c>
      <c r="D915" s="216">
        <f>VALUE('Faults data'!I915)</f>
        <v>0</v>
      </c>
      <c r="E915" s="224">
        <f t="shared" si="121"/>
        <v>0</v>
      </c>
      <c r="F915" s="224">
        <f>'Faults data'!M915</f>
        <v>0</v>
      </c>
      <c r="G915" s="224" t="str">
        <f>IF('Faults data'!N915=$G$17,$G$17,".")</f>
        <v>.</v>
      </c>
      <c r="H915" s="224" t="str">
        <f>IF(ISNUMBER('Faults data'!L915),'Faults data'!L915,".")</f>
        <v>.</v>
      </c>
      <c r="I915" s="224">
        <f>IF('Faults data'!S915=Lists!$F$11,0,1)</f>
        <v>1</v>
      </c>
      <c r="J915" s="240" t="str">
        <f t="shared" si="116"/>
        <v>.</v>
      </c>
      <c r="K915" s="241"/>
      <c r="L915" s="230" t="str">
        <f t="shared" si="117"/>
        <v>.</v>
      </c>
      <c r="M915" s="231" t="str">
        <f t="shared" si="118"/>
        <v>.</v>
      </c>
      <c r="N915" s="231" t="str">
        <f t="shared" si="119"/>
        <v>.</v>
      </c>
      <c r="O915" s="231" t="str">
        <f t="shared" si="120"/>
        <v>.</v>
      </c>
      <c r="P915" s="232" t="str">
        <f t="shared" si="114"/>
        <v>.</v>
      </c>
      <c r="Q915" s="233" t="str">
        <f t="shared" si="115"/>
        <v>.</v>
      </c>
      <c r="R915" s="140"/>
      <c r="S915" s="140"/>
      <c r="T915" s="140"/>
      <c r="U915" s="140"/>
      <c r="V915" s="140"/>
      <c r="W915" s="140"/>
      <c r="X915" s="140"/>
      <c r="Y915" s="140"/>
      <c r="Z915" s="140"/>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row>
    <row r="916" spans="1:57" outlineLevel="1" x14ac:dyDescent="0.2">
      <c r="A916" s="234">
        <f>'Faults data'!A916</f>
        <v>899</v>
      </c>
      <c r="B916" s="320">
        <f>'Faults data'!B916</f>
        <v>0</v>
      </c>
      <c r="C916" s="223">
        <f>IFERROR(MATCH('Faults data'!F916,Lists!$C$11:$C$14,0),0)</f>
        <v>0</v>
      </c>
      <c r="D916" s="216">
        <f>VALUE('Faults data'!I916)</f>
        <v>0</v>
      </c>
      <c r="E916" s="224">
        <f t="shared" si="121"/>
        <v>0</v>
      </c>
      <c r="F916" s="224">
        <f>'Faults data'!M916</f>
        <v>0</v>
      </c>
      <c r="G916" s="224" t="str">
        <f>IF('Faults data'!N916=$G$17,$G$17,".")</f>
        <v>.</v>
      </c>
      <c r="H916" s="224" t="str">
        <f>IF(ISNUMBER('Faults data'!L916),'Faults data'!L916,".")</f>
        <v>.</v>
      </c>
      <c r="I916" s="224">
        <f>IF('Faults data'!S916=Lists!$F$11,0,1)</f>
        <v>1</v>
      </c>
      <c r="J916" s="240" t="str">
        <f t="shared" si="116"/>
        <v>.</v>
      </c>
      <c r="K916" s="241"/>
      <c r="L916" s="230" t="str">
        <f t="shared" si="117"/>
        <v>.</v>
      </c>
      <c r="M916" s="231" t="str">
        <f t="shared" si="118"/>
        <v>.</v>
      </c>
      <c r="N916" s="231" t="str">
        <f t="shared" si="119"/>
        <v>.</v>
      </c>
      <c r="O916" s="231" t="str">
        <f t="shared" si="120"/>
        <v>.</v>
      </c>
      <c r="P916" s="232" t="str">
        <f t="shared" si="114"/>
        <v>.</v>
      </c>
      <c r="Q916" s="233" t="str">
        <f t="shared" si="115"/>
        <v>.</v>
      </c>
      <c r="R916" s="140"/>
      <c r="S916" s="140"/>
      <c r="T916" s="140"/>
      <c r="U916" s="140"/>
      <c r="V916" s="140"/>
      <c r="W916" s="140"/>
      <c r="X916" s="140"/>
      <c r="Y916" s="140"/>
      <c r="Z916" s="140"/>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row>
    <row r="917" spans="1:57" outlineLevel="1" x14ac:dyDescent="0.2">
      <c r="A917" s="234">
        <f>'Faults data'!A917</f>
        <v>900</v>
      </c>
      <c r="B917" s="320">
        <f>'Faults data'!B917</f>
        <v>0</v>
      </c>
      <c r="C917" s="223">
        <f>IFERROR(MATCH('Faults data'!F917,Lists!$C$11:$C$14,0),0)</f>
        <v>0</v>
      </c>
      <c r="D917" s="216">
        <f>VALUE('Faults data'!I917)</f>
        <v>0</v>
      </c>
      <c r="E917" s="224">
        <f t="shared" si="121"/>
        <v>0</v>
      </c>
      <c r="F917" s="224">
        <f>'Faults data'!M917</f>
        <v>0</v>
      </c>
      <c r="G917" s="224" t="str">
        <f>IF('Faults data'!N917=$G$17,$G$17,".")</f>
        <v>.</v>
      </c>
      <c r="H917" s="224" t="str">
        <f>IF(ISNUMBER('Faults data'!L917),'Faults data'!L917,".")</f>
        <v>.</v>
      </c>
      <c r="I917" s="224">
        <f>IF('Faults data'!S917=Lists!$F$11,0,1)</f>
        <v>1</v>
      </c>
      <c r="J917" s="240" t="str">
        <f t="shared" si="116"/>
        <v>.</v>
      </c>
      <c r="K917" s="241"/>
      <c r="L917" s="230" t="str">
        <f t="shared" si="117"/>
        <v>.</v>
      </c>
      <c r="M917" s="231" t="str">
        <f t="shared" si="118"/>
        <v>.</v>
      </c>
      <c r="N917" s="231" t="str">
        <f t="shared" si="119"/>
        <v>.</v>
      </c>
      <c r="O917" s="231" t="str">
        <f t="shared" si="120"/>
        <v>.</v>
      </c>
      <c r="P917" s="232" t="str">
        <f t="shared" si="114"/>
        <v>.</v>
      </c>
      <c r="Q917" s="233" t="str">
        <f t="shared" si="115"/>
        <v>.</v>
      </c>
      <c r="R917" s="140"/>
      <c r="S917" s="140"/>
      <c r="T917" s="140"/>
      <c r="U917" s="140"/>
      <c r="V917" s="140"/>
      <c r="W917" s="140"/>
      <c r="X917" s="140"/>
      <c r="Y917" s="140"/>
      <c r="Z917" s="140"/>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row>
    <row r="918" spans="1:57" outlineLevel="1" x14ac:dyDescent="0.2">
      <c r="A918" s="234">
        <f>'Faults data'!A918</f>
        <v>901</v>
      </c>
      <c r="B918" s="320">
        <f>'Faults data'!B918</f>
        <v>0</v>
      </c>
      <c r="C918" s="223">
        <f>IFERROR(MATCH('Faults data'!F918,Lists!$C$11:$C$14,0),0)</f>
        <v>0</v>
      </c>
      <c r="D918" s="216">
        <f>VALUE('Faults data'!I918)</f>
        <v>0</v>
      </c>
      <c r="E918" s="224">
        <f t="shared" si="121"/>
        <v>0</v>
      </c>
      <c r="F918" s="224">
        <f>'Faults data'!M918</f>
        <v>0</v>
      </c>
      <c r="G918" s="224" t="str">
        <f>IF('Faults data'!N918=$G$17,$G$17,".")</f>
        <v>.</v>
      </c>
      <c r="H918" s="224" t="str">
        <f>IF(ISNUMBER('Faults data'!L918),'Faults data'!L918,".")</f>
        <v>.</v>
      </c>
      <c r="I918" s="224">
        <f>IF('Faults data'!S918=Lists!$F$11,0,1)</f>
        <v>1</v>
      </c>
      <c r="J918" s="240" t="str">
        <f t="shared" si="116"/>
        <v>.</v>
      </c>
      <c r="K918" s="241"/>
      <c r="L918" s="230" t="str">
        <f t="shared" si="117"/>
        <v>.</v>
      </c>
      <c r="M918" s="231" t="str">
        <f t="shared" si="118"/>
        <v>.</v>
      </c>
      <c r="N918" s="231" t="str">
        <f t="shared" si="119"/>
        <v>.</v>
      </c>
      <c r="O918" s="231" t="str">
        <f t="shared" si="120"/>
        <v>.</v>
      </c>
      <c r="P918" s="232" t="str">
        <f t="shared" ref="P918:P981" si="122">IF(L918&gt;P$9,L918,".")</f>
        <v>.</v>
      </c>
      <c r="Q918" s="233" t="str">
        <f t="shared" ref="Q918:Q981" si="123">IF(N918&gt;Q$9,N918,".")</f>
        <v>.</v>
      </c>
      <c r="R918" s="140"/>
      <c r="S918" s="140"/>
      <c r="T918" s="140"/>
      <c r="U918" s="140"/>
      <c r="V918" s="140"/>
      <c r="W918" s="140"/>
      <c r="X918" s="140"/>
      <c r="Y918" s="140"/>
      <c r="Z918" s="140"/>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row>
    <row r="919" spans="1:57" outlineLevel="1" x14ac:dyDescent="0.2">
      <c r="A919" s="234">
        <f>'Faults data'!A919</f>
        <v>902</v>
      </c>
      <c r="B919" s="320">
        <f>'Faults data'!B919</f>
        <v>0</v>
      </c>
      <c r="C919" s="223">
        <f>IFERROR(MATCH('Faults data'!F919,Lists!$C$11:$C$14,0),0)</f>
        <v>0</v>
      </c>
      <c r="D919" s="216">
        <f>VALUE('Faults data'!I919)</f>
        <v>0</v>
      </c>
      <c r="E919" s="224">
        <f t="shared" si="121"/>
        <v>0</v>
      </c>
      <c r="F919" s="224">
        <f>'Faults data'!M919</f>
        <v>0</v>
      </c>
      <c r="G919" s="224" t="str">
        <f>IF('Faults data'!N919=$G$17,$G$17,".")</f>
        <v>.</v>
      </c>
      <c r="H919" s="224" t="str">
        <f>IF(ISNUMBER('Faults data'!L919),'Faults data'!L919,".")</f>
        <v>.</v>
      </c>
      <c r="I919" s="224">
        <f>IF('Faults data'!S919=Lists!$F$11,0,1)</f>
        <v>1</v>
      </c>
      <c r="J919" s="240" t="str">
        <f t="shared" si="116"/>
        <v>.</v>
      </c>
      <c r="K919" s="241"/>
      <c r="L919" s="230" t="str">
        <f t="shared" si="117"/>
        <v>.</v>
      </c>
      <c r="M919" s="231" t="str">
        <f t="shared" si="118"/>
        <v>.</v>
      </c>
      <c r="N919" s="231" t="str">
        <f t="shared" si="119"/>
        <v>.</v>
      </c>
      <c r="O919" s="231" t="str">
        <f t="shared" si="120"/>
        <v>.</v>
      </c>
      <c r="P919" s="232" t="str">
        <f t="shared" si="122"/>
        <v>.</v>
      </c>
      <c r="Q919" s="233" t="str">
        <f t="shared" si="123"/>
        <v>.</v>
      </c>
      <c r="R919" s="140"/>
      <c r="S919" s="140"/>
      <c r="T919" s="140"/>
      <c r="U919" s="140"/>
      <c r="V919" s="140"/>
      <c r="W919" s="140"/>
      <c r="X919" s="140"/>
      <c r="Y919" s="140"/>
      <c r="Z919" s="140"/>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row>
    <row r="920" spans="1:57" outlineLevel="1" x14ac:dyDescent="0.2">
      <c r="A920" s="234">
        <f>'Faults data'!A920</f>
        <v>903</v>
      </c>
      <c r="B920" s="320">
        <f>'Faults data'!B920</f>
        <v>0</v>
      </c>
      <c r="C920" s="223">
        <f>IFERROR(MATCH('Faults data'!F920,Lists!$C$11:$C$14,0),0)</f>
        <v>0</v>
      </c>
      <c r="D920" s="216">
        <f>VALUE('Faults data'!I920)</f>
        <v>0</v>
      </c>
      <c r="E920" s="224">
        <f t="shared" si="121"/>
        <v>0</v>
      </c>
      <c r="F920" s="224">
        <f>'Faults data'!M920</f>
        <v>0</v>
      </c>
      <c r="G920" s="224" t="str">
        <f>IF('Faults data'!N920=$G$17,$G$17,".")</f>
        <v>.</v>
      </c>
      <c r="H920" s="224" t="str">
        <f>IF(ISNUMBER('Faults data'!L920),'Faults data'!L920,".")</f>
        <v>.</v>
      </c>
      <c r="I920" s="224">
        <f>IF('Faults data'!S920=Lists!$F$11,0,1)</f>
        <v>1</v>
      </c>
      <c r="J920" s="240" t="str">
        <f t="shared" si="116"/>
        <v>.</v>
      </c>
      <c r="K920" s="241"/>
      <c r="L920" s="230" t="str">
        <f t="shared" si="117"/>
        <v>.</v>
      </c>
      <c r="M920" s="231" t="str">
        <f t="shared" si="118"/>
        <v>.</v>
      </c>
      <c r="N920" s="231" t="str">
        <f t="shared" si="119"/>
        <v>.</v>
      </c>
      <c r="O920" s="231" t="str">
        <f t="shared" si="120"/>
        <v>.</v>
      </c>
      <c r="P920" s="232" t="str">
        <f t="shared" si="122"/>
        <v>.</v>
      </c>
      <c r="Q920" s="233" t="str">
        <f t="shared" si="123"/>
        <v>.</v>
      </c>
      <c r="R920" s="140"/>
      <c r="S920" s="140"/>
      <c r="T920" s="140"/>
      <c r="U920" s="140"/>
      <c r="V920" s="140"/>
      <c r="W920" s="140"/>
      <c r="X920" s="140"/>
      <c r="Y920" s="140"/>
      <c r="Z920" s="14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row>
    <row r="921" spans="1:57" outlineLevel="1" x14ac:dyDescent="0.2">
      <c r="A921" s="234">
        <f>'Faults data'!A921</f>
        <v>904</v>
      </c>
      <c r="B921" s="320">
        <f>'Faults data'!B921</f>
        <v>0</v>
      </c>
      <c r="C921" s="223">
        <f>IFERROR(MATCH('Faults data'!F921,Lists!$C$11:$C$14,0),0)</f>
        <v>0</v>
      </c>
      <c r="D921" s="216">
        <f>VALUE('Faults data'!I921)</f>
        <v>0</v>
      </c>
      <c r="E921" s="224">
        <f t="shared" si="121"/>
        <v>0</v>
      </c>
      <c r="F921" s="224">
        <f>'Faults data'!M921</f>
        <v>0</v>
      </c>
      <c r="G921" s="224" t="str">
        <f>IF('Faults data'!N921=$G$17,$G$17,".")</f>
        <v>.</v>
      </c>
      <c r="H921" s="224" t="str">
        <f>IF(ISNUMBER('Faults data'!L921),'Faults data'!L921,".")</f>
        <v>.</v>
      </c>
      <c r="I921" s="224">
        <f>IF('Faults data'!S921=Lists!$F$11,0,1)</f>
        <v>1</v>
      </c>
      <c r="J921" s="240" t="str">
        <f t="shared" si="116"/>
        <v>.</v>
      </c>
      <c r="K921" s="241"/>
      <c r="L921" s="230" t="str">
        <f t="shared" si="117"/>
        <v>.</v>
      </c>
      <c r="M921" s="231" t="str">
        <f t="shared" si="118"/>
        <v>.</v>
      </c>
      <c r="N921" s="231" t="str">
        <f t="shared" si="119"/>
        <v>.</v>
      </c>
      <c r="O921" s="231" t="str">
        <f t="shared" si="120"/>
        <v>.</v>
      </c>
      <c r="P921" s="232" t="str">
        <f t="shared" si="122"/>
        <v>.</v>
      </c>
      <c r="Q921" s="233" t="str">
        <f t="shared" si="123"/>
        <v>.</v>
      </c>
      <c r="R921" s="140"/>
      <c r="S921" s="140"/>
      <c r="T921" s="140"/>
      <c r="U921" s="140"/>
      <c r="V921" s="140"/>
      <c r="W921" s="140"/>
      <c r="X921" s="140"/>
      <c r="Y921" s="140"/>
      <c r="Z921" s="140"/>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row>
    <row r="922" spans="1:57" outlineLevel="1" x14ac:dyDescent="0.2">
      <c r="A922" s="234">
        <f>'Faults data'!A922</f>
        <v>905</v>
      </c>
      <c r="B922" s="320">
        <f>'Faults data'!B922</f>
        <v>0</v>
      </c>
      <c r="C922" s="223">
        <f>IFERROR(MATCH('Faults data'!F922,Lists!$C$11:$C$14,0),0)</f>
        <v>0</v>
      </c>
      <c r="D922" s="216">
        <f>VALUE('Faults data'!I922)</f>
        <v>0</v>
      </c>
      <c r="E922" s="224">
        <f t="shared" si="121"/>
        <v>0</v>
      </c>
      <c r="F922" s="224">
        <f>'Faults data'!M922</f>
        <v>0</v>
      </c>
      <c r="G922" s="224" t="str">
        <f>IF('Faults data'!N922=$G$17,$G$17,".")</f>
        <v>.</v>
      </c>
      <c r="H922" s="224" t="str">
        <f>IF(ISNUMBER('Faults data'!L922),'Faults data'!L922,".")</f>
        <v>.</v>
      </c>
      <c r="I922" s="224">
        <f>IF('Faults data'!S922=Lists!$F$11,0,1)</f>
        <v>1</v>
      </c>
      <c r="J922" s="240" t="str">
        <f t="shared" si="116"/>
        <v>.</v>
      </c>
      <c r="K922" s="241"/>
      <c r="L922" s="230" t="str">
        <f t="shared" si="117"/>
        <v>.</v>
      </c>
      <c r="M922" s="231" t="str">
        <f t="shared" si="118"/>
        <v>.</v>
      </c>
      <c r="N922" s="231" t="str">
        <f t="shared" si="119"/>
        <v>.</v>
      </c>
      <c r="O922" s="231" t="str">
        <f t="shared" si="120"/>
        <v>.</v>
      </c>
      <c r="P922" s="232" t="str">
        <f t="shared" si="122"/>
        <v>.</v>
      </c>
      <c r="Q922" s="233" t="str">
        <f t="shared" si="123"/>
        <v>.</v>
      </c>
      <c r="R922" s="140"/>
      <c r="S922" s="140"/>
      <c r="T922" s="140"/>
      <c r="U922" s="140"/>
      <c r="V922" s="140"/>
      <c r="W922" s="140"/>
      <c r="X922" s="140"/>
      <c r="Y922" s="140"/>
      <c r="Z922" s="140"/>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row>
    <row r="923" spans="1:57" outlineLevel="1" x14ac:dyDescent="0.2">
      <c r="A923" s="234">
        <f>'Faults data'!A923</f>
        <v>906</v>
      </c>
      <c r="B923" s="320">
        <f>'Faults data'!B923</f>
        <v>0</v>
      </c>
      <c r="C923" s="223">
        <f>IFERROR(MATCH('Faults data'!F923,Lists!$C$11:$C$14,0),0)</f>
        <v>0</v>
      </c>
      <c r="D923" s="216">
        <f>VALUE('Faults data'!I923)</f>
        <v>0</v>
      </c>
      <c r="E923" s="224">
        <f t="shared" si="121"/>
        <v>0</v>
      </c>
      <c r="F923" s="224">
        <f>'Faults data'!M923</f>
        <v>0</v>
      </c>
      <c r="G923" s="224" t="str">
        <f>IF('Faults data'!N923=$G$17,$G$17,".")</f>
        <v>.</v>
      </c>
      <c r="H923" s="224" t="str">
        <f>IF(ISNUMBER('Faults data'!L923),'Faults data'!L923,".")</f>
        <v>.</v>
      </c>
      <c r="I923" s="224">
        <f>IF('Faults data'!S923=Lists!$F$11,0,1)</f>
        <v>1</v>
      </c>
      <c r="J923" s="240" t="str">
        <f t="shared" si="116"/>
        <v>.</v>
      </c>
      <c r="K923" s="241"/>
      <c r="L923" s="230" t="str">
        <f t="shared" si="117"/>
        <v>.</v>
      </c>
      <c r="M923" s="231" t="str">
        <f t="shared" si="118"/>
        <v>.</v>
      </c>
      <c r="N923" s="231" t="str">
        <f t="shared" si="119"/>
        <v>.</v>
      </c>
      <c r="O923" s="231" t="str">
        <f t="shared" si="120"/>
        <v>.</v>
      </c>
      <c r="P923" s="232" t="str">
        <f t="shared" si="122"/>
        <v>.</v>
      </c>
      <c r="Q923" s="233" t="str">
        <f t="shared" si="123"/>
        <v>.</v>
      </c>
      <c r="R923" s="140"/>
      <c r="S923" s="140"/>
      <c r="T923" s="140"/>
      <c r="U923" s="140"/>
      <c r="V923" s="140"/>
      <c r="W923" s="140"/>
      <c r="X923" s="140"/>
      <c r="Y923" s="140"/>
      <c r="Z923" s="140"/>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row>
    <row r="924" spans="1:57" outlineLevel="1" x14ac:dyDescent="0.2">
      <c r="A924" s="234">
        <f>'Faults data'!A924</f>
        <v>907</v>
      </c>
      <c r="B924" s="320">
        <f>'Faults data'!B924</f>
        <v>0</v>
      </c>
      <c r="C924" s="223">
        <f>IFERROR(MATCH('Faults data'!F924,Lists!$C$11:$C$14,0),0)</f>
        <v>0</v>
      </c>
      <c r="D924" s="216">
        <f>VALUE('Faults data'!I924)</f>
        <v>0</v>
      </c>
      <c r="E924" s="224">
        <f t="shared" si="121"/>
        <v>0</v>
      </c>
      <c r="F924" s="224">
        <f>'Faults data'!M924</f>
        <v>0</v>
      </c>
      <c r="G924" s="224" t="str">
        <f>IF('Faults data'!N924=$G$17,$G$17,".")</f>
        <v>.</v>
      </c>
      <c r="H924" s="224" t="str">
        <f>IF(ISNUMBER('Faults data'!L924),'Faults data'!L924,".")</f>
        <v>.</v>
      </c>
      <c r="I924" s="224">
        <f>IF('Faults data'!S924=Lists!$F$11,0,1)</f>
        <v>1</v>
      </c>
      <c r="J924" s="240" t="str">
        <f t="shared" si="116"/>
        <v>.</v>
      </c>
      <c r="K924" s="241"/>
      <c r="L924" s="230" t="str">
        <f t="shared" si="117"/>
        <v>.</v>
      </c>
      <c r="M924" s="231" t="str">
        <f t="shared" si="118"/>
        <v>.</v>
      </c>
      <c r="N924" s="231" t="str">
        <f t="shared" si="119"/>
        <v>.</v>
      </c>
      <c r="O924" s="231" t="str">
        <f t="shared" si="120"/>
        <v>.</v>
      </c>
      <c r="P924" s="232" t="str">
        <f t="shared" si="122"/>
        <v>.</v>
      </c>
      <c r="Q924" s="233" t="str">
        <f t="shared" si="123"/>
        <v>.</v>
      </c>
      <c r="R924" s="140"/>
      <c r="S924" s="140"/>
      <c r="T924" s="140"/>
      <c r="U924" s="140"/>
      <c r="V924" s="140"/>
      <c r="W924" s="140"/>
      <c r="X924" s="140"/>
      <c r="Y924" s="140"/>
      <c r="Z924" s="140"/>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row>
    <row r="925" spans="1:57" outlineLevel="1" x14ac:dyDescent="0.2">
      <c r="A925" s="234">
        <f>'Faults data'!A925</f>
        <v>908</v>
      </c>
      <c r="B925" s="320">
        <f>'Faults data'!B925</f>
        <v>0</v>
      </c>
      <c r="C925" s="223">
        <f>IFERROR(MATCH('Faults data'!F925,Lists!$C$11:$C$14,0),0)</f>
        <v>0</v>
      </c>
      <c r="D925" s="216">
        <f>VALUE('Faults data'!I925)</f>
        <v>0</v>
      </c>
      <c r="E925" s="224">
        <f t="shared" si="121"/>
        <v>0</v>
      </c>
      <c r="F925" s="224">
        <f>'Faults data'!M925</f>
        <v>0</v>
      </c>
      <c r="G925" s="224" t="str">
        <f>IF('Faults data'!N925=$G$17,$G$17,".")</f>
        <v>.</v>
      </c>
      <c r="H925" s="224" t="str">
        <f>IF(ISNUMBER('Faults data'!L925),'Faults data'!L925,".")</f>
        <v>.</v>
      </c>
      <c r="I925" s="224">
        <f>IF('Faults data'!S925=Lists!$F$11,0,1)</f>
        <v>1</v>
      </c>
      <c r="J925" s="240" t="str">
        <f t="shared" si="116"/>
        <v>.</v>
      </c>
      <c r="K925" s="241"/>
      <c r="L925" s="230" t="str">
        <f t="shared" si="117"/>
        <v>.</v>
      </c>
      <c r="M925" s="231" t="str">
        <f t="shared" si="118"/>
        <v>.</v>
      </c>
      <c r="N925" s="231" t="str">
        <f t="shared" si="119"/>
        <v>.</v>
      </c>
      <c r="O925" s="231" t="str">
        <f t="shared" si="120"/>
        <v>.</v>
      </c>
      <c r="P925" s="232" t="str">
        <f t="shared" si="122"/>
        <v>.</v>
      </c>
      <c r="Q925" s="233" t="str">
        <f t="shared" si="123"/>
        <v>.</v>
      </c>
      <c r="R925" s="140"/>
      <c r="S925" s="140"/>
      <c r="T925" s="140"/>
      <c r="U925" s="140"/>
      <c r="V925" s="140"/>
      <c r="W925" s="140"/>
      <c r="X925" s="140"/>
      <c r="Y925" s="140"/>
      <c r="Z925" s="140"/>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row>
    <row r="926" spans="1:57" outlineLevel="1" x14ac:dyDescent="0.2">
      <c r="A926" s="234">
        <f>'Faults data'!A926</f>
        <v>909</v>
      </c>
      <c r="B926" s="320">
        <f>'Faults data'!B926</f>
        <v>0</v>
      </c>
      <c r="C926" s="223">
        <f>IFERROR(MATCH('Faults data'!F926,Lists!$C$11:$C$14,0),0)</f>
        <v>0</v>
      </c>
      <c r="D926" s="216">
        <f>VALUE('Faults data'!I926)</f>
        <v>0</v>
      </c>
      <c r="E926" s="224">
        <f t="shared" si="121"/>
        <v>0</v>
      </c>
      <c r="F926" s="224">
        <f>'Faults data'!M926</f>
        <v>0</v>
      </c>
      <c r="G926" s="224" t="str">
        <f>IF('Faults data'!N926=$G$17,$G$17,".")</f>
        <v>.</v>
      </c>
      <c r="H926" s="224" t="str">
        <f>IF(ISNUMBER('Faults data'!L926),'Faults data'!L926,".")</f>
        <v>.</v>
      </c>
      <c r="I926" s="224">
        <f>IF('Faults data'!S926=Lists!$F$11,0,1)</f>
        <v>1</v>
      </c>
      <c r="J926" s="240" t="str">
        <f t="shared" si="116"/>
        <v>.</v>
      </c>
      <c r="K926" s="241"/>
      <c r="L926" s="230" t="str">
        <f t="shared" si="117"/>
        <v>.</v>
      </c>
      <c r="M926" s="231" t="str">
        <f t="shared" si="118"/>
        <v>.</v>
      </c>
      <c r="N926" s="231" t="str">
        <f t="shared" si="119"/>
        <v>.</v>
      </c>
      <c r="O926" s="231" t="str">
        <f t="shared" si="120"/>
        <v>.</v>
      </c>
      <c r="P926" s="232" t="str">
        <f t="shared" si="122"/>
        <v>.</v>
      </c>
      <c r="Q926" s="233" t="str">
        <f t="shared" si="123"/>
        <v>.</v>
      </c>
      <c r="R926" s="140"/>
      <c r="S926" s="140"/>
      <c r="T926" s="140"/>
      <c r="U926" s="140"/>
      <c r="V926" s="140"/>
      <c r="W926" s="140"/>
      <c r="X926" s="140"/>
      <c r="Y926" s="140"/>
      <c r="Z926" s="140"/>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row>
    <row r="927" spans="1:57" outlineLevel="1" x14ac:dyDescent="0.2">
      <c r="A927" s="234">
        <f>'Faults data'!A927</f>
        <v>910</v>
      </c>
      <c r="B927" s="320">
        <f>'Faults data'!B927</f>
        <v>0</v>
      </c>
      <c r="C927" s="223">
        <f>IFERROR(MATCH('Faults data'!F927,Lists!$C$11:$C$14,0),0)</f>
        <v>0</v>
      </c>
      <c r="D927" s="216">
        <f>VALUE('Faults data'!I927)</f>
        <v>0</v>
      </c>
      <c r="E927" s="224">
        <f t="shared" si="121"/>
        <v>0</v>
      </c>
      <c r="F927" s="224">
        <f>'Faults data'!M927</f>
        <v>0</v>
      </c>
      <c r="G927" s="224" t="str">
        <f>IF('Faults data'!N927=$G$17,$G$17,".")</f>
        <v>.</v>
      </c>
      <c r="H927" s="224" t="str">
        <f>IF(ISNUMBER('Faults data'!L927),'Faults data'!L927,".")</f>
        <v>.</v>
      </c>
      <c r="I927" s="224">
        <f>IF('Faults data'!S927=Lists!$F$11,0,1)</f>
        <v>1</v>
      </c>
      <c r="J927" s="240" t="str">
        <f t="shared" si="116"/>
        <v>.</v>
      </c>
      <c r="K927" s="241"/>
      <c r="L927" s="230" t="str">
        <f t="shared" si="117"/>
        <v>.</v>
      </c>
      <c r="M927" s="231" t="str">
        <f t="shared" si="118"/>
        <v>.</v>
      </c>
      <c r="N927" s="231" t="str">
        <f t="shared" si="119"/>
        <v>.</v>
      </c>
      <c r="O927" s="231" t="str">
        <f t="shared" si="120"/>
        <v>.</v>
      </c>
      <c r="P927" s="232" t="str">
        <f t="shared" si="122"/>
        <v>.</v>
      </c>
      <c r="Q927" s="233" t="str">
        <f t="shared" si="123"/>
        <v>.</v>
      </c>
      <c r="R927" s="140"/>
      <c r="S927" s="140"/>
      <c r="T927" s="140"/>
      <c r="U927" s="140"/>
      <c r="V927" s="140"/>
      <c r="W927" s="140"/>
      <c r="X927" s="140"/>
      <c r="Y927" s="140"/>
      <c r="Z927" s="140"/>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row>
    <row r="928" spans="1:57" outlineLevel="1" x14ac:dyDescent="0.2">
      <c r="A928" s="234">
        <f>'Faults data'!A928</f>
        <v>911</v>
      </c>
      <c r="B928" s="320">
        <f>'Faults data'!B928</f>
        <v>0</v>
      </c>
      <c r="C928" s="223">
        <f>IFERROR(MATCH('Faults data'!F928,Lists!$C$11:$C$14,0),0)</f>
        <v>0</v>
      </c>
      <c r="D928" s="216">
        <f>VALUE('Faults data'!I928)</f>
        <v>0</v>
      </c>
      <c r="E928" s="224">
        <f t="shared" si="121"/>
        <v>0</v>
      </c>
      <c r="F928" s="224">
        <f>'Faults data'!M928</f>
        <v>0</v>
      </c>
      <c r="G928" s="224" t="str">
        <f>IF('Faults data'!N928=$G$17,$G$17,".")</f>
        <v>.</v>
      </c>
      <c r="H928" s="224" t="str">
        <f>IF(ISNUMBER('Faults data'!L928),'Faults data'!L928,".")</f>
        <v>.</v>
      </c>
      <c r="I928" s="224">
        <f>IF('Faults data'!S928=Lists!$F$11,0,1)</f>
        <v>1</v>
      </c>
      <c r="J928" s="240" t="str">
        <f t="shared" si="116"/>
        <v>.</v>
      </c>
      <c r="K928" s="241"/>
      <c r="L928" s="230" t="str">
        <f t="shared" si="117"/>
        <v>.</v>
      </c>
      <c r="M928" s="231" t="str">
        <f t="shared" si="118"/>
        <v>.</v>
      </c>
      <c r="N928" s="231" t="str">
        <f t="shared" si="119"/>
        <v>.</v>
      </c>
      <c r="O928" s="231" t="str">
        <f t="shared" si="120"/>
        <v>.</v>
      </c>
      <c r="P928" s="232" t="str">
        <f t="shared" si="122"/>
        <v>.</v>
      </c>
      <c r="Q928" s="233" t="str">
        <f t="shared" si="123"/>
        <v>.</v>
      </c>
      <c r="R928" s="140"/>
      <c r="S928" s="140"/>
      <c r="T928" s="140"/>
      <c r="U928" s="140"/>
      <c r="V928" s="140"/>
      <c r="W928" s="140"/>
      <c r="X928" s="140"/>
      <c r="Y928" s="140"/>
      <c r="Z928" s="140"/>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row>
    <row r="929" spans="1:57" outlineLevel="1" x14ac:dyDescent="0.2">
      <c r="A929" s="234">
        <f>'Faults data'!A929</f>
        <v>912</v>
      </c>
      <c r="B929" s="320">
        <f>'Faults data'!B929</f>
        <v>0</v>
      </c>
      <c r="C929" s="223">
        <f>IFERROR(MATCH('Faults data'!F929,Lists!$C$11:$C$14,0),0)</f>
        <v>0</v>
      </c>
      <c r="D929" s="216">
        <f>VALUE('Faults data'!I929)</f>
        <v>0</v>
      </c>
      <c r="E929" s="224">
        <f t="shared" si="121"/>
        <v>0</v>
      </c>
      <c r="F929" s="224">
        <f>'Faults data'!M929</f>
        <v>0</v>
      </c>
      <c r="G929" s="224" t="str">
        <f>IF('Faults data'!N929=$G$17,$G$17,".")</f>
        <v>.</v>
      </c>
      <c r="H929" s="224" t="str">
        <f>IF(ISNUMBER('Faults data'!L929),'Faults data'!L929,".")</f>
        <v>.</v>
      </c>
      <c r="I929" s="224">
        <f>IF('Faults data'!S929=Lists!$F$11,0,1)</f>
        <v>1</v>
      </c>
      <c r="J929" s="240" t="str">
        <f t="shared" si="116"/>
        <v>.</v>
      </c>
      <c r="K929" s="241"/>
      <c r="L929" s="230" t="str">
        <f t="shared" si="117"/>
        <v>.</v>
      </c>
      <c r="M929" s="231" t="str">
        <f t="shared" si="118"/>
        <v>.</v>
      </c>
      <c r="N929" s="231" t="str">
        <f t="shared" si="119"/>
        <v>.</v>
      </c>
      <c r="O929" s="231" t="str">
        <f t="shared" si="120"/>
        <v>.</v>
      </c>
      <c r="P929" s="232" t="str">
        <f t="shared" si="122"/>
        <v>.</v>
      </c>
      <c r="Q929" s="233" t="str">
        <f t="shared" si="123"/>
        <v>.</v>
      </c>
      <c r="R929" s="140"/>
      <c r="S929" s="140"/>
      <c r="T929" s="140"/>
      <c r="U929" s="140"/>
      <c r="V929" s="140"/>
      <c r="W929" s="140"/>
      <c r="X929" s="140"/>
      <c r="Y929" s="140"/>
      <c r="Z929" s="140"/>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row>
    <row r="930" spans="1:57" outlineLevel="1" x14ac:dyDescent="0.2">
      <c r="A930" s="234">
        <f>'Faults data'!A930</f>
        <v>913</v>
      </c>
      <c r="B930" s="320">
        <f>'Faults data'!B930</f>
        <v>0</v>
      </c>
      <c r="C930" s="223">
        <f>IFERROR(MATCH('Faults data'!F930,Lists!$C$11:$C$14,0),0)</f>
        <v>0</v>
      </c>
      <c r="D930" s="216">
        <f>VALUE('Faults data'!I930)</f>
        <v>0</v>
      </c>
      <c r="E930" s="224">
        <f t="shared" si="121"/>
        <v>0</v>
      </c>
      <c r="F930" s="224">
        <f>'Faults data'!M930</f>
        <v>0</v>
      </c>
      <c r="G930" s="224" t="str">
        <f>IF('Faults data'!N930=$G$17,$G$17,".")</f>
        <v>.</v>
      </c>
      <c r="H930" s="224" t="str">
        <f>IF(ISNUMBER('Faults data'!L930),'Faults data'!L930,".")</f>
        <v>.</v>
      </c>
      <c r="I930" s="224">
        <f>IF('Faults data'!S930=Lists!$F$11,0,1)</f>
        <v>1</v>
      </c>
      <c r="J930" s="240" t="str">
        <f t="shared" si="116"/>
        <v>.</v>
      </c>
      <c r="K930" s="241"/>
      <c r="L930" s="230" t="str">
        <f t="shared" si="117"/>
        <v>.</v>
      </c>
      <c r="M930" s="231" t="str">
        <f t="shared" si="118"/>
        <v>.</v>
      </c>
      <c r="N930" s="231" t="str">
        <f t="shared" si="119"/>
        <v>.</v>
      </c>
      <c r="O930" s="231" t="str">
        <f t="shared" si="120"/>
        <v>.</v>
      </c>
      <c r="P930" s="232" t="str">
        <f t="shared" si="122"/>
        <v>.</v>
      </c>
      <c r="Q930" s="233" t="str">
        <f t="shared" si="123"/>
        <v>.</v>
      </c>
      <c r="R930" s="140"/>
      <c r="S930" s="140"/>
      <c r="T930" s="140"/>
      <c r="U930" s="140"/>
      <c r="V930" s="140"/>
      <c r="W930" s="140"/>
      <c r="X930" s="140"/>
      <c r="Y930" s="140"/>
      <c r="Z930" s="14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row>
    <row r="931" spans="1:57" outlineLevel="1" x14ac:dyDescent="0.2">
      <c r="A931" s="234">
        <f>'Faults data'!A931</f>
        <v>914</v>
      </c>
      <c r="B931" s="320">
        <f>'Faults data'!B931</f>
        <v>0</v>
      </c>
      <c r="C931" s="223">
        <f>IFERROR(MATCH('Faults data'!F931,Lists!$C$11:$C$14,0),0)</f>
        <v>0</v>
      </c>
      <c r="D931" s="216">
        <f>VALUE('Faults data'!I931)</f>
        <v>0</v>
      </c>
      <c r="E931" s="224">
        <f t="shared" si="121"/>
        <v>0</v>
      </c>
      <c r="F931" s="224">
        <f>'Faults data'!M931</f>
        <v>0</v>
      </c>
      <c r="G931" s="224" t="str">
        <f>IF('Faults data'!N931=$G$17,$G$17,".")</f>
        <v>.</v>
      </c>
      <c r="H931" s="224" t="str">
        <f>IF(ISNUMBER('Faults data'!L931),'Faults data'!L931,".")</f>
        <v>.</v>
      </c>
      <c r="I931" s="224">
        <f>IF('Faults data'!S931=Lists!$F$11,0,1)</f>
        <v>1</v>
      </c>
      <c r="J931" s="240" t="str">
        <f t="shared" si="116"/>
        <v>.</v>
      </c>
      <c r="K931" s="241"/>
      <c r="L931" s="230" t="str">
        <f t="shared" si="117"/>
        <v>.</v>
      </c>
      <c r="M931" s="231" t="str">
        <f t="shared" si="118"/>
        <v>.</v>
      </c>
      <c r="N931" s="231" t="str">
        <f t="shared" si="119"/>
        <v>.</v>
      </c>
      <c r="O931" s="231" t="str">
        <f t="shared" si="120"/>
        <v>.</v>
      </c>
      <c r="P931" s="232" t="str">
        <f t="shared" si="122"/>
        <v>.</v>
      </c>
      <c r="Q931" s="233" t="str">
        <f t="shared" si="123"/>
        <v>.</v>
      </c>
      <c r="R931" s="140"/>
      <c r="S931" s="140"/>
      <c r="T931" s="140"/>
      <c r="U931" s="140"/>
      <c r="V931" s="140"/>
      <c r="W931" s="140"/>
      <c r="X931" s="140"/>
      <c r="Y931" s="140"/>
      <c r="Z931" s="140"/>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row>
    <row r="932" spans="1:57" outlineLevel="1" x14ac:dyDescent="0.2">
      <c r="A932" s="234">
        <f>'Faults data'!A932</f>
        <v>915</v>
      </c>
      <c r="B932" s="320">
        <f>'Faults data'!B932</f>
        <v>0</v>
      </c>
      <c r="C932" s="223">
        <f>IFERROR(MATCH('Faults data'!F932,Lists!$C$11:$C$14,0),0)</f>
        <v>0</v>
      </c>
      <c r="D932" s="216">
        <f>VALUE('Faults data'!I932)</f>
        <v>0</v>
      </c>
      <c r="E932" s="224">
        <f t="shared" si="121"/>
        <v>0</v>
      </c>
      <c r="F932" s="224">
        <f>'Faults data'!M932</f>
        <v>0</v>
      </c>
      <c r="G932" s="224" t="str">
        <f>IF('Faults data'!N932=$G$17,$G$17,".")</f>
        <v>.</v>
      </c>
      <c r="H932" s="224" t="str">
        <f>IF(ISNUMBER('Faults data'!L932),'Faults data'!L932,".")</f>
        <v>.</v>
      </c>
      <c r="I932" s="224">
        <f>IF('Faults data'!S932=Lists!$F$11,0,1)</f>
        <v>1</v>
      </c>
      <c r="J932" s="240" t="str">
        <f t="shared" si="116"/>
        <v>.</v>
      </c>
      <c r="K932" s="241"/>
      <c r="L932" s="230" t="str">
        <f t="shared" si="117"/>
        <v>.</v>
      </c>
      <c r="M932" s="231" t="str">
        <f t="shared" si="118"/>
        <v>.</v>
      </c>
      <c r="N932" s="231" t="str">
        <f t="shared" si="119"/>
        <v>.</v>
      </c>
      <c r="O932" s="231" t="str">
        <f t="shared" si="120"/>
        <v>.</v>
      </c>
      <c r="P932" s="232" t="str">
        <f t="shared" si="122"/>
        <v>.</v>
      </c>
      <c r="Q932" s="233" t="str">
        <f t="shared" si="123"/>
        <v>.</v>
      </c>
      <c r="R932" s="140"/>
      <c r="S932" s="140"/>
      <c r="T932" s="140"/>
      <c r="U932" s="140"/>
      <c r="V932" s="140"/>
      <c r="W932" s="140"/>
      <c r="X932" s="140"/>
      <c r="Y932" s="140"/>
      <c r="Z932" s="140"/>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row>
    <row r="933" spans="1:57" outlineLevel="1" x14ac:dyDescent="0.2">
      <c r="A933" s="234">
        <f>'Faults data'!A933</f>
        <v>916</v>
      </c>
      <c r="B933" s="320">
        <f>'Faults data'!B933</f>
        <v>0</v>
      </c>
      <c r="C933" s="223">
        <f>IFERROR(MATCH('Faults data'!F933,Lists!$C$11:$C$14,0),0)</f>
        <v>0</v>
      </c>
      <c r="D933" s="216">
        <f>VALUE('Faults data'!I933)</f>
        <v>0</v>
      </c>
      <c r="E933" s="224">
        <f t="shared" si="121"/>
        <v>0</v>
      </c>
      <c r="F933" s="224">
        <f>'Faults data'!M933</f>
        <v>0</v>
      </c>
      <c r="G933" s="224" t="str">
        <f>IF('Faults data'!N933=$G$17,$G$17,".")</f>
        <v>.</v>
      </c>
      <c r="H933" s="224" t="str">
        <f>IF(ISNUMBER('Faults data'!L933),'Faults data'!L933,".")</f>
        <v>.</v>
      </c>
      <c r="I933" s="224">
        <f>IF('Faults data'!S933=Lists!$F$11,0,1)</f>
        <v>1</v>
      </c>
      <c r="J933" s="240" t="str">
        <f t="shared" si="116"/>
        <v>.</v>
      </c>
      <c r="K933" s="241"/>
      <c r="L933" s="230" t="str">
        <f t="shared" si="117"/>
        <v>.</v>
      </c>
      <c r="M933" s="231" t="str">
        <f t="shared" si="118"/>
        <v>.</v>
      </c>
      <c r="N933" s="231" t="str">
        <f t="shared" si="119"/>
        <v>.</v>
      </c>
      <c r="O933" s="231" t="str">
        <f t="shared" si="120"/>
        <v>.</v>
      </c>
      <c r="P933" s="232" t="str">
        <f t="shared" si="122"/>
        <v>.</v>
      </c>
      <c r="Q933" s="233" t="str">
        <f t="shared" si="123"/>
        <v>.</v>
      </c>
      <c r="R933" s="140"/>
      <c r="S933" s="140"/>
      <c r="T933" s="140"/>
      <c r="U933" s="140"/>
      <c r="V933" s="140"/>
      <c r="W933" s="140"/>
      <c r="X933" s="140"/>
      <c r="Y933" s="140"/>
      <c r="Z933" s="140"/>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row>
    <row r="934" spans="1:57" outlineLevel="1" x14ac:dyDescent="0.2">
      <c r="A934" s="234">
        <f>'Faults data'!A934</f>
        <v>917</v>
      </c>
      <c r="B934" s="320">
        <f>'Faults data'!B934</f>
        <v>0</v>
      </c>
      <c r="C934" s="223">
        <f>IFERROR(MATCH('Faults data'!F934,Lists!$C$11:$C$14,0),0)</f>
        <v>0</v>
      </c>
      <c r="D934" s="216">
        <f>VALUE('Faults data'!I934)</f>
        <v>0</v>
      </c>
      <c r="E934" s="224">
        <f t="shared" si="121"/>
        <v>0</v>
      </c>
      <c r="F934" s="224">
        <f>'Faults data'!M934</f>
        <v>0</v>
      </c>
      <c r="G934" s="224" t="str">
        <f>IF('Faults data'!N934=$G$17,$G$17,".")</f>
        <v>.</v>
      </c>
      <c r="H934" s="224" t="str">
        <f>IF(ISNUMBER('Faults data'!L934),'Faults data'!L934,".")</f>
        <v>.</v>
      </c>
      <c r="I934" s="224">
        <f>IF('Faults data'!S934=Lists!$F$11,0,1)</f>
        <v>1</v>
      </c>
      <c r="J934" s="240" t="str">
        <f t="shared" si="116"/>
        <v>.</v>
      </c>
      <c r="K934" s="241"/>
      <c r="L934" s="230" t="str">
        <f t="shared" si="117"/>
        <v>.</v>
      </c>
      <c r="M934" s="231" t="str">
        <f t="shared" si="118"/>
        <v>.</v>
      </c>
      <c r="N934" s="231" t="str">
        <f t="shared" si="119"/>
        <v>.</v>
      </c>
      <c r="O934" s="231" t="str">
        <f t="shared" si="120"/>
        <v>.</v>
      </c>
      <c r="P934" s="232" t="str">
        <f t="shared" si="122"/>
        <v>.</v>
      </c>
      <c r="Q934" s="233" t="str">
        <f t="shared" si="123"/>
        <v>.</v>
      </c>
      <c r="R934" s="140"/>
      <c r="S934" s="140"/>
      <c r="T934" s="140"/>
      <c r="U934" s="140"/>
      <c r="V934" s="140"/>
      <c r="W934" s="140"/>
      <c r="X934" s="140"/>
      <c r="Y934" s="140"/>
      <c r="Z934" s="140"/>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row>
    <row r="935" spans="1:57" outlineLevel="1" x14ac:dyDescent="0.2">
      <c r="A935" s="234">
        <f>'Faults data'!A935</f>
        <v>918</v>
      </c>
      <c r="B935" s="320">
        <f>'Faults data'!B935</f>
        <v>0</v>
      </c>
      <c r="C935" s="223">
        <f>IFERROR(MATCH('Faults data'!F935,Lists!$C$11:$C$14,0),0)</f>
        <v>0</v>
      </c>
      <c r="D935" s="216">
        <f>VALUE('Faults data'!I935)</f>
        <v>0</v>
      </c>
      <c r="E935" s="224">
        <f t="shared" si="121"/>
        <v>0</v>
      </c>
      <c r="F935" s="224">
        <f>'Faults data'!M935</f>
        <v>0</v>
      </c>
      <c r="G935" s="224" t="str">
        <f>IF('Faults data'!N935=$G$17,$G$17,".")</f>
        <v>.</v>
      </c>
      <c r="H935" s="224" t="str">
        <f>IF(ISNUMBER('Faults data'!L935),'Faults data'!L935,".")</f>
        <v>.</v>
      </c>
      <c r="I935" s="224">
        <f>IF('Faults data'!S935=Lists!$F$11,0,1)</f>
        <v>1</v>
      </c>
      <c r="J935" s="240" t="str">
        <f t="shared" si="116"/>
        <v>.</v>
      </c>
      <c r="K935" s="241"/>
      <c r="L935" s="230" t="str">
        <f t="shared" si="117"/>
        <v>.</v>
      </c>
      <c r="M935" s="231" t="str">
        <f t="shared" si="118"/>
        <v>.</v>
      </c>
      <c r="N935" s="231" t="str">
        <f t="shared" si="119"/>
        <v>.</v>
      </c>
      <c r="O935" s="231" t="str">
        <f t="shared" si="120"/>
        <v>.</v>
      </c>
      <c r="P935" s="232" t="str">
        <f t="shared" si="122"/>
        <v>.</v>
      </c>
      <c r="Q935" s="233" t="str">
        <f t="shared" si="123"/>
        <v>.</v>
      </c>
      <c r="R935" s="140"/>
      <c r="S935" s="140"/>
      <c r="T935" s="140"/>
      <c r="U935" s="140"/>
      <c r="V935" s="140"/>
      <c r="W935" s="140"/>
      <c r="X935" s="140"/>
      <c r="Y935" s="140"/>
      <c r="Z935" s="140"/>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row>
    <row r="936" spans="1:57" outlineLevel="1" x14ac:dyDescent="0.2">
      <c r="A936" s="234">
        <f>'Faults data'!A936</f>
        <v>919</v>
      </c>
      <c r="B936" s="320">
        <f>'Faults data'!B936</f>
        <v>0</v>
      </c>
      <c r="C936" s="223">
        <f>IFERROR(MATCH('Faults data'!F936,Lists!$C$11:$C$14,0),0)</f>
        <v>0</v>
      </c>
      <c r="D936" s="216">
        <f>VALUE('Faults data'!I936)</f>
        <v>0</v>
      </c>
      <c r="E936" s="224">
        <f t="shared" si="121"/>
        <v>0</v>
      </c>
      <c r="F936" s="224">
        <f>'Faults data'!M936</f>
        <v>0</v>
      </c>
      <c r="G936" s="224" t="str">
        <f>IF('Faults data'!N936=$G$17,$G$17,".")</f>
        <v>.</v>
      </c>
      <c r="H936" s="224" t="str">
        <f>IF(ISNUMBER('Faults data'!L936),'Faults data'!L936,".")</f>
        <v>.</v>
      </c>
      <c r="I936" s="224">
        <f>IF('Faults data'!S936=Lists!$F$11,0,1)</f>
        <v>1</v>
      </c>
      <c r="J936" s="240" t="str">
        <f t="shared" si="116"/>
        <v>.</v>
      </c>
      <c r="K936" s="241"/>
      <c r="L936" s="230" t="str">
        <f t="shared" si="117"/>
        <v>.</v>
      </c>
      <c r="M936" s="231" t="str">
        <f t="shared" si="118"/>
        <v>.</v>
      </c>
      <c r="N936" s="231" t="str">
        <f t="shared" si="119"/>
        <v>.</v>
      </c>
      <c r="O936" s="231" t="str">
        <f t="shared" si="120"/>
        <v>.</v>
      </c>
      <c r="P936" s="232" t="str">
        <f t="shared" si="122"/>
        <v>.</v>
      </c>
      <c r="Q936" s="233" t="str">
        <f t="shared" si="123"/>
        <v>.</v>
      </c>
      <c r="R936" s="140"/>
      <c r="S936" s="140"/>
      <c r="T936" s="140"/>
      <c r="U936" s="140"/>
      <c r="V936" s="140"/>
      <c r="W936" s="140"/>
      <c r="X936" s="140"/>
      <c r="Y936" s="140"/>
      <c r="Z936" s="140"/>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row>
    <row r="937" spans="1:57" outlineLevel="1" x14ac:dyDescent="0.2">
      <c r="A937" s="234">
        <f>'Faults data'!A937</f>
        <v>920</v>
      </c>
      <c r="B937" s="320">
        <f>'Faults data'!B937</f>
        <v>0</v>
      </c>
      <c r="C937" s="223">
        <f>IFERROR(MATCH('Faults data'!F937,Lists!$C$11:$C$14,0),0)</f>
        <v>0</v>
      </c>
      <c r="D937" s="216">
        <f>VALUE('Faults data'!I937)</f>
        <v>0</v>
      </c>
      <c r="E937" s="224">
        <f t="shared" si="121"/>
        <v>0</v>
      </c>
      <c r="F937" s="224">
        <f>'Faults data'!M937</f>
        <v>0</v>
      </c>
      <c r="G937" s="224" t="str">
        <f>IF('Faults data'!N937=$G$17,$G$17,".")</f>
        <v>.</v>
      </c>
      <c r="H937" s="224" t="str">
        <f>IF(ISNUMBER('Faults data'!L937),'Faults data'!L937,".")</f>
        <v>.</v>
      </c>
      <c r="I937" s="224">
        <f>IF('Faults data'!S937=Lists!$F$11,0,1)</f>
        <v>1</v>
      </c>
      <c r="J937" s="240" t="str">
        <f t="shared" si="116"/>
        <v>.</v>
      </c>
      <c r="K937" s="241"/>
      <c r="L937" s="230" t="str">
        <f t="shared" si="117"/>
        <v>.</v>
      </c>
      <c r="M937" s="231" t="str">
        <f t="shared" si="118"/>
        <v>.</v>
      </c>
      <c r="N937" s="231" t="str">
        <f t="shared" si="119"/>
        <v>.</v>
      </c>
      <c r="O937" s="231" t="str">
        <f t="shared" si="120"/>
        <v>.</v>
      </c>
      <c r="P937" s="232" t="str">
        <f t="shared" si="122"/>
        <v>.</v>
      </c>
      <c r="Q937" s="233" t="str">
        <f t="shared" si="123"/>
        <v>.</v>
      </c>
      <c r="R937" s="140"/>
      <c r="S937" s="140"/>
      <c r="T937" s="140"/>
      <c r="U937" s="140"/>
      <c r="V937" s="140"/>
      <c r="W937" s="140"/>
      <c r="X937" s="140"/>
      <c r="Y937" s="140"/>
      <c r="Z937" s="140"/>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row>
    <row r="938" spans="1:57" outlineLevel="1" x14ac:dyDescent="0.2">
      <c r="A938" s="234">
        <f>'Faults data'!A938</f>
        <v>921</v>
      </c>
      <c r="B938" s="320">
        <f>'Faults data'!B938</f>
        <v>0</v>
      </c>
      <c r="C938" s="223">
        <f>IFERROR(MATCH('Faults data'!F938,Lists!$C$11:$C$14,0),0)</f>
        <v>0</v>
      </c>
      <c r="D938" s="216">
        <f>VALUE('Faults data'!I938)</f>
        <v>0</v>
      </c>
      <c r="E938" s="224">
        <f t="shared" si="121"/>
        <v>0</v>
      </c>
      <c r="F938" s="224">
        <f>'Faults data'!M938</f>
        <v>0</v>
      </c>
      <c r="G938" s="224" t="str">
        <f>IF('Faults data'!N938=$G$17,$G$17,".")</f>
        <v>.</v>
      </c>
      <c r="H938" s="224" t="str">
        <f>IF(ISNUMBER('Faults data'!L938),'Faults data'!L938,".")</f>
        <v>.</v>
      </c>
      <c r="I938" s="224">
        <f>IF('Faults data'!S938=Lists!$F$11,0,1)</f>
        <v>1</v>
      </c>
      <c r="J938" s="240" t="str">
        <f t="shared" si="116"/>
        <v>.</v>
      </c>
      <c r="K938" s="241"/>
      <c r="L938" s="230" t="str">
        <f t="shared" si="117"/>
        <v>.</v>
      </c>
      <c r="M938" s="231" t="str">
        <f t="shared" si="118"/>
        <v>.</v>
      </c>
      <c r="N938" s="231" t="str">
        <f t="shared" si="119"/>
        <v>.</v>
      </c>
      <c r="O938" s="231" t="str">
        <f t="shared" si="120"/>
        <v>.</v>
      </c>
      <c r="P938" s="232" t="str">
        <f t="shared" si="122"/>
        <v>.</v>
      </c>
      <c r="Q938" s="233" t="str">
        <f t="shared" si="123"/>
        <v>.</v>
      </c>
      <c r="R938" s="140"/>
      <c r="S938" s="140"/>
      <c r="T938" s="140"/>
      <c r="U938" s="140"/>
      <c r="V938" s="140"/>
      <c r="W938" s="140"/>
      <c r="X938" s="140"/>
      <c r="Y938" s="140"/>
      <c r="Z938" s="140"/>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row>
    <row r="939" spans="1:57" outlineLevel="1" x14ac:dyDescent="0.2">
      <c r="A939" s="234">
        <f>'Faults data'!A939</f>
        <v>922</v>
      </c>
      <c r="B939" s="320">
        <f>'Faults data'!B939</f>
        <v>0</v>
      </c>
      <c r="C939" s="223">
        <f>IFERROR(MATCH('Faults data'!F939,Lists!$C$11:$C$14,0),0)</f>
        <v>0</v>
      </c>
      <c r="D939" s="216">
        <f>VALUE('Faults data'!I939)</f>
        <v>0</v>
      </c>
      <c r="E939" s="224">
        <f t="shared" si="121"/>
        <v>0</v>
      </c>
      <c r="F939" s="224">
        <f>'Faults data'!M939</f>
        <v>0</v>
      </c>
      <c r="G939" s="224" t="str">
        <f>IF('Faults data'!N939=$G$17,$G$17,".")</f>
        <v>.</v>
      </c>
      <c r="H939" s="224" t="str">
        <f>IF(ISNUMBER('Faults data'!L939),'Faults data'!L939,".")</f>
        <v>.</v>
      </c>
      <c r="I939" s="224">
        <f>IF('Faults data'!S939=Lists!$F$11,0,1)</f>
        <v>1</v>
      </c>
      <c r="J939" s="240" t="str">
        <f t="shared" si="116"/>
        <v>.</v>
      </c>
      <c r="K939" s="241"/>
      <c r="L939" s="230" t="str">
        <f t="shared" si="117"/>
        <v>.</v>
      </c>
      <c r="M939" s="231" t="str">
        <f t="shared" si="118"/>
        <v>.</v>
      </c>
      <c r="N939" s="231" t="str">
        <f t="shared" si="119"/>
        <v>.</v>
      </c>
      <c r="O939" s="231" t="str">
        <f t="shared" si="120"/>
        <v>.</v>
      </c>
      <c r="P939" s="232" t="str">
        <f t="shared" si="122"/>
        <v>.</v>
      </c>
      <c r="Q939" s="233" t="str">
        <f t="shared" si="123"/>
        <v>.</v>
      </c>
      <c r="R939" s="140"/>
      <c r="S939" s="140"/>
      <c r="T939" s="140"/>
      <c r="U939" s="140"/>
      <c r="V939" s="140"/>
      <c r="W939" s="140"/>
      <c r="X939" s="140"/>
      <c r="Y939" s="140"/>
      <c r="Z939" s="140"/>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row>
    <row r="940" spans="1:57" outlineLevel="1" x14ac:dyDescent="0.2">
      <c r="A940" s="234">
        <f>'Faults data'!A940</f>
        <v>923</v>
      </c>
      <c r="B940" s="320">
        <f>'Faults data'!B940</f>
        <v>0</v>
      </c>
      <c r="C940" s="223">
        <f>IFERROR(MATCH('Faults data'!F940,Lists!$C$11:$C$14,0),0)</f>
        <v>0</v>
      </c>
      <c r="D940" s="216">
        <f>VALUE('Faults data'!I940)</f>
        <v>0</v>
      </c>
      <c r="E940" s="224">
        <f t="shared" si="121"/>
        <v>0</v>
      </c>
      <c r="F940" s="224">
        <f>'Faults data'!M940</f>
        <v>0</v>
      </c>
      <c r="G940" s="224" t="str">
        <f>IF('Faults data'!N940=$G$17,$G$17,".")</f>
        <v>.</v>
      </c>
      <c r="H940" s="224" t="str">
        <f>IF(ISNUMBER('Faults data'!L940),'Faults data'!L940,".")</f>
        <v>.</v>
      </c>
      <c r="I940" s="224">
        <f>IF('Faults data'!S940=Lists!$F$11,0,1)</f>
        <v>1</v>
      </c>
      <c r="J940" s="240" t="str">
        <f t="shared" si="116"/>
        <v>.</v>
      </c>
      <c r="K940" s="241"/>
      <c r="L940" s="230" t="str">
        <f t="shared" si="117"/>
        <v>.</v>
      </c>
      <c r="M940" s="231" t="str">
        <f t="shared" si="118"/>
        <v>.</v>
      </c>
      <c r="N940" s="231" t="str">
        <f t="shared" si="119"/>
        <v>.</v>
      </c>
      <c r="O940" s="231" t="str">
        <f t="shared" si="120"/>
        <v>.</v>
      </c>
      <c r="P940" s="232" t="str">
        <f t="shared" si="122"/>
        <v>.</v>
      </c>
      <c r="Q940" s="233" t="str">
        <f t="shared" si="123"/>
        <v>.</v>
      </c>
      <c r="R940" s="140"/>
      <c r="S940" s="140"/>
      <c r="T940" s="140"/>
      <c r="U940" s="140"/>
      <c r="V940" s="140"/>
      <c r="W940" s="140"/>
      <c r="X940" s="140"/>
      <c r="Y940" s="140"/>
      <c r="Z940" s="1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row>
    <row r="941" spans="1:57" outlineLevel="1" x14ac:dyDescent="0.2">
      <c r="A941" s="234">
        <f>'Faults data'!A941</f>
        <v>924</v>
      </c>
      <c r="B941" s="320">
        <f>'Faults data'!B941</f>
        <v>0</v>
      </c>
      <c r="C941" s="223">
        <f>IFERROR(MATCH('Faults data'!F941,Lists!$C$11:$C$14,0),0)</f>
        <v>0</v>
      </c>
      <c r="D941" s="216">
        <f>VALUE('Faults data'!I941)</f>
        <v>0</v>
      </c>
      <c r="E941" s="224">
        <f t="shared" si="121"/>
        <v>0</v>
      </c>
      <c r="F941" s="224">
        <f>'Faults data'!M941</f>
        <v>0</v>
      </c>
      <c r="G941" s="224" t="str">
        <f>IF('Faults data'!N941=$G$17,$G$17,".")</f>
        <v>.</v>
      </c>
      <c r="H941" s="224" t="str">
        <f>IF(ISNUMBER('Faults data'!L941),'Faults data'!L941,".")</f>
        <v>.</v>
      </c>
      <c r="I941" s="224">
        <f>IF('Faults data'!S941=Lists!$F$11,0,1)</f>
        <v>1</v>
      </c>
      <c r="J941" s="240" t="str">
        <f t="shared" si="116"/>
        <v>.</v>
      </c>
      <c r="K941" s="241"/>
      <c r="L941" s="230" t="str">
        <f t="shared" si="117"/>
        <v>.</v>
      </c>
      <c r="M941" s="231" t="str">
        <f t="shared" si="118"/>
        <v>.</v>
      </c>
      <c r="N941" s="231" t="str">
        <f t="shared" si="119"/>
        <v>.</v>
      </c>
      <c r="O941" s="231" t="str">
        <f t="shared" si="120"/>
        <v>.</v>
      </c>
      <c r="P941" s="232" t="str">
        <f t="shared" si="122"/>
        <v>.</v>
      </c>
      <c r="Q941" s="233" t="str">
        <f t="shared" si="123"/>
        <v>.</v>
      </c>
      <c r="R941" s="140"/>
      <c r="S941" s="140"/>
      <c r="T941" s="140"/>
      <c r="U941" s="140"/>
      <c r="V941" s="140"/>
      <c r="W941" s="140"/>
      <c r="X941" s="140"/>
      <c r="Y941" s="140"/>
      <c r="Z941" s="140"/>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row>
    <row r="942" spans="1:57" outlineLevel="1" x14ac:dyDescent="0.2">
      <c r="A942" s="234">
        <f>'Faults data'!A942</f>
        <v>925</v>
      </c>
      <c r="B942" s="320">
        <f>'Faults data'!B942</f>
        <v>0</v>
      </c>
      <c r="C942" s="223">
        <f>IFERROR(MATCH('Faults data'!F942,Lists!$C$11:$C$14,0),0)</f>
        <v>0</v>
      </c>
      <c r="D942" s="216">
        <f>VALUE('Faults data'!I942)</f>
        <v>0</v>
      </c>
      <c r="E942" s="224">
        <f t="shared" si="121"/>
        <v>0</v>
      </c>
      <c r="F942" s="224">
        <f>'Faults data'!M942</f>
        <v>0</v>
      </c>
      <c r="G942" s="224" t="str">
        <f>IF('Faults data'!N942=$G$17,$G$17,".")</f>
        <v>.</v>
      </c>
      <c r="H942" s="224" t="str">
        <f>IF(ISNUMBER('Faults data'!L942),'Faults data'!L942,".")</f>
        <v>.</v>
      </c>
      <c r="I942" s="224">
        <f>IF('Faults data'!S942=Lists!$F$11,0,1)</f>
        <v>1</v>
      </c>
      <c r="J942" s="240" t="str">
        <f t="shared" si="116"/>
        <v>.</v>
      </c>
      <c r="K942" s="241"/>
      <c r="L942" s="230" t="str">
        <f t="shared" si="117"/>
        <v>.</v>
      </c>
      <c r="M942" s="231" t="str">
        <f t="shared" si="118"/>
        <v>.</v>
      </c>
      <c r="N942" s="231" t="str">
        <f t="shared" si="119"/>
        <v>.</v>
      </c>
      <c r="O942" s="231" t="str">
        <f t="shared" si="120"/>
        <v>.</v>
      </c>
      <c r="P942" s="232" t="str">
        <f t="shared" si="122"/>
        <v>.</v>
      </c>
      <c r="Q942" s="233" t="str">
        <f t="shared" si="123"/>
        <v>.</v>
      </c>
      <c r="R942" s="140"/>
      <c r="S942" s="140"/>
      <c r="T942" s="140"/>
      <c r="U942" s="140"/>
      <c r="V942" s="140"/>
      <c r="W942" s="140"/>
      <c r="X942" s="140"/>
      <c r="Y942" s="140"/>
      <c r="Z942" s="140"/>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row>
    <row r="943" spans="1:57" outlineLevel="1" x14ac:dyDescent="0.2">
      <c r="A943" s="234">
        <f>'Faults data'!A943</f>
        <v>926</v>
      </c>
      <c r="B943" s="320">
        <f>'Faults data'!B943</f>
        <v>0</v>
      </c>
      <c r="C943" s="223">
        <f>IFERROR(MATCH('Faults data'!F943,Lists!$C$11:$C$14,0),0)</f>
        <v>0</v>
      </c>
      <c r="D943" s="216">
        <f>VALUE('Faults data'!I943)</f>
        <v>0</v>
      </c>
      <c r="E943" s="224">
        <f t="shared" si="121"/>
        <v>0</v>
      </c>
      <c r="F943" s="224">
        <f>'Faults data'!M943</f>
        <v>0</v>
      </c>
      <c r="G943" s="224" t="str">
        <f>IF('Faults data'!N943=$G$17,$G$17,".")</f>
        <v>.</v>
      </c>
      <c r="H943" s="224" t="str">
        <f>IF(ISNUMBER('Faults data'!L943),'Faults data'!L943,".")</f>
        <v>.</v>
      </c>
      <c r="I943" s="224">
        <f>IF('Faults data'!S943=Lists!$F$11,0,1)</f>
        <v>1</v>
      </c>
      <c r="J943" s="240" t="str">
        <f t="shared" si="116"/>
        <v>.</v>
      </c>
      <c r="K943" s="241"/>
      <c r="L943" s="230" t="str">
        <f t="shared" si="117"/>
        <v>.</v>
      </c>
      <c r="M943" s="231" t="str">
        <f t="shared" si="118"/>
        <v>.</v>
      </c>
      <c r="N943" s="231" t="str">
        <f t="shared" si="119"/>
        <v>.</v>
      </c>
      <c r="O943" s="231" t="str">
        <f t="shared" si="120"/>
        <v>.</v>
      </c>
      <c r="P943" s="232" t="str">
        <f t="shared" si="122"/>
        <v>.</v>
      </c>
      <c r="Q943" s="233" t="str">
        <f t="shared" si="123"/>
        <v>.</v>
      </c>
      <c r="R943" s="140"/>
      <c r="S943" s="140"/>
      <c r="T943" s="140"/>
      <c r="U943" s="140"/>
      <c r="V943" s="140"/>
      <c r="W943" s="140"/>
      <c r="X943" s="140"/>
      <c r="Y943" s="140"/>
      <c r="Z943" s="140"/>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row>
    <row r="944" spans="1:57" outlineLevel="1" x14ac:dyDescent="0.2">
      <c r="A944" s="234">
        <f>'Faults data'!A944</f>
        <v>927</v>
      </c>
      <c r="B944" s="320">
        <f>'Faults data'!B944</f>
        <v>0</v>
      </c>
      <c r="C944" s="223">
        <f>IFERROR(MATCH('Faults data'!F944,Lists!$C$11:$C$14,0),0)</f>
        <v>0</v>
      </c>
      <c r="D944" s="216">
        <f>VALUE('Faults data'!I944)</f>
        <v>0</v>
      </c>
      <c r="E944" s="224">
        <f t="shared" si="121"/>
        <v>0</v>
      </c>
      <c r="F944" s="224">
        <f>'Faults data'!M944</f>
        <v>0</v>
      </c>
      <c r="G944" s="224" t="str">
        <f>IF('Faults data'!N944=$G$17,$G$17,".")</f>
        <v>.</v>
      </c>
      <c r="H944" s="224" t="str">
        <f>IF(ISNUMBER('Faults data'!L944),'Faults data'!L944,".")</f>
        <v>.</v>
      </c>
      <c r="I944" s="224">
        <f>IF('Faults data'!S944=Lists!$F$11,0,1)</f>
        <v>1</v>
      </c>
      <c r="J944" s="240" t="str">
        <f t="shared" si="116"/>
        <v>.</v>
      </c>
      <c r="K944" s="241"/>
      <c r="L944" s="230" t="str">
        <f t="shared" si="117"/>
        <v>.</v>
      </c>
      <c r="M944" s="231" t="str">
        <f t="shared" si="118"/>
        <v>.</v>
      </c>
      <c r="N944" s="231" t="str">
        <f t="shared" si="119"/>
        <v>.</v>
      </c>
      <c r="O944" s="231" t="str">
        <f t="shared" si="120"/>
        <v>.</v>
      </c>
      <c r="P944" s="232" t="str">
        <f t="shared" si="122"/>
        <v>.</v>
      </c>
      <c r="Q944" s="233" t="str">
        <f t="shared" si="123"/>
        <v>.</v>
      </c>
      <c r="R944" s="140"/>
      <c r="S944" s="140"/>
      <c r="T944" s="140"/>
      <c r="U944" s="140"/>
      <c r="V944" s="140"/>
      <c r="W944" s="140"/>
      <c r="X944" s="140"/>
      <c r="Y944" s="140"/>
      <c r="Z944" s="140"/>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row>
    <row r="945" spans="1:57" outlineLevel="1" x14ac:dyDescent="0.2">
      <c r="A945" s="234">
        <f>'Faults data'!A945</f>
        <v>928</v>
      </c>
      <c r="B945" s="320">
        <f>'Faults data'!B945</f>
        <v>0</v>
      </c>
      <c r="C945" s="223">
        <f>IFERROR(MATCH('Faults data'!F945,Lists!$C$11:$C$14,0),0)</f>
        <v>0</v>
      </c>
      <c r="D945" s="216">
        <f>VALUE('Faults data'!I945)</f>
        <v>0</v>
      </c>
      <c r="E945" s="224">
        <f t="shared" si="121"/>
        <v>0</v>
      </c>
      <c r="F945" s="224">
        <f>'Faults data'!M945</f>
        <v>0</v>
      </c>
      <c r="G945" s="224" t="str">
        <f>IF('Faults data'!N945=$G$17,$G$17,".")</f>
        <v>.</v>
      </c>
      <c r="H945" s="224" t="str">
        <f>IF(ISNUMBER('Faults data'!L945),'Faults data'!L945,".")</f>
        <v>.</v>
      </c>
      <c r="I945" s="224">
        <f>IF('Faults data'!S945=Lists!$F$11,0,1)</f>
        <v>1</v>
      </c>
      <c r="J945" s="240" t="str">
        <f t="shared" si="116"/>
        <v>.</v>
      </c>
      <c r="K945" s="241"/>
      <c r="L945" s="230" t="str">
        <f t="shared" si="117"/>
        <v>.</v>
      </c>
      <c r="M945" s="231" t="str">
        <f t="shared" si="118"/>
        <v>.</v>
      </c>
      <c r="N945" s="231" t="str">
        <f t="shared" si="119"/>
        <v>.</v>
      </c>
      <c r="O945" s="231" t="str">
        <f t="shared" si="120"/>
        <v>.</v>
      </c>
      <c r="P945" s="232" t="str">
        <f t="shared" si="122"/>
        <v>.</v>
      </c>
      <c r="Q945" s="233" t="str">
        <f t="shared" si="123"/>
        <v>.</v>
      </c>
      <c r="R945" s="140"/>
      <c r="S945" s="140"/>
      <c r="T945" s="140"/>
      <c r="U945" s="140"/>
      <c r="V945" s="140"/>
      <c r="W945" s="140"/>
      <c r="X945" s="140"/>
      <c r="Y945" s="140"/>
      <c r="Z945" s="140"/>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row>
    <row r="946" spans="1:57" outlineLevel="1" x14ac:dyDescent="0.2">
      <c r="A946" s="234">
        <f>'Faults data'!A946</f>
        <v>929</v>
      </c>
      <c r="B946" s="320">
        <f>'Faults data'!B946</f>
        <v>0</v>
      </c>
      <c r="C946" s="223">
        <f>IFERROR(MATCH('Faults data'!F946,Lists!$C$11:$C$14,0),0)</f>
        <v>0</v>
      </c>
      <c r="D946" s="216">
        <f>VALUE('Faults data'!I946)</f>
        <v>0</v>
      </c>
      <c r="E946" s="224">
        <f t="shared" si="121"/>
        <v>0</v>
      </c>
      <c r="F946" s="224">
        <f>'Faults data'!M946</f>
        <v>0</v>
      </c>
      <c r="G946" s="224" t="str">
        <f>IF('Faults data'!N946=$G$17,$G$17,".")</f>
        <v>.</v>
      </c>
      <c r="H946" s="224" t="str">
        <f>IF(ISNUMBER('Faults data'!L946),'Faults data'!L946,".")</f>
        <v>.</v>
      </c>
      <c r="I946" s="224">
        <f>IF('Faults data'!S946=Lists!$F$11,0,1)</f>
        <v>1</v>
      </c>
      <c r="J946" s="240" t="str">
        <f t="shared" si="116"/>
        <v>.</v>
      </c>
      <c r="K946" s="241"/>
      <c r="L946" s="230" t="str">
        <f t="shared" si="117"/>
        <v>.</v>
      </c>
      <c r="M946" s="231" t="str">
        <f t="shared" si="118"/>
        <v>.</v>
      </c>
      <c r="N946" s="231" t="str">
        <f t="shared" si="119"/>
        <v>.</v>
      </c>
      <c r="O946" s="231" t="str">
        <f t="shared" si="120"/>
        <v>.</v>
      </c>
      <c r="P946" s="232" t="str">
        <f t="shared" si="122"/>
        <v>.</v>
      </c>
      <c r="Q946" s="233" t="str">
        <f t="shared" si="123"/>
        <v>.</v>
      </c>
      <c r="R946" s="140"/>
      <c r="S946" s="140"/>
      <c r="T946" s="140"/>
      <c r="U946" s="140"/>
      <c r="V946" s="140"/>
      <c r="W946" s="140"/>
      <c r="X946" s="140"/>
      <c r="Y946" s="140"/>
      <c r="Z946" s="140"/>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row>
    <row r="947" spans="1:57" outlineLevel="1" x14ac:dyDescent="0.2">
      <c r="A947" s="234">
        <f>'Faults data'!A947</f>
        <v>930</v>
      </c>
      <c r="B947" s="320">
        <f>'Faults data'!B947</f>
        <v>0</v>
      </c>
      <c r="C947" s="223">
        <f>IFERROR(MATCH('Faults data'!F947,Lists!$C$11:$C$14,0),0)</f>
        <v>0</v>
      </c>
      <c r="D947" s="216">
        <f>VALUE('Faults data'!I947)</f>
        <v>0</v>
      </c>
      <c r="E947" s="224">
        <f t="shared" si="121"/>
        <v>0</v>
      </c>
      <c r="F947" s="224">
        <f>'Faults data'!M947</f>
        <v>0</v>
      </c>
      <c r="G947" s="224" t="str">
        <f>IF('Faults data'!N947=$G$17,$G$17,".")</f>
        <v>.</v>
      </c>
      <c r="H947" s="224" t="str">
        <f>IF(ISNUMBER('Faults data'!L947),'Faults data'!L947,".")</f>
        <v>.</v>
      </c>
      <c r="I947" s="224">
        <f>IF('Faults data'!S947=Lists!$F$11,0,1)</f>
        <v>1</v>
      </c>
      <c r="J947" s="240" t="str">
        <f t="shared" si="116"/>
        <v>.</v>
      </c>
      <c r="K947" s="241"/>
      <c r="L947" s="230" t="str">
        <f t="shared" si="117"/>
        <v>.</v>
      </c>
      <c r="M947" s="231" t="str">
        <f t="shared" si="118"/>
        <v>.</v>
      </c>
      <c r="N947" s="231" t="str">
        <f t="shared" si="119"/>
        <v>.</v>
      </c>
      <c r="O947" s="231" t="str">
        <f t="shared" si="120"/>
        <v>.</v>
      </c>
      <c r="P947" s="232" t="str">
        <f t="shared" si="122"/>
        <v>.</v>
      </c>
      <c r="Q947" s="233" t="str">
        <f t="shared" si="123"/>
        <v>.</v>
      </c>
      <c r="R947" s="140"/>
      <c r="S947" s="140"/>
      <c r="T947" s="140"/>
      <c r="U947" s="140"/>
      <c r="V947" s="140"/>
      <c r="W947" s="140"/>
      <c r="X947" s="140"/>
      <c r="Y947" s="140"/>
      <c r="Z947" s="140"/>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row>
    <row r="948" spans="1:57" outlineLevel="1" x14ac:dyDescent="0.2">
      <c r="A948" s="234">
        <f>'Faults data'!A948</f>
        <v>931</v>
      </c>
      <c r="B948" s="320">
        <f>'Faults data'!B948</f>
        <v>0</v>
      </c>
      <c r="C948" s="223">
        <f>IFERROR(MATCH('Faults data'!F948,Lists!$C$11:$C$14,0),0)</f>
        <v>0</v>
      </c>
      <c r="D948" s="216">
        <f>VALUE('Faults data'!I948)</f>
        <v>0</v>
      </c>
      <c r="E948" s="224">
        <f t="shared" si="121"/>
        <v>0</v>
      </c>
      <c r="F948" s="224">
        <f>'Faults data'!M948</f>
        <v>0</v>
      </c>
      <c r="G948" s="224" t="str">
        <f>IF('Faults data'!N948=$G$17,$G$17,".")</f>
        <v>.</v>
      </c>
      <c r="H948" s="224" t="str">
        <f>IF(ISNUMBER('Faults data'!L948),'Faults data'!L948,".")</f>
        <v>.</v>
      </c>
      <c r="I948" s="224">
        <f>IF('Faults data'!S948=Lists!$F$11,0,1)</f>
        <v>1</v>
      </c>
      <c r="J948" s="240" t="str">
        <f t="shared" si="116"/>
        <v>.</v>
      </c>
      <c r="K948" s="241"/>
      <c r="L948" s="230" t="str">
        <f t="shared" si="117"/>
        <v>.</v>
      </c>
      <c r="M948" s="231" t="str">
        <f t="shared" si="118"/>
        <v>.</v>
      </c>
      <c r="N948" s="231" t="str">
        <f t="shared" si="119"/>
        <v>.</v>
      </c>
      <c r="O948" s="231" t="str">
        <f t="shared" si="120"/>
        <v>.</v>
      </c>
      <c r="P948" s="232" t="str">
        <f t="shared" si="122"/>
        <v>.</v>
      </c>
      <c r="Q948" s="233" t="str">
        <f t="shared" si="123"/>
        <v>.</v>
      </c>
      <c r="R948" s="140"/>
      <c r="S948" s="140"/>
      <c r="T948" s="140"/>
      <c r="U948" s="140"/>
      <c r="V948" s="140"/>
      <c r="W948" s="140"/>
      <c r="X948" s="140"/>
      <c r="Y948" s="140"/>
      <c r="Z948" s="140"/>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row>
    <row r="949" spans="1:57" outlineLevel="1" x14ac:dyDescent="0.2">
      <c r="A949" s="234">
        <f>'Faults data'!A949</f>
        <v>932</v>
      </c>
      <c r="B949" s="320">
        <f>'Faults data'!B949</f>
        <v>0</v>
      </c>
      <c r="C949" s="223">
        <f>IFERROR(MATCH('Faults data'!F949,Lists!$C$11:$C$14,0),0)</f>
        <v>0</v>
      </c>
      <c r="D949" s="216">
        <f>VALUE('Faults data'!I949)</f>
        <v>0</v>
      </c>
      <c r="E949" s="224">
        <f t="shared" si="121"/>
        <v>0</v>
      </c>
      <c r="F949" s="224">
        <f>'Faults data'!M949</f>
        <v>0</v>
      </c>
      <c r="G949" s="224" t="str">
        <f>IF('Faults data'!N949=$G$17,$G$17,".")</f>
        <v>.</v>
      </c>
      <c r="H949" s="224" t="str">
        <f>IF(ISNUMBER('Faults data'!L949),'Faults data'!L949,".")</f>
        <v>.</v>
      </c>
      <c r="I949" s="224">
        <f>IF('Faults data'!S949=Lists!$F$11,0,1)</f>
        <v>1</v>
      </c>
      <c r="J949" s="240" t="str">
        <f t="shared" si="116"/>
        <v>.</v>
      </c>
      <c r="K949" s="241"/>
      <c r="L949" s="230" t="str">
        <f t="shared" si="117"/>
        <v>.</v>
      </c>
      <c r="M949" s="231" t="str">
        <f t="shared" si="118"/>
        <v>.</v>
      </c>
      <c r="N949" s="231" t="str">
        <f t="shared" si="119"/>
        <v>.</v>
      </c>
      <c r="O949" s="231" t="str">
        <f t="shared" si="120"/>
        <v>.</v>
      </c>
      <c r="P949" s="232" t="str">
        <f t="shared" si="122"/>
        <v>.</v>
      </c>
      <c r="Q949" s="233" t="str">
        <f t="shared" si="123"/>
        <v>.</v>
      </c>
      <c r="R949" s="140"/>
      <c r="S949" s="140"/>
      <c r="T949" s="140"/>
      <c r="U949" s="140"/>
      <c r="V949" s="140"/>
      <c r="W949" s="140"/>
      <c r="X949" s="140"/>
      <c r="Y949" s="140"/>
      <c r="Z949" s="140"/>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row>
    <row r="950" spans="1:57" outlineLevel="1" x14ac:dyDescent="0.2">
      <c r="A950" s="234">
        <f>'Faults data'!A950</f>
        <v>933</v>
      </c>
      <c r="B950" s="320">
        <f>'Faults data'!B950</f>
        <v>0</v>
      </c>
      <c r="C950" s="223">
        <f>IFERROR(MATCH('Faults data'!F950,Lists!$C$11:$C$14,0),0)</f>
        <v>0</v>
      </c>
      <c r="D950" s="216">
        <f>VALUE('Faults data'!I950)</f>
        <v>0</v>
      </c>
      <c r="E950" s="224">
        <f t="shared" si="121"/>
        <v>0</v>
      </c>
      <c r="F950" s="224">
        <f>'Faults data'!M950</f>
        <v>0</v>
      </c>
      <c r="G950" s="224" t="str">
        <f>IF('Faults data'!N950=$G$17,$G$17,".")</f>
        <v>.</v>
      </c>
      <c r="H950" s="224" t="str">
        <f>IF(ISNUMBER('Faults data'!L950),'Faults data'!L950,".")</f>
        <v>.</v>
      </c>
      <c r="I950" s="224">
        <f>IF('Faults data'!S950=Lists!$F$11,0,1)</f>
        <v>1</v>
      </c>
      <c r="J950" s="240" t="str">
        <f t="shared" si="116"/>
        <v>.</v>
      </c>
      <c r="K950" s="241"/>
      <c r="L950" s="230" t="str">
        <f t="shared" si="117"/>
        <v>.</v>
      </c>
      <c r="M950" s="231" t="str">
        <f t="shared" si="118"/>
        <v>.</v>
      </c>
      <c r="N950" s="231" t="str">
        <f t="shared" si="119"/>
        <v>.</v>
      </c>
      <c r="O950" s="231" t="str">
        <f t="shared" si="120"/>
        <v>.</v>
      </c>
      <c r="P950" s="232" t="str">
        <f t="shared" si="122"/>
        <v>.</v>
      </c>
      <c r="Q950" s="233" t="str">
        <f t="shared" si="123"/>
        <v>.</v>
      </c>
      <c r="R950" s="140"/>
      <c r="S950" s="140"/>
      <c r="T950" s="140"/>
      <c r="U950" s="140"/>
      <c r="V950" s="140"/>
      <c r="W950" s="140"/>
      <c r="X950" s="140"/>
      <c r="Y950" s="140"/>
      <c r="Z950" s="14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row>
    <row r="951" spans="1:57" outlineLevel="1" x14ac:dyDescent="0.2">
      <c r="A951" s="234">
        <f>'Faults data'!A951</f>
        <v>934</v>
      </c>
      <c r="B951" s="320">
        <f>'Faults data'!B951</f>
        <v>0</v>
      </c>
      <c r="C951" s="223">
        <f>IFERROR(MATCH('Faults data'!F951,Lists!$C$11:$C$14,0),0)</f>
        <v>0</v>
      </c>
      <c r="D951" s="216">
        <f>VALUE('Faults data'!I951)</f>
        <v>0</v>
      </c>
      <c r="E951" s="224">
        <f t="shared" si="121"/>
        <v>0</v>
      </c>
      <c r="F951" s="224">
        <f>'Faults data'!M951</f>
        <v>0</v>
      </c>
      <c r="G951" s="224" t="str">
        <f>IF('Faults data'!N951=$G$17,$G$17,".")</f>
        <v>.</v>
      </c>
      <c r="H951" s="224" t="str">
        <f>IF(ISNUMBER('Faults data'!L951),'Faults data'!L951,".")</f>
        <v>.</v>
      </c>
      <c r="I951" s="224">
        <f>IF('Faults data'!S951=Lists!$F$11,0,1)</f>
        <v>1</v>
      </c>
      <c r="J951" s="240" t="str">
        <f t="shared" si="116"/>
        <v>.</v>
      </c>
      <c r="K951" s="241"/>
      <c r="L951" s="230" t="str">
        <f t="shared" si="117"/>
        <v>.</v>
      </c>
      <c r="M951" s="231" t="str">
        <f t="shared" si="118"/>
        <v>.</v>
      </c>
      <c r="N951" s="231" t="str">
        <f t="shared" si="119"/>
        <v>.</v>
      </c>
      <c r="O951" s="231" t="str">
        <f t="shared" si="120"/>
        <v>.</v>
      </c>
      <c r="P951" s="232" t="str">
        <f t="shared" si="122"/>
        <v>.</v>
      </c>
      <c r="Q951" s="233" t="str">
        <f t="shared" si="123"/>
        <v>.</v>
      </c>
      <c r="R951" s="140"/>
      <c r="S951" s="140"/>
      <c r="T951" s="140"/>
      <c r="U951" s="140"/>
      <c r="V951" s="140"/>
      <c r="W951" s="140"/>
      <c r="X951" s="140"/>
      <c r="Y951" s="140"/>
      <c r="Z951" s="140"/>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row>
    <row r="952" spans="1:57" outlineLevel="1" x14ac:dyDescent="0.2">
      <c r="A952" s="234">
        <f>'Faults data'!A952</f>
        <v>935</v>
      </c>
      <c r="B952" s="320">
        <f>'Faults data'!B952</f>
        <v>0</v>
      </c>
      <c r="C952" s="223">
        <f>IFERROR(MATCH('Faults data'!F952,Lists!$C$11:$C$14,0),0)</f>
        <v>0</v>
      </c>
      <c r="D952" s="216">
        <f>VALUE('Faults data'!I952)</f>
        <v>0</v>
      </c>
      <c r="E952" s="224">
        <f t="shared" si="121"/>
        <v>0</v>
      </c>
      <c r="F952" s="224">
        <f>'Faults data'!M952</f>
        <v>0</v>
      </c>
      <c r="G952" s="224" t="str">
        <f>IF('Faults data'!N952=$G$17,$G$17,".")</f>
        <v>.</v>
      </c>
      <c r="H952" s="224" t="str">
        <f>IF(ISNUMBER('Faults data'!L952),'Faults data'!L952,".")</f>
        <v>.</v>
      </c>
      <c r="I952" s="224">
        <f>IF('Faults data'!S952=Lists!$F$11,0,1)</f>
        <v>1</v>
      </c>
      <c r="J952" s="240" t="str">
        <f t="shared" si="116"/>
        <v>.</v>
      </c>
      <c r="K952" s="241"/>
      <c r="L952" s="230" t="str">
        <f t="shared" si="117"/>
        <v>.</v>
      </c>
      <c r="M952" s="231" t="str">
        <f t="shared" si="118"/>
        <v>.</v>
      </c>
      <c r="N952" s="231" t="str">
        <f t="shared" si="119"/>
        <v>.</v>
      </c>
      <c r="O952" s="231" t="str">
        <f t="shared" si="120"/>
        <v>.</v>
      </c>
      <c r="P952" s="232" t="str">
        <f t="shared" si="122"/>
        <v>.</v>
      </c>
      <c r="Q952" s="233" t="str">
        <f t="shared" si="123"/>
        <v>.</v>
      </c>
      <c r="R952" s="140"/>
      <c r="S952" s="140"/>
      <c r="T952" s="140"/>
      <c r="U952" s="140"/>
      <c r="V952" s="140"/>
      <c r="W952" s="140"/>
      <c r="X952" s="140"/>
      <c r="Y952" s="140"/>
      <c r="Z952" s="140"/>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row>
    <row r="953" spans="1:57" outlineLevel="1" x14ac:dyDescent="0.2">
      <c r="A953" s="234">
        <f>'Faults data'!A953</f>
        <v>936</v>
      </c>
      <c r="B953" s="320">
        <f>'Faults data'!B953</f>
        <v>0</v>
      </c>
      <c r="C953" s="223">
        <f>IFERROR(MATCH('Faults data'!F953,Lists!$C$11:$C$14,0),0)</f>
        <v>0</v>
      </c>
      <c r="D953" s="216">
        <f>VALUE('Faults data'!I953)</f>
        <v>0</v>
      </c>
      <c r="E953" s="224">
        <f t="shared" si="121"/>
        <v>0</v>
      </c>
      <c r="F953" s="224">
        <f>'Faults data'!M953</f>
        <v>0</v>
      </c>
      <c r="G953" s="224" t="str">
        <f>IF('Faults data'!N953=$G$17,$G$17,".")</f>
        <v>.</v>
      </c>
      <c r="H953" s="224" t="str">
        <f>IF(ISNUMBER('Faults data'!L953),'Faults data'!L953,".")</f>
        <v>.</v>
      </c>
      <c r="I953" s="224">
        <f>IF('Faults data'!S953=Lists!$F$11,0,1)</f>
        <v>1</v>
      </c>
      <c r="J953" s="240" t="str">
        <f t="shared" si="116"/>
        <v>.</v>
      </c>
      <c r="K953" s="241"/>
      <c r="L953" s="230" t="str">
        <f t="shared" si="117"/>
        <v>.</v>
      </c>
      <c r="M953" s="231" t="str">
        <f t="shared" si="118"/>
        <v>.</v>
      </c>
      <c r="N953" s="231" t="str">
        <f t="shared" si="119"/>
        <v>.</v>
      </c>
      <c r="O953" s="231" t="str">
        <f t="shared" si="120"/>
        <v>.</v>
      </c>
      <c r="P953" s="232" t="str">
        <f t="shared" si="122"/>
        <v>.</v>
      </c>
      <c r="Q953" s="233" t="str">
        <f t="shared" si="123"/>
        <v>.</v>
      </c>
      <c r="R953" s="140"/>
      <c r="S953" s="140"/>
      <c r="T953" s="140"/>
      <c r="U953" s="140"/>
      <c r="V953" s="140"/>
      <c r="W953" s="140"/>
      <c r="X953" s="140"/>
      <c r="Y953" s="140"/>
      <c r="Z953" s="140"/>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row>
    <row r="954" spans="1:57" outlineLevel="1" x14ac:dyDescent="0.2">
      <c r="A954" s="234">
        <f>'Faults data'!A954</f>
        <v>937</v>
      </c>
      <c r="B954" s="320">
        <f>'Faults data'!B954</f>
        <v>0</v>
      </c>
      <c r="C954" s="223">
        <f>IFERROR(MATCH('Faults data'!F954,Lists!$C$11:$C$14,0),0)</f>
        <v>0</v>
      </c>
      <c r="D954" s="216">
        <f>VALUE('Faults data'!I954)</f>
        <v>0</v>
      </c>
      <c r="E954" s="224">
        <f t="shared" si="121"/>
        <v>0</v>
      </c>
      <c r="F954" s="224">
        <f>'Faults data'!M954</f>
        <v>0</v>
      </c>
      <c r="G954" s="224" t="str">
        <f>IF('Faults data'!N954=$G$17,$G$17,".")</f>
        <v>.</v>
      </c>
      <c r="H954" s="224" t="str">
        <f>IF(ISNUMBER('Faults data'!L954),'Faults data'!L954,".")</f>
        <v>.</v>
      </c>
      <c r="I954" s="224">
        <f>IF('Faults data'!S954=Lists!$F$11,0,1)</f>
        <v>1</v>
      </c>
      <c r="J954" s="240" t="str">
        <f t="shared" si="116"/>
        <v>.</v>
      </c>
      <c r="K954" s="241"/>
      <c r="L954" s="230" t="str">
        <f t="shared" si="117"/>
        <v>.</v>
      </c>
      <c r="M954" s="231" t="str">
        <f t="shared" si="118"/>
        <v>.</v>
      </c>
      <c r="N954" s="231" t="str">
        <f t="shared" si="119"/>
        <v>.</v>
      </c>
      <c r="O954" s="231" t="str">
        <f t="shared" si="120"/>
        <v>.</v>
      </c>
      <c r="P954" s="232" t="str">
        <f t="shared" si="122"/>
        <v>.</v>
      </c>
      <c r="Q954" s="233" t="str">
        <f t="shared" si="123"/>
        <v>.</v>
      </c>
      <c r="R954" s="140"/>
      <c r="S954" s="140"/>
      <c r="T954" s="140"/>
      <c r="U954" s="140"/>
      <c r="V954" s="140"/>
      <c r="W954" s="140"/>
      <c r="X954" s="140"/>
      <c r="Y954" s="140"/>
      <c r="Z954" s="140"/>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row>
    <row r="955" spans="1:57" outlineLevel="1" x14ac:dyDescent="0.2">
      <c r="A955" s="234">
        <f>'Faults data'!A955</f>
        <v>938</v>
      </c>
      <c r="B955" s="320">
        <f>'Faults data'!B955</f>
        <v>0</v>
      </c>
      <c r="C955" s="223">
        <f>IFERROR(MATCH('Faults data'!F955,Lists!$C$11:$C$14,0),0)</f>
        <v>0</v>
      </c>
      <c r="D955" s="216">
        <f>VALUE('Faults data'!I955)</f>
        <v>0</v>
      </c>
      <c r="E955" s="224">
        <f t="shared" si="121"/>
        <v>0</v>
      </c>
      <c r="F955" s="224">
        <f>'Faults data'!M955</f>
        <v>0</v>
      </c>
      <c r="G955" s="224" t="str">
        <f>IF('Faults data'!N955=$G$17,$G$17,".")</f>
        <v>.</v>
      </c>
      <c r="H955" s="224" t="str">
        <f>IF(ISNUMBER('Faults data'!L955),'Faults data'!L955,".")</f>
        <v>.</v>
      </c>
      <c r="I955" s="224">
        <f>IF('Faults data'!S955=Lists!$F$11,0,1)</f>
        <v>1</v>
      </c>
      <c r="J955" s="240" t="str">
        <f t="shared" si="116"/>
        <v>.</v>
      </c>
      <c r="K955" s="241"/>
      <c r="L955" s="230" t="str">
        <f t="shared" si="117"/>
        <v>.</v>
      </c>
      <c r="M955" s="231" t="str">
        <f t="shared" si="118"/>
        <v>.</v>
      </c>
      <c r="N955" s="231" t="str">
        <f t="shared" si="119"/>
        <v>.</v>
      </c>
      <c r="O955" s="231" t="str">
        <f t="shared" si="120"/>
        <v>.</v>
      </c>
      <c r="P955" s="232" t="str">
        <f t="shared" si="122"/>
        <v>.</v>
      </c>
      <c r="Q955" s="233" t="str">
        <f t="shared" si="123"/>
        <v>.</v>
      </c>
      <c r="R955" s="140"/>
      <c r="S955" s="140"/>
      <c r="T955" s="140"/>
      <c r="U955" s="140"/>
      <c r="V955" s="140"/>
      <c r="W955" s="140"/>
      <c r="X955" s="140"/>
      <c r="Y955" s="140"/>
      <c r="Z955" s="140"/>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row>
    <row r="956" spans="1:57" outlineLevel="1" x14ac:dyDescent="0.2">
      <c r="A956" s="234">
        <f>'Faults data'!A956</f>
        <v>939</v>
      </c>
      <c r="B956" s="320">
        <f>'Faults data'!B956</f>
        <v>0</v>
      </c>
      <c r="C956" s="223">
        <f>IFERROR(MATCH('Faults data'!F956,Lists!$C$11:$C$14,0),0)</f>
        <v>0</v>
      </c>
      <c r="D956" s="216">
        <f>VALUE('Faults data'!I956)</f>
        <v>0</v>
      </c>
      <c r="E956" s="224">
        <f t="shared" si="121"/>
        <v>0</v>
      </c>
      <c r="F956" s="224">
        <f>'Faults data'!M956</f>
        <v>0</v>
      </c>
      <c r="G956" s="224" t="str">
        <f>IF('Faults data'!N956=$G$17,$G$17,".")</f>
        <v>.</v>
      </c>
      <c r="H956" s="224" t="str">
        <f>IF(ISNUMBER('Faults data'!L956),'Faults data'!L956,".")</f>
        <v>.</v>
      </c>
      <c r="I956" s="224">
        <f>IF('Faults data'!S956=Lists!$F$11,0,1)</f>
        <v>1</v>
      </c>
      <c r="J956" s="240" t="str">
        <f t="shared" si="116"/>
        <v>.</v>
      </c>
      <c r="K956" s="241"/>
      <c r="L956" s="230" t="str">
        <f t="shared" si="117"/>
        <v>.</v>
      </c>
      <c r="M956" s="231" t="str">
        <f t="shared" si="118"/>
        <v>.</v>
      </c>
      <c r="N956" s="231" t="str">
        <f t="shared" si="119"/>
        <v>.</v>
      </c>
      <c r="O956" s="231" t="str">
        <f t="shared" si="120"/>
        <v>.</v>
      </c>
      <c r="P956" s="232" t="str">
        <f t="shared" si="122"/>
        <v>.</v>
      </c>
      <c r="Q956" s="233" t="str">
        <f t="shared" si="123"/>
        <v>.</v>
      </c>
      <c r="R956" s="140"/>
      <c r="S956" s="140"/>
      <c r="T956" s="140"/>
      <c r="U956" s="140"/>
      <c r="V956" s="140"/>
      <c r="W956" s="140"/>
      <c r="X956" s="140"/>
      <c r="Y956" s="140"/>
      <c r="Z956" s="140"/>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row>
    <row r="957" spans="1:57" outlineLevel="1" x14ac:dyDescent="0.2">
      <c r="A957" s="234">
        <f>'Faults data'!A957</f>
        <v>940</v>
      </c>
      <c r="B957" s="320">
        <f>'Faults data'!B957</f>
        <v>0</v>
      </c>
      <c r="C957" s="223">
        <f>IFERROR(MATCH('Faults data'!F957,Lists!$C$11:$C$14,0),0)</f>
        <v>0</v>
      </c>
      <c r="D957" s="216">
        <f>VALUE('Faults data'!I957)</f>
        <v>0</v>
      </c>
      <c r="E957" s="224">
        <f t="shared" si="121"/>
        <v>0</v>
      </c>
      <c r="F957" s="224">
        <f>'Faults data'!M957</f>
        <v>0</v>
      </c>
      <c r="G957" s="224" t="str">
        <f>IF('Faults data'!N957=$G$17,$G$17,".")</f>
        <v>.</v>
      </c>
      <c r="H957" s="224" t="str">
        <f>IF(ISNUMBER('Faults data'!L957),'Faults data'!L957,".")</f>
        <v>.</v>
      </c>
      <c r="I957" s="224">
        <f>IF('Faults data'!S957=Lists!$F$11,0,1)</f>
        <v>1</v>
      </c>
      <c r="J957" s="240" t="str">
        <f t="shared" si="116"/>
        <v>.</v>
      </c>
      <c r="K957" s="241"/>
      <c r="L957" s="230" t="str">
        <f t="shared" si="117"/>
        <v>.</v>
      </c>
      <c r="M957" s="231" t="str">
        <f t="shared" si="118"/>
        <v>.</v>
      </c>
      <c r="N957" s="231" t="str">
        <f t="shared" si="119"/>
        <v>.</v>
      </c>
      <c r="O957" s="231" t="str">
        <f t="shared" si="120"/>
        <v>.</v>
      </c>
      <c r="P957" s="232" t="str">
        <f t="shared" si="122"/>
        <v>.</v>
      </c>
      <c r="Q957" s="233" t="str">
        <f t="shared" si="123"/>
        <v>.</v>
      </c>
      <c r="R957" s="140"/>
      <c r="S957" s="140"/>
      <c r="T957" s="140"/>
      <c r="U957" s="140"/>
      <c r="V957" s="140"/>
      <c r="W957" s="140"/>
      <c r="X957" s="140"/>
      <c r="Y957" s="140"/>
      <c r="Z957" s="140"/>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row>
    <row r="958" spans="1:57" outlineLevel="1" x14ac:dyDescent="0.2">
      <c r="A958" s="234">
        <f>'Faults data'!A958</f>
        <v>941</v>
      </c>
      <c r="B958" s="320">
        <f>'Faults data'!B958</f>
        <v>0</v>
      </c>
      <c r="C958" s="223">
        <f>IFERROR(MATCH('Faults data'!F958,Lists!$C$11:$C$14,0),0)</f>
        <v>0</v>
      </c>
      <c r="D958" s="216">
        <f>VALUE('Faults data'!I958)</f>
        <v>0</v>
      </c>
      <c r="E958" s="224">
        <f t="shared" si="121"/>
        <v>0</v>
      </c>
      <c r="F958" s="224">
        <f>'Faults data'!M958</f>
        <v>0</v>
      </c>
      <c r="G958" s="224" t="str">
        <f>IF('Faults data'!N958=$G$17,$G$17,".")</f>
        <v>.</v>
      </c>
      <c r="H958" s="224" t="str">
        <f>IF(ISNUMBER('Faults data'!L958),'Faults data'!L958,".")</f>
        <v>.</v>
      </c>
      <c r="I958" s="224">
        <f>IF('Faults data'!S958=Lists!$F$11,0,1)</f>
        <v>1</v>
      </c>
      <c r="J958" s="240" t="str">
        <f t="shared" si="116"/>
        <v>.</v>
      </c>
      <c r="K958" s="241"/>
      <c r="L958" s="230" t="str">
        <f t="shared" si="117"/>
        <v>.</v>
      </c>
      <c r="M958" s="231" t="str">
        <f t="shared" si="118"/>
        <v>.</v>
      </c>
      <c r="N958" s="231" t="str">
        <f t="shared" si="119"/>
        <v>.</v>
      </c>
      <c r="O958" s="231" t="str">
        <f t="shared" si="120"/>
        <v>.</v>
      </c>
      <c r="P958" s="232" t="str">
        <f t="shared" si="122"/>
        <v>.</v>
      </c>
      <c r="Q958" s="233" t="str">
        <f t="shared" si="123"/>
        <v>.</v>
      </c>
      <c r="R958" s="140"/>
      <c r="S958" s="140"/>
      <c r="T958" s="140"/>
      <c r="U958" s="140"/>
      <c r="V958" s="140"/>
      <c r="W958" s="140"/>
      <c r="X958" s="140"/>
      <c r="Y958" s="140"/>
      <c r="Z958" s="140"/>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row>
    <row r="959" spans="1:57" outlineLevel="1" x14ac:dyDescent="0.2">
      <c r="A959" s="234">
        <f>'Faults data'!A959</f>
        <v>942</v>
      </c>
      <c r="B959" s="320">
        <f>'Faults data'!B959</f>
        <v>0</v>
      </c>
      <c r="C959" s="223">
        <f>IFERROR(MATCH('Faults data'!F959,Lists!$C$11:$C$14,0),0)</f>
        <v>0</v>
      </c>
      <c r="D959" s="216">
        <f>VALUE('Faults data'!I959)</f>
        <v>0</v>
      </c>
      <c r="E959" s="224">
        <f t="shared" si="121"/>
        <v>0</v>
      </c>
      <c r="F959" s="224">
        <f>'Faults data'!M959</f>
        <v>0</v>
      </c>
      <c r="G959" s="224" t="str">
        <f>IF('Faults data'!N959=$G$17,$G$17,".")</f>
        <v>.</v>
      </c>
      <c r="H959" s="224" t="str">
        <f>IF(ISNUMBER('Faults data'!L959),'Faults data'!L959,".")</f>
        <v>.</v>
      </c>
      <c r="I959" s="224">
        <f>IF('Faults data'!S959=Lists!$F$11,0,1)</f>
        <v>1</v>
      </c>
      <c r="J959" s="240" t="str">
        <f t="shared" si="116"/>
        <v>.</v>
      </c>
      <c r="K959" s="241"/>
      <c r="L959" s="230" t="str">
        <f t="shared" si="117"/>
        <v>.</v>
      </c>
      <c r="M959" s="231" t="str">
        <f t="shared" si="118"/>
        <v>.</v>
      </c>
      <c r="N959" s="231" t="str">
        <f t="shared" si="119"/>
        <v>.</v>
      </c>
      <c r="O959" s="231" t="str">
        <f t="shared" si="120"/>
        <v>.</v>
      </c>
      <c r="P959" s="232" t="str">
        <f t="shared" si="122"/>
        <v>.</v>
      </c>
      <c r="Q959" s="233" t="str">
        <f t="shared" si="123"/>
        <v>.</v>
      </c>
      <c r="R959" s="140"/>
      <c r="S959" s="140"/>
      <c r="T959" s="140"/>
      <c r="U959" s="140"/>
      <c r="V959" s="140"/>
      <c r="W959" s="140"/>
      <c r="X959" s="140"/>
      <c r="Y959" s="140"/>
      <c r="Z959" s="140"/>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row>
    <row r="960" spans="1:57" outlineLevel="1" x14ac:dyDescent="0.2">
      <c r="A960" s="234">
        <f>'Faults data'!A960</f>
        <v>943</v>
      </c>
      <c r="B960" s="320">
        <f>'Faults data'!B960</f>
        <v>0</v>
      </c>
      <c r="C960" s="223">
        <f>IFERROR(MATCH('Faults data'!F960,Lists!$C$11:$C$14,0),0)</f>
        <v>0</v>
      </c>
      <c r="D960" s="216">
        <f>VALUE('Faults data'!I960)</f>
        <v>0</v>
      </c>
      <c r="E960" s="224">
        <f t="shared" si="121"/>
        <v>0</v>
      </c>
      <c r="F960" s="224">
        <f>'Faults data'!M960</f>
        <v>0</v>
      </c>
      <c r="G960" s="224" t="str">
        <f>IF('Faults data'!N960=$G$17,$G$17,".")</f>
        <v>.</v>
      </c>
      <c r="H960" s="224" t="str">
        <f>IF(ISNUMBER('Faults data'!L960),'Faults data'!L960,".")</f>
        <v>.</v>
      </c>
      <c r="I960" s="224">
        <f>IF('Faults data'!S960=Lists!$F$11,0,1)</f>
        <v>1</v>
      </c>
      <c r="J960" s="240" t="str">
        <f t="shared" si="116"/>
        <v>.</v>
      </c>
      <c r="K960" s="241"/>
      <c r="L960" s="230" t="str">
        <f t="shared" si="117"/>
        <v>.</v>
      </c>
      <c r="M960" s="231" t="str">
        <f t="shared" si="118"/>
        <v>.</v>
      </c>
      <c r="N960" s="231" t="str">
        <f t="shared" si="119"/>
        <v>.</v>
      </c>
      <c r="O960" s="231" t="str">
        <f t="shared" si="120"/>
        <v>.</v>
      </c>
      <c r="P960" s="232" t="str">
        <f t="shared" si="122"/>
        <v>.</v>
      </c>
      <c r="Q960" s="233" t="str">
        <f t="shared" si="123"/>
        <v>.</v>
      </c>
      <c r="R960" s="140"/>
      <c r="S960" s="140"/>
      <c r="T960" s="140"/>
      <c r="U960" s="140"/>
      <c r="V960" s="140"/>
      <c r="W960" s="140"/>
      <c r="X960" s="140"/>
      <c r="Y960" s="140"/>
      <c r="Z960" s="14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row>
    <row r="961" spans="1:57" outlineLevel="1" x14ac:dyDescent="0.2">
      <c r="A961" s="234">
        <f>'Faults data'!A961</f>
        <v>944</v>
      </c>
      <c r="B961" s="320">
        <f>'Faults data'!B961</f>
        <v>0</v>
      </c>
      <c r="C961" s="223">
        <f>IFERROR(MATCH('Faults data'!F961,Lists!$C$11:$C$14,0),0)</f>
        <v>0</v>
      </c>
      <c r="D961" s="216">
        <f>VALUE('Faults data'!I961)</f>
        <v>0</v>
      </c>
      <c r="E961" s="224">
        <f t="shared" si="121"/>
        <v>0</v>
      </c>
      <c r="F961" s="224">
        <f>'Faults data'!M961</f>
        <v>0</v>
      </c>
      <c r="G961" s="224" t="str">
        <f>IF('Faults data'!N961=$G$17,$G$17,".")</f>
        <v>.</v>
      </c>
      <c r="H961" s="224" t="str">
        <f>IF(ISNUMBER('Faults data'!L961),'Faults data'!L961,".")</f>
        <v>.</v>
      </c>
      <c r="I961" s="224">
        <f>IF('Faults data'!S961=Lists!$F$11,0,1)</f>
        <v>1</v>
      </c>
      <c r="J961" s="240" t="str">
        <f t="shared" si="116"/>
        <v>.</v>
      </c>
      <c r="K961" s="241"/>
      <c r="L961" s="230" t="str">
        <f t="shared" si="117"/>
        <v>.</v>
      </c>
      <c r="M961" s="231" t="str">
        <f t="shared" si="118"/>
        <v>.</v>
      </c>
      <c r="N961" s="231" t="str">
        <f t="shared" si="119"/>
        <v>.</v>
      </c>
      <c r="O961" s="231" t="str">
        <f t="shared" si="120"/>
        <v>.</v>
      </c>
      <c r="P961" s="232" t="str">
        <f t="shared" si="122"/>
        <v>.</v>
      </c>
      <c r="Q961" s="233" t="str">
        <f t="shared" si="123"/>
        <v>.</v>
      </c>
      <c r="R961" s="140"/>
      <c r="S961" s="140"/>
      <c r="T961" s="140"/>
      <c r="U961" s="140"/>
      <c r="V961" s="140"/>
      <c r="W961" s="140"/>
      <c r="X961" s="140"/>
      <c r="Y961" s="140"/>
      <c r="Z961" s="140"/>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row>
    <row r="962" spans="1:57" outlineLevel="1" x14ac:dyDescent="0.2">
      <c r="A962" s="234">
        <f>'Faults data'!A962</f>
        <v>945</v>
      </c>
      <c r="B962" s="320">
        <f>'Faults data'!B962</f>
        <v>0</v>
      </c>
      <c r="C962" s="223">
        <f>IFERROR(MATCH('Faults data'!F962,Lists!$C$11:$C$14,0),0)</f>
        <v>0</v>
      </c>
      <c r="D962" s="216">
        <f>VALUE('Faults data'!I962)</f>
        <v>0</v>
      </c>
      <c r="E962" s="224">
        <f t="shared" si="121"/>
        <v>0</v>
      </c>
      <c r="F962" s="224">
        <f>'Faults data'!M962</f>
        <v>0</v>
      </c>
      <c r="G962" s="224" t="str">
        <f>IF('Faults data'!N962=$G$17,$G$17,".")</f>
        <v>.</v>
      </c>
      <c r="H962" s="224" t="str">
        <f>IF(ISNUMBER('Faults data'!L962),'Faults data'!L962,".")</f>
        <v>.</v>
      </c>
      <c r="I962" s="224">
        <f>IF('Faults data'!S962=Lists!$F$11,0,1)</f>
        <v>1</v>
      </c>
      <c r="J962" s="240" t="str">
        <f t="shared" si="116"/>
        <v>.</v>
      </c>
      <c r="K962" s="241"/>
      <c r="L962" s="230" t="str">
        <f t="shared" si="117"/>
        <v>.</v>
      </c>
      <c r="M962" s="231" t="str">
        <f t="shared" si="118"/>
        <v>.</v>
      </c>
      <c r="N962" s="231" t="str">
        <f t="shared" si="119"/>
        <v>.</v>
      </c>
      <c r="O962" s="231" t="str">
        <f t="shared" si="120"/>
        <v>.</v>
      </c>
      <c r="P962" s="232" t="str">
        <f t="shared" si="122"/>
        <v>.</v>
      </c>
      <c r="Q962" s="233" t="str">
        <f t="shared" si="123"/>
        <v>.</v>
      </c>
      <c r="R962" s="140"/>
      <c r="S962" s="140"/>
      <c r="T962" s="140"/>
      <c r="U962" s="140"/>
      <c r="V962" s="140"/>
      <c r="W962" s="140"/>
      <c r="X962" s="140"/>
      <c r="Y962" s="140"/>
      <c r="Z962" s="140"/>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row>
    <row r="963" spans="1:57" outlineLevel="1" x14ac:dyDescent="0.2">
      <c r="A963" s="234">
        <f>'Faults data'!A963</f>
        <v>946</v>
      </c>
      <c r="B963" s="320">
        <f>'Faults data'!B963</f>
        <v>0</v>
      </c>
      <c r="C963" s="223">
        <f>IFERROR(MATCH('Faults data'!F963,Lists!$C$11:$C$14,0),0)</f>
        <v>0</v>
      </c>
      <c r="D963" s="216">
        <f>VALUE('Faults data'!I963)</f>
        <v>0</v>
      </c>
      <c r="E963" s="224">
        <f t="shared" si="121"/>
        <v>0</v>
      </c>
      <c r="F963" s="224">
        <f>'Faults data'!M963</f>
        <v>0</v>
      </c>
      <c r="G963" s="224" t="str">
        <f>IF('Faults data'!N963=$G$17,$G$17,".")</f>
        <v>.</v>
      </c>
      <c r="H963" s="224" t="str">
        <f>IF(ISNUMBER('Faults data'!L963),'Faults data'!L963,".")</f>
        <v>.</v>
      </c>
      <c r="I963" s="224">
        <f>IF('Faults data'!S963=Lists!$F$11,0,1)</f>
        <v>1</v>
      </c>
      <c r="J963" s="240" t="str">
        <f t="shared" si="116"/>
        <v>.</v>
      </c>
      <c r="K963" s="241"/>
      <c r="L963" s="230" t="str">
        <f t="shared" si="117"/>
        <v>.</v>
      </c>
      <c r="M963" s="231" t="str">
        <f t="shared" si="118"/>
        <v>.</v>
      </c>
      <c r="N963" s="231" t="str">
        <f t="shared" si="119"/>
        <v>.</v>
      </c>
      <c r="O963" s="231" t="str">
        <f t="shared" si="120"/>
        <v>.</v>
      </c>
      <c r="P963" s="232" t="str">
        <f t="shared" si="122"/>
        <v>.</v>
      </c>
      <c r="Q963" s="233" t="str">
        <f t="shared" si="123"/>
        <v>.</v>
      </c>
      <c r="R963" s="140"/>
      <c r="S963" s="140"/>
      <c r="T963" s="140"/>
      <c r="U963" s="140"/>
      <c r="V963" s="140"/>
      <c r="W963" s="140"/>
      <c r="X963" s="140"/>
      <c r="Y963" s="140"/>
      <c r="Z963" s="140"/>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row>
    <row r="964" spans="1:57" outlineLevel="1" x14ac:dyDescent="0.2">
      <c r="A964" s="234">
        <f>'Faults data'!A964</f>
        <v>947</v>
      </c>
      <c r="B964" s="320">
        <f>'Faults data'!B964</f>
        <v>0</v>
      </c>
      <c r="C964" s="223">
        <f>IFERROR(MATCH('Faults data'!F964,Lists!$C$11:$C$14,0),0)</f>
        <v>0</v>
      </c>
      <c r="D964" s="216">
        <f>VALUE('Faults data'!I964)</f>
        <v>0</v>
      </c>
      <c r="E964" s="224">
        <f t="shared" si="121"/>
        <v>0</v>
      </c>
      <c r="F964" s="224">
        <f>'Faults data'!M964</f>
        <v>0</v>
      </c>
      <c r="G964" s="224" t="str">
        <f>IF('Faults data'!N964=$G$17,$G$17,".")</f>
        <v>.</v>
      </c>
      <c r="H964" s="224" t="str">
        <f>IF(ISNUMBER('Faults data'!L964),'Faults data'!L964,".")</f>
        <v>.</v>
      </c>
      <c r="I964" s="224">
        <f>IF('Faults data'!S964=Lists!$F$11,0,1)</f>
        <v>1</v>
      </c>
      <c r="J964" s="240" t="str">
        <f t="shared" si="116"/>
        <v>.</v>
      </c>
      <c r="K964" s="241"/>
      <c r="L964" s="230" t="str">
        <f t="shared" si="117"/>
        <v>.</v>
      </c>
      <c r="M964" s="231" t="str">
        <f t="shared" si="118"/>
        <v>.</v>
      </c>
      <c r="N964" s="231" t="str">
        <f t="shared" si="119"/>
        <v>.</v>
      </c>
      <c r="O964" s="231" t="str">
        <f t="shared" si="120"/>
        <v>.</v>
      </c>
      <c r="P964" s="232" t="str">
        <f t="shared" si="122"/>
        <v>.</v>
      </c>
      <c r="Q964" s="233" t="str">
        <f t="shared" si="123"/>
        <v>.</v>
      </c>
      <c r="R964" s="140"/>
      <c r="S964" s="140"/>
      <c r="T964" s="140"/>
      <c r="U964" s="140"/>
      <c r="V964" s="140"/>
      <c r="W964" s="140"/>
      <c r="X964" s="140"/>
      <c r="Y964" s="140"/>
      <c r="Z964" s="140"/>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row>
    <row r="965" spans="1:57" outlineLevel="1" x14ac:dyDescent="0.2">
      <c r="A965" s="234">
        <f>'Faults data'!A965</f>
        <v>948</v>
      </c>
      <c r="B965" s="320">
        <f>'Faults data'!B965</f>
        <v>0</v>
      </c>
      <c r="C965" s="223">
        <f>IFERROR(MATCH('Faults data'!F965,Lists!$C$11:$C$14,0),0)</f>
        <v>0</v>
      </c>
      <c r="D965" s="216">
        <f>VALUE('Faults data'!I965)</f>
        <v>0</v>
      </c>
      <c r="E965" s="224">
        <f t="shared" si="121"/>
        <v>0</v>
      </c>
      <c r="F965" s="224">
        <f>'Faults data'!M965</f>
        <v>0</v>
      </c>
      <c r="G965" s="224" t="str">
        <f>IF('Faults data'!N965=$G$17,$G$17,".")</f>
        <v>.</v>
      </c>
      <c r="H965" s="224" t="str">
        <f>IF(ISNUMBER('Faults data'!L965),'Faults data'!L965,".")</f>
        <v>.</v>
      </c>
      <c r="I965" s="224">
        <f>IF('Faults data'!S965=Lists!$F$11,0,1)</f>
        <v>1</v>
      </c>
      <c r="J965" s="240" t="str">
        <f t="shared" si="116"/>
        <v>.</v>
      </c>
      <c r="K965" s="241"/>
      <c r="L965" s="230" t="str">
        <f t="shared" si="117"/>
        <v>.</v>
      </c>
      <c r="M965" s="231" t="str">
        <f t="shared" si="118"/>
        <v>.</v>
      </c>
      <c r="N965" s="231" t="str">
        <f t="shared" si="119"/>
        <v>.</v>
      </c>
      <c r="O965" s="231" t="str">
        <f t="shared" si="120"/>
        <v>.</v>
      </c>
      <c r="P965" s="232" t="str">
        <f t="shared" si="122"/>
        <v>.</v>
      </c>
      <c r="Q965" s="233" t="str">
        <f t="shared" si="123"/>
        <v>.</v>
      </c>
      <c r="R965" s="140"/>
      <c r="S965" s="140"/>
      <c r="T965" s="140"/>
      <c r="U965" s="140"/>
      <c r="V965" s="140"/>
      <c r="W965" s="140"/>
      <c r="X965" s="140"/>
      <c r="Y965" s="140"/>
      <c r="Z965" s="140"/>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row>
    <row r="966" spans="1:57" outlineLevel="1" x14ac:dyDescent="0.2">
      <c r="A966" s="234">
        <f>'Faults data'!A966</f>
        <v>949</v>
      </c>
      <c r="B966" s="320">
        <f>'Faults data'!B966</f>
        <v>0</v>
      </c>
      <c r="C966" s="223">
        <f>IFERROR(MATCH('Faults data'!F966,Lists!$C$11:$C$14,0),0)</f>
        <v>0</v>
      </c>
      <c r="D966" s="216">
        <f>VALUE('Faults data'!I966)</f>
        <v>0</v>
      </c>
      <c r="E966" s="224">
        <f t="shared" si="121"/>
        <v>0</v>
      </c>
      <c r="F966" s="224">
        <f>'Faults data'!M966</f>
        <v>0</v>
      </c>
      <c r="G966" s="224" t="str">
        <f>IF('Faults data'!N966=$G$17,$G$17,".")</f>
        <v>.</v>
      </c>
      <c r="H966" s="224" t="str">
        <f>IF(ISNUMBER('Faults data'!L966),'Faults data'!L966,".")</f>
        <v>.</v>
      </c>
      <c r="I966" s="224">
        <f>IF('Faults data'!S966=Lists!$F$11,0,1)</f>
        <v>1</v>
      </c>
      <c r="J966" s="240" t="str">
        <f t="shared" si="116"/>
        <v>.</v>
      </c>
      <c r="K966" s="241"/>
      <c r="L966" s="230" t="str">
        <f t="shared" si="117"/>
        <v>.</v>
      </c>
      <c r="M966" s="231" t="str">
        <f t="shared" si="118"/>
        <v>.</v>
      </c>
      <c r="N966" s="231" t="str">
        <f t="shared" si="119"/>
        <v>.</v>
      </c>
      <c r="O966" s="231" t="str">
        <f t="shared" si="120"/>
        <v>.</v>
      </c>
      <c r="P966" s="232" t="str">
        <f t="shared" si="122"/>
        <v>.</v>
      </c>
      <c r="Q966" s="233" t="str">
        <f t="shared" si="123"/>
        <v>.</v>
      </c>
      <c r="R966" s="140"/>
      <c r="S966" s="140"/>
      <c r="T966" s="140"/>
      <c r="U966" s="140"/>
      <c r="V966" s="140"/>
      <c r="W966" s="140"/>
      <c r="X966" s="140"/>
      <c r="Y966" s="140"/>
      <c r="Z966" s="140"/>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row>
    <row r="967" spans="1:57" outlineLevel="1" x14ac:dyDescent="0.2">
      <c r="A967" s="234">
        <f>'Faults data'!A967</f>
        <v>950</v>
      </c>
      <c r="B967" s="320">
        <f>'Faults data'!B967</f>
        <v>0</v>
      </c>
      <c r="C967" s="223">
        <f>IFERROR(MATCH('Faults data'!F967,Lists!$C$11:$C$14,0),0)</f>
        <v>0</v>
      </c>
      <c r="D967" s="216">
        <f>VALUE('Faults data'!I967)</f>
        <v>0</v>
      </c>
      <c r="E967" s="224">
        <f t="shared" si="121"/>
        <v>0</v>
      </c>
      <c r="F967" s="224">
        <f>'Faults data'!M967</f>
        <v>0</v>
      </c>
      <c r="G967" s="224" t="str">
        <f>IF('Faults data'!N967=$G$17,$G$17,".")</f>
        <v>.</v>
      </c>
      <c r="H967" s="224" t="str">
        <f>IF(ISNUMBER('Faults data'!L967),'Faults data'!L967,".")</f>
        <v>.</v>
      </c>
      <c r="I967" s="224">
        <f>IF('Faults data'!S967=Lists!$F$11,0,1)</f>
        <v>1</v>
      </c>
      <c r="J967" s="240" t="str">
        <f t="shared" si="116"/>
        <v>.</v>
      </c>
      <c r="K967" s="241"/>
      <c r="L967" s="230" t="str">
        <f t="shared" si="117"/>
        <v>.</v>
      </c>
      <c r="M967" s="231" t="str">
        <f t="shared" si="118"/>
        <v>.</v>
      </c>
      <c r="N967" s="231" t="str">
        <f t="shared" si="119"/>
        <v>.</v>
      </c>
      <c r="O967" s="231" t="str">
        <f t="shared" si="120"/>
        <v>.</v>
      </c>
      <c r="P967" s="232" t="str">
        <f t="shared" si="122"/>
        <v>.</v>
      </c>
      <c r="Q967" s="233" t="str">
        <f t="shared" si="123"/>
        <v>.</v>
      </c>
      <c r="R967" s="140"/>
      <c r="S967" s="140"/>
      <c r="T967" s="140"/>
      <c r="U967" s="140"/>
      <c r="V967" s="140"/>
      <c r="W967" s="140"/>
      <c r="X967" s="140"/>
      <c r="Y967" s="140"/>
      <c r="Z967" s="140"/>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row>
    <row r="968" spans="1:57" outlineLevel="1" x14ac:dyDescent="0.2">
      <c r="A968" s="234">
        <f>'Faults data'!A968</f>
        <v>951</v>
      </c>
      <c r="B968" s="320">
        <f>'Faults data'!B968</f>
        <v>0</v>
      </c>
      <c r="C968" s="223">
        <f>IFERROR(MATCH('Faults data'!F968,Lists!$C$11:$C$14,0),0)</f>
        <v>0</v>
      </c>
      <c r="D968" s="216">
        <f>VALUE('Faults data'!I968)</f>
        <v>0</v>
      </c>
      <c r="E968" s="224">
        <f t="shared" si="121"/>
        <v>0</v>
      </c>
      <c r="F968" s="224">
        <f>'Faults data'!M968</f>
        <v>0</v>
      </c>
      <c r="G968" s="224" t="str">
        <f>IF('Faults data'!N968=$G$17,$G$17,".")</f>
        <v>.</v>
      </c>
      <c r="H968" s="224" t="str">
        <f>IF(ISNUMBER('Faults data'!L968),'Faults data'!L968,".")</f>
        <v>.</v>
      </c>
      <c r="I968" s="224">
        <f>IF('Faults data'!S968=Lists!$F$11,0,1)</f>
        <v>1</v>
      </c>
      <c r="J968" s="240" t="str">
        <f t="shared" si="116"/>
        <v>.</v>
      </c>
      <c r="K968" s="241"/>
      <c r="L968" s="230" t="str">
        <f t="shared" si="117"/>
        <v>.</v>
      </c>
      <c r="M968" s="231" t="str">
        <f t="shared" si="118"/>
        <v>.</v>
      </c>
      <c r="N968" s="231" t="str">
        <f t="shared" si="119"/>
        <v>.</v>
      </c>
      <c r="O968" s="231" t="str">
        <f t="shared" si="120"/>
        <v>.</v>
      </c>
      <c r="P968" s="232" t="str">
        <f t="shared" si="122"/>
        <v>.</v>
      </c>
      <c r="Q968" s="233" t="str">
        <f t="shared" si="123"/>
        <v>.</v>
      </c>
      <c r="R968" s="140"/>
      <c r="S968" s="140"/>
      <c r="T968" s="140"/>
      <c r="U968" s="140"/>
      <c r="V968" s="140"/>
      <c r="W968" s="140"/>
      <c r="X968" s="140"/>
      <c r="Y968" s="140"/>
      <c r="Z968" s="140"/>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row>
    <row r="969" spans="1:57" outlineLevel="1" x14ac:dyDescent="0.2">
      <c r="A969" s="234">
        <f>'Faults data'!A969</f>
        <v>952</v>
      </c>
      <c r="B969" s="320">
        <f>'Faults data'!B969</f>
        <v>0</v>
      </c>
      <c r="C969" s="223">
        <f>IFERROR(MATCH('Faults data'!F969,Lists!$C$11:$C$14,0),0)</f>
        <v>0</v>
      </c>
      <c r="D969" s="216">
        <f>VALUE('Faults data'!I969)</f>
        <v>0</v>
      </c>
      <c r="E969" s="224">
        <f t="shared" si="121"/>
        <v>0</v>
      </c>
      <c r="F969" s="224">
        <f>'Faults data'!M969</f>
        <v>0</v>
      </c>
      <c r="G969" s="224" t="str">
        <f>IF('Faults data'!N969=$G$17,$G$17,".")</f>
        <v>.</v>
      </c>
      <c r="H969" s="224" t="str">
        <f>IF(ISNUMBER('Faults data'!L969),'Faults data'!L969,".")</f>
        <v>.</v>
      </c>
      <c r="I969" s="224">
        <f>IF('Faults data'!S969=Lists!$F$11,0,1)</f>
        <v>1</v>
      </c>
      <c r="J969" s="240" t="str">
        <f t="shared" si="116"/>
        <v>.</v>
      </c>
      <c r="K969" s="241"/>
      <c r="L969" s="230" t="str">
        <f t="shared" si="117"/>
        <v>.</v>
      </c>
      <c r="M969" s="231" t="str">
        <f t="shared" si="118"/>
        <v>.</v>
      </c>
      <c r="N969" s="231" t="str">
        <f t="shared" si="119"/>
        <v>.</v>
      </c>
      <c r="O969" s="231" t="str">
        <f t="shared" si="120"/>
        <v>.</v>
      </c>
      <c r="P969" s="232" t="str">
        <f t="shared" si="122"/>
        <v>.</v>
      </c>
      <c r="Q969" s="233" t="str">
        <f t="shared" si="123"/>
        <v>.</v>
      </c>
      <c r="R969" s="140"/>
      <c r="S969" s="140"/>
      <c r="T969" s="140"/>
      <c r="U969" s="140"/>
      <c r="V969" s="140"/>
      <c r="W969" s="140"/>
      <c r="X969" s="140"/>
      <c r="Y969" s="140"/>
      <c r="Z969" s="140"/>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row>
    <row r="970" spans="1:57" outlineLevel="1" x14ac:dyDescent="0.2">
      <c r="A970" s="234">
        <f>'Faults data'!A970</f>
        <v>953</v>
      </c>
      <c r="B970" s="320">
        <f>'Faults data'!B970</f>
        <v>0</v>
      </c>
      <c r="C970" s="223">
        <f>IFERROR(MATCH('Faults data'!F970,Lists!$C$11:$C$14,0),0)</f>
        <v>0</v>
      </c>
      <c r="D970" s="216">
        <f>VALUE('Faults data'!I970)</f>
        <v>0</v>
      </c>
      <c r="E970" s="224">
        <f t="shared" si="121"/>
        <v>0</v>
      </c>
      <c r="F970" s="224">
        <f>'Faults data'!M970</f>
        <v>0</v>
      </c>
      <c r="G970" s="224" t="str">
        <f>IF('Faults data'!N970=$G$17,$G$17,".")</f>
        <v>.</v>
      </c>
      <c r="H970" s="224" t="str">
        <f>IF(ISNUMBER('Faults data'!L970),'Faults data'!L970,".")</f>
        <v>.</v>
      </c>
      <c r="I970" s="224">
        <f>IF('Faults data'!S970=Lists!$F$11,0,1)</f>
        <v>1</v>
      </c>
      <c r="J970" s="240" t="str">
        <f t="shared" si="116"/>
        <v>.</v>
      </c>
      <c r="K970" s="241"/>
      <c r="L970" s="230" t="str">
        <f t="shared" si="117"/>
        <v>.</v>
      </c>
      <c r="M970" s="231" t="str">
        <f t="shared" si="118"/>
        <v>.</v>
      </c>
      <c r="N970" s="231" t="str">
        <f t="shared" si="119"/>
        <v>.</v>
      </c>
      <c r="O970" s="231" t="str">
        <f t="shared" si="120"/>
        <v>.</v>
      </c>
      <c r="P970" s="232" t="str">
        <f t="shared" si="122"/>
        <v>.</v>
      </c>
      <c r="Q970" s="233" t="str">
        <f t="shared" si="123"/>
        <v>.</v>
      </c>
      <c r="R970" s="140"/>
      <c r="S970" s="140"/>
      <c r="T970" s="140"/>
      <c r="U970" s="140"/>
      <c r="V970" s="140"/>
      <c r="W970" s="140"/>
      <c r="X970" s="140"/>
      <c r="Y970" s="140"/>
      <c r="Z970" s="14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row>
    <row r="971" spans="1:57" outlineLevel="1" x14ac:dyDescent="0.2">
      <c r="A971" s="234">
        <f>'Faults data'!A971</f>
        <v>954</v>
      </c>
      <c r="B971" s="320">
        <f>'Faults data'!B971</f>
        <v>0</v>
      </c>
      <c r="C971" s="223">
        <f>IFERROR(MATCH('Faults data'!F971,Lists!$C$11:$C$14,0),0)</f>
        <v>0</v>
      </c>
      <c r="D971" s="216">
        <f>VALUE('Faults data'!I971)</f>
        <v>0</v>
      </c>
      <c r="E971" s="224">
        <f t="shared" si="121"/>
        <v>0</v>
      </c>
      <c r="F971" s="224">
        <f>'Faults data'!M971</f>
        <v>0</v>
      </c>
      <c r="G971" s="224" t="str">
        <f>IF('Faults data'!N971=$G$17,$G$17,".")</f>
        <v>.</v>
      </c>
      <c r="H971" s="224" t="str">
        <f>IF(ISNUMBER('Faults data'!L971),'Faults data'!L971,".")</f>
        <v>.</v>
      </c>
      <c r="I971" s="224">
        <f>IF('Faults data'!S971=Lists!$F$11,0,1)</f>
        <v>1</v>
      </c>
      <c r="J971" s="240" t="str">
        <f t="shared" si="116"/>
        <v>.</v>
      </c>
      <c r="K971" s="241"/>
      <c r="L971" s="230" t="str">
        <f t="shared" si="117"/>
        <v>.</v>
      </c>
      <c r="M971" s="231" t="str">
        <f t="shared" si="118"/>
        <v>.</v>
      </c>
      <c r="N971" s="231" t="str">
        <f t="shared" si="119"/>
        <v>.</v>
      </c>
      <c r="O971" s="231" t="str">
        <f t="shared" si="120"/>
        <v>.</v>
      </c>
      <c r="P971" s="232" t="str">
        <f t="shared" si="122"/>
        <v>.</v>
      </c>
      <c r="Q971" s="233" t="str">
        <f t="shared" si="123"/>
        <v>.</v>
      </c>
      <c r="R971" s="140"/>
      <c r="S971" s="140"/>
      <c r="T971" s="140"/>
      <c r="U971" s="140"/>
      <c r="V971" s="140"/>
      <c r="W971" s="140"/>
      <c r="X971" s="140"/>
      <c r="Y971" s="140"/>
      <c r="Z971" s="140"/>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row>
    <row r="972" spans="1:57" outlineLevel="1" x14ac:dyDescent="0.2">
      <c r="A972" s="234">
        <f>'Faults data'!A972</f>
        <v>955</v>
      </c>
      <c r="B972" s="320">
        <f>'Faults data'!B972</f>
        <v>0</v>
      </c>
      <c r="C972" s="223">
        <f>IFERROR(MATCH('Faults data'!F972,Lists!$C$11:$C$14,0),0)</f>
        <v>0</v>
      </c>
      <c r="D972" s="216">
        <f>VALUE('Faults data'!I972)</f>
        <v>0</v>
      </c>
      <c r="E972" s="224">
        <f t="shared" si="121"/>
        <v>0</v>
      </c>
      <c r="F972" s="224">
        <f>'Faults data'!M972</f>
        <v>0</v>
      </c>
      <c r="G972" s="224" t="str">
        <f>IF('Faults data'!N972=$G$17,$G$17,".")</f>
        <v>.</v>
      </c>
      <c r="H972" s="224" t="str">
        <f>IF(ISNUMBER('Faults data'!L972),'Faults data'!L972,".")</f>
        <v>.</v>
      </c>
      <c r="I972" s="224">
        <f>IF('Faults data'!S972=Lists!$F$11,0,1)</f>
        <v>1</v>
      </c>
      <c r="J972" s="240" t="str">
        <f t="shared" si="116"/>
        <v>.</v>
      </c>
      <c r="K972" s="241"/>
      <c r="L972" s="230" t="str">
        <f t="shared" si="117"/>
        <v>.</v>
      </c>
      <c r="M972" s="231" t="str">
        <f t="shared" si="118"/>
        <v>.</v>
      </c>
      <c r="N972" s="231" t="str">
        <f t="shared" si="119"/>
        <v>.</v>
      </c>
      <c r="O972" s="231" t="str">
        <f t="shared" si="120"/>
        <v>.</v>
      </c>
      <c r="P972" s="232" t="str">
        <f t="shared" si="122"/>
        <v>.</v>
      </c>
      <c r="Q972" s="233" t="str">
        <f t="shared" si="123"/>
        <v>.</v>
      </c>
      <c r="R972" s="140"/>
      <c r="S972" s="140"/>
      <c r="T972" s="140"/>
      <c r="U972" s="140"/>
      <c r="V972" s="140"/>
      <c r="W972" s="140"/>
      <c r="X972" s="140"/>
      <c r="Y972" s="140"/>
      <c r="Z972" s="140"/>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row>
    <row r="973" spans="1:57" outlineLevel="1" x14ac:dyDescent="0.2">
      <c r="A973" s="234">
        <f>'Faults data'!A973</f>
        <v>956</v>
      </c>
      <c r="B973" s="320">
        <f>'Faults data'!B973</f>
        <v>0</v>
      </c>
      <c r="C973" s="223">
        <f>IFERROR(MATCH('Faults data'!F973,Lists!$C$11:$C$14,0),0)</f>
        <v>0</v>
      </c>
      <c r="D973" s="216">
        <f>VALUE('Faults data'!I973)</f>
        <v>0</v>
      </c>
      <c r="E973" s="224">
        <f t="shared" si="121"/>
        <v>0</v>
      </c>
      <c r="F973" s="224">
        <f>'Faults data'!M973</f>
        <v>0</v>
      </c>
      <c r="G973" s="224" t="str">
        <f>IF('Faults data'!N973=$G$17,$G$17,".")</f>
        <v>.</v>
      </c>
      <c r="H973" s="224" t="str">
        <f>IF(ISNUMBER('Faults data'!L973),'Faults data'!L973,".")</f>
        <v>.</v>
      </c>
      <c r="I973" s="224">
        <f>IF('Faults data'!S973=Lists!$F$11,0,1)</f>
        <v>1</v>
      </c>
      <c r="J973" s="240" t="str">
        <f t="shared" ref="J973:J1036" si="124">IF(OR(C973&gt;0,E973=0,H973="."),".",H973)</f>
        <v>.</v>
      </c>
      <c r="K973" s="241"/>
      <c r="L973" s="230" t="str">
        <f t="shared" ref="L973:L1036" si="125">IF(L$16=$F973,$J973,".")</f>
        <v>.</v>
      </c>
      <c r="M973" s="231" t="str">
        <f t="shared" ref="M973:M1036" si="126">IF(AND(L973&gt;0,$G973=M$17),L973,".")</f>
        <v>.</v>
      </c>
      <c r="N973" s="231" t="str">
        <f t="shared" ref="N973:N1036" si="127">IF(N$16=$F973,$J973,".")</f>
        <v>.</v>
      </c>
      <c r="O973" s="231" t="str">
        <f t="shared" si="120"/>
        <v>.</v>
      </c>
      <c r="P973" s="232" t="str">
        <f t="shared" si="122"/>
        <v>.</v>
      </c>
      <c r="Q973" s="233" t="str">
        <f t="shared" si="123"/>
        <v>.</v>
      </c>
      <c r="R973" s="140"/>
      <c r="S973" s="140"/>
      <c r="T973" s="140"/>
      <c r="U973" s="140"/>
      <c r="V973" s="140"/>
      <c r="W973" s="140"/>
      <c r="X973" s="140"/>
      <c r="Y973" s="140"/>
      <c r="Z973" s="140"/>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row>
    <row r="974" spans="1:57" outlineLevel="1" x14ac:dyDescent="0.2">
      <c r="A974" s="234">
        <f>'Faults data'!A974</f>
        <v>957</v>
      </c>
      <c r="B974" s="320">
        <f>'Faults data'!B974</f>
        <v>0</v>
      </c>
      <c r="C974" s="223">
        <f>IFERROR(MATCH('Faults data'!F974,Lists!$C$11:$C$14,0),0)</f>
        <v>0</v>
      </c>
      <c r="D974" s="216">
        <f>VALUE('Faults data'!I974)</f>
        <v>0</v>
      </c>
      <c r="E974" s="224">
        <f t="shared" si="121"/>
        <v>0</v>
      </c>
      <c r="F974" s="224">
        <f>'Faults data'!M974</f>
        <v>0</v>
      </c>
      <c r="G974" s="224" t="str">
        <f>IF('Faults data'!N974=$G$17,$G$17,".")</f>
        <v>.</v>
      </c>
      <c r="H974" s="224" t="str">
        <f>IF(ISNUMBER('Faults data'!L974),'Faults data'!L974,".")</f>
        <v>.</v>
      </c>
      <c r="I974" s="224">
        <f>IF('Faults data'!S974=Lists!$F$11,0,1)</f>
        <v>1</v>
      </c>
      <c r="J974" s="240" t="str">
        <f t="shared" si="124"/>
        <v>.</v>
      </c>
      <c r="K974" s="241"/>
      <c r="L974" s="230" t="str">
        <f t="shared" si="125"/>
        <v>.</v>
      </c>
      <c r="M974" s="231" t="str">
        <f t="shared" si="126"/>
        <v>.</v>
      </c>
      <c r="N974" s="231" t="str">
        <f t="shared" si="127"/>
        <v>.</v>
      </c>
      <c r="O974" s="231" t="str">
        <f t="shared" ref="O974:O1037" si="128">IF(AND(N974&gt;=0,$G974=O$17),N974,".")</f>
        <v>.</v>
      </c>
      <c r="P974" s="232" t="str">
        <f t="shared" si="122"/>
        <v>.</v>
      </c>
      <c r="Q974" s="233" t="str">
        <f t="shared" si="123"/>
        <v>.</v>
      </c>
      <c r="R974" s="140"/>
      <c r="S974" s="140"/>
      <c r="T974" s="140"/>
      <c r="U974" s="140"/>
      <c r="V974" s="140"/>
      <c r="W974" s="140"/>
      <c r="X974" s="140"/>
      <c r="Y974" s="140"/>
      <c r="Z974" s="140"/>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row>
    <row r="975" spans="1:57" outlineLevel="1" x14ac:dyDescent="0.2">
      <c r="A975" s="234">
        <f>'Faults data'!A975</f>
        <v>958</v>
      </c>
      <c r="B975" s="320">
        <f>'Faults data'!B975</f>
        <v>0</v>
      </c>
      <c r="C975" s="223">
        <f>IFERROR(MATCH('Faults data'!F975,Lists!$C$11:$C$14,0),0)</f>
        <v>0</v>
      </c>
      <c r="D975" s="216">
        <f>VALUE('Faults data'!I975)</f>
        <v>0</v>
      </c>
      <c r="E975" s="224">
        <f t="shared" ref="E975:E1038" si="129">IFERROR(IF(OR(D975&lt;$C$9,D975&gt;$C$10),0,1),0)</f>
        <v>0</v>
      </c>
      <c r="F975" s="224">
        <f>'Faults data'!M975</f>
        <v>0</v>
      </c>
      <c r="G975" s="224" t="str">
        <f>IF('Faults data'!N975=$G$17,$G$17,".")</f>
        <v>.</v>
      </c>
      <c r="H975" s="224" t="str">
        <f>IF(ISNUMBER('Faults data'!L975),'Faults data'!L975,".")</f>
        <v>.</v>
      </c>
      <c r="I975" s="224">
        <f>IF('Faults data'!S975=Lists!$F$11,0,1)</f>
        <v>1</v>
      </c>
      <c r="J975" s="240" t="str">
        <f t="shared" si="124"/>
        <v>.</v>
      </c>
      <c r="K975" s="241"/>
      <c r="L975" s="230" t="str">
        <f t="shared" si="125"/>
        <v>.</v>
      </c>
      <c r="M975" s="231" t="str">
        <f t="shared" si="126"/>
        <v>.</v>
      </c>
      <c r="N975" s="231" t="str">
        <f t="shared" si="127"/>
        <v>.</v>
      </c>
      <c r="O975" s="231" t="str">
        <f t="shared" si="128"/>
        <v>.</v>
      </c>
      <c r="P975" s="232" t="str">
        <f t="shared" si="122"/>
        <v>.</v>
      </c>
      <c r="Q975" s="233" t="str">
        <f t="shared" si="123"/>
        <v>.</v>
      </c>
      <c r="R975" s="140"/>
      <c r="S975" s="140"/>
      <c r="T975" s="140"/>
      <c r="U975" s="140"/>
      <c r="V975" s="140"/>
      <c r="W975" s="140"/>
      <c r="X975" s="140"/>
      <c r="Y975" s="140"/>
      <c r="Z975" s="140"/>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row>
    <row r="976" spans="1:57" outlineLevel="1" x14ac:dyDescent="0.2">
      <c r="A976" s="234">
        <f>'Faults data'!A976</f>
        <v>959</v>
      </c>
      <c r="B976" s="320">
        <f>'Faults data'!B976</f>
        <v>0</v>
      </c>
      <c r="C976" s="223">
        <f>IFERROR(MATCH('Faults data'!F976,Lists!$C$11:$C$14,0),0)</f>
        <v>0</v>
      </c>
      <c r="D976" s="216">
        <f>VALUE('Faults data'!I976)</f>
        <v>0</v>
      </c>
      <c r="E976" s="224">
        <f t="shared" si="129"/>
        <v>0</v>
      </c>
      <c r="F976" s="224">
        <f>'Faults data'!M976</f>
        <v>0</v>
      </c>
      <c r="G976" s="224" t="str">
        <f>IF('Faults data'!N976=$G$17,$G$17,".")</f>
        <v>.</v>
      </c>
      <c r="H976" s="224" t="str">
        <f>IF(ISNUMBER('Faults data'!L976),'Faults data'!L976,".")</f>
        <v>.</v>
      </c>
      <c r="I976" s="224">
        <f>IF('Faults data'!S976=Lists!$F$11,0,1)</f>
        <v>1</v>
      </c>
      <c r="J976" s="240" t="str">
        <f t="shared" si="124"/>
        <v>.</v>
      </c>
      <c r="K976" s="241"/>
      <c r="L976" s="230" t="str">
        <f t="shared" si="125"/>
        <v>.</v>
      </c>
      <c r="M976" s="231" t="str">
        <f t="shared" si="126"/>
        <v>.</v>
      </c>
      <c r="N976" s="231" t="str">
        <f t="shared" si="127"/>
        <v>.</v>
      </c>
      <c r="O976" s="231" t="str">
        <f t="shared" si="128"/>
        <v>.</v>
      </c>
      <c r="P976" s="232" t="str">
        <f t="shared" si="122"/>
        <v>.</v>
      </c>
      <c r="Q976" s="233" t="str">
        <f t="shared" si="123"/>
        <v>.</v>
      </c>
      <c r="R976" s="140"/>
      <c r="S976" s="140"/>
      <c r="T976" s="140"/>
      <c r="U976" s="140"/>
      <c r="V976" s="140"/>
      <c r="W976" s="140"/>
      <c r="X976" s="140"/>
      <c r="Y976" s="140"/>
      <c r="Z976" s="140"/>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row>
    <row r="977" spans="1:57" outlineLevel="1" x14ac:dyDescent="0.2">
      <c r="A977" s="234">
        <f>'Faults data'!A977</f>
        <v>960</v>
      </c>
      <c r="B977" s="320">
        <f>'Faults data'!B977</f>
        <v>0</v>
      </c>
      <c r="C977" s="223">
        <f>IFERROR(MATCH('Faults data'!F977,Lists!$C$11:$C$14,0),0)</f>
        <v>0</v>
      </c>
      <c r="D977" s="216">
        <f>VALUE('Faults data'!I977)</f>
        <v>0</v>
      </c>
      <c r="E977" s="224">
        <f t="shared" si="129"/>
        <v>0</v>
      </c>
      <c r="F977" s="224">
        <f>'Faults data'!M977</f>
        <v>0</v>
      </c>
      <c r="G977" s="224" t="str">
        <f>IF('Faults data'!N977=$G$17,$G$17,".")</f>
        <v>.</v>
      </c>
      <c r="H977" s="224" t="str">
        <f>IF(ISNUMBER('Faults data'!L977),'Faults data'!L977,".")</f>
        <v>.</v>
      </c>
      <c r="I977" s="224">
        <f>IF('Faults data'!S977=Lists!$F$11,0,1)</f>
        <v>1</v>
      </c>
      <c r="J977" s="240" t="str">
        <f t="shared" si="124"/>
        <v>.</v>
      </c>
      <c r="K977" s="241"/>
      <c r="L977" s="230" t="str">
        <f t="shared" si="125"/>
        <v>.</v>
      </c>
      <c r="M977" s="231" t="str">
        <f t="shared" si="126"/>
        <v>.</v>
      </c>
      <c r="N977" s="231" t="str">
        <f t="shared" si="127"/>
        <v>.</v>
      </c>
      <c r="O977" s="231" t="str">
        <f t="shared" si="128"/>
        <v>.</v>
      </c>
      <c r="P977" s="232" t="str">
        <f t="shared" si="122"/>
        <v>.</v>
      </c>
      <c r="Q977" s="233" t="str">
        <f t="shared" si="123"/>
        <v>.</v>
      </c>
      <c r="R977" s="140"/>
      <c r="S977" s="140"/>
      <c r="T977" s="140"/>
      <c r="U977" s="140"/>
      <c r="V977" s="140"/>
      <c r="W977" s="140"/>
      <c r="X977" s="140"/>
      <c r="Y977" s="140"/>
      <c r="Z977" s="140"/>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row>
    <row r="978" spans="1:57" outlineLevel="1" x14ac:dyDescent="0.2">
      <c r="A978" s="234">
        <f>'Faults data'!A978</f>
        <v>961</v>
      </c>
      <c r="B978" s="320">
        <f>'Faults data'!B978</f>
        <v>0</v>
      </c>
      <c r="C978" s="223">
        <f>IFERROR(MATCH('Faults data'!F978,Lists!$C$11:$C$14,0),0)</f>
        <v>0</v>
      </c>
      <c r="D978" s="216">
        <f>VALUE('Faults data'!I978)</f>
        <v>0</v>
      </c>
      <c r="E978" s="224">
        <f t="shared" si="129"/>
        <v>0</v>
      </c>
      <c r="F978" s="224">
        <f>'Faults data'!M978</f>
        <v>0</v>
      </c>
      <c r="G978" s="224" t="str">
        <f>IF('Faults data'!N978=$G$17,$G$17,".")</f>
        <v>.</v>
      </c>
      <c r="H978" s="224" t="str">
        <f>IF(ISNUMBER('Faults data'!L978),'Faults data'!L978,".")</f>
        <v>.</v>
      </c>
      <c r="I978" s="224">
        <f>IF('Faults data'!S978=Lists!$F$11,0,1)</f>
        <v>1</v>
      </c>
      <c r="J978" s="240" t="str">
        <f t="shared" si="124"/>
        <v>.</v>
      </c>
      <c r="K978" s="241"/>
      <c r="L978" s="230" t="str">
        <f t="shared" si="125"/>
        <v>.</v>
      </c>
      <c r="M978" s="231" t="str">
        <f t="shared" si="126"/>
        <v>.</v>
      </c>
      <c r="N978" s="231" t="str">
        <f t="shared" si="127"/>
        <v>.</v>
      </c>
      <c r="O978" s="231" t="str">
        <f t="shared" si="128"/>
        <v>.</v>
      </c>
      <c r="P978" s="232" t="str">
        <f t="shared" si="122"/>
        <v>.</v>
      </c>
      <c r="Q978" s="233" t="str">
        <f t="shared" si="123"/>
        <v>.</v>
      </c>
      <c r="R978" s="140"/>
      <c r="S978" s="140"/>
      <c r="T978" s="140"/>
      <c r="U978" s="140"/>
      <c r="V978" s="140"/>
      <c r="W978" s="140"/>
      <c r="X978" s="140"/>
      <c r="Y978" s="140"/>
      <c r="Z978" s="140"/>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row>
    <row r="979" spans="1:57" outlineLevel="1" x14ac:dyDescent="0.2">
      <c r="A979" s="234">
        <f>'Faults data'!A979</f>
        <v>962</v>
      </c>
      <c r="B979" s="320">
        <f>'Faults data'!B979</f>
        <v>0</v>
      </c>
      <c r="C979" s="223">
        <f>IFERROR(MATCH('Faults data'!F979,Lists!$C$11:$C$14,0),0)</f>
        <v>0</v>
      </c>
      <c r="D979" s="216">
        <f>VALUE('Faults data'!I979)</f>
        <v>0</v>
      </c>
      <c r="E979" s="224">
        <f t="shared" si="129"/>
        <v>0</v>
      </c>
      <c r="F979" s="224">
        <f>'Faults data'!M979</f>
        <v>0</v>
      </c>
      <c r="G979" s="224" t="str">
        <f>IF('Faults data'!N979=$G$17,$G$17,".")</f>
        <v>.</v>
      </c>
      <c r="H979" s="224" t="str">
        <f>IF(ISNUMBER('Faults data'!L979),'Faults data'!L979,".")</f>
        <v>.</v>
      </c>
      <c r="I979" s="224">
        <f>IF('Faults data'!S979=Lists!$F$11,0,1)</f>
        <v>1</v>
      </c>
      <c r="J979" s="240" t="str">
        <f t="shared" si="124"/>
        <v>.</v>
      </c>
      <c r="K979" s="241"/>
      <c r="L979" s="230" t="str">
        <f t="shared" si="125"/>
        <v>.</v>
      </c>
      <c r="M979" s="231" t="str">
        <f t="shared" si="126"/>
        <v>.</v>
      </c>
      <c r="N979" s="231" t="str">
        <f t="shared" si="127"/>
        <v>.</v>
      </c>
      <c r="O979" s="231" t="str">
        <f t="shared" si="128"/>
        <v>.</v>
      </c>
      <c r="P979" s="232" t="str">
        <f t="shared" si="122"/>
        <v>.</v>
      </c>
      <c r="Q979" s="233" t="str">
        <f t="shared" si="123"/>
        <v>.</v>
      </c>
      <c r="R979" s="140"/>
      <c r="S979" s="140"/>
      <c r="T979" s="140"/>
      <c r="U979" s="140"/>
      <c r="V979" s="140"/>
      <c r="W979" s="140"/>
      <c r="X979" s="140"/>
      <c r="Y979" s="140"/>
      <c r="Z979" s="140"/>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row>
    <row r="980" spans="1:57" outlineLevel="1" x14ac:dyDescent="0.2">
      <c r="A980" s="234">
        <f>'Faults data'!A980</f>
        <v>963</v>
      </c>
      <c r="B980" s="320">
        <f>'Faults data'!B980</f>
        <v>0</v>
      </c>
      <c r="C980" s="223">
        <f>IFERROR(MATCH('Faults data'!F980,Lists!$C$11:$C$14,0),0)</f>
        <v>0</v>
      </c>
      <c r="D980" s="216">
        <f>VALUE('Faults data'!I980)</f>
        <v>0</v>
      </c>
      <c r="E980" s="224">
        <f t="shared" si="129"/>
        <v>0</v>
      </c>
      <c r="F980" s="224">
        <f>'Faults data'!M980</f>
        <v>0</v>
      </c>
      <c r="G980" s="224" t="str">
        <f>IF('Faults data'!N980=$G$17,$G$17,".")</f>
        <v>.</v>
      </c>
      <c r="H980" s="224" t="str">
        <f>IF(ISNUMBER('Faults data'!L980),'Faults data'!L980,".")</f>
        <v>.</v>
      </c>
      <c r="I980" s="224">
        <f>IF('Faults data'!S980=Lists!$F$11,0,1)</f>
        <v>1</v>
      </c>
      <c r="J980" s="240" t="str">
        <f t="shared" si="124"/>
        <v>.</v>
      </c>
      <c r="K980" s="241"/>
      <c r="L980" s="230" t="str">
        <f t="shared" si="125"/>
        <v>.</v>
      </c>
      <c r="M980" s="231" t="str">
        <f t="shared" si="126"/>
        <v>.</v>
      </c>
      <c r="N980" s="231" t="str">
        <f t="shared" si="127"/>
        <v>.</v>
      </c>
      <c r="O980" s="231" t="str">
        <f t="shared" si="128"/>
        <v>.</v>
      </c>
      <c r="P980" s="232" t="str">
        <f t="shared" si="122"/>
        <v>.</v>
      </c>
      <c r="Q980" s="233" t="str">
        <f t="shared" si="123"/>
        <v>.</v>
      </c>
      <c r="R980" s="140"/>
      <c r="S980" s="140"/>
      <c r="T980" s="140"/>
      <c r="U980" s="140"/>
      <c r="V980" s="140"/>
      <c r="W980" s="140"/>
      <c r="X980" s="140"/>
      <c r="Y980" s="140"/>
      <c r="Z980" s="14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row>
    <row r="981" spans="1:57" outlineLevel="1" x14ac:dyDescent="0.2">
      <c r="A981" s="234">
        <f>'Faults data'!A981</f>
        <v>964</v>
      </c>
      <c r="B981" s="320">
        <f>'Faults data'!B981</f>
        <v>0</v>
      </c>
      <c r="C981" s="223">
        <f>IFERROR(MATCH('Faults data'!F981,Lists!$C$11:$C$14,0),0)</f>
        <v>0</v>
      </c>
      <c r="D981" s="216">
        <f>VALUE('Faults data'!I981)</f>
        <v>0</v>
      </c>
      <c r="E981" s="224">
        <f t="shared" si="129"/>
        <v>0</v>
      </c>
      <c r="F981" s="224">
        <f>'Faults data'!M981</f>
        <v>0</v>
      </c>
      <c r="G981" s="224" t="str">
        <f>IF('Faults data'!N981=$G$17,$G$17,".")</f>
        <v>.</v>
      </c>
      <c r="H981" s="224" t="str">
        <f>IF(ISNUMBER('Faults data'!L981),'Faults data'!L981,".")</f>
        <v>.</v>
      </c>
      <c r="I981" s="224">
        <f>IF('Faults data'!S981=Lists!$F$11,0,1)</f>
        <v>1</v>
      </c>
      <c r="J981" s="240" t="str">
        <f t="shared" si="124"/>
        <v>.</v>
      </c>
      <c r="K981" s="241"/>
      <c r="L981" s="230" t="str">
        <f t="shared" si="125"/>
        <v>.</v>
      </c>
      <c r="M981" s="231" t="str">
        <f t="shared" si="126"/>
        <v>.</v>
      </c>
      <c r="N981" s="231" t="str">
        <f t="shared" si="127"/>
        <v>.</v>
      </c>
      <c r="O981" s="231" t="str">
        <f t="shared" si="128"/>
        <v>.</v>
      </c>
      <c r="P981" s="232" t="str">
        <f t="shared" si="122"/>
        <v>.</v>
      </c>
      <c r="Q981" s="233" t="str">
        <f t="shared" si="123"/>
        <v>.</v>
      </c>
      <c r="R981" s="140"/>
      <c r="S981" s="140"/>
      <c r="T981" s="140"/>
      <c r="U981" s="140"/>
      <c r="V981" s="140"/>
      <c r="W981" s="140"/>
      <c r="X981" s="140"/>
      <c r="Y981" s="140"/>
      <c r="Z981" s="140"/>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row>
    <row r="982" spans="1:57" outlineLevel="1" x14ac:dyDescent="0.2">
      <c r="A982" s="234">
        <f>'Faults data'!A982</f>
        <v>965</v>
      </c>
      <c r="B982" s="320">
        <f>'Faults data'!B982</f>
        <v>0</v>
      </c>
      <c r="C982" s="223">
        <f>IFERROR(MATCH('Faults data'!F982,Lists!$C$11:$C$14,0),0)</f>
        <v>0</v>
      </c>
      <c r="D982" s="216">
        <f>VALUE('Faults data'!I982)</f>
        <v>0</v>
      </c>
      <c r="E982" s="224">
        <f t="shared" si="129"/>
        <v>0</v>
      </c>
      <c r="F982" s="224">
        <f>'Faults data'!M982</f>
        <v>0</v>
      </c>
      <c r="G982" s="224" t="str">
        <f>IF('Faults data'!N982=$G$17,$G$17,".")</f>
        <v>.</v>
      </c>
      <c r="H982" s="224" t="str">
        <f>IF(ISNUMBER('Faults data'!L982),'Faults data'!L982,".")</f>
        <v>.</v>
      </c>
      <c r="I982" s="224">
        <f>IF('Faults data'!S982=Lists!$F$11,0,1)</f>
        <v>1</v>
      </c>
      <c r="J982" s="240" t="str">
        <f t="shared" si="124"/>
        <v>.</v>
      </c>
      <c r="K982" s="241"/>
      <c r="L982" s="230" t="str">
        <f t="shared" si="125"/>
        <v>.</v>
      </c>
      <c r="M982" s="231" t="str">
        <f t="shared" si="126"/>
        <v>.</v>
      </c>
      <c r="N982" s="231" t="str">
        <f t="shared" si="127"/>
        <v>.</v>
      </c>
      <c r="O982" s="231" t="str">
        <f t="shared" si="128"/>
        <v>.</v>
      </c>
      <c r="P982" s="232" t="str">
        <f t="shared" ref="P982:P1045" si="130">IF(L982&gt;P$9,L982,".")</f>
        <v>.</v>
      </c>
      <c r="Q982" s="233" t="str">
        <f t="shared" ref="Q982:Q1045" si="131">IF(N982&gt;Q$9,N982,".")</f>
        <v>.</v>
      </c>
      <c r="R982" s="140"/>
      <c r="S982" s="140"/>
      <c r="T982" s="140"/>
      <c r="U982" s="140"/>
      <c r="V982" s="140"/>
      <c r="W982" s="140"/>
      <c r="X982" s="140"/>
      <c r="Y982" s="140"/>
      <c r="Z982" s="140"/>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row>
    <row r="983" spans="1:57" outlineLevel="1" x14ac:dyDescent="0.2">
      <c r="A983" s="234">
        <f>'Faults data'!A983</f>
        <v>966</v>
      </c>
      <c r="B983" s="320">
        <f>'Faults data'!B983</f>
        <v>0</v>
      </c>
      <c r="C983" s="223">
        <f>IFERROR(MATCH('Faults data'!F983,Lists!$C$11:$C$14,0),0)</f>
        <v>0</v>
      </c>
      <c r="D983" s="216">
        <f>VALUE('Faults data'!I983)</f>
        <v>0</v>
      </c>
      <c r="E983" s="224">
        <f t="shared" si="129"/>
        <v>0</v>
      </c>
      <c r="F983" s="224">
        <f>'Faults data'!M983</f>
        <v>0</v>
      </c>
      <c r="G983" s="224" t="str">
        <f>IF('Faults data'!N983=$G$17,$G$17,".")</f>
        <v>.</v>
      </c>
      <c r="H983" s="224" t="str">
        <f>IF(ISNUMBER('Faults data'!L983),'Faults data'!L983,".")</f>
        <v>.</v>
      </c>
      <c r="I983" s="224">
        <f>IF('Faults data'!S983=Lists!$F$11,0,1)</f>
        <v>1</v>
      </c>
      <c r="J983" s="240" t="str">
        <f t="shared" si="124"/>
        <v>.</v>
      </c>
      <c r="K983" s="241"/>
      <c r="L983" s="230" t="str">
        <f t="shared" si="125"/>
        <v>.</v>
      </c>
      <c r="M983" s="231" t="str">
        <f t="shared" si="126"/>
        <v>.</v>
      </c>
      <c r="N983" s="231" t="str">
        <f t="shared" si="127"/>
        <v>.</v>
      </c>
      <c r="O983" s="231" t="str">
        <f t="shared" si="128"/>
        <v>.</v>
      </c>
      <c r="P983" s="232" t="str">
        <f t="shared" si="130"/>
        <v>.</v>
      </c>
      <c r="Q983" s="233" t="str">
        <f t="shared" si="131"/>
        <v>.</v>
      </c>
      <c r="R983" s="140"/>
      <c r="S983" s="140"/>
      <c r="T983" s="140"/>
      <c r="U983" s="140"/>
      <c r="V983" s="140"/>
      <c r="W983" s="140"/>
      <c r="X983" s="140"/>
      <c r="Y983" s="140"/>
      <c r="Z983" s="140"/>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row>
    <row r="984" spans="1:57" outlineLevel="1" x14ac:dyDescent="0.2">
      <c r="A984" s="234">
        <f>'Faults data'!A984</f>
        <v>967</v>
      </c>
      <c r="B984" s="320">
        <f>'Faults data'!B984</f>
        <v>0</v>
      </c>
      <c r="C984" s="223">
        <f>IFERROR(MATCH('Faults data'!F984,Lists!$C$11:$C$14,0),0)</f>
        <v>0</v>
      </c>
      <c r="D984" s="216">
        <f>VALUE('Faults data'!I984)</f>
        <v>0</v>
      </c>
      <c r="E984" s="224">
        <f t="shared" si="129"/>
        <v>0</v>
      </c>
      <c r="F984" s="224">
        <f>'Faults data'!M984</f>
        <v>0</v>
      </c>
      <c r="G984" s="224" t="str">
        <f>IF('Faults data'!N984=$G$17,$G$17,".")</f>
        <v>.</v>
      </c>
      <c r="H984" s="224" t="str">
        <f>IF(ISNUMBER('Faults data'!L984),'Faults data'!L984,".")</f>
        <v>.</v>
      </c>
      <c r="I984" s="224">
        <f>IF('Faults data'!S984=Lists!$F$11,0,1)</f>
        <v>1</v>
      </c>
      <c r="J984" s="240" t="str">
        <f t="shared" si="124"/>
        <v>.</v>
      </c>
      <c r="K984" s="241"/>
      <c r="L984" s="230" t="str">
        <f t="shared" si="125"/>
        <v>.</v>
      </c>
      <c r="M984" s="231" t="str">
        <f t="shared" si="126"/>
        <v>.</v>
      </c>
      <c r="N984" s="231" t="str">
        <f t="shared" si="127"/>
        <v>.</v>
      </c>
      <c r="O984" s="231" t="str">
        <f t="shared" si="128"/>
        <v>.</v>
      </c>
      <c r="P984" s="232" t="str">
        <f t="shared" si="130"/>
        <v>.</v>
      </c>
      <c r="Q984" s="233" t="str">
        <f t="shared" si="131"/>
        <v>.</v>
      </c>
      <c r="R984" s="140"/>
      <c r="S984" s="140"/>
      <c r="T984" s="140"/>
      <c r="U984" s="140"/>
      <c r="V984" s="140"/>
      <c r="W984" s="140"/>
      <c r="X984" s="140"/>
      <c r="Y984" s="140"/>
      <c r="Z984" s="140"/>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row>
    <row r="985" spans="1:57" outlineLevel="1" x14ac:dyDescent="0.2">
      <c r="A985" s="234">
        <f>'Faults data'!A985</f>
        <v>968</v>
      </c>
      <c r="B985" s="320">
        <f>'Faults data'!B985</f>
        <v>0</v>
      </c>
      <c r="C985" s="223">
        <f>IFERROR(MATCH('Faults data'!F985,Lists!$C$11:$C$14,0),0)</f>
        <v>0</v>
      </c>
      <c r="D985" s="216">
        <f>VALUE('Faults data'!I985)</f>
        <v>0</v>
      </c>
      <c r="E985" s="224">
        <f t="shared" si="129"/>
        <v>0</v>
      </c>
      <c r="F985" s="224">
        <f>'Faults data'!M985</f>
        <v>0</v>
      </c>
      <c r="G985" s="224" t="str">
        <f>IF('Faults data'!N985=$G$17,$G$17,".")</f>
        <v>.</v>
      </c>
      <c r="H985" s="224" t="str">
        <f>IF(ISNUMBER('Faults data'!L985),'Faults data'!L985,".")</f>
        <v>.</v>
      </c>
      <c r="I985" s="224">
        <f>IF('Faults data'!S985=Lists!$F$11,0,1)</f>
        <v>1</v>
      </c>
      <c r="J985" s="240" t="str">
        <f t="shared" si="124"/>
        <v>.</v>
      </c>
      <c r="K985" s="241"/>
      <c r="L985" s="230" t="str">
        <f t="shared" si="125"/>
        <v>.</v>
      </c>
      <c r="M985" s="231" t="str">
        <f t="shared" si="126"/>
        <v>.</v>
      </c>
      <c r="N985" s="231" t="str">
        <f t="shared" si="127"/>
        <v>.</v>
      </c>
      <c r="O985" s="231" t="str">
        <f t="shared" si="128"/>
        <v>.</v>
      </c>
      <c r="P985" s="232" t="str">
        <f t="shared" si="130"/>
        <v>.</v>
      </c>
      <c r="Q985" s="233" t="str">
        <f t="shared" si="131"/>
        <v>.</v>
      </c>
      <c r="R985" s="140"/>
      <c r="S985" s="140"/>
      <c r="T985" s="140"/>
      <c r="U985" s="140"/>
      <c r="V985" s="140"/>
      <c r="W985" s="140"/>
      <c r="X985" s="140"/>
      <c r="Y985" s="140"/>
      <c r="Z985" s="140"/>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row>
    <row r="986" spans="1:57" outlineLevel="1" x14ac:dyDescent="0.2">
      <c r="A986" s="234">
        <f>'Faults data'!A986</f>
        <v>969</v>
      </c>
      <c r="B986" s="320">
        <f>'Faults data'!B986</f>
        <v>0</v>
      </c>
      <c r="C986" s="223">
        <f>IFERROR(MATCH('Faults data'!F986,Lists!$C$11:$C$14,0),0)</f>
        <v>0</v>
      </c>
      <c r="D986" s="216">
        <f>VALUE('Faults data'!I986)</f>
        <v>0</v>
      </c>
      <c r="E986" s="224">
        <f t="shared" si="129"/>
        <v>0</v>
      </c>
      <c r="F986" s="224">
        <f>'Faults data'!M986</f>
        <v>0</v>
      </c>
      <c r="G986" s="224" t="str">
        <f>IF('Faults data'!N986=$G$17,$G$17,".")</f>
        <v>.</v>
      </c>
      <c r="H986" s="224" t="str">
        <f>IF(ISNUMBER('Faults data'!L986),'Faults data'!L986,".")</f>
        <v>.</v>
      </c>
      <c r="I986" s="224">
        <f>IF('Faults data'!S986=Lists!$F$11,0,1)</f>
        <v>1</v>
      </c>
      <c r="J986" s="240" t="str">
        <f t="shared" si="124"/>
        <v>.</v>
      </c>
      <c r="K986" s="241"/>
      <c r="L986" s="230" t="str">
        <f t="shared" si="125"/>
        <v>.</v>
      </c>
      <c r="M986" s="231" t="str">
        <f t="shared" si="126"/>
        <v>.</v>
      </c>
      <c r="N986" s="231" t="str">
        <f t="shared" si="127"/>
        <v>.</v>
      </c>
      <c r="O986" s="231" t="str">
        <f t="shared" si="128"/>
        <v>.</v>
      </c>
      <c r="P986" s="232" t="str">
        <f t="shared" si="130"/>
        <v>.</v>
      </c>
      <c r="Q986" s="233" t="str">
        <f t="shared" si="131"/>
        <v>.</v>
      </c>
      <c r="R986" s="140"/>
      <c r="S986" s="140"/>
      <c r="T986" s="140"/>
      <c r="U986" s="140"/>
      <c r="V986" s="140"/>
      <c r="W986" s="140"/>
      <c r="X986" s="140"/>
      <c r="Y986" s="140"/>
      <c r="Z986" s="140"/>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row>
    <row r="987" spans="1:57" outlineLevel="1" x14ac:dyDescent="0.2">
      <c r="A987" s="234">
        <f>'Faults data'!A987</f>
        <v>970</v>
      </c>
      <c r="B987" s="320">
        <f>'Faults data'!B987</f>
        <v>0</v>
      </c>
      <c r="C987" s="223">
        <f>IFERROR(MATCH('Faults data'!F987,Lists!$C$11:$C$14,0),0)</f>
        <v>0</v>
      </c>
      <c r="D987" s="216">
        <f>VALUE('Faults data'!I987)</f>
        <v>0</v>
      </c>
      <c r="E987" s="224">
        <f t="shared" si="129"/>
        <v>0</v>
      </c>
      <c r="F987" s="224">
        <f>'Faults data'!M987</f>
        <v>0</v>
      </c>
      <c r="G987" s="224" t="str">
        <f>IF('Faults data'!N987=$G$17,$G$17,".")</f>
        <v>.</v>
      </c>
      <c r="H987" s="224" t="str">
        <f>IF(ISNUMBER('Faults data'!L987),'Faults data'!L987,".")</f>
        <v>.</v>
      </c>
      <c r="I987" s="224">
        <f>IF('Faults data'!S987=Lists!$F$11,0,1)</f>
        <v>1</v>
      </c>
      <c r="J987" s="240" t="str">
        <f t="shared" si="124"/>
        <v>.</v>
      </c>
      <c r="K987" s="241"/>
      <c r="L987" s="230" t="str">
        <f t="shared" si="125"/>
        <v>.</v>
      </c>
      <c r="M987" s="231" t="str">
        <f t="shared" si="126"/>
        <v>.</v>
      </c>
      <c r="N987" s="231" t="str">
        <f t="shared" si="127"/>
        <v>.</v>
      </c>
      <c r="O987" s="231" t="str">
        <f t="shared" si="128"/>
        <v>.</v>
      </c>
      <c r="P987" s="232" t="str">
        <f t="shared" si="130"/>
        <v>.</v>
      </c>
      <c r="Q987" s="233" t="str">
        <f t="shared" si="131"/>
        <v>.</v>
      </c>
      <c r="R987" s="140"/>
      <c r="S987" s="140"/>
      <c r="T987" s="140"/>
      <c r="U987" s="140"/>
      <c r="V987" s="140"/>
      <c r="W987" s="140"/>
      <c r="X987" s="140"/>
      <c r="Y987" s="140"/>
      <c r="Z987" s="140"/>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row>
    <row r="988" spans="1:57" outlineLevel="1" x14ac:dyDescent="0.2">
      <c r="A988" s="234">
        <f>'Faults data'!A988</f>
        <v>971</v>
      </c>
      <c r="B988" s="320">
        <f>'Faults data'!B988</f>
        <v>0</v>
      </c>
      <c r="C988" s="223">
        <f>IFERROR(MATCH('Faults data'!F988,Lists!$C$11:$C$14,0),0)</f>
        <v>0</v>
      </c>
      <c r="D988" s="216">
        <f>VALUE('Faults data'!I988)</f>
        <v>0</v>
      </c>
      <c r="E988" s="224">
        <f t="shared" si="129"/>
        <v>0</v>
      </c>
      <c r="F988" s="224">
        <f>'Faults data'!M988</f>
        <v>0</v>
      </c>
      <c r="G988" s="224" t="str">
        <f>IF('Faults data'!N988=$G$17,$G$17,".")</f>
        <v>.</v>
      </c>
      <c r="H988" s="224" t="str">
        <f>IF(ISNUMBER('Faults data'!L988),'Faults data'!L988,".")</f>
        <v>.</v>
      </c>
      <c r="I988" s="224">
        <f>IF('Faults data'!S988=Lists!$F$11,0,1)</f>
        <v>1</v>
      </c>
      <c r="J988" s="240" t="str">
        <f t="shared" si="124"/>
        <v>.</v>
      </c>
      <c r="K988" s="241"/>
      <c r="L988" s="230" t="str">
        <f t="shared" si="125"/>
        <v>.</v>
      </c>
      <c r="M988" s="231" t="str">
        <f t="shared" si="126"/>
        <v>.</v>
      </c>
      <c r="N988" s="231" t="str">
        <f t="shared" si="127"/>
        <v>.</v>
      </c>
      <c r="O988" s="231" t="str">
        <f t="shared" si="128"/>
        <v>.</v>
      </c>
      <c r="P988" s="232" t="str">
        <f t="shared" si="130"/>
        <v>.</v>
      </c>
      <c r="Q988" s="233" t="str">
        <f t="shared" si="131"/>
        <v>.</v>
      </c>
      <c r="R988" s="140"/>
      <c r="S988" s="140"/>
      <c r="T988" s="140"/>
      <c r="U988" s="140"/>
      <c r="V988" s="140"/>
      <c r="W988" s="140"/>
      <c r="X988" s="140"/>
      <c r="Y988" s="140"/>
      <c r="Z988" s="140"/>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row>
    <row r="989" spans="1:57" outlineLevel="1" x14ac:dyDescent="0.2">
      <c r="A989" s="234">
        <f>'Faults data'!A989</f>
        <v>972</v>
      </c>
      <c r="B989" s="320">
        <f>'Faults data'!B989</f>
        <v>0</v>
      </c>
      <c r="C989" s="223">
        <f>IFERROR(MATCH('Faults data'!F989,Lists!$C$11:$C$14,0),0)</f>
        <v>0</v>
      </c>
      <c r="D989" s="216">
        <f>VALUE('Faults data'!I989)</f>
        <v>0</v>
      </c>
      <c r="E989" s="224">
        <f t="shared" si="129"/>
        <v>0</v>
      </c>
      <c r="F989" s="224">
        <f>'Faults data'!M989</f>
        <v>0</v>
      </c>
      <c r="G989" s="224" t="str">
        <f>IF('Faults data'!N989=$G$17,$G$17,".")</f>
        <v>.</v>
      </c>
      <c r="H989" s="224" t="str">
        <f>IF(ISNUMBER('Faults data'!L989),'Faults data'!L989,".")</f>
        <v>.</v>
      </c>
      <c r="I989" s="224">
        <f>IF('Faults data'!S989=Lists!$F$11,0,1)</f>
        <v>1</v>
      </c>
      <c r="J989" s="240" t="str">
        <f t="shared" si="124"/>
        <v>.</v>
      </c>
      <c r="K989" s="241"/>
      <c r="L989" s="230" t="str">
        <f t="shared" si="125"/>
        <v>.</v>
      </c>
      <c r="M989" s="231" t="str">
        <f t="shared" si="126"/>
        <v>.</v>
      </c>
      <c r="N989" s="231" t="str">
        <f t="shared" si="127"/>
        <v>.</v>
      </c>
      <c r="O989" s="231" t="str">
        <f t="shared" si="128"/>
        <v>.</v>
      </c>
      <c r="P989" s="232" t="str">
        <f t="shared" si="130"/>
        <v>.</v>
      </c>
      <c r="Q989" s="233" t="str">
        <f t="shared" si="131"/>
        <v>.</v>
      </c>
      <c r="R989" s="140"/>
      <c r="S989" s="140"/>
      <c r="T989" s="140"/>
      <c r="U989" s="140"/>
      <c r="V989" s="140"/>
      <c r="W989" s="140"/>
      <c r="X989" s="140"/>
      <c r="Y989" s="140"/>
      <c r="Z989" s="140"/>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row>
    <row r="990" spans="1:57" outlineLevel="1" x14ac:dyDescent="0.2">
      <c r="A990" s="234">
        <f>'Faults data'!A990</f>
        <v>973</v>
      </c>
      <c r="B990" s="320">
        <f>'Faults data'!B990</f>
        <v>0</v>
      </c>
      <c r="C990" s="223">
        <f>IFERROR(MATCH('Faults data'!F990,Lists!$C$11:$C$14,0),0)</f>
        <v>0</v>
      </c>
      <c r="D990" s="216">
        <f>VALUE('Faults data'!I990)</f>
        <v>0</v>
      </c>
      <c r="E990" s="224">
        <f t="shared" si="129"/>
        <v>0</v>
      </c>
      <c r="F990" s="224">
        <f>'Faults data'!M990</f>
        <v>0</v>
      </c>
      <c r="G990" s="224" t="str">
        <f>IF('Faults data'!N990=$G$17,$G$17,".")</f>
        <v>.</v>
      </c>
      <c r="H990" s="224" t="str">
        <f>IF(ISNUMBER('Faults data'!L990),'Faults data'!L990,".")</f>
        <v>.</v>
      </c>
      <c r="I990" s="224">
        <f>IF('Faults data'!S990=Lists!$F$11,0,1)</f>
        <v>1</v>
      </c>
      <c r="J990" s="240" t="str">
        <f t="shared" si="124"/>
        <v>.</v>
      </c>
      <c r="K990" s="241"/>
      <c r="L990" s="230" t="str">
        <f t="shared" si="125"/>
        <v>.</v>
      </c>
      <c r="M990" s="231" t="str">
        <f t="shared" si="126"/>
        <v>.</v>
      </c>
      <c r="N990" s="231" t="str">
        <f t="shared" si="127"/>
        <v>.</v>
      </c>
      <c r="O990" s="231" t="str">
        <f t="shared" si="128"/>
        <v>.</v>
      </c>
      <c r="P990" s="232" t="str">
        <f t="shared" si="130"/>
        <v>.</v>
      </c>
      <c r="Q990" s="233" t="str">
        <f t="shared" si="131"/>
        <v>.</v>
      </c>
      <c r="R990" s="140"/>
      <c r="S990" s="140"/>
      <c r="T990" s="140"/>
      <c r="U990" s="140"/>
      <c r="V990" s="140"/>
      <c r="W990" s="140"/>
      <c r="X990" s="140"/>
      <c r="Y990" s="140"/>
      <c r="Z990" s="14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row>
    <row r="991" spans="1:57" outlineLevel="1" x14ac:dyDescent="0.2">
      <c r="A991" s="234">
        <f>'Faults data'!A991</f>
        <v>974</v>
      </c>
      <c r="B991" s="320">
        <f>'Faults data'!B991</f>
        <v>0</v>
      </c>
      <c r="C991" s="223">
        <f>IFERROR(MATCH('Faults data'!F991,Lists!$C$11:$C$14,0),0)</f>
        <v>0</v>
      </c>
      <c r="D991" s="216">
        <f>VALUE('Faults data'!I991)</f>
        <v>0</v>
      </c>
      <c r="E991" s="224">
        <f t="shared" si="129"/>
        <v>0</v>
      </c>
      <c r="F991" s="224">
        <f>'Faults data'!M991</f>
        <v>0</v>
      </c>
      <c r="G991" s="224" t="str">
        <f>IF('Faults data'!N991=$G$17,$G$17,".")</f>
        <v>.</v>
      </c>
      <c r="H991" s="224" t="str">
        <f>IF(ISNUMBER('Faults data'!L991),'Faults data'!L991,".")</f>
        <v>.</v>
      </c>
      <c r="I991" s="224">
        <f>IF('Faults data'!S991=Lists!$F$11,0,1)</f>
        <v>1</v>
      </c>
      <c r="J991" s="240" t="str">
        <f t="shared" si="124"/>
        <v>.</v>
      </c>
      <c r="K991" s="241"/>
      <c r="L991" s="230" t="str">
        <f t="shared" si="125"/>
        <v>.</v>
      </c>
      <c r="M991" s="231" t="str">
        <f t="shared" si="126"/>
        <v>.</v>
      </c>
      <c r="N991" s="231" t="str">
        <f t="shared" si="127"/>
        <v>.</v>
      </c>
      <c r="O991" s="231" t="str">
        <f t="shared" si="128"/>
        <v>.</v>
      </c>
      <c r="P991" s="232" t="str">
        <f t="shared" si="130"/>
        <v>.</v>
      </c>
      <c r="Q991" s="233" t="str">
        <f t="shared" si="131"/>
        <v>.</v>
      </c>
      <c r="R991" s="140"/>
      <c r="S991" s="140"/>
      <c r="T991" s="140"/>
      <c r="U991" s="140"/>
      <c r="V991" s="140"/>
      <c r="W991" s="140"/>
      <c r="X991" s="140"/>
      <c r="Y991" s="140"/>
      <c r="Z991" s="140"/>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row>
    <row r="992" spans="1:57" outlineLevel="1" x14ac:dyDescent="0.2">
      <c r="A992" s="234">
        <f>'Faults data'!A992</f>
        <v>975</v>
      </c>
      <c r="B992" s="320">
        <f>'Faults data'!B992</f>
        <v>0</v>
      </c>
      <c r="C992" s="223">
        <f>IFERROR(MATCH('Faults data'!F992,Lists!$C$11:$C$14,0),0)</f>
        <v>0</v>
      </c>
      <c r="D992" s="216">
        <f>VALUE('Faults data'!I992)</f>
        <v>0</v>
      </c>
      <c r="E992" s="224">
        <f t="shared" si="129"/>
        <v>0</v>
      </c>
      <c r="F992" s="224">
        <f>'Faults data'!M992</f>
        <v>0</v>
      </c>
      <c r="G992" s="224" t="str">
        <f>IF('Faults data'!N992=$G$17,$G$17,".")</f>
        <v>.</v>
      </c>
      <c r="H992" s="224" t="str">
        <f>IF(ISNUMBER('Faults data'!L992),'Faults data'!L992,".")</f>
        <v>.</v>
      </c>
      <c r="I992" s="224">
        <f>IF('Faults data'!S992=Lists!$F$11,0,1)</f>
        <v>1</v>
      </c>
      <c r="J992" s="240" t="str">
        <f t="shared" si="124"/>
        <v>.</v>
      </c>
      <c r="K992" s="241"/>
      <c r="L992" s="230" t="str">
        <f t="shared" si="125"/>
        <v>.</v>
      </c>
      <c r="M992" s="231" t="str">
        <f t="shared" si="126"/>
        <v>.</v>
      </c>
      <c r="N992" s="231" t="str">
        <f t="shared" si="127"/>
        <v>.</v>
      </c>
      <c r="O992" s="231" t="str">
        <f t="shared" si="128"/>
        <v>.</v>
      </c>
      <c r="P992" s="232" t="str">
        <f t="shared" si="130"/>
        <v>.</v>
      </c>
      <c r="Q992" s="233" t="str">
        <f t="shared" si="131"/>
        <v>.</v>
      </c>
      <c r="R992" s="140"/>
      <c r="S992" s="140"/>
      <c r="T992" s="140"/>
      <c r="U992" s="140"/>
      <c r="V992" s="140"/>
      <c r="W992" s="140"/>
      <c r="X992" s="140"/>
      <c r="Y992" s="140"/>
      <c r="Z992" s="140"/>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row>
    <row r="993" spans="1:57" outlineLevel="1" x14ac:dyDescent="0.2">
      <c r="A993" s="234">
        <f>'Faults data'!A993</f>
        <v>976</v>
      </c>
      <c r="B993" s="320">
        <f>'Faults data'!B993</f>
        <v>0</v>
      </c>
      <c r="C993" s="223">
        <f>IFERROR(MATCH('Faults data'!F993,Lists!$C$11:$C$14,0),0)</f>
        <v>0</v>
      </c>
      <c r="D993" s="216">
        <f>VALUE('Faults data'!I993)</f>
        <v>0</v>
      </c>
      <c r="E993" s="224">
        <f t="shared" si="129"/>
        <v>0</v>
      </c>
      <c r="F993" s="224">
        <f>'Faults data'!M993</f>
        <v>0</v>
      </c>
      <c r="G993" s="224" t="str">
        <f>IF('Faults data'!N993=$G$17,$G$17,".")</f>
        <v>.</v>
      </c>
      <c r="H993" s="224" t="str">
        <f>IF(ISNUMBER('Faults data'!L993),'Faults data'!L993,".")</f>
        <v>.</v>
      </c>
      <c r="I993" s="224">
        <f>IF('Faults data'!S993=Lists!$F$11,0,1)</f>
        <v>1</v>
      </c>
      <c r="J993" s="240" t="str">
        <f t="shared" si="124"/>
        <v>.</v>
      </c>
      <c r="K993" s="241"/>
      <c r="L993" s="230" t="str">
        <f t="shared" si="125"/>
        <v>.</v>
      </c>
      <c r="M993" s="231" t="str">
        <f t="shared" si="126"/>
        <v>.</v>
      </c>
      <c r="N993" s="231" t="str">
        <f t="shared" si="127"/>
        <v>.</v>
      </c>
      <c r="O993" s="231" t="str">
        <f t="shared" si="128"/>
        <v>.</v>
      </c>
      <c r="P993" s="232" t="str">
        <f t="shared" si="130"/>
        <v>.</v>
      </c>
      <c r="Q993" s="233" t="str">
        <f t="shared" si="131"/>
        <v>.</v>
      </c>
      <c r="R993" s="140"/>
      <c r="S993" s="140"/>
      <c r="T993" s="140"/>
      <c r="U993" s="140"/>
      <c r="V993" s="140"/>
      <c r="W993" s="140"/>
      <c r="X993" s="140"/>
      <c r="Y993" s="140"/>
      <c r="Z993" s="140"/>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row>
    <row r="994" spans="1:57" outlineLevel="1" x14ac:dyDescent="0.2">
      <c r="A994" s="234">
        <f>'Faults data'!A994</f>
        <v>977</v>
      </c>
      <c r="B994" s="320">
        <f>'Faults data'!B994</f>
        <v>0</v>
      </c>
      <c r="C994" s="223">
        <f>IFERROR(MATCH('Faults data'!F994,Lists!$C$11:$C$14,0),0)</f>
        <v>0</v>
      </c>
      <c r="D994" s="216">
        <f>VALUE('Faults data'!I994)</f>
        <v>0</v>
      </c>
      <c r="E994" s="224">
        <f t="shared" si="129"/>
        <v>0</v>
      </c>
      <c r="F994" s="224">
        <f>'Faults data'!M994</f>
        <v>0</v>
      </c>
      <c r="G994" s="224" t="str">
        <f>IF('Faults data'!N994=$G$17,$G$17,".")</f>
        <v>.</v>
      </c>
      <c r="H994" s="224" t="str">
        <f>IF(ISNUMBER('Faults data'!L994),'Faults data'!L994,".")</f>
        <v>.</v>
      </c>
      <c r="I994" s="224">
        <f>IF('Faults data'!S994=Lists!$F$11,0,1)</f>
        <v>1</v>
      </c>
      <c r="J994" s="240" t="str">
        <f t="shared" si="124"/>
        <v>.</v>
      </c>
      <c r="K994" s="241"/>
      <c r="L994" s="230" t="str">
        <f t="shared" si="125"/>
        <v>.</v>
      </c>
      <c r="M994" s="231" t="str">
        <f t="shared" si="126"/>
        <v>.</v>
      </c>
      <c r="N994" s="231" t="str">
        <f t="shared" si="127"/>
        <v>.</v>
      </c>
      <c r="O994" s="231" t="str">
        <f t="shared" si="128"/>
        <v>.</v>
      </c>
      <c r="P994" s="232" t="str">
        <f t="shared" si="130"/>
        <v>.</v>
      </c>
      <c r="Q994" s="233" t="str">
        <f t="shared" si="131"/>
        <v>.</v>
      </c>
      <c r="R994" s="140"/>
      <c r="S994" s="140"/>
      <c r="T994" s="140"/>
      <c r="U994" s="140"/>
      <c r="V994" s="140"/>
      <c r="W994" s="140"/>
      <c r="X994" s="140"/>
      <c r="Y994" s="140"/>
      <c r="Z994" s="140"/>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row>
    <row r="995" spans="1:57" outlineLevel="1" x14ac:dyDescent="0.2">
      <c r="A995" s="234">
        <f>'Faults data'!A995</f>
        <v>978</v>
      </c>
      <c r="B995" s="320">
        <f>'Faults data'!B995</f>
        <v>0</v>
      </c>
      <c r="C995" s="223">
        <f>IFERROR(MATCH('Faults data'!F995,Lists!$C$11:$C$14,0),0)</f>
        <v>0</v>
      </c>
      <c r="D995" s="216">
        <f>VALUE('Faults data'!I995)</f>
        <v>0</v>
      </c>
      <c r="E995" s="224">
        <f t="shared" si="129"/>
        <v>0</v>
      </c>
      <c r="F995" s="224">
        <f>'Faults data'!M995</f>
        <v>0</v>
      </c>
      <c r="G995" s="224" t="str">
        <f>IF('Faults data'!N995=$G$17,$G$17,".")</f>
        <v>.</v>
      </c>
      <c r="H995" s="224" t="str">
        <f>IF(ISNUMBER('Faults data'!L995),'Faults data'!L995,".")</f>
        <v>.</v>
      </c>
      <c r="I995" s="224">
        <f>IF('Faults data'!S995=Lists!$F$11,0,1)</f>
        <v>1</v>
      </c>
      <c r="J995" s="240" t="str">
        <f t="shared" si="124"/>
        <v>.</v>
      </c>
      <c r="K995" s="241"/>
      <c r="L995" s="230" t="str">
        <f t="shared" si="125"/>
        <v>.</v>
      </c>
      <c r="M995" s="231" t="str">
        <f t="shared" si="126"/>
        <v>.</v>
      </c>
      <c r="N995" s="231" t="str">
        <f t="shared" si="127"/>
        <v>.</v>
      </c>
      <c r="O995" s="231" t="str">
        <f t="shared" si="128"/>
        <v>.</v>
      </c>
      <c r="P995" s="232" t="str">
        <f t="shared" si="130"/>
        <v>.</v>
      </c>
      <c r="Q995" s="233" t="str">
        <f t="shared" si="131"/>
        <v>.</v>
      </c>
      <c r="R995" s="140"/>
      <c r="S995" s="140"/>
      <c r="T995" s="140"/>
      <c r="U995" s="140"/>
      <c r="V995" s="140"/>
      <c r="W995" s="140"/>
      <c r="X995" s="140"/>
      <c r="Y995" s="140"/>
      <c r="Z995" s="140"/>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row>
    <row r="996" spans="1:57" outlineLevel="1" x14ac:dyDescent="0.2">
      <c r="A996" s="234">
        <f>'Faults data'!A996</f>
        <v>979</v>
      </c>
      <c r="B996" s="320">
        <f>'Faults data'!B996</f>
        <v>0</v>
      </c>
      <c r="C996" s="223">
        <f>IFERROR(MATCH('Faults data'!F996,Lists!$C$11:$C$14,0),0)</f>
        <v>0</v>
      </c>
      <c r="D996" s="216">
        <f>VALUE('Faults data'!I996)</f>
        <v>0</v>
      </c>
      <c r="E996" s="224">
        <f t="shared" si="129"/>
        <v>0</v>
      </c>
      <c r="F996" s="224">
        <f>'Faults data'!M996</f>
        <v>0</v>
      </c>
      <c r="G996" s="224" t="str">
        <f>IF('Faults data'!N996=$G$17,$G$17,".")</f>
        <v>.</v>
      </c>
      <c r="H996" s="224" t="str">
        <f>IF(ISNUMBER('Faults data'!L996),'Faults data'!L996,".")</f>
        <v>.</v>
      </c>
      <c r="I996" s="224">
        <f>IF('Faults data'!S996=Lists!$F$11,0,1)</f>
        <v>1</v>
      </c>
      <c r="J996" s="240" t="str">
        <f t="shared" si="124"/>
        <v>.</v>
      </c>
      <c r="K996" s="241"/>
      <c r="L996" s="230" t="str">
        <f t="shared" si="125"/>
        <v>.</v>
      </c>
      <c r="M996" s="231" t="str">
        <f t="shared" si="126"/>
        <v>.</v>
      </c>
      <c r="N996" s="231" t="str">
        <f t="shared" si="127"/>
        <v>.</v>
      </c>
      <c r="O996" s="231" t="str">
        <f t="shared" si="128"/>
        <v>.</v>
      </c>
      <c r="P996" s="232" t="str">
        <f t="shared" si="130"/>
        <v>.</v>
      </c>
      <c r="Q996" s="233" t="str">
        <f t="shared" si="131"/>
        <v>.</v>
      </c>
      <c r="R996" s="140"/>
      <c r="S996" s="140"/>
      <c r="T996" s="140"/>
      <c r="U996" s="140"/>
      <c r="V996" s="140"/>
      <c r="W996" s="140"/>
      <c r="X996" s="140"/>
      <c r="Y996" s="140"/>
      <c r="Z996" s="140"/>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row>
    <row r="997" spans="1:57" outlineLevel="1" x14ac:dyDescent="0.2">
      <c r="A997" s="234">
        <f>'Faults data'!A997</f>
        <v>980</v>
      </c>
      <c r="B997" s="320">
        <f>'Faults data'!B997</f>
        <v>0</v>
      </c>
      <c r="C997" s="223">
        <f>IFERROR(MATCH('Faults data'!F997,Lists!$C$11:$C$14,0),0)</f>
        <v>0</v>
      </c>
      <c r="D997" s="216">
        <f>VALUE('Faults data'!I997)</f>
        <v>0</v>
      </c>
      <c r="E997" s="224">
        <f t="shared" si="129"/>
        <v>0</v>
      </c>
      <c r="F997" s="224">
        <f>'Faults data'!M997</f>
        <v>0</v>
      </c>
      <c r="G997" s="224" t="str">
        <f>IF('Faults data'!N997=$G$17,$G$17,".")</f>
        <v>.</v>
      </c>
      <c r="H997" s="224" t="str">
        <f>IF(ISNUMBER('Faults data'!L997),'Faults data'!L997,".")</f>
        <v>.</v>
      </c>
      <c r="I997" s="224">
        <f>IF('Faults data'!S997=Lists!$F$11,0,1)</f>
        <v>1</v>
      </c>
      <c r="J997" s="240" t="str">
        <f t="shared" si="124"/>
        <v>.</v>
      </c>
      <c r="K997" s="241"/>
      <c r="L997" s="230" t="str">
        <f t="shared" si="125"/>
        <v>.</v>
      </c>
      <c r="M997" s="231" t="str">
        <f t="shared" si="126"/>
        <v>.</v>
      </c>
      <c r="N997" s="231" t="str">
        <f t="shared" si="127"/>
        <v>.</v>
      </c>
      <c r="O997" s="231" t="str">
        <f t="shared" si="128"/>
        <v>.</v>
      </c>
      <c r="P997" s="232" t="str">
        <f t="shared" si="130"/>
        <v>.</v>
      </c>
      <c r="Q997" s="233" t="str">
        <f t="shared" si="131"/>
        <v>.</v>
      </c>
      <c r="R997" s="140"/>
      <c r="S997" s="140"/>
      <c r="T997" s="140"/>
      <c r="U997" s="140"/>
      <c r="V997" s="140"/>
      <c r="W997" s="140"/>
      <c r="X997" s="140"/>
      <c r="Y997" s="140"/>
      <c r="Z997" s="140"/>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row>
    <row r="998" spans="1:57" outlineLevel="1" x14ac:dyDescent="0.2">
      <c r="A998" s="234">
        <f>'Faults data'!A998</f>
        <v>981</v>
      </c>
      <c r="B998" s="320">
        <f>'Faults data'!B998</f>
        <v>0</v>
      </c>
      <c r="C998" s="223">
        <f>IFERROR(MATCH('Faults data'!F998,Lists!$C$11:$C$14,0),0)</f>
        <v>0</v>
      </c>
      <c r="D998" s="216">
        <f>VALUE('Faults data'!I998)</f>
        <v>0</v>
      </c>
      <c r="E998" s="224">
        <f t="shared" si="129"/>
        <v>0</v>
      </c>
      <c r="F998" s="224">
        <f>'Faults data'!M998</f>
        <v>0</v>
      </c>
      <c r="G998" s="224" t="str">
        <f>IF('Faults data'!N998=$G$17,$G$17,".")</f>
        <v>.</v>
      </c>
      <c r="H998" s="224" t="str">
        <f>IF(ISNUMBER('Faults data'!L998),'Faults data'!L998,".")</f>
        <v>.</v>
      </c>
      <c r="I998" s="224">
        <f>IF('Faults data'!S998=Lists!$F$11,0,1)</f>
        <v>1</v>
      </c>
      <c r="J998" s="240" t="str">
        <f t="shared" si="124"/>
        <v>.</v>
      </c>
      <c r="K998" s="241"/>
      <c r="L998" s="230" t="str">
        <f t="shared" si="125"/>
        <v>.</v>
      </c>
      <c r="M998" s="231" t="str">
        <f t="shared" si="126"/>
        <v>.</v>
      </c>
      <c r="N998" s="231" t="str">
        <f t="shared" si="127"/>
        <v>.</v>
      </c>
      <c r="O998" s="231" t="str">
        <f t="shared" si="128"/>
        <v>.</v>
      </c>
      <c r="P998" s="232" t="str">
        <f t="shared" si="130"/>
        <v>.</v>
      </c>
      <c r="Q998" s="233" t="str">
        <f t="shared" si="131"/>
        <v>.</v>
      </c>
      <c r="R998" s="140"/>
      <c r="S998" s="140"/>
      <c r="T998" s="140"/>
      <c r="U998" s="140"/>
      <c r="V998" s="140"/>
      <c r="W998" s="140"/>
      <c r="X998" s="140"/>
      <c r="Y998" s="140"/>
      <c r="Z998" s="140"/>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row>
    <row r="999" spans="1:57" outlineLevel="1" x14ac:dyDescent="0.2">
      <c r="A999" s="234">
        <f>'Faults data'!A999</f>
        <v>982</v>
      </c>
      <c r="B999" s="320">
        <f>'Faults data'!B999</f>
        <v>0</v>
      </c>
      <c r="C999" s="223">
        <f>IFERROR(MATCH('Faults data'!F999,Lists!$C$11:$C$14,0),0)</f>
        <v>0</v>
      </c>
      <c r="D999" s="216">
        <f>VALUE('Faults data'!I999)</f>
        <v>0</v>
      </c>
      <c r="E999" s="224">
        <f t="shared" si="129"/>
        <v>0</v>
      </c>
      <c r="F999" s="224">
        <f>'Faults data'!M999</f>
        <v>0</v>
      </c>
      <c r="G999" s="224" t="str">
        <f>IF('Faults data'!N999=$G$17,$G$17,".")</f>
        <v>.</v>
      </c>
      <c r="H999" s="224" t="str">
        <f>IF(ISNUMBER('Faults data'!L999),'Faults data'!L999,".")</f>
        <v>.</v>
      </c>
      <c r="I999" s="224">
        <f>IF('Faults data'!S999=Lists!$F$11,0,1)</f>
        <v>1</v>
      </c>
      <c r="J999" s="240" t="str">
        <f t="shared" si="124"/>
        <v>.</v>
      </c>
      <c r="K999" s="241"/>
      <c r="L999" s="230" t="str">
        <f t="shared" si="125"/>
        <v>.</v>
      </c>
      <c r="M999" s="231" t="str">
        <f t="shared" si="126"/>
        <v>.</v>
      </c>
      <c r="N999" s="231" t="str">
        <f t="shared" si="127"/>
        <v>.</v>
      </c>
      <c r="O999" s="231" t="str">
        <f t="shared" si="128"/>
        <v>.</v>
      </c>
      <c r="P999" s="232" t="str">
        <f t="shared" si="130"/>
        <v>.</v>
      </c>
      <c r="Q999" s="233" t="str">
        <f t="shared" si="131"/>
        <v>.</v>
      </c>
      <c r="R999" s="140"/>
      <c r="S999" s="140"/>
      <c r="T999" s="140"/>
      <c r="U999" s="140"/>
      <c r="V999" s="140"/>
      <c r="W999" s="140"/>
      <c r="X999" s="140"/>
      <c r="Y999" s="140"/>
      <c r="Z999" s="140"/>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row>
    <row r="1000" spans="1:57" outlineLevel="1" x14ac:dyDescent="0.2">
      <c r="A1000" s="234">
        <f>'Faults data'!A1000</f>
        <v>983</v>
      </c>
      <c r="B1000" s="320">
        <f>'Faults data'!B1000</f>
        <v>0</v>
      </c>
      <c r="C1000" s="223">
        <f>IFERROR(MATCH('Faults data'!F1000,Lists!$C$11:$C$14,0),0)</f>
        <v>0</v>
      </c>
      <c r="D1000" s="216">
        <f>VALUE('Faults data'!I1000)</f>
        <v>0</v>
      </c>
      <c r="E1000" s="224">
        <f t="shared" si="129"/>
        <v>0</v>
      </c>
      <c r="F1000" s="224">
        <f>'Faults data'!M1000</f>
        <v>0</v>
      </c>
      <c r="G1000" s="224" t="str">
        <f>IF('Faults data'!N1000=$G$17,$G$17,".")</f>
        <v>.</v>
      </c>
      <c r="H1000" s="224" t="str">
        <f>IF(ISNUMBER('Faults data'!L1000),'Faults data'!L1000,".")</f>
        <v>.</v>
      </c>
      <c r="I1000" s="224">
        <f>IF('Faults data'!S1000=Lists!$F$11,0,1)</f>
        <v>1</v>
      </c>
      <c r="J1000" s="240" t="str">
        <f t="shared" si="124"/>
        <v>.</v>
      </c>
      <c r="K1000" s="241"/>
      <c r="L1000" s="230" t="str">
        <f t="shared" si="125"/>
        <v>.</v>
      </c>
      <c r="M1000" s="231" t="str">
        <f t="shared" si="126"/>
        <v>.</v>
      </c>
      <c r="N1000" s="231" t="str">
        <f t="shared" si="127"/>
        <v>.</v>
      </c>
      <c r="O1000" s="231" t="str">
        <f t="shared" si="128"/>
        <v>.</v>
      </c>
      <c r="P1000" s="232" t="str">
        <f t="shared" si="130"/>
        <v>.</v>
      </c>
      <c r="Q1000" s="233" t="str">
        <f t="shared" si="131"/>
        <v>.</v>
      </c>
      <c r="R1000" s="140"/>
      <c r="S1000" s="140"/>
      <c r="T1000" s="140"/>
      <c r="U1000" s="140"/>
      <c r="V1000" s="140"/>
      <c r="W1000" s="140"/>
      <c r="X1000" s="140"/>
      <c r="Y1000" s="140"/>
      <c r="Z1000" s="14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row>
    <row r="1001" spans="1:57" outlineLevel="1" x14ac:dyDescent="0.2">
      <c r="A1001" s="234">
        <f>'Faults data'!A1001</f>
        <v>984</v>
      </c>
      <c r="B1001" s="320">
        <f>'Faults data'!B1001</f>
        <v>0</v>
      </c>
      <c r="C1001" s="223">
        <f>IFERROR(MATCH('Faults data'!F1001,Lists!$C$11:$C$14,0),0)</f>
        <v>0</v>
      </c>
      <c r="D1001" s="216">
        <f>VALUE('Faults data'!I1001)</f>
        <v>0</v>
      </c>
      <c r="E1001" s="224">
        <f t="shared" si="129"/>
        <v>0</v>
      </c>
      <c r="F1001" s="224">
        <f>'Faults data'!M1001</f>
        <v>0</v>
      </c>
      <c r="G1001" s="224" t="str">
        <f>IF('Faults data'!N1001=$G$17,$G$17,".")</f>
        <v>.</v>
      </c>
      <c r="H1001" s="224" t="str">
        <f>IF(ISNUMBER('Faults data'!L1001),'Faults data'!L1001,".")</f>
        <v>.</v>
      </c>
      <c r="I1001" s="224">
        <f>IF('Faults data'!S1001=Lists!$F$11,0,1)</f>
        <v>1</v>
      </c>
      <c r="J1001" s="240" t="str">
        <f t="shared" si="124"/>
        <v>.</v>
      </c>
      <c r="K1001" s="241"/>
      <c r="L1001" s="230" t="str">
        <f t="shared" si="125"/>
        <v>.</v>
      </c>
      <c r="M1001" s="231" t="str">
        <f t="shared" si="126"/>
        <v>.</v>
      </c>
      <c r="N1001" s="231" t="str">
        <f t="shared" si="127"/>
        <v>.</v>
      </c>
      <c r="O1001" s="231" t="str">
        <f t="shared" si="128"/>
        <v>.</v>
      </c>
      <c r="P1001" s="232" t="str">
        <f t="shared" si="130"/>
        <v>.</v>
      </c>
      <c r="Q1001" s="233" t="str">
        <f t="shared" si="131"/>
        <v>.</v>
      </c>
      <c r="R1001" s="140"/>
      <c r="S1001" s="140"/>
      <c r="T1001" s="140"/>
      <c r="U1001" s="140"/>
      <c r="V1001" s="140"/>
      <c r="W1001" s="140"/>
      <c r="X1001" s="140"/>
      <c r="Y1001" s="140"/>
      <c r="Z1001" s="140"/>
      <c r="AA1001" s="140"/>
      <c r="AB1001" s="140"/>
      <c r="AC1001" s="140"/>
      <c r="AD1001" s="140"/>
      <c r="AE1001" s="140"/>
      <c r="AF1001" s="140"/>
      <c r="AG1001" s="140"/>
      <c r="AH1001" s="140"/>
      <c r="AI1001" s="140"/>
      <c r="AJ1001" s="140"/>
      <c r="AK1001" s="140"/>
      <c r="AL1001" s="140"/>
      <c r="AM1001" s="140"/>
      <c r="AN1001" s="140"/>
      <c r="AO1001" s="140"/>
      <c r="AP1001" s="140"/>
      <c r="AQ1001" s="140"/>
      <c r="AR1001" s="140"/>
      <c r="AS1001" s="140"/>
      <c r="AT1001" s="140"/>
      <c r="AU1001" s="140"/>
      <c r="AV1001" s="140"/>
      <c r="AW1001" s="140"/>
      <c r="AX1001" s="140"/>
      <c r="AY1001" s="140"/>
      <c r="AZ1001" s="140"/>
      <c r="BA1001" s="140"/>
      <c r="BB1001" s="140"/>
      <c r="BC1001" s="140"/>
      <c r="BD1001" s="140"/>
      <c r="BE1001" s="140"/>
    </row>
    <row r="1002" spans="1:57" outlineLevel="1" x14ac:dyDescent="0.2">
      <c r="A1002" s="234">
        <f>'Faults data'!A1002</f>
        <v>985</v>
      </c>
      <c r="B1002" s="320">
        <f>'Faults data'!B1002</f>
        <v>0</v>
      </c>
      <c r="C1002" s="223">
        <f>IFERROR(MATCH('Faults data'!F1002,Lists!$C$11:$C$14,0),0)</f>
        <v>0</v>
      </c>
      <c r="D1002" s="216">
        <f>VALUE('Faults data'!I1002)</f>
        <v>0</v>
      </c>
      <c r="E1002" s="224">
        <f t="shared" si="129"/>
        <v>0</v>
      </c>
      <c r="F1002" s="224">
        <f>'Faults data'!M1002</f>
        <v>0</v>
      </c>
      <c r="G1002" s="224" t="str">
        <f>IF('Faults data'!N1002=$G$17,$G$17,".")</f>
        <v>.</v>
      </c>
      <c r="H1002" s="224" t="str">
        <f>IF(ISNUMBER('Faults data'!L1002),'Faults data'!L1002,".")</f>
        <v>.</v>
      </c>
      <c r="I1002" s="224">
        <f>IF('Faults data'!S1002=Lists!$F$11,0,1)</f>
        <v>1</v>
      </c>
      <c r="J1002" s="240" t="str">
        <f t="shared" si="124"/>
        <v>.</v>
      </c>
      <c r="K1002" s="241"/>
      <c r="L1002" s="230" t="str">
        <f t="shared" si="125"/>
        <v>.</v>
      </c>
      <c r="M1002" s="231" t="str">
        <f t="shared" si="126"/>
        <v>.</v>
      </c>
      <c r="N1002" s="231" t="str">
        <f t="shared" si="127"/>
        <v>.</v>
      </c>
      <c r="O1002" s="231" t="str">
        <f t="shared" si="128"/>
        <v>.</v>
      </c>
      <c r="P1002" s="232" t="str">
        <f t="shared" si="130"/>
        <v>.</v>
      </c>
      <c r="Q1002" s="233" t="str">
        <f t="shared" si="131"/>
        <v>.</v>
      </c>
      <c r="R1002" s="140"/>
      <c r="S1002" s="140"/>
      <c r="T1002" s="140"/>
      <c r="U1002" s="140"/>
      <c r="V1002" s="140"/>
      <c r="W1002" s="140"/>
      <c r="X1002" s="140"/>
      <c r="Y1002" s="140"/>
      <c r="Z1002" s="140"/>
      <c r="AA1002" s="140"/>
      <c r="AB1002" s="140"/>
      <c r="AC1002" s="140"/>
      <c r="AD1002" s="140"/>
      <c r="AE1002" s="140"/>
      <c r="AF1002" s="140"/>
      <c r="AG1002" s="140"/>
      <c r="AH1002" s="140"/>
      <c r="AI1002" s="140"/>
      <c r="AJ1002" s="140"/>
      <c r="AK1002" s="140"/>
      <c r="AL1002" s="140"/>
      <c r="AM1002" s="140"/>
      <c r="AN1002" s="140"/>
      <c r="AO1002" s="140"/>
      <c r="AP1002" s="140"/>
      <c r="AQ1002" s="140"/>
      <c r="AR1002" s="140"/>
      <c r="AS1002" s="140"/>
      <c r="AT1002" s="140"/>
      <c r="AU1002" s="140"/>
      <c r="AV1002" s="140"/>
      <c r="AW1002" s="140"/>
      <c r="AX1002" s="140"/>
      <c r="AY1002" s="140"/>
      <c r="AZ1002" s="140"/>
      <c r="BA1002" s="140"/>
      <c r="BB1002" s="140"/>
      <c r="BC1002" s="140"/>
      <c r="BD1002" s="140"/>
      <c r="BE1002" s="140"/>
    </row>
    <row r="1003" spans="1:57" outlineLevel="1" x14ac:dyDescent="0.2">
      <c r="A1003" s="234">
        <f>'Faults data'!A1003</f>
        <v>986</v>
      </c>
      <c r="B1003" s="320">
        <f>'Faults data'!B1003</f>
        <v>0</v>
      </c>
      <c r="C1003" s="223">
        <f>IFERROR(MATCH('Faults data'!F1003,Lists!$C$11:$C$14,0),0)</f>
        <v>0</v>
      </c>
      <c r="D1003" s="216">
        <f>VALUE('Faults data'!I1003)</f>
        <v>0</v>
      </c>
      <c r="E1003" s="224">
        <f t="shared" si="129"/>
        <v>0</v>
      </c>
      <c r="F1003" s="224">
        <f>'Faults data'!M1003</f>
        <v>0</v>
      </c>
      <c r="G1003" s="224" t="str">
        <f>IF('Faults data'!N1003=$G$17,$G$17,".")</f>
        <v>.</v>
      </c>
      <c r="H1003" s="224" t="str">
        <f>IF(ISNUMBER('Faults data'!L1003),'Faults data'!L1003,".")</f>
        <v>.</v>
      </c>
      <c r="I1003" s="224">
        <f>IF('Faults data'!S1003=Lists!$F$11,0,1)</f>
        <v>1</v>
      </c>
      <c r="J1003" s="240" t="str">
        <f t="shared" si="124"/>
        <v>.</v>
      </c>
      <c r="K1003" s="241"/>
      <c r="L1003" s="230" t="str">
        <f t="shared" si="125"/>
        <v>.</v>
      </c>
      <c r="M1003" s="231" t="str">
        <f t="shared" si="126"/>
        <v>.</v>
      </c>
      <c r="N1003" s="231" t="str">
        <f t="shared" si="127"/>
        <v>.</v>
      </c>
      <c r="O1003" s="231" t="str">
        <f t="shared" si="128"/>
        <v>.</v>
      </c>
      <c r="P1003" s="232" t="str">
        <f t="shared" si="130"/>
        <v>.</v>
      </c>
      <c r="Q1003" s="233" t="str">
        <f t="shared" si="131"/>
        <v>.</v>
      </c>
      <c r="R1003" s="140"/>
      <c r="S1003" s="140"/>
      <c r="T1003" s="140"/>
      <c r="U1003" s="140"/>
      <c r="V1003" s="140"/>
      <c r="W1003" s="140"/>
      <c r="X1003" s="140"/>
      <c r="Y1003" s="140"/>
      <c r="Z1003" s="140"/>
      <c r="AA1003" s="140"/>
      <c r="AB1003" s="140"/>
      <c r="AC1003" s="140"/>
      <c r="AD1003" s="140"/>
      <c r="AE1003" s="140"/>
      <c r="AF1003" s="140"/>
      <c r="AG1003" s="140"/>
      <c r="AH1003" s="140"/>
      <c r="AI1003" s="140"/>
      <c r="AJ1003" s="140"/>
      <c r="AK1003" s="140"/>
      <c r="AL1003" s="140"/>
      <c r="AM1003" s="140"/>
      <c r="AN1003" s="140"/>
      <c r="AO1003" s="140"/>
      <c r="AP1003" s="140"/>
      <c r="AQ1003" s="140"/>
      <c r="AR1003" s="140"/>
      <c r="AS1003" s="140"/>
      <c r="AT1003" s="140"/>
      <c r="AU1003" s="140"/>
      <c r="AV1003" s="140"/>
      <c r="AW1003" s="140"/>
      <c r="AX1003" s="140"/>
      <c r="AY1003" s="140"/>
      <c r="AZ1003" s="140"/>
      <c r="BA1003" s="140"/>
      <c r="BB1003" s="140"/>
      <c r="BC1003" s="140"/>
      <c r="BD1003" s="140"/>
      <c r="BE1003" s="140"/>
    </row>
    <row r="1004" spans="1:57" outlineLevel="1" x14ac:dyDescent="0.2">
      <c r="A1004" s="234">
        <f>'Faults data'!A1004</f>
        <v>987</v>
      </c>
      <c r="B1004" s="320">
        <f>'Faults data'!B1004</f>
        <v>0</v>
      </c>
      <c r="C1004" s="223">
        <f>IFERROR(MATCH('Faults data'!F1004,Lists!$C$11:$C$14,0),0)</f>
        <v>0</v>
      </c>
      <c r="D1004" s="216">
        <f>VALUE('Faults data'!I1004)</f>
        <v>0</v>
      </c>
      <c r="E1004" s="224">
        <f t="shared" si="129"/>
        <v>0</v>
      </c>
      <c r="F1004" s="224">
        <f>'Faults data'!M1004</f>
        <v>0</v>
      </c>
      <c r="G1004" s="224" t="str">
        <f>IF('Faults data'!N1004=$G$17,$G$17,".")</f>
        <v>.</v>
      </c>
      <c r="H1004" s="224" t="str">
        <f>IF(ISNUMBER('Faults data'!L1004),'Faults data'!L1004,".")</f>
        <v>.</v>
      </c>
      <c r="I1004" s="224">
        <f>IF('Faults data'!S1004=Lists!$F$11,0,1)</f>
        <v>1</v>
      </c>
      <c r="J1004" s="240" t="str">
        <f t="shared" si="124"/>
        <v>.</v>
      </c>
      <c r="K1004" s="241"/>
      <c r="L1004" s="230" t="str">
        <f t="shared" si="125"/>
        <v>.</v>
      </c>
      <c r="M1004" s="231" t="str">
        <f t="shared" si="126"/>
        <v>.</v>
      </c>
      <c r="N1004" s="231" t="str">
        <f t="shared" si="127"/>
        <v>.</v>
      </c>
      <c r="O1004" s="231" t="str">
        <f t="shared" si="128"/>
        <v>.</v>
      </c>
      <c r="P1004" s="232" t="str">
        <f t="shared" si="130"/>
        <v>.</v>
      </c>
      <c r="Q1004" s="233" t="str">
        <f t="shared" si="131"/>
        <v>.</v>
      </c>
      <c r="R1004" s="140"/>
      <c r="S1004" s="140"/>
      <c r="T1004" s="140"/>
      <c r="U1004" s="140"/>
      <c r="V1004" s="140"/>
      <c r="W1004" s="140"/>
      <c r="X1004" s="140"/>
      <c r="Y1004" s="140"/>
      <c r="Z1004" s="140"/>
      <c r="AA1004" s="140"/>
      <c r="AB1004" s="140"/>
      <c r="AC1004" s="140"/>
      <c r="AD1004" s="140"/>
      <c r="AE1004" s="140"/>
      <c r="AF1004" s="140"/>
      <c r="AG1004" s="140"/>
      <c r="AH1004" s="140"/>
      <c r="AI1004" s="140"/>
      <c r="AJ1004" s="140"/>
      <c r="AK1004" s="140"/>
      <c r="AL1004" s="140"/>
      <c r="AM1004" s="140"/>
      <c r="AN1004" s="140"/>
      <c r="AO1004" s="140"/>
      <c r="AP1004" s="140"/>
      <c r="AQ1004" s="140"/>
      <c r="AR1004" s="140"/>
      <c r="AS1004" s="140"/>
      <c r="AT1004" s="140"/>
      <c r="AU1004" s="140"/>
      <c r="AV1004" s="140"/>
      <c r="AW1004" s="140"/>
      <c r="AX1004" s="140"/>
      <c r="AY1004" s="140"/>
      <c r="AZ1004" s="140"/>
      <c r="BA1004" s="140"/>
      <c r="BB1004" s="140"/>
      <c r="BC1004" s="140"/>
      <c r="BD1004" s="140"/>
      <c r="BE1004" s="140"/>
    </row>
    <row r="1005" spans="1:57" outlineLevel="1" x14ac:dyDescent="0.2">
      <c r="A1005" s="234">
        <f>'Faults data'!A1005</f>
        <v>988</v>
      </c>
      <c r="B1005" s="320">
        <f>'Faults data'!B1005</f>
        <v>0</v>
      </c>
      <c r="C1005" s="223">
        <f>IFERROR(MATCH('Faults data'!F1005,Lists!$C$11:$C$14,0),0)</f>
        <v>0</v>
      </c>
      <c r="D1005" s="216">
        <f>VALUE('Faults data'!I1005)</f>
        <v>0</v>
      </c>
      <c r="E1005" s="224">
        <f t="shared" si="129"/>
        <v>0</v>
      </c>
      <c r="F1005" s="224">
        <f>'Faults data'!M1005</f>
        <v>0</v>
      </c>
      <c r="G1005" s="224" t="str">
        <f>IF('Faults data'!N1005=$G$17,$G$17,".")</f>
        <v>.</v>
      </c>
      <c r="H1005" s="224" t="str">
        <f>IF(ISNUMBER('Faults data'!L1005),'Faults data'!L1005,".")</f>
        <v>.</v>
      </c>
      <c r="I1005" s="224">
        <f>IF('Faults data'!S1005=Lists!$F$11,0,1)</f>
        <v>1</v>
      </c>
      <c r="J1005" s="240" t="str">
        <f t="shared" si="124"/>
        <v>.</v>
      </c>
      <c r="K1005" s="241"/>
      <c r="L1005" s="230" t="str">
        <f t="shared" si="125"/>
        <v>.</v>
      </c>
      <c r="M1005" s="231" t="str">
        <f t="shared" si="126"/>
        <v>.</v>
      </c>
      <c r="N1005" s="231" t="str">
        <f t="shared" si="127"/>
        <v>.</v>
      </c>
      <c r="O1005" s="231" t="str">
        <f t="shared" si="128"/>
        <v>.</v>
      </c>
      <c r="P1005" s="232" t="str">
        <f t="shared" si="130"/>
        <v>.</v>
      </c>
      <c r="Q1005" s="233" t="str">
        <f t="shared" si="131"/>
        <v>.</v>
      </c>
      <c r="R1005" s="140"/>
      <c r="S1005" s="140"/>
      <c r="T1005" s="140"/>
      <c r="U1005" s="140"/>
      <c r="V1005" s="140"/>
      <c r="W1005" s="140"/>
      <c r="X1005" s="140"/>
      <c r="Y1005" s="140"/>
      <c r="Z1005" s="140"/>
      <c r="AA1005" s="140"/>
      <c r="AB1005" s="140"/>
      <c r="AC1005" s="140"/>
      <c r="AD1005" s="140"/>
      <c r="AE1005" s="140"/>
      <c r="AF1005" s="140"/>
      <c r="AG1005" s="140"/>
      <c r="AH1005" s="140"/>
      <c r="AI1005" s="140"/>
      <c r="AJ1005" s="140"/>
      <c r="AK1005" s="140"/>
      <c r="AL1005" s="140"/>
      <c r="AM1005" s="140"/>
      <c r="AN1005" s="140"/>
      <c r="AO1005" s="140"/>
      <c r="AP1005" s="140"/>
      <c r="AQ1005" s="140"/>
      <c r="AR1005" s="140"/>
      <c r="AS1005" s="140"/>
      <c r="AT1005" s="140"/>
      <c r="AU1005" s="140"/>
      <c r="AV1005" s="140"/>
      <c r="AW1005" s="140"/>
      <c r="AX1005" s="140"/>
      <c r="AY1005" s="140"/>
      <c r="AZ1005" s="140"/>
      <c r="BA1005" s="140"/>
      <c r="BB1005" s="140"/>
      <c r="BC1005" s="140"/>
      <c r="BD1005" s="140"/>
      <c r="BE1005" s="140"/>
    </row>
    <row r="1006" spans="1:57" outlineLevel="1" x14ac:dyDescent="0.2">
      <c r="A1006" s="234">
        <f>'Faults data'!A1006</f>
        <v>989</v>
      </c>
      <c r="B1006" s="320">
        <f>'Faults data'!B1006</f>
        <v>0</v>
      </c>
      <c r="C1006" s="223">
        <f>IFERROR(MATCH('Faults data'!F1006,Lists!$C$11:$C$14,0),0)</f>
        <v>0</v>
      </c>
      <c r="D1006" s="216">
        <f>VALUE('Faults data'!I1006)</f>
        <v>0</v>
      </c>
      <c r="E1006" s="224">
        <f t="shared" si="129"/>
        <v>0</v>
      </c>
      <c r="F1006" s="224">
        <f>'Faults data'!M1006</f>
        <v>0</v>
      </c>
      <c r="G1006" s="224" t="str">
        <f>IF('Faults data'!N1006=$G$17,$G$17,".")</f>
        <v>.</v>
      </c>
      <c r="H1006" s="224" t="str">
        <f>IF(ISNUMBER('Faults data'!L1006),'Faults data'!L1006,".")</f>
        <v>.</v>
      </c>
      <c r="I1006" s="224">
        <f>IF('Faults data'!S1006=Lists!$F$11,0,1)</f>
        <v>1</v>
      </c>
      <c r="J1006" s="240" t="str">
        <f t="shared" si="124"/>
        <v>.</v>
      </c>
      <c r="K1006" s="241"/>
      <c r="L1006" s="230" t="str">
        <f t="shared" si="125"/>
        <v>.</v>
      </c>
      <c r="M1006" s="231" t="str">
        <f t="shared" si="126"/>
        <v>.</v>
      </c>
      <c r="N1006" s="231" t="str">
        <f t="shared" si="127"/>
        <v>.</v>
      </c>
      <c r="O1006" s="231" t="str">
        <f t="shared" si="128"/>
        <v>.</v>
      </c>
      <c r="P1006" s="232" t="str">
        <f t="shared" si="130"/>
        <v>.</v>
      </c>
      <c r="Q1006" s="233" t="str">
        <f t="shared" si="131"/>
        <v>.</v>
      </c>
      <c r="R1006" s="140"/>
      <c r="S1006" s="140"/>
      <c r="T1006" s="140"/>
      <c r="U1006" s="140"/>
      <c r="V1006" s="140"/>
      <c r="W1006" s="140"/>
      <c r="X1006" s="140"/>
      <c r="Y1006" s="140"/>
      <c r="Z1006" s="140"/>
      <c r="AA1006" s="140"/>
      <c r="AB1006" s="140"/>
      <c r="AC1006" s="140"/>
      <c r="AD1006" s="140"/>
      <c r="AE1006" s="140"/>
      <c r="AF1006" s="140"/>
      <c r="AG1006" s="140"/>
      <c r="AH1006" s="140"/>
      <c r="AI1006" s="140"/>
      <c r="AJ1006" s="140"/>
      <c r="AK1006" s="140"/>
      <c r="AL1006" s="140"/>
      <c r="AM1006" s="140"/>
      <c r="AN1006" s="140"/>
      <c r="AO1006" s="140"/>
      <c r="AP1006" s="140"/>
      <c r="AQ1006" s="140"/>
      <c r="AR1006" s="140"/>
      <c r="AS1006" s="140"/>
      <c r="AT1006" s="140"/>
      <c r="AU1006" s="140"/>
      <c r="AV1006" s="140"/>
      <c r="AW1006" s="140"/>
      <c r="AX1006" s="140"/>
      <c r="AY1006" s="140"/>
      <c r="AZ1006" s="140"/>
      <c r="BA1006" s="140"/>
      <c r="BB1006" s="140"/>
      <c r="BC1006" s="140"/>
      <c r="BD1006" s="140"/>
      <c r="BE1006" s="140"/>
    </row>
    <row r="1007" spans="1:57" outlineLevel="1" x14ac:dyDescent="0.2">
      <c r="A1007" s="234">
        <f>'Faults data'!A1007</f>
        <v>990</v>
      </c>
      <c r="B1007" s="320">
        <f>'Faults data'!B1007</f>
        <v>0</v>
      </c>
      <c r="C1007" s="223">
        <f>IFERROR(MATCH('Faults data'!F1007,Lists!$C$11:$C$14,0),0)</f>
        <v>0</v>
      </c>
      <c r="D1007" s="216">
        <f>VALUE('Faults data'!I1007)</f>
        <v>0</v>
      </c>
      <c r="E1007" s="224">
        <f t="shared" si="129"/>
        <v>0</v>
      </c>
      <c r="F1007" s="224">
        <f>'Faults data'!M1007</f>
        <v>0</v>
      </c>
      <c r="G1007" s="224" t="str">
        <f>IF('Faults data'!N1007=$G$17,$G$17,".")</f>
        <v>.</v>
      </c>
      <c r="H1007" s="224" t="str">
        <f>IF(ISNUMBER('Faults data'!L1007),'Faults data'!L1007,".")</f>
        <v>.</v>
      </c>
      <c r="I1007" s="224">
        <f>IF('Faults data'!S1007=Lists!$F$11,0,1)</f>
        <v>1</v>
      </c>
      <c r="J1007" s="240" t="str">
        <f t="shared" si="124"/>
        <v>.</v>
      </c>
      <c r="K1007" s="241"/>
      <c r="L1007" s="230" t="str">
        <f t="shared" si="125"/>
        <v>.</v>
      </c>
      <c r="M1007" s="231" t="str">
        <f t="shared" si="126"/>
        <v>.</v>
      </c>
      <c r="N1007" s="231" t="str">
        <f t="shared" si="127"/>
        <v>.</v>
      </c>
      <c r="O1007" s="231" t="str">
        <f t="shared" si="128"/>
        <v>.</v>
      </c>
      <c r="P1007" s="232" t="str">
        <f t="shared" si="130"/>
        <v>.</v>
      </c>
      <c r="Q1007" s="233" t="str">
        <f t="shared" si="131"/>
        <v>.</v>
      </c>
      <c r="R1007" s="140"/>
      <c r="S1007" s="140"/>
      <c r="T1007" s="140"/>
      <c r="U1007" s="140"/>
      <c r="V1007" s="140"/>
      <c r="W1007" s="140"/>
      <c r="X1007" s="140"/>
      <c r="Y1007" s="140"/>
      <c r="Z1007" s="140"/>
      <c r="AA1007" s="140"/>
      <c r="AB1007" s="140"/>
      <c r="AC1007" s="140"/>
      <c r="AD1007" s="140"/>
      <c r="AE1007" s="140"/>
      <c r="AF1007" s="140"/>
      <c r="AG1007" s="140"/>
      <c r="AH1007" s="140"/>
      <c r="AI1007" s="140"/>
      <c r="AJ1007" s="140"/>
      <c r="AK1007" s="140"/>
      <c r="AL1007" s="140"/>
      <c r="AM1007" s="140"/>
      <c r="AN1007" s="140"/>
      <c r="AO1007" s="140"/>
      <c r="AP1007" s="140"/>
      <c r="AQ1007" s="140"/>
      <c r="AR1007" s="140"/>
      <c r="AS1007" s="140"/>
      <c r="AT1007" s="140"/>
      <c r="AU1007" s="140"/>
      <c r="AV1007" s="140"/>
      <c r="AW1007" s="140"/>
      <c r="AX1007" s="140"/>
      <c r="AY1007" s="140"/>
      <c r="AZ1007" s="140"/>
      <c r="BA1007" s="140"/>
      <c r="BB1007" s="140"/>
      <c r="BC1007" s="140"/>
      <c r="BD1007" s="140"/>
      <c r="BE1007" s="140"/>
    </row>
    <row r="1008" spans="1:57" outlineLevel="1" x14ac:dyDescent="0.2">
      <c r="A1008" s="234">
        <f>'Faults data'!A1008</f>
        <v>991</v>
      </c>
      <c r="B1008" s="320">
        <f>'Faults data'!B1008</f>
        <v>0</v>
      </c>
      <c r="C1008" s="223">
        <f>IFERROR(MATCH('Faults data'!F1008,Lists!$C$11:$C$14,0),0)</f>
        <v>0</v>
      </c>
      <c r="D1008" s="216">
        <f>VALUE('Faults data'!I1008)</f>
        <v>0</v>
      </c>
      <c r="E1008" s="224">
        <f t="shared" si="129"/>
        <v>0</v>
      </c>
      <c r="F1008" s="224">
        <f>'Faults data'!M1008</f>
        <v>0</v>
      </c>
      <c r="G1008" s="224" t="str">
        <f>IF('Faults data'!N1008=$G$17,$G$17,".")</f>
        <v>.</v>
      </c>
      <c r="H1008" s="224" t="str">
        <f>IF(ISNUMBER('Faults data'!L1008),'Faults data'!L1008,".")</f>
        <v>.</v>
      </c>
      <c r="I1008" s="224">
        <f>IF('Faults data'!S1008=Lists!$F$11,0,1)</f>
        <v>1</v>
      </c>
      <c r="J1008" s="240" t="str">
        <f t="shared" si="124"/>
        <v>.</v>
      </c>
      <c r="K1008" s="241"/>
      <c r="L1008" s="230" t="str">
        <f t="shared" si="125"/>
        <v>.</v>
      </c>
      <c r="M1008" s="231" t="str">
        <f t="shared" si="126"/>
        <v>.</v>
      </c>
      <c r="N1008" s="231" t="str">
        <f t="shared" si="127"/>
        <v>.</v>
      </c>
      <c r="O1008" s="231" t="str">
        <f t="shared" si="128"/>
        <v>.</v>
      </c>
      <c r="P1008" s="232" t="str">
        <f t="shared" si="130"/>
        <v>.</v>
      </c>
      <c r="Q1008" s="233" t="str">
        <f t="shared" si="131"/>
        <v>.</v>
      </c>
      <c r="R1008" s="140"/>
      <c r="S1008" s="140"/>
      <c r="T1008" s="140"/>
      <c r="U1008" s="140"/>
      <c r="V1008" s="140"/>
      <c r="W1008" s="140"/>
      <c r="X1008" s="140"/>
      <c r="Y1008" s="140"/>
      <c r="Z1008" s="140"/>
      <c r="AA1008" s="140"/>
      <c r="AB1008" s="140"/>
      <c r="AC1008" s="140"/>
      <c r="AD1008" s="140"/>
      <c r="AE1008" s="140"/>
      <c r="AF1008" s="140"/>
      <c r="AG1008" s="140"/>
      <c r="AH1008" s="140"/>
      <c r="AI1008" s="140"/>
      <c r="AJ1008" s="140"/>
      <c r="AK1008" s="140"/>
      <c r="AL1008" s="140"/>
      <c r="AM1008" s="140"/>
      <c r="AN1008" s="140"/>
      <c r="AO1008" s="140"/>
      <c r="AP1008" s="140"/>
      <c r="AQ1008" s="140"/>
      <c r="AR1008" s="140"/>
      <c r="AS1008" s="140"/>
      <c r="AT1008" s="140"/>
      <c r="AU1008" s="140"/>
      <c r="AV1008" s="140"/>
      <c r="AW1008" s="140"/>
      <c r="AX1008" s="140"/>
      <c r="AY1008" s="140"/>
      <c r="AZ1008" s="140"/>
      <c r="BA1008" s="140"/>
      <c r="BB1008" s="140"/>
      <c r="BC1008" s="140"/>
      <c r="BD1008" s="140"/>
      <c r="BE1008" s="140"/>
    </row>
    <row r="1009" spans="1:57" outlineLevel="1" x14ac:dyDescent="0.2">
      <c r="A1009" s="234">
        <f>'Faults data'!A1009</f>
        <v>992</v>
      </c>
      <c r="B1009" s="320">
        <f>'Faults data'!B1009</f>
        <v>0</v>
      </c>
      <c r="C1009" s="223">
        <f>IFERROR(MATCH('Faults data'!F1009,Lists!$C$11:$C$14,0),0)</f>
        <v>0</v>
      </c>
      <c r="D1009" s="216">
        <f>VALUE('Faults data'!I1009)</f>
        <v>0</v>
      </c>
      <c r="E1009" s="224">
        <f t="shared" si="129"/>
        <v>0</v>
      </c>
      <c r="F1009" s="224">
        <f>'Faults data'!M1009</f>
        <v>0</v>
      </c>
      <c r="G1009" s="224" t="str">
        <f>IF('Faults data'!N1009=$G$17,$G$17,".")</f>
        <v>.</v>
      </c>
      <c r="H1009" s="224" t="str">
        <f>IF(ISNUMBER('Faults data'!L1009),'Faults data'!L1009,".")</f>
        <v>.</v>
      </c>
      <c r="I1009" s="224">
        <f>IF('Faults data'!S1009=Lists!$F$11,0,1)</f>
        <v>1</v>
      </c>
      <c r="J1009" s="240" t="str">
        <f t="shared" si="124"/>
        <v>.</v>
      </c>
      <c r="K1009" s="241"/>
      <c r="L1009" s="230" t="str">
        <f t="shared" si="125"/>
        <v>.</v>
      </c>
      <c r="M1009" s="231" t="str">
        <f t="shared" si="126"/>
        <v>.</v>
      </c>
      <c r="N1009" s="231" t="str">
        <f t="shared" si="127"/>
        <v>.</v>
      </c>
      <c r="O1009" s="231" t="str">
        <f t="shared" si="128"/>
        <v>.</v>
      </c>
      <c r="P1009" s="232" t="str">
        <f t="shared" si="130"/>
        <v>.</v>
      </c>
      <c r="Q1009" s="233" t="str">
        <f t="shared" si="131"/>
        <v>.</v>
      </c>
      <c r="R1009" s="140"/>
      <c r="S1009" s="140"/>
      <c r="T1009" s="140"/>
      <c r="U1009" s="140"/>
      <c r="V1009" s="140"/>
      <c r="W1009" s="140"/>
      <c r="X1009" s="140"/>
      <c r="Y1009" s="140"/>
      <c r="Z1009" s="140"/>
      <c r="AA1009" s="140"/>
      <c r="AB1009" s="140"/>
      <c r="AC1009" s="140"/>
      <c r="AD1009" s="140"/>
      <c r="AE1009" s="140"/>
      <c r="AF1009" s="140"/>
      <c r="AG1009" s="140"/>
      <c r="AH1009" s="140"/>
      <c r="AI1009" s="140"/>
      <c r="AJ1009" s="140"/>
      <c r="AK1009" s="140"/>
      <c r="AL1009" s="140"/>
      <c r="AM1009" s="140"/>
      <c r="AN1009" s="140"/>
      <c r="AO1009" s="140"/>
      <c r="AP1009" s="140"/>
      <c r="AQ1009" s="140"/>
      <c r="AR1009" s="140"/>
      <c r="AS1009" s="140"/>
      <c r="AT1009" s="140"/>
      <c r="AU1009" s="140"/>
      <c r="AV1009" s="140"/>
      <c r="AW1009" s="140"/>
      <c r="AX1009" s="140"/>
      <c r="AY1009" s="140"/>
      <c r="AZ1009" s="140"/>
      <c r="BA1009" s="140"/>
      <c r="BB1009" s="140"/>
      <c r="BC1009" s="140"/>
      <c r="BD1009" s="140"/>
      <c r="BE1009" s="140"/>
    </row>
    <row r="1010" spans="1:57" outlineLevel="1" x14ac:dyDescent="0.2">
      <c r="A1010" s="234">
        <f>'Faults data'!A1010</f>
        <v>993</v>
      </c>
      <c r="B1010" s="320">
        <f>'Faults data'!B1010</f>
        <v>0</v>
      </c>
      <c r="C1010" s="223">
        <f>IFERROR(MATCH('Faults data'!F1010,Lists!$C$11:$C$14,0),0)</f>
        <v>0</v>
      </c>
      <c r="D1010" s="216">
        <f>VALUE('Faults data'!I1010)</f>
        <v>0</v>
      </c>
      <c r="E1010" s="224">
        <f t="shared" si="129"/>
        <v>0</v>
      </c>
      <c r="F1010" s="224">
        <f>'Faults data'!M1010</f>
        <v>0</v>
      </c>
      <c r="G1010" s="224" t="str">
        <f>IF('Faults data'!N1010=$G$17,$G$17,".")</f>
        <v>.</v>
      </c>
      <c r="H1010" s="224" t="str">
        <f>IF(ISNUMBER('Faults data'!L1010),'Faults data'!L1010,".")</f>
        <v>.</v>
      </c>
      <c r="I1010" s="224">
        <f>IF('Faults data'!S1010=Lists!$F$11,0,1)</f>
        <v>1</v>
      </c>
      <c r="J1010" s="240" t="str">
        <f t="shared" si="124"/>
        <v>.</v>
      </c>
      <c r="K1010" s="241"/>
      <c r="L1010" s="230" t="str">
        <f t="shared" si="125"/>
        <v>.</v>
      </c>
      <c r="M1010" s="231" t="str">
        <f t="shared" si="126"/>
        <v>.</v>
      </c>
      <c r="N1010" s="231" t="str">
        <f t="shared" si="127"/>
        <v>.</v>
      </c>
      <c r="O1010" s="231" t="str">
        <f t="shared" si="128"/>
        <v>.</v>
      </c>
      <c r="P1010" s="232" t="str">
        <f t="shared" si="130"/>
        <v>.</v>
      </c>
      <c r="Q1010" s="233" t="str">
        <f t="shared" si="131"/>
        <v>.</v>
      </c>
      <c r="R1010" s="140"/>
      <c r="S1010" s="140"/>
      <c r="T1010" s="140"/>
      <c r="U1010" s="140"/>
      <c r="V1010" s="140"/>
      <c r="W1010" s="140"/>
      <c r="X1010" s="140"/>
      <c r="Y1010" s="140"/>
      <c r="Z1010" s="140"/>
      <c r="AA1010" s="140"/>
      <c r="AB1010" s="140"/>
      <c r="AC1010" s="140"/>
      <c r="AD1010" s="140"/>
      <c r="AE1010" s="140"/>
      <c r="AF1010" s="140"/>
      <c r="AG1010" s="140"/>
      <c r="AH1010" s="140"/>
      <c r="AI1010" s="140"/>
      <c r="AJ1010" s="140"/>
      <c r="AK1010" s="140"/>
      <c r="AL1010" s="140"/>
      <c r="AM1010" s="140"/>
      <c r="AN1010" s="140"/>
      <c r="AO1010" s="140"/>
      <c r="AP1010" s="140"/>
      <c r="AQ1010" s="140"/>
      <c r="AR1010" s="140"/>
      <c r="AS1010" s="140"/>
      <c r="AT1010" s="140"/>
      <c r="AU1010" s="140"/>
      <c r="AV1010" s="140"/>
      <c r="AW1010" s="140"/>
      <c r="AX1010" s="140"/>
      <c r="AY1010" s="140"/>
      <c r="AZ1010" s="140"/>
      <c r="BA1010" s="140"/>
      <c r="BB1010" s="140"/>
      <c r="BC1010" s="140"/>
      <c r="BD1010" s="140"/>
      <c r="BE1010" s="140"/>
    </row>
    <row r="1011" spans="1:57" outlineLevel="1" x14ac:dyDescent="0.2">
      <c r="A1011" s="234">
        <f>'Faults data'!A1011</f>
        <v>994</v>
      </c>
      <c r="B1011" s="320">
        <f>'Faults data'!B1011</f>
        <v>0</v>
      </c>
      <c r="C1011" s="223">
        <f>IFERROR(MATCH('Faults data'!F1011,Lists!$C$11:$C$14,0),0)</f>
        <v>0</v>
      </c>
      <c r="D1011" s="216">
        <f>VALUE('Faults data'!I1011)</f>
        <v>0</v>
      </c>
      <c r="E1011" s="224">
        <f t="shared" si="129"/>
        <v>0</v>
      </c>
      <c r="F1011" s="224">
        <f>'Faults data'!M1011</f>
        <v>0</v>
      </c>
      <c r="G1011" s="224" t="str">
        <f>IF('Faults data'!N1011=$G$17,$G$17,".")</f>
        <v>.</v>
      </c>
      <c r="H1011" s="224" t="str">
        <f>IF(ISNUMBER('Faults data'!L1011),'Faults data'!L1011,".")</f>
        <v>.</v>
      </c>
      <c r="I1011" s="224">
        <f>IF('Faults data'!S1011=Lists!$F$11,0,1)</f>
        <v>1</v>
      </c>
      <c r="J1011" s="240" t="str">
        <f t="shared" si="124"/>
        <v>.</v>
      </c>
      <c r="K1011" s="241"/>
      <c r="L1011" s="230" t="str">
        <f t="shared" si="125"/>
        <v>.</v>
      </c>
      <c r="M1011" s="231" t="str">
        <f t="shared" si="126"/>
        <v>.</v>
      </c>
      <c r="N1011" s="231" t="str">
        <f t="shared" si="127"/>
        <v>.</v>
      </c>
      <c r="O1011" s="231" t="str">
        <f t="shared" si="128"/>
        <v>.</v>
      </c>
      <c r="P1011" s="232" t="str">
        <f t="shared" si="130"/>
        <v>.</v>
      </c>
      <c r="Q1011" s="233" t="str">
        <f t="shared" si="131"/>
        <v>.</v>
      </c>
      <c r="R1011" s="140"/>
      <c r="S1011" s="140"/>
      <c r="T1011" s="140"/>
      <c r="U1011" s="140"/>
      <c r="V1011" s="140"/>
      <c r="W1011" s="140"/>
      <c r="X1011" s="140"/>
      <c r="Y1011" s="140"/>
      <c r="Z1011" s="140"/>
      <c r="AA1011" s="140"/>
      <c r="AB1011" s="140"/>
      <c r="AC1011" s="140"/>
      <c r="AD1011" s="140"/>
      <c r="AE1011" s="140"/>
      <c r="AF1011" s="140"/>
      <c r="AG1011" s="140"/>
      <c r="AH1011" s="140"/>
      <c r="AI1011" s="140"/>
      <c r="AJ1011" s="140"/>
      <c r="AK1011" s="140"/>
      <c r="AL1011" s="140"/>
      <c r="AM1011" s="140"/>
      <c r="AN1011" s="140"/>
      <c r="AO1011" s="140"/>
      <c r="AP1011" s="140"/>
      <c r="AQ1011" s="140"/>
      <c r="AR1011" s="140"/>
      <c r="AS1011" s="140"/>
      <c r="AT1011" s="140"/>
      <c r="AU1011" s="140"/>
      <c r="AV1011" s="140"/>
      <c r="AW1011" s="140"/>
      <c r="AX1011" s="140"/>
      <c r="AY1011" s="140"/>
      <c r="AZ1011" s="140"/>
      <c r="BA1011" s="140"/>
      <c r="BB1011" s="140"/>
      <c r="BC1011" s="140"/>
      <c r="BD1011" s="140"/>
      <c r="BE1011" s="140"/>
    </row>
    <row r="1012" spans="1:57" outlineLevel="1" x14ac:dyDescent="0.2">
      <c r="A1012" s="234">
        <f>'Faults data'!A1012</f>
        <v>995</v>
      </c>
      <c r="B1012" s="320">
        <f>'Faults data'!B1012</f>
        <v>0</v>
      </c>
      <c r="C1012" s="223">
        <f>IFERROR(MATCH('Faults data'!F1012,Lists!$C$11:$C$14,0),0)</f>
        <v>0</v>
      </c>
      <c r="D1012" s="216">
        <f>VALUE('Faults data'!I1012)</f>
        <v>0</v>
      </c>
      <c r="E1012" s="224">
        <f t="shared" si="129"/>
        <v>0</v>
      </c>
      <c r="F1012" s="224">
        <f>'Faults data'!M1012</f>
        <v>0</v>
      </c>
      <c r="G1012" s="224" t="str">
        <f>IF('Faults data'!N1012=$G$17,$G$17,".")</f>
        <v>.</v>
      </c>
      <c r="H1012" s="224" t="str">
        <f>IF(ISNUMBER('Faults data'!L1012),'Faults data'!L1012,".")</f>
        <v>.</v>
      </c>
      <c r="I1012" s="224">
        <f>IF('Faults data'!S1012=Lists!$F$11,0,1)</f>
        <v>1</v>
      </c>
      <c r="J1012" s="240" t="str">
        <f t="shared" si="124"/>
        <v>.</v>
      </c>
      <c r="K1012" s="241"/>
      <c r="L1012" s="230" t="str">
        <f t="shared" si="125"/>
        <v>.</v>
      </c>
      <c r="M1012" s="231" t="str">
        <f t="shared" si="126"/>
        <v>.</v>
      </c>
      <c r="N1012" s="231" t="str">
        <f t="shared" si="127"/>
        <v>.</v>
      </c>
      <c r="O1012" s="231" t="str">
        <f t="shared" si="128"/>
        <v>.</v>
      </c>
      <c r="P1012" s="232" t="str">
        <f t="shared" si="130"/>
        <v>.</v>
      </c>
      <c r="Q1012" s="233" t="str">
        <f t="shared" si="131"/>
        <v>.</v>
      </c>
      <c r="R1012" s="140"/>
      <c r="S1012" s="140"/>
      <c r="T1012" s="140"/>
      <c r="U1012" s="140"/>
      <c r="V1012" s="140"/>
      <c r="W1012" s="140"/>
      <c r="X1012" s="140"/>
      <c r="Y1012" s="140"/>
      <c r="Z1012" s="140"/>
      <c r="AA1012" s="140"/>
      <c r="AB1012" s="140"/>
      <c r="AC1012" s="140"/>
      <c r="AD1012" s="140"/>
      <c r="AE1012" s="140"/>
      <c r="AF1012" s="140"/>
      <c r="AG1012" s="140"/>
      <c r="AH1012" s="140"/>
      <c r="AI1012" s="140"/>
      <c r="AJ1012" s="140"/>
      <c r="AK1012" s="140"/>
      <c r="AL1012" s="140"/>
      <c r="AM1012" s="140"/>
      <c r="AN1012" s="140"/>
      <c r="AO1012" s="140"/>
      <c r="AP1012" s="140"/>
      <c r="AQ1012" s="140"/>
      <c r="AR1012" s="140"/>
      <c r="AS1012" s="140"/>
      <c r="AT1012" s="140"/>
      <c r="AU1012" s="140"/>
      <c r="AV1012" s="140"/>
      <c r="AW1012" s="140"/>
      <c r="AX1012" s="140"/>
      <c r="AY1012" s="140"/>
      <c r="AZ1012" s="140"/>
      <c r="BA1012" s="140"/>
      <c r="BB1012" s="140"/>
      <c r="BC1012" s="140"/>
      <c r="BD1012" s="140"/>
      <c r="BE1012" s="140"/>
    </row>
    <row r="1013" spans="1:57" outlineLevel="1" x14ac:dyDescent="0.2">
      <c r="A1013" s="234">
        <f>'Faults data'!A1013</f>
        <v>996</v>
      </c>
      <c r="B1013" s="320">
        <f>'Faults data'!B1013</f>
        <v>0</v>
      </c>
      <c r="C1013" s="223">
        <f>IFERROR(MATCH('Faults data'!F1013,Lists!$C$11:$C$14,0),0)</f>
        <v>0</v>
      </c>
      <c r="D1013" s="216">
        <f>VALUE('Faults data'!I1013)</f>
        <v>0</v>
      </c>
      <c r="E1013" s="224">
        <f t="shared" si="129"/>
        <v>0</v>
      </c>
      <c r="F1013" s="224">
        <f>'Faults data'!M1013</f>
        <v>0</v>
      </c>
      <c r="G1013" s="224" t="str">
        <f>IF('Faults data'!N1013=$G$17,$G$17,".")</f>
        <v>.</v>
      </c>
      <c r="H1013" s="224" t="str">
        <f>IF(ISNUMBER('Faults data'!L1013),'Faults data'!L1013,".")</f>
        <v>.</v>
      </c>
      <c r="I1013" s="224">
        <f>IF('Faults data'!S1013=Lists!$F$11,0,1)</f>
        <v>1</v>
      </c>
      <c r="J1013" s="240" t="str">
        <f t="shared" si="124"/>
        <v>.</v>
      </c>
      <c r="K1013" s="241"/>
      <c r="L1013" s="230" t="str">
        <f t="shared" si="125"/>
        <v>.</v>
      </c>
      <c r="M1013" s="231" t="str">
        <f t="shared" si="126"/>
        <v>.</v>
      </c>
      <c r="N1013" s="231" t="str">
        <f t="shared" si="127"/>
        <v>.</v>
      </c>
      <c r="O1013" s="231" t="str">
        <f t="shared" si="128"/>
        <v>.</v>
      </c>
      <c r="P1013" s="232" t="str">
        <f t="shared" si="130"/>
        <v>.</v>
      </c>
      <c r="Q1013" s="233" t="str">
        <f t="shared" si="131"/>
        <v>.</v>
      </c>
      <c r="R1013" s="140"/>
      <c r="S1013" s="140"/>
      <c r="T1013" s="140"/>
      <c r="U1013" s="140"/>
      <c r="V1013" s="140"/>
      <c r="W1013" s="140"/>
      <c r="X1013" s="140"/>
      <c r="Y1013" s="140"/>
      <c r="Z1013" s="140"/>
      <c r="AA1013" s="140"/>
      <c r="AB1013" s="140"/>
      <c r="AC1013" s="140"/>
      <c r="AD1013" s="140"/>
      <c r="AE1013" s="140"/>
      <c r="AF1013" s="140"/>
      <c r="AG1013" s="140"/>
      <c r="AH1013" s="140"/>
      <c r="AI1013" s="140"/>
      <c r="AJ1013" s="140"/>
      <c r="AK1013" s="140"/>
      <c r="AL1013" s="140"/>
      <c r="AM1013" s="140"/>
      <c r="AN1013" s="140"/>
      <c r="AO1013" s="140"/>
      <c r="AP1013" s="140"/>
      <c r="AQ1013" s="140"/>
      <c r="AR1013" s="140"/>
      <c r="AS1013" s="140"/>
      <c r="AT1013" s="140"/>
      <c r="AU1013" s="140"/>
      <c r="AV1013" s="140"/>
      <c r="AW1013" s="140"/>
      <c r="AX1013" s="140"/>
      <c r="AY1013" s="140"/>
      <c r="AZ1013" s="140"/>
      <c r="BA1013" s="140"/>
      <c r="BB1013" s="140"/>
      <c r="BC1013" s="140"/>
      <c r="BD1013" s="140"/>
      <c r="BE1013" s="140"/>
    </row>
    <row r="1014" spans="1:57" outlineLevel="1" x14ac:dyDescent="0.2">
      <c r="A1014" s="234">
        <f>'Faults data'!A1014</f>
        <v>997</v>
      </c>
      <c r="B1014" s="320">
        <f>'Faults data'!B1014</f>
        <v>0</v>
      </c>
      <c r="C1014" s="223">
        <f>IFERROR(MATCH('Faults data'!F1014,Lists!$C$11:$C$14,0),0)</f>
        <v>0</v>
      </c>
      <c r="D1014" s="216">
        <f>VALUE('Faults data'!I1014)</f>
        <v>0</v>
      </c>
      <c r="E1014" s="224">
        <f t="shared" si="129"/>
        <v>0</v>
      </c>
      <c r="F1014" s="224">
        <f>'Faults data'!M1014</f>
        <v>0</v>
      </c>
      <c r="G1014" s="224" t="str">
        <f>IF('Faults data'!N1014=$G$17,$G$17,".")</f>
        <v>.</v>
      </c>
      <c r="H1014" s="224" t="str">
        <f>IF(ISNUMBER('Faults data'!L1014),'Faults data'!L1014,".")</f>
        <v>.</v>
      </c>
      <c r="I1014" s="224">
        <f>IF('Faults data'!S1014=Lists!$F$11,0,1)</f>
        <v>1</v>
      </c>
      <c r="J1014" s="240" t="str">
        <f t="shared" si="124"/>
        <v>.</v>
      </c>
      <c r="K1014" s="241"/>
      <c r="L1014" s="230" t="str">
        <f t="shared" si="125"/>
        <v>.</v>
      </c>
      <c r="M1014" s="231" t="str">
        <f t="shared" si="126"/>
        <v>.</v>
      </c>
      <c r="N1014" s="231" t="str">
        <f t="shared" si="127"/>
        <v>.</v>
      </c>
      <c r="O1014" s="231" t="str">
        <f t="shared" si="128"/>
        <v>.</v>
      </c>
      <c r="P1014" s="232" t="str">
        <f t="shared" si="130"/>
        <v>.</v>
      </c>
      <c r="Q1014" s="233" t="str">
        <f t="shared" si="131"/>
        <v>.</v>
      </c>
      <c r="R1014" s="140"/>
      <c r="S1014" s="140"/>
      <c r="T1014" s="140"/>
      <c r="U1014" s="140"/>
      <c r="V1014" s="140"/>
      <c r="W1014" s="140"/>
      <c r="X1014" s="140"/>
      <c r="Y1014" s="140"/>
      <c r="Z1014" s="140"/>
      <c r="AA1014" s="140"/>
      <c r="AB1014" s="140"/>
      <c r="AC1014" s="140"/>
      <c r="AD1014" s="140"/>
      <c r="AE1014" s="140"/>
      <c r="AF1014" s="140"/>
      <c r="AG1014" s="140"/>
      <c r="AH1014" s="140"/>
      <c r="AI1014" s="140"/>
      <c r="AJ1014" s="140"/>
      <c r="AK1014" s="140"/>
      <c r="AL1014" s="140"/>
      <c r="AM1014" s="140"/>
      <c r="AN1014" s="140"/>
      <c r="AO1014" s="140"/>
      <c r="AP1014" s="140"/>
      <c r="AQ1014" s="140"/>
      <c r="AR1014" s="140"/>
      <c r="AS1014" s="140"/>
      <c r="AT1014" s="140"/>
      <c r="AU1014" s="140"/>
      <c r="AV1014" s="140"/>
      <c r="AW1014" s="140"/>
      <c r="AX1014" s="140"/>
      <c r="AY1014" s="140"/>
      <c r="AZ1014" s="140"/>
      <c r="BA1014" s="140"/>
      <c r="BB1014" s="140"/>
      <c r="BC1014" s="140"/>
      <c r="BD1014" s="140"/>
      <c r="BE1014" s="140"/>
    </row>
    <row r="1015" spans="1:57" outlineLevel="1" x14ac:dyDescent="0.2">
      <c r="A1015" s="234">
        <f>'Faults data'!A1015</f>
        <v>998</v>
      </c>
      <c r="B1015" s="320">
        <f>'Faults data'!B1015</f>
        <v>0</v>
      </c>
      <c r="C1015" s="223">
        <f>IFERROR(MATCH('Faults data'!F1015,Lists!$C$11:$C$14,0),0)</f>
        <v>0</v>
      </c>
      <c r="D1015" s="216">
        <f>VALUE('Faults data'!I1015)</f>
        <v>0</v>
      </c>
      <c r="E1015" s="224">
        <f t="shared" si="129"/>
        <v>0</v>
      </c>
      <c r="F1015" s="224">
        <f>'Faults data'!M1015</f>
        <v>0</v>
      </c>
      <c r="G1015" s="224" t="str">
        <f>IF('Faults data'!N1015=$G$17,$G$17,".")</f>
        <v>.</v>
      </c>
      <c r="H1015" s="224" t="str">
        <f>IF(ISNUMBER('Faults data'!L1015),'Faults data'!L1015,".")</f>
        <v>.</v>
      </c>
      <c r="I1015" s="224">
        <f>IF('Faults data'!S1015=Lists!$F$11,0,1)</f>
        <v>1</v>
      </c>
      <c r="J1015" s="240" t="str">
        <f t="shared" si="124"/>
        <v>.</v>
      </c>
      <c r="K1015" s="241"/>
      <c r="L1015" s="230" t="str">
        <f t="shared" si="125"/>
        <v>.</v>
      </c>
      <c r="M1015" s="231" t="str">
        <f t="shared" si="126"/>
        <v>.</v>
      </c>
      <c r="N1015" s="231" t="str">
        <f t="shared" si="127"/>
        <v>.</v>
      </c>
      <c r="O1015" s="231" t="str">
        <f t="shared" si="128"/>
        <v>.</v>
      </c>
      <c r="P1015" s="232" t="str">
        <f t="shared" si="130"/>
        <v>.</v>
      </c>
      <c r="Q1015" s="233" t="str">
        <f t="shared" si="131"/>
        <v>.</v>
      </c>
      <c r="R1015" s="140"/>
      <c r="S1015" s="140"/>
      <c r="T1015" s="140"/>
      <c r="U1015" s="140"/>
      <c r="V1015" s="140"/>
      <c r="W1015" s="140"/>
      <c r="X1015" s="140"/>
      <c r="Y1015" s="140"/>
      <c r="Z1015" s="140"/>
      <c r="AA1015" s="140"/>
      <c r="AB1015" s="140"/>
      <c r="AC1015" s="140"/>
      <c r="AD1015" s="140"/>
      <c r="AE1015" s="140"/>
      <c r="AF1015" s="140"/>
      <c r="AG1015" s="140"/>
      <c r="AH1015" s="140"/>
      <c r="AI1015" s="140"/>
      <c r="AJ1015" s="140"/>
      <c r="AK1015" s="140"/>
      <c r="AL1015" s="140"/>
      <c r="AM1015" s="140"/>
      <c r="AN1015" s="140"/>
      <c r="AO1015" s="140"/>
      <c r="AP1015" s="140"/>
      <c r="AQ1015" s="140"/>
      <c r="AR1015" s="140"/>
      <c r="AS1015" s="140"/>
      <c r="AT1015" s="140"/>
      <c r="AU1015" s="140"/>
      <c r="AV1015" s="140"/>
      <c r="AW1015" s="140"/>
      <c r="AX1015" s="140"/>
      <c r="AY1015" s="140"/>
      <c r="AZ1015" s="140"/>
      <c r="BA1015" s="140"/>
      <c r="BB1015" s="140"/>
      <c r="BC1015" s="140"/>
      <c r="BD1015" s="140"/>
      <c r="BE1015" s="140"/>
    </row>
    <row r="1016" spans="1:57" outlineLevel="1" x14ac:dyDescent="0.2">
      <c r="A1016" s="234">
        <f>'Faults data'!A1016</f>
        <v>999</v>
      </c>
      <c r="B1016" s="320">
        <f>'Faults data'!B1016</f>
        <v>0</v>
      </c>
      <c r="C1016" s="223">
        <f>IFERROR(MATCH('Faults data'!F1016,Lists!$C$11:$C$14,0),0)</f>
        <v>0</v>
      </c>
      <c r="D1016" s="216">
        <f>VALUE('Faults data'!I1016)</f>
        <v>0</v>
      </c>
      <c r="E1016" s="224">
        <f t="shared" si="129"/>
        <v>0</v>
      </c>
      <c r="F1016" s="224">
        <f>'Faults data'!M1016</f>
        <v>0</v>
      </c>
      <c r="G1016" s="224" t="str">
        <f>IF('Faults data'!N1016=$G$17,$G$17,".")</f>
        <v>.</v>
      </c>
      <c r="H1016" s="224" t="str">
        <f>IF(ISNUMBER('Faults data'!L1016),'Faults data'!L1016,".")</f>
        <v>.</v>
      </c>
      <c r="I1016" s="224">
        <f>IF('Faults data'!S1016=Lists!$F$11,0,1)</f>
        <v>1</v>
      </c>
      <c r="J1016" s="240" t="str">
        <f t="shared" si="124"/>
        <v>.</v>
      </c>
      <c r="K1016" s="241"/>
      <c r="L1016" s="230" t="str">
        <f t="shared" si="125"/>
        <v>.</v>
      </c>
      <c r="M1016" s="231" t="str">
        <f t="shared" si="126"/>
        <v>.</v>
      </c>
      <c r="N1016" s="231" t="str">
        <f t="shared" si="127"/>
        <v>.</v>
      </c>
      <c r="O1016" s="231" t="str">
        <f t="shared" si="128"/>
        <v>.</v>
      </c>
      <c r="P1016" s="232" t="str">
        <f t="shared" si="130"/>
        <v>.</v>
      </c>
      <c r="Q1016" s="233" t="str">
        <f t="shared" si="131"/>
        <v>.</v>
      </c>
      <c r="R1016" s="140"/>
      <c r="S1016" s="140"/>
      <c r="T1016" s="140"/>
      <c r="U1016" s="140"/>
      <c r="V1016" s="140"/>
      <c r="W1016" s="140"/>
      <c r="X1016" s="140"/>
      <c r="Y1016" s="140"/>
      <c r="Z1016" s="140"/>
      <c r="AA1016" s="140"/>
      <c r="AB1016" s="140"/>
      <c r="AC1016" s="140"/>
      <c r="AD1016" s="140"/>
      <c r="AE1016" s="140"/>
      <c r="AF1016" s="140"/>
      <c r="AG1016" s="140"/>
      <c r="AH1016" s="140"/>
      <c r="AI1016" s="140"/>
      <c r="AJ1016" s="140"/>
      <c r="AK1016" s="140"/>
      <c r="AL1016" s="140"/>
      <c r="AM1016" s="140"/>
      <c r="AN1016" s="140"/>
      <c r="AO1016" s="140"/>
      <c r="AP1016" s="140"/>
      <c r="AQ1016" s="140"/>
      <c r="AR1016" s="140"/>
      <c r="AS1016" s="140"/>
      <c r="AT1016" s="140"/>
      <c r="AU1016" s="140"/>
      <c r="AV1016" s="140"/>
      <c r="AW1016" s="140"/>
      <c r="AX1016" s="140"/>
      <c r="AY1016" s="140"/>
      <c r="AZ1016" s="140"/>
      <c r="BA1016" s="140"/>
      <c r="BB1016" s="140"/>
      <c r="BC1016" s="140"/>
      <c r="BD1016" s="140"/>
      <c r="BE1016" s="140"/>
    </row>
    <row r="1017" spans="1:57" outlineLevel="1" x14ac:dyDescent="0.2">
      <c r="A1017" s="234">
        <f>'Faults data'!A1017</f>
        <v>1000</v>
      </c>
      <c r="B1017" s="320">
        <f>'Faults data'!B1017</f>
        <v>0</v>
      </c>
      <c r="C1017" s="223">
        <f>IFERROR(MATCH('Faults data'!F1017,Lists!$C$11:$C$14,0),0)</f>
        <v>0</v>
      </c>
      <c r="D1017" s="216">
        <f>VALUE('Faults data'!I1017)</f>
        <v>0</v>
      </c>
      <c r="E1017" s="224">
        <f t="shared" si="129"/>
        <v>0</v>
      </c>
      <c r="F1017" s="224">
        <f>'Faults data'!M1017</f>
        <v>0</v>
      </c>
      <c r="G1017" s="224" t="str">
        <f>IF('Faults data'!N1017=$G$17,$G$17,".")</f>
        <v>.</v>
      </c>
      <c r="H1017" s="224" t="str">
        <f>IF(ISNUMBER('Faults data'!L1017),'Faults data'!L1017,".")</f>
        <v>.</v>
      </c>
      <c r="I1017" s="224">
        <f>IF('Faults data'!S1017=Lists!$F$11,0,1)</f>
        <v>1</v>
      </c>
      <c r="J1017" s="240" t="str">
        <f t="shared" si="124"/>
        <v>.</v>
      </c>
      <c r="K1017" s="241"/>
      <c r="L1017" s="230" t="str">
        <f t="shared" si="125"/>
        <v>.</v>
      </c>
      <c r="M1017" s="231" t="str">
        <f t="shared" si="126"/>
        <v>.</v>
      </c>
      <c r="N1017" s="231" t="str">
        <f t="shared" si="127"/>
        <v>.</v>
      </c>
      <c r="O1017" s="231" t="str">
        <f t="shared" si="128"/>
        <v>.</v>
      </c>
      <c r="P1017" s="232" t="str">
        <f t="shared" si="130"/>
        <v>.</v>
      </c>
      <c r="Q1017" s="233" t="str">
        <f t="shared" si="131"/>
        <v>.</v>
      </c>
      <c r="R1017" s="140"/>
      <c r="S1017" s="140"/>
      <c r="T1017" s="140"/>
      <c r="U1017" s="140"/>
      <c r="V1017" s="140"/>
      <c r="W1017" s="140"/>
      <c r="X1017" s="140"/>
      <c r="Y1017" s="140"/>
      <c r="Z1017" s="140"/>
      <c r="AA1017" s="140"/>
      <c r="AB1017" s="140"/>
      <c r="AC1017" s="140"/>
      <c r="AD1017" s="140"/>
      <c r="AE1017" s="140"/>
      <c r="AF1017" s="140"/>
      <c r="AG1017" s="140"/>
      <c r="AH1017" s="140"/>
      <c r="AI1017" s="140"/>
      <c r="AJ1017" s="140"/>
      <c r="AK1017" s="140"/>
      <c r="AL1017" s="140"/>
      <c r="AM1017" s="140"/>
      <c r="AN1017" s="140"/>
      <c r="AO1017" s="140"/>
      <c r="AP1017" s="140"/>
      <c r="AQ1017" s="140"/>
      <c r="AR1017" s="140"/>
      <c r="AS1017" s="140"/>
      <c r="AT1017" s="140"/>
      <c r="AU1017" s="140"/>
      <c r="AV1017" s="140"/>
      <c r="AW1017" s="140"/>
      <c r="AX1017" s="140"/>
      <c r="AY1017" s="140"/>
      <c r="AZ1017" s="140"/>
      <c r="BA1017" s="140"/>
      <c r="BB1017" s="140"/>
      <c r="BC1017" s="140"/>
      <c r="BD1017" s="140"/>
      <c r="BE1017" s="140"/>
    </row>
    <row r="1018" spans="1:57" outlineLevel="1" x14ac:dyDescent="0.2">
      <c r="A1018" s="234">
        <f>'Faults data'!A1018</f>
        <v>1001</v>
      </c>
      <c r="B1018" s="320">
        <f>'Faults data'!B1018</f>
        <v>0</v>
      </c>
      <c r="C1018" s="223">
        <f>IFERROR(MATCH('Faults data'!F1018,Lists!$C$11:$C$14,0),0)</f>
        <v>0</v>
      </c>
      <c r="D1018" s="216">
        <f>VALUE('Faults data'!I1018)</f>
        <v>0</v>
      </c>
      <c r="E1018" s="224">
        <f t="shared" si="129"/>
        <v>0</v>
      </c>
      <c r="F1018" s="224">
        <f>'Faults data'!M1018</f>
        <v>0</v>
      </c>
      <c r="G1018" s="224" t="str">
        <f>IF('Faults data'!N1018=$G$17,$G$17,".")</f>
        <v>.</v>
      </c>
      <c r="H1018" s="224" t="str">
        <f>IF(ISNUMBER('Faults data'!L1018),'Faults data'!L1018,".")</f>
        <v>.</v>
      </c>
      <c r="I1018" s="224">
        <f>IF('Faults data'!S1018=Lists!$F$11,0,1)</f>
        <v>1</v>
      </c>
      <c r="J1018" s="240" t="str">
        <f t="shared" si="124"/>
        <v>.</v>
      </c>
      <c r="K1018" s="241"/>
      <c r="L1018" s="230" t="str">
        <f t="shared" si="125"/>
        <v>.</v>
      </c>
      <c r="M1018" s="231" t="str">
        <f t="shared" si="126"/>
        <v>.</v>
      </c>
      <c r="N1018" s="231" t="str">
        <f t="shared" si="127"/>
        <v>.</v>
      </c>
      <c r="O1018" s="231" t="str">
        <f t="shared" si="128"/>
        <v>.</v>
      </c>
      <c r="P1018" s="232" t="str">
        <f t="shared" si="130"/>
        <v>.</v>
      </c>
      <c r="Q1018" s="233" t="str">
        <f t="shared" si="131"/>
        <v>.</v>
      </c>
      <c r="R1018" s="140"/>
      <c r="S1018" s="140"/>
      <c r="T1018" s="140"/>
      <c r="U1018" s="140"/>
      <c r="V1018" s="140"/>
      <c r="W1018" s="140"/>
      <c r="X1018" s="140"/>
      <c r="Y1018" s="140"/>
      <c r="Z1018" s="140"/>
      <c r="AA1018" s="140"/>
      <c r="AB1018" s="140"/>
      <c r="AC1018" s="140"/>
      <c r="AD1018" s="140"/>
      <c r="AE1018" s="140"/>
      <c r="AF1018" s="140"/>
      <c r="AG1018" s="140"/>
      <c r="AH1018" s="140"/>
      <c r="AI1018" s="140"/>
      <c r="AJ1018" s="140"/>
      <c r="AK1018" s="140"/>
      <c r="AL1018" s="140"/>
      <c r="AM1018" s="140"/>
      <c r="AN1018" s="140"/>
      <c r="AO1018" s="140"/>
      <c r="AP1018" s="140"/>
      <c r="AQ1018" s="140"/>
      <c r="AR1018" s="140"/>
      <c r="AS1018" s="140"/>
      <c r="AT1018" s="140"/>
      <c r="AU1018" s="140"/>
      <c r="AV1018" s="140"/>
      <c r="AW1018" s="140"/>
      <c r="AX1018" s="140"/>
      <c r="AY1018" s="140"/>
      <c r="AZ1018" s="140"/>
      <c r="BA1018" s="140"/>
      <c r="BB1018" s="140"/>
      <c r="BC1018" s="140"/>
      <c r="BD1018" s="140"/>
      <c r="BE1018" s="140"/>
    </row>
    <row r="1019" spans="1:57" outlineLevel="1" x14ac:dyDescent="0.2">
      <c r="A1019" s="234">
        <f>'Faults data'!A1019</f>
        <v>1002</v>
      </c>
      <c r="B1019" s="320">
        <f>'Faults data'!B1019</f>
        <v>0</v>
      </c>
      <c r="C1019" s="223">
        <f>IFERROR(MATCH('Faults data'!F1019,Lists!$C$11:$C$14,0),0)</f>
        <v>0</v>
      </c>
      <c r="D1019" s="216">
        <f>VALUE('Faults data'!I1019)</f>
        <v>0</v>
      </c>
      <c r="E1019" s="224">
        <f t="shared" si="129"/>
        <v>0</v>
      </c>
      <c r="F1019" s="224">
        <f>'Faults data'!M1019</f>
        <v>0</v>
      </c>
      <c r="G1019" s="224" t="str">
        <f>IF('Faults data'!N1019=$G$17,$G$17,".")</f>
        <v>.</v>
      </c>
      <c r="H1019" s="224" t="str">
        <f>IF(ISNUMBER('Faults data'!L1019),'Faults data'!L1019,".")</f>
        <v>.</v>
      </c>
      <c r="I1019" s="224">
        <f>IF('Faults data'!S1019=Lists!$F$11,0,1)</f>
        <v>1</v>
      </c>
      <c r="J1019" s="240" t="str">
        <f t="shared" si="124"/>
        <v>.</v>
      </c>
      <c r="K1019" s="241"/>
      <c r="L1019" s="230" t="str">
        <f t="shared" si="125"/>
        <v>.</v>
      </c>
      <c r="M1019" s="231" t="str">
        <f t="shared" si="126"/>
        <v>.</v>
      </c>
      <c r="N1019" s="231" t="str">
        <f t="shared" si="127"/>
        <v>.</v>
      </c>
      <c r="O1019" s="231" t="str">
        <f t="shared" si="128"/>
        <v>.</v>
      </c>
      <c r="P1019" s="232" t="str">
        <f t="shared" si="130"/>
        <v>.</v>
      </c>
      <c r="Q1019" s="233" t="str">
        <f t="shared" si="131"/>
        <v>.</v>
      </c>
      <c r="R1019" s="140"/>
      <c r="S1019" s="140"/>
      <c r="T1019" s="140"/>
      <c r="U1019" s="140"/>
      <c r="V1019" s="140"/>
      <c r="W1019" s="140"/>
      <c r="X1019" s="140"/>
      <c r="Y1019" s="140"/>
      <c r="Z1019" s="140"/>
      <c r="AA1019" s="140"/>
      <c r="AB1019" s="140"/>
      <c r="AC1019" s="140"/>
      <c r="AD1019" s="140"/>
      <c r="AE1019" s="140"/>
      <c r="AF1019" s="140"/>
      <c r="AG1019" s="140"/>
      <c r="AH1019" s="140"/>
      <c r="AI1019" s="140"/>
      <c r="AJ1019" s="140"/>
      <c r="AK1019" s="140"/>
      <c r="AL1019" s="140"/>
      <c r="AM1019" s="140"/>
      <c r="AN1019" s="140"/>
      <c r="AO1019" s="140"/>
      <c r="AP1019" s="140"/>
      <c r="AQ1019" s="140"/>
      <c r="AR1019" s="140"/>
      <c r="AS1019" s="140"/>
      <c r="AT1019" s="140"/>
      <c r="AU1019" s="140"/>
      <c r="AV1019" s="140"/>
      <c r="AW1019" s="140"/>
      <c r="AX1019" s="140"/>
      <c r="AY1019" s="140"/>
      <c r="AZ1019" s="140"/>
      <c r="BA1019" s="140"/>
      <c r="BB1019" s="140"/>
      <c r="BC1019" s="140"/>
      <c r="BD1019" s="140"/>
      <c r="BE1019" s="140"/>
    </row>
    <row r="1020" spans="1:57" outlineLevel="1" x14ac:dyDescent="0.2">
      <c r="A1020" s="234">
        <f>'Faults data'!A1020</f>
        <v>1003</v>
      </c>
      <c r="B1020" s="320">
        <f>'Faults data'!B1020</f>
        <v>0</v>
      </c>
      <c r="C1020" s="223">
        <f>IFERROR(MATCH('Faults data'!F1020,Lists!$C$11:$C$14,0),0)</f>
        <v>0</v>
      </c>
      <c r="D1020" s="216">
        <f>VALUE('Faults data'!I1020)</f>
        <v>0</v>
      </c>
      <c r="E1020" s="224">
        <f t="shared" si="129"/>
        <v>0</v>
      </c>
      <c r="F1020" s="224">
        <f>'Faults data'!M1020</f>
        <v>0</v>
      </c>
      <c r="G1020" s="224" t="str">
        <f>IF('Faults data'!N1020=$G$17,$G$17,".")</f>
        <v>.</v>
      </c>
      <c r="H1020" s="224" t="str">
        <f>IF(ISNUMBER('Faults data'!L1020),'Faults data'!L1020,".")</f>
        <v>.</v>
      </c>
      <c r="I1020" s="224">
        <f>IF('Faults data'!S1020=Lists!$F$11,0,1)</f>
        <v>1</v>
      </c>
      <c r="J1020" s="240" t="str">
        <f t="shared" si="124"/>
        <v>.</v>
      </c>
      <c r="K1020" s="241"/>
      <c r="L1020" s="230" t="str">
        <f t="shared" si="125"/>
        <v>.</v>
      </c>
      <c r="M1020" s="231" t="str">
        <f t="shared" si="126"/>
        <v>.</v>
      </c>
      <c r="N1020" s="231" t="str">
        <f t="shared" si="127"/>
        <v>.</v>
      </c>
      <c r="O1020" s="231" t="str">
        <f t="shared" si="128"/>
        <v>.</v>
      </c>
      <c r="P1020" s="232" t="str">
        <f t="shared" si="130"/>
        <v>.</v>
      </c>
      <c r="Q1020" s="233" t="str">
        <f t="shared" si="131"/>
        <v>.</v>
      </c>
      <c r="R1020" s="140"/>
      <c r="S1020" s="140"/>
      <c r="T1020" s="140"/>
      <c r="U1020" s="140"/>
      <c r="V1020" s="140"/>
      <c r="W1020" s="140"/>
      <c r="X1020" s="140"/>
      <c r="Y1020" s="140"/>
      <c r="Z1020" s="140"/>
      <c r="AA1020" s="140"/>
      <c r="AB1020" s="140"/>
      <c r="AC1020" s="140"/>
      <c r="AD1020" s="140"/>
      <c r="AE1020" s="140"/>
      <c r="AF1020" s="140"/>
      <c r="AG1020" s="140"/>
      <c r="AH1020" s="140"/>
      <c r="AI1020" s="140"/>
      <c r="AJ1020" s="140"/>
      <c r="AK1020" s="140"/>
      <c r="AL1020" s="140"/>
      <c r="AM1020" s="140"/>
      <c r="AN1020" s="140"/>
      <c r="AO1020" s="140"/>
      <c r="AP1020" s="140"/>
      <c r="AQ1020" s="140"/>
      <c r="AR1020" s="140"/>
      <c r="AS1020" s="140"/>
      <c r="AT1020" s="140"/>
      <c r="AU1020" s="140"/>
      <c r="AV1020" s="140"/>
      <c r="AW1020" s="140"/>
      <c r="AX1020" s="140"/>
      <c r="AY1020" s="140"/>
      <c r="AZ1020" s="140"/>
      <c r="BA1020" s="140"/>
      <c r="BB1020" s="140"/>
      <c r="BC1020" s="140"/>
      <c r="BD1020" s="140"/>
      <c r="BE1020" s="140"/>
    </row>
    <row r="1021" spans="1:57" outlineLevel="1" x14ac:dyDescent="0.2">
      <c r="A1021" s="234">
        <f>'Faults data'!A1021</f>
        <v>1004</v>
      </c>
      <c r="B1021" s="320">
        <f>'Faults data'!B1021</f>
        <v>0</v>
      </c>
      <c r="C1021" s="223">
        <f>IFERROR(MATCH('Faults data'!F1021,Lists!$C$11:$C$14,0),0)</f>
        <v>0</v>
      </c>
      <c r="D1021" s="216">
        <f>VALUE('Faults data'!I1021)</f>
        <v>0</v>
      </c>
      <c r="E1021" s="224">
        <f t="shared" si="129"/>
        <v>0</v>
      </c>
      <c r="F1021" s="224">
        <f>'Faults data'!M1021</f>
        <v>0</v>
      </c>
      <c r="G1021" s="224" t="str">
        <f>IF('Faults data'!N1021=$G$17,$G$17,".")</f>
        <v>.</v>
      </c>
      <c r="H1021" s="224" t="str">
        <f>IF(ISNUMBER('Faults data'!L1021),'Faults data'!L1021,".")</f>
        <v>.</v>
      </c>
      <c r="I1021" s="224">
        <f>IF('Faults data'!S1021=Lists!$F$11,0,1)</f>
        <v>1</v>
      </c>
      <c r="J1021" s="240" t="str">
        <f t="shared" si="124"/>
        <v>.</v>
      </c>
      <c r="K1021" s="241"/>
      <c r="L1021" s="230" t="str">
        <f t="shared" si="125"/>
        <v>.</v>
      </c>
      <c r="M1021" s="231" t="str">
        <f t="shared" si="126"/>
        <v>.</v>
      </c>
      <c r="N1021" s="231" t="str">
        <f t="shared" si="127"/>
        <v>.</v>
      </c>
      <c r="O1021" s="231" t="str">
        <f t="shared" si="128"/>
        <v>.</v>
      </c>
      <c r="P1021" s="232" t="str">
        <f t="shared" si="130"/>
        <v>.</v>
      </c>
      <c r="Q1021" s="233" t="str">
        <f t="shared" si="131"/>
        <v>.</v>
      </c>
      <c r="R1021" s="140"/>
      <c r="S1021" s="140"/>
      <c r="T1021" s="140"/>
      <c r="U1021" s="140"/>
      <c r="V1021" s="140"/>
      <c r="W1021" s="140"/>
      <c r="X1021" s="140"/>
      <c r="Y1021" s="140"/>
      <c r="Z1021" s="140"/>
      <c r="AA1021" s="140"/>
      <c r="AB1021" s="140"/>
      <c r="AC1021" s="140"/>
      <c r="AD1021" s="140"/>
      <c r="AE1021" s="140"/>
      <c r="AF1021" s="140"/>
      <c r="AG1021" s="140"/>
      <c r="AH1021" s="140"/>
      <c r="AI1021" s="140"/>
      <c r="AJ1021" s="140"/>
      <c r="AK1021" s="140"/>
      <c r="AL1021" s="140"/>
      <c r="AM1021" s="140"/>
      <c r="AN1021" s="140"/>
      <c r="AO1021" s="140"/>
      <c r="AP1021" s="140"/>
      <c r="AQ1021" s="140"/>
      <c r="AR1021" s="140"/>
      <c r="AS1021" s="140"/>
      <c r="AT1021" s="140"/>
      <c r="AU1021" s="140"/>
      <c r="AV1021" s="140"/>
      <c r="AW1021" s="140"/>
      <c r="AX1021" s="140"/>
      <c r="AY1021" s="140"/>
      <c r="AZ1021" s="140"/>
      <c r="BA1021" s="140"/>
      <c r="BB1021" s="140"/>
      <c r="BC1021" s="140"/>
      <c r="BD1021" s="140"/>
      <c r="BE1021" s="140"/>
    </row>
    <row r="1022" spans="1:57" outlineLevel="1" x14ac:dyDescent="0.2">
      <c r="A1022" s="234">
        <f>'Faults data'!A1022</f>
        <v>1005</v>
      </c>
      <c r="B1022" s="320">
        <f>'Faults data'!B1022</f>
        <v>0</v>
      </c>
      <c r="C1022" s="223">
        <f>IFERROR(MATCH('Faults data'!F1022,Lists!$C$11:$C$14,0),0)</f>
        <v>0</v>
      </c>
      <c r="D1022" s="216">
        <f>VALUE('Faults data'!I1022)</f>
        <v>0</v>
      </c>
      <c r="E1022" s="224">
        <f t="shared" si="129"/>
        <v>0</v>
      </c>
      <c r="F1022" s="224">
        <f>'Faults data'!M1022</f>
        <v>0</v>
      </c>
      <c r="G1022" s="224" t="str">
        <f>IF('Faults data'!N1022=$G$17,$G$17,".")</f>
        <v>.</v>
      </c>
      <c r="H1022" s="224" t="str">
        <f>IF(ISNUMBER('Faults data'!L1022),'Faults data'!L1022,".")</f>
        <v>.</v>
      </c>
      <c r="I1022" s="224">
        <f>IF('Faults data'!S1022=Lists!$F$11,0,1)</f>
        <v>1</v>
      </c>
      <c r="J1022" s="240" t="str">
        <f t="shared" si="124"/>
        <v>.</v>
      </c>
      <c r="K1022" s="241"/>
      <c r="L1022" s="230" t="str">
        <f t="shared" si="125"/>
        <v>.</v>
      </c>
      <c r="M1022" s="231" t="str">
        <f t="shared" si="126"/>
        <v>.</v>
      </c>
      <c r="N1022" s="231" t="str">
        <f t="shared" si="127"/>
        <v>.</v>
      </c>
      <c r="O1022" s="231" t="str">
        <f t="shared" si="128"/>
        <v>.</v>
      </c>
      <c r="P1022" s="232" t="str">
        <f t="shared" si="130"/>
        <v>.</v>
      </c>
      <c r="Q1022" s="233" t="str">
        <f t="shared" si="131"/>
        <v>.</v>
      </c>
      <c r="R1022" s="140"/>
      <c r="S1022" s="140"/>
      <c r="T1022" s="140"/>
      <c r="U1022" s="140"/>
      <c r="V1022" s="140"/>
      <c r="W1022" s="140"/>
      <c r="X1022" s="140"/>
      <c r="Y1022" s="140"/>
      <c r="Z1022" s="140"/>
      <c r="AA1022" s="140"/>
      <c r="AB1022" s="140"/>
      <c r="AC1022" s="140"/>
      <c r="AD1022" s="140"/>
      <c r="AE1022" s="140"/>
      <c r="AF1022" s="140"/>
      <c r="AG1022" s="140"/>
      <c r="AH1022" s="140"/>
      <c r="AI1022" s="140"/>
      <c r="AJ1022" s="140"/>
      <c r="AK1022" s="140"/>
      <c r="AL1022" s="140"/>
      <c r="AM1022" s="140"/>
      <c r="AN1022" s="140"/>
      <c r="AO1022" s="140"/>
      <c r="AP1022" s="140"/>
      <c r="AQ1022" s="140"/>
      <c r="AR1022" s="140"/>
      <c r="AS1022" s="140"/>
      <c r="AT1022" s="140"/>
      <c r="AU1022" s="140"/>
      <c r="AV1022" s="140"/>
      <c r="AW1022" s="140"/>
      <c r="AX1022" s="140"/>
      <c r="AY1022" s="140"/>
      <c r="AZ1022" s="140"/>
      <c r="BA1022" s="140"/>
      <c r="BB1022" s="140"/>
      <c r="BC1022" s="140"/>
      <c r="BD1022" s="140"/>
      <c r="BE1022" s="140"/>
    </row>
    <row r="1023" spans="1:57" outlineLevel="1" x14ac:dyDescent="0.2">
      <c r="A1023" s="234">
        <f>'Faults data'!A1023</f>
        <v>1006</v>
      </c>
      <c r="B1023" s="320">
        <f>'Faults data'!B1023</f>
        <v>0</v>
      </c>
      <c r="C1023" s="223">
        <f>IFERROR(MATCH('Faults data'!F1023,Lists!$C$11:$C$14,0),0)</f>
        <v>0</v>
      </c>
      <c r="D1023" s="216">
        <f>VALUE('Faults data'!I1023)</f>
        <v>0</v>
      </c>
      <c r="E1023" s="224">
        <f t="shared" si="129"/>
        <v>0</v>
      </c>
      <c r="F1023" s="224">
        <f>'Faults data'!M1023</f>
        <v>0</v>
      </c>
      <c r="G1023" s="224" t="str">
        <f>IF('Faults data'!N1023=$G$17,$G$17,".")</f>
        <v>.</v>
      </c>
      <c r="H1023" s="224" t="str">
        <f>IF(ISNUMBER('Faults data'!L1023),'Faults data'!L1023,".")</f>
        <v>.</v>
      </c>
      <c r="I1023" s="224">
        <f>IF('Faults data'!S1023=Lists!$F$11,0,1)</f>
        <v>1</v>
      </c>
      <c r="J1023" s="240" t="str">
        <f t="shared" si="124"/>
        <v>.</v>
      </c>
      <c r="K1023" s="241"/>
      <c r="L1023" s="230" t="str">
        <f t="shared" si="125"/>
        <v>.</v>
      </c>
      <c r="M1023" s="231" t="str">
        <f t="shared" si="126"/>
        <v>.</v>
      </c>
      <c r="N1023" s="231" t="str">
        <f t="shared" si="127"/>
        <v>.</v>
      </c>
      <c r="O1023" s="231" t="str">
        <f t="shared" si="128"/>
        <v>.</v>
      </c>
      <c r="P1023" s="232" t="str">
        <f t="shared" si="130"/>
        <v>.</v>
      </c>
      <c r="Q1023" s="233" t="str">
        <f t="shared" si="131"/>
        <v>.</v>
      </c>
      <c r="R1023" s="140"/>
      <c r="S1023" s="140"/>
      <c r="T1023" s="140"/>
      <c r="U1023" s="140"/>
      <c r="V1023" s="140"/>
      <c r="W1023" s="140"/>
      <c r="X1023" s="140"/>
      <c r="Y1023" s="140"/>
      <c r="Z1023" s="140"/>
      <c r="AA1023" s="140"/>
      <c r="AB1023" s="140"/>
      <c r="AC1023" s="140"/>
      <c r="AD1023" s="140"/>
      <c r="AE1023" s="140"/>
      <c r="AF1023" s="140"/>
      <c r="AG1023" s="140"/>
      <c r="AH1023" s="140"/>
      <c r="AI1023" s="140"/>
      <c r="AJ1023" s="140"/>
      <c r="AK1023" s="140"/>
      <c r="AL1023" s="140"/>
      <c r="AM1023" s="140"/>
      <c r="AN1023" s="140"/>
      <c r="AO1023" s="140"/>
      <c r="AP1023" s="140"/>
      <c r="AQ1023" s="140"/>
      <c r="AR1023" s="140"/>
      <c r="AS1023" s="140"/>
      <c r="AT1023" s="140"/>
      <c r="AU1023" s="140"/>
      <c r="AV1023" s="140"/>
      <c r="AW1023" s="140"/>
      <c r="AX1023" s="140"/>
      <c r="AY1023" s="140"/>
      <c r="AZ1023" s="140"/>
      <c r="BA1023" s="140"/>
      <c r="BB1023" s="140"/>
      <c r="BC1023" s="140"/>
      <c r="BD1023" s="140"/>
      <c r="BE1023" s="140"/>
    </row>
    <row r="1024" spans="1:57" outlineLevel="1" x14ac:dyDescent="0.2">
      <c r="A1024" s="234">
        <f>'Faults data'!A1024</f>
        <v>1007</v>
      </c>
      <c r="B1024" s="320">
        <f>'Faults data'!B1024</f>
        <v>0</v>
      </c>
      <c r="C1024" s="223">
        <f>IFERROR(MATCH('Faults data'!F1024,Lists!$C$11:$C$14,0),0)</f>
        <v>0</v>
      </c>
      <c r="D1024" s="216">
        <f>VALUE('Faults data'!I1024)</f>
        <v>0</v>
      </c>
      <c r="E1024" s="224">
        <f t="shared" si="129"/>
        <v>0</v>
      </c>
      <c r="F1024" s="224">
        <f>'Faults data'!M1024</f>
        <v>0</v>
      </c>
      <c r="G1024" s="224" t="str">
        <f>IF('Faults data'!N1024=$G$17,$G$17,".")</f>
        <v>.</v>
      </c>
      <c r="H1024" s="224" t="str">
        <f>IF(ISNUMBER('Faults data'!L1024),'Faults data'!L1024,".")</f>
        <v>.</v>
      </c>
      <c r="I1024" s="224">
        <f>IF('Faults data'!S1024=Lists!$F$11,0,1)</f>
        <v>1</v>
      </c>
      <c r="J1024" s="240" t="str">
        <f t="shared" si="124"/>
        <v>.</v>
      </c>
      <c r="K1024" s="241"/>
      <c r="L1024" s="230" t="str">
        <f t="shared" si="125"/>
        <v>.</v>
      </c>
      <c r="M1024" s="231" t="str">
        <f t="shared" si="126"/>
        <v>.</v>
      </c>
      <c r="N1024" s="231" t="str">
        <f t="shared" si="127"/>
        <v>.</v>
      </c>
      <c r="O1024" s="231" t="str">
        <f t="shared" si="128"/>
        <v>.</v>
      </c>
      <c r="P1024" s="232" t="str">
        <f t="shared" si="130"/>
        <v>.</v>
      </c>
      <c r="Q1024" s="233" t="str">
        <f t="shared" si="131"/>
        <v>.</v>
      </c>
      <c r="R1024" s="140"/>
      <c r="S1024" s="140"/>
      <c r="T1024" s="140"/>
      <c r="U1024" s="140"/>
      <c r="V1024" s="140"/>
      <c r="W1024" s="140"/>
      <c r="X1024" s="140"/>
      <c r="Y1024" s="140"/>
      <c r="Z1024" s="140"/>
      <c r="AA1024" s="140"/>
      <c r="AB1024" s="140"/>
      <c r="AC1024" s="140"/>
      <c r="AD1024" s="140"/>
      <c r="AE1024" s="140"/>
      <c r="AF1024" s="140"/>
      <c r="AG1024" s="140"/>
      <c r="AH1024" s="140"/>
      <c r="AI1024" s="140"/>
      <c r="AJ1024" s="140"/>
      <c r="AK1024" s="140"/>
      <c r="AL1024" s="140"/>
      <c r="AM1024" s="140"/>
      <c r="AN1024" s="140"/>
      <c r="AO1024" s="140"/>
      <c r="AP1024" s="140"/>
      <c r="AQ1024" s="140"/>
      <c r="AR1024" s="140"/>
      <c r="AS1024" s="140"/>
      <c r="AT1024" s="140"/>
      <c r="AU1024" s="140"/>
      <c r="AV1024" s="140"/>
      <c r="AW1024" s="140"/>
      <c r="AX1024" s="140"/>
      <c r="AY1024" s="140"/>
      <c r="AZ1024" s="140"/>
      <c r="BA1024" s="140"/>
      <c r="BB1024" s="140"/>
      <c r="BC1024" s="140"/>
      <c r="BD1024" s="140"/>
      <c r="BE1024" s="140"/>
    </row>
    <row r="1025" spans="1:57" outlineLevel="1" x14ac:dyDescent="0.2">
      <c r="A1025" s="234">
        <f>'Faults data'!A1025</f>
        <v>1008</v>
      </c>
      <c r="B1025" s="320">
        <f>'Faults data'!B1025</f>
        <v>0</v>
      </c>
      <c r="C1025" s="223">
        <f>IFERROR(MATCH('Faults data'!F1025,Lists!$C$11:$C$14,0),0)</f>
        <v>0</v>
      </c>
      <c r="D1025" s="216">
        <f>VALUE('Faults data'!I1025)</f>
        <v>0</v>
      </c>
      <c r="E1025" s="224">
        <f t="shared" si="129"/>
        <v>0</v>
      </c>
      <c r="F1025" s="224">
        <f>'Faults data'!M1025</f>
        <v>0</v>
      </c>
      <c r="G1025" s="224" t="str">
        <f>IF('Faults data'!N1025=$G$17,$G$17,".")</f>
        <v>.</v>
      </c>
      <c r="H1025" s="224" t="str">
        <f>IF(ISNUMBER('Faults data'!L1025),'Faults data'!L1025,".")</f>
        <v>.</v>
      </c>
      <c r="I1025" s="224">
        <f>IF('Faults data'!S1025=Lists!$F$11,0,1)</f>
        <v>1</v>
      </c>
      <c r="J1025" s="240" t="str">
        <f t="shared" si="124"/>
        <v>.</v>
      </c>
      <c r="K1025" s="241"/>
      <c r="L1025" s="230" t="str">
        <f t="shared" si="125"/>
        <v>.</v>
      </c>
      <c r="M1025" s="231" t="str">
        <f t="shared" si="126"/>
        <v>.</v>
      </c>
      <c r="N1025" s="231" t="str">
        <f t="shared" si="127"/>
        <v>.</v>
      </c>
      <c r="O1025" s="231" t="str">
        <f t="shared" si="128"/>
        <v>.</v>
      </c>
      <c r="P1025" s="232" t="str">
        <f t="shared" si="130"/>
        <v>.</v>
      </c>
      <c r="Q1025" s="233" t="str">
        <f t="shared" si="131"/>
        <v>.</v>
      </c>
      <c r="R1025" s="140"/>
      <c r="S1025" s="140"/>
      <c r="T1025" s="140"/>
      <c r="U1025" s="140"/>
      <c r="V1025" s="140"/>
      <c r="W1025" s="140"/>
      <c r="X1025" s="140"/>
      <c r="Y1025" s="140"/>
      <c r="Z1025" s="140"/>
      <c r="AA1025" s="140"/>
      <c r="AB1025" s="140"/>
      <c r="AC1025" s="140"/>
      <c r="AD1025" s="140"/>
      <c r="AE1025" s="140"/>
      <c r="AF1025" s="140"/>
      <c r="AG1025" s="140"/>
      <c r="AH1025" s="140"/>
      <c r="AI1025" s="140"/>
      <c r="AJ1025" s="140"/>
      <c r="AK1025" s="140"/>
      <c r="AL1025" s="140"/>
      <c r="AM1025" s="140"/>
      <c r="AN1025" s="140"/>
      <c r="AO1025" s="140"/>
      <c r="AP1025" s="140"/>
      <c r="AQ1025" s="140"/>
      <c r="AR1025" s="140"/>
      <c r="AS1025" s="140"/>
      <c r="AT1025" s="140"/>
      <c r="AU1025" s="140"/>
      <c r="AV1025" s="140"/>
      <c r="AW1025" s="140"/>
      <c r="AX1025" s="140"/>
      <c r="AY1025" s="140"/>
      <c r="AZ1025" s="140"/>
      <c r="BA1025" s="140"/>
      <c r="BB1025" s="140"/>
      <c r="BC1025" s="140"/>
      <c r="BD1025" s="140"/>
      <c r="BE1025" s="140"/>
    </row>
    <row r="1026" spans="1:57" outlineLevel="1" x14ac:dyDescent="0.2">
      <c r="A1026" s="234">
        <f>'Faults data'!A1026</f>
        <v>1009</v>
      </c>
      <c r="B1026" s="320">
        <f>'Faults data'!B1026</f>
        <v>0</v>
      </c>
      <c r="C1026" s="223">
        <f>IFERROR(MATCH('Faults data'!F1026,Lists!$C$11:$C$14,0),0)</f>
        <v>0</v>
      </c>
      <c r="D1026" s="216">
        <f>VALUE('Faults data'!I1026)</f>
        <v>0</v>
      </c>
      <c r="E1026" s="224">
        <f t="shared" si="129"/>
        <v>0</v>
      </c>
      <c r="F1026" s="224">
        <f>'Faults data'!M1026</f>
        <v>0</v>
      </c>
      <c r="G1026" s="224" t="str">
        <f>IF('Faults data'!N1026=$G$17,$G$17,".")</f>
        <v>.</v>
      </c>
      <c r="H1026" s="224" t="str">
        <f>IF(ISNUMBER('Faults data'!L1026),'Faults data'!L1026,".")</f>
        <v>.</v>
      </c>
      <c r="I1026" s="224">
        <f>IF('Faults data'!S1026=Lists!$F$11,0,1)</f>
        <v>1</v>
      </c>
      <c r="J1026" s="240" t="str">
        <f t="shared" si="124"/>
        <v>.</v>
      </c>
      <c r="K1026" s="241"/>
      <c r="L1026" s="230" t="str">
        <f t="shared" si="125"/>
        <v>.</v>
      </c>
      <c r="M1026" s="231" t="str">
        <f t="shared" si="126"/>
        <v>.</v>
      </c>
      <c r="N1026" s="231" t="str">
        <f t="shared" si="127"/>
        <v>.</v>
      </c>
      <c r="O1026" s="231" t="str">
        <f t="shared" si="128"/>
        <v>.</v>
      </c>
      <c r="P1026" s="232" t="str">
        <f t="shared" si="130"/>
        <v>.</v>
      </c>
      <c r="Q1026" s="233" t="str">
        <f t="shared" si="131"/>
        <v>.</v>
      </c>
      <c r="R1026" s="140"/>
      <c r="S1026" s="140"/>
      <c r="T1026" s="140"/>
      <c r="U1026" s="140"/>
      <c r="V1026" s="140"/>
      <c r="W1026" s="140"/>
      <c r="X1026" s="140"/>
      <c r="Y1026" s="140"/>
      <c r="Z1026" s="140"/>
      <c r="AA1026" s="140"/>
      <c r="AB1026" s="140"/>
      <c r="AC1026" s="140"/>
      <c r="AD1026" s="140"/>
      <c r="AE1026" s="140"/>
      <c r="AF1026" s="140"/>
      <c r="AG1026" s="140"/>
      <c r="AH1026" s="140"/>
      <c r="AI1026" s="140"/>
      <c r="AJ1026" s="140"/>
      <c r="AK1026" s="140"/>
      <c r="AL1026" s="140"/>
      <c r="AM1026" s="140"/>
      <c r="AN1026" s="140"/>
      <c r="AO1026" s="140"/>
      <c r="AP1026" s="140"/>
      <c r="AQ1026" s="140"/>
      <c r="AR1026" s="140"/>
      <c r="AS1026" s="140"/>
      <c r="AT1026" s="140"/>
      <c r="AU1026" s="140"/>
      <c r="AV1026" s="140"/>
      <c r="AW1026" s="140"/>
      <c r="AX1026" s="140"/>
      <c r="AY1026" s="140"/>
      <c r="AZ1026" s="140"/>
      <c r="BA1026" s="140"/>
      <c r="BB1026" s="140"/>
      <c r="BC1026" s="140"/>
      <c r="BD1026" s="140"/>
      <c r="BE1026" s="140"/>
    </row>
    <row r="1027" spans="1:57" outlineLevel="1" x14ac:dyDescent="0.2">
      <c r="A1027" s="234">
        <f>'Faults data'!A1027</f>
        <v>1010</v>
      </c>
      <c r="B1027" s="320">
        <f>'Faults data'!B1027</f>
        <v>0</v>
      </c>
      <c r="C1027" s="223">
        <f>IFERROR(MATCH('Faults data'!F1027,Lists!$C$11:$C$14,0),0)</f>
        <v>0</v>
      </c>
      <c r="D1027" s="216">
        <f>VALUE('Faults data'!I1027)</f>
        <v>0</v>
      </c>
      <c r="E1027" s="224">
        <f t="shared" si="129"/>
        <v>0</v>
      </c>
      <c r="F1027" s="224">
        <f>'Faults data'!M1027</f>
        <v>0</v>
      </c>
      <c r="G1027" s="224" t="str">
        <f>IF('Faults data'!N1027=$G$17,$G$17,".")</f>
        <v>.</v>
      </c>
      <c r="H1027" s="224" t="str">
        <f>IF(ISNUMBER('Faults data'!L1027),'Faults data'!L1027,".")</f>
        <v>.</v>
      </c>
      <c r="I1027" s="224">
        <f>IF('Faults data'!S1027=Lists!$F$11,0,1)</f>
        <v>1</v>
      </c>
      <c r="J1027" s="240" t="str">
        <f t="shared" si="124"/>
        <v>.</v>
      </c>
      <c r="K1027" s="241"/>
      <c r="L1027" s="230" t="str">
        <f t="shared" si="125"/>
        <v>.</v>
      </c>
      <c r="M1027" s="231" t="str">
        <f t="shared" si="126"/>
        <v>.</v>
      </c>
      <c r="N1027" s="231" t="str">
        <f t="shared" si="127"/>
        <v>.</v>
      </c>
      <c r="O1027" s="231" t="str">
        <f t="shared" si="128"/>
        <v>.</v>
      </c>
      <c r="P1027" s="232" t="str">
        <f t="shared" si="130"/>
        <v>.</v>
      </c>
      <c r="Q1027" s="233" t="str">
        <f t="shared" si="131"/>
        <v>.</v>
      </c>
      <c r="R1027" s="140"/>
      <c r="S1027" s="140"/>
      <c r="T1027" s="140"/>
      <c r="U1027" s="140"/>
      <c r="V1027" s="140"/>
      <c r="W1027" s="140"/>
      <c r="X1027" s="140"/>
      <c r="Y1027" s="140"/>
      <c r="Z1027" s="140"/>
      <c r="AA1027" s="140"/>
      <c r="AB1027" s="140"/>
      <c r="AC1027" s="140"/>
      <c r="AD1027" s="140"/>
      <c r="AE1027" s="140"/>
      <c r="AF1027" s="140"/>
      <c r="AG1027" s="140"/>
      <c r="AH1027" s="140"/>
      <c r="AI1027" s="140"/>
      <c r="AJ1027" s="140"/>
      <c r="AK1027" s="140"/>
      <c r="AL1027" s="140"/>
      <c r="AM1027" s="140"/>
      <c r="AN1027" s="140"/>
      <c r="AO1027" s="140"/>
      <c r="AP1027" s="140"/>
      <c r="AQ1027" s="140"/>
      <c r="AR1027" s="140"/>
      <c r="AS1027" s="140"/>
      <c r="AT1027" s="140"/>
      <c r="AU1027" s="140"/>
      <c r="AV1027" s="140"/>
      <c r="AW1027" s="140"/>
      <c r="AX1027" s="140"/>
      <c r="AY1027" s="140"/>
      <c r="AZ1027" s="140"/>
      <c r="BA1027" s="140"/>
      <c r="BB1027" s="140"/>
      <c r="BC1027" s="140"/>
      <c r="BD1027" s="140"/>
      <c r="BE1027" s="140"/>
    </row>
    <row r="1028" spans="1:57" outlineLevel="1" x14ac:dyDescent="0.2">
      <c r="A1028" s="234">
        <f>'Faults data'!A1028</f>
        <v>1011</v>
      </c>
      <c r="B1028" s="320">
        <f>'Faults data'!B1028</f>
        <v>0</v>
      </c>
      <c r="C1028" s="223">
        <f>IFERROR(MATCH('Faults data'!F1028,Lists!$C$11:$C$14,0),0)</f>
        <v>0</v>
      </c>
      <c r="D1028" s="216">
        <f>VALUE('Faults data'!I1028)</f>
        <v>0</v>
      </c>
      <c r="E1028" s="224">
        <f t="shared" si="129"/>
        <v>0</v>
      </c>
      <c r="F1028" s="224">
        <f>'Faults data'!M1028</f>
        <v>0</v>
      </c>
      <c r="G1028" s="224" t="str">
        <f>IF('Faults data'!N1028=$G$17,$G$17,".")</f>
        <v>.</v>
      </c>
      <c r="H1028" s="224" t="str">
        <f>IF(ISNUMBER('Faults data'!L1028),'Faults data'!L1028,".")</f>
        <v>.</v>
      </c>
      <c r="I1028" s="224">
        <f>IF('Faults data'!S1028=Lists!$F$11,0,1)</f>
        <v>1</v>
      </c>
      <c r="J1028" s="240" t="str">
        <f t="shared" si="124"/>
        <v>.</v>
      </c>
      <c r="K1028" s="241"/>
      <c r="L1028" s="230" t="str">
        <f t="shared" si="125"/>
        <v>.</v>
      </c>
      <c r="M1028" s="231" t="str">
        <f t="shared" si="126"/>
        <v>.</v>
      </c>
      <c r="N1028" s="231" t="str">
        <f t="shared" si="127"/>
        <v>.</v>
      </c>
      <c r="O1028" s="231" t="str">
        <f t="shared" si="128"/>
        <v>.</v>
      </c>
      <c r="P1028" s="232" t="str">
        <f t="shared" si="130"/>
        <v>.</v>
      </c>
      <c r="Q1028" s="233" t="str">
        <f t="shared" si="131"/>
        <v>.</v>
      </c>
      <c r="R1028" s="140"/>
      <c r="S1028" s="140"/>
      <c r="T1028" s="140"/>
      <c r="U1028" s="140"/>
      <c r="V1028" s="140"/>
      <c r="W1028" s="140"/>
      <c r="X1028" s="140"/>
      <c r="Y1028" s="140"/>
      <c r="Z1028" s="140"/>
      <c r="AA1028" s="140"/>
      <c r="AB1028" s="140"/>
      <c r="AC1028" s="140"/>
      <c r="AD1028" s="140"/>
      <c r="AE1028" s="140"/>
      <c r="AF1028" s="140"/>
      <c r="AG1028" s="140"/>
      <c r="AH1028" s="140"/>
      <c r="AI1028" s="140"/>
      <c r="AJ1028" s="140"/>
      <c r="AK1028" s="140"/>
      <c r="AL1028" s="140"/>
      <c r="AM1028" s="140"/>
      <c r="AN1028" s="140"/>
      <c r="AO1028" s="140"/>
      <c r="AP1028" s="140"/>
      <c r="AQ1028" s="140"/>
      <c r="AR1028" s="140"/>
      <c r="AS1028" s="140"/>
      <c r="AT1028" s="140"/>
      <c r="AU1028" s="140"/>
      <c r="AV1028" s="140"/>
      <c r="AW1028" s="140"/>
      <c r="AX1028" s="140"/>
      <c r="AY1028" s="140"/>
      <c r="AZ1028" s="140"/>
      <c r="BA1028" s="140"/>
      <c r="BB1028" s="140"/>
      <c r="BC1028" s="140"/>
      <c r="BD1028" s="140"/>
      <c r="BE1028" s="140"/>
    </row>
    <row r="1029" spans="1:57" outlineLevel="1" x14ac:dyDescent="0.2">
      <c r="A1029" s="234">
        <f>'Faults data'!A1029</f>
        <v>1012</v>
      </c>
      <c r="B1029" s="320">
        <f>'Faults data'!B1029</f>
        <v>0</v>
      </c>
      <c r="C1029" s="223">
        <f>IFERROR(MATCH('Faults data'!F1029,Lists!$C$11:$C$14,0),0)</f>
        <v>0</v>
      </c>
      <c r="D1029" s="216">
        <f>VALUE('Faults data'!I1029)</f>
        <v>0</v>
      </c>
      <c r="E1029" s="224">
        <f t="shared" si="129"/>
        <v>0</v>
      </c>
      <c r="F1029" s="224">
        <f>'Faults data'!M1029</f>
        <v>0</v>
      </c>
      <c r="G1029" s="224" t="str">
        <f>IF('Faults data'!N1029=$G$17,$G$17,".")</f>
        <v>.</v>
      </c>
      <c r="H1029" s="224" t="str">
        <f>IF(ISNUMBER('Faults data'!L1029),'Faults data'!L1029,".")</f>
        <v>.</v>
      </c>
      <c r="I1029" s="224">
        <f>IF('Faults data'!S1029=Lists!$F$11,0,1)</f>
        <v>1</v>
      </c>
      <c r="J1029" s="240" t="str">
        <f t="shared" si="124"/>
        <v>.</v>
      </c>
      <c r="K1029" s="241"/>
      <c r="L1029" s="230" t="str">
        <f t="shared" si="125"/>
        <v>.</v>
      </c>
      <c r="M1029" s="231" t="str">
        <f t="shared" si="126"/>
        <v>.</v>
      </c>
      <c r="N1029" s="231" t="str">
        <f t="shared" si="127"/>
        <v>.</v>
      </c>
      <c r="O1029" s="231" t="str">
        <f t="shared" si="128"/>
        <v>.</v>
      </c>
      <c r="P1029" s="232" t="str">
        <f t="shared" si="130"/>
        <v>.</v>
      </c>
      <c r="Q1029" s="233" t="str">
        <f t="shared" si="131"/>
        <v>.</v>
      </c>
      <c r="R1029" s="140"/>
      <c r="S1029" s="140"/>
      <c r="T1029" s="140"/>
      <c r="U1029" s="140"/>
      <c r="V1029" s="140"/>
      <c r="W1029" s="140"/>
      <c r="X1029" s="140"/>
      <c r="Y1029" s="140"/>
      <c r="Z1029" s="140"/>
      <c r="AA1029" s="140"/>
      <c r="AB1029" s="140"/>
      <c r="AC1029" s="140"/>
      <c r="AD1029" s="140"/>
      <c r="AE1029" s="140"/>
      <c r="AF1029" s="140"/>
      <c r="AG1029" s="140"/>
      <c r="AH1029" s="140"/>
      <c r="AI1029" s="140"/>
      <c r="AJ1029" s="140"/>
      <c r="AK1029" s="140"/>
      <c r="AL1029" s="140"/>
      <c r="AM1029" s="140"/>
      <c r="AN1029" s="140"/>
      <c r="AO1029" s="140"/>
      <c r="AP1029" s="140"/>
      <c r="AQ1029" s="140"/>
      <c r="AR1029" s="140"/>
      <c r="AS1029" s="140"/>
      <c r="AT1029" s="140"/>
      <c r="AU1029" s="140"/>
      <c r="AV1029" s="140"/>
      <c r="AW1029" s="140"/>
      <c r="AX1029" s="140"/>
      <c r="AY1029" s="140"/>
      <c r="AZ1029" s="140"/>
      <c r="BA1029" s="140"/>
      <c r="BB1029" s="140"/>
      <c r="BC1029" s="140"/>
      <c r="BD1029" s="140"/>
      <c r="BE1029" s="140"/>
    </row>
    <row r="1030" spans="1:57" outlineLevel="1" x14ac:dyDescent="0.2">
      <c r="A1030" s="234">
        <f>'Faults data'!A1030</f>
        <v>1013</v>
      </c>
      <c r="B1030" s="320">
        <f>'Faults data'!B1030</f>
        <v>0</v>
      </c>
      <c r="C1030" s="223">
        <f>IFERROR(MATCH('Faults data'!F1030,Lists!$C$11:$C$14,0),0)</f>
        <v>0</v>
      </c>
      <c r="D1030" s="216">
        <f>VALUE('Faults data'!I1030)</f>
        <v>0</v>
      </c>
      <c r="E1030" s="224">
        <f t="shared" si="129"/>
        <v>0</v>
      </c>
      <c r="F1030" s="224">
        <f>'Faults data'!M1030</f>
        <v>0</v>
      </c>
      <c r="G1030" s="224" t="str">
        <f>IF('Faults data'!N1030=$G$17,$G$17,".")</f>
        <v>.</v>
      </c>
      <c r="H1030" s="224" t="str">
        <f>IF(ISNUMBER('Faults data'!L1030),'Faults data'!L1030,".")</f>
        <v>.</v>
      </c>
      <c r="I1030" s="224">
        <f>IF('Faults data'!S1030=Lists!$F$11,0,1)</f>
        <v>1</v>
      </c>
      <c r="J1030" s="240" t="str">
        <f t="shared" si="124"/>
        <v>.</v>
      </c>
      <c r="K1030" s="241"/>
      <c r="L1030" s="230" t="str">
        <f t="shared" si="125"/>
        <v>.</v>
      </c>
      <c r="M1030" s="231" t="str">
        <f t="shared" si="126"/>
        <v>.</v>
      </c>
      <c r="N1030" s="231" t="str">
        <f t="shared" si="127"/>
        <v>.</v>
      </c>
      <c r="O1030" s="231" t="str">
        <f t="shared" si="128"/>
        <v>.</v>
      </c>
      <c r="P1030" s="232" t="str">
        <f t="shared" si="130"/>
        <v>.</v>
      </c>
      <c r="Q1030" s="233" t="str">
        <f t="shared" si="131"/>
        <v>.</v>
      </c>
      <c r="R1030" s="140"/>
      <c r="S1030" s="140"/>
      <c r="T1030" s="140"/>
      <c r="U1030" s="140"/>
      <c r="V1030" s="140"/>
      <c r="W1030" s="140"/>
      <c r="X1030" s="140"/>
      <c r="Y1030" s="140"/>
      <c r="Z1030" s="140"/>
      <c r="AA1030" s="140"/>
      <c r="AB1030" s="140"/>
      <c r="AC1030" s="140"/>
      <c r="AD1030" s="140"/>
      <c r="AE1030" s="140"/>
      <c r="AF1030" s="140"/>
      <c r="AG1030" s="140"/>
      <c r="AH1030" s="140"/>
      <c r="AI1030" s="140"/>
      <c r="AJ1030" s="140"/>
      <c r="AK1030" s="140"/>
      <c r="AL1030" s="140"/>
      <c r="AM1030" s="140"/>
      <c r="AN1030" s="140"/>
      <c r="AO1030" s="140"/>
      <c r="AP1030" s="140"/>
      <c r="AQ1030" s="140"/>
      <c r="AR1030" s="140"/>
      <c r="AS1030" s="140"/>
      <c r="AT1030" s="140"/>
      <c r="AU1030" s="140"/>
      <c r="AV1030" s="140"/>
      <c r="AW1030" s="140"/>
      <c r="AX1030" s="140"/>
      <c r="AY1030" s="140"/>
      <c r="AZ1030" s="140"/>
      <c r="BA1030" s="140"/>
      <c r="BB1030" s="140"/>
      <c r="BC1030" s="140"/>
      <c r="BD1030" s="140"/>
      <c r="BE1030" s="140"/>
    </row>
    <row r="1031" spans="1:57" outlineLevel="1" x14ac:dyDescent="0.2">
      <c r="A1031" s="234">
        <f>'Faults data'!A1031</f>
        <v>1014</v>
      </c>
      <c r="B1031" s="320">
        <f>'Faults data'!B1031</f>
        <v>0</v>
      </c>
      <c r="C1031" s="223">
        <f>IFERROR(MATCH('Faults data'!F1031,Lists!$C$11:$C$14,0),0)</f>
        <v>0</v>
      </c>
      <c r="D1031" s="216">
        <f>VALUE('Faults data'!I1031)</f>
        <v>0</v>
      </c>
      <c r="E1031" s="224">
        <f t="shared" si="129"/>
        <v>0</v>
      </c>
      <c r="F1031" s="224">
        <f>'Faults data'!M1031</f>
        <v>0</v>
      </c>
      <c r="G1031" s="224" t="str">
        <f>IF('Faults data'!N1031=$G$17,$G$17,".")</f>
        <v>.</v>
      </c>
      <c r="H1031" s="224" t="str">
        <f>IF(ISNUMBER('Faults data'!L1031),'Faults data'!L1031,".")</f>
        <v>.</v>
      </c>
      <c r="I1031" s="224">
        <f>IF('Faults data'!S1031=Lists!$F$11,0,1)</f>
        <v>1</v>
      </c>
      <c r="J1031" s="240" t="str">
        <f t="shared" si="124"/>
        <v>.</v>
      </c>
      <c r="K1031" s="241"/>
      <c r="L1031" s="230" t="str">
        <f t="shared" si="125"/>
        <v>.</v>
      </c>
      <c r="M1031" s="231" t="str">
        <f t="shared" si="126"/>
        <v>.</v>
      </c>
      <c r="N1031" s="231" t="str">
        <f t="shared" si="127"/>
        <v>.</v>
      </c>
      <c r="O1031" s="231" t="str">
        <f t="shared" si="128"/>
        <v>.</v>
      </c>
      <c r="P1031" s="232" t="str">
        <f t="shared" si="130"/>
        <v>.</v>
      </c>
      <c r="Q1031" s="233" t="str">
        <f t="shared" si="131"/>
        <v>.</v>
      </c>
      <c r="R1031" s="140"/>
      <c r="S1031" s="140"/>
      <c r="T1031" s="140"/>
      <c r="U1031" s="140"/>
      <c r="V1031" s="140"/>
      <c r="W1031" s="140"/>
      <c r="X1031" s="140"/>
      <c r="Y1031" s="140"/>
      <c r="Z1031" s="140"/>
      <c r="AA1031" s="140"/>
      <c r="AB1031" s="140"/>
      <c r="AC1031" s="140"/>
      <c r="AD1031" s="140"/>
      <c r="AE1031" s="140"/>
      <c r="AF1031" s="140"/>
      <c r="AG1031" s="140"/>
      <c r="AH1031" s="140"/>
      <c r="AI1031" s="140"/>
      <c r="AJ1031" s="140"/>
      <c r="AK1031" s="140"/>
      <c r="AL1031" s="140"/>
      <c r="AM1031" s="140"/>
      <c r="AN1031" s="140"/>
      <c r="AO1031" s="140"/>
      <c r="AP1031" s="140"/>
      <c r="AQ1031" s="140"/>
      <c r="AR1031" s="140"/>
      <c r="AS1031" s="140"/>
      <c r="AT1031" s="140"/>
      <c r="AU1031" s="140"/>
      <c r="AV1031" s="140"/>
      <c r="AW1031" s="140"/>
      <c r="AX1031" s="140"/>
      <c r="AY1031" s="140"/>
      <c r="AZ1031" s="140"/>
      <c r="BA1031" s="140"/>
      <c r="BB1031" s="140"/>
      <c r="BC1031" s="140"/>
      <c r="BD1031" s="140"/>
      <c r="BE1031" s="140"/>
    </row>
    <row r="1032" spans="1:57" outlineLevel="1" x14ac:dyDescent="0.2">
      <c r="A1032" s="234">
        <f>'Faults data'!A1032</f>
        <v>1015</v>
      </c>
      <c r="B1032" s="320">
        <f>'Faults data'!B1032</f>
        <v>0</v>
      </c>
      <c r="C1032" s="223">
        <f>IFERROR(MATCH('Faults data'!F1032,Lists!$C$11:$C$14,0),0)</f>
        <v>0</v>
      </c>
      <c r="D1032" s="216">
        <f>VALUE('Faults data'!I1032)</f>
        <v>0</v>
      </c>
      <c r="E1032" s="224">
        <f t="shared" si="129"/>
        <v>0</v>
      </c>
      <c r="F1032" s="224">
        <f>'Faults data'!M1032</f>
        <v>0</v>
      </c>
      <c r="G1032" s="224" t="str">
        <f>IF('Faults data'!N1032=$G$17,$G$17,".")</f>
        <v>.</v>
      </c>
      <c r="H1032" s="224" t="str">
        <f>IF(ISNUMBER('Faults data'!L1032),'Faults data'!L1032,".")</f>
        <v>.</v>
      </c>
      <c r="I1032" s="224">
        <f>IF('Faults data'!S1032=Lists!$F$11,0,1)</f>
        <v>1</v>
      </c>
      <c r="J1032" s="240" t="str">
        <f t="shared" si="124"/>
        <v>.</v>
      </c>
      <c r="K1032" s="241"/>
      <c r="L1032" s="230" t="str">
        <f t="shared" si="125"/>
        <v>.</v>
      </c>
      <c r="M1032" s="231" t="str">
        <f t="shared" si="126"/>
        <v>.</v>
      </c>
      <c r="N1032" s="231" t="str">
        <f t="shared" si="127"/>
        <v>.</v>
      </c>
      <c r="O1032" s="231" t="str">
        <f t="shared" si="128"/>
        <v>.</v>
      </c>
      <c r="P1032" s="232" t="str">
        <f t="shared" si="130"/>
        <v>.</v>
      </c>
      <c r="Q1032" s="233" t="str">
        <f t="shared" si="131"/>
        <v>.</v>
      </c>
      <c r="R1032" s="140"/>
      <c r="S1032" s="140"/>
      <c r="T1032" s="140"/>
      <c r="U1032" s="140"/>
      <c r="V1032" s="140"/>
      <c r="W1032" s="140"/>
      <c r="X1032" s="140"/>
      <c r="Y1032" s="140"/>
      <c r="Z1032" s="140"/>
      <c r="AA1032" s="140"/>
      <c r="AB1032" s="140"/>
      <c r="AC1032" s="140"/>
      <c r="AD1032" s="140"/>
      <c r="AE1032" s="140"/>
      <c r="AF1032" s="140"/>
      <c r="AG1032" s="140"/>
      <c r="AH1032" s="140"/>
      <c r="AI1032" s="140"/>
      <c r="AJ1032" s="140"/>
      <c r="AK1032" s="140"/>
      <c r="AL1032" s="140"/>
      <c r="AM1032" s="140"/>
      <c r="AN1032" s="140"/>
      <c r="AO1032" s="140"/>
      <c r="AP1032" s="140"/>
      <c r="AQ1032" s="140"/>
      <c r="AR1032" s="140"/>
      <c r="AS1032" s="140"/>
      <c r="AT1032" s="140"/>
      <c r="AU1032" s="140"/>
      <c r="AV1032" s="140"/>
      <c r="AW1032" s="140"/>
      <c r="AX1032" s="140"/>
      <c r="AY1032" s="140"/>
      <c r="AZ1032" s="140"/>
      <c r="BA1032" s="140"/>
      <c r="BB1032" s="140"/>
      <c r="BC1032" s="140"/>
      <c r="BD1032" s="140"/>
      <c r="BE1032" s="140"/>
    </row>
    <row r="1033" spans="1:57" outlineLevel="1" x14ac:dyDescent="0.2">
      <c r="A1033" s="234">
        <f>'Faults data'!A1033</f>
        <v>1016</v>
      </c>
      <c r="B1033" s="320">
        <f>'Faults data'!B1033</f>
        <v>0</v>
      </c>
      <c r="C1033" s="223">
        <f>IFERROR(MATCH('Faults data'!F1033,Lists!$C$11:$C$14,0),0)</f>
        <v>0</v>
      </c>
      <c r="D1033" s="216">
        <f>VALUE('Faults data'!I1033)</f>
        <v>0</v>
      </c>
      <c r="E1033" s="224">
        <f t="shared" si="129"/>
        <v>0</v>
      </c>
      <c r="F1033" s="224">
        <f>'Faults data'!M1033</f>
        <v>0</v>
      </c>
      <c r="G1033" s="224" t="str">
        <f>IF('Faults data'!N1033=$G$17,$G$17,".")</f>
        <v>.</v>
      </c>
      <c r="H1033" s="224" t="str">
        <f>IF(ISNUMBER('Faults data'!L1033),'Faults data'!L1033,".")</f>
        <v>.</v>
      </c>
      <c r="I1033" s="224">
        <f>IF('Faults data'!S1033=Lists!$F$11,0,1)</f>
        <v>1</v>
      </c>
      <c r="J1033" s="240" t="str">
        <f t="shared" si="124"/>
        <v>.</v>
      </c>
      <c r="K1033" s="241"/>
      <c r="L1033" s="230" t="str">
        <f t="shared" si="125"/>
        <v>.</v>
      </c>
      <c r="M1033" s="231" t="str">
        <f t="shared" si="126"/>
        <v>.</v>
      </c>
      <c r="N1033" s="231" t="str">
        <f t="shared" si="127"/>
        <v>.</v>
      </c>
      <c r="O1033" s="231" t="str">
        <f t="shared" si="128"/>
        <v>.</v>
      </c>
      <c r="P1033" s="232" t="str">
        <f t="shared" si="130"/>
        <v>.</v>
      </c>
      <c r="Q1033" s="233" t="str">
        <f t="shared" si="131"/>
        <v>.</v>
      </c>
      <c r="R1033" s="140"/>
      <c r="S1033" s="140"/>
      <c r="T1033" s="140"/>
      <c r="U1033" s="140"/>
      <c r="V1033" s="140"/>
      <c r="W1033" s="140"/>
      <c r="X1033" s="140"/>
      <c r="Y1033" s="140"/>
      <c r="Z1033" s="140"/>
      <c r="AA1033" s="140"/>
      <c r="AB1033" s="140"/>
      <c r="AC1033" s="140"/>
      <c r="AD1033" s="140"/>
      <c r="AE1033" s="140"/>
      <c r="AF1033" s="140"/>
      <c r="AG1033" s="140"/>
      <c r="AH1033" s="140"/>
      <c r="AI1033" s="140"/>
      <c r="AJ1033" s="140"/>
      <c r="AK1033" s="140"/>
      <c r="AL1033" s="140"/>
      <c r="AM1033" s="140"/>
      <c r="AN1033" s="140"/>
      <c r="AO1033" s="140"/>
      <c r="AP1033" s="140"/>
      <c r="AQ1033" s="140"/>
      <c r="AR1033" s="140"/>
      <c r="AS1033" s="140"/>
      <c r="AT1033" s="140"/>
      <c r="AU1033" s="140"/>
      <c r="AV1033" s="140"/>
      <c r="AW1033" s="140"/>
      <c r="AX1033" s="140"/>
      <c r="AY1033" s="140"/>
      <c r="AZ1033" s="140"/>
      <c r="BA1033" s="140"/>
      <c r="BB1033" s="140"/>
      <c r="BC1033" s="140"/>
      <c r="BD1033" s="140"/>
      <c r="BE1033" s="140"/>
    </row>
    <row r="1034" spans="1:57" outlineLevel="1" x14ac:dyDescent="0.2">
      <c r="A1034" s="234">
        <f>'Faults data'!A1034</f>
        <v>1017</v>
      </c>
      <c r="B1034" s="320">
        <f>'Faults data'!B1034</f>
        <v>0</v>
      </c>
      <c r="C1034" s="223">
        <f>IFERROR(MATCH('Faults data'!F1034,Lists!$C$11:$C$14,0),0)</f>
        <v>0</v>
      </c>
      <c r="D1034" s="216">
        <f>VALUE('Faults data'!I1034)</f>
        <v>0</v>
      </c>
      <c r="E1034" s="224">
        <f t="shared" si="129"/>
        <v>0</v>
      </c>
      <c r="F1034" s="224">
        <f>'Faults data'!M1034</f>
        <v>0</v>
      </c>
      <c r="G1034" s="224" t="str">
        <f>IF('Faults data'!N1034=$G$17,$G$17,".")</f>
        <v>.</v>
      </c>
      <c r="H1034" s="224" t="str">
        <f>IF(ISNUMBER('Faults data'!L1034),'Faults data'!L1034,".")</f>
        <v>.</v>
      </c>
      <c r="I1034" s="224">
        <f>IF('Faults data'!S1034=Lists!$F$11,0,1)</f>
        <v>1</v>
      </c>
      <c r="J1034" s="240" t="str">
        <f t="shared" si="124"/>
        <v>.</v>
      </c>
      <c r="K1034" s="241"/>
      <c r="L1034" s="230" t="str">
        <f t="shared" si="125"/>
        <v>.</v>
      </c>
      <c r="M1034" s="231" t="str">
        <f t="shared" si="126"/>
        <v>.</v>
      </c>
      <c r="N1034" s="231" t="str">
        <f t="shared" si="127"/>
        <v>.</v>
      </c>
      <c r="O1034" s="231" t="str">
        <f t="shared" si="128"/>
        <v>.</v>
      </c>
      <c r="P1034" s="232" t="str">
        <f t="shared" si="130"/>
        <v>.</v>
      </c>
      <c r="Q1034" s="233" t="str">
        <f t="shared" si="131"/>
        <v>.</v>
      </c>
      <c r="R1034" s="140"/>
      <c r="S1034" s="140"/>
      <c r="T1034" s="140"/>
      <c r="U1034" s="140"/>
      <c r="V1034" s="140"/>
      <c r="W1034" s="140"/>
      <c r="X1034" s="140"/>
      <c r="Y1034" s="140"/>
      <c r="Z1034" s="140"/>
      <c r="AA1034" s="140"/>
      <c r="AB1034" s="140"/>
      <c r="AC1034" s="140"/>
      <c r="AD1034" s="140"/>
      <c r="AE1034" s="140"/>
      <c r="AF1034" s="140"/>
      <c r="AG1034" s="140"/>
      <c r="AH1034" s="140"/>
      <c r="AI1034" s="140"/>
      <c r="AJ1034" s="140"/>
      <c r="AK1034" s="140"/>
      <c r="AL1034" s="140"/>
      <c r="AM1034" s="140"/>
      <c r="AN1034" s="140"/>
      <c r="AO1034" s="140"/>
      <c r="AP1034" s="140"/>
      <c r="AQ1034" s="140"/>
      <c r="AR1034" s="140"/>
      <c r="AS1034" s="140"/>
      <c r="AT1034" s="140"/>
      <c r="AU1034" s="140"/>
      <c r="AV1034" s="140"/>
      <c r="AW1034" s="140"/>
      <c r="AX1034" s="140"/>
      <c r="AY1034" s="140"/>
      <c r="AZ1034" s="140"/>
      <c r="BA1034" s="140"/>
      <c r="BB1034" s="140"/>
      <c r="BC1034" s="140"/>
      <c r="BD1034" s="140"/>
      <c r="BE1034" s="140"/>
    </row>
    <row r="1035" spans="1:57" outlineLevel="1" x14ac:dyDescent="0.2">
      <c r="A1035" s="234">
        <f>'Faults data'!A1035</f>
        <v>1018</v>
      </c>
      <c r="B1035" s="320">
        <f>'Faults data'!B1035</f>
        <v>0</v>
      </c>
      <c r="C1035" s="223">
        <f>IFERROR(MATCH('Faults data'!F1035,Lists!$C$11:$C$14,0),0)</f>
        <v>0</v>
      </c>
      <c r="D1035" s="216">
        <f>VALUE('Faults data'!I1035)</f>
        <v>0</v>
      </c>
      <c r="E1035" s="224">
        <f t="shared" si="129"/>
        <v>0</v>
      </c>
      <c r="F1035" s="224">
        <f>'Faults data'!M1035</f>
        <v>0</v>
      </c>
      <c r="G1035" s="224" t="str">
        <f>IF('Faults data'!N1035=$G$17,$G$17,".")</f>
        <v>.</v>
      </c>
      <c r="H1035" s="224" t="str">
        <f>IF(ISNUMBER('Faults data'!L1035),'Faults data'!L1035,".")</f>
        <v>.</v>
      </c>
      <c r="I1035" s="224">
        <f>IF('Faults data'!S1035=Lists!$F$11,0,1)</f>
        <v>1</v>
      </c>
      <c r="J1035" s="240" t="str">
        <f t="shared" si="124"/>
        <v>.</v>
      </c>
      <c r="K1035" s="241"/>
      <c r="L1035" s="230" t="str">
        <f t="shared" si="125"/>
        <v>.</v>
      </c>
      <c r="M1035" s="231" t="str">
        <f t="shared" si="126"/>
        <v>.</v>
      </c>
      <c r="N1035" s="231" t="str">
        <f t="shared" si="127"/>
        <v>.</v>
      </c>
      <c r="O1035" s="231" t="str">
        <f t="shared" si="128"/>
        <v>.</v>
      </c>
      <c r="P1035" s="232" t="str">
        <f t="shared" si="130"/>
        <v>.</v>
      </c>
      <c r="Q1035" s="233" t="str">
        <f t="shared" si="131"/>
        <v>.</v>
      </c>
      <c r="R1035" s="140"/>
      <c r="S1035" s="140"/>
      <c r="T1035" s="140"/>
      <c r="U1035" s="140"/>
      <c r="V1035" s="140"/>
      <c r="W1035" s="140"/>
      <c r="X1035" s="140"/>
      <c r="Y1035" s="140"/>
      <c r="Z1035" s="140"/>
      <c r="AA1035" s="140"/>
      <c r="AB1035" s="140"/>
      <c r="AC1035" s="140"/>
      <c r="AD1035" s="140"/>
      <c r="AE1035" s="140"/>
      <c r="AF1035" s="140"/>
      <c r="AG1035" s="140"/>
      <c r="AH1035" s="140"/>
      <c r="AI1035" s="140"/>
      <c r="AJ1035" s="140"/>
      <c r="AK1035" s="140"/>
      <c r="AL1035" s="140"/>
      <c r="AM1035" s="140"/>
      <c r="AN1035" s="140"/>
      <c r="AO1035" s="140"/>
      <c r="AP1035" s="140"/>
      <c r="AQ1035" s="140"/>
      <c r="AR1035" s="140"/>
      <c r="AS1035" s="140"/>
      <c r="AT1035" s="140"/>
      <c r="AU1035" s="140"/>
      <c r="AV1035" s="140"/>
      <c r="AW1035" s="140"/>
      <c r="AX1035" s="140"/>
      <c r="AY1035" s="140"/>
      <c r="AZ1035" s="140"/>
      <c r="BA1035" s="140"/>
      <c r="BB1035" s="140"/>
      <c r="BC1035" s="140"/>
      <c r="BD1035" s="140"/>
      <c r="BE1035" s="140"/>
    </row>
    <row r="1036" spans="1:57" outlineLevel="1" x14ac:dyDescent="0.2">
      <c r="A1036" s="234">
        <f>'Faults data'!A1036</f>
        <v>1019</v>
      </c>
      <c r="B1036" s="320">
        <f>'Faults data'!B1036</f>
        <v>0</v>
      </c>
      <c r="C1036" s="223">
        <f>IFERROR(MATCH('Faults data'!F1036,Lists!$C$11:$C$14,0),0)</f>
        <v>0</v>
      </c>
      <c r="D1036" s="216">
        <f>VALUE('Faults data'!I1036)</f>
        <v>0</v>
      </c>
      <c r="E1036" s="224">
        <f t="shared" si="129"/>
        <v>0</v>
      </c>
      <c r="F1036" s="224">
        <f>'Faults data'!M1036</f>
        <v>0</v>
      </c>
      <c r="G1036" s="224" t="str">
        <f>IF('Faults data'!N1036=$G$17,$G$17,".")</f>
        <v>.</v>
      </c>
      <c r="H1036" s="224" t="str">
        <f>IF(ISNUMBER('Faults data'!L1036),'Faults data'!L1036,".")</f>
        <v>.</v>
      </c>
      <c r="I1036" s="224">
        <f>IF('Faults data'!S1036=Lists!$F$11,0,1)</f>
        <v>1</v>
      </c>
      <c r="J1036" s="240" t="str">
        <f t="shared" si="124"/>
        <v>.</v>
      </c>
      <c r="K1036" s="241"/>
      <c r="L1036" s="230" t="str">
        <f t="shared" si="125"/>
        <v>.</v>
      </c>
      <c r="M1036" s="231" t="str">
        <f t="shared" si="126"/>
        <v>.</v>
      </c>
      <c r="N1036" s="231" t="str">
        <f t="shared" si="127"/>
        <v>.</v>
      </c>
      <c r="O1036" s="231" t="str">
        <f t="shared" si="128"/>
        <v>.</v>
      </c>
      <c r="P1036" s="232" t="str">
        <f t="shared" si="130"/>
        <v>.</v>
      </c>
      <c r="Q1036" s="233" t="str">
        <f t="shared" si="131"/>
        <v>.</v>
      </c>
      <c r="R1036" s="140"/>
      <c r="S1036" s="140"/>
      <c r="T1036" s="140"/>
      <c r="U1036" s="140"/>
      <c r="V1036" s="140"/>
      <c r="W1036" s="140"/>
      <c r="X1036" s="140"/>
      <c r="Y1036" s="140"/>
      <c r="Z1036" s="140"/>
      <c r="AA1036" s="140"/>
      <c r="AB1036" s="140"/>
      <c r="AC1036" s="140"/>
      <c r="AD1036" s="140"/>
      <c r="AE1036" s="140"/>
      <c r="AF1036" s="140"/>
      <c r="AG1036" s="140"/>
      <c r="AH1036" s="140"/>
      <c r="AI1036" s="140"/>
      <c r="AJ1036" s="140"/>
      <c r="AK1036" s="140"/>
      <c r="AL1036" s="140"/>
      <c r="AM1036" s="140"/>
      <c r="AN1036" s="140"/>
      <c r="AO1036" s="140"/>
      <c r="AP1036" s="140"/>
      <c r="AQ1036" s="140"/>
      <c r="AR1036" s="140"/>
      <c r="AS1036" s="140"/>
      <c r="AT1036" s="140"/>
      <c r="AU1036" s="140"/>
      <c r="AV1036" s="140"/>
      <c r="AW1036" s="140"/>
      <c r="AX1036" s="140"/>
      <c r="AY1036" s="140"/>
      <c r="AZ1036" s="140"/>
      <c r="BA1036" s="140"/>
      <c r="BB1036" s="140"/>
      <c r="BC1036" s="140"/>
      <c r="BD1036" s="140"/>
      <c r="BE1036" s="140"/>
    </row>
    <row r="1037" spans="1:57" outlineLevel="1" x14ac:dyDescent="0.2">
      <c r="A1037" s="234">
        <f>'Faults data'!A1037</f>
        <v>1020</v>
      </c>
      <c r="B1037" s="320">
        <f>'Faults data'!B1037</f>
        <v>0</v>
      </c>
      <c r="C1037" s="223">
        <f>IFERROR(MATCH('Faults data'!F1037,Lists!$C$11:$C$14,0),0)</f>
        <v>0</v>
      </c>
      <c r="D1037" s="216">
        <f>VALUE('Faults data'!I1037)</f>
        <v>0</v>
      </c>
      <c r="E1037" s="224">
        <f t="shared" si="129"/>
        <v>0</v>
      </c>
      <c r="F1037" s="224">
        <f>'Faults data'!M1037</f>
        <v>0</v>
      </c>
      <c r="G1037" s="224" t="str">
        <f>IF('Faults data'!N1037=$G$17,$G$17,".")</f>
        <v>.</v>
      </c>
      <c r="H1037" s="224" t="str">
        <f>IF(ISNUMBER('Faults data'!L1037),'Faults data'!L1037,".")</f>
        <v>.</v>
      </c>
      <c r="I1037" s="224">
        <f>IF('Faults data'!S1037=Lists!$F$11,0,1)</f>
        <v>1</v>
      </c>
      <c r="J1037" s="240" t="str">
        <f t="shared" ref="J1037:J1100" si="132">IF(OR(C1037&gt;0,E1037=0,H1037="."),".",H1037)</f>
        <v>.</v>
      </c>
      <c r="K1037" s="241"/>
      <c r="L1037" s="230" t="str">
        <f t="shared" ref="L1037:L1100" si="133">IF(L$16=$F1037,$J1037,".")</f>
        <v>.</v>
      </c>
      <c r="M1037" s="231" t="str">
        <f t="shared" ref="M1037:M1100" si="134">IF(AND(L1037&gt;0,$G1037=M$17),L1037,".")</f>
        <v>.</v>
      </c>
      <c r="N1037" s="231" t="str">
        <f t="shared" ref="N1037:N1100" si="135">IF(N$16=$F1037,$J1037,".")</f>
        <v>.</v>
      </c>
      <c r="O1037" s="231" t="str">
        <f t="shared" si="128"/>
        <v>.</v>
      </c>
      <c r="P1037" s="232" t="str">
        <f t="shared" si="130"/>
        <v>.</v>
      </c>
      <c r="Q1037" s="233" t="str">
        <f t="shared" si="131"/>
        <v>.</v>
      </c>
      <c r="R1037" s="140"/>
      <c r="S1037" s="140"/>
      <c r="T1037" s="140"/>
      <c r="U1037" s="140"/>
      <c r="V1037" s="140"/>
      <c r="W1037" s="140"/>
      <c r="X1037" s="140"/>
      <c r="Y1037" s="140"/>
      <c r="Z1037" s="140"/>
      <c r="AA1037" s="140"/>
      <c r="AB1037" s="140"/>
      <c r="AC1037" s="140"/>
      <c r="AD1037" s="140"/>
      <c r="AE1037" s="140"/>
      <c r="AF1037" s="140"/>
      <c r="AG1037" s="140"/>
      <c r="AH1037" s="140"/>
      <c r="AI1037" s="140"/>
      <c r="AJ1037" s="140"/>
      <c r="AK1037" s="140"/>
      <c r="AL1037" s="140"/>
      <c r="AM1037" s="140"/>
      <c r="AN1037" s="140"/>
      <c r="AO1037" s="140"/>
      <c r="AP1037" s="140"/>
      <c r="AQ1037" s="140"/>
      <c r="AR1037" s="140"/>
      <c r="AS1037" s="140"/>
      <c r="AT1037" s="140"/>
      <c r="AU1037" s="140"/>
      <c r="AV1037" s="140"/>
      <c r="AW1037" s="140"/>
      <c r="AX1037" s="140"/>
      <c r="AY1037" s="140"/>
      <c r="AZ1037" s="140"/>
      <c r="BA1037" s="140"/>
      <c r="BB1037" s="140"/>
      <c r="BC1037" s="140"/>
      <c r="BD1037" s="140"/>
      <c r="BE1037" s="140"/>
    </row>
    <row r="1038" spans="1:57" outlineLevel="1" x14ac:dyDescent="0.2">
      <c r="A1038" s="234">
        <f>'Faults data'!A1038</f>
        <v>1021</v>
      </c>
      <c r="B1038" s="320">
        <f>'Faults data'!B1038</f>
        <v>0</v>
      </c>
      <c r="C1038" s="223">
        <f>IFERROR(MATCH('Faults data'!F1038,Lists!$C$11:$C$14,0),0)</f>
        <v>0</v>
      </c>
      <c r="D1038" s="216">
        <f>VALUE('Faults data'!I1038)</f>
        <v>0</v>
      </c>
      <c r="E1038" s="224">
        <f t="shared" si="129"/>
        <v>0</v>
      </c>
      <c r="F1038" s="224">
        <f>'Faults data'!M1038</f>
        <v>0</v>
      </c>
      <c r="G1038" s="224" t="str">
        <f>IF('Faults data'!N1038=$G$17,$G$17,".")</f>
        <v>.</v>
      </c>
      <c r="H1038" s="224" t="str">
        <f>IF(ISNUMBER('Faults data'!L1038),'Faults data'!L1038,".")</f>
        <v>.</v>
      </c>
      <c r="I1038" s="224">
        <f>IF('Faults data'!S1038=Lists!$F$11,0,1)</f>
        <v>1</v>
      </c>
      <c r="J1038" s="240" t="str">
        <f t="shared" si="132"/>
        <v>.</v>
      </c>
      <c r="K1038" s="241"/>
      <c r="L1038" s="230" t="str">
        <f t="shared" si="133"/>
        <v>.</v>
      </c>
      <c r="M1038" s="231" t="str">
        <f t="shared" si="134"/>
        <v>.</v>
      </c>
      <c r="N1038" s="231" t="str">
        <f t="shared" si="135"/>
        <v>.</v>
      </c>
      <c r="O1038" s="231" t="str">
        <f t="shared" ref="O1038:O1101" si="136">IF(AND(N1038&gt;=0,$G1038=O$17),N1038,".")</f>
        <v>.</v>
      </c>
      <c r="P1038" s="232" t="str">
        <f t="shared" si="130"/>
        <v>.</v>
      </c>
      <c r="Q1038" s="233" t="str">
        <f t="shared" si="131"/>
        <v>.</v>
      </c>
      <c r="R1038" s="140"/>
      <c r="S1038" s="140"/>
      <c r="T1038" s="140"/>
      <c r="U1038" s="140"/>
      <c r="V1038" s="140"/>
      <c r="W1038" s="140"/>
      <c r="X1038" s="140"/>
      <c r="Y1038" s="140"/>
      <c r="Z1038" s="140"/>
      <c r="AA1038" s="140"/>
      <c r="AB1038" s="140"/>
      <c r="AC1038" s="140"/>
      <c r="AD1038" s="140"/>
      <c r="AE1038" s="140"/>
      <c r="AF1038" s="140"/>
      <c r="AG1038" s="140"/>
      <c r="AH1038" s="140"/>
      <c r="AI1038" s="140"/>
      <c r="AJ1038" s="140"/>
      <c r="AK1038" s="140"/>
      <c r="AL1038" s="140"/>
      <c r="AM1038" s="140"/>
      <c r="AN1038" s="140"/>
      <c r="AO1038" s="140"/>
      <c r="AP1038" s="140"/>
      <c r="AQ1038" s="140"/>
      <c r="AR1038" s="140"/>
      <c r="AS1038" s="140"/>
      <c r="AT1038" s="140"/>
      <c r="AU1038" s="140"/>
      <c r="AV1038" s="140"/>
      <c r="AW1038" s="140"/>
      <c r="AX1038" s="140"/>
      <c r="AY1038" s="140"/>
      <c r="AZ1038" s="140"/>
      <c r="BA1038" s="140"/>
      <c r="BB1038" s="140"/>
      <c r="BC1038" s="140"/>
      <c r="BD1038" s="140"/>
      <c r="BE1038" s="140"/>
    </row>
    <row r="1039" spans="1:57" outlineLevel="1" x14ac:dyDescent="0.2">
      <c r="A1039" s="234">
        <f>'Faults data'!A1039</f>
        <v>1022</v>
      </c>
      <c r="B1039" s="320">
        <f>'Faults data'!B1039</f>
        <v>0</v>
      </c>
      <c r="C1039" s="223">
        <f>IFERROR(MATCH('Faults data'!F1039,Lists!$C$11:$C$14,0),0)</f>
        <v>0</v>
      </c>
      <c r="D1039" s="216">
        <f>VALUE('Faults data'!I1039)</f>
        <v>0</v>
      </c>
      <c r="E1039" s="224">
        <f t="shared" ref="E1039:E1102" si="137">IFERROR(IF(OR(D1039&lt;$C$9,D1039&gt;$C$10),0,1),0)</f>
        <v>0</v>
      </c>
      <c r="F1039" s="224">
        <f>'Faults data'!M1039</f>
        <v>0</v>
      </c>
      <c r="G1039" s="224" t="str">
        <f>IF('Faults data'!N1039=$G$17,$G$17,".")</f>
        <v>.</v>
      </c>
      <c r="H1039" s="224" t="str">
        <f>IF(ISNUMBER('Faults data'!L1039),'Faults data'!L1039,".")</f>
        <v>.</v>
      </c>
      <c r="I1039" s="224">
        <f>IF('Faults data'!S1039=Lists!$F$11,0,1)</f>
        <v>1</v>
      </c>
      <c r="J1039" s="240" t="str">
        <f t="shared" si="132"/>
        <v>.</v>
      </c>
      <c r="K1039" s="241"/>
      <c r="L1039" s="230" t="str">
        <f t="shared" si="133"/>
        <v>.</v>
      </c>
      <c r="M1039" s="231" t="str">
        <f t="shared" si="134"/>
        <v>.</v>
      </c>
      <c r="N1039" s="231" t="str">
        <f t="shared" si="135"/>
        <v>.</v>
      </c>
      <c r="O1039" s="231" t="str">
        <f t="shared" si="136"/>
        <v>.</v>
      </c>
      <c r="P1039" s="232" t="str">
        <f t="shared" si="130"/>
        <v>.</v>
      </c>
      <c r="Q1039" s="233" t="str">
        <f t="shared" si="131"/>
        <v>.</v>
      </c>
      <c r="R1039" s="140"/>
      <c r="S1039" s="140"/>
      <c r="T1039" s="140"/>
      <c r="U1039" s="140"/>
      <c r="V1039" s="140"/>
      <c r="W1039" s="140"/>
      <c r="X1039" s="140"/>
      <c r="Y1039" s="140"/>
      <c r="Z1039" s="140"/>
      <c r="AA1039" s="140"/>
      <c r="AB1039" s="140"/>
      <c r="AC1039" s="140"/>
      <c r="AD1039" s="140"/>
      <c r="AE1039" s="140"/>
      <c r="AF1039" s="140"/>
      <c r="AG1039" s="140"/>
      <c r="AH1039" s="140"/>
      <c r="AI1039" s="140"/>
      <c r="AJ1039" s="140"/>
      <c r="AK1039" s="140"/>
      <c r="AL1039" s="140"/>
      <c r="AM1039" s="140"/>
      <c r="AN1039" s="140"/>
      <c r="AO1039" s="140"/>
      <c r="AP1039" s="140"/>
      <c r="AQ1039" s="140"/>
      <c r="AR1039" s="140"/>
      <c r="AS1039" s="140"/>
      <c r="AT1039" s="140"/>
      <c r="AU1039" s="140"/>
      <c r="AV1039" s="140"/>
      <c r="AW1039" s="140"/>
      <c r="AX1039" s="140"/>
      <c r="AY1039" s="140"/>
      <c r="AZ1039" s="140"/>
      <c r="BA1039" s="140"/>
      <c r="BB1039" s="140"/>
      <c r="BC1039" s="140"/>
      <c r="BD1039" s="140"/>
      <c r="BE1039" s="140"/>
    </row>
    <row r="1040" spans="1:57" outlineLevel="1" x14ac:dyDescent="0.2">
      <c r="A1040" s="234">
        <f>'Faults data'!A1040</f>
        <v>1023</v>
      </c>
      <c r="B1040" s="320">
        <f>'Faults data'!B1040</f>
        <v>0</v>
      </c>
      <c r="C1040" s="223">
        <f>IFERROR(MATCH('Faults data'!F1040,Lists!$C$11:$C$14,0),0)</f>
        <v>0</v>
      </c>
      <c r="D1040" s="216">
        <f>VALUE('Faults data'!I1040)</f>
        <v>0</v>
      </c>
      <c r="E1040" s="224">
        <f t="shared" si="137"/>
        <v>0</v>
      </c>
      <c r="F1040" s="224">
        <f>'Faults data'!M1040</f>
        <v>0</v>
      </c>
      <c r="G1040" s="224" t="str">
        <f>IF('Faults data'!N1040=$G$17,$G$17,".")</f>
        <v>.</v>
      </c>
      <c r="H1040" s="224" t="str">
        <f>IF(ISNUMBER('Faults data'!L1040),'Faults data'!L1040,".")</f>
        <v>.</v>
      </c>
      <c r="I1040" s="224">
        <f>IF('Faults data'!S1040=Lists!$F$11,0,1)</f>
        <v>1</v>
      </c>
      <c r="J1040" s="240" t="str">
        <f t="shared" si="132"/>
        <v>.</v>
      </c>
      <c r="K1040" s="241"/>
      <c r="L1040" s="230" t="str">
        <f t="shared" si="133"/>
        <v>.</v>
      </c>
      <c r="M1040" s="231" t="str">
        <f t="shared" si="134"/>
        <v>.</v>
      </c>
      <c r="N1040" s="231" t="str">
        <f t="shared" si="135"/>
        <v>.</v>
      </c>
      <c r="O1040" s="231" t="str">
        <f t="shared" si="136"/>
        <v>.</v>
      </c>
      <c r="P1040" s="232" t="str">
        <f t="shared" si="130"/>
        <v>.</v>
      </c>
      <c r="Q1040" s="233" t="str">
        <f t="shared" si="131"/>
        <v>.</v>
      </c>
      <c r="R1040" s="140"/>
      <c r="S1040" s="140"/>
      <c r="T1040" s="140"/>
      <c r="U1040" s="140"/>
      <c r="V1040" s="140"/>
      <c r="W1040" s="140"/>
      <c r="X1040" s="140"/>
      <c r="Y1040" s="140"/>
      <c r="Z1040" s="140"/>
      <c r="AA1040" s="140"/>
      <c r="AB1040" s="140"/>
      <c r="AC1040" s="140"/>
      <c r="AD1040" s="140"/>
      <c r="AE1040" s="140"/>
      <c r="AF1040" s="140"/>
      <c r="AG1040" s="140"/>
      <c r="AH1040" s="140"/>
      <c r="AI1040" s="140"/>
      <c r="AJ1040" s="140"/>
      <c r="AK1040" s="140"/>
      <c r="AL1040" s="140"/>
      <c r="AM1040" s="140"/>
      <c r="AN1040" s="140"/>
      <c r="AO1040" s="140"/>
      <c r="AP1040" s="140"/>
      <c r="AQ1040" s="140"/>
      <c r="AR1040" s="140"/>
      <c r="AS1040" s="140"/>
      <c r="AT1040" s="140"/>
      <c r="AU1040" s="140"/>
      <c r="AV1040" s="140"/>
      <c r="AW1040" s="140"/>
      <c r="AX1040" s="140"/>
      <c r="AY1040" s="140"/>
      <c r="AZ1040" s="140"/>
      <c r="BA1040" s="140"/>
      <c r="BB1040" s="140"/>
      <c r="BC1040" s="140"/>
      <c r="BD1040" s="140"/>
      <c r="BE1040" s="140"/>
    </row>
    <row r="1041" spans="1:57" outlineLevel="1" x14ac:dyDescent="0.2">
      <c r="A1041" s="234">
        <f>'Faults data'!A1041</f>
        <v>1024</v>
      </c>
      <c r="B1041" s="320">
        <f>'Faults data'!B1041</f>
        <v>0</v>
      </c>
      <c r="C1041" s="223">
        <f>IFERROR(MATCH('Faults data'!F1041,Lists!$C$11:$C$14,0),0)</f>
        <v>0</v>
      </c>
      <c r="D1041" s="216">
        <f>VALUE('Faults data'!I1041)</f>
        <v>0</v>
      </c>
      <c r="E1041" s="224">
        <f t="shared" si="137"/>
        <v>0</v>
      </c>
      <c r="F1041" s="224">
        <f>'Faults data'!M1041</f>
        <v>0</v>
      </c>
      <c r="G1041" s="224" t="str">
        <f>IF('Faults data'!N1041=$G$17,$G$17,".")</f>
        <v>.</v>
      </c>
      <c r="H1041" s="224" t="str">
        <f>IF(ISNUMBER('Faults data'!L1041),'Faults data'!L1041,".")</f>
        <v>.</v>
      </c>
      <c r="I1041" s="224">
        <f>IF('Faults data'!S1041=Lists!$F$11,0,1)</f>
        <v>1</v>
      </c>
      <c r="J1041" s="240" t="str">
        <f t="shared" si="132"/>
        <v>.</v>
      </c>
      <c r="K1041" s="241"/>
      <c r="L1041" s="230" t="str">
        <f t="shared" si="133"/>
        <v>.</v>
      </c>
      <c r="M1041" s="231" t="str">
        <f t="shared" si="134"/>
        <v>.</v>
      </c>
      <c r="N1041" s="231" t="str">
        <f t="shared" si="135"/>
        <v>.</v>
      </c>
      <c r="O1041" s="231" t="str">
        <f t="shared" si="136"/>
        <v>.</v>
      </c>
      <c r="P1041" s="232" t="str">
        <f t="shared" si="130"/>
        <v>.</v>
      </c>
      <c r="Q1041" s="233" t="str">
        <f t="shared" si="131"/>
        <v>.</v>
      </c>
      <c r="R1041" s="140"/>
      <c r="S1041" s="140"/>
      <c r="T1041" s="140"/>
      <c r="U1041" s="140"/>
      <c r="V1041" s="140"/>
      <c r="W1041" s="140"/>
      <c r="X1041" s="140"/>
      <c r="Y1041" s="140"/>
      <c r="Z1041" s="140"/>
      <c r="AA1041" s="140"/>
      <c r="AB1041" s="140"/>
      <c r="AC1041" s="140"/>
      <c r="AD1041" s="140"/>
      <c r="AE1041" s="140"/>
      <c r="AF1041" s="140"/>
      <c r="AG1041" s="140"/>
      <c r="AH1041" s="140"/>
      <c r="AI1041" s="140"/>
      <c r="AJ1041" s="140"/>
      <c r="AK1041" s="140"/>
      <c r="AL1041" s="140"/>
      <c r="AM1041" s="140"/>
      <c r="AN1041" s="140"/>
      <c r="AO1041" s="140"/>
      <c r="AP1041" s="140"/>
      <c r="AQ1041" s="140"/>
      <c r="AR1041" s="140"/>
      <c r="AS1041" s="140"/>
      <c r="AT1041" s="140"/>
      <c r="AU1041" s="140"/>
      <c r="AV1041" s="140"/>
      <c r="AW1041" s="140"/>
      <c r="AX1041" s="140"/>
      <c r="AY1041" s="140"/>
      <c r="AZ1041" s="140"/>
      <c r="BA1041" s="140"/>
      <c r="BB1041" s="140"/>
      <c r="BC1041" s="140"/>
      <c r="BD1041" s="140"/>
      <c r="BE1041" s="140"/>
    </row>
    <row r="1042" spans="1:57" outlineLevel="1" x14ac:dyDescent="0.2">
      <c r="A1042" s="234">
        <f>'Faults data'!A1042</f>
        <v>1025</v>
      </c>
      <c r="B1042" s="320">
        <f>'Faults data'!B1042</f>
        <v>0</v>
      </c>
      <c r="C1042" s="223">
        <f>IFERROR(MATCH('Faults data'!F1042,Lists!$C$11:$C$14,0),0)</f>
        <v>0</v>
      </c>
      <c r="D1042" s="216">
        <f>VALUE('Faults data'!I1042)</f>
        <v>0</v>
      </c>
      <c r="E1042" s="224">
        <f t="shared" si="137"/>
        <v>0</v>
      </c>
      <c r="F1042" s="224">
        <f>'Faults data'!M1042</f>
        <v>0</v>
      </c>
      <c r="G1042" s="224" t="str">
        <f>IF('Faults data'!N1042=$G$17,$G$17,".")</f>
        <v>.</v>
      </c>
      <c r="H1042" s="224" t="str">
        <f>IF(ISNUMBER('Faults data'!L1042),'Faults data'!L1042,".")</f>
        <v>.</v>
      </c>
      <c r="I1042" s="224">
        <f>IF('Faults data'!S1042=Lists!$F$11,0,1)</f>
        <v>1</v>
      </c>
      <c r="J1042" s="240" t="str">
        <f t="shared" si="132"/>
        <v>.</v>
      </c>
      <c r="K1042" s="241"/>
      <c r="L1042" s="230" t="str">
        <f t="shared" si="133"/>
        <v>.</v>
      </c>
      <c r="M1042" s="231" t="str">
        <f t="shared" si="134"/>
        <v>.</v>
      </c>
      <c r="N1042" s="231" t="str">
        <f t="shared" si="135"/>
        <v>.</v>
      </c>
      <c r="O1042" s="231" t="str">
        <f t="shared" si="136"/>
        <v>.</v>
      </c>
      <c r="P1042" s="232" t="str">
        <f t="shared" si="130"/>
        <v>.</v>
      </c>
      <c r="Q1042" s="233" t="str">
        <f t="shared" si="131"/>
        <v>.</v>
      </c>
      <c r="R1042" s="140"/>
      <c r="S1042" s="140"/>
      <c r="T1042" s="140"/>
      <c r="U1042" s="140"/>
      <c r="V1042" s="140"/>
      <c r="W1042" s="140"/>
      <c r="X1042" s="140"/>
      <c r="Y1042" s="140"/>
      <c r="Z1042" s="140"/>
      <c r="AA1042" s="140"/>
      <c r="AB1042" s="140"/>
      <c r="AC1042" s="140"/>
      <c r="AD1042" s="140"/>
      <c r="AE1042" s="140"/>
      <c r="AF1042" s="140"/>
      <c r="AG1042" s="140"/>
      <c r="AH1042" s="140"/>
      <c r="AI1042" s="140"/>
      <c r="AJ1042" s="140"/>
      <c r="AK1042" s="140"/>
      <c r="AL1042" s="140"/>
      <c r="AM1042" s="140"/>
      <c r="AN1042" s="140"/>
      <c r="AO1042" s="140"/>
      <c r="AP1042" s="140"/>
      <c r="AQ1042" s="140"/>
      <c r="AR1042" s="140"/>
      <c r="AS1042" s="140"/>
      <c r="AT1042" s="140"/>
      <c r="AU1042" s="140"/>
      <c r="AV1042" s="140"/>
      <c r="AW1042" s="140"/>
      <c r="AX1042" s="140"/>
      <c r="AY1042" s="140"/>
      <c r="AZ1042" s="140"/>
      <c r="BA1042" s="140"/>
      <c r="BB1042" s="140"/>
      <c r="BC1042" s="140"/>
      <c r="BD1042" s="140"/>
      <c r="BE1042" s="140"/>
    </row>
    <row r="1043" spans="1:57" outlineLevel="1" x14ac:dyDescent="0.2">
      <c r="A1043" s="234">
        <f>'Faults data'!A1043</f>
        <v>1026</v>
      </c>
      <c r="B1043" s="320">
        <f>'Faults data'!B1043</f>
        <v>0</v>
      </c>
      <c r="C1043" s="223">
        <f>IFERROR(MATCH('Faults data'!F1043,Lists!$C$11:$C$14,0),0)</f>
        <v>0</v>
      </c>
      <c r="D1043" s="216">
        <f>VALUE('Faults data'!I1043)</f>
        <v>0</v>
      </c>
      <c r="E1043" s="224">
        <f t="shared" si="137"/>
        <v>0</v>
      </c>
      <c r="F1043" s="224">
        <f>'Faults data'!M1043</f>
        <v>0</v>
      </c>
      <c r="G1043" s="224" t="str">
        <f>IF('Faults data'!N1043=$G$17,$G$17,".")</f>
        <v>.</v>
      </c>
      <c r="H1043" s="224" t="str">
        <f>IF(ISNUMBER('Faults data'!L1043),'Faults data'!L1043,".")</f>
        <v>.</v>
      </c>
      <c r="I1043" s="224">
        <f>IF('Faults data'!S1043=Lists!$F$11,0,1)</f>
        <v>1</v>
      </c>
      <c r="J1043" s="240" t="str">
        <f t="shared" si="132"/>
        <v>.</v>
      </c>
      <c r="K1043" s="241"/>
      <c r="L1043" s="230" t="str">
        <f t="shared" si="133"/>
        <v>.</v>
      </c>
      <c r="M1043" s="231" t="str">
        <f t="shared" si="134"/>
        <v>.</v>
      </c>
      <c r="N1043" s="231" t="str">
        <f t="shared" si="135"/>
        <v>.</v>
      </c>
      <c r="O1043" s="231" t="str">
        <f t="shared" si="136"/>
        <v>.</v>
      </c>
      <c r="P1043" s="232" t="str">
        <f t="shared" si="130"/>
        <v>.</v>
      </c>
      <c r="Q1043" s="233" t="str">
        <f t="shared" si="131"/>
        <v>.</v>
      </c>
      <c r="R1043" s="140"/>
      <c r="S1043" s="140"/>
      <c r="T1043" s="140"/>
      <c r="U1043" s="140"/>
      <c r="V1043" s="140"/>
      <c r="W1043" s="140"/>
      <c r="X1043" s="140"/>
      <c r="Y1043" s="140"/>
      <c r="Z1043" s="140"/>
      <c r="AA1043" s="140"/>
      <c r="AB1043" s="140"/>
      <c r="AC1043" s="140"/>
      <c r="AD1043" s="140"/>
      <c r="AE1043" s="140"/>
      <c r="AF1043" s="140"/>
      <c r="AG1043" s="140"/>
      <c r="AH1043" s="140"/>
      <c r="AI1043" s="140"/>
      <c r="AJ1043" s="140"/>
      <c r="AK1043" s="140"/>
      <c r="AL1043" s="140"/>
      <c r="AM1043" s="140"/>
      <c r="AN1043" s="140"/>
      <c r="AO1043" s="140"/>
      <c r="AP1043" s="140"/>
      <c r="AQ1043" s="140"/>
      <c r="AR1043" s="140"/>
      <c r="AS1043" s="140"/>
      <c r="AT1043" s="140"/>
      <c r="AU1043" s="140"/>
      <c r="AV1043" s="140"/>
      <c r="AW1043" s="140"/>
      <c r="AX1043" s="140"/>
      <c r="AY1043" s="140"/>
      <c r="AZ1043" s="140"/>
      <c r="BA1043" s="140"/>
      <c r="BB1043" s="140"/>
      <c r="BC1043" s="140"/>
      <c r="BD1043" s="140"/>
      <c r="BE1043" s="140"/>
    </row>
    <row r="1044" spans="1:57" outlineLevel="1" x14ac:dyDescent="0.2">
      <c r="A1044" s="234">
        <f>'Faults data'!A1044</f>
        <v>1027</v>
      </c>
      <c r="B1044" s="320">
        <f>'Faults data'!B1044</f>
        <v>0</v>
      </c>
      <c r="C1044" s="223">
        <f>IFERROR(MATCH('Faults data'!F1044,Lists!$C$11:$C$14,0),0)</f>
        <v>0</v>
      </c>
      <c r="D1044" s="216">
        <f>VALUE('Faults data'!I1044)</f>
        <v>0</v>
      </c>
      <c r="E1044" s="224">
        <f t="shared" si="137"/>
        <v>0</v>
      </c>
      <c r="F1044" s="224">
        <f>'Faults data'!M1044</f>
        <v>0</v>
      </c>
      <c r="G1044" s="224" t="str">
        <f>IF('Faults data'!N1044=$G$17,$G$17,".")</f>
        <v>.</v>
      </c>
      <c r="H1044" s="224" t="str">
        <f>IF(ISNUMBER('Faults data'!L1044),'Faults data'!L1044,".")</f>
        <v>.</v>
      </c>
      <c r="I1044" s="224">
        <f>IF('Faults data'!S1044=Lists!$F$11,0,1)</f>
        <v>1</v>
      </c>
      <c r="J1044" s="240" t="str">
        <f t="shared" si="132"/>
        <v>.</v>
      </c>
      <c r="K1044" s="241"/>
      <c r="L1044" s="230" t="str">
        <f t="shared" si="133"/>
        <v>.</v>
      </c>
      <c r="M1044" s="231" t="str">
        <f t="shared" si="134"/>
        <v>.</v>
      </c>
      <c r="N1044" s="231" t="str">
        <f t="shared" si="135"/>
        <v>.</v>
      </c>
      <c r="O1044" s="231" t="str">
        <f t="shared" si="136"/>
        <v>.</v>
      </c>
      <c r="P1044" s="232" t="str">
        <f t="shared" si="130"/>
        <v>.</v>
      </c>
      <c r="Q1044" s="233" t="str">
        <f t="shared" si="131"/>
        <v>.</v>
      </c>
      <c r="R1044" s="140"/>
      <c r="S1044" s="140"/>
      <c r="T1044" s="140"/>
      <c r="U1044" s="140"/>
      <c r="V1044" s="140"/>
      <c r="W1044" s="140"/>
      <c r="X1044" s="140"/>
      <c r="Y1044" s="140"/>
      <c r="Z1044" s="140"/>
      <c r="AA1044" s="140"/>
      <c r="AB1044" s="140"/>
      <c r="AC1044" s="140"/>
      <c r="AD1044" s="140"/>
      <c r="AE1044" s="140"/>
      <c r="AF1044" s="140"/>
      <c r="AG1044" s="140"/>
      <c r="AH1044" s="140"/>
      <c r="AI1044" s="140"/>
      <c r="AJ1044" s="140"/>
      <c r="AK1044" s="140"/>
      <c r="AL1044" s="140"/>
      <c r="AM1044" s="140"/>
      <c r="AN1044" s="140"/>
      <c r="AO1044" s="140"/>
      <c r="AP1044" s="140"/>
      <c r="AQ1044" s="140"/>
      <c r="AR1044" s="140"/>
      <c r="AS1044" s="140"/>
      <c r="AT1044" s="140"/>
      <c r="AU1044" s="140"/>
      <c r="AV1044" s="140"/>
      <c r="AW1044" s="140"/>
      <c r="AX1044" s="140"/>
      <c r="AY1044" s="140"/>
      <c r="AZ1044" s="140"/>
      <c r="BA1044" s="140"/>
      <c r="BB1044" s="140"/>
      <c r="BC1044" s="140"/>
      <c r="BD1044" s="140"/>
      <c r="BE1044" s="140"/>
    </row>
    <row r="1045" spans="1:57" outlineLevel="1" x14ac:dyDescent="0.2">
      <c r="A1045" s="234">
        <f>'Faults data'!A1045</f>
        <v>1028</v>
      </c>
      <c r="B1045" s="320">
        <f>'Faults data'!B1045</f>
        <v>0</v>
      </c>
      <c r="C1045" s="223">
        <f>IFERROR(MATCH('Faults data'!F1045,Lists!$C$11:$C$14,0),0)</f>
        <v>0</v>
      </c>
      <c r="D1045" s="216">
        <f>VALUE('Faults data'!I1045)</f>
        <v>0</v>
      </c>
      <c r="E1045" s="224">
        <f t="shared" si="137"/>
        <v>0</v>
      </c>
      <c r="F1045" s="224">
        <f>'Faults data'!M1045</f>
        <v>0</v>
      </c>
      <c r="G1045" s="224" t="str">
        <f>IF('Faults data'!N1045=$G$17,$G$17,".")</f>
        <v>.</v>
      </c>
      <c r="H1045" s="224" t="str">
        <f>IF(ISNUMBER('Faults data'!L1045),'Faults data'!L1045,".")</f>
        <v>.</v>
      </c>
      <c r="I1045" s="224">
        <f>IF('Faults data'!S1045=Lists!$F$11,0,1)</f>
        <v>1</v>
      </c>
      <c r="J1045" s="240" t="str">
        <f t="shared" si="132"/>
        <v>.</v>
      </c>
      <c r="K1045" s="241"/>
      <c r="L1045" s="230" t="str">
        <f t="shared" si="133"/>
        <v>.</v>
      </c>
      <c r="M1045" s="231" t="str">
        <f t="shared" si="134"/>
        <v>.</v>
      </c>
      <c r="N1045" s="231" t="str">
        <f t="shared" si="135"/>
        <v>.</v>
      </c>
      <c r="O1045" s="231" t="str">
        <f t="shared" si="136"/>
        <v>.</v>
      </c>
      <c r="P1045" s="232" t="str">
        <f t="shared" si="130"/>
        <v>.</v>
      </c>
      <c r="Q1045" s="233" t="str">
        <f t="shared" si="131"/>
        <v>.</v>
      </c>
      <c r="R1045" s="140"/>
      <c r="S1045" s="140"/>
      <c r="T1045" s="140"/>
      <c r="U1045" s="140"/>
      <c r="V1045" s="140"/>
      <c r="W1045" s="140"/>
      <c r="X1045" s="140"/>
      <c r="Y1045" s="140"/>
      <c r="Z1045" s="140"/>
      <c r="AA1045" s="140"/>
      <c r="AB1045" s="140"/>
      <c r="AC1045" s="140"/>
      <c r="AD1045" s="140"/>
      <c r="AE1045" s="140"/>
      <c r="AF1045" s="140"/>
      <c r="AG1045" s="140"/>
      <c r="AH1045" s="140"/>
      <c r="AI1045" s="140"/>
      <c r="AJ1045" s="140"/>
      <c r="AK1045" s="140"/>
      <c r="AL1045" s="140"/>
      <c r="AM1045" s="140"/>
      <c r="AN1045" s="140"/>
      <c r="AO1045" s="140"/>
      <c r="AP1045" s="140"/>
      <c r="AQ1045" s="140"/>
      <c r="AR1045" s="140"/>
      <c r="AS1045" s="140"/>
      <c r="AT1045" s="140"/>
      <c r="AU1045" s="140"/>
      <c r="AV1045" s="140"/>
      <c r="AW1045" s="140"/>
      <c r="AX1045" s="140"/>
      <c r="AY1045" s="140"/>
      <c r="AZ1045" s="140"/>
      <c r="BA1045" s="140"/>
      <c r="BB1045" s="140"/>
      <c r="BC1045" s="140"/>
      <c r="BD1045" s="140"/>
      <c r="BE1045" s="140"/>
    </row>
    <row r="1046" spans="1:57" outlineLevel="1" x14ac:dyDescent="0.2">
      <c r="A1046" s="234">
        <f>'Faults data'!A1046</f>
        <v>1029</v>
      </c>
      <c r="B1046" s="320">
        <f>'Faults data'!B1046</f>
        <v>0</v>
      </c>
      <c r="C1046" s="223">
        <f>IFERROR(MATCH('Faults data'!F1046,Lists!$C$11:$C$14,0),0)</f>
        <v>0</v>
      </c>
      <c r="D1046" s="216">
        <f>VALUE('Faults data'!I1046)</f>
        <v>0</v>
      </c>
      <c r="E1046" s="224">
        <f t="shared" si="137"/>
        <v>0</v>
      </c>
      <c r="F1046" s="224">
        <f>'Faults data'!M1046</f>
        <v>0</v>
      </c>
      <c r="G1046" s="224" t="str">
        <f>IF('Faults data'!N1046=$G$17,$G$17,".")</f>
        <v>.</v>
      </c>
      <c r="H1046" s="224" t="str">
        <f>IF(ISNUMBER('Faults data'!L1046),'Faults data'!L1046,".")</f>
        <v>.</v>
      </c>
      <c r="I1046" s="224">
        <f>IF('Faults data'!S1046=Lists!$F$11,0,1)</f>
        <v>1</v>
      </c>
      <c r="J1046" s="240" t="str">
        <f t="shared" si="132"/>
        <v>.</v>
      </c>
      <c r="K1046" s="241"/>
      <c r="L1046" s="230" t="str">
        <f t="shared" si="133"/>
        <v>.</v>
      </c>
      <c r="M1046" s="231" t="str">
        <f t="shared" si="134"/>
        <v>.</v>
      </c>
      <c r="N1046" s="231" t="str">
        <f t="shared" si="135"/>
        <v>.</v>
      </c>
      <c r="O1046" s="231" t="str">
        <f t="shared" si="136"/>
        <v>.</v>
      </c>
      <c r="P1046" s="232" t="str">
        <f t="shared" ref="P1046:P1109" si="138">IF(L1046&gt;P$9,L1046,".")</f>
        <v>.</v>
      </c>
      <c r="Q1046" s="233" t="str">
        <f t="shared" ref="Q1046:Q1109" si="139">IF(N1046&gt;Q$9,N1046,".")</f>
        <v>.</v>
      </c>
      <c r="R1046" s="140"/>
      <c r="S1046" s="140"/>
      <c r="T1046" s="140"/>
      <c r="U1046" s="140"/>
      <c r="V1046" s="140"/>
      <c r="W1046" s="140"/>
      <c r="X1046" s="140"/>
      <c r="Y1046" s="140"/>
      <c r="Z1046" s="140"/>
      <c r="AA1046" s="140"/>
      <c r="AB1046" s="140"/>
      <c r="AC1046" s="140"/>
      <c r="AD1046" s="140"/>
      <c r="AE1046" s="140"/>
      <c r="AF1046" s="140"/>
      <c r="AG1046" s="140"/>
      <c r="AH1046" s="140"/>
      <c r="AI1046" s="140"/>
      <c r="AJ1046" s="140"/>
      <c r="AK1046" s="140"/>
      <c r="AL1046" s="140"/>
      <c r="AM1046" s="140"/>
      <c r="AN1046" s="140"/>
      <c r="AO1046" s="140"/>
      <c r="AP1046" s="140"/>
      <c r="AQ1046" s="140"/>
      <c r="AR1046" s="140"/>
      <c r="AS1046" s="140"/>
      <c r="AT1046" s="140"/>
      <c r="AU1046" s="140"/>
      <c r="AV1046" s="140"/>
      <c r="AW1046" s="140"/>
      <c r="AX1046" s="140"/>
      <c r="AY1046" s="140"/>
      <c r="AZ1046" s="140"/>
      <c r="BA1046" s="140"/>
      <c r="BB1046" s="140"/>
      <c r="BC1046" s="140"/>
      <c r="BD1046" s="140"/>
      <c r="BE1046" s="140"/>
    </row>
    <row r="1047" spans="1:57" outlineLevel="1" x14ac:dyDescent="0.2">
      <c r="A1047" s="234">
        <f>'Faults data'!A1047</f>
        <v>1030</v>
      </c>
      <c r="B1047" s="320">
        <f>'Faults data'!B1047</f>
        <v>0</v>
      </c>
      <c r="C1047" s="223">
        <f>IFERROR(MATCH('Faults data'!F1047,Lists!$C$11:$C$14,0),0)</f>
        <v>0</v>
      </c>
      <c r="D1047" s="216">
        <f>VALUE('Faults data'!I1047)</f>
        <v>0</v>
      </c>
      <c r="E1047" s="224">
        <f t="shared" si="137"/>
        <v>0</v>
      </c>
      <c r="F1047" s="224">
        <f>'Faults data'!M1047</f>
        <v>0</v>
      </c>
      <c r="G1047" s="224" t="str">
        <f>IF('Faults data'!N1047=$G$17,$G$17,".")</f>
        <v>.</v>
      </c>
      <c r="H1047" s="224" t="str">
        <f>IF(ISNUMBER('Faults data'!L1047),'Faults data'!L1047,".")</f>
        <v>.</v>
      </c>
      <c r="I1047" s="224">
        <f>IF('Faults data'!S1047=Lists!$F$11,0,1)</f>
        <v>1</v>
      </c>
      <c r="J1047" s="240" t="str">
        <f t="shared" si="132"/>
        <v>.</v>
      </c>
      <c r="K1047" s="241"/>
      <c r="L1047" s="230" t="str">
        <f t="shared" si="133"/>
        <v>.</v>
      </c>
      <c r="M1047" s="231" t="str">
        <f t="shared" si="134"/>
        <v>.</v>
      </c>
      <c r="N1047" s="231" t="str">
        <f t="shared" si="135"/>
        <v>.</v>
      </c>
      <c r="O1047" s="231" t="str">
        <f t="shared" si="136"/>
        <v>.</v>
      </c>
      <c r="P1047" s="232" t="str">
        <f t="shared" si="138"/>
        <v>.</v>
      </c>
      <c r="Q1047" s="233" t="str">
        <f t="shared" si="139"/>
        <v>.</v>
      </c>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row>
    <row r="1048" spans="1:57" outlineLevel="1" x14ac:dyDescent="0.2">
      <c r="A1048" s="234">
        <f>'Faults data'!A1048</f>
        <v>1031</v>
      </c>
      <c r="B1048" s="320">
        <f>'Faults data'!B1048</f>
        <v>0</v>
      </c>
      <c r="C1048" s="223">
        <f>IFERROR(MATCH('Faults data'!F1048,Lists!$C$11:$C$14,0),0)</f>
        <v>0</v>
      </c>
      <c r="D1048" s="216">
        <f>VALUE('Faults data'!I1048)</f>
        <v>0</v>
      </c>
      <c r="E1048" s="224">
        <f t="shared" si="137"/>
        <v>0</v>
      </c>
      <c r="F1048" s="224">
        <f>'Faults data'!M1048</f>
        <v>0</v>
      </c>
      <c r="G1048" s="224" t="str">
        <f>IF('Faults data'!N1048=$G$17,$G$17,".")</f>
        <v>.</v>
      </c>
      <c r="H1048" s="224" t="str">
        <f>IF(ISNUMBER('Faults data'!L1048),'Faults data'!L1048,".")</f>
        <v>.</v>
      </c>
      <c r="I1048" s="224">
        <f>IF('Faults data'!S1048=Lists!$F$11,0,1)</f>
        <v>1</v>
      </c>
      <c r="J1048" s="240" t="str">
        <f t="shared" si="132"/>
        <v>.</v>
      </c>
      <c r="K1048" s="241"/>
      <c r="L1048" s="230" t="str">
        <f t="shared" si="133"/>
        <v>.</v>
      </c>
      <c r="M1048" s="231" t="str">
        <f t="shared" si="134"/>
        <v>.</v>
      </c>
      <c r="N1048" s="231" t="str">
        <f t="shared" si="135"/>
        <v>.</v>
      </c>
      <c r="O1048" s="231" t="str">
        <f t="shared" si="136"/>
        <v>.</v>
      </c>
      <c r="P1048" s="232" t="str">
        <f t="shared" si="138"/>
        <v>.</v>
      </c>
      <c r="Q1048" s="233" t="str">
        <f t="shared" si="139"/>
        <v>.</v>
      </c>
      <c r="R1048" s="140"/>
      <c r="S1048" s="140"/>
      <c r="T1048" s="140"/>
      <c r="U1048" s="140"/>
      <c r="V1048" s="140"/>
      <c r="W1048" s="140"/>
      <c r="X1048" s="140"/>
      <c r="Y1048" s="140"/>
      <c r="Z1048" s="140"/>
      <c r="AA1048" s="140"/>
      <c r="AB1048" s="140"/>
      <c r="AC1048" s="140"/>
      <c r="AD1048" s="140"/>
      <c r="AE1048" s="140"/>
      <c r="AF1048" s="140"/>
      <c r="AG1048" s="140"/>
      <c r="AH1048" s="140"/>
      <c r="AI1048" s="140"/>
      <c r="AJ1048" s="140"/>
      <c r="AK1048" s="140"/>
      <c r="AL1048" s="140"/>
      <c r="AM1048" s="140"/>
      <c r="AN1048" s="140"/>
      <c r="AO1048" s="140"/>
      <c r="AP1048" s="140"/>
      <c r="AQ1048" s="140"/>
      <c r="AR1048" s="140"/>
      <c r="AS1048" s="140"/>
      <c r="AT1048" s="140"/>
      <c r="AU1048" s="140"/>
      <c r="AV1048" s="140"/>
      <c r="AW1048" s="140"/>
      <c r="AX1048" s="140"/>
      <c r="AY1048" s="140"/>
      <c r="AZ1048" s="140"/>
      <c r="BA1048" s="140"/>
      <c r="BB1048" s="140"/>
      <c r="BC1048" s="140"/>
      <c r="BD1048" s="140"/>
      <c r="BE1048" s="140"/>
    </row>
    <row r="1049" spans="1:57" outlineLevel="1" x14ac:dyDescent="0.2">
      <c r="A1049" s="234">
        <f>'Faults data'!A1049</f>
        <v>1032</v>
      </c>
      <c r="B1049" s="320">
        <f>'Faults data'!B1049</f>
        <v>0</v>
      </c>
      <c r="C1049" s="223">
        <f>IFERROR(MATCH('Faults data'!F1049,Lists!$C$11:$C$14,0),0)</f>
        <v>0</v>
      </c>
      <c r="D1049" s="216">
        <f>VALUE('Faults data'!I1049)</f>
        <v>0</v>
      </c>
      <c r="E1049" s="224">
        <f t="shared" si="137"/>
        <v>0</v>
      </c>
      <c r="F1049" s="224">
        <f>'Faults data'!M1049</f>
        <v>0</v>
      </c>
      <c r="G1049" s="224" t="str">
        <f>IF('Faults data'!N1049=$G$17,$G$17,".")</f>
        <v>.</v>
      </c>
      <c r="H1049" s="224" t="str">
        <f>IF(ISNUMBER('Faults data'!L1049),'Faults data'!L1049,".")</f>
        <v>.</v>
      </c>
      <c r="I1049" s="224">
        <f>IF('Faults data'!S1049=Lists!$F$11,0,1)</f>
        <v>1</v>
      </c>
      <c r="J1049" s="240" t="str">
        <f t="shared" si="132"/>
        <v>.</v>
      </c>
      <c r="K1049" s="241"/>
      <c r="L1049" s="230" t="str">
        <f t="shared" si="133"/>
        <v>.</v>
      </c>
      <c r="M1049" s="231" t="str">
        <f t="shared" si="134"/>
        <v>.</v>
      </c>
      <c r="N1049" s="231" t="str">
        <f t="shared" si="135"/>
        <v>.</v>
      </c>
      <c r="O1049" s="231" t="str">
        <f t="shared" si="136"/>
        <v>.</v>
      </c>
      <c r="P1049" s="232" t="str">
        <f t="shared" si="138"/>
        <v>.</v>
      </c>
      <c r="Q1049" s="233" t="str">
        <f t="shared" si="139"/>
        <v>.</v>
      </c>
      <c r="R1049" s="140"/>
      <c r="S1049" s="140"/>
      <c r="T1049" s="140"/>
      <c r="U1049" s="140"/>
      <c r="V1049" s="140"/>
      <c r="W1049" s="140"/>
      <c r="X1049" s="140"/>
      <c r="Y1049" s="140"/>
      <c r="Z1049" s="140"/>
      <c r="AA1049" s="140"/>
      <c r="AB1049" s="140"/>
      <c r="AC1049" s="140"/>
      <c r="AD1049" s="140"/>
      <c r="AE1049" s="140"/>
      <c r="AF1049" s="140"/>
      <c r="AG1049" s="140"/>
      <c r="AH1049" s="140"/>
      <c r="AI1049" s="140"/>
      <c r="AJ1049" s="140"/>
      <c r="AK1049" s="140"/>
      <c r="AL1049" s="140"/>
      <c r="AM1049" s="140"/>
      <c r="AN1049" s="140"/>
      <c r="AO1049" s="140"/>
      <c r="AP1049" s="140"/>
      <c r="AQ1049" s="140"/>
      <c r="AR1049" s="140"/>
      <c r="AS1049" s="140"/>
      <c r="AT1049" s="140"/>
      <c r="AU1049" s="140"/>
      <c r="AV1049" s="140"/>
      <c r="AW1049" s="140"/>
      <c r="AX1049" s="140"/>
      <c r="AY1049" s="140"/>
      <c r="AZ1049" s="140"/>
      <c r="BA1049" s="140"/>
      <c r="BB1049" s="140"/>
      <c r="BC1049" s="140"/>
      <c r="BD1049" s="140"/>
      <c r="BE1049" s="140"/>
    </row>
    <row r="1050" spans="1:57" outlineLevel="1" x14ac:dyDescent="0.2">
      <c r="A1050" s="234">
        <f>'Faults data'!A1050</f>
        <v>1033</v>
      </c>
      <c r="B1050" s="320">
        <f>'Faults data'!B1050</f>
        <v>0</v>
      </c>
      <c r="C1050" s="223">
        <f>IFERROR(MATCH('Faults data'!F1050,Lists!$C$11:$C$14,0),0)</f>
        <v>0</v>
      </c>
      <c r="D1050" s="216">
        <f>VALUE('Faults data'!I1050)</f>
        <v>0</v>
      </c>
      <c r="E1050" s="224">
        <f t="shared" si="137"/>
        <v>0</v>
      </c>
      <c r="F1050" s="224">
        <f>'Faults data'!M1050</f>
        <v>0</v>
      </c>
      <c r="G1050" s="224" t="str">
        <f>IF('Faults data'!N1050=$G$17,$G$17,".")</f>
        <v>.</v>
      </c>
      <c r="H1050" s="224" t="str">
        <f>IF(ISNUMBER('Faults data'!L1050),'Faults data'!L1050,".")</f>
        <v>.</v>
      </c>
      <c r="I1050" s="224">
        <f>IF('Faults data'!S1050=Lists!$F$11,0,1)</f>
        <v>1</v>
      </c>
      <c r="J1050" s="240" t="str">
        <f t="shared" si="132"/>
        <v>.</v>
      </c>
      <c r="K1050" s="241"/>
      <c r="L1050" s="230" t="str">
        <f t="shared" si="133"/>
        <v>.</v>
      </c>
      <c r="M1050" s="231" t="str">
        <f t="shared" si="134"/>
        <v>.</v>
      </c>
      <c r="N1050" s="231" t="str">
        <f t="shared" si="135"/>
        <v>.</v>
      </c>
      <c r="O1050" s="231" t="str">
        <f t="shared" si="136"/>
        <v>.</v>
      </c>
      <c r="P1050" s="232" t="str">
        <f t="shared" si="138"/>
        <v>.</v>
      </c>
      <c r="Q1050" s="233" t="str">
        <f t="shared" si="139"/>
        <v>.</v>
      </c>
      <c r="R1050" s="140"/>
      <c r="S1050" s="140"/>
      <c r="T1050" s="140"/>
      <c r="U1050" s="140"/>
      <c r="V1050" s="140"/>
      <c r="W1050" s="140"/>
      <c r="X1050" s="140"/>
      <c r="Y1050" s="140"/>
      <c r="Z1050" s="140"/>
      <c r="AA1050" s="140"/>
      <c r="AB1050" s="140"/>
      <c r="AC1050" s="140"/>
      <c r="AD1050" s="140"/>
      <c r="AE1050" s="140"/>
      <c r="AF1050" s="140"/>
      <c r="AG1050" s="140"/>
      <c r="AH1050" s="140"/>
      <c r="AI1050" s="140"/>
      <c r="AJ1050" s="140"/>
      <c r="AK1050" s="140"/>
      <c r="AL1050" s="140"/>
      <c r="AM1050" s="140"/>
      <c r="AN1050" s="140"/>
      <c r="AO1050" s="140"/>
      <c r="AP1050" s="140"/>
      <c r="AQ1050" s="140"/>
      <c r="AR1050" s="140"/>
      <c r="AS1050" s="140"/>
      <c r="AT1050" s="140"/>
      <c r="AU1050" s="140"/>
      <c r="AV1050" s="140"/>
      <c r="AW1050" s="140"/>
      <c r="AX1050" s="140"/>
      <c r="AY1050" s="140"/>
      <c r="AZ1050" s="140"/>
      <c r="BA1050" s="140"/>
      <c r="BB1050" s="140"/>
      <c r="BC1050" s="140"/>
      <c r="BD1050" s="140"/>
      <c r="BE1050" s="140"/>
    </row>
    <row r="1051" spans="1:57" outlineLevel="1" x14ac:dyDescent="0.2">
      <c r="A1051" s="234">
        <f>'Faults data'!A1051</f>
        <v>1034</v>
      </c>
      <c r="B1051" s="320">
        <f>'Faults data'!B1051</f>
        <v>0</v>
      </c>
      <c r="C1051" s="223">
        <f>IFERROR(MATCH('Faults data'!F1051,Lists!$C$11:$C$14,0),0)</f>
        <v>0</v>
      </c>
      <c r="D1051" s="216">
        <f>VALUE('Faults data'!I1051)</f>
        <v>0</v>
      </c>
      <c r="E1051" s="224">
        <f t="shared" si="137"/>
        <v>0</v>
      </c>
      <c r="F1051" s="224">
        <f>'Faults data'!M1051</f>
        <v>0</v>
      </c>
      <c r="G1051" s="224" t="str">
        <f>IF('Faults data'!N1051=$G$17,$G$17,".")</f>
        <v>.</v>
      </c>
      <c r="H1051" s="224" t="str">
        <f>IF(ISNUMBER('Faults data'!L1051),'Faults data'!L1051,".")</f>
        <v>.</v>
      </c>
      <c r="I1051" s="224">
        <f>IF('Faults data'!S1051=Lists!$F$11,0,1)</f>
        <v>1</v>
      </c>
      <c r="J1051" s="240" t="str">
        <f t="shared" si="132"/>
        <v>.</v>
      </c>
      <c r="K1051" s="241"/>
      <c r="L1051" s="230" t="str">
        <f t="shared" si="133"/>
        <v>.</v>
      </c>
      <c r="M1051" s="231" t="str">
        <f t="shared" si="134"/>
        <v>.</v>
      </c>
      <c r="N1051" s="231" t="str">
        <f t="shared" si="135"/>
        <v>.</v>
      </c>
      <c r="O1051" s="231" t="str">
        <f t="shared" si="136"/>
        <v>.</v>
      </c>
      <c r="P1051" s="232" t="str">
        <f t="shared" si="138"/>
        <v>.</v>
      </c>
      <c r="Q1051" s="233" t="str">
        <f t="shared" si="139"/>
        <v>.</v>
      </c>
      <c r="R1051" s="140"/>
      <c r="S1051" s="140"/>
      <c r="T1051" s="140"/>
      <c r="U1051" s="140"/>
      <c r="V1051" s="140"/>
      <c r="W1051" s="140"/>
      <c r="X1051" s="140"/>
      <c r="Y1051" s="140"/>
      <c r="Z1051" s="140"/>
      <c r="AA1051" s="140"/>
      <c r="AB1051" s="140"/>
      <c r="AC1051" s="140"/>
      <c r="AD1051" s="140"/>
      <c r="AE1051" s="140"/>
      <c r="AF1051" s="140"/>
      <c r="AG1051" s="140"/>
      <c r="AH1051" s="140"/>
      <c r="AI1051" s="140"/>
      <c r="AJ1051" s="140"/>
      <c r="AK1051" s="140"/>
      <c r="AL1051" s="140"/>
      <c r="AM1051" s="140"/>
      <c r="AN1051" s="140"/>
      <c r="AO1051" s="140"/>
      <c r="AP1051" s="140"/>
      <c r="AQ1051" s="140"/>
      <c r="AR1051" s="140"/>
      <c r="AS1051" s="140"/>
      <c r="AT1051" s="140"/>
      <c r="AU1051" s="140"/>
      <c r="AV1051" s="140"/>
      <c r="AW1051" s="140"/>
      <c r="AX1051" s="140"/>
      <c r="AY1051" s="140"/>
      <c r="AZ1051" s="140"/>
      <c r="BA1051" s="140"/>
      <c r="BB1051" s="140"/>
      <c r="BC1051" s="140"/>
      <c r="BD1051" s="140"/>
      <c r="BE1051" s="140"/>
    </row>
    <row r="1052" spans="1:57" outlineLevel="1" x14ac:dyDescent="0.2">
      <c r="A1052" s="234">
        <f>'Faults data'!A1052</f>
        <v>1035</v>
      </c>
      <c r="B1052" s="320">
        <f>'Faults data'!B1052</f>
        <v>0</v>
      </c>
      <c r="C1052" s="223">
        <f>IFERROR(MATCH('Faults data'!F1052,Lists!$C$11:$C$14,0),0)</f>
        <v>0</v>
      </c>
      <c r="D1052" s="216">
        <f>VALUE('Faults data'!I1052)</f>
        <v>0</v>
      </c>
      <c r="E1052" s="224">
        <f t="shared" si="137"/>
        <v>0</v>
      </c>
      <c r="F1052" s="224">
        <f>'Faults data'!M1052</f>
        <v>0</v>
      </c>
      <c r="G1052" s="224" t="str">
        <f>IF('Faults data'!N1052=$G$17,$G$17,".")</f>
        <v>.</v>
      </c>
      <c r="H1052" s="224" t="str">
        <f>IF(ISNUMBER('Faults data'!L1052),'Faults data'!L1052,".")</f>
        <v>.</v>
      </c>
      <c r="I1052" s="224">
        <f>IF('Faults data'!S1052=Lists!$F$11,0,1)</f>
        <v>1</v>
      </c>
      <c r="J1052" s="240" t="str">
        <f t="shared" si="132"/>
        <v>.</v>
      </c>
      <c r="K1052" s="241"/>
      <c r="L1052" s="230" t="str">
        <f t="shared" si="133"/>
        <v>.</v>
      </c>
      <c r="M1052" s="231" t="str">
        <f t="shared" si="134"/>
        <v>.</v>
      </c>
      <c r="N1052" s="231" t="str">
        <f t="shared" si="135"/>
        <v>.</v>
      </c>
      <c r="O1052" s="231" t="str">
        <f t="shared" si="136"/>
        <v>.</v>
      </c>
      <c r="P1052" s="232" t="str">
        <f t="shared" si="138"/>
        <v>.</v>
      </c>
      <c r="Q1052" s="233" t="str">
        <f t="shared" si="139"/>
        <v>.</v>
      </c>
      <c r="R1052" s="140"/>
      <c r="S1052" s="140"/>
      <c r="T1052" s="140"/>
      <c r="U1052" s="140"/>
      <c r="V1052" s="140"/>
      <c r="W1052" s="140"/>
      <c r="X1052" s="140"/>
      <c r="Y1052" s="140"/>
      <c r="Z1052" s="140"/>
      <c r="AA1052" s="140"/>
      <c r="AB1052" s="140"/>
      <c r="AC1052" s="140"/>
      <c r="AD1052" s="140"/>
      <c r="AE1052" s="140"/>
      <c r="AF1052" s="140"/>
      <c r="AG1052" s="140"/>
      <c r="AH1052" s="140"/>
      <c r="AI1052" s="140"/>
      <c r="AJ1052" s="140"/>
      <c r="AK1052" s="140"/>
      <c r="AL1052" s="140"/>
      <c r="AM1052" s="140"/>
      <c r="AN1052" s="140"/>
      <c r="AO1052" s="140"/>
      <c r="AP1052" s="140"/>
      <c r="AQ1052" s="140"/>
      <c r="AR1052" s="140"/>
      <c r="AS1052" s="140"/>
      <c r="AT1052" s="140"/>
      <c r="AU1052" s="140"/>
      <c r="AV1052" s="140"/>
      <c r="AW1052" s="140"/>
      <c r="AX1052" s="140"/>
      <c r="AY1052" s="140"/>
      <c r="AZ1052" s="140"/>
      <c r="BA1052" s="140"/>
      <c r="BB1052" s="140"/>
      <c r="BC1052" s="140"/>
      <c r="BD1052" s="140"/>
      <c r="BE1052" s="140"/>
    </row>
    <row r="1053" spans="1:57" outlineLevel="1" x14ac:dyDescent="0.2">
      <c r="A1053" s="234">
        <f>'Faults data'!A1053</f>
        <v>1036</v>
      </c>
      <c r="B1053" s="320">
        <f>'Faults data'!B1053</f>
        <v>0</v>
      </c>
      <c r="C1053" s="223">
        <f>IFERROR(MATCH('Faults data'!F1053,Lists!$C$11:$C$14,0),0)</f>
        <v>0</v>
      </c>
      <c r="D1053" s="216">
        <f>VALUE('Faults data'!I1053)</f>
        <v>0</v>
      </c>
      <c r="E1053" s="224">
        <f t="shared" si="137"/>
        <v>0</v>
      </c>
      <c r="F1053" s="224">
        <f>'Faults data'!M1053</f>
        <v>0</v>
      </c>
      <c r="G1053" s="224" t="str">
        <f>IF('Faults data'!N1053=$G$17,$G$17,".")</f>
        <v>.</v>
      </c>
      <c r="H1053" s="224" t="str">
        <f>IF(ISNUMBER('Faults data'!L1053),'Faults data'!L1053,".")</f>
        <v>.</v>
      </c>
      <c r="I1053" s="224">
        <f>IF('Faults data'!S1053=Lists!$F$11,0,1)</f>
        <v>1</v>
      </c>
      <c r="J1053" s="240" t="str">
        <f t="shared" si="132"/>
        <v>.</v>
      </c>
      <c r="K1053" s="241"/>
      <c r="L1053" s="230" t="str">
        <f t="shared" si="133"/>
        <v>.</v>
      </c>
      <c r="M1053" s="231" t="str">
        <f t="shared" si="134"/>
        <v>.</v>
      </c>
      <c r="N1053" s="231" t="str">
        <f t="shared" si="135"/>
        <v>.</v>
      </c>
      <c r="O1053" s="231" t="str">
        <f t="shared" si="136"/>
        <v>.</v>
      </c>
      <c r="P1053" s="232" t="str">
        <f t="shared" si="138"/>
        <v>.</v>
      </c>
      <c r="Q1053" s="233" t="str">
        <f t="shared" si="139"/>
        <v>.</v>
      </c>
      <c r="R1053" s="140"/>
      <c r="S1053" s="140"/>
      <c r="T1053" s="140"/>
      <c r="U1053" s="140"/>
      <c r="V1053" s="140"/>
      <c r="W1053" s="140"/>
      <c r="X1053" s="140"/>
      <c r="Y1053" s="140"/>
      <c r="Z1053" s="140"/>
      <c r="AA1053" s="140"/>
      <c r="AB1053" s="140"/>
      <c r="AC1053" s="140"/>
      <c r="AD1053" s="140"/>
      <c r="AE1053" s="140"/>
      <c r="AF1053" s="140"/>
      <c r="AG1053" s="140"/>
      <c r="AH1053" s="140"/>
      <c r="AI1053" s="140"/>
      <c r="AJ1053" s="140"/>
      <c r="AK1053" s="140"/>
      <c r="AL1053" s="140"/>
      <c r="AM1053" s="140"/>
      <c r="AN1053" s="140"/>
      <c r="AO1053" s="140"/>
      <c r="AP1053" s="140"/>
      <c r="AQ1053" s="140"/>
      <c r="AR1053" s="140"/>
      <c r="AS1053" s="140"/>
      <c r="AT1053" s="140"/>
      <c r="AU1053" s="140"/>
      <c r="AV1053" s="140"/>
      <c r="AW1053" s="140"/>
      <c r="AX1053" s="140"/>
      <c r="AY1053" s="140"/>
      <c r="AZ1053" s="140"/>
      <c r="BA1053" s="140"/>
      <c r="BB1053" s="140"/>
      <c r="BC1053" s="140"/>
      <c r="BD1053" s="140"/>
      <c r="BE1053" s="140"/>
    </row>
    <row r="1054" spans="1:57" outlineLevel="1" x14ac:dyDescent="0.2">
      <c r="A1054" s="234">
        <f>'Faults data'!A1054</f>
        <v>1037</v>
      </c>
      <c r="B1054" s="320">
        <f>'Faults data'!B1054</f>
        <v>0</v>
      </c>
      <c r="C1054" s="223">
        <f>IFERROR(MATCH('Faults data'!F1054,Lists!$C$11:$C$14,0),0)</f>
        <v>0</v>
      </c>
      <c r="D1054" s="216">
        <f>VALUE('Faults data'!I1054)</f>
        <v>0</v>
      </c>
      <c r="E1054" s="224">
        <f t="shared" si="137"/>
        <v>0</v>
      </c>
      <c r="F1054" s="224">
        <f>'Faults data'!M1054</f>
        <v>0</v>
      </c>
      <c r="G1054" s="224" t="str">
        <f>IF('Faults data'!N1054=$G$17,$G$17,".")</f>
        <v>.</v>
      </c>
      <c r="H1054" s="224" t="str">
        <f>IF(ISNUMBER('Faults data'!L1054),'Faults data'!L1054,".")</f>
        <v>.</v>
      </c>
      <c r="I1054" s="224">
        <f>IF('Faults data'!S1054=Lists!$F$11,0,1)</f>
        <v>1</v>
      </c>
      <c r="J1054" s="240" t="str">
        <f t="shared" si="132"/>
        <v>.</v>
      </c>
      <c r="K1054" s="241"/>
      <c r="L1054" s="230" t="str">
        <f t="shared" si="133"/>
        <v>.</v>
      </c>
      <c r="M1054" s="231" t="str">
        <f t="shared" si="134"/>
        <v>.</v>
      </c>
      <c r="N1054" s="231" t="str">
        <f t="shared" si="135"/>
        <v>.</v>
      </c>
      <c r="O1054" s="231" t="str">
        <f t="shared" si="136"/>
        <v>.</v>
      </c>
      <c r="P1054" s="232" t="str">
        <f t="shared" si="138"/>
        <v>.</v>
      </c>
      <c r="Q1054" s="233" t="str">
        <f t="shared" si="139"/>
        <v>.</v>
      </c>
      <c r="R1054" s="140"/>
      <c r="S1054" s="140"/>
      <c r="T1054" s="140"/>
      <c r="U1054" s="140"/>
      <c r="V1054" s="140"/>
      <c r="W1054" s="140"/>
      <c r="X1054" s="140"/>
      <c r="Y1054" s="140"/>
      <c r="Z1054" s="140"/>
      <c r="AA1054" s="140"/>
      <c r="AB1054" s="140"/>
      <c r="AC1054" s="140"/>
      <c r="AD1054" s="140"/>
      <c r="AE1054" s="140"/>
      <c r="AF1054" s="140"/>
      <c r="AG1054" s="140"/>
      <c r="AH1054" s="140"/>
      <c r="AI1054" s="140"/>
      <c r="AJ1054" s="140"/>
      <c r="AK1054" s="140"/>
      <c r="AL1054" s="140"/>
      <c r="AM1054" s="140"/>
      <c r="AN1054" s="140"/>
      <c r="AO1054" s="140"/>
      <c r="AP1054" s="140"/>
      <c r="AQ1054" s="140"/>
      <c r="AR1054" s="140"/>
      <c r="AS1054" s="140"/>
      <c r="AT1054" s="140"/>
      <c r="AU1054" s="140"/>
      <c r="AV1054" s="140"/>
      <c r="AW1054" s="140"/>
      <c r="AX1054" s="140"/>
      <c r="AY1054" s="140"/>
      <c r="AZ1054" s="140"/>
      <c r="BA1054" s="140"/>
      <c r="BB1054" s="140"/>
      <c r="BC1054" s="140"/>
      <c r="BD1054" s="140"/>
      <c r="BE1054" s="140"/>
    </row>
    <row r="1055" spans="1:57" outlineLevel="1" x14ac:dyDescent="0.2">
      <c r="A1055" s="234">
        <f>'Faults data'!A1055</f>
        <v>1038</v>
      </c>
      <c r="B1055" s="320">
        <f>'Faults data'!B1055</f>
        <v>0</v>
      </c>
      <c r="C1055" s="223">
        <f>IFERROR(MATCH('Faults data'!F1055,Lists!$C$11:$C$14,0),0)</f>
        <v>0</v>
      </c>
      <c r="D1055" s="216">
        <f>VALUE('Faults data'!I1055)</f>
        <v>0</v>
      </c>
      <c r="E1055" s="224">
        <f t="shared" si="137"/>
        <v>0</v>
      </c>
      <c r="F1055" s="224">
        <f>'Faults data'!M1055</f>
        <v>0</v>
      </c>
      <c r="G1055" s="224" t="str">
        <f>IF('Faults data'!N1055=$G$17,$G$17,".")</f>
        <v>.</v>
      </c>
      <c r="H1055" s="224" t="str">
        <f>IF(ISNUMBER('Faults data'!L1055),'Faults data'!L1055,".")</f>
        <v>.</v>
      </c>
      <c r="I1055" s="224">
        <f>IF('Faults data'!S1055=Lists!$F$11,0,1)</f>
        <v>1</v>
      </c>
      <c r="J1055" s="240" t="str">
        <f t="shared" si="132"/>
        <v>.</v>
      </c>
      <c r="K1055" s="241"/>
      <c r="L1055" s="230" t="str">
        <f t="shared" si="133"/>
        <v>.</v>
      </c>
      <c r="M1055" s="231" t="str">
        <f t="shared" si="134"/>
        <v>.</v>
      </c>
      <c r="N1055" s="231" t="str">
        <f t="shared" si="135"/>
        <v>.</v>
      </c>
      <c r="O1055" s="231" t="str">
        <f t="shared" si="136"/>
        <v>.</v>
      </c>
      <c r="P1055" s="232" t="str">
        <f t="shared" si="138"/>
        <v>.</v>
      </c>
      <c r="Q1055" s="233" t="str">
        <f t="shared" si="139"/>
        <v>.</v>
      </c>
      <c r="R1055" s="140"/>
      <c r="S1055" s="140"/>
      <c r="T1055" s="140"/>
      <c r="U1055" s="140"/>
      <c r="V1055" s="140"/>
      <c r="W1055" s="140"/>
      <c r="X1055" s="140"/>
      <c r="Y1055" s="140"/>
      <c r="Z1055" s="140"/>
      <c r="AA1055" s="140"/>
      <c r="AB1055" s="140"/>
      <c r="AC1055" s="140"/>
      <c r="AD1055" s="140"/>
      <c r="AE1055" s="140"/>
      <c r="AF1055" s="140"/>
      <c r="AG1055" s="140"/>
      <c r="AH1055" s="140"/>
      <c r="AI1055" s="140"/>
      <c r="AJ1055" s="140"/>
      <c r="AK1055" s="140"/>
      <c r="AL1055" s="140"/>
      <c r="AM1055" s="140"/>
      <c r="AN1055" s="140"/>
      <c r="AO1055" s="140"/>
      <c r="AP1055" s="140"/>
      <c r="AQ1055" s="140"/>
      <c r="AR1055" s="140"/>
      <c r="AS1055" s="140"/>
      <c r="AT1055" s="140"/>
      <c r="AU1055" s="140"/>
      <c r="AV1055" s="140"/>
      <c r="AW1055" s="140"/>
      <c r="AX1055" s="140"/>
      <c r="AY1055" s="140"/>
      <c r="AZ1055" s="140"/>
      <c r="BA1055" s="140"/>
      <c r="BB1055" s="140"/>
      <c r="BC1055" s="140"/>
      <c r="BD1055" s="140"/>
      <c r="BE1055" s="140"/>
    </row>
    <row r="1056" spans="1:57" outlineLevel="1" x14ac:dyDescent="0.2">
      <c r="A1056" s="234">
        <f>'Faults data'!A1056</f>
        <v>1039</v>
      </c>
      <c r="B1056" s="320">
        <f>'Faults data'!B1056</f>
        <v>0</v>
      </c>
      <c r="C1056" s="223">
        <f>IFERROR(MATCH('Faults data'!F1056,Lists!$C$11:$C$14,0),0)</f>
        <v>0</v>
      </c>
      <c r="D1056" s="216">
        <f>VALUE('Faults data'!I1056)</f>
        <v>0</v>
      </c>
      <c r="E1056" s="224">
        <f t="shared" si="137"/>
        <v>0</v>
      </c>
      <c r="F1056" s="224">
        <f>'Faults data'!M1056</f>
        <v>0</v>
      </c>
      <c r="G1056" s="224" t="str">
        <f>IF('Faults data'!N1056=$G$17,$G$17,".")</f>
        <v>.</v>
      </c>
      <c r="H1056" s="224" t="str">
        <f>IF(ISNUMBER('Faults data'!L1056),'Faults data'!L1056,".")</f>
        <v>.</v>
      </c>
      <c r="I1056" s="224">
        <f>IF('Faults data'!S1056=Lists!$F$11,0,1)</f>
        <v>1</v>
      </c>
      <c r="J1056" s="240" t="str">
        <f t="shared" si="132"/>
        <v>.</v>
      </c>
      <c r="K1056" s="241"/>
      <c r="L1056" s="230" t="str">
        <f t="shared" si="133"/>
        <v>.</v>
      </c>
      <c r="M1056" s="231" t="str">
        <f t="shared" si="134"/>
        <v>.</v>
      </c>
      <c r="N1056" s="231" t="str">
        <f t="shared" si="135"/>
        <v>.</v>
      </c>
      <c r="O1056" s="231" t="str">
        <f t="shared" si="136"/>
        <v>.</v>
      </c>
      <c r="P1056" s="232" t="str">
        <f t="shared" si="138"/>
        <v>.</v>
      </c>
      <c r="Q1056" s="233" t="str">
        <f t="shared" si="139"/>
        <v>.</v>
      </c>
      <c r="R1056" s="140"/>
      <c r="S1056" s="140"/>
      <c r="T1056" s="140"/>
      <c r="U1056" s="140"/>
      <c r="V1056" s="140"/>
      <c r="W1056" s="140"/>
      <c r="X1056" s="140"/>
      <c r="Y1056" s="140"/>
      <c r="Z1056" s="140"/>
      <c r="AA1056" s="140"/>
      <c r="AB1056" s="140"/>
      <c r="AC1056" s="140"/>
      <c r="AD1056" s="140"/>
      <c r="AE1056" s="140"/>
      <c r="AF1056" s="140"/>
      <c r="AG1056" s="140"/>
      <c r="AH1056" s="140"/>
      <c r="AI1056" s="140"/>
      <c r="AJ1056" s="140"/>
      <c r="AK1056" s="140"/>
      <c r="AL1056" s="140"/>
      <c r="AM1056" s="140"/>
      <c r="AN1056" s="140"/>
      <c r="AO1056" s="140"/>
      <c r="AP1056" s="140"/>
      <c r="AQ1056" s="140"/>
      <c r="AR1056" s="140"/>
      <c r="AS1056" s="140"/>
      <c r="AT1056" s="140"/>
      <c r="AU1056" s="140"/>
      <c r="AV1056" s="140"/>
      <c r="AW1056" s="140"/>
      <c r="AX1056" s="140"/>
      <c r="AY1056" s="140"/>
      <c r="AZ1056" s="140"/>
      <c r="BA1056" s="140"/>
      <c r="BB1056" s="140"/>
      <c r="BC1056" s="140"/>
      <c r="BD1056" s="140"/>
      <c r="BE1056" s="140"/>
    </row>
    <row r="1057" spans="1:57" outlineLevel="1" x14ac:dyDescent="0.2">
      <c r="A1057" s="234">
        <f>'Faults data'!A1057</f>
        <v>1040</v>
      </c>
      <c r="B1057" s="320">
        <f>'Faults data'!B1057</f>
        <v>0</v>
      </c>
      <c r="C1057" s="223">
        <f>IFERROR(MATCH('Faults data'!F1057,Lists!$C$11:$C$14,0),0)</f>
        <v>0</v>
      </c>
      <c r="D1057" s="216">
        <f>VALUE('Faults data'!I1057)</f>
        <v>0</v>
      </c>
      <c r="E1057" s="224">
        <f t="shared" si="137"/>
        <v>0</v>
      </c>
      <c r="F1057" s="224">
        <f>'Faults data'!M1057</f>
        <v>0</v>
      </c>
      <c r="G1057" s="224" t="str">
        <f>IF('Faults data'!N1057=$G$17,$G$17,".")</f>
        <v>.</v>
      </c>
      <c r="H1057" s="224" t="str">
        <f>IF(ISNUMBER('Faults data'!L1057),'Faults data'!L1057,".")</f>
        <v>.</v>
      </c>
      <c r="I1057" s="224">
        <f>IF('Faults data'!S1057=Lists!$F$11,0,1)</f>
        <v>1</v>
      </c>
      <c r="J1057" s="240" t="str">
        <f t="shared" si="132"/>
        <v>.</v>
      </c>
      <c r="K1057" s="241"/>
      <c r="L1057" s="230" t="str">
        <f t="shared" si="133"/>
        <v>.</v>
      </c>
      <c r="M1057" s="231" t="str">
        <f t="shared" si="134"/>
        <v>.</v>
      </c>
      <c r="N1057" s="231" t="str">
        <f t="shared" si="135"/>
        <v>.</v>
      </c>
      <c r="O1057" s="231" t="str">
        <f t="shared" si="136"/>
        <v>.</v>
      </c>
      <c r="P1057" s="232" t="str">
        <f t="shared" si="138"/>
        <v>.</v>
      </c>
      <c r="Q1057" s="233" t="str">
        <f t="shared" si="139"/>
        <v>.</v>
      </c>
      <c r="R1057" s="140"/>
      <c r="S1057" s="140"/>
      <c r="T1057" s="140"/>
      <c r="U1057" s="140"/>
      <c r="V1057" s="140"/>
      <c r="W1057" s="140"/>
      <c r="X1057" s="140"/>
      <c r="Y1057" s="140"/>
      <c r="Z1057" s="140"/>
      <c r="AA1057" s="140"/>
      <c r="AB1057" s="140"/>
      <c r="AC1057" s="140"/>
      <c r="AD1057" s="140"/>
      <c r="AE1057" s="140"/>
      <c r="AF1057" s="140"/>
      <c r="AG1057" s="140"/>
      <c r="AH1057" s="140"/>
      <c r="AI1057" s="140"/>
      <c r="AJ1057" s="140"/>
      <c r="AK1057" s="140"/>
      <c r="AL1057" s="140"/>
      <c r="AM1057" s="140"/>
      <c r="AN1057" s="140"/>
      <c r="AO1057" s="140"/>
      <c r="AP1057" s="140"/>
      <c r="AQ1057" s="140"/>
      <c r="AR1057" s="140"/>
      <c r="AS1057" s="140"/>
      <c r="AT1057" s="140"/>
      <c r="AU1057" s="140"/>
      <c r="AV1057" s="140"/>
      <c r="AW1057" s="140"/>
      <c r="AX1057" s="140"/>
      <c r="AY1057" s="140"/>
      <c r="AZ1057" s="140"/>
      <c r="BA1057" s="140"/>
      <c r="BB1057" s="140"/>
      <c r="BC1057" s="140"/>
      <c r="BD1057" s="140"/>
      <c r="BE1057" s="140"/>
    </row>
    <row r="1058" spans="1:57" outlineLevel="1" x14ac:dyDescent="0.2">
      <c r="A1058" s="234">
        <f>'Faults data'!A1058</f>
        <v>1041</v>
      </c>
      <c r="B1058" s="320">
        <f>'Faults data'!B1058</f>
        <v>0</v>
      </c>
      <c r="C1058" s="223">
        <f>IFERROR(MATCH('Faults data'!F1058,Lists!$C$11:$C$14,0),0)</f>
        <v>0</v>
      </c>
      <c r="D1058" s="216">
        <f>VALUE('Faults data'!I1058)</f>
        <v>0</v>
      </c>
      <c r="E1058" s="224">
        <f t="shared" si="137"/>
        <v>0</v>
      </c>
      <c r="F1058" s="224">
        <f>'Faults data'!M1058</f>
        <v>0</v>
      </c>
      <c r="G1058" s="224" t="str">
        <f>IF('Faults data'!N1058=$G$17,$G$17,".")</f>
        <v>.</v>
      </c>
      <c r="H1058" s="224" t="str">
        <f>IF(ISNUMBER('Faults data'!L1058),'Faults data'!L1058,".")</f>
        <v>.</v>
      </c>
      <c r="I1058" s="224">
        <f>IF('Faults data'!S1058=Lists!$F$11,0,1)</f>
        <v>1</v>
      </c>
      <c r="J1058" s="240" t="str">
        <f t="shared" si="132"/>
        <v>.</v>
      </c>
      <c r="K1058" s="241"/>
      <c r="L1058" s="230" t="str">
        <f t="shared" si="133"/>
        <v>.</v>
      </c>
      <c r="M1058" s="231" t="str">
        <f t="shared" si="134"/>
        <v>.</v>
      </c>
      <c r="N1058" s="231" t="str">
        <f t="shared" si="135"/>
        <v>.</v>
      </c>
      <c r="O1058" s="231" t="str">
        <f t="shared" si="136"/>
        <v>.</v>
      </c>
      <c r="P1058" s="232" t="str">
        <f t="shared" si="138"/>
        <v>.</v>
      </c>
      <c r="Q1058" s="233" t="str">
        <f t="shared" si="139"/>
        <v>.</v>
      </c>
      <c r="R1058" s="140"/>
      <c r="S1058" s="140"/>
      <c r="T1058" s="140"/>
      <c r="U1058" s="140"/>
      <c r="V1058" s="140"/>
      <c r="W1058" s="140"/>
      <c r="X1058" s="140"/>
      <c r="Y1058" s="140"/>
      <c r="Z1058" s="140"/>
      <c r="AA1058" s="140"/>
      <c r="AB1058" s="140"/>
      <c r="AC1058" s="140"/>
      <c r="AD1058" s="140"/>
      <c r="AE1058" s="140"/>
      <c r="AF1058" s="140"/>
      <c r="AG1058" s="140"/>
      <c r="AH1058" s="140"/>
      <c r="AI1058" s="140"/>
      <c r="AJ1058" s="140"/>
      <c r="AK1058" s="140"/>
      <c r="AL1058" s="140"/>
      <c r="AM1058" s="140"/>
      <c r="AN1058" s="140"/>
      <c r="AO1058" s="140"/>
      <c r="AP1058" s="140"/>
      <c r="AQ1058" s="140"/>
      <c r="AR1058" s="140"/>
      <c r="AS1058" s="140"/>
      <c r="AT1058" s="140"/>
      <c r="AU1058" s="140"/>
      <c r="AV1058" s="140"/>
      <c r="AW1058" s="140"/>
      <c r="AX1058" s="140"/>
      <c r="AY1058" s="140"/>
      <c r="AZ1058" s="140"/>
      <c r="BA1058" s="140"/>
      <c r="BB1058" s="140"/>
      <c r="BC1058" s="140"/>
      <c r="BD1058" s="140"/>
      <c r="BE1058" s="140"/>
    </row>
    <row r="1059" spans="1:57" outlineLevel="1" x14ac:dyDescent="0.2">
      <c r="A1059" s="234">
        <f>'Faults data'!A1059</f>
        <v>1042</v>
      </c>
      <c r="B1059" s="320">
        <f>'Faults data'!B1059</f>
        <v>0</v>
      </c>
      <c r="C1059" s="223">
        <f>IFERROR(MATCH('Faults data'!F1059,Lists!$C$11:$C$14,0),0)</f>
        <v>0</v>
      </c>
      <c r="D1059" s="216">
        <f>VALUE('Faults data'!I1059)</f>
        <v>0</v>
      </c>
      <c r="E1059" s="224">
        <f t="shared" si="137"/>
        <v>0</v>
      </c>
      <c r="F1059" s="224">
        <f>'Faults data'!M1059</f>
        <v>0</v>
      </c>
      <c r="G1059" s="224" t="str">
        <f>IF('Faults data'!N1059=$G$17,$G$17,".")</f>
        <v>.</v>
      </c>
      <c r="H1059" s="224" t="str">
        <f>IF(ISNUMBER('Faults data'!L1059),'Faults data'!L1059,".")</f>
        <v>.</v>
      </c>
      <c r="I1059" s="224">
        <f>IF('Faults data'!S1059=Lists!$F$11,0,1)</f>
        <v>1</v>
      </c>
      <c r="J1059" s="240" t="str">
        <f t="shared" si="132"/>
        <v>.</v>
      </c>
      <c r="K1059" s="241"/>
      <c r="L1059" s="230" t="str">
        <f t="shared" si="133"/>
        <v>.</v>
      </c>
      <c r="M1059" s="231" t="str">
        <f t="shared" si="134"/>
        <v>.</v>
      </c>
      <c r="N1059" s="231" t="str">
        <f t="shared" si="135"/>
        <v>.</v>
      </c>
      <c r="O1059" s="231" t="str">
        <f t="shared" si="136"/>
        <v>.</v>
      </c>
      <c r="P1059" s="232" t="str">
        <f t="shared" si="138"/>
        <v>.</v>
      </c>
      <c r="Q1059" s="233" t="str">
        <f t="shared" si="139"/>
        <v>.</v>
      </c>
      <c r="R1059" s="140"/>
      <c r="S1059" s="140"/>
      <c r="T1059" s="140"/>
      <c r="U1059" s="140"/>
      <c r="V1059" s="140"/>
      <c r="W1059" s="140"/>
      <c r="X1059" s="140"/>
      <c r="Y1059" s="140"/>
      <c r="Z1059" s="140"/>
      <c r="AA1059" s="140"/>
      <c r="AB1059" s="140"/>
      <c r="AC1059" s="140"/>
      <c r="AD1059" s="140"/>
      <c r="AE1059" s="140"/>
      <c r="AF1059" s="140"/>
      <c r="AG1059" s="140"/>
      <c r="AH1059" s="140"/>
      <c r="AI1059" s="140"/>
      <c r="AJ1059" s="140"/>
      <c r="AK1059" s="140"/>
      <c r="AL1059" s="140"/>
      <c r="AM1059" s="140"/>
      <c r="AN1059" s="140"/>
      <c r="AO1059" s="140"/>
      <c r="AP1059" s="140"/>
      <c r="AQ1059" s="140"/>
      <c r="AR1059" s="140"/>
      <c r="AS1059" s="140"/>
      <c r="AT1059" s="140"/>
      <c r="AU1059" s="140"/>
      <c r="AV1059" s="140"/>
      <c r="AW1059" s="140"/>
      <c r="AX1059" s="140"/>
      <c r="AY1059" s="140"/>
      <c r="AZ1059" s="140"/>
      <c r="BA1059" s="140"/>
      <c r="BB1059" s="140"/>
      <c r="BC1059" s="140"/>
      <c r="BD1059" s="140"/>
      <c r="BE1059" s="140"/>
    </row>
    <row r="1060" spans="1:57" outlineLevel="1" x14ac:dyDescent="0.2">
      <c r="A1060" s="234">
        <f>'Faults data'!A1060</f>
        <v>1043</v>
      </c>
      <c r="B1060" s="320">
        <f>'Faults data'!B1060</f>
        <v>0</v>
      </c>
      <c r="C1060" s="223">
        <f>IFERROR(MATCH('Faults data'!F1060,Lists!$C$11:$C$14,0),0)</f>
        <v>0</v>
      </c>
      <c r="D1060" s="216">
        <f>VALUE('Faults data'!I1060)</f>
        <v>0</v>
      </c>
      <c r="E1060" s="224">
        <f t="shared" si="137"/>
        <v>0</v>
      </c>
      <c r="F1060" s="224">
        <f>'Faults data'!M1060</f>
        <v>0</v>
      </c>
      <c r="G1060" s="224" t="str">
        <f>IF('Faults data'!N1060=$G$17,$G$17,".")</f>
        <v>.</v>
      </c>
      <c r="H1060" s="224" t="str">
        <f>IF(ISNUMBER('Faults data'!L1060),'Faults data'!L1060,".")</f>
        <v>.</v>
      </c>
      <c r="I1060" s="224">
        <f>IF('Faults data'!S1060=Lists!$F$11,0,1)</f>
        <v>1</v>
      </c>
      <c r="J1060" s="240" t="str">
        <f t="shared" si="132"/>
        <v>.</v>
      </c>
      <c r="K1060" s="241"/>
      <c r="L1060" s="230" t="str">
        <f t="shared" si="133"/>
        <v>.</v>
      </c>
      <c r="M1060" s="231" t="str">
        <f t="shared" si="134"/>
        <v>.</v>
      </c>
      <c r="N1060" s="231" t="str">
        <f t="shared" si="135"/>
        <v>.</v>
      </c>
      <c r="O1060" s="231" t="str">
        <f t="shared" si="136"/>
        <v>.</v>
      </c>
      <c r="P1060" s="232" t="str">
        <f t="shared" si="138"/>
        <v>.</v>
      </c>
      <c r="Q1060" s="233" t="str">
        <f t="shared" si="139"/>
        <v>.</v>
      </c>
      <c r="R1060" s="140"/>
      <c r="S1060" s="140"/>
      <c r="T1060" s="140"/>
      <c r="U1060" s="140"/>
      <c r="V1060" s="140"/>
      <c r="W1060" s="140"/>
      <c r="X1060" s="140"/>
      <c r="Y1060" s="140"/>
      <c r="Z1060" s="140"/>
      <c r="AA1060" s="140"/>
      <c r="AB1060" s="140"/>
      <c r="AC1060" s="140"/>
      <c r="AD1060" s="140"/>
      <c r="AE1060" s="140"/>
      <c r="AF1060" s="140"/>
      <c r="AG1060" s="140"/>
      <c r="AH1060" s="140"/>
      <c r="AI1060" s="140"/>
      <c r="AJ1060" s="140"/>
      <c r="AK1060" s="140"/>
      <c r="AL1060" s="140"/>
      <c r="AM1060" s="140"/>
      <c r="AN1060" s="140"/>
      <c r="AO1060" s="140"/>
      <c r="AP1060" s="140"/>
      <c r="AQ1060" s="140"/>
      <c r="AR1060" s="140"/>
      <c r="AS1060" s="140"/>
      <c r="AT1060" s="140"/>
      <c r="AU1060" s="140"/>
      <c r="AV1060" s="140"/>
      <c r="AW1060" s="140"/>
      <c r="AX1060" s="140"/>
      <c r="AY1060" s="140"/>
      <c r="AZ1060" s="140"/>
      <c r="BA1060" s="140"/>
      <c r="BB1060" s="140"/>
      <c r="BC1060" s="140"/>
      <c r="BD1060" s="140"/>
      <c r="BE1060" s="140"/>
    </row>
    <row r="1061" spans="1:57" outlineLevel="1" x14ac:dyDescent="0.2">
      <c r="A1061" s="234">
        <f>'Faults data'!A1061</f>
        <v>1044</v>
      </c>
      <c r="B1061" s="320">
        <f>'Faults data'!B1061</f>
        <v>0</v>
      </c>
      <c r="C1061" s="223">
        <f>IFERROR(MATCH('Faults data'!F1061,Lists!$C$11:$C$14,0),0)</f>
        <v>0</v>
      </c>
      <c r="D1061" s="216">
        <f>VALUE('Faults data'!I1061)</f>
        <v>0</v>
      </c>
      <c r="E1061" s="224">
        <f t="shared" si="137"/>
        <v>0</v>
      </c>
      <c r="F1061" s="224">
        <f>'Faults data'!M1061</f>
        <v>0</v>
      </c>
      <c r="G1061" s="224" t="str">
        <f>IF('Faults data'!N1061=$G$17,$G$17,".")</f>
        <v>.</v>
      </c>
      <c r="H1061" s="224" t="str">
        <f>IF(ISNUMBER('Faults data'!L1061),'Faults data'!L1061,".")</f>
        <v>.</v>
      </c>
      <c r="I1061" s="224">
        <f>IF('Faults data'!S1061=Lists!$F$11,0,1)</f>
        <v>1</v>
      </c>
      <c r="J1061" s="240" t="str">
        <f t="shared" si="132"/>
        <v>.</v>
      </c>
      <c r="K1061" s="241"/>
      <c r="L1061" s="230" t="str">
        <f t="shared" si="133"/>
        <v>.</v>
      </c>
      <c r="M1061" s="231" t="str">
        <f t="shared" si="134"/>
        <v>.</v>
      </c>
      <c r="N1061" s="231" t="str">
        <f t="shared" si="135"/>
        <v>.</v>
      </c>
      <c r="O1061" s="231" t="str">
        <f t="shared" si="136"/>
        <v>.</v>
      </c>
      <c r="P1061" s="232" t="str">
        <f t="shared" si="138"/>
        <v>.</v>
      </c>
      <c r="Q1061" s="233" t="str">
        <f t="shared" si="139"/>
        <v>.</v>
      </c>
      <c r="R1061" s="140"/>
      <c r="S1061" s="140"/>
      <c r="T1061" s="140"/>
      <c r="U1061" s="140"/>
      <c r="V1061" s="140"/>
      <c r="W1061" s="140"/>
      <c r="X1061" s="140"/>
      <c r="Y1061" s="140"/>
      <c r="Z1061" s="140"/>
      <c r="AA1061" s="140"/>
      <c r="AB1061" s="140"/>
      <c r="AC1061" s="140"/>
      <c r="AD1061" s="140"/>
      <c r="AE1061" s="140"/>
      <c r="AF1061" s="140"/>
      <c r="AG1061" s="140"/>
      <c r="AH1061" s="140"/>
      <c r="AI1061" s="140"/>
      <c r="AJ1061" s="140"/>
      <c r="AK1061" s="140"/>
      <c r="AL1061" s="140"/>
      <c r="AM1061" s="140"/>
      <c r="AN1061" s="140"/>
      <c r="AO1061" s="140"/>
      <c r="AP1061" s="140"/>
      <c r="AQ1061" s="140"/>
      <c r="AR1061" s="140"/>
      <c r="AS1061" s="140"/>
      <c r="AT1061" s="140"/>
      <c r="AU1061" s="140"/>
      <c r="AV1061" s="140"/>
      <c r="AW1061" s="140"/>
      <c r="AX1061" s="140"/>
      <c r="AY1061" s="140"/>
      <c r="AZ1061" s="140"/>
      <c r="BA1061" s="140"/>
      <c r="BB1061" s="140"/>
      <c r="BC1061" s="140"/>
      <c r="BD1061" s="140"/>
      <c r="BE1061" s="140"/>
    </row>
    <row r="1062" spans="1:57" outlineLevel="1" x14ac:dyDescent="0.2">
      <c r="A1062" s="234">
        <f>'Faults data'!A1062</f>
        <v>1045</v>
      </c>
      <c r="B1062" s="320">
        <f>'Faults data'!B1062</f>
        <v>0</v>
      </c>
      <c r="C1062" s="223">
        <f>IFERROR(MATCH('Faults data'!F1062,Lists!$C$11:$C$14,0),0)</f>
        <v>0</v>
      </c>
      <c r="D1062" s="216">
        <f>VALUE('Faults data'!I1062)</f>
        <v>0</v>
      </c>
      <c r="E1062" s="224">
        <f t="shared" si="137"/>
        <v>0</v>
      </c>
      <c r="F1062" s="224">
        <f>'Faults data'!M1062</f>
        <v>0</v>
      </c>
      <c r="G1062" s="224" t="str">
        <f>IF('Faults data'!N1062=$G$17,$G$17,".")</f>
        <v>.</v>
      </c>
      <c r="H1062" s="224" t="str">
        <f>IF(ISNUMBER('Faults data'!L1062),'Faults data'!L1062,".")</f>
        <v>.</v>
      </c>
      <c r="I1062" s="224">
        <f>IF('Faults data'!S1062=Lists!$F$11,0,1)</f>
        <v>1</v>
      </c>
      <c r="J1062" s="240" t="str">
        <f t="shared" si="132"/>
        <v>.</v>
      </c>
      <c r="K1062" s="241"/>
      <c r="L1062" s="230" t="str">
        <f t="shared" si="133"/>
        <v>.</v>
      </c>
      <c r="M1062" s="231" t="str">
        <f t="shared" si="134"/>
        <v>.</v>
      </c>
      <c r="N1062" s="231" t="str">
        <f t="shared" si="135"/>
        <v>.</v>
      </c>
      <c r="O1062" s="231" t="str">
        <f t="shared" si="136"/>
        <v>.</v>
      </c>
      <c r="P1062" s="232" t="str">
        <f t="shared" si="138"/>
        <v>.</v>
      </c>
      <c r="Q1062" s="233" t="str">
        <f t="shared" si="139"/>
        <v>.</v>
      </c>
      <c r="R1062" s="140"/>
      <c r="S1062" s="140"/>
      <c r="T1062" s="140"/>
      <c r="U1062" s="140"/>
      <c r="V1062" s="140"/>
      <c r="W1062" s="140"/>
      <c r="X1062" s="140"/>
      <c r="Y1062" s="140"/>
      <c r="Z1062" s="140"/>
      <c r="AA1062" s="140"/>
      <c r="AB1062" s="140"/>
      <c r="AC1062" s="140"/>
      <c r="AD1062" s="140"/>
      <c r="AE1062" s="140"/>
      <c r="AF1062" s="140"/>
      <c r="AG1062" s="140"/>
      <c r="AH1062" s="140"/>
      <c r="AI1062" s="140"/>
      <c r="AJ1062" s="140"/>
      <c r="AK1062" s="140"/>
      <c r="AL1062" s="140"/>
      <c r="AM1062" s="140"/>
      <c r="AN1062" s="140"/>
      <c r="AO1062" s="140"/>
      <c r="AP1062" s="140"/>
      <c r="AQ1062" s="140"/>
      <c r="AR1062" s="140"/>
      <c r="AS1062" s="140"/>
      <c r="AT1062" s="140"/>
      <c r="AU1062" s="140"/>
      <c r="AV1062" s="140"/>
      <c r="AW1062" s="140"/>
      <c r="AX1062" s="140"/>
      <c r="AY1062" s="140"/>
      <c r="AZ1062" s="140"/>
      <c r="BA1062" s="140"/>
      <c r="BB1062" s="140"/>
      <c r="BC1062" s="140"/>
      <c r="BD1062" s="140"/>
      <c r="BE1062" s="140"/>
    </row>
    <row r="1063" spans="1:57" outlineLevel="1" x14ac:dyDescent="0.2">
      <c r="A1063" s="234">
        <f>'Faults data'!A1063</f>
        <v>1046</v>
      </c>
      <c r="B1063" s="320">
        <f>'Faults data'!B1063</f>
        <v>0</v>
      </c>
      <c r="C1063" s="223">
        <f>IFERROR(MATCH('Faults data'!F1063,Lists!$C$11:$C$14,0),0)</f>
        <v>0</v>
      </c>
      <c r="D1063" s="216">
        <f>VALUE('Faults data'!I1063)</f>
        <v>0</v>
      </c>
      <c r="E1063" s="224">
        <f t="shared" si="137"/>
        <v>0</v>
      </c>
      <c r="F1063" s="224">
        <f>'Faults data'!M1063</f>
        <v>0</v>
      </c>
      <c r="G1063" s="224" t="str">
        <f>IF('Faults data'!N1063=$G$17,$G$17,".")</f>
        <v>.</v>
      </c>
      <c r="H1063" s="224" t="str">
        <f>IF(ISNUMBER('Faults data'!L1063),'Faults data'!L1063,".")</f>
        <v>.</v>
      </c>
      <c r="I1063" s="224">
        <f>IF('Faults data'!S1063=Lists!$F$11,0,1)</f>
        <v>1</v>
      </c>
      <c r="J1063" s="240" t="str">
        <f t="shared" si="132"/>
        <v>.</v>
      </c>
      <c r="K1063" s="241"/>
      <c r="L1063" s="230" t="str">
        <f t="shared" si="133"/>
        <v>.</v>
      </c>
      <c r="M1063" s="231" t="str">
        <f t="shared" si="134"/>
        <v>.</v>
      </c>
      <c r="N1063" s="231" t="str">
        <f t="shared" si="135"/>
        <v>.</v>
      </c>
      <c r="O1063" s="231" t="str">
        <f t="shared" si="136"/>
        <v>.</v>
      </c>
      <c r="P1063" s="232" t="str">
        <f t="shared" si="138"/>
        <v>.</v>
      </c>
      <c r="Q1063" s="233" t="str">
        <f t="shared" si="139"/>
        <v>.</v>
      </c>
      <c r="R1063" s="140"/>
      <c r="S1063" s="140"/>
      <c r="T1063" s="140"/>
      <c r="U1063" s="140"/>
      <c r="V1063" s="140"/>
      <c r="W1063" s="140"/>
      <c r="X1063" s="140"/>
      <c r="Y1063" s="140"/>
      <c r="Z1063" s="140"/>
      <c r="AA1063" s="140"/>
      <c r="AB1063" s="140"/>
      <c r="AC1063" s="140"/>
      <c r="AD1063" s="140"/>
      <c r="AE1063" s="140"/>
      <c r="AF1063" s="140"/>
      <c r="AG1063" s="140"/>
      <c r="AH1063" s="140"/>
      <c r="AI1063" s="140"/>
      <c r="AJ1063" s="140"/>
      <c r="AK1063" s="140"/>
      <c r="AL1063" s="140"/>
      <c r="AM1063" s="140"/>
      <c r="AN1063" s="140"/>
      <c r="AO1063" s="140"/>
      <c r="AP1063" s="140"/>
      <c r="AQ1063" s="140"/>
      <c r="AR1063" s="140"/>
      <c r="AS1063" s="140"/>
      <c r="AT1063" s="140"/>
      <c r="AU1063" s="140"/>
      <c r="AV1063" s="140"/>
      <c r="AW1063" s="140"/>
      <c r="AX1063" s="140"/>
      <c r="AY1063" s="140"/>
      <c r="AZ1063" s="140"/>
      <c r="BA1063" s="140"/>
      <c r="BB1063" s="140"/>
      <c r="BC1063" s="140"/>
      <c r="BD1063" s="140"/>
      <c r="BE1063" s="140"/>
    </row>
    <row r="1064" spans="1:57" outlineLevel="1" x14ac:dyDescent="0.2">
      <c r="A1064" s="234">
        <f>'Faults data'!A1064</f>
        <v>1047</v>
      </c>
      <c r="B1064" s="320">
        <f>'Faults data'!B1064</f>
        <v>0</v>
      </c>
      <c r="C1064" s="223">
        <f>IFERROR(MATCH('Faults data'!F1064,Lists!$C$11:$C$14,0),0)</f>
        <v>0</v>
      </c>
      <c r="D1064" s="216">
        <f>VALUE('Faults data'!I1064)</f>
        <v>0</v>
      </c>
      <c r="E1064" s="224">
        <f t="shared" si="137"/>
        <v>0</v>
      </c>
      <c r="F1064" s="224">
        <f>'Faults data'!M1064</f>
        <v>0</v>
      </c>
      <c r="G1064" s="224" t="str">
        <f>IF('Faults data'!N1064=$G$17,$G$17,".")</f>
        <v>.</v>
      </c>
      <c r="H1064" s="224" t="str">
        <f>IF(ISNUMBER('Faults data'!L1064),'Faults data'!L1064,".")</f>
        <v>.</v>
      </c>
      <c r="I1064" s="224">
        <f>IF('Faults data'!S1064=Lists!$F$11,0,1)</f>
        <v>1</v>
      </c>
      <c r="J1064" s="240" t="str">
        <f t="shared" si="132"/>
        <v>.</v>
      </c>
      <c r="K1064" s="241"/>
      <c r="L1064" s="230" t="str">
        <f t="shared" si="133"/>
        <v>.</v>
      </c>
      <c r="M1064" s="231" t="str">
        <f t="shared" si="134"/>
        <v>.</v>
      </c>
      <c r="N1064" s="231" t="str">
        <f t="shared" si="135"/>
        <v>.</v>
      </c>
      <c r="O1064" s="231" t="str">
        <f t="shared" si="136"/>
        <v>.</v>
      </c>
      <c r="P1064" s="232" t="str">
        <f t="shared" si="138"/>
        <v>.</v>
      </c>
      <c r="Q1064" s="233" t="str">
        <f t="shared" si="139"/>
        <v>.</v>
      </c>
      <c r="R1064" s="140"/>
      <c r="S1064" s="140"/>
      <c r="T1064" s="140"/>
      <c r="U1064" s="140"/>
      <c r="V1064" s="140"/>
      <c r="W1064" s="140"/>
      <c r="X1064" s="140"/>
      <c r="Y1064" s="140"/>
      <c r="Z1064" s="140"/>
      <c r="AA1064" s="140"/>
      <c r="AB1064" s="140"/>
      <c r="AC1064" s="140"/>
      <c r="AD1064" s="140"/>
      <c r="AE1064" s="140"/>
      <c r="AF1064" s="140"/>
      <c r="AG1064" s="140"/>
      <c r="AH1064" s="140"/>
      <c r="AI1064" s="140"/>
      <c r="AJ1064" s="140"/>
      <c r="AK1064" s="140"/>
      <c r="AL1064" s="140"/>
      <c r="AM1064" s="140"/>
      <c r="AN1064" s="140"/>
      <c r="AO1064" s="140"/>
      <c r="AP1064" s="140"/>
      <c r="AQ1064" s="140"/>
      <c r="AR1064" s="140"/>
      <c r="AS1064" s="140"/>
      <c r="AT1064" s="140"/>
      <c r="AU1064" s="140"/>
      <c r="AV1064" s="140"/>
      <c r="AW1064" s="140"/>
      <c r="AX1064" s="140"/>
      <c r="AY1064" s="140"/>
      <c r="AZ1064" s="140"/>
      <c r="BA1064" s="140"/>
      <c r="BB1064" s="140"/>
      <c r="BC1064" s="140"/>
      <c r="BD1064" s="140"/>
      <c r="BE1064" s="140"/>
    </row>
    <row r="1065" spans="1:57" outlineLevel="1" x14ac:dyDescent="0.2">
      <c r="A1065" s="234">
        <f>'Faults data'!A1065</f>
        <v>1048</v>
      </c>
      <c r="B1065" s="320">
        <f>'Faults data'!B1065</f>
        <v>0</v>
      </c>
      <c r="C1065" s="223">
        <f>IFERROR(MATCH('Faults data'!F1065,Lists!$C$11:$C$14,0),0)</f>
        <v>0</v>
      </c>
      <c r="D1065" s="216">
        <f>VALUE('Faults data'!I1065)</f>
        <v>0</v>
      </c>
      <c r="E1065" s="224">
        <f t="shared" si="137"/>
        <v>0</v>
      </c>
      <c r="F1065" s="224">
        <f>'Faults data'!M1065</f>
        <v>0</v>
      </c>
      <c r="G1065" s="224" t="str">
        <f>IF('Faults data'!N1065=$G$17,$G$17,".")</f>
        <v>.</v>
      </c>
      <c r="H1065" s="224" t="str">
        <f>IF(ISNUMBER('Faults data'!L1065),'Faults data'!L1065,".")</f>
        <v>.</v>
      </c>
      <c r="I1065" s="224">
        <f>IF('Faults data'!S1065=Lists!$F$11,0,1)</f>
        <v>1</v>
      </c>
      <c r="J1065" s="240" t="str">
        <f t="shared" si="132"/>
        <v>.</v>
      </c>
      <c r="K1065" s="241"/>
      <c r="L1065" s="230" t="str">
        <f t="shared" si="133"/>
        <v>.</v>
      </c>
      <c r="M1065" s="231" t="str">
        <f t="shared" si="134"/>
        <v>.</v>
      </c>
      <c r="N1065" s="231" t="str">
        <f t="shared" si="135"/>
        <v>.</v>
      </c>
      <c r="O1065" s="231" t="str">
        <f t="shared" si="136"/>
        <v>.</v>
      </c>
      <c r="P1065" s="232" t="str">
        <f t="shared" si="138"/>
        <v>.</v>
      </c>
      <c r="Q1065" s="233" t="str">
        <f t="shared" si="139"/>
        <v>.</v>
      </c>
      <c r="R1065" s="140"/>
      <c r="S1065" s="140"/>
      <c r="T1065" s="140"/>
      <c r="U1065" s="140"/>
      <c r="V1065" s="140"/>
      <c r="W1065" s="140"/>
      <c r="X1065" s="140"/>
      <c r="Y1065" s="140"/>
      <c r="Z1065" s="140"/>
      <c r="AA1065" s="140"/>
      <c r="AB1065" s="140"/>
      <c r="AC1065" s="140"/>
      <c r="AD1065" s="140"/>
      <c r="AE1065" s="140"/>
      <c r="AF1065" s="140"/>
      <c r="AG1065" s="140"/>
      <c r="AH1065" s="140"/>
      <c r="AI1065" s="140"/>
      <c r="AJ1065" s="140"/>
      <c r="AK1065" s="140"/>
      <c r="AL1065" s="140"/>
      <c r="AM1065" s="140"/>
      <c r="AN1065" s="140"/>
      <c r="AO1065" s="140"/>
      <c r="AP1065" s="140"/>
      <c r="AQ1065" s="140"/>
      <c r="AR1065" s="140"/>
      <c r="AS1065" s="140"/>
      <c r="AT1065" s="140"/>
      <c r="AU1065" s="140"/>
      <c r="AV1065" s="140"/>
      <c r="AW1065" s="140"/>
      <c r="AX1065" s="140"/>
      <c r="AY1065" s="140"/>
      <c r="AZ1065" s="140"/>
      <c r="BA1065" s="140"/>
      <c r="BB1065" s="140"/>
      <c r="BC1065" s="140"/>
      <c r="BD1065" s="140"/>
      <c r="BE1065" s="140"/>
    </row>
    <row r="1066" spans="1:57" outlineLevel="1" x14ac:dyDescent="0.2">
      <c r="A1066" s="234">
        <f>'Faults data'!A1066</f>
        <v>1049</v>
      </c>
      <c r="B1066" s="320">
        <f>'Faults data'!B1066</f>
        <v>0</v>
      </c>
      <c r="C1066" s="223">
        <f>IFERROR(MATCH('Faults data'!F1066,Lists!$C$11:$C$14,0),0)</f>
        <v>0</v>
      </c>
      <c r="D1066" s="216">
        <f>VALUE('Faults data'!I1066)</f>
        <v>0</v>
      </c>
      <c r="E1066" s="224">
        <f t="shared" si="137"/>
        <v>0</v>
      </c>
      <c r="F1066" s="224">
        <f>'Faults data'!M1066</f>
        <v>0</v>
      </c>
      <c r="G1066" s="224" t="str">
        <f>IF('Faults data'!N1066=$G$17,$G$17,".")</f>
        <v>.</v>
      </c>
      <c r="H1066" s="224" t="str">
        <f>IF(ISNUMBER('Faults data'!L1066),'Faults data'!L1066,".")</f>
        <v>.</v>
      </c>
      <c r="I1066" s="224">
        <f>IF('Faults data'!S1066=Lists!$F$11,0,1)</f>
        <v>1</v>
      </c>
      <c r="J1066" s="240" t="str">
        <f t="shared" si="132"/>
        <v>.</v>
      </c>
      <c r="K1066" s="241"/>
      <c r="L1066" s="230" t="str">
        <f t="shared" si="133"/>
        <v>.</v>
      </c>
      <c r="M1066" s="231" t="str">
        <f t="shared" si="134"/>
        <v>.</v>
      </c>
      <c r="N1066" s="231" t="str">
        <f t="shared" si="135"/>
        <v>.</v>
      </c>
      <c r="O1066" s="231" t="str">
        <f t="shared" si="136"/>
        <v>.</v>
      </c>
      <c r="P1066" s="232" t="str">
        <f t="shared" si="138"/>
        <v>.</v>
      </c>
      <c r="Q1066" s="233" t="str">
        <f t="shared" si="139"/>
        <v>.</v>
      </c>
      <c r="R1066" s="140"/>
      <c r="S1066" s="140"/>
      <c r="T1066" s="140"/>
      <c r="U1066" s="140"/>
      <c r="V1066" s="140"/>
      <c r="W1066" s="140"/>
      <c r="X1066" s="140"/>
      <c r="Y1066" s="140"/>
      <c r="Z1066" s="140"/>
      <c r="AA1066" s="140"/>
      <c r="AB1066" s="140"/>
      <c r="AC1066" s="140"/>
      <c r="AD1066" s="140"/>
      <c r="AE1066" s="140"/>
      <c r="AF1066" s="140"/>
      <c r="AG1066" s="140"/>
      <c r="AH1066" s="140"/>
      <c r="AI1066" s="140"/>
      <c r="AJ1066" s="140"/>
      <c r="AK1066" s="140"/>
      <c r="AL1066" s="140"/>
      <c r="AM1066" s="140"/>
      <c r="AN1066" s="140"/>
      <c r="AO1066" s="140"/>
      <c r="AP1066" s="140"/>
      <c r="AQ1066" s="140"/>
      <c r="AR1066" s="140"/>
      <c r="AS1066" s="140"/>
      <c r="AT1066" s="140"/>
      <c r="AU1066" s="140"/>
      <c r="AV1066" s="140"/>
      <c r="AW1066" s="140"/>
      <c r="AX1066" s="140"/>
      <c r="AY1066" s="140"/>
      <c r="AZ1066" s="140"/>
      <c r="BA1066" s="140"/>
      <c r="BB1066" s="140"/>
      <c r="BC1066" s="140"/>
      <c r="BD1066" s="140"/>
      <c r="BE1066" s="140"/>
    </row>
    <row r="1067" spans="1:57" outlineLevel="1" x14ac:dyDescent="0.2">
      <c r="A1067" s="234">
        <f>'Faults data'!A1067</f>
        <v>1050</v>
      </c>
      <c r="B1067" s="320">
        <f>'Faults data'!B1067</f>
        <v>0</v>
      </c>
      <c r="C1067" s="223">
        <f>IFERROR(MATCH('Faults data'!F1067,Lists!$C$11:$C$14,0),0)</f>
        <v>0</v>
      </c>
      <c r="D1067" s="216">
        <f>VALUE('Faults data'!I1067)</f>
        <v>0</v>
      </c>
      <c r="E1067" s="224">
        <f t="shared" si="137"/>
        <v>0</v>
      </c>
      <c r="F1067" s="224">
        <f>'Faults data'!M1067</f>
        <v>0</v>
      </c>
      <c r="G1067" s="224" t="str">
        <f>IF('Faults data'!N1067=$G$17,$G$17,".")</f>
        <v>.</v>
      </c>
      <c r="H1067" s="224" t="str">
        <f>IF(ISNUMBER('Faults data'!L1067),'Faults data'!L1067,".")</f>
        <v>.</v>
      </c>
      <c r="I1067" s="224">
        <f>IF('Faults data'!S1067=Lists!$F$11,0,1)</f>
        <v>1</v>
      </c>
      <c r="J1067" s="240" t="str">
        <f t="shared" si="132"/>
        <v>.</v>
      </c>
      <c r="K1067" s="241"/>
      <c r="L1067" s="230" t="str">
        <f t="shared" si="133"/>
        <v>.</v>
      </c>
      <c r="M1067" s="231" t="str">
        <f t="shared" si="134"/>
        <v>.</v>
      </c>
      <c r="N1067" s="231" t="str">
        <f t="shared" si="135"/>
        <v>.</v>
      </c>
      <c r="O1067" s="231" t="str">
        <f t="shared" si="136"/>
        <v>.</v>
      </c>
      <c r="P1067" s="232" t="str">
        <f t="shared" si="138"/>
        <v>.</v>
      </c>
      <c r="Q1067" s="233" t="str">
        <f t="shared" si="139"/>
        <v>.</v>
      </c>
      <c r="R1067" s="140"/>
      <c r="S1067" s="140"/>
      <c r="T1067" s="140"/>
      <c r="U1067" s="140"/>
      <c r="V1067" s="140"/>
      <c r="W1067" s="140"/>
      <c r="X1067" s="140"/>
      <c r="Y1067" s="140"/>
      <c r="Z1067" s="140"/>
      <c r="AA1067" s="140"/>
      <c r="AB1067" s="140"/>
      <c r="AC1067" s="140"/>
      <c r="AD1067" s="140"/>
      <c r="AE1067" s="140"/>
      <c r="AF1067" s="140"/>
      <c r="AG1067" s="140"/>
      <c r="AH1067" s="140"/>
      <c r="AI1067" s="140"/>
      <c r="AJ1067" s="140"/>
      <c r="AK1067" s="140"/>
      <c r="AL1067" s="140"/>
      <c r="AM1067" s="140"/>
      <c r="AN1067" s="140"/>
      <c r="AO1067" s="140"/>
      <c r="AP1067" s="140"/>
      <c r="AQ1067" s="140"/>
      <c r="AR1067" s="140"/>
      <c r="AS1067" s="140"/>
      <c r="AT1067" s="140"/>
      <c r="AU1067" s="140"/>
      <c r="AV1067" s="140"/>
      <c r="AW1067" s="140"/>
      <c r="AX1067" s="140"/>
      <c r="AY1067" s="140"/>
      <c r="AZ1067" s="140"/>
      <c r="BA1067" s="140"/>
      <c r="BB1067" s="140"/>
      <c r="BC1067" s="140"/>
      <c r="BD1067" s="140"/>
      <c r="BE1067" s="140"/>
    </row>
    <row r="1068" spans="1:57" outlineLevel="1" x14ac:dyDescent="0.2">
      <c r="A1068" s="234">
        <f>'Faults data'!A1068</f>
        <v>1051</v>
      </c>
      <c r="B1068" s="320">
        <f>'Faults data'!B1068</f>
        <v>0</v>
      </c>
      <c r="C1068" s="223">
        <f>IFERROR(MATCH('Faults data'!F1068,Lists!$C$11:$C$14,0),0)</f>
        <v>0</v>
      </c>
      <c r="D1068" s="216">
        <f>VALUE('Faults data'!I1068)</f>
        <v>0</v>
      </c>
      <c r="E1068" s="224">
        <f t="shared" si="137"/>
        <v>0</v>
      </c>
      <c r="F1068" s="224">
        <f>'Faults data'!M1068</f>
        <v>0</v>
      </c>
      <c r="G1068" s="224" t="str">
        <f>IF('Faults data'!N1068=$G$17,$G$17,".")</f>
        <v>.</v>
      </c>
      <c r="H1068" s="224" t="str">
        <f>IF(ISNUMBER('Faults data'!L1068),'Faults data'!L1068,".")</f>
        <v>.</v>
      </c>
      <c r="I1068" s="224">
        <f>IF('Faults data'!S1068=Lists!$F$11,0,1)</f>
        <v>1</v>
      </c>
      <c r="J1068" s="240" t="str">
        <f t="shared" si="132"/>
        <v>.</v>
      </c>
      <c r="K1068" s="241"/>
      <c r="L1068" s="230" t="str">
        <f t="shared" si="133"/>
        <v>.</v>
      </c>
      <c r="M1068" s="231" t="str">
        <f t="shared" si="134"/>
        <v>.</v>
      </c>
      <c r="N1068" s="231" t="str">
        <f t="shared" si="135"/>
        <v>.</v>
      </c>
      <c r="O1068" s="231" t="str">
        <f t="shared" si="136"/>
        <v>.</v>
      </c>
      <c r="P1068" s="232" t="str">
        <f t="shared" si="138"/>
        <v>.</v>
      </c>
      <c r="Q1068" s="233" t="str">
        <f t="shared" si="139"/>
        <v>.</v>
      </c>
      <c r="R1068" s="140"/>
      <c r="S1068" s="140"/>
      <c r="T1068" s="140"/>
      <c r="U1068" s="140"/>
      <c r="V1068" s="140"/>
      <c r="W1068" s="140"/>
      <c r="X1068" s="140"/>
      <c r="Y1068" s="140"/>
      <c r="Z1068" s="140"/>
      <c r="AA1068" s="140"/>
      <c r="AB1068" s="140"/>
      <c r="AC1068" s="140"/>
      <c r="AD1068" s="140"/>
      <c r="AE1068" s="140"/>
      <c r="AF1068" s="140"/>
      <c r="AG1068" s="140"/>
      <c r="AH1068" s="140"/>
      <c r="AI1068" s="140"/>
      <c r="AJ1068" s="140"/>
      <c r="AK1068" s="140"/>
      <c r="AL1068" s="140"/>
      <c r="AM1068" s="140"/>
      <c r="AN1068" s="140"/>
      <c r="AO1068" s="140"/>
      <c r="AP1068" s="140"/>
      <c r="AQ1068" s="140"/>
      <c r="AR1068" s="140"/>
      <c r="AS1068" s="140"/>
      <c r="AT1068" s="140"/>
      <c r="AU1068" s="140"/>
      <c r="AV1068" s="140"/>
      <c r="AW1068" s="140"/>
      <c r="AX1068" s="140"/>
      <c r="AY1068" s="140"/>
      <c r="AZ1068" s="140"/>
      <c r="BA1068" s="140"/>
      <c r="BB1068" s="140"/>
      <c r="BC1068" s="140"/>
      <c r="BD1068" s="140"/>
      <c r="BE1068" s="140"/>
    </row>
    <row r="1069" spans="1:57" outlineLevel="1" x14ac:dyDescent="0.2">
      <c r="A1069" s="234">
        <f>'Faults data'!A1069</f>
        <v>1052</v>
      </c>
      <c r="B1069" s="320">
        <f>'Faults data'!B1069</f>
        <v>0</v>
      </c>
      <c r="C1069" s="223">
        <f>IFERROR(MATCH('Faults data'!F1069,Lists!$C$11:$C$14,0),0)</f>
        <v>0</v>
      </c>
      <c r="D1069" s="216">
        <f>VALUE('Faults data'!I1069)</f>
        <v>0</v>
      </c>
      <c r="E1069" s="224">
        <f t="shared" si="137"/>
        <v>0</v>
      </c>
      <c r="F1069" s="224">
        <f>'Faults data'!M1069</f>
        <v>0</v>
      </c>
      <c r="G1069" s="224" t="str">
        <f>IF('Faults data'!N1069=$G$17,$G$17,".")</f>
        <v>.</v>
      </c>
      <c r="H1069" s="224" t="str">
        <f>IF(ISNUMBER('Faults data'!L1069),'Faults data'!L1069,".")</f>
        <v>.</v>
      </c>
      <c r="I1069" s="224">
        <f>IF('Faults data'!S1069=Lists!$F$11,0,1)</f>
        <v>1</v>
      </c>
      <c r="J1069" s="240" t="str">
        <f t="shared" si="132"/>
        <v>.</v>
      </c>
      <c r="K1069" s="241"/>
      <c r="L1069" s="230" t="str">
        <f t="shared" si="133"/>
        <v>.</v>
      </c>
      <c r="M1069" s="231" t="str">
        <f t="shared" si="134"/>
        <v>.</v>
      </c>
      <c r="N1069" s="231" t="str">
        <f t="shared" si="135"/>
        <v>.</v>
      </c>
      <c r="O1069" s="231" t="str">
        <f t="shared" si="136"/>
        <v>.</v>
      </c>
      <c r="P1069" s="232" t="str">
        <f t="shared" si="138"/>
        <v>.</v>
      </c>
      <c r="Q1069" s="233" t="str">
        <f t="shared" si="139"/>
        <v>.</v>
      </c>
      <c r="R1069" s="140"/>
      <c r="S1069" s="140"/>
      <c r="T1069" s="140"/>
      <c r="U1069" s="140"/>
      <c r="V1069" s="140"/>
      <c r="W1069" s="140"/>
      <c r="X1069" s="140"/>
      <c r="Y1069" s="140"/>
      <c r="Z1069" s="140"/>
      <c r="AA1069" s="140"/>
      <c r="AB1069" s="140"/>
      <c r="AC1069" s="140"/>
      <c r="AD1069" s="140"/>
      <c r="AE1069" s="140"/>
      <c r="AF1069" s="140"/>
      <c r="AG1069" s="140"/>
      <c r="AH1069" s="140"/>
      <c r="AI1069" s="140"/>
      <c r="AJ1069" s="140"/>
      <c r="AK1069" s="140"/>
      <c r="AL1069" s="140"/>
      <c r="AM1069" s="140"/>
      <c r="AN1069" s="140"/>
      <c r="AO1069" s="140"/>
      <c r="AP1069" s="140"/>
      <c r="AQ1069" s="140"/>
      <c r="AR1069" s="140"/>
      <c r="AS1069" s="140"/>
      <c r="AT1069" s="140"/>
      <c r="AU1069" s="140"/>
      <c r="AV1069" s="140"/>
      <c r="AW1069" s="140"/>
      <c r="AX1069" s="140"/>
      <c r="AY1069" s="140"/>
      <c r="AZ1069" s="140"/>
      <c r="BA1069" s="140"/>
      <c r="BB1069" s="140"/>
      <c r="BC1069" s="140"/>
      <c r="BD1069" s="140"/>
      <c r="BE1069" s="140"/>
    </row>
    <row r="1070" spans="1:57" outlineLevel="1" x14ac:dyDescent="0.2">
      <c r="A1070" s="234">
        <f>'Faults data'!A1070</f>
        <v>1053</v>
      </c>
      <c r="B1070" s="320">
        <f>'Faults data'!B1070</f>
        <v>0</v>
      </c>
      <c r="C1070" s="223">
        <f>IFERROR(MATCH('Faults data'!F1070,Lists!$C$11:$C$14,0),0)</f>
        <v>0</v>
      </c>
      <c r="D1070" s="216">
        <f>VALUE('Faults data'!I1070)</f>
        <v>0</v>
      </c>
      <c r="E1070" s="224">
        <f t="shared" si="137"/>
        <v>0</v>
      </c>
      <c r="F1070" s="224">
        <f>'Faults data'!M1070</f>
        <v>0</v>
      </c>
      <c r="G1070" s="224" t="str">
        <f>IF('Faults data'!N1070=$G$17,$G$17,".")</f>
        <v>.</v>
      </c>
      <c r="H1070" s="224" t="str">
        <f>IF(ISNUMBER('Faults data'!L1070),'Faults data'!L1070,".")</f>
        <v>.</v>
      </c>
      <c r="I1070" s="224">
        <f>IF('Faults data'!S1070=Lists!$F$11,0,1)</f>
        <v>1</v>
      </c>
      <c r="J1070" s="240" t="str">
        <f t="shared" si="132"/>
        <v>.</v>
      </c>
      <c r="K1070" s="241"/>
      <c r="L1070" s="230" t="str">
        <f t="shared" si="133"/>
        <v>.</v>
      </c>
      <c r="M1070" s="231" t="str">
        <f t="shared" si="134"/>
        <v>.</v>
      </c>
      <c r="N1070" s="231" t="str">
        <f t="shared" si="135"/>
        <v>.</v>
      </c>
      <c r="O1070" s="231" t="str">
        <f t="shared" si="136"/>
        <v>.</v>
      </c>
      <c r="P1070" s="232" t="str">
        <f t="shared" si="138"/>
        <v>.</v>
      </c>
      <c r="Q1070" s="233" t="str">
        <f t="shared" si="139"/>
        <v>.</v>
      </c>
      <c r="R1070" s="140"/>
      <c r="S1070" s="140"/>
      <c r="T1070" s="140"/>
      <c r="U1070" s="140"/>
      <c r="V1070" s="140"/>
      <c r="W1070" s="140"/>
      <c r="X1070" s="140"/>
      <c r="Y1070" s="140"/>
      <c r="Z1070" s="140"/>
      <c r="AA1070" s="140"/>
      <c r="AB1070" s="140"/>
      <c r="AC1070" s="140"/>
      <c r="AD1070" s="140"/>
      <c r="AE1070" s="140"/>
      <c r="AF1070" s="140"/>
      <c r="AG1070" s="140"/>
      <c r="AH1070" s="140"/>
      <c r="AI1070" s="140"/>
      <c r="AJ1070" s="140"/>
      <c r="AK1070" s="140"/>
      <c r="AL1070" s="140"/>
      <c r="AM1070" s="140"/>
      <c r="AN1070" s="140"/>
      <c r="AO1070" s="140"/>
      <c r="AP1070" s="140"/>
      <c r="AQ1070" s="140"/>
      <c r="AR1070" s="140"/>
      <c r="AS1070" s="140"/>
      <c r="AT1070" s="140"/>
      <c r="AU1070" s="140"/>
      <c r="AV1070" s="140"/>
      <c r="AW1070" s="140"/>
      <c r="AX1070" s="140"/>
      <c r="AY1070" s="140"/>
      <c r="AZ1070" s="140"/>
      <c r="BA1070" s="140"/>
      <c r="BB1070" s="140"/>
      <c r="BC1070" s="140"/>
      <c r="BD1070" s="140"/>
      <c r="BE1070" s="140"/>
    </row>
    <row r="1071" spans="1:57" outlineLevel="1" x14ac:dyDescent="0.2">
      <c r="A1071" s="234">
        <f>'Faults data'!A1071</f>
        <v>1054</v>
      </c>
      <c r="B1071" s="320">
        <f>'Faults data'!B1071</f>
        <v>0</v>
      </c>
      <c r="C1071" s="223">
        <f>IFERROR(MATCH('Faults data'!F1071,Lists!$C$11:$C$14,0),0)</f>
        <v>0</v>
      </c>
      <c r="D1071" s="216">
        <f>VALUE('Faults data'!I1071)</f>
        <v>0</v>
      </c>
      <c r="E1071" s="224">
        <f t="shared" si="137"/>
        <v>0</v>
      </c>
      <c r="F1071" s="224">
        <f>'Faults data'!M1071</f>
        <v>0</v>
      </c>
      <c r="G1071" s="224" t="str">
        <f>IF('Faults data'!N1071=$G$17,$G$17,".")</f>
        <v>.</v>
      </c>
      <c r="H1071" s="224" t="str">
        <f>IF(ISNUMBER('Faults data'!L1071),'Faults data'!L1071,".")</f>
        <v>.</v>
      </c>
      <c r="I1071" s="224">
        <f>IF('Faults data'!S1071=Lists!$F$11,0,1)</f>
        <v>1</v>
      </c>
      <c r="J1071" s="240" t="str">
        <f t="shared" si="132"/>
        <v>.</v>
      </c>
      <c r="K1071" s="241"/>
      <c r="L1071" s="230" t="str">
        <f t="shared" si="133"/>
        <v>.</v>
      </c>
      <c r="M1071" s="231" t="str">
        <f t="shared" si="134"/>
        <v>.</v>
      </c>
      <c r="N1071" s="231" t="str">
        <f t="shared" si="135"/>
        <v>.</v>
      </c>
      <c r="O1071" s="231" t="str">
        <f t="shared" si="136"/>
        <v>.</v>
      </c>
      <c r="P1071" s="232" t="str">
        <f t="shared" si="138"/>
        <v>.</v>
      </c>
      <c r="Q1071" s="233" t="str">
        <f t="shared" si="139"/>
        <v>.</v>
      </c>
      <c r="R1071" s="140"/>
      <c r="S1071" s="140"/>
      <c r="T1071" s="140"/>
      <c r="U1071" s="140"/>
      <c r="V1071" s="140"/>
      <c r="W1071" s="140"/>
      <c r="X1071" s="140"/>
      <c r="Y1071" s="140"/>
      <c r="Z1071" s="140"/>
      <c r="AA1071" s="140"/>
      <c r="AB1071" s="140"/>
      <c r="AC1071" s="140"/>
      <c r="AD1071" s="140"/>
      <c r="AE1071" s="140"/>
      <c r="AF1071" s="140"/>
      <c r="AG1071" s="140"/>
      <c r="AH1071" s="140"/>
      <c r="AI1071" s="140"/>
      <c r="AJ1071" s="140"/>
      <c r="AK1071" s="140"/>
      <c r="AL1071" s="140"/>
      <c r="AM1071" s="140"/>
      <c r="AN1071" s="140"/>
      <c r="AO1071" s="140"/>
      <c r="AP1071" s="140"/>
      <c r="AQ1071" s="140"/>
      <c r="AR1071" s="140"/>
      <c r="AS1071" s="140"/>
      <c r="AT1071" s="140"/>
      <c r="AU1071" s="140"/>
      <c r="AV1071" s="140"/>
      <c r="AW1071" s="140"/>
      <c r="AX1071" s="140"/>
      <c r="AY1071" s="140"/>
      <c r="AZ1071" s="140"/>
      <c r="BA1071" s="140"/>
      <c r="BB1071" s="140"/>
      <c r="BC1071" s="140"/>
      <c r="BD1071" s="140"/>
      <c r="BE1071" s="140"/>
    </row>
    <row r="1072" spans="1:57" outlineLevel="1" x14ac:dyDescent="0.2">
      <c r="A1072" s="234">
        <f>'Faults data'!A1072</f>
        <v>1055</v>
      </c>
      <c r="B1072" s="320">
        <f>'Faults data'!B1072</f>
        <v>0</v>
      </c>
      <c r="C1072" s="223">
        <f>IFERROR(MATCH('Faults data'!F1072,Lists!$C$11:$C$14,0),0)</f>
        <v>0</v>
      </c>
      <c r="D1072" s="216">
        <f>VALUE('Faults data'!I1072)</f>
        <v>0</v>
      </c>
      <c r="E1072" s="224">
        <f t="shared" si="137"/>
        <v>0</v>
      </c>
      <c r="F1072" s="224">
        <f>'Faults data'!M1072</f>
        <v>0</v>
      </c>
      <c r="G1072" s="224" t="str">
        <f>IF('Faults data'!N1072=$G$17,$G$17,".")</f>
        <v>.</v>
      </c>
      <c r="H1072" s="224" t="str">
        <f>IF(ISNUMBER('Faults data'!L1072),'Faults data'!L1072,".")</f>
        <v>.</v>
      </c>
      <c r="I1072" s="224">
        <f>IF('Faults data'!S1072=Lists!$F$11,0,1)</f>
        <v>1</v>
      </c>
      <c r="J1072" s="240" t="str">
        <f t="shared" si="132"/>
        <v>.</v>
      </c>
      <c r="K1072" s="241"/>
      <c r="L1072" s="230" t="str">
        <f t="shared" si="133"/>
        <v>.</v>
      </c>
      <c r="M1072" s="231" t="str">
        <f t="shared" si="134"/>
        <v>.</v>
      </c>
      <c r="N1072" s="231" t="str">
        <f t="shared" si="135"/>
        <v>.</v>
      </c>
      <c r="O1072" s="231" t="str">
        <f t="shared" si="136"/>
        <v>.</v>
      </c>
      <c r="P1072" s="232" t="str">
        <f t="shared" si="138"/>
        <v>.</v>
      </c>
      <c r="Q1072" s="233" t="str">
        <f t="shared" si="139"/>
        <v>.</v>
      </c>
      <c r="R1072" s="140"/>
      <c r="S1072" s="140"/>
      <c r="T1072" s="140"/>
      <c r="U1072" s="140"/>
      <c r="V1072" s="140"/>
      <c r="W1072" s="140"/>
      <c r="X1072" s="140"/>
      <c r="Y1072" s="140"/>
      <c r="Z1072" s="140"/>
      <c r="AA1072" s="140"/>
      <c r="AB1072" s="140"/>
      <c r="AC1072" s="140"/>
      <c r="AD1072" s="140"/>
      <c r="AE1072" s="140"/>
      <c r="AF1072" s="140"/>
      <c r="AG1072" s="140"/>
      <c r="AH1072" s="140"/>
      <c r="AI1072" s="140"/>
      <c r="AJ1072" s="140"/>
      <c r="AK1072" s="140"/>
      <c r="AL1072" s="140"/>
      <c r="AM1072" s="140"/>
      <c r="AN1072" s="140"/>
      <c r="AO1072" s="140"/>
      <c r="AP1072" s="140"/>
      <c r="AQ1072" s="140"/>
      <c r="AR1072" s="140"/>
      <c r="AS1072" s="140"/>
      <c r="AT1072" s="140"/>
      <c r="AU1072" s="140"/>
      <c r="AV1072" s="140"/>
      <c r="AW1072" s="140"/>
      <c r="AX1072" s="140"/>
      <c r="AY1072" s="140"/>
      <c r="AZ1072" s="140"/>
      <c r="BA1072" s="140"/>
      <c r="BB1072" s="140"/>
      <c r="BC1072" s="140"/>
      <c r="BD1072" s="140"/>
      <c r="BE1072" s="140"/>
    </row>
    <row r="1073" spans="1:57" outlineLevel="1" x14ac:dyDescent="0.2">
      <c r="A1073" s="234">
        <f>'Faults data'!A1073</f>
        <v>1056</v>
      </c>
      <c r="B1073" s="320">
        <f>'Faults data'!B1073</f>
        <v>0</v>
      </c>
      <c r="C1073" s="223">
        <f>IFERROR(MATCH('Faults data'!F1073,Lists!$C$11:$C$14,0),0)</f>
        <v>0</v>
      </c>
      <c r="D1073" s="216">
        <f>VALUE('Faults data'!I1073)</f>
        <v>0</v>
      </c>
      <c r="E1073" s="224">
        <f t="shared" si="137"/>
        <v>0</v>
      </c>
      <c r="F1073" s="224">
        <f>'Faults data'!M1073</f>
        <v>0</v>
      </c>
      <c r="G1073" s="224" t="str">
        <f>IF('Faults data'!N1073=$G$17,$G$17,".")</f>
        <v>.</v>
      </c>
      <c r="H1073" s="224" t="str">
        <f>IF(ISNUMBER('Faults data'!L1073),'Faults data'!L1073,".")</f>
        <v>.</v>
      </c>
      <c r="I1073" s="224">
        <f>IF('Faults data'!S1073=Lists!$F$11,0,1)</f>
        <v>1</v>
      </c>
      <c r="J1073" s="240" t="str">
        <f t="shared" si="132"/>
        <v>.</v>
      </c>
      <c r="K1073" s="241"/>
      <c r="L1073" s="230" t="str">
        <f t="shared" si="133"/>
        <v>.</v>
      </c>
      <c r="M1073" s="231" t="str">
        <f t="shared" si="134"/>
        <v>.</v>
      </c>
      <c r="N1073" s="231" t="str">
        <f t="shared" si="135"/>
        <v>.</v>
      </c>
      <c r="O1073" s="231" t="str">
        <f t="shared" si="136"/>
        <v>.</v>
      </c>
      <c r="P1073" s="232" t="str">
        <f t="shared" si="138"/>
        <v>.</v>
      </c>
      <c r="Q1073" s="233" t="str">
        <f t="shared" si="139"/>
        <v>.</v>
      </c>
      <c r="R1073" s="140"/>
      <c r="S1073" s="140"/>
      <c r="T1073" s="140"/>
      <c r="U1073" s="140"/>
      <c r="V1073" s="140"/>
      <c r="W1073" s="140"/>
      <c r="X1073" s="140"/>
      <c r="Y1073" s="140"/>
      <c r="Z1073" s="140"/>
      <c r="AA1073" s="140"/>
      <c r="AB1073" s="140"/>
      <c r="AC1073" s="140"/>
      <c r="AD1073" s="140"/>
      <c r="AE1073" s="140"/>
      <c r="AF1073" s="140"/>
      <c r="AG1073" s="140"/>
      <c r="AH1073" s="140"/>
      <c r="AI1073" s="140"/>
      <c r="AJ1073" s="140"/>
      <c r="AK1073" s="140"/>
      <c r="AL1073" s="140"/>
      <c r="AM1073" s="140"/>
      <c r="AN1073" s="140"/>
      <c r="AO1073" s="140"/>
      <c r="AP1073" s="140"/>
      <c r="AQ1073" s="140"/>
      <c r="AR1073" s="140"/>
      <c r="AS1073" s="140"/>
      <c r="AT1073" s="140"/>
      <c r="AU1073" s="140"/>
      <c r="AV1073" s="140"/>
      <c r="AW1073" s="140"/>
      <c r="AX1073" s="140"/>
      <c r="AY1073" s="140"/>
      <c r="AZ1073" s="140"/>
      <c r="BA1073" s="140"/>
      <c r="BB1073" s="140"/>
      <c r="BC1073" s="140"/>
      <c r="BD1073" s="140"/>
      <c r="BE1073" s="140"/>
    </row>
    <row r="1074" spans="1:57" outlineLevel="1" x14ac:dyDescent="0.2">
      <c r="A1074" s="234">
        <f>'Faults data'!A1074</f>
        <v>1057</v>
      </c>
      <c r="B1074" s="320">
        <f>'Faults data'!B1074</f>
        <v>0</v>
      </c>
      <c r="C1074" s="223">
        <f>IFERROR(MATCH('Faults data'!F1074,Lists!$C$11:$C$14,0),0)</f>
        <v>0</v>
      </c>
      <c r="D1074" s="216">
        <f>VALUE('Faults data'!I1074)</f>
        <v>0</v>
      </c>
      <c r="E1074" s="224">
        <f t="shared" si="137"/>
        <v>0</v>
      </c>
      <c r="F1074" s="224">
        <f>'Faults data'!M1074</f>
        <v>0</v>
      </c>
      <c r="G1074" s="224" t="str">
        <f>IF('Faults data'!N1074=$G$17,$G$17,".")</f>
        <v>.</v>
      </c>
      <c r="H1074" s="224" t="str">
        <f>IF(ISNUMBER('Faults data'!L1074),'Faults data'!L1074,".")</f>
        <v>.</v>
      </c>
      <c r="I1074" s="224">
        <f>IF('Faults data'!S1074=Lists!$F$11,0,1)</f>
        <v>1</v>
      </c>
      <c r="J1074" s="240" t="str">
        <f t="shared" si="132"/>
        <v>.</v>
      </c>
      <c r="K1074" s="241"/>
      <c r="L1074" s="230" t="str">
        <f t="shared" si="133"/>
        <v>.</v>
      </c>
      <c r="M1074" s="231" t="str">
        <f t="shared" si="134"/>
        <v>.</v>
      </c>
      <c r="N1074" s="231" t="str">
        <f t="shared" si="135"/>
        <v>.</v>
      </c>
      <c r="O1074" s="231" t="str">
        <f t="shared" si="136"/>
        <v>.</v>
      </c>
      <c r="P1074" s="232" t="str">
        <f t="shared" si="138"/>
        <v>.</v>
      </c>
      <c r="Q1074" s="233" t="str">
        <f t="shared" si="139"/>
        <v>.</v>
      </c>
      <c r="R1074" s="140"/>
      <c r="S1074" s="140"/>
      <c r="T1074" s="140"/>
      <c r="U1074" s="140"/>
      <c r="V1074" s="140"/>
      <c r="W1074" s="140"/>
      <c r="X1074" s="140"/>
      <c r="Y1074" s="140"/>
      <c r="Z1074" s="140"/>
      <c r="AA1074" s="140"/>
      <c r="AB1074" s="140"/>
      <c r="AC1074" s="140"/>
      <c r="AD1074" s="140"/>
      <c r="AE1074" s="140"/>
      <c r="AF1074" s="140"/>
      <c r="AG1074" s="140"/>
      <c r="AH1074" s="140"/>
      <c r="AI1074" s="140"/>
      <c r="AJ1074" s="140"/>
      <c r="AK1074" s="140"/>
      <c r="AL1074" s="140"/>
      <c r="AM1074" s="140"/>
      <c r="AN1074" s="140"/>
      <c r="AO1074" s="140"/>
      <c r="AP1074" s="140"/>
      <c r="AQ1074" s="140"/>
      <c r="AR1074" s="140"/>
      <c r="AS1074" s="140"/>
      <c r="AT1074" s="140"/>
      <c r="AU1074" s="140"/>
      <c r="AV1074" s="140"/>
      <c r="AW1074" s="140"/>
      <c r="AX1074" s="140"/>
      <c r="AY1074" s="140"/>
      <c r="AZ1074" s="140"/>
      <c r="BA1074" s="140"/>
      <c r="BB1074" s="140"/>
      <c r="BC1074" s="140"/>
      <c r="BD1074" s="140"/>
      <c r="BE1074" s="140"/>
    </row>
    <row r="1075" spans="1:57" outlineLevel="1" x14ac:dyDescent="0.2">
      <c r="A1075" s="234">
        <f>'Faults data'!A1075</f>
        <v>1058</v>
      </c>
      <c r="B1075" s="320">
        <f>'Faults data'!B1075</f>
        <v>0</v>
      </c>
      <c r="C1075" s="223">
        <f>IFERROR(MATCH('Faults data'!F1075,Lists!$C$11:$C$14,0),0)</f>
        <v>0</v>
      </c>
      <c r="D1075" s="216">
        <f>VALUE('Faults data'!I1075)</f>
        <v>0</v>
      </c>
      <c r="E1075" s="224">
        <f t="shared" si="137"/>
        <v>0</v>
      </c>
      <c r="F1075" s="224">
        <f>'Faults data'!M1075</f>
        <v>0</v>
      </c>
      <c r="G1075" s="224" t="str">
        <f>IF('Faults data'!N1075=$G$17,$G$17,".")</f>
        <v>.</v>
      </c>
      <c r="H1075" s="224" t="str">
        <f>IF(ISNUMBER('Faults data'!L1075),'Faults data'!L1075,".")</f>
        <v>.</v>
      </c>
      <c r="I1075" s="224">
        <f>IF('Faults data'!S1075=Lists!$F$11,0,1)</f>
        <v>1</v>
      </c>
      <c r="J1075" s="240" t="str">
        <f t="shared" si="132"/>
        <v>.</v>
      </c>
      <c r="K1075" s="241"/>
      <c r="L1075" s="230" t="str">
        <f t="shared" si="133"/>
        <v>.</v>
      </c>
      <c r="M1075" s="231" t="str">
        <f t="shared" si="134"/>
        <v>.</v>
      </c>
      <c r="N1075" s="231" t="str">
        <f t="shared" si="135"/>
        <v>.</v>
      </c>
      <c r="O1075" s="231" t="str">
        <f t="shared" si="136"/>
        <v>.</v>
      </c>
      <c r="P1075" s="232" t="str">
        <f t="shared" si="138"/>
        <v>.</v>
      </c>
      <c r="Q1075" s="233" t="str">
        <f t="shared" si="139"/>
        <v>.</v>
      </c>
      <c r="R1075" s="140"/>
      <c r="S1075" s="140"/>
      <c r="T1075" s="140"/>
      <c r="U1075" s="140"/>
      <c r="V1075" s="140"/>
      <c r="W1075" s="140"/>
      <c r="X1075" s="140"/>
      <c r="Y1075" s="140"/>
      <c r="Z1075" s="140"/>
      <c r="AA1075" s="140"/>
      <c r="AB1075" s="140"/>
      <c r="AC1075" s="140"/>
      <c r="AD1075" s="140"/>
      <c r="AE1075" s="140"/>
      <c r="AF1075" s="140"/>
      <c r="AG1075" s="140"/>
      <c r="AH1075" s="140"/>
      <c r="AI1075" s="140"/>
      <c r="AJ1075" s="140"/>
      <c r="AK1075" s="140"/>
      <c r="AL1075" s="140"/>
      <c r="AM1075" s="140"/>
      <c r="AN1075" s="140"/>
      <c r="AO1075" s="140"/>
      <c r="AP1075" s="140"/>
      <c r="AQ1075" s="140"/>
      <c r="AR1075" s="140"/>
      <c r="AS1075" s="140"/>
      <c r="AT1075" s="140"/>
      <c r="AU1075" s="140"/>
      <c r="AV1075" s="140"/>
      <c r="AW1075" s="140"/>
      <c r="AX1075" s="140"/>
      <c r="AY1075" s="140"/>
      <c r="AZ1075" s="140"/>
      <c r="BA1075" s="140"/>
      <c r="BB1075" s="140"/>
      <c r="BC1075" s="140"/>
      <c r="BD1075" s="140"/>
      <c r="BE1075" s="140"/>
    </row>
    <row r="1076" spans="1:57" outlineLevel="1" x14ac:dyDescent="0.2">
      <c r="A1076" s="234">
        <f>'Faults data'!A1076</f>
        <v>1059</v>
      </c>
      <c r="B1076" s="320">
        <f>'Faults data'!B1076</f>
        <v>0</v>
      </c>
      <c r="C1076" s="223">
        <f>IFERROR(MATCH('Faults data'!F1076,Lists!$C$11:$C$14,0),0)</f>
        <v>0</v>
      </c>
      <c r="D1076" s="216">
        <f>VALUE('Faults data'!I1076)</f>
        <v>0</v>
      </c>
      <c r="E1076" s="224">
        <f t="shared" si="137"/>
        <v>0</v>
      </c>
      <c r="F1076" s="224">
        <f>'Faults data'!M1076</f>
        <v>0</v>
      </c>
      <c r="G1076" s="224" t="str">
        <f>IF('Faults data'!N1076=$G$17,$G$17,".")</f>
        <v>.</v>
      </c>
      <c r="H1076" s="224" t="str">
        <f>IF(ISNUMBER('Faults data'!L1076),'Faults data'!L1076,".")</f>
        <v>.</v>
      </c>
      <c r="I1076" s="224">
        <f>IF('Faults data'!S1076=Lists!$F$11,0,1)</f>
        <v>1</v>
      </c>
      <c r="J1076" s="240" t="str">
        <f t="shared" si="132"/>
        <v>.</v>
      </c>
      <c r="K1076" s="241"/>
      <c r="L1076" s="230" t="str">
        <f t="shared" si="133"/>
        <v>.</v>
      </c>
      <c r="M1076" s="231" t="str">
        <f t="shared" si="134"/>
        <v>.</v>
      </c>
      <c r="N1076" s="231" t="str">
        <f t="shared" si="135"/>
        <v>.</v>
      </c>
      <c r="O1076" s="231" t="str">
        <f t="shared" si="136"/>
        <v>.</v>
      </c>
      <c r="P1076" s="232" t="str">
        <f t="shared" si="138"/>
        <v>.</v>
      </c>
      <c r="Q1076" s="233" t="str">
        <f t="shared" si="139"/>
        <v>.</v>
      </c>
      <c r="R1076" s="140"/>
      <c r="S1076" s="140"/>
      <c r="T1076" s="140"/>
      <c r="U1076" s="140"/>
      <c r="V1076" s="140"/>
      <c r="W1076" s="140"/>
      <c r="X1076" s="140"/>
      <c r="Y1076" s="140"/>
      <c r="Z1076" s="140"/>
      <c r="AA1076" s="140"/>
      <c r="AB1076" s="140"/>
      <c r="AC1076" s="140"/>
      <c r="AD1076" s="140"/>
      <c r="AE1076" s="140"/>
      <c r="AF1076" s="140"/>
      <c r="AG1076" s="140"/>
      <c r="AH1076" s="140"/>
      <c r="AI1076" s="140"/>
      <c r="AJ1076" s="140"/>
      <c r="AK1076" s="140"/>
      <c r="AL1076" s="140"/>
      <c r="AM1076" s="140"/>
      <c r="AN1076" s="140"/>
      <c r="AO1076" s="140"/>
      <c r="AP1076" s="140"/>
      <c r="AQ1076" s="140"/>
      <c r="AR1076" s="140"/>
      <c r="AS1076" s="140"/>
      <c r="AT1076" s="140"/>
      <c r="AU1076" s="140"/>
      <c r="AV1076" s="140"/>
      <c r="AW1076" s="140"/>
      <c r="AX1076" s="140"/>
      <c r="AY1076" s="140"/>
      <c r="AZ1076" s="140"/>
      <c r="BA1076" s="140"/>
      <c r="BB1076" s="140"/>
      <c r="BC1076" s="140"/>
      <c r="BD1076" s="140"/>
      <c r="BE1076" s="140"/>
    </row>
    <row r="1077" spans="1:57" outlineLevel="1" x14ac:dyDescent="0.2">
      <c r="A1077" s="234">
        <f>'Faults data'!A1077</f>
        <v>1060</v>
      </c>
      <c r="B1077" s="320">
        <f>'Faults data'!B1077</f>
        <v>0</v>
      </c>
      <c r="C1077" s="223">
        <f>IFERROR(MATCH('Faults data'!F1077,Lists!$C$11:$C$14,0),0)</f>
        <v>0</v>
      </c>
      <c r="D1077" s="216">
        <f>VALUE('Faults data'!I1077)</f>
        <v>0</v>
      </c>
      <c r="E1077" s="224">
        <f t="shared" si="137"/>
        <v>0</v>
      </c>
      <c r="F1077" s="224">
        <f>'Faults data'!M1077</f>
        <v>0</v>
      </c>
      <c r="G1077" s="224" t="str">
        <f>IF('Faults data'!N1077=$G$17,$G$17,".")</f>
        <v>.</v>
      </c>
      <c r="H1077" s="224" t="str">
        <f>IF(ISNUMBER('Faults data'!L1077),'Faults data'!L1077,".")</f>
        <v>.</v>
      </c>
      <c r="I1077" s="224">
        <f>IF('Faults data'!S1077=Lists!$F$11,0,1)</f>
        <v>1</v>
      </c>
      <c r="J1077" s="240" t="str">
        <f t="shared" si="132"/>
        <v>.</v>
      </c>
      <c r="K1077" s="241"/>
      <c r="L1077" s="230" t="str">
        <f t="shared" si="133"/>
        <v>.</v>
      </c>
      <c r="M1077" s="231" t="str">
        <f t="shared" si="134"/>
        <v>.</v>
      </c>
      <c r="N1077" s="231" t="str">
        <f t="shared" si="135"/>
        <v>.</v>
      </c>
      <c r="O1077" s="231" t="str">
        <f t="shared" si="136"/>
        <v>.</v>
      </c>
      <c r="P1077" s="232" t="str">
        <f t="shared" si="138"/>
        <v>.</v>
      </c>
      <c r="Q1077" s="233" t="str">
        <f t="shared" si="139"/>
        <v>.</v>
      </c>
      <c r="R1077" s="140"/>
      <c r="S1077" s="140"/>
      <c r="T1077" s="140"/>
      <c r="U1077" s="140"/>
      <c r="V1077" s="140"/>
      <c r="W1077" s="140"/>
      <c r="X1077" s="140"/>
      <c r="Y1077" s="140"/>
      <c r="Z1077" s="140"/>
      <c r="AA1077" s="140"/>
      <c r="AB1077" s="140"/>
      <c r="AC1077" s="140"/>
      <c r="AD1077" s="140"/>
      <c r="AE1077" s="140"/>
      <c r="AF1077" s="140"/>
      <c r="AG1077" s="140"/>
      <c r="AH1077" s="140"/>
      <c r="AI1077" s="140"/>
      <c r="AJ1077" s="140"/>
      <c r="AK1077" s="140"/>
      <c r="AL1077" s="140"/>
      <c r="AM1077" s="140"/>
      <c r="AN1077" s="140"/>
      <c r="AO1077" s="140"/>
      <c r="AP1077" s="140"/>
      <c r="AQ1077" s="140"/>
      <c r="AR1077" s="140"/>
      <c r="AS1077" s="140"/>
      <c r="AT1077" s="140"/>
      <c r="AU1077" s="140"/>
      <c r="AV1077" s="140"/>
      <c r="AW1077" s="140"/>
      <c r="AX1077" s="140"/>
      <c r="AY1077" s="140"/>
      <c r="AZ1077" s="140"/>
      <c r="BA1077" s="140"/>
      <c r="BB1077" s="140"/>
      <c r="BC1077" s="140"/>
      <c r="BD1077" s="140"/>
      <c r="BE1077" s="140"/>
    </row>
    <row r="1078" spans="1:57" outlineLevel="1" x14ac:dyDescent="0.2">
      <c r="A1078" s="234">
        <f>'Faults data'!A1078</f>
        <v>1061</v>
      </c>
      <c r="B1078" s="320">
        <f>'Faults data'!B1078</f>
        <v>0</v>
      </c>
      <c r="C1078" s="223">
        <f>IFERROR(MATCH('Faults data'!F1078,Lists!$C$11:$C$14,0),0)</f>
        <v>0</v>
      </c>
      <c r="D1078" s="216">
        <f>VALUE('Faults data'!I1078)</f>
        <v>0</v>
      </c>
      <c r="E1078" s="224">
        <f t="shared" si="137"/>
        <v>0</v>
      </c>
      <c r="F1078" s="224">
        <f>'Faults data'!M1078</f>
        <v>0</v>
      </c>
      <c r="G1078" s="224" t="str">
        <f>IF('Faults data'!N1078=$G$17,$G$17,".")</f>
        <v>.</v>
      </c>
      <c r="H1078" s="224" t="str">
        <f>IF(ISNUMBER('Faults data'!L1078),'Faults data'!L1078,".")</f>
        <v>.</v>
      </c>
      <c r="I1078" s="224">
        <f>IF('Faults data'!S1078=Lists!$F$11,0,1)</f>
        <v>1</v>
      </c>
      <c r="J1078" s="240" t="str">
        <f t="shared" si="132"/>
        <v>.</v>
      </c>
      <c r="K1078" s="241"/>
      <c r="L1078" s="230" t="str">
        <f t="shared" si="133"/>
        <v>.</v>
      </c>
      <c r="M1078" s="231" t="str">
        <f t="shared" si="134"/>
        <v>.</v>
      </c>
      <c r="N1078" s="231" t="str">
        <f t="shared" si="135"/>
        <v>.</v>
      </c>
      <c r="O1078" s="231" t="str">
        <f t="shared" si="136"/>
        <v>.</v>
      </c>
      <c r="P1078" s="232" t="str">
        <f t="shared" si="138"/>
        <v>.</v>
      </c>
      <c r="Q1078" s="233" t="str">
        <f t="shared" si="139"/>
        <v>.</v>
      </c>
      <c r="R1078" s="140"/>
      <c r="S1078" s="140"/>
      <c r="T1078" s="140"/>
      <c r="U1078" s="140"/>
      <c r="V1078" s="140"/>
      <c r="W1078" s="140"/>
      <c r="X1078" s="140"/>
      <c r="Y1078" s="140"/>
      <c r="Z1078" s="140"/>
      <c r="AA1078" s="140"/>
      <c r="AB1078" s="140"/>
      <c r="AC1078" s="140"/>
      <c r="AD1078" s="140"/>
      <c r="AE1078" s="140"/>
      <c r="AF1078" s="140"/>
      <c r="AG1078" s="140"/>
      <c r="AH1078" s="140"/>
      <c r="AI1078" s="140"/>
      <c r="AJ1078" s="140"/>
      <c r="AK1078" s="140"/>
      <c r="AL1078" s="140"/>
      <c r="AM1078" s="140"/>
      <c r="AN1078" s="140"/>
      <c r="AO1078" s="140"/>
      <c r="AP1078" s="140"/>
      <c r="AQ1078" s="140"/>
      <c r="AR1078" s="140"/>
      <c r="AS1078" s="140"/>
      <c r="AT1078" s="140"/>
      <c r="AU1078" s="140"/>
      <c r="AV1078" s="140"/>
      <c r="AW1078" s="140"/>
      <c r="AX1078" s="140"/>
      <c r="AY1078" s="140"/>
      <c r="AZ1078" s="140"/>
      <c r="BA1078" s="140"/>
      <c r="BB1078" s="140"/>
      <c r="BC1078" s="140"/>
      <c r="BD1078" s="140"/>
      <c r="BE1078" s="140"/>
    </row>
    <row r="1079" spans="1:57" outlineLevel="1" x14ac:dyDescent="0.2">
      <c r="A1079" s="234">
        <f>'Faults data'!A1079</f>
        <v>1062</v>
      </c>
      <c r="B1079" s="320">
        <f>'Faults data'!B1079</f>
        <v>0</v>
      </c>
      <c r="C1079" s="223">
        <f>IFERROR(MATCH('Faults data'!F1079,Lists!$C$11:$C$14,0),0)</f>
        <v>0</v>
      </c>
      <c r="D1079" s="216">
        <f>VALUE('Faults data'!I1079)</f>
        <v>0</v>
      </c>
      <c r="E1079" s="224">
        <f t="shared" si="137"/>
        <v>0</v>
      </c>
      <c r="F1079" s="224">
        <f>'Faults data'!M1079</f>
        <v>0</v>
      </c>
      <c r="G1079" s="224" t="str">
        <f>IF('Faults data'!N1079=$G$17,$G$17,".")</f>
        <v>.</v>
      </c>
      <c r="H1079" s="224" t="str">
        <f>IF(ISNUMBER('Faults data'!L1079),'Faults data'!L1079,".")</f>
        <v>.</v>
      </c>
      <c r="I1079" s="224">
        <f>IF('Faults data'!S1079=Lists!$F$11,0,1)</f>
        <v>1</v>
      </c>
      <c r="J1079" s="240" t="str">
        <f t="shared" si="132"/>
        <v>.</v>
      </c>
      <c r="K1079" s="241"/>
      <c r="L1079" s="230" t="str">
        <f t="shared" si="133"/>
        <v>.</v>
      </c>
      <c r="M1079" s="231" t="str">
        <f t="shared" si="134"/>
        <v>.</v>
      </c>
      <c r="N1079" s="231" t="str">
        <f t="shared" si="135"/>
        <v>.</v>
      </c>
      <c r="O1079" s="231" t="str">
        <f t="shared" si="136"/>
        <v>.</v>
      </c>
      <c r="P1079" s="232" t="str">
        <f t="shared" si="138"/>
        <v>.</v>
      </c>
      <c r="Q1079" s="233" t="str">
        <f t="shared" si="139"/>
        <v>.</v>
      </c>
      <c r="R1079" s="140"/>
      <c r="S1079" s="140"/>
      <c r="T1079" s="140"/>
      <c r="U1079" s="140"/>
      <c r="V1079" s="140"/>
      <c r="W1079" s="140"/>
      <c r="X1079" s="140"/>
      <c r="Y1079" s="140"/>
      <c r="Z1079" s="140"/>
      <c r="AA1079" s="140"/>
      <c r="AB1079" s="140"/>
      <c r="AC1079" s="140"/>
      <c r="AD1079" s="140"/>
      <c r="AE1079" s="140"/>
      <c r="AF1079" s="140"/>
      <c r="AG1079" s="140"/>
      <c r="AH1079" s="140"/>
      <c r="AI1079" s="140"/>
      <c r="AJ1079" s="140"/>
      <c r="AK1079" s="140"/>
      <c r="AL1079" s="140"/>
      <c r="AM1079" s="140"/>
      <c r="AN1079" s="140"/>
      <c r="AO1079" s="140"/>
      <c r="AP1079" s="140"/>
      <c r="AQ1079" s="140"/>
      <c r="AR1079" s="140"/>
      <c r="AS1079" s="140"/>
      <c r="AT1079" s="140"/>
      <c r="AU1079" s="140"/>
      <c r="AV1079" s="140"/>
      <c r="AW1079" s="140"/>
      <c r="AX1079" s="140"/>
      <c r="AY1079" s="140"/>
      <c r="AZ1079" s="140"/>
      <c r="BA1079" s="140"/>
      <c r="BB1079" s="140"/>
      <c r="BC1079" s="140"/>
      <c r="BD1079" s="140"/>
      <c r="BE1079" s="140"/>
    </row>
    <row r="1080" spans="1:57" outlineLevel="1" x14ac:dyDescent="0.2">
      <c r="A1080" s="234">
        <f>'Faults data'!A1080</f>
        <v>1063</v>
      </c>
      <c r="B1080" s="320">
        <f>'Faults data'!B1080</f>
        <v>0</v>
      </c>
      <c r="C1080" s="223">
        <f>IFERROR(MATCH('Faults data'!F1080,Lists!$C$11:$C$14,0),0)</f>
        <v>0</v>
      </c>
      <c r="D1080" s="216">
        <f>VALUE('Faults data'!I1080)</f>
        <v>0</v>
      </c>
      <c r="E1080" s="224">
        <f t="shared" si="137"/>
        <v>0</v>
      </c>
      <c r="F1080" s="224">
        <f>'Faults data'!M1080</f>
        <v>0</v>
      </c>
      <c r="G1080" s="224" t="str">
        <f>IF('Faults data'!N1080=$G$17,$G$17,".")</f>
        <v>.</v>
      </c>
      <c r="H1080" s="224" t="str">
        <f>IF(ISNUMBER('Faults data'!L1080),'Faults data'!L1080,".")</f>
        <v>.</v>
      </c>
      <c r="I1080" s="224">
        <f>IF('Faults data'!S1080=Lists!$F$11,0,1)</f>
        <v>1</v>
      </c>
      <c r="J1080" s="240" t="str">
        <f t="shared" si="132"/>
        <v>.</v>
      </c>
      <c r="K1080" s="241"/>
      <c r="L1080" s="230" t="str">
        <f t="shared" si="133"/>
        <v>.</v>
      </c>
      <c r="M1080" s="231" t="str">
        <f t="shared" si="134"/>
        <v>.</v>
      </c>
      <c r="N1080" s="231" t="str">
        <f t="shared" si="135"/>
        <v>.</v>
      </c>
      <c r="O1080" s="231" t="str">
        <f t="shared" si="136"/>
        <v>.</v>
      </c>
      <c r="P1080" s="232" t="str">
        <f t="shared" si="138"/>
        <v>.</v>
      </c>
      <c r="Q1080" s="233" t="str">
        <f t="shared" si="139"/>
        <v>.</v>
      </c>
      <c r="R1080" s="140"/>
      <c r="S1080" s="140"/>
      <c r="T1080" s="140"/>
      <c r="U1080" s="140"/>
      <c r="V1080" s="140"/>
      <c r="W1080" s="140"/>
      <c r="X1080" s="140"/>
      <c r="Y1080" s="140"/>
      <c r="Z1080" s="140"/>
      <c r="AA1080" s="140"/>
      <c r="AB1080" s="140"/>
      <c r="AC1080" s="140"/>
      <c r="AD1080" s="140"/>
      <c r="AE1080" s="140"/>
      <c r="AF1080" s="140"/>
      <c r="AG1080" s="140"/>
      <c r="AH1080" s="140"/>
      <c r="AI1080" s="140"/>
      <c r="AJ1080" s="140"/>
      <c r="AK1080" s="140"/>
      <c r="AL1080" s="140"/>
      <c r="AM1080" s="140"/>
      <c r="AN1080" s="140"/>
      <c r="AO1080" s="140"/>
      <c r="AP1080" s="140"/>
      <c r="AQ1080" s="140"/>
      <c r="AR1080" s="140"/>
      <c r="AS1080" s="140"/>
      <c r="AT1080" s="140"/>
      <c r="AU1080" s="140"/>
      <c r="AV1080" s="140"/>
      <c r="AW1080" s="140"/>
      <c r="AX1080" s="140"/>
      <c r="AY1080" s="140"/>
      <c r="AZ1080" s="140"/>
      <c r="BA1080" s="140"/>
      <c r="BB1080" s="140"/>
      <c r="BC1080" s="140"/>
      <c r="BD1080" s="140"/>
      <c r="BE1080" s="140"/>
    </row>
    <row r="1081" spans="1:57" outlineLevel="1" x14ac:dyDescent="0.2">
      <c r="A1081" s="234">
        <f>'Faults data'!A1081</f>
        <v>1064</v>
      </c>
      <c r="B1081" s="320">
        <f>'Faults data'!B1081</f>
        <v>0</v>
      </c>
      <c r="C1081" s="223">
        <f>IFERROR(MATCH('Faults data'!F1081,Lists!$C$11:$C$14,0),0)</f>
        <v>0</v>
      </c>
      <c r="D1081" s="216">
        <f>VALUE('Faults data'!I1081)</f>
        <v>0</v>
      </c>
      <c r="E1081" s="224">
        <f t="shared" si="137"/>
        <v>0</v>
      </c>
      <c r="F1081" s="224">
        <f>'Faults data'!M1081</f>
        <v>0</v>
      </c>
      <c r="G1081" s="224" t="str">
        <f>IF('Faults data'!N1081=$G$17,$G$17,".")</f>
        <v>.</v>
      </c>
      <c r="H1081" s="224" t="str">
        <f>IF(ISNUMBER('Faults data'!L1081),'Faults data'!L1081,".")</f>
        <v>.</v>
      </c>
      <c r="I1081" s="224">
        <f>IF('Faults data'!S1081=Lists!$F$11,0,1)</f>
        <v>1</v>
      </c>
      <c r="J1081" s="240" t="str">
        <f t="shared" si="132"/>
        <v>.</v>
      </c>
      <c r="K1081" s="241"/>
      <c r="L1081" s="230" t="str">
        <f t="shared" si="133"/>
        <v>.</v>
      </c>
      <c r="M1081" s="231" t="str">
        <f t="shared" si="134"/>
        <v>.</v>
      </c>
      <c r="N1081" s="231" t="str">
        <f t="shared" si="135"/>
        <v>.</v>
      </c>
      <c r="O1081" s="231" t="str">
        <f t="shared" si="136"/>
        <v>.</v>
      </c>
      <c r="P1081" s="232" t="str">
        <f t="shared" si="138"/>
        <v>.</v>
      </c>
      <c r="Q1081" s="233" t="str">
        <f t="shared" si="139"/>
        <v>.</v>
      </c>
      <c r="R1081" s="140"/>
      <c r="S1081" s="140"/>
      <c r="T1081" s="140"/>
      <c r="U1081" s="140"/>
      <c r="V1081" s="140"/>
      <c r="W1081" s="140"/>
      <c r="X1081" s="140"/>
      <c r="Y1081" s="140"/>
      <c r="Z1081" s="140"/>
      <c r="AA1081" s="140"/>
      <c r="AB1081" s="140"/>
      <c r="AC1081" s="140"/>
      <c r="AD1081" s="140"/>
      <c r="AE1081" s="140"/>
      <c r="AF1081" s="140"/>
      <c r="AG1081" s="140"/>
      <c r="AH1081" s="140"/>
      <c r="AI1081" s="140"/>
      <c r="AJ1081" s="140"/>
      <c r="AK1081" s="140"/>
      <c r="AL1081" s="140"/>
      <c r="AM1081" s="140"/>
      <c r="AN1081" s="140"/>
      <c r="AO1081" s="140"/>
      <c r="AP1081" s="140"/>
      <c r="AQ1081" s="140"/>
      <c r="AR1081" s="140"/>
      <c r="AS1081" s="140"/>
      <c r="AT1081" s="140"/>
      <c r="AU1081" s="140"/>
      <c r="AV1081" s="140"/>
      <c r="AW1081" s="140"/>
      <c r="AX1081" s="140"/>
      <c r="AY1081" s="140"/>
      <c r="AZ1081" s="140"/>
      <c r="BA1081" s="140"/>
      <c r="BB1081" s="140"/>
      <c r="BC1081" s="140"/>
      <c r="BD1081" s="140"/>
      <c r="BE1081" s="140"/>
    </row>
    <row r="1082" spans="1:57" outlineLevel="1" x14ac:dyDescent="0.2">
      <c r="A1082" s="234">
        <f>'Faults data'!A1082</f>
        <v>1065</v>
      </c>
      <c r="B1082" s="320">
        <f>'Faults data'!B1082</f>
        <v>0</v>
      </c>
      <c r="C1082" s="223">
        <f>IFERROR(MATCH('Faults data'!F1082,Lists!$C$11:$C$14,0),0)</f>
        <v>0</v>
      </c>
      <c r="D1082" s="216">
        <f>VALUE('Faults data'!I1082)</f>
        <v>0</v>
      </c>
      <c r="E1082" s="224">
        <f t="shared" si="137"/>
        <v>0</v>
      </c>
      <c r="F1082" s="224">
        <f>'Faults data'!M1082</f>
        <v>0</v>
      </c>
      <c r="G1082" s="224" t="str">
        <f>IF('Faults data'!N1082=$G$17,$G$17,".")</f>
        <v>.</v>
      </c>
      <c r="H1082" s="224" t="str">
        <f>IF(ISNUMBER('Faults data'!L1082),'Faults data'!L1082,".")</f>
        <v>.</v>
      </c>
      <c r="I1082" s="224">
        <f>IF('Faults data'!S1082=Lists!$F$11,0,1)</f>
        <v>1</v>
      </c>
      <c r="J1082" s="240" t="str">
        <f t="shared" si="132"/>
        <v>.</v>
      </c>
      <c r="K1082" s="241"/>
      <c r="L1082" s="230" t="str">
        <f t="shared" si="133"/>
        <v>.</v>
      </c>
      <c r="M1082" s="231" t="str">
        <f t="shared" si="134"/>
        <v>.</v>
      </c>
      <c r="N1082" s="231" t="str">
        <f t="shared" si="135"/>
        <v>.</v>
      </c>
      <c r="O1082" s="231" t="str">
        <f t="shared" si="136"/>
        <v>.</v>
      </c>
      <c r="P1082" s="232" t="str">
        <f t="shared" si="138"/>
        <v>.</v>
      </c>
      <c r="Q1082" s="233" t="str">
        <f t="shared" si="139"/>
        <v>.</v>
      </c>
      <c r="R1082" s="140"/>
      <c r="S1082" s="140"/>
      <c r="T1082" s="140"/>
      <c r="U1082" s="140"/>
      <c r="V1082" s="140"/>
      <c r="W1082" s="140"/>
      <c r="X1082" s="140"/>
      <c r="Y1082" s="140"/>
      <c r="Z1082" s="140"/>
      <c r="AA1082" s="140"/>
      <c r="AB1082" s="140"/>
      <c r="AC1082" s="140"/>
      <c r="AD1082" s="140"/>
      <c r="AE1082" s="140"/>
      <c r="AF1082" s="140"/>
      <c r="AG1082" s="140"/>
      <c r="AH1082" s="140"/>
      <c r="AI1082" s="140"/>
      <c r="AJ1082" s="140"/>
      <c r="AK1082" s="140"/>
      <c r="AL1082" s="140"/>
      <c r="AM1082" s="140"/>
      <c r="AN1082" s="140"/>
      <c r="AO1082" s="140"/>
      <c r="AP1082" s="140"/>
      <c r="AQ1082" s="140"/>
      <c r="AR1082" s="140"/>
      <c r="AS1082" s="140"/>
      <c r="AT1082" s="140"/>
      <c r="AU1082" s="140"/>
      <c r="AV1082" s="140"/>
      <c r="AW1082" s="140"/>
      <c r="AX1082" s="140"/>
      <c r="AY1082" s="140"/>
      <c r="AZ1082" s="140"/>
      <c r="BA1082" s="140"/>
      <c r="BB1082" s="140"/>
      <c r="BC1082" s="140"/>
      <c r="BD1082" s="140"/>
      <c r="BE1082" s="140"/>
    </row>
    <row r="1083" spans="1:57" outlineLevel="1" x14ac:dyDescent="0.2">
      <c r="A1083" s="234">
        <f>'Faults data'!A1083</f>
        <v>1066</v>
      </c>
      <c r="B1083" s="320">
        <f>'Faults data'!B1083</f>
        <v>0</v>
      </c>
      <c r="C1083" s="223">
        <f>IFERROR(MATCH('Faults data'!F1083,Lists!$C$11:$C$14,0),0)</f>
        <v>0</v>
      </c>
      <c r="D1083" s="216">
        <f>VALUE('Faults data'!I1083)</f>
        <v>0</v>
      </c>
      <c r="E1083" s="224">
        <f t="shared" si="137"/>
        <v>0</v>
      </c>
      <c r="F1083" s="224">
        <f>'Faults data'!M1083</f>
        <v>0</v>
      </c>
      <c r="G1083" s="224" t="str">
        <f>IF('Faults data'!N1083=$G$17,$G$17,".")</f>
        <v>.</v>
      </c>
      <c r="H1083" s="224" t="str">
        <f>IF(ISNUMBER('Faults data'!L1083),'Faults data'!L1083,".")</f>
        <v>.</v>
      </c>
      <c r="I1083" s="224">
        <f>IF('Faults data'!S1083=Lists!$F$11,0,1)</f>
        <v>1</v>
      </c>
      <c r="J1083" s="240" t="str">
        <f t="shared" si="132"/>
        <v>.</v>
      </c>
      <c r="K1083" s="241"/>
      <c r="L1083" s="230" t="str">
        <f t="shared" si="133"/>
        <v>.</v>
      </c>
      <c r="M1083" s="231" t="str">
        <f t="shared" si="134"/>
        <v>.</v>
      </c>
      <c r="N1083" s="231" t="str">
        <f t="shared" si="135"/>
        <v>.</v>
      </c>
      <c r="O1083" s="231" t="str">
        <f t="shared" si="136"/>
        <v>.</v>
      </c>
      <c r="P1083" s="232" t="str">
        <f t="shared" si="138"/>
        <v>.</v>
      </c>
      <c r="Q1083" s="233" t="str">
        <f t="shared" si="139"/>
        <v>.</v>
      </c>
      <c r="R1083" s="140"/>
      <c r="S1083" s="140"/>
      <c r="T1083" s="140"/>
      <c r="U1083" s="140"/>
      <c r="V1083" s="140"/>
      <c r="W1083" s="140"/>
      <c r="X1083" s="140"/>
      <c r="Y1083" s="140"/>
      <c r="Z1083" s="140"/>
      <c r="AA1083" s="140"/>
      <c r="AB1083" s="140"/>
      <c r="AC1083" s="140"/>
      <c r="AD1083" s="140"/>
      <c r="AE1083" s="140"/>
      <c r="AF1083" s="140"/>
      <c r="AG1083" s="140"/>
      <c r="AH1083" s="140"/>
      <c r="AI1083" s="140"/>
      <c r="AJ1083" s="140"/>
      <c r="AK1083" s="140"/>
      <c r="AL1083" s="140"/>
      <c r="AM1083" s="140"/>
      <c r="AN1083" s="140"/>
      <c r="AO1083" s="140"/>
      <c r="AP1083" s="140"/>
      <c r="AQ1083" s="140"/>
      <c r="AR1083" s="140"/>
      <c r="AS1083" s="140"/>
      <c r="AT1083" s="140"/>
      <c r="AU1083" s="140"/>
      <c r="AV1083" s="140"/>
      <c r="AW1083" s="140"/>
      <c r="AX1083" s="140"/>
      <c r="AY1083" s="140"/>
      <c r="AZ1083" s="140"/>
      <c r="BA1083" s="140"/>
      <c r="BB1083" s="140"/>
      <c r="BC1083" s="140"/>
      <c r="BD1083" s="140"/>
      <c r="BE1083" s="140"/>
    </row>
    <row r="1084" spans="1:57" outlineLevel="1" x14ac:dyDescent="0.2">
      <c r="A1084" s="234">
        <f>'Faults data'!A1084</f>
        <v>1067</v>
      </c>
      <c r="B1084" s="320">
        <f>'Faults data'!B1084</f>
        <v>0</v>
      </c>
      <c r="C1084" s="223">
        <f>IFERROR(MATCH('Faults data'!F1084,Lists!$C$11:$C$14,0),0)</f>
        <v>0</v>
      </c>
      <c r="D1084" s="216">
        <f>VALUE('Faults data'!I1084)</f>
        <v>0</v>
      </c>
      <c r="E1084" s="224">
        <f t="shared" si="137"/>
        <v>0</v>
      </c>
      <c r="F1084" s="224">
        <f>'Faults data'!M1084</f>
        <v>0</v>
      </c>
      <c r="G1084" s="224" t="str">
        <f>IF('Faults data'!N1084=$G$17,$G$17,".")</f>
        <v>.</v>
      </c>
      <c r="H1084" s="224" t="str">
        <f>IF(ISNUMBER('Faults data'!L1084),'Faults data'!L1084,".")</f>
        <v>.</v>
      </c>
      <c r="I1084" s="224">
        <f>IF('Faults data'!S1084=Lists!$F$11,0,1)</f>
        <v>1</v>
      </c>
      <c r="J1084" s="240" t="str">
        <f t="shared" si="132"/>
        <v>.</v>
      </c>
      <c r="K1084" s="241"/>
      <c r="L1084" s="230" t="str">
        <f t="shared" si="133"/>
        <v>.</v>
      </c>
      <c r="M1084" s="231" t="str">
        <f t="shared" si="134"/>
        <v>.</v>
      </c>
      <c r="N1084" s="231" t="str">
        <f t="shared" si="135"/>
        <v>.</v>
      </c>
      <c r="O1084" s="231" t="str">
        <f t="shared" si="136"/>
        <v>.</v>
      </c>
      <c r="P1084" s="232" t="str">
        <f t="shared" si="138"/>
        <v>.</v>
      </c>
      <c r="Q1084" s="233" t="str">
        <f t="shared" si="139"/>
        <v>.</v>
      </c>
      <c r="R1084" s="140"/>
      <c r="S1084" s="140"/>
      <c r="T1084" s="140"/>
      <c r="U1084" s="140"/>
      <c r="V1084" s="140"/>
      <c r="W1084" s="140"/>
      <c r="X1084" s="140"/>
      <c r="Y1084" s="140"/>
      <c r="Z1084" s="140"/>
      <c r="AA1084" s="140"/>
      <c r="AB1084" s="140"/>
      <c r="AC1084" s="140"/>
      <c r="AD1084" s="140"/>
      <c r="AE1084" s="140"/>
      <c r="AF1084" s="140"/>
      <c r="AG1084" s="140"/>
      <c r="AH1084" s="140"/>
      <c r="AI1084" s="140"/>
      <c r="AJ1084" s="140"/>
      <c r="AK1084" s="140"/>
      <c r="AL1084" s="140"/>
      <c r="AM1084" s="140"/>
      <c r="AN1084" s="140"/>
      <c r="AO1084" s="140"/>
      <c r="AP1084" s="140"/>
      <c r="AQ1084" s="140"/>
      <c r="AR1084" s="140"/>
      <c r="AS1084" s="140"/>
      <c r="AT1084" s="140"/>
      <c r="AU1084" s="140"/>
      <c r="AV1084" s="140"/>
      <c r="AW1084" s="140"/>
      <c r="AX1084" s="140"/>
      <c r="AY1084" s="140"/>
      <c r="AZ1084" s="140"/>
      <c r="BA1084" s="140"/>
      <c r="BB1084" s="140"/>
      <c r="BC1084" s="140"/>
      <c r="BD1084" s="140"/>
      <c r="BE1084" s="140"/>
    </row>
    <row r="1085" spans="1:57" outlineLevel="1" x14ac:dyDescent="0.2">
      <c r="A1085" s="234">
        <f>'Faults data'!A1085</f>
        <v>1068</v>
      </c>
      <c r="B1085" s="320">
        <f>'Faults data'!B1085</f>
        <v>0</v>
      </c>
      <c r="C1085" s="223">
        <f>IFERROR(MATCH('Faults data'!F1085,Lists!$C$11:$C$14,0),0)</f>
        <v>0</v>
      </c>
      <c r="D1085" s="216">
        <f>VALUE('Faults data'!I1085)</f>
        <v>0</v>
      </c>
      <c r="E1085" s="224">
        <f t="shared" si="137"/>
        <v>0</v>
      </c>
      <c r="F1085" s="224">
        <f>'Faults data'!M1085</f>
        <v>0</v>
      </c>
      <c r="G1085" s="224" t="str">
        <f>IF('Faults data'!N1085=$G$17,$G$17,".")</f>
        <v>.</v>
      </c>
      <c r="H1085" s="224" t="str">
        <f>IF(ISNUMBER('Faults data'!L1085),'Faults data'!L1085,".")</f>
        <v>.</v>
      </c>
      <c r="I1085" s="224">
        <f>IF('Faults data'!S1085=Lists!$F$11,0,1)</f>
        <v>1</v>
      </c>
      <c r="J1085" s="240" t="str">
        <f t="shared" si="132"/>
        <v>.</v>
      </c>
      <c r="K1085" s="241"/>
      <c r="L1085" s="230" t="str">
        <f t="shared" si="133"/>
        <v>.</v>
      </c>
      <c r="M1085" s="231" t="str">
        <f t="shared" si="134"/>
        <v>.</v>
      </c>
      <c r="N1085" s="231" t="str">
        <f t="shared" si="135"/>
        <v>.</v>
      </c>
      <c r="O1085" s="231" t="str">
        <f t="shared" si="136"/>
        <v>.</v>
      </c>
      <c r="P1085" s="232" t="str">
        <f t="shared" si="138"/>
        <v>.</v>
      </c>
      <c r="Q1085" s="233" t="str">
        <f t="shared" si="139"/>
        <v>.</v>
      </c>
      <c r="R1085" s="140"/>
      <c r="S1085" s="140"/>
      <c r="T1085" s="140"/>
      <c r="U1085" s="140"/>
      <c r="V1085" s="140"/>
      <c r="W1085" s="140"/>
      <c r="X1085" s="140"/>
      <c r="Y1085" s="140"/>
      <c r="Z1085" s="140"/>
      <c r="AA1085" s="140"/>
      <c r="AB1085" s="140"/>
      <c r="AC1085" s="140"/>
      <c r="AD1085" s="140"/>
      <c r="AE1085" s="140"/>
      <c r="AF1085" s="140"/>
      <c r="AG1085" s="140"/>
      <c r="AH1085" s="140"/>
      <c r="AI1085" s="140"/>
      <c r="AJ1085" s="140"/>
      <c r="AK1085" s="140"/>
      <c r="AL1085" s="140"/>
      <c r="AM1085" s="140"/>
      <c r="AN1085" s="140"/>
      <c r="AO1085" s="140"/>
      <c r="AP1085" s="140"/>
      <c r="AQ1085" s="140"/>
      <c r="AR1085" s="140"/>
      <c r="AS1085" s="140"/>
      <c r="AT1085" s="140"/>
      <c r="AU1085" s="140"/>
      <c r="AV1085" s="140"/>
      <c r="AW1085" s="140"/>
      <c r="AX1085" s="140"/>
      <c r="AY1085" s="140"/>
      <c r="AZ1085" s="140"/>
      <c r="BA1085" s="140"/>
      <c r="BB1085" s="140"/>
      <c r="BC1085" s="140"/>
      <c r="BD1085" s="140"/>
      <c r="BE1085" s="140"/>
    </row>
    <row r="1086" spans="1:57" outlineLevel="1" x14ac:dyDescent="0.2">
      <c r="A1086" s="234">
        <f>'Faults data'!A1086</f>
        <v>1069</v>
      </c>
      <c r="B1086" s="320">
        <f>'Faults data'!B1086</f>
        <v>0</v>
      </c>
      <c r="C1086" s="223">
        <f>IFERROR(MATCH('Faults data'!F1086,Lists!$C$11:$C$14,0),0)</f>
        <v>0</v>
      </c>
      <c r="D1086" s="216">
        <f>VALUE('Faults data'!I1086)</f>
        <v>0</v>
      </c>
      <c r="E1086" s="224">
        <f t="shared" si="137"/>
        <v>0</v>
      </c>
      <c r="F1086" s="224">
        <f>'Faults data'!M1086</f>
        <v>0</v>
      </c>
      <c r="G1086" s="224" t="str">
        <f>IF('Faults data'!N1086=$G$17,$G$17,".")</f>
        <v>.</v>
      </c>
      <c r="H1086" s="224" t="str">
        <f>IF(ISNUMBER('Faults data'!L1086),'Faults data'!L1086,".")</f>
        <v>.</v>
      </c>
      <c r="I1086" s="224">
        <f>IF('Faults data'!S1086=Lists!$F$11,0,1)</f>
        <v>1</v>
      </c>
      <c r="J1086" s="240" t="str">
        <f t="shared" si="132"/>
        <v>.</v>
      </c>
      <c r="K1086" s="241"/>
      <c r="L1086" s="230" t="str">
        <f t="shared" si="133"/>
        <v>.</v>
      </c>
      <c r="M1086" s="231" t="str">
        <f t="shared" si="134"/>
        <v>.</v>
      </c>
      <c r="N1086" s="231" t="str">
        <f t="shared" si="135"/>
        <v>.</v>
      </c>
      <c r="O1086" s="231" t="str">
        <f t="shared" si="136"/>
        <v>.</v>
      </c>
      <c r="P1086" s="232" t="str">
        <f t="shared" si="138"/>
        <v>.</v>
      </c>
      <c r="Q1086" s="233" t="str">
        <f t="shared" si="139"/>
        <v>.</v>
      </c>
      <c r="R1086" s="140"/>
      <c r="S1086" s="140"/>
      <c r="T1086" s="140"/>
      <c r="U1086" s="140"/>
      <c r="V1086" s="140"/>
      <c r="W1086" s="140"/>
      <c r="X1086" s="140"/>
      <c r="Y1086" s="140"/>
      <c r="Z1086" s="140"/>
      <c r="AA1086" s="140"/>
      <c r="AB1086" s="140"/>
      <c r="AC1086" s="140"/>
      <c r="AD1086" s="140"/>
      <c r="AE1086" s="140"/>
      <c r="AF1086" s="140"/>
      <c r="AG1086" s="140"/>
      <c r="AH1086" s="140"/>
      <c r="AI1086" s="140"/>
      <c r="AJ1086" s="140"/>
      <c r="AK1086" s="140"/>
      <c r="AL1086" s="140"/>
      <c r="AM1086" s="140"/>
      <c r="AN1086" s="140"/>
      <c r="AO1086" s="140"/>
      <c r="AP1086" s="140"/>
      <c r="AQ1086" s="140"/>
      <c r="AR1086" s="140"/>
      <c r="AS1086" s="140"/>
      <c r="AT1086" s="140"/>
      <c r="AU1086" s="140"/>
      <c r="AV1086" s="140"/>
      <c r="AW1086" s="140"/>
      <c r="AX1086" s="140"/>
      <c r="AY1086" s="140"/>
      <c r="AZ1086" s="140"/>
      <c r="BA1086" s="140"/>
      <c r="BB1086" s="140"/>
      <c r="BC1086" s="140"/>
      <c r="BD1086" s="140"/>
      <c r="BE1086" s="140"/>
    </row>
    <row r="1087" spans="1:57" outlineLevel="1" x14ac:dyDescent="0.2">
      <c r="A1087" s="234">
        <f>'Faults data'!A1087</f>
        <v>1070</v>
      </c>
      <c r="B1087" s="320">
        <f>'Faults data'!B1087</f>
        <v>0</v>
      </c>
      <c r="C1087" s="223">
        <f>IFERROR(MATCH('Faults data'!F1087,Lists!$C$11:$C$14,0),0)</f>
        <v>0</v>
      </c>
      <c r="D1087" s="216">
        <f>VALUE('Faults data'!I1087)</f>
        <v>0</v>
      </c>
      <c r="E1087" s="224">
        <f t="shared" si="137"/>
        <v>0</v>
      </c>
      <c r="F1087" s="224">
        <f>'Faults data'!M1087</f>
        <v>0</v>
      </c>
      <c r="G1087" s="224" t="str">
        <f>IF('Faults data'!N1087=$G$17,$G$17,".")</f>
        <v>.</v>
      </c>
      <c r="H1087" s="224" t="str">
        <f>IF(ISNUMBER('Faults data'!L1087),'Faults data'!L1087,".")</f>
        <v>.</v>
      </c>
      <c r="I1087" s="224">
        <f>IF('Faults data'!S1087=Lists!$F$11,0,1)</f>
        <v>1</v>
      </c>
      <c r="J1087" s="240" t="str">
        <f t="shared" si="132"/>
        <v>.</v>
      </c>
      <c r="K1087" s="241"/>
      <c r="L1087" s="230" t="str">
        <f t="shared" si="133"/>
        <v>.</v>
      </c>
      <c r="M1087" s="231" t="str">
        <f t="shared" si="134"/>
        <v>.</v>
      </c>
      <c r="N1087" s="231" t="str">
        <f t="shared" si="135"/>
        <v>.</v>
      </c>
      <c r="O1087" s="231" t="str">
        <f t="shared" si="136"/>
        <v>.</v>
      </c>
      <c r="P1087" s="232" t="str">
        <f t="shared" si="138"/>
        <v>.</v>
      </c>
      <c r="Q1087" s="233" t="str">
        <f t="shared" si="139"/>
        <v>.</v>
      </c>
      <c r="R1087" s="140"/>
      <c r="S1087" s="140"/>
      <c r="T1087" s="140"/>
      <c r="U1087" s="140"/>
      <c r="V1087" s="140"/>
      <c r="W1087" s="140"/>
      <c r="X1087" s="140"/>
      <c r="Y1087" s="140"/>
      <c r="Z1087" s="140"/>
      <c r="AA1087" s="140"/>
      <c r="AB1087" s="140"/>
      <c r="AC1087" s="140"/>
      <c r="AD1087" s="140"/>
      <c r="AE1087" s="140"/>
      <c r="AF1087" s="140"/>
      <c r="AG1087" s="140"/>
      <c r="AH1087" s="140"/>
      <c r="AI1087" s="140"/>
      <c r="AJ1087" s="140"/>
      <c r="AK1087" s="140"/>
      <c r="AL1087" s="140"/>
      <c r="AM1087" s="140"/>
      <c r="AN1087" s="140"/>
      <c r="AO1087" s="140"/>
      <c r="AP1087" s="140"/>
      <c r="AQ1087" s="140"/>
      <c r="AR1087" s="140"/>
      <c r="AS1087" s="140"/>
      <c r="AT1087" s="140"/>
      <c r="AU1087" s="140"/>
      <c r="AV1087" s="140"/>
      <c r="AW1087" s="140"/>
      <c r="AX1087" s="140"/>
      <c r="AY1087" s="140"/>
      <c r="AZ1087" s="140"/>
      <c r="BA1087" s="140"/>
      <c r="BB1087" s="140"/>
      <c r="BC1087" s="140"/>
      <c r="BD1087" s="140"/>
      <c r="BE1087" s="140"/>
    </row>
    <row r="1088" spans="1:57" outlineLevel="1" x14ac:dyDescent="0.2">
      <c r="A1088" s="234">
        <f>'Faults data'!A1088</f>
        <v>1071</v>
      </c>
      <c r="B1088" s="320">
        <f>'Faults data'!B1088</f>
        <v>0</v>
      </c>
      <c r="C1088" s="223">
        <f>IFERROR(MATCH('Faults data'!F1088,Lists!$C$11:$C$14,0),0)</f>
        <v>0</v>
      </c>
      <c r="D1088" s="216">
        <f>VALUE('Faults data'!I1088)</f>
        <v>0</v>
      </c>
      <c r="E1088" s="224">
        <f t="shared" si="137"/>
        <v>0</v>
      </c>
      <c r="F1088" s="224">
        <f>'Faults data'!M1088</f>
        <v>0</v>
      </c>
      <c r="G1088" s="224" t="str">
        <f>IF('Faults data'!N1088=$G$17,$G$17,".")</f>
        <v>.</v>
      </c>
      <c r="H1088" s="224" t="str">
        <f>IF(ISNUMBER('Faults data'!L1088),'Faults data'!L1088,".")</f>
        <v>.</v>
      </c>
      <c r="I1088" s="224">
        <f>IF('Faults data'!S1088=Lists!$F$11,0,1)</f>
        <v>1</v>
      </c>
      <c r="J1088" s="240" t="str">
        <f t="shared" si="132"/>
        <v>.</v>
      </c>
      <c r="K1088" s="241"/>
      <c r="L1088" s="230" t="str">
        <f t="shared" si="133"/>
        <v>.</v>
      </c>
      <c r="M1088" s="231" t="str">
        <f t="shared" si="134"/>
        <v>.</v>
      </c>
      <c r="N1088" s="231" t="str">
        <f t="shared" si="135"/>
        <v>.</v>
      </c>
      <c r="O1088" s="231" t="str">
        <f t="shared" si="136"/>
        <v>.</v>
      </c>
      <c r="P1088" s="232" t="str">
        <f t="shared" si="138"/>
        <v>.</v>
      </c>
      <c r="Q1088" s="233" t="str">
        <f t="shared" si="139"/>
        <v>.</v>
      </c>
      <c r="R1088" s="140"/>
      <c r="S1088" s="140"/>
      <c r="T1088" s="140"/>
      <c r="U1088" s="140"/>
      <c r="V1088" s="140"/>
      <c r="W1088" s="140"/>
      <c r="X1088" s="140"/>
      <c r="Y1088" s="140"/>
      <c r="Z1088" s="140"/>
      <c r="AA1088" s="140"/>
      <c r="AB1088" s="140"/>
      <c r="AC1088" s="140"/>
      <c r="AD1088" s="140"/>
      <c r="AE1088" s="140"/>
      <c r="AF1088" s="140"/>
      <c r="AG1088" s="140"/>
      <c r="AH1088" s="140"/>
      <c r="AI1088" s="140"/>
      <c r="AJ1088" s="140"/>
      <c r="AK1088" s="140"/>
      <c r="AL1088" s="140"/>
      <c r="AM1088" s="140"/>
      <c r="AN1088" s="140"/>
      <c r="AO1088" s="140"/>
      <c r="AP1088" s="140"/>
      <c r="AQ1088" s="140"/>
      <c r="AR1088" s="140"/>
      <c r="AS1088" s="140"/>
      <c r="AT1088" s="140"/>
      <c r="AU1088" s="140"/>
      <c r="AV1088" s="140"/>
      <c r="AW1088" s="140"/>
      <c r="AX1088" s="140"/>
      <c r="AY1088" s="140"/>
      <c r="AZ1088" s="140"/>
      <c r="BA1088" s="140"/>
      <c r="BB1088" s="140"/>
      <c r="BC1088" s="140"/>
      <c r="BD1088" s="140"/>
      <c r="BE1088" s="140"/>
    </row>
    <row r="1089" spans="1:57" outlineLevel="1" x14ac:dyDescent="0.2">
      <c r="A1089" s="234">
        <f>'Faults data'!A1089</f>
        <v>1072</v>
      </c>
      <c r="B1089" s="320">
        <f>'Faults data'!B1089</f>
        <v>0</v>
      </c>
      <c r="C1089" s="223">
        <f>IFERROR(MATCH('Faults data'!F1089,Lists!$C$11:$C$14,0),0)</f>
        <v>0</v>
      </c>
      <c r="D1089" s="216">
        <f>VALUE('Faults data'!I1089)</f>
        <v>0</v>
      </c>
      <c r="E1089" s="224">
        <f t="shared" si="137"/>
        <v>0</v>
      </c>
      <c r="F1089" s="224">
        <f>'Faults data'!M1089</f>
        <v>0</v>
      </c>
      <c r="G1089" s="224" t="str">
        <f>IF('Faults data'!N1089=$G$17,$G$17,".")</f>
        <v>.</v>
      </c>
      <c r="H1089" s="224" t="str">
        <f>IF(ISNUMBER('Faults data'!L1089),'Faults data'!L1089,".")</f>
        <v>.</v>
      </c>
      <c r="I1089" s="224">
        <f>IF('Faults data'!S1089=Lists!$F$11,0,1)</f>
        <v>1</v>
      </c>
      <c r="J1089" s="240" t="str">
        <f t="shared" si="132"/>
        <v>.</v>
      </c>
      <c r="K1089" s="241"/>
      <c r="L1089" s="230" t="str">
        <f t="shared" si="133"/>
        <v>.</v>
      </c>
      <c r="M1089" s="231" t="str">
        <f t="shared" si="134"/>
        <v>.</v>
      </c>
      <c r="N1089" s="231" t="str">
        <f t="shared" si="135"/>
        <v>.</v>
      </c>
      <c r="O1089" s="231" t="str">
        <f t="shared" si="136"/>
        <v>.</v>
      </c>
      <c r="P1089" s="232" t="str">
        <f t="shared" si="138"/>
        <v>.</v>
      </c>
      <c r="Q1089" s="233" t="str">
        <f t="shared" si="139"/>
        <v>.</v>
      </c>
      <c r="R1089" s="140"/>
      <c r="S1089" s="140"/>
      <c r="T1089" s="140"/>
      <c r="U1089" s="140"/>
      <c r="V1089" s="140"/>
      <c r="W1089" s="140"/>
      <c r="X1089" s="140"/>
      <c r="Y1089" s="140"/>
      <c r="Z1089" s="140"/>
      <c r="AA1089" s="140"/>
      <c r="AB1089" s="140"/>
      <c r="AC1089" s="140"/>
      <c r="AD1089" s="140"/>
      <c r="AE1089" s="140"/>
      <c r="AF1089" s="140"/>
      <c r="AG1089" s="140"/>
      <c r="AH1089" s="140"/>
      <c r="AI1089" s="140"/>
      <c r="AJ1089" s="140"/>
      <c r="AK1089" s="140"/>
      <c r="AL1089" s="140"/>
      <c r="AM1089" s="140"/>
      <c r="AN1089" s="140"/>
      <c r="AO1089" s="140"/>
      <c r="AP1089" s="140"/>
      <c r="AQ1089" s="140"/>
      <c r="AR1089" s="140"/>
      <c r="AS1089" s="140"/>
      <c r="AT1089" s="140"/>
      <c r="AU1089" s="140"/>
      <c r="AV1089" s="140"/>
      <c r="AW1089" s="140"/>
      <c r="AX1089" s="140"/>
      <c r="AY1089" s="140"/>
      <c r="AZ1089" s="140"/>
      <c r="BA1089" s="140"/>
      <c r="BB1089" s="140"/>
      <c r="BC1089" s="140"/>
      <c r="BD1089" s="140"/>
      <c r="BE1089" s="140"/>
    </row>
    <row r="1090" spans="1:57" outlineLevel="1" x14ac:dyDescent="0.2">
      <c r="A1090" s="234">
        <f>'Faults data'!A1090</f>
        <v>1073</v>
      </c>
      <c r="B1090" s="320">
        <f>'Faults data'!B1090</f>
        <v>0</v>
      </c>
      <c r="C1090" s="223">
        <f>IFERROR(MATCH('Faults data'!F1090,Lists!$C$11:$C$14,0),0)</f>
        <v>0</v>
      </c>
      <c r="D1090" s="216">
        <f>VALUE('Faults data'!I1090)</f>
        <v>0</v>
      </c>
      <c r="E1090" s="224">
        <f t="shared" si="137"/>
        <v>0</v>
      </c>
      <c r="F1090" s="224">
        <f>'Faults data'!M1090</f>
        <v>0</v>
      </c>
      <c r="G1090" s="224" t="str">
        <f>IF('Faults data'!N1090=$G$17,$G$17,".")</f>
        <v>.</v>
      </c>
      <c r="H1090" s="224" t="str">
        <f>IF(ISNUMBER('Faults data'!L1090),'Faults data'!L1090,".")</f>
        <v>.</v>
      </c>
      <c r="I1090" s="224">
        <f>IF('Faults data'!S1090=Lists!$F$11,0,1)</f>
        <v>1</v>
      </c>
      <c r="J1090" s="240" t="str">
        <f t="shared" si="132"/>
        <v>.</v>
      </c>
      <c r="K1090" s="241"/>
      <c r="L1090" s="230" t="str">
        <f t="shared" si="133"/>
        <v>.</v>
      </c>
      <c r="M1090" s="231" t="str">
        <f t="shared" si="134"/>
        <v>.</v>
      </c>
      <c r="N1090" s="231" t="str">
        <f t="shared" si="135"/>
        <v>.</v>
      </c>
      <c r="O1090" s="231" t="str">
        <f t="shared" si="136"/>
        <v>.</v>
      </c>
      <c r="P1090" s="232" t="str">
        <f t="shared" si="138"/>
        <v>.</v>
      </c>
      <c r="Q1090" s="233" t="str">
        <f t="shared" si="139"/>
        <v>.</v>
      </c>
      <c r="R1090" s="140"/>
      <c r="S1090" s="140"/>
      <c r="T1090" s="140"/>
      <c r="U1090" s="140"/>
      <c r="V1090" s="140"/>
      <c r="W1090" s="140"/>
      <c r="X1090" s="140"/>
      <c r="Y1090" s="140"/>
      <c r="Z1090" s="140"/>
      <c r="AA1090" s="140"/>
      <c r="AB1090" s="140"/>
      <c r="AC1090" s="140"/>
      <c r="AD1090" s="140"/>
      <c r="AE1090" s="140"/>
      <c r="AF1090" s="140"/>
      <c r="AG1090" s="140"/>
      <c r="AH1090" s="140"/>
      <c r="AI1090" s="140"/>
      <c r="AJ1090" s="140"/>
      <c r="AK1090" s="140"/>
      <c r="AL1090" s="140"/>
      <c r="AM1090" s="140"/>
      <c r="AN1090" s="140"/>
      <c r="AO1090" s="140"/>
      <c r="AP1090" s="140"/>
      <c r="AQ1090" s="140"/>
      <c r="AR1090" s="140"/>
      <c r="AS1090" s="140"/>
      <c r="AT1090" s="140"/>
      <c r="AU1090" s="140"/>
      <c r="AV1090" s="140"/>
      <c r="AW1090" s="140"/>
      <c r="AX1090" s="140"/>
      <c r="AY1090" s="140"/>
      <c r="AZ1090" s="140"/>
      <c r="BA1090" s="140"/>
      <c r="BB1090" s="140"/>
      <c r="BC1090" s="140"/>
      <c r="BD1090" s="140"/>
      <c r="BE1090" s="140"/>
    </row>
    <row r="1091" spans="1:57" outlineLevel="1" x14ac:dyDescent="0.2">
      <c r="A1091" s="234">
        <f>'Faults data'!A1091</f>
        <v>1074</v>
      </c>
      <c r="B1091" s="320">
        <f>'Faults data'!B1091</f>
        <v>0</v>
      </c>
      <c r="C1091" s="223">
        <f>IFERROR(MATCH('Faults data'!F1091,Lists!$C$11:$C$14,0),0)</f>
        <v>0</v>
      </c>
      <c r="D1091" s="216">
        <f>VALUE('Faults data'!I1091)</f>
        <v>0</v>
      </c>
      <c r="E1091" s="224">
        <f t="shared" si="137"/>
        <v>0</v>
      </c>
      <c r="F1091" s="224">
        <f>'Faults data'!M1091</f>
        <v>0</v>
      </c>
      <c r="G1091" s="224" t="str">
        <f>IF('Faults data'!N1091=$G$17,$G$17,".")</f>
        <v>.</v>
      </c>
      <c r="H1091" s="224" t="str">
        <f>IF(ISNUMBER('Faults data'!L1091),'Faults data'!L1091,".")</f>
        <v>.</v>
      </c>
      <c r="I1091" s="224">
        <f>IF('Faults data'!S1091=Lists!$F$11,0,1)</f>
        <v>1</v>
      </c>
      <c r="J1091" s="240" t="str">
        <f t="shared" si="132"/>
        <v>.</v>
      </c>
      <c r="K1091" s="241"/>
      <c r="L1091" s="230" t="str">
        <f t="shared" si="133"/>
        <v>.</v>
      </c>
      <c r="M1091" s="231" t="str">
        <f t="shared" si="134"/>
        <v>.</v>
      </c>
      <c r="N1091" s="231" t="str">
        <f t="shared" si="135"/>
        <v>.</v>
      </c>
      <c r="O1091" s="231" t="str">
        <f t="shared" si="136"/>
        <v>.</v>
      </c>
      <c r="P1091" s="232" t="str">
        <f t="shared" si="138"/>
        <v>.</v>
      </c>
      <c r="Q1091" s="233" t="str">
        <f t="shared" si="139"/>
        <v>.</v>
      </c>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row>
    <row r="1092" spans="1:57" outlineLevel="1" x14ac:dyDescent="0.2">
      <c r="A1092" s="234">
        <f>'Faults data'!A1092</f>
        <v>1075</v>
      </c>
      <c r="B1092" s="320">
        <f>'Faults data'!B1092</f>
        <v>0</v>
      </c>
      <c r="C1092" s="223">
        <f>IFERROR(MATCH('Faults data'!F1092,Lists!$C$11:$C$14,0),0)</f>
        <v>0</v>
      </c>
      <c r="D1092" s="216">
        <f>VALUE('Faults data'!I1092)</f>
        <v>0</v>
      </c>
      <c r="E1092" s="224">
        <f t="shared" si="137"/>
        <v>0</v>
      </c>
      <c r="F1092" s="224">
        <f>'Faults data'!M1092</f>
        <v>0</v>
      </c>
      <c r="G1092" s="224" t="str">
        <f>IF('Faults data'!N1092=$G$17,$G$17,".")</f>
        <v>.</v>
      </c>
      <c r="H1092" s="224" t="str">
        <f>IF(ISNUMBER('Faults data'!L1092),'Faults data'!L1092,".")</f>
        <v>.</v>
      </c>
      <c r="I1092" s="224">
        <f>IF('Faults data'!S1092=Lists!$F$11,0,1)</f>
        <v>1</v>
      </c>
      <c r="J1092" s="240" t="str">
        <f t="shared" si="132"/>
        <v>.</v>
      </c>
      <c r="K1092" s="241"/>
      <c r="L1092" s="230" t="str">
        <f t="shared" si="133"/>
        <v>.</v>
      </c>
      <c r="M1092" s="231" t="str">
        <f t="shared" si="134"/>
        <v>.</v>
      </c>
      <c r="N1092" s="231" t="str">
        <f t="shared" si="135"/>
        <v>.</v>
      </c>
      <c r="O1092" s="231" t="str">
        <f t="shared" si="136"/>
        <v>.</v>
      </c>
      <c r="P1092" s="232" t="str">
        <f t="shared" si="138"/>
        <v>.</v>
      </c>
      <c r="Q1092" s="233" t="str">
        <f t="shared" si="139"/>
        <v>.</v>
      </c>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row>
    <row r="1093" spans="1:57" outlineLevel="1" x14ac:dyDescent="0.2">
      <c r="A1093" s="234">
        <f>'Faults data'!A1093</f>
        <v>1076</v>
      </c>
      <c r="B1093" s="320">
        <f>'Faults data'!B1093</f>
        <v>0</v>
      </c>
      <c r="C1093" s="223">
        <f>IFERROR(MATCH('Faults data'!F1093,Lists!$C$11:$C$14,0),0)</f>
        <v>0</v>
      </c>
      <c r="D1093" s="216">
        <f>VALUE('Faults data'!I1093)</f>
        <v>0</v>
      </c>
      <c r="E1093" s="224">
        <f t="shared" si="137"/>
        <v>0</v>
      </c>
      <c r="F1093" s="224">
        <f>'Faults data'!M1093</f>
        <v>0</v>
      </c>
      <c r="G1093" s="224" t="str">
        <f>IF('Faults data'!N1093=$G$17,$G$17,".")</f>
        <v>.</v>
      </c>
      <c r="H1093" s="224" t="str">
        <f>IF(ISNUMBER('Faults data'!L1093),'Faults data'!L1093,".")</f>
        <v>.</v>
      </c>
      <c r="I1093" s="224">
        <f>IF('Faults data'!S1093=Lists!$F$11,0,1)</f>
        <v>1</v>
      </c>
      <c r="J1093" s="240" t="str">
        <f t="shared" si="132"/>
        <v>.</v>
      </c>
      <c r="K1093" s="241"/>
      <c r="L1093" s="230" t="str">
        <f t="shared" si="133"/>
        <v>.</v>
      </c>
      <c r="M1093" s="231" t="str">
        <f t="shared" si="134"/>
        <v>.</v>
      </c>
      <c r="N1093" s="231" t="str">
        <f t="shared" si="135"/>
        <v>.</v>
      </c>
      <c r="O1093" s="231" t="str">
        <f t="shared" si="136"/>
        <v>.</v>
      </c>
      <c r="P1093" s="232" t="str">
        <f t="shared" si="138"/>
        <v>.</v>
      </c>
      <c r="Q1093" s="233" t="str">
        <f t="shared" si="139"/>
        <v>.</v>
      </c>
      <c r="R1093" s="140"/>
      <c r="S1093" s="140"/>
      <c r="T1093" s="140"/>
      <c r="U1093" s="140"/>
      <c r="V1093" s="140"/>
      <c r="W1093" s="140"/>
      <c r="X1093" s="140"/>
      <c r="Y1093" s="140"/>
      <c r="Z1093" s="140"/>
      <c r="AA1093" s="140"/>
      <c r="AB1093" s="140"/>
      <c r="AC1093" s="140"/>
      <c r="AD1093" s="140"/>
      <c r="AE1093" s="140"/>
      <c r="AF1093" s="140"/>
      <c r="AG1093" s="140"/>
      <c r="AH1093" s="140"/>
      <c r="AI1093" s="140"/>
      <c r="AJ1093" s="140"/>
      <c r="AK1093" s="140"/>
      <c r="AL1093" s="140"/>
      <c r="AM1093" s="140"/>
      <c r="AN1093" s="140"/>
      <c r="AO1093" s="140"/>
      <c r="AP1093" s="140"/>
      <c r="AQ1093" s="140"/>
      <c r="AR1093" s="140"/>
      <c r="AS1093" s="140"/>
      <c r="AT1093" s="140"/>
      <c r="AU1093" s="140"/>
      <c r="AV1093" s="140"/>
      <c r="AW1093" s="140"/>
      <c r="AX1093" s="140"/>
      <c r="AY1093" s="140"/>
      <c r="AZ1093" s="140"/>
      <c r="BA1093" s="140"/>
      <c r="BB1093" s="140"/>
      <c r="BC1093" s="140"/>
      <c r="BD1093" s="140"/>
      <c r="BE1093" s="140"/>
    </row>
    <row r="1094" spans="1:57" outlineLevel="1" x14ac:dyDescent="0.2">
      <c r="A1094" s="234">
        <f>'Faults data'!A1094</f>
        <v>1077</v>
      </c>
      <c r="B1094" s="320">
        <f>'Faults data'!B1094</f>
        <v>0</v>
      </c>
      <c r="C1094" s="223">
        <f>IFERROR(MATCH('Faults data'!F1094,Lists!$C$11:$C$14,0),0)</f>
        <v>0</v>
      </c>
      <c r="D1094" s="216">
        <f>VALUE('Faults data'!I1094)</f>
        <v>0</v>
      </c>
      <c r="E1094" s="224">
        <f t="shared" si="137"/>
        <v>0</v>
      </c>
      <c r="F1094" s="224">
        <f>'Faults data'!M1094</f>
        <v>0</v>
      </c>
      <c r="G1094" s="224" t="str">
        <f>IF('Faults data'!N1094=$G$17,$G$17,".")</f>
        <v>.</v>
      </c>
      <c r="H1094" s="224" t="str">
        <f>IF(ISNUMBER('Faults data'!L1094),'Faults data'!L1094,".")</f>
        <v>.</v>
      </c>
      <c r="I1094" s="224">
        <f>IF('Faults data'!S1094=Lists!$F$11,0,1)</f>
        <v>1</v>
      </c>
      <c r="J1094" s="240" t="str">
        <f t="shared" si="132"/>
        <v>.</v>
      </c>
      <c r="K1094" s="241"/>
      <c r="L1094" s="230" t="str">
        <f t="shared" si="133"/>
        <v>.</v>
      </c>
      <c r="M1094" s="231" t="str">
        <f t="shared" si="134"/>
        <v>.</v>
      </c>
      <c r="N1094" s="231" t="str">
        <f t="shared" si="135"/>
        <v>.</v>
      </c>
      <c r="O1094" s="231" t="str">
        <f t="shared" si="136"/>
        <v>.</v>
      </c>
      <c r="P1094" s="232" t="str">
        <f t="shared" si="138"/>
        <v>.</v>
      </c>
      <c r="Q1094" s="233" t="str">
        <f t="shared" si="139"/>
        <v>.</v>
      </c>
      <c r="R1094" s="140"/>
      <c r="S1094" s="140"/>
      <c r="T1094" s="140"/>
      <c r="U1094" s="140"/>
      <c r="V1094" s="140"/>
      <c r="W1094" s="140"/>
      <c r="X1094" s="140"/>
      <c r="Y1094" s="140"/>
      <c r="Z1094" s="140"/>
      <c r="AA1094" s="140"/>
      <c r="AB1094" s="140"/>
      <c r="AC1094" s="140"/>
      <c r="AD1094" s="140"/>
      <c r="AE1094" s="140"/>
      <c r="AF1094" s="140"/>
      <c r="AG1094" s="140"/>
      <c r="AH1094" s="140"/>
      <c r="AI1094" s="140"/>
      <c r="AJ1094" s="140"/>
      <c r="AK1094" s="140"/>
      <c r="AL1094" s="140"/>
      <c r="AM1094" s="140"/>
      <c r="AN1094" s="140"/>
      <c r="AO1094" s="140"/>
      <c r="AP1094" s="140"/>
      <c r="AQ1094" s="140"/>
      <c r="AR1094" s="140"/>
      <c r="AS1094" s="140"/>
      <c r="AT1094" s="140"/>
      <c r="AU1094" s="140"/>
      <c r="AV1094" s="140"/>
      <c r="AW1094" s="140"/>
      <c r="AX1094" s="140"/>
      <c r="AY1094" s="140"/>
      <c r="AZ1094" s="140"/>
      <c r="BA1094" s="140"/>
      <c r="BB1094" s="140"/>
      <c r="BC1094" s="140"/>
      <c r="BD1094" s="140"/>
      <c r="BE1094" s="140"/>
    </row>
    <row r="1095" spans="1:57" outlineLevel="1" x14ac:dyDescent="0.2">
      <c r="A1095" s="234">
        <f>'Faults data'!A1095</f>
        <v>1078</v>
      </c>
      <c r="B1095" s="320">
        <f>'Faults data'!B1095</f>
        <v>0</v>
      </c>
      <c r="C1095" s="223">
        <f>IFERROR(MATCH('Faults data'!F1095,Lists!$C$11:$C$14,0),0)</f>
        <v>0</v>
      </c>
      <c r="D1095" s="216">
        <f>VALUE('Faults data'!I1095)</f>
        <v>0</v>
      </c>
      <c r="E1095" s="224">
        <f t="shared" si="137"/>
        <v>0</v>
      </c>
      <c r="F1095" s="224">
        <f>'Faults data'!M1095</f>
        <v>0</v>
      </c>
      <c r="G1095" s="224" t="str">
        <f>IF('Faults data'!N1095=$G$17,$G$17,".")</f>
        <v>.</v>
      </c>
      <c r="H1095" s="224" t="str">
        <f>IF(ISNUMBER('Faults data'!L1095),'Faults data'!L1095,".")</f>
        <v>.</v>
      </c>
      <c r="I1095" s="224">
        <f>IF('Faults data'!S1095=Lists!$F$11,0,1)</f>
        <v>1</v>
      </c>
      <c r="J1095" s="240" t="str">
        <f t="shared" si="132"/>
        <v>.</v>
      </c>
      <c r="K1095" s="241"/>
      <c r="L1095" s="230" t="str">
        <f t="shared" si="133"/>
        <v>.</v>
      </c>
      <c r="M1095" s="231" t="str">
        <f t="shared" si="134"/>
        <v>.</v>
      </c>
      <c r="N1095" s="231" t="str">
        <f t="shared" si="135"/>
        <v>.</v>
      </c>
      <c r="O1095" s="231" t="str">
        <f t="shared" si="136"/>
        <v>.</v>
      </c>
      <c r="P1095" s="232" t="str">
        <f t="shared" si="138"/>
        <v>.</v>
      </c>
      <c r="Q1095" s="233" t="str">
        <f t="shared" si="139"/>
        <v>.</v>
      </c>
      <c r="R1095" s="140"/>
      <c r="S1095" s="140"/>
      <c r="T1095" s="140"/>
      <c r="U1095" s="140"/>
      <c r="V1095" s="140"/>
      <c r="W1095" s="140"/>
      <c r="X1095" s="140"/>
      <c r="Y1095" s="140"/>
      <c r="Z1095" s="140"/>
      <c r="AA1095" s="140"/>
      <c r="AB1095" s="140"/>
      <c r="AC1095" s="140"/>
      <c r="AD1095" s="140"/>
      <c r="AE1095" s="140"/>
      <c r="AF1095" s="140"/>
      <c r="AG1095" s="140"/>
      <c r="AH1095" s="140"/>
      <c r="AI1095" s="140"/>
      <c r="AJ1095" s="140"/>
      <c r="AK1095" s="140"/>
      <c r="AL1095" s="140"/>
      <c r="AM1095" s="140"/>
      <c r="AN1095" s="140"/>
      <c r="AO1095" s="140"/>
      <c r="AP1095" s="140"/>
      <c r="AQ1095" s="140"/>
      <c r="AR1095" s="140"/>
      <c r="AS1095" s="140"/>
      <c r="AT1095" s="140"/>
      <c r="AU1095" s="140"/>
      <c r="AV1095" s="140"/>
      <c r="AW1095" s="140"/>
      <c r="AX1095" s="140"/>
      <c r="AY1095" s="140"/>
      <c r="AZ1095" s="140"/>
      <c r="BA1095" s="140"/>
      <c r="BB1095" s="140"/>
      <c r="BC1095" s="140"/>
      <c r="BD1095" s="140"/>
      <c r="BE1095" s="140"/>
    </row>
    <row r="1096" spans="1:57" outlineLevel="1" x14ac:dyDescent="0.2">
      <c r="A1096" s="234">
        <f>'Faults data'!A1096</f>
        <v>1079</v>
      </c>
      <c r="B1096" s="320">
        <f>'Faults data'!B1096</f>
        <v>0</v>
      </c>
      <c r="C1096" s="223">
        <f>IFERROR(MATCH('Faults data'!F1096,Lists!$C$11:$C$14,0),0)</f>
        <v>0</v>
      </c>
      <c r="D1096" s="216">
        <f>VALUE('Faults data'!I1096)</f>
        <v>0</v>
      </c>
      <c r="E1096" s="224">
        <f t="shared" si="137"/>
        <v>0</v>
      </c>
      <c r="F1096" s="224">
        <f>'Faults data'!M1096</f>
        <v>0</v>
      </c>
      <c r="G1096" s="224" t="str">
        <f>IF('Faults data'!N1096=$G$17,$G$17,".")</f>
        <v>.</v>
      </c>
      <c r="H1096" s="224" t="str">
        <f>IF(ISNUMBER('Faults data'!L1096),'Faults data'!L1096,".")</f>
        <v>.</v>
      </c>
      <c r="I1096" s="224">
        <f>IF('Faults data'!S1096=Lists!$F$11,0,1)</f>
        <v>1</v>
      </c>
      <c r="J1096" s="240" t="str">
        <f t="shared" si="132"/>
        <v>.</v>
      </c>
      <c r="K1096" s="241"/>
      <c r="L1096" s="230" t="str">
        <f t="shared" si="133"/>
        <v>.</v>
      </c>
      <c r="M1096" s="231" t="str">
        <f t="shared" si="134"/>
        <v>.</v>
      </c>
      <c r="N1096" s="231" t="str">
        <f t="shared" si="135"/>
        <v>.</v>
      </c>
      <c r="O1096" s="231" t="str">
        <f t="shared" si="136"/>
        <v>.</v>
      </c>
      <c r="P1096" s="232" t="str">
        <f t="shared" si="138"/>
        <v>.</v>
      </c>
      <c r="Q1096" s="233" t="str">
        <f t="shared" si="139"/>
        <v>.</v>
      </c>
      <c r="R1096" s="140"/>
      <c r="S1096" s="140"/>
      <c r="T1096" s="140"/>
      <c r="U1096" s="140"/>
      <c r="V1096" s="140"/>
      <c r="W1096" s="140"/>
      <c r="X1096" s="140"/>
      <c r="Y1096" s="140"/>
      <c r="Z1096" s="140"/>
      <c r="AA1096" s="140"/>
      <c r="AB1096" s="140"/>
      <c r="AC1096" s="140"/>
      <c r="AD1096" s="140"/>
      <c r="AE1096" s="140"/>
      <c r="AF1096" s="140"/>
      <c r="AG1096" s="140"/>
      <c r="AH1096" s="140"/>
      <c r="AI1096" s="140"/>
      <c r="AJ1096" s="140"/>
      <c r="AK1096" s="140"/>
      <c r="AL1096" s="140"/>
      <c r="AM1096" s="140"/>
      <c r="AN1096" s="140"/>
      <c r="AO1096" s="140"/>
      <c r="AP1096" s="140"/>
      <c r="AQ1096" s="140"/>
      <c r="AR1096" s="140"/>
      <c r="AS1096" s="140"/>
      <c r="AT1096" s="140"/>
      <c r="AU1096" s="140"/>
      <c r="AV1096" s="140"/>
      <c r="AW1096" s="140"/>
      <c r="AX1096" s="140"/>
      <c r="AY1096" s="140"/>
      <c r="AZ1096" s="140"/>
      <c r="BA1096" s="140"/>
      <c r="BB1096" s="140"/>
      <c r="BC1096" s="140"/>
      <c r="BD1096" s="140"/>
      <c r="BE1096" s="140"/>
    </row>
    <row r="1097" spans="1:57" outlineLevel="1" x14ac:dyDescent="0.2">
      <c r="A1097" s="234">
        <f>'Faults data'!A1097</f>
        <v>1080</v>
      </c>
      <c r="B1097" s="320">
        <f>'Faults data'!B1097</f>
        <v>0</v>
      </c>
      <c r="C1097" s="223">
        <f>IFERROR(MATCH('Faults data'!F1097,Lists!$C$11:$C$14,0),0)</f>
        <v>0</v>
      </c>
      <c r="D1097" s="216">
        <f>VALUE('Faults data'!I1097)</f>
        <v>0</v>
      </c>
      <c r="E1097" s="224">
        <f t="shared" si="137"/>
        <v>0</v>
      </c>
      <c r="F1097" s="224">
        <f>'Faults data'!M1097</f>
        <v>0</v>
      </c>
      <c r="G1097" s="224" t="str">
        <f>IF('Faults data'!N1097=$G$17,$G$17,".")</f>
        <v>.</v>
      </c>
      <c r="H1097" s="224" t="str">
        <f>IF(ISNUMBER('Faults data'!L1097),'Faults data'!L1097,".")</f>
        <v>.</v>
      </c>
      <c r="I1097" s="224">
        <f>IF('Faults data'!S1097=Lists!$F$11,0,1)</f>
        <v>1</v>
      </c>
      <c r="J1097" s="240" t="str">
        <f t="shared" si="132"/>
        <v>.</v>
      </c>
      <c r="K1097" s="241"/>
      <c r="L1097" s="230" t="str">
        <f t="shared" si="133"/>
        <v>.</v>
      </c>
      <c r="M1097" s="231" t="str">
        <f t="shared" si="134"/>
        <v>.</v>
      </c>
      <c r="N1097" s="231" t="str">
        <f t="shared" si="135"/>
        <v>.</v>
      </c>
      <c r="O1097" s="231" t="str">
        <f t="shared" si="136"/>
        <v>.</v>
      </c>
      <c r="P1097" s="232" t="str">
        <f t="shared" si="138"/>
        <v>.</v>
      </c>
      <c r="Q1097" s="233" t="str">
        <f t="shared" si="139"/>
        <v>.</v>
      </c>
      <c r="R1097" s="140"/>
      <c r="S1097" s="140"/>
      <c r="T1097" s="140"/>
      <c r="U1097" s="140"/>
      <c r="V1097" s="140"/>
      <c r="W1097" s="140"/>
      <c r="X1097" s="140"/>
      <c r="Y1097" s="140"/>
      <c r="Z1097" s="140"/>
      <c r="AA1097" s="140"/>
      <c r="AB1097" s="140"/>
      <c r="AC1097" s="140"/>
      <c r="AD1097" s="140"/>
      <c r="AE1097" s="140"/>
      <c r="AF1097" s="140"/>
      <c r="AG1097" s="140"/>
      <c r="AH1097" s="140"/>
      <c r="AI1097" s="140"/>
      <c r="AJ1097" s="140"/>
      <c r="AK1097" s="140"/>
      <c r="AL1097" s="140"/>
      <c r="AM1097" s="140"/>
      <c r="AN1097" s="140"/>
      <c r="AO1097" s="140"/>
      <c r="AP1097" s="140"/>
      <c r="AQ1097" s="140"/>
      <c r="AR1097" s="140"/>
      <c r="AS1097" s="140"/>
      <c r="AT1097" s="140"/>
      <c r="AU1097" s="140"/>
      <c r="AV1097" s="140"/>
      <c r="AW1097" s="140"/>
      <c r="AX1097" s="140"/>
      <c r="AY1097" s="140"/>
      <c r="AZ1097" s="140"/>
      <c r="BA1097" s="140"/>
      <c r="BB1097" s="140"/>
      <c r="BC1097" s="140"/>
      <c r="BD1097" s="140"/>
      <c r="BE1097" s="140"/>
    </row>
    <row r="1098" spans="1:57" outlineLevel="1" x14ac:dyDescent="0.2">
      <c r="A1098" s="234">
        <f>'Faults data'!A1098</f>
        <v>1081</v>
      </c>
      <c r="B1098" s="320">
        <f>'Faults data'!B1098</f>
        <v>0</v>
      </c>
      <c r="C1098" s="223">
        <f>IFERROR(MATCH('Faults data'!F1098,Lists!$C$11:$C$14,0),0)</f>
        <v>0</v>
      </c>
      <c r="D1098" s="216">
        <f>VALUE('Faults data'!I1098)</f>
        <v>0</v>
      </c>
      <c r="E1098" s="224">
        <f t="shared" si="137"/>
        <v>0</v>
      </c>
      <c r="F1098" s="224">
        <f>'Faults data'!M1098</f>
        <v>0</v>
      </c>
      <c r="G1098" s="224" t="str">
        <f>IF('Faults data'!N1098=$G$17,$G$17,".")</f>
        <v>.</v>
      </c>
      <c r="H1098" s="224" t="str">
        <f>IF(ISNUMBER('Faults data'!L1098),'Faults data'!L1098,".")</f>
        <v>.</v>
      </c>
      <c r="I1098" s="224">
        <f>IF('Faults data'!S1098=Lists!$F$11,0,1)</f>
        <v>1</v>
      </c>
      <c r="J1098" s="240" t="str">
        <f t="shared" si="132"/>
        <v>.</v>
      </c>
      <c r="K1098" s="241"/>
      <c r="L1098" s="230" t="str">
        <f t="shared" si="133"/>
        <v>.</v>
      </c>
      <c r="M1098" s="231" t="str">
        <f t="shared" si="134"/>
        <v>.</v>
      </c>
      <c r="N1098" s="231" t="str">
        <f t="shared" si="135"/>
        <v>.</v>
      </c>
      <c r="O1098" s="231" t="str">
        <f t="shared" si="136"/>
        <v>.</v>
      </c>
      <c r="P1098" s="232" t="str">
        <f t="shared" si="138"/>
        <v>.</v>
      </c>
      <c r="Q1098" s="233" t="str">
        <f t="shared" si="139"/>
        <v>.</v>
      </c>
      <c r="R1098" s="140"/>
      <c r="S1098" s="140"/>
      <c r="T1098" s="140"/>
      <c r="U1098" s="140"/>
      <c r="V1098" s="140"/>
      <c r="W1098" s="140"/>
      <c r="X1098" s="140"/>
      <c r="Y1098" s="140"/>
      <c r="Z1098" s="140"/>
      <c r="AA1098" s="140"/>
      <c r="AB1098" s="140"/>
      <c r="AC1098" s="140"/>
      <c r="AD1098" s="140"/>
      <c r="AE1098" s="140"/>
      <c r="AF1098" s="140"/>
      <c r="AG1098" s="140"/>
      <c r="AH1098" s="140"/>
      <c r="AI1098" s="140"/>
      <c r="AJ1098" s="140"/>
      <c r="AK1098" s="140"/>
      <c r="AL1098" s="140"/>
      <c r="AM1098" s="140"/>
      <c r="AN1098" s="140"/>
      <c r="AO1098" s="140"/>
      <c r="AP1098" s="140"/>
      <c r="AQ1098" s="140"/>
      <c r="AR1098" s="140"/>
      <c r="AS1098" s="140"/>
      <c r="AT1098" s="140"/>
      <c r="AU1098" s="140"/>
      <c r="AV1098" s="140"/>
      <c r="AW1098" s="140"/>
      <c r="AX1098" s="140"/>
      <c r="AY1098" s="140"/>
      <c r="AZ1098" s="140"/>
      <c r="BA1098" s="140"/>
      <c r="BB1098" s="140"/>
      <c r="BC1098" s="140"/>
      <c r="BD1098" s="140"/>
      <c r="BE1098" s="140"/>
    </row>
    <row r="1099" spans="1:57" outlineLevel="1" x14ac:dyDescent="0.2">
      <c r="A1099" s="234">
        <f>'Faults data'!A1099</f>
        <v>1082</v>
      </c>
      <c r="B1099" s="320">
        <f>'Faults data'!B1099</f>
        <v>0</v>
      </c>
      <c r="C1099" s="223">
        <f>IFERROR(MATCH('Faults data'!F1099,Lists!$C$11:$C$14,0),0)</f>
        <v>0</v>
      </c>
      <c r="D1099" s="216">
        <f>VALUE('Faults data'!I1099)</f>
        <v>0</v>
      </c>
      <c r="E1099" s="224">
        <f t="shared" si="137"/>
        <v>0</v>
      </c>
      <c r="F1099" s="224">
        <f>'Faults data'!M1099</f>
        <v>0</v>
      </c>
      <c r="G1099" s="224" t="str">
        <f>IF('Faults data'!N1099=$G$17,$G$17,".")</f>
        <v>.</v>
      </c>
      <c r="H1099" s="224" t="str">
        <f>IF(ISNUMBER('Faults data'!L1099),'Faults data'!L1099,".")</f>
        <v>.</v>
      </c>
      <c r="I1099" s="224">
        <f>IF('Faults data'!S1099=Lists!$F$11,0,1)</f>
        <v>1</v>
      </c>
      <c r="J1099" s="240" t="str">
        <f t="shared" si="132"/>
        <v>.</v>
      </c>
      <c r="K1099" s="241"/>
      <c r="L1099" s="230" t="str">
        <f t="shared" si="133"/>
        <v>.</v>
      </c>
      <c r="M1099" s="231" t="str">
        <f t="shared" si="134"/>
        <v>.</v>
      </c>
      <c r="N1099" s="231" t="str">
        <f t="shared" si="135"/>
        <v>.</v>
      </c>
      <c r="O1099" s="231" t="str">
        <f t="shared" si="136"/>
        <v>.</v>
      </c>
      <c r="P1099" s="232" t="str">
        <f t="shared" si="138"/>
        <v>.</v>
      </c>
      <c r="Q1099" s="233" t="str">
        <f t="shared" si="139"/>
        <v>.</v>
      </c>
      <c r="R1099" s="140"/>
      <c r="S1099" s="140"/>
      <c r="T1099" s="140"/>
      <c r="U1099" s="140"/>
      <c r="V1099" s="140"/>
      <c r="W1099" s="140"/>
      <c r="X1099" s="140"/>
      <c r="Y1099" s="140"/>
      <c r="Z1099" s="140"/>
      <c r="AA1099" s="140"/>
      <c r="AB1099" s="140"/>
      <c r="AC1099" s="140"/>
      <c r="AD1099" s="140"/>
      <c r="AE1099" s="140"/>
      <c r="AF1099" s="140"/>
      <c r="AG1099" s="140"/>
      <c r="AH1099" s="140"/>
      <c r="AI1099" s="140"/>
      <c r="AJ1099" s="140"/>
      <c r="AK1099" s="140"/>
      <c r="AL1099" s="140"/>
      <c r="AM1099" s="140"/>
      <c r="AN1099" s="140"/>
      <c r="AO1099" s="140"/>
      <c r="AP1099" s="140"/>
      <c r="AQ1099" s="140"/>
      <c r="AR1099" s="140"/>
      <c r="AS1099" s="140"/>
      <c r="AT1099" s="140"/>
      <c r="AU1099" s="140"/>
      <c r="AV1099" s="140"/>
      <c r="AW1099" s="140"/>
      <c r="AX1099" s="140"/>
      <c r="AY1099" s="140"/>
      <c r="AZ1099" s="140"/>
      <c r="BA1099" s="140"/>
      <c r="BB1099" s="140"/>
      <c r="BC1099" s="140"/>
      <c r="BD1099" s="140"/>
      <c r="BE1099" s="140"/>
    </row>
    <row r="1100" spans="1:57" outlineLevel="1" x14ac:dyDescent="0.2">
      <c r="A1100" s="234">
        <f>'Faults data'!A1100</f>
        <v>1083</v>
      </c>
      <c r="B1100" s="320">
        <f>'Faults data'!B1100</f>
        <v>0</v>
      </c>
      <c r="C1100" s="223">
        <f>IFERROR(MATCH('Faults data'!F1100,Lists!$C$11:$C$14,0),0)</f>
        <v>0</v>
      </c>
      <c r="D1100" s="216">
        <f>VALUE('Faults data'!I1100)</f>
        <v>0</v>
      </c>
      <c r="E1100" s="224">
        <f t="shared" si="137"/>
        <v>0</v>
      </c>
      <c r="F1100" s="224">
        <f>'Faults data'!M1100</f>
        <v>0</v>
      </c>
      <c r="G1100" s="224" t="str">
        <f>IF('Faults data'!N1100=$G$17,$G$17,".")</f>
        <v>.</v>
      </c>
      <c r="H1100" s="224" t="str">
        <f>IF(ISNUMBER('Faults data'!L1100),'Faults data'!L1100,".")</f>
        <v>.</v>
      </c>
      <c r="I1100" s="224">
        <f>IF('Faults data'!S1100=Lists!$F$11,0,1)</f>
        <v>1</v>
      </c>
      <c r="J1100" s="240" t="str">
        <f t="shared" si="132"/>
        <v>.</v>
      </c>
      <c r="K1100" s="241"/>
      <c r="L1100" s="230" t="str">
        <f t="shared" si="133"/>
        <v>.</v>
      </c>
      <c r="M1100" s="231" t="str">
        <f t="shared" si="134"/>
        <v>.</v>
      </c>
      <c r="N1100" s="231" t="str">
        <f t="shared" si="135"/>
        <v>.</v>
      </c>
      <c r="O1100" s="231" t="str">
        <f t="shared" si="136"/>
        <v>.</v>
      </c>
      <c r="P1100" s="232" t="str">
        <f t="shared" si="138"/>
        <v>.</v>
      </c>
      <c r="Q1100" s="233" t="str">
        <f t="shared" si="139"/>
        <v>.</v>
      </c>
      <c r="R1100" s="140"/>
      <c r="S1100" s="140"/>
      <c r="T1100" s="140"/>
      <c r="U1100" s="140"/>
      <c r="V1100" s="140"/>
      <c r="W1100" s="140"/>
      <c r="X1100" s="140"/>
      <c r="Y1100" s="140"/>
      <c r="Z1100" s="140"/>
      <c r="AA1100" s="140"/>
      <c r="AB1100" s="140"/>
      <c r="AC1100" s="140"/>
      <c r="AD1100" s="140"/>
      <c r="AE1100" s="140"/>
      <c r="AF1100" s="140"/>
      <c r="AG1100" s="140"/>
      <c r="AH1100" s="140"/>
      <c r="AI1100" s="140"/>
      <c r="AJ1100" s="140"/>
      <c r="AK1100" s="140"/>
      <c r="AL1100" s="140"/>
      <c r="AM1100" s="140"/>
      <c r="AN1100" s="140"/>
      <c r="AO1100" s="140"/>
      <c r="AP1100" s="140"/>
      <c r="AQ1100" s="140"/>
      <c r="AR1100" s="140"/>
      <c r="AS1100" s="140"/>
      <c r="AT1100" s="140"/>
      <c r="AU1100" s="140"/>
      <c r="AV1100" s="140"/>
      <c r="AW1100" s="140"/>
      <c r="AX1100" s="140"/>
      <c r="AY1100" s="140"/>
      <c r="AZ1100" s="140"/>
      <c r="BA1100" s="140"/>
      <c r="BB1100" s="140"/>
      <c r="BC1100" s="140"/>
      <c r="BD1100" s="140"/>
      <c r="BE1100" s="140"/>
    </row>
    <row r="1101" spans="1:57" outlineLevel="1" x14ac:dyDescent="0.2">
      <c r="A1101" s="234">
        <f>'Faults data'!A1101</f>
        <v>1084</v>
      </c>
      <c r="B1101" s="320">
        <f>'Faults data'!B1101</f>
        <v>0</v>
      </c>
      <c r="C1101" s="223">
        <f>IFERROR(MATCH('Faults data'!F1101,Lists!$C$11:$C$14,0),0)</f>
        <v>0</v>
      </c>
      <c r="D1101" s="216">
        <f>VALUE('Faults data'!I1101)</f>
        <v>0</v>
      </c>
      <c r="E1101" s="224">
        <f t="shared" si="137"/>
        <v>0</v>
      </c>
      <c r="F1101" s="224">
        <f>'Faults data'!M1101</f>
        <v>0</v>
      </c>
      <c r="G1101" s="224" t="str">
        <f>IF('Faults data'!N1101=$G$17,$G$17,".")</f>
        <v>.</v>
      </c>
      <c r="H1101" s="224" t="str">
        <f>IF(ISNUMBER('Faults data'!L1101),'Faults data'!L1101,".")</f>
        <v>.</v>
      </c>
      <c r="I1101" s="224">
        <f>IF('Faults data'!S1101=Lists!$F$11,0,1)</f>
        <v>1</v>
      </c>
      <c r="J1101" s="240" t="str">
        <f t="shared" ref="J1101:J1164" si="140">IF(OR(C1101&gt;0,E1101=0,H1101="."),".",H1101)</f>
        <v>.</v>
      </c>
      <c r="K1101" s="241"/>
      <c r="L1101" s="230" t="str">
        <f t="shared" ref="L1101:L1164" si="141">IF(L$16=$F1101,$J1101,".")</f>
        <v>.</v>
      </c>
      <c r="M1101" s="231" t="str">
        <f t="shared" ref="M1101:M1164" si="142">IF(AND(L1101&gt;0,$G1101=M$17),L1101,".")</f>
        <v>.</v>
      </c>
      <c r="N1101" s="231" t="str">
        <f t="shared" ref="N1101:N1164" si="143">IF(N$16=$F1101,$J1101,".")</f>
        <v>.</v>
      </c>
      <c r="O1101" s="231" t="str">
        <f t="shared" si="136"/>
        <v>.</v>
      </c>
      <c r="P1101" s="232" t="str">
        <f t="shared" si="138"/>
        <v>.</v>
      </c>
      <c r="Q1101" s="233" t="str">
        <f t="shared" si="139"/>
        <v>.</v>
      </c>
      <c r="R1101" s="140"/>
      <c r="S1101" s="140"/>
      <c r="T1101" s="140"/>
      <c r="U1101" s="140"/>
      <c r="V1101" s="140"/>
      <c r="W1101" s="140"/>
      <c r="X1101" s="140"/>
      <c r="Y1101" s="140"/>
      <c r="Z1101" s="140"/>
      <c r="AA1101" s="140"/>
      <c r="AB1101" s="140"/>
      <c r="AC1101" s="140"/>
      <c r="AD1101" s="140"/>
      <c r="AE1101" s="140"/>
      <c r="AF1101" s="140"/>
      <c r="AG1101" s="140"/>
      <c r="AH1101" s="140"/>
      <c r="AI1101" s="140"/>
      <c r="AJ1101" s="140"/>
      <c r="AK1101" s="140"/>
      <c r="AL1101" s="140"/>
      <c r="AM1101" s="140"/>
      <c r="AN1101" s="140"/>
      <c r="AO1101" s="140"/>
      <c r="AP1101" s="140"/>
      <c r="AQ1101" s="140"/>
      <c r="AR1101" s="140"/>
      <c r="AS1101" s="140"/>
      <c r="AT1101" s="140"/>
      <c r="AU1101" s="140"/>
      <c r="AV1101" s="140"/>
      <c r="AW1101" s="140"/>
      <c r="AX1101" s="140"/>
      <c r="AY1101" s="140"/>
      <c r="AZ1101" s="140"/>
      <c r="BA1101" s="140"/>
      <c r="BB1101" s="140"/>
      <c r="BC1101" s="140"/>
      <c r="BD1101" s="140"/>
      <c r="BE1101" s="140"/>
    </row>
    <row r="1102" spans="1:57" outlineLevel="1" x14ac:dyDescent="0.2">
      <c r="A1102" s="234">
        <f>'Faults data'!A1102</f>
        <v>1085</v>
      </c>
      <c r="B1102" s="320">
        <f>'Faults data'!B1102</f>
        <v>0</v>
      </c>
      <c r="C1102" s="223">
        <f>IFERROR(MATCH('Faults data'!F1102,Lists!$C$11:$C$14,0),0)</f>
        <v>0</v>
      </c>
      <c r="D1102" s="216">
        <f>VALUE('Faults data'!I1102)</f>
        <v>0</v>
      </c>
      <c r="E1102" s="224">
        <f t="shared" si="137"/>
        <v>0</v>
      </c>
      <c r="F1102" s="224">
        <f>'Faults data'!M1102</f>
        <v>0</v>
      </c>
      <c r="G1102" s="224" t="str">
        <f>IF('Faults data'!N1102=$G$17,$G$17,".")</f>
        <v>.</v>
      </c>
      <c r="H1102" s="224" t="str">
        <f>IF(ISNUMBER('Faults data'!L1102),'Faults data'!L1102,".")</f>
        <v>.</v>
      </c>
      <c r="I1102" s="224">
        <f>IF('Faults data'!S1102=Lists!$F$11,0,1)</f>
        <v>1</v>
      </c>
      <c r="J1102" s="240" t="str">
        <f t="shared" si="140"/>
        <v>.</v>
      </c>
      <c r="K1102" s="241"/>
      <c r="L1102" s="230" t="str">
        <f t="shared" si="141"/>
        <v>.</v>
      </c>
      <c r="M1102" s="231" t="str">
        <f t="shared" si="142"/>
        <v>.</v>
      </c>
      <c r="N1102" s="231" t="str">
        <f t="shared" si="143"/>
        <v>.</v>
      </c>
      <c r="O1102" s="231" t="str">
        <f t="shared" ref="O1102:O1165" si="144">IF(AND(N1102&gt;=0,$G1102=O$17),N1102,".")</f>
        <v>.</v>
      </c>
      <c r="P1102" s="232" t="str">
        <f t="shared" si="138"/>
        <v>.</v>
      </c>
      <c r="Q1102" s="233" t="str">
        <f t="shared" si="139"/>
        <v>.</v>
      </c>
      <c r="R1102" s="140"/>
      <c r="S1102" s="140"/>
      <c r="T1102" s="140"/>
      <c r="U1102" s="140"/>
      <c r="V1102" s="140"/>
      <c r="W1102" s="140"/>
      <c r="X1102" s="140"/>
      <c r="Y1102" s="140"/>
      <c r="Z1102" s="140"/>
      <c r="AA1102" s="140"/>
      <c r="AB1102" s="140"/>
      <c r="AC1102" s="140"/>
      <c r="AD1102" s="140"/>
      <c r="AE1102" s="140"/>
      <c r="AF1102" s="140"/>
      <c r="AG1102" s="140"/>
      <c r="AH1102" s="140"/>
      <c r="AI1102" s="140"/>
      <c r="AJ1102" s="140"/>
      <c r="AK1102" s="140"/>
      <c r="AL1102" s="140"/>
      <c r="AM1102" s="140"/>
      <c r="AN1102" s="140"/>
      <c r="AO1102" s="140"/>
      <c r="AP1102" s="140"/>
      <c r="AQ1102" s="140"/>
      <c r="AR1102" s="140"/>
      <c r="AS1102" s="140"/>
      <c r="AT1102" s="140"/>
      <c r="AU1102" s="140"/>
      <c r="AV1102" s="140"/>
      <c r="AW1102" s="140"/>
      <c r="AX1102" s="140"/>
      <c r="AY1102" s="140"/>
      <c r="AZ1102" s="140"/>
      <c r="BA1102" s="140"/>
      <c r="BB1102" s="140"/>
      <c r="BC1102" s="140"/>
      <c r="BD1102" s="140"/>
      <c r="BE1102" s="140"/>
    </row>
    <row r="1103" spans="1:57" outlineLevel="1" x14ac:dyDescent="0.2">
      <c r="A1103" s="234">
        <f>'Faults data'!A1103</f>
        <v>1086</v>
      </c>
      <c r="B1103" s="320">
        <f>'Faults data'!B1103</f>
        <v>0</v>
      </c>
      <c r="C1103" s="223">
        <f>IFERROR(MATCH('Faults data'!F1103,Lists!$C$11:$C$14,0),0)</f>
        <v>0</v>
      </c>
      <c r="D1103" s="216">
        <f>VALUE('Faults data'!I1103)</f>
        <v>0</v>
      </c>
      <c r="E1103" s="224">
        <f t="shared" ref="E1103:E1166" si="145">IFERROR(IF(OR(D1103&lt;$C$9,D1103&gt;$C$10),0,1),0)</f>
        <v>0</v>
      </c>
      <c r="F1103" s="224">
        <f>'Faults data'!M1103</f>
        <v>0</v>
      </c>
      <c r="G1103" s="224" t="str">
        <f>IF('Faults data'!N1103=$G$17,$G$17,".")</f>
        <v>.</v>
      </c>
      <c r="H1103" s="224" t="str">
        <f>IF(ISNUMBER('Faults data'!L1103),'Faults data'!L1103,".")</f>
        <v>.</v>
      </c>
      <c r="I1103" s="224">
        <f>IF('Faults data'!S1103=Lists!$F$11,0,1)</f>
        <v>1</v>
      </c>
      <c r="J1103" s="240" t="str">
        <f t="shared" si="140"/>
        <v>.</v>
      </c>
      <c r="K1103" s="241"/>
      <c r="L1103" s="230" t="str">
        <f t="shared" si="141"/>
        <v>.</v>
      </c>
      <c r="M1103" s="231" t="str">
        <f t="shared" si="142"/>
        <v>.</v>
      </c>
      <c r="N1103" s="231" t="str">
        <f t="shared" si="143"/>
        <v>.</v>
      </c>
      <c r="O1103" s="231" t="str">
        <f t="shared" si="144"/>
        <v>.</v>
      </c>
      <c r="P1103" s="232" t="str">
        <f t="shared" si="138"/>
        <v>.</v>
      </c>
      <c r="Q1103" s="233" t="str">
        <f t="shared" si="139"/>
        <v>.</v>
      </c>
      <c r="R1103" s="140"/>
      <c r="S1103" s="140"/>
      <c r="T1103" s="140"/>
      <c r="U1103" s="140"/>
      <c r="V1103" s="140"/>
      <c r="W1103" s="140"/>
      <c r="X1103" s="140"/>
      <c r="Y1103" s="140"/>
      <c r="Z1103" s="140"/>
      <c r="AA1103" s="140"/>
      <c r="AB1103" s="140"/>
      <c r="AC1103" s="140"/>
      <c r="AD1103" s="140"/>
      <c r="AE1103" s="140"/>
      <c r="AF1103" s="140"/>
      <c r="AG1103" s="140"/>
      <c r="AH1103" s="140"/>
      <c r="AI1103" s="140"/>
      <c r="AJ1103" s="140"/>
      <c r="AK1103" s="140"/>
      <c r="AL1103" s="140"/>
      <c r="AM1103" s="140"/>
      <c r="AN1103" s="140"/>
      <c r="AO1103" s="140"/>
      <c r="AP1103" s="140"/>
      <c r="AQ1103" s="140"/>
      <c r="AR1103" s="140"/>
      <c r="AS1103" s="140"/>
      <c r="AT1103" s="140"/>
      <c r="AU1103" s="140"/>
      <c r="AV1103" s="140"/>
      <c r="AW1103" s="140"/>
      <c r="AX1103" s="140"/>
      <c r="AY1103" s="140"/>
      <c r="AZ1103" s="140"/>
      <c r="BA1103" s="140"/>
      <c r="BB1103" s="140"/>
      <c r="BC1103" s="140"/>
      <c r="BD1103" s="140"/>
      <c r="BE1103" s="140"/>
    </row>
    <row r="1104" spans="1:57" outlineLevel="1" x14ac:dyDescent="0.2">
      <c r="A1104" s="234">
        <f>'Faults data'!A1104</f>
        <v>1087</v>
      </c>
      <c r="B1104" s="320">
        <f>'Faults data'!B1104</f>
        <v>0</v>
      </c>
      <c r="C1104" s="223">
        <f>IFERROR(MATCH('Faults data'!F1104,Lists!$C$11:$C$14,0),0)</f>
        <v>0</v>
      </c>
      <c r="D1104" s="216">
        <f>VALUE('Faults data'!I1104)</f>
        <v>0</v>
      </c>
      <c r="E1104" s="224">
        <f t="shared" si="145"/>
        <v>0</v>
      </c>
      <c r="F1104" s="224">
        <f>'Faults data'!M1104</f>
        <v>0</v>
      </c>
      <c r="G1104" s="224" t="str">
        <f>IF('Faults data'!N1104=$G$17,$G$17,".")</f>
        <v>.</v>
      </c>
      <c r="H1104" s="224" t="str">
        <f>IF(ISNUMBER('Faults data'!L1104),'Faults data'!L1104,".")</f>
        <v>.</v>
      </c>
      <c r="I1104" s="224">
        <f>IF('Faults data'!S1104=Lists!$F$11,0,1)</f>
        <v>1</v>
      </c>
      <c r="J1104" s="240" t="str">
        <f t="shared" si="140"/>
        <v>.</v>
      </c>
      <c r="K1104" s="241"/>
      <c r="L1104" s="230" t="str">
        <f t="shared" si="141"/>
        <v>.</v>
      </c>
      <c r="M1104" s="231" t="str">
        <f t="shared" si="142"/>
        <v>.</v>
      </c>
      <c r="N1104" s="231" t="str">
        <f t="shared" si="143"/>
        <v>.</v>
      </c>
      <c r="O1104" s="231" t="str">
        <f t="shared" si="144"/>
        <v>.</v>
      </c>
      <c r="P1104" s="232" t="str">
        <f t="shared" si="138"/>
        <v>.</v>
      </c>
      <c r="Q1104" s="233" t="str">
        <f t="shared" si="139"/>
        <v>.</v>
      </c>
      <c r="R1104" s="140"/>
      <c r="S1104" s="140"/>
      <c r="T1104" s="140"/>
      <c r="U1104" s="140"/>
      <c r="V1104" s="140"/>
      <c r="W1104" s="140"/>
      <c r="X1104" s="140"/>
      <c r="Y1104" s="140"/>
      <c r="Z1104" s="140"/>
      <c r="AA1104" s="140"/>
      <c r="AB1104" s="140"/>
      <c r="AC1104" s="140"/>
      <c r="AD1104" s="140"/>
      <c r="AE1104" s="140"/>
      <c r="AF1104" s="140"/>
      <c r="AG1104" s="140"/>
      <c r="AH1104" s="140"/>
      <c r="AI1104" s="140"/>
      <c r="AJ1104" s="140"/>
      <c r="AK1104" s="140"/>
      <c r="AL1104" s="140"/>
      <c r="AM1104" s="140"/>
      <c r="AN1104" s="140"/>
      <c r="AO1104" s="140"/>
      <c r="AP1104" s="140"/>
      <c r="AQ1104" s="140"/>
      <c r="AR1104" s="140"/>
      <c r="AS1104" s="140"/>
      <c r="AT1104" s="140"/>
      <c r="AU1104" s="140"/>
      <c r="AV1104" s="140"/>
      <c r="AW1104" s="140"/>
      <c r="AX1104" s="140"/>
      <c r="AY1104" s="140"/>
      <c r="AZ1104" s="140"/>
      <c r="BA1104" s="140"/>
      <c r="BB1104" s="140"/>
      <c r="BC1104" s="140"/>
      <c r="BD1104" s="140"/>
      <c r="BE1104" s="140"/>
    </row>
    <row r="1105" spans="1:57" outlineLevel="1" x14ac:dyDescent="0.2">
      <c r="A1105" s="234">
        <f>'Faults data'!A1105</f>
        <v>1088</v>
      </c>
      <c r="B1105" s="320">
        <f>'Faults data'!B1105</f>
        <v>0</v>
      </c>
      <c r="C1105" s="223">
        <f>IFERROR(MATCH('Faults data'!F1105,Lists!$C$11:$C$14,0),0)</f>
        <v>0</v>
      </c>
      <c r="D1105" s="216">
        <f>VALUE('Faults data'!I1105)</f>
        <v>0</v>
      </c>
      <c r="E1105" s="224">
        <f t="shared" si="145"/>
        <v>0</v>
      </c>
      <c r="F1105" s="224">
        <f>'Faults data'!M1105</f>
        <v>0</v>
      </c>
      <c r="G1105" s="224" t="str">
        <f>IF('Faults data'!N1105=$G$17,$G$17,".")</f>
        <v>.</v>
      </c>
      <c r="H1105" s="224" t="str">
        <f>IF(ISNUMBER('Faults data'!L1105),'Faults data'!L1105,".")</f>
        <v>.</v>
      </c>
      <c r="I1105" s="224">
        <f>IF('Faults data'!S1105=Lists!$F$11,0,1)</f>
        <v>1</v>
      </c>
      <c r="J1105" s="240" t="str">
        <f t="shared" si="140"/>
        <v>.</v>
      </c>
      <c r="K1105" s="241"/>
      <c r="L1105" s="230" t="str">
        <f t="shared" si="141"/>
        <v>.</v>
      </c>
      <c r="M1105" s="231" t="str">
        <f t="shared" si="142"/>
        <v>.</v>
      </c>
      <c r="N1105" s="231" t="str">
        <f t="shared" si="143"/>
        <v>.</v>
      </c>
      <c r="O1105" s="231" t="str">
        <f t="shared" si="144"/>
        <v>.</v>
      </c>
      <c r="P1105" s="232" t="str">
        <f t="shared" si="138"/>
        <v>.</v>
      </c>
      <c r="Q1105" s="233" t="str">
        <f t="shared" si="139"/>
        <v>.</v>
      </c>
      <c r="R1105" s="140"/>
      <c r="S1105" s="140"/>
      <c r="T1105" s="140"/>
      <c r="U1105" s="140"/>
      <c r="V1105" s="140"/>
      <c r="W1105" s="140"/>
      <c r="X1105" s="140"/>
      <c r="Y1105" s="140"/>
      <c r="Z1105" s="140"/>
      <c r="AA1105" s="140"/>
      <c r="AB1105" s="140"/>
      <c r="AC1105" s="140"/>
      <c r="AD1105" s="140"/>
      <c r="AE1105" s="140"/>
      <c r="AF1105" s="140"/>
      <c r="AG1105" s="140"/>
      <c r="AH1105" s="140"/>
      <c r="AI1105" s="140"/>
      <c r="AJ1105" s="140"/>
      <c r="AK1105" s="140"/>
      <c r="AL1105" s="140"/>
      <c r="AM1105" s="140"/>
      <c r="AN1105" s="140"/>
      <c r="AO1105" s="140"/>
      <c r="AP1105" s="140"/>
      <c r="AQ1105" s="140"/>
      <c r="AR1105" s="140"/>
      <c r="AS1105" s="140"/>
      <c r="AT1105" s="140"/>
      <c r="AU1105" s="140"/>
      <c r="AV1105" s="140"/>
      <c r="AW1105" s="140"/>
      <c r="AX1105" s="140"/>
      <c r="AY1105" s="140"/>
      <c r="AZ1105" s="140"/>
      <c r="BA1105" s="140"/>
      <c r="BB1105" s="140"/>
      <c r="BC1105" s="140"/>
      <c r="BD1105" s="140"/>
      <c r="BE1105" s="140"/>
    </row>
    <row r="1106" spans="1:57" outlineLevel="1" x14ac:dyDescent="0.2">
      <c r="A1106" s="234">
        <f>'Faults data'!A1106</f>
        <v>1089</v>
      </c>
      <c r="B1106" s="320">
        <f>'Faults data'!B1106</f>
        <v>0</v>
      </c>
      <c r="C1106" s="223">
        <f>IFERROR(MATCH('Faults data'!F1106,Lists!$C$11:$C$14,0),0)</f>
        <v>0</v>
      </c>
      <c r="D1106" s="216">
        <f>VALUE('Faults data'!I1106)</f>
        <v>0</v>
      </c>
      <c r="E1106" s="224">
        <f t="shared" si="145"/>
        <v>0</v>
      </c>
      <c r="F1106" s="224">
        <f>'Faults data'!M1106</f>
        <v>0</v>
      </c>
      <c r="G1106" s="224" t="str">
        <f>IF('Faults data'!N1106=$G$17,$G$17,".")</f>
        <v>.</v>
      </c>
      <c r="H1106" s="224" t="str">
        <f>IF(ISNUMBER('Faults data'!L1106),'Faults data'!L1106,".")</f>
        <v>.</v>
      </c>
      <c r="I1106" s="224">
        <f>IF('Faults data'!S1106=Lists!$F$11,0,1)</f>
        <v>1</v>
      </c>
      <c r="J1106" s="240" t="str">
        <f t="shared" si="140"/>
        <v>.</v>
      </c>
      <c r="K1106" s="241"/>
      <c r="L1106" s="230" t="str">
        <f t="shared" si="141"/>
        <v>.</v>
      </c>
      <c r="M1106" s="231" t="str">
        <f t="shared" si="142"/>
        <v>.</v>
      </c>
      <c r="N1106" s="231" t="str">
        <f t="shared" si="143"/>
        <v>.</v>
      </c>
      <c r="O1106" s="231" t="str">
        <f t="shared" si="144"/>
        <v>.</v>
      </c>
      <c r="P1106" s="232" t="str">
        <f t="shared" si="138"/>
        <v>.</v>
      </c>
      <c r="Q1106" s="233" t="str">
        <f t="shared" si="139"/>
        <v>.</v>
      </c>
      <c r="R1106" s="140"/>
      <c r="S1106" s="140"/>
      <c r="T1106" s="140"/>
      <c r="U1106" s="140"/>
      <c r="V1106" s="140"/>
      <c r="W1106" s="140"/>
      <c r="X1106" s="140"/>
      <c r="Y1106" s="140"/>
      <c r="Z1106" s="140"/>
      <c r="AA1106" s="140"/>
      <c r="AB1106" s="140"/>
      <c r="AC1106" s="140"/>
      <c r="AD1106" s="140"/>
      <c r="AE1106" s="140"/>
      <c r="AF1106" s="140"/>
      <c r="AG1106" s="140"/>
      <c r="AH1106" s="140"/>
      <c r="AI1106" s="140"/>
      <c r="AJ1106" s="140"/>
      <c r="AK1106" s="140"/>
      <c r="AL1106" s="140"/>
      <c r="AM1106" s="140"/>
      <c r="AN1106" s="140"/>
      <c r="AO1106" s="140"/>
      <c r="AP1106" s="140"/>
      <c r="AQ1106" s="140"/>
      <c r="AR1106" s="140"/>
      <c r="AS1106" s="140"/>
      <c r="AT1106" s="140"/>
      <c r="AU1106" s="140"/>
      <c r="AV1106" s="140"/>
      <c r="AW1106" s="140"/>
      <c r="AX1106" s="140"/>
      <c r="AY1106" s="140"/>
      <c r="AZ1106" s="140"/>
      <c r="BA1106" s="140"/>
      <c r="BB1106" s="140"/>
      <c r="BC1106" s="140"/>
      <c r="BD1106" s="140"/>
      <c r="BE1106" s="140"/>
    </row>
    <row r="1107" spans="1:57" outlineLevel="1" x14ac:dyDescent="0.2">
      <c r="A1107" s="234">
        <f>'Faults data'!A1107</f>
        <v>1090</v>
      </c>
      <c r="B1107" s="320">
        <f>'Faults data'!B1107</f>
        <v>0</v>
      </c>
      <c r="C1107" s="223">
        <f>IFERROR(MATCH('Faults data'!F1107,Lists!$C$11:$C$14,0),0)</f>
        <v>0</v>
      </c>
      <c r="D1107" s="216">
        <f>VALUE('Faults data'!I1107)</f>
        <v>0</v>
      </c>
      <c r="E1107" s="224">
        <f t="shared" si="145"/>
        <v>0</v>
      </c>
      <c r="F1107" s="224">
        <f>'Faults data'!M1107</f>
        <v>0</v>
      </c>
      <c r="G1107" s="224" t="str">
        <f>IF('Faults data'!N1107=$G$17,$G$17,".")</f>
        <v>.</v>
      </c>
      <c r="H1107" s="224" t="str">
        <f>IF(ISNUMBER('Faults data'!L1107),'Faults data'!L1107,".")</f>
        <v>.</v>
      </c>
      <c r="I1107" s="224">
        <f>IF('Faults data'!S1107=Lists!$F$11,0,1)</f>
        <v>1</v>
      </c>
      <c r="J1107" s="240" t="str">
        <f t="shared" si="140"/>
        <v>.</v>
      </c>
      <c r="K1107" s="241"/>
      <c r="L1107" s="230" t="str">
        <f t="shared" si="141"/>
        <v>.</v>
      </c>
      <c r="M1107" s="231" t="str">
        <f t="shared" si="142"/>
        <v>.</v>
      </c>
      <c r="N1107" s="231" t="str">
        <f t="shared" si="143"/>
        <v>.</v>
      </c>
      <c r="O1107" s="231" t="str">
        <f t="shared" si="144"/>
        <v>.</v>
      </c>
      <c r="P1107" s="232" t="str">
        <f t="shared" si="138"/>
        <v>.</v>
      </c>
      <c r="Q1107" s="233" t="str">
        <f t="shared" si="139"/>
        <v>.</v>
      </c>
      <c r="R1107" s="140"/>
      <c r="S1107" s="140"/>
      <c r="T1107" s="140"/>
      <c r="U1107" s="140"/>
      <c r="V1107" s="140"/>
      <c r="W1107" s="140"/>
      <c r="X1107" s="140"/>
      <c r="Y1107" s="140"/>
      <c r="Z1107" s="140"/>
      <c r="AA1107" s="140"/>
      <c r="AB1107" s="140"/>
      <c r="AC1107" s="140"/>
      <c r="AD1107" s="140"/>
      <c r="AE1107" s="140"/>
      <c r="AF1107" s="140"/>
      <c r="AG1107" s="140"/>
      <c r="AH1107" s="140"/>
      <c r="AI1107" s="140"/>
      <c r="AJ1107" s="140"/>
      <c r="AK1107" s="140"/>
      <c r="AL1107" s="140"/>
      <c r="AM1107" s="140"/>
      <c r="AN1107" s="140"/>
      <c r="AO1107" s="140"/>
      <c r="AP1107" s="140"/>
      <c r="AQ1107" s="140"/>
      <c r="AR1107" s="140"/>
      <c r="AS1107" s="140"/>
      <c r="AT1107" s="140"/>
      <c r="AU1107" s="140"/>
      <c r="AV1107" s="140"/>
      <c r="AW1107" s="140"/>
      <c r="AX1107" s="140"/>
      <c r="AY1107" s="140"/>
      <c r="AZ1107" s="140"/>
      <c r="BA1107" s="140"/>
      <c r="BB1107" s="140"/>
      <c r="BC1107" s="140"/>
      <c r="BD1107" s="140"/>
      <c r="BE1107" s="140"/>
    </row>
    <row r="1108" spans="1:57" outlineLevel="1" x14ac:dyDescent="0.2">
      <c r="A1108" s="234">
        <f>'Faults data'!A1108</f>
        <v>1091</v>
      </c>
      <c r="B1108" s="320">
        <f>'Faults data'!B1108</f>
        <v>0</v>
      </c>
      <c r="C1108" s="223">
        <f>IFERROR(MATCH('Faults data'!F1108,Lists!$C$11:$C$14,0),0)</f>
        <v>0</v>
      </c>
      <c r="D1108" s="216">
        <f>VALUE('Faults data'!I1108)</f>
        <v>0</v>
      </c>
      <c r="E1108" s="224">
        <f t="shared" si="145"/>
        <v>0</v>
      </c>
      <c r="F1108" s="224">
        <f>'Faults data'!M1108</f>
        <v>0</v>
      </c>
      <c r="G1108" s="224" t="str">
        <f>IF('Faults data'!N1108=$G$17,$G$17,".")</f>
        <v>.</v>
      </c>
      <c r="H1108" s="224" t="str">
        <f>IF(ISNUMBER('Faults data'!L1108),'Faults data'!L1108,".")</f>
        <v>.</v>
      </c>
      <c r="I1108" s="224">
        <f>IF('Faults data'!S1108=Lists!$F$11,0,1)</f>
        <v>1</v>
      </c>
      <c r="J1108" s="240" t="str">
        <f t="shared" si="140"/>
        <v>.</v>
      </c>
      <c r="K1108" s="241"/>
      <c r="L1108" s="230" t="str">
        <f t="shared" si="141"/>
        <v>.</v>
      </c>
      <c r="M1108" s="231" t="str">
        <f t="shared" si="142"/>
        <v>.</v>
      </c>
      <c r="N1108" s="231" t="str">
        <f t="shared" si="143"/>
        <v>.</v>
      </c>
      <c r="O1108" s="231" t="str">
        <f t="shared" si="144"/>
        <v>.</v>
      </c>
      <c r="P1108" s="232" t="str">
        <f t="shared" si="138"/>
        <v>.</v>
      </c>
      <c r="Q1108" s="233" t="str">
        <f t="shared" si="139"/>
        <v>.</v>
      </c>
      <c r="R1108" s="140"/>
      <c r="S1108" s="140"/>
      <c r="T1108" s="140"/>
      <c r="U1108" s="140"/>
      <c r="V1108" s="140"/>
      <c r="W1108" s="140"/>
      <c r="X1108" s="140"/>
      <c r="Y1108" s="140"/>
      <c r="Z1108" s="140"/>
      <c r="AA1108" s="140"/>
      <c r="AB1108" s="140"/>
      <c r="AC1108" s="140"/>
      <c r="AD1108" s="140"/>
      <c r="AE1108" s="140"/>
      <c r="AF1108" s="140"/>
      <c r="AG1108" s="140"/>
      <c r="AH1108" s="140"/>
      <c r="AI1108" s="140"/>
      <c r="AJ1108" s="140"/>
      <c r="AK1108" s="140"/>
      <c r="AL1108" s="140"/>
      <c r="AM1108" s="140"/>
      <c r="AN1108" s="140"/>
      <c r="AO1108" s="140"/>
      <c r="AP1108" s="140"/>
      <c r="AQ1108" s="140"/>
      <c r="AR1108" s="140"/>
      <c r="AS1108" s="140"/>
      <c r="AT1108" s="140"/>
      <c r="AU1108" s="140"/>
      <c r="AV1108" s="140"/>
      <c r="AW1108" s="140"/>
      <c r="AX1108" s="140"/>
      <c r="AY1108" s="140"/>
      <c r="AZ1108" s="140"/>
      <c r="BA1108" s="140"/>
      <c r="BB1108" s="140"/>
      <c r="BC1108" s="140"/>
      <c r="BD1108" s="140"/>
      <c r="BE1108" s="140"/>
    </row>
    <row r="1109" spans="1:57" outlineLevel="1" x14ac:dyDescent="0.2">
      <c r="A1109" s="234">
        <f>'Faults data'!A1109</f>
        <v>1092</v>
      </c>
      <c r="B1109" s="320">
        <f>'Faults data'!B1109</f>
        <v>0</v>
      </c>
      <c r="C1109" s="223">
        <f>IFERROR(MATCH('Faults data'!F1109,Lists!$C$11:$C$14,0),0)</f>
        <v>0</v>
      </c>
      <c r="D1109" s="216">
        <f>VALUE('Faults data'!I1109)</f>
        <v>0</v>
      </c>
      <c r="E1109" s="224">
        <f t="shared" si="145"/>
        <v>0</v>
      </c>
      <c r="F1109" s="224">
        <f>'Faults data'!M1109</f>
        <v>0</v>
      </c>
      <c r="G1109" s="224" t="str">
        <f>IF('Faults data'!N1109=$G$17,$G$17,".")</f>
        <v>.</v>
      </c>
      <c r="H1109" s="224" t="str">
        <f>IF(ISNUMBER('Faults data'!L1109),'Faults data'!L1109,".")</f>
        <v>.</v>
      </c>
      <c r="I1109" s="224">
        <f>IF('Faults data'!S1109=Lists!$F$11,0,1)</f>
        <v>1</v>
      </c>
      <c r="J1109" s="240" t="str">
        <f t="shared" si="140"/>
        <v>.</v>
      </c>
      <c r="K1109" s="241"/>
      <c r="L1109" s="230" t="str">
        <f t="shared" si="141"/>
        <v>.</v>
      </c>
      <c r="M1109" s="231" t="str">
        <f t="shared" si="142"/>
        <v>.</v>
      </c>
      <c r="N1109" s="231" t="str">
        <f t="shared" si="143"/>
        <v>.</v>
      </c>
      <c r="O1109" s="231" t="str">
        <f t="shared" si="144"/>
        <v>.</v>
      </c>
      <c r="P1109" s="232" t="str">
        <f t="shared" si="138"/>
        <v>.</v>
      </c>
      <c r="Q1109" s="233" t="str">
        <f t="shared" si="139"/>
        <v>.</v>
      </c>
      <c r="R1109" s="140"/>
      <c r="S1109" s="140"/>
      <c r="T1109" s="140"/>
      <c r="U1109" s="140"/>
      <c r="V1109" s="140"/>
      <c r="W1109" s="140"/>
      <c r="X1109" s="140"/>
      <c r="Y1109" s="140"/>
      <c r="Z1109" s="140"/>
      <c r="AA1109" s="140"/>
      <c r="AB1109" s="140"/>
      <c r="AC1109" s="140"/>
      <c r="AD1109" s="140"/>
      <c r="AE1109" s="140"/>
      <c r="AF1109" s="140"/>
      <c r="AG1109" s="140"/>
      <c r="AH1109" s="140"/>
      <c r="AI1109" s="140"/>
      <c r="AJ1109" s="140"/>
      <c r="AK1109" s="140"/>
      <c r="AL1109" s="140"/>
      <c r="AM1109" s="140"/>
      <c r="AN1109" s="140"/>
      <c r="AO1109" s="140"/>
      <c r="AP1109" s="140"/>
      <c r="AQ1109" s="140"/>
      <c r="AR1109" s="140"/>
      <c r="AS1109" s="140"/>
      <c r="AT1109" s="140"/>
      <c r="AU1109" s="140"/>
      <c r="AV1109" s="140"/>
      <c r="AW1109" s="140"/>
      <c r="AX1109" s="140"/>
      <c r="AY1109" s="140"/>
      <c r="AZ1109" s="140"/>
      <c r="BA1109" s="140"/>
      <c r="BB1109" s="140"/>
      <c r="BC1109" s="140"/>
      <c r="BD1109" s="140"/>
      <c r="BE1109" s="140"/>
    </row>
    <row r="1110" spans="1:57" outlineLevel="1" x14ac:dyDescent="0.2">
      <c r="A1110" s="234">
        <f>'Faults data'!A1110</f>
        <v>1093</v>
      </c>
      <c r="B1110" s="320">
        <f>'Faults data'!B1110</f>
        <v>0</v>
      </c>
      <c r="C1110" s="223">
        <f>IFERROR(MATCH('Faults data'!F1110,Lists!$C$11:$C$14,0),0)</f>
        <v>0</v>
      </c>
      <c r="D1110" s="216">
        <f>VALUE('Faults data'!I1110)</f>
        <v>0</v>
      </c>
      <c r="E1110" s="224">
        <f t="shared" si="145"/>
        <v>0</v>
      </c>
      <c r="F1110" s="224">
        <f>'Faults data'!M1110</f>
        <v>0</v>
      </c>
      <c r="G1110" s="224" t="str">
        <f>IF('Faults data'!N1110=$G$17,$G$17,".")</f>
        <v>.</v>
      </c>
      <c r="H1110" s="224" t="str">
        <f>IF(ISNUMBER('Faults data'!L1110),'Faults data'!L1110,".")</f>
        <v>.</v>
      </c>
      <c r="I1110" s="224">
        <f>IF('Faults data'!S1110=Lists!$F$11,0,1)</f>
        <v>1</v>
      </c>
      <c r="J1110" s="240" t="str">
        <f t="shared" si="140"/>
        <v>.</v>
      </c>
      <c r="K1110" s="241"/>
      <c r="L1110" s="230" t="str">
        <f t="shared" si="141"/>
        <v>.</v>
      </c>
      <c r="M1110" s="231" t="str">
        <f t="shared" si="142"/>
        <v>.</v>
      </c>
      <c r="N1110" s="231" t="str">
        <f t="shared" si="143"/>
        <v>.</v>
      </c>
      <c r="O1110" s="231" t="str">
        <f t="shared" si="144"/>
        <v>.</v>
      </c>
      <c r="P1110" s="232" t="str">
        <f t="shared" ref="P1110:P1173" si="146">IF(L1110&gt;P$9,L1110,".")</f>
        <v>.</v>
      </c>
      <c r="Q1110" s="233" t="str">
        <f t="shared" ref="Q1110:Q1173" si="147">IF(N1110&gt;Q$9,N1110,".")</f>
        <v>.</v>
      </c>
      <c r="R1110" s="140"/>
      <c r="S1110" s="140"/>
      <c r="T1110" s="140"/>
      <c r="U1110" s="140"/>
      <c r="V1110" s="140"/>
      <c r="W1110" s="140"/>
      <c r="X1110" s="140"/>
      <c r="Y1110" s="140"/>
      <c r="Z1110" s="140"/>
      <c r="AA1110" s="140"/>
      <c r="AB1110" s="140"/>
      <c r="AC1110" s="140"/>
      <c r="AD1110" s="140"/>
      <c r="AE1110" s="140"/>
      <c r="AF1110" s="140"/>
      <c r="AG1110" s="140"/>
      <c r="AH1110" s="140"/>
      <c r="AI1110" s="140"/>
      <c r="AJ1110" s="140"/>
      <c r="AK1110" s="140"/>
      <c r="AL1110" s="140"/>
      <c r="AM1110" s="140"/>
      <c r="AN1110" s="140"/>
      <c r="AO1110" s="140"/>
      <c r="AP1110" s="140"/>
      <c r="AQ1110" s="140"/>
      <c r="AR1110" s="140"/>
      <c r="AS1110" s="140"/>
      <c r="AT1110" s="140"/>
      <c r="AU1110" s="140"/>
      <c r="AV1110" s="140"/>
      <c r="AW1110" s="140"/>
      <c r="AX1110" s="140"/>
      <c r="AY1110" s="140"/>
      <c r="AZ1110" s="140"/>
      <c r="BA1110" s="140"/>
      <c r="BB1110" s="140"/>
      <c r="BC1110" s="140"/>
      <c r="BD1110" s="140"/>
      <c r="BE1110" s="140"/>
    </row>
    <row r="1111" spans="1:57" outlineLevel="1" x14ac:dyDescent="0.2">
      <c r="A1111" s="234">
        <f>'Faults data'!A1111</f>
        <v>1094</v>
      </c>
      <c r="B1111" s="320">
        <f>'Faults data'!B1111</f>
        <v>0</v>
      </c>
      <c r="C1111" s="223">
        <f>IFERROR(MATCH('Faults data'!F1111,Lists!$C$11:$C$14,0),0)</f>
        <v>0</v>
      </c>
      <c r="D1111" s="216">
        <f>VALUE('Faults data'!I1111)</f>
        <v>0</v>
      </c>
      <c r="E1111" s="224">
        <f t="shared" si="145"/>
        <v>0</v>
      </c>
      <c r="F1111" s="224">
        <f>'Faults data'!M1111</f>
        <v>0</v>
      </c>
      <c r="G1111" s="224" t="str">
        <f>IF('Faults data'!N1111=$G$17,$G$17,".")</f>
        <v>.</v>
      </c>
      <c r="H1111" s="224" t="str">
        <f>IF(ISNUMBER('Faults data'!L1111),'Faults data'!L1111,".")</f>
        <v>.</v>
      </c>
      <c r="I1111" s="224">
        <f>IF('Faults data'!S1111=Lists!$F$11,0,1)</f>
        <v>1</v>
      </c>
      <c r="J1111" s="240" t="str">
        <f t="shared" si="140"/>
        <v>.</v>
      </c>
      <c r="K1111" s="241"/>
      <c r="L1111" s="230" t="str">
        <f t="shared" si="141"/>
        <v>.</v>
      </c>
      <c r="M1111" s="231" t="str">
        <f t="shared" si="142"/>
        <v>.</v>
      </c>
      <c r="N1111" s="231" t="str">
        <f t="shared" si="143"/>
        <v>.</v>
      </c>
      <c r="O1111" s="231" t="str">
        <f t="shared" si="144"/>
        <v>.</v>
      </c>
      <c r="P1111" s="232" t="str">
        <f t="shared" si="146"/>
        <v>.</v>
      </c>
      <c r="Q1111" s="233" t="str">
        <f t="shared" si="147"/>
        <v>.</v>
      </c>
      <c r="R1111" s="140"/>
      <c r="S1111" s="140"/>
      <c r="T1111" s="140"/>
      <c r="U1111" s="140"/>
      <c r="V1111" s="140"/>
      <c r="W1111" s="140"/>
      <c r="X1111" s="140"/>
      <c r="Y1111" s="140"/>
      <c r="Z1111" s="140"/>
      <c r="AA1111" s="140"/>
      <c r="AB1111" s="140"/>
      <c r="AC1111" s="140"/>
      <c r="AD1111" s="140"/>
      <c r="AE1111" s="140"/>
      <c r="AF1111" s="140"/>
      <c r="AG1111" s="140"/>
      <c r="AH1111" s="140"/>
      <c r="AI1111" s="140"/>
      <c r="AJ1111" s="140"/>
      <c r="AK1111" s="140"/>
      <c r="AL1111" s="140"/>
      <c r="AM1111" s="140"/>
      <c r="AN1111" s="140"/>
      <c r="AO1111" s="140"/>
      <c r="AP1111" s="140"/>
      <c r="AQ1111" s="140"/>
      <c r="AR1111" s="140"/>
      <c r="AS1111" s="140"/>
      <c r="AT1111" s="140"/>
      <c r="AU1111" s="140"/>
      <c r="AV1111" s="140"/>
      <c r="AW1111" s="140"/>
      <c r="AX1111" s="140"/>
      <c r="AY1111" s="140"/>
      <c r="AZ1111" s="140"/>
      <c r="BA1111" s="140"/>
      <c r="BB1111" s="140"/>
      <c r="BC1111" s="140"/>
      <c r="BD1111" s="140"/>
      <c r="BE1111" s="140"/>
    </row>
    <row r="1112" spans="1:57" outlineLevel="1" x14ac:dyDescent="0.2">
      <c r="A1112" s="234">
        <f>'Faults data'!A1112</f>
        <v>1095</v>
      </c>
      <c r="B1112" s="320">
        <f>'Faults data'!B1112</f>
        <v>0</v>
      </c>
      <c r="C1112" s="223">
        <f>IFERROR(MATCH('Faults data'!F1112,Lists!$C$11:$C$14,0),0)</f>
        <v>0</v>
      </c>
      <c r="D1112" s="216">
        <f>VALUE('Faults data'!I1112)</f>
        <v>0</v>
      </c>
      <c r="E1112" s="224">
        <f t="shared" si="145"/>
        <v>0</v>
      </c>
      <c r="F1112" s="224">
        <f>'Faults data'!M1112</f>
        <v>0</v>
      </c>
      <c r="G1112" s="224" t="str">
        <f>IF('Faults data'!N1112=$G$17,$G$17,".")</f>
        <v>.</v>
      </c>
      <c r="H1112" s="224" t="str">
        <f>IF(ISNUMBER('Faults data'!L1112),'Faults data'!L1112,".")</f>
        <v>.</v>
      </c>
      <c r="I1112" s="224">
        <f>IF('Faults data'!S1112=Lists!$F$11,0,1)</f>
        <v>1</v>
      </c>
      <c r="J1112" s="240" t="str">
        <f t="shared" si="140"/>
        <v>.</v>
      </c>
      <c r="K1112" s="241"/>
      <c r="L1112" s="230" t="str">
        <f t="shared" si="141"/>
        <v>.</v>
      </c>
      <c r="M1112" s="231" t="str">
        <f t="shared" si="142"/>
        <v>.</v>
      </c>
      <c r="N1112" s="231" t="str">
        <f t="shared" si="143"/>
        <v>.</v>
      </c>
      <c r="O1112" s="231" t="str">
        <f t="shared" si="144"/>
        <v>.</v>
      </c>
      <c r="P1112" s="232" t="str">
        <f t="shared" si="146"/>
        <v>.</v>
      </c>
      <c r="Q1112" s="233" t="str">
        <f t="shared" si="147"/>
        <v>.</v>
      </c>
      <c r="R1112" s="140"/>
      <c r="S1112" s="140"/>
      <c r="T1112" s="140"/>
      <c r="U1112" s="140"/>
      <c r="V1112" s="140"/>
      <c r="W1112" s="140"/>
      <c r="X1112" s="140"/>
      <c r="Y1112" s="140"/>
      <c r="Z1112" s="140"/>
      <c r="AA1112" s="140"/>
      <c r="AB1112" s="140"/>
      <c r="AC1112" s="140"/>
      <c r="AD1112" s="140"/>
      <c r="AE1112" s="140"/>
      <c r="AF1112" s="140"/>
      <c r="AG1112" s="140"/>
      <c r="AH1112" s="140"/>
      <c r="AI1112" s="140"/>
      <c r="AJ1112" s="140"/>
      <c r="AK1112" s="140"/>
      <c r="AL1112" s="140"/>
      <c r="AM1112" s="140"/>
      <c r="AN1112" s="140"/>
      <c r="AO1112" s="140"/>
      <c r="AP1112" s="140"/>
      <c r="AQ1112" s="140"/>
      <c r="AR1112" s="140"/>
      <c r="AS1112" s="140"/>
      <c r="AT1112" s="140"/>
      <c r="AU1112" s="140"/>
      <c r="AV1112" s="140"/>
      <c r="AW1112" s="140"/>
      <c r="AX1112" s="140"/>
      <c r="AY1112" s="140"/>
      <c r="AZ1112" s="140"/>
      <c r="BA1112" s="140"/>
      <c r="BB1112" s="140"/>
      <c r="BC1112" s="140"/>
      <c r="BD1112" s="140"/>
      <c r="BE1112" s="140"/>
    </row>
    <row r="1113" spans="1:57" outlineLevel="1" x14ac:dyDescent="0.2">
      <c r="A1113" s="234">
        <f>'Faults data'!A1113</f>
        <v>1096</v>
      </c>
      <c r="B1113" s="320">
        <f>'Faults data'!B1113</f>
        <v>0</v>
      </c>
      <c r="C1113" s="223">
        <f>IFERROR(MATCH('Faults data'!F1113,Lists!$C$11:$C$14,0),0)</f>
        <v>0</v>
      </c>
      <c r="D1113" s="216">
        <f>VALUE('Faults data'!I1113)</f>
        <v>0</v>
      </c>
      <c r="E1113" s="224">
        <f t="shared" si="145"/>
        <v>0</v>
      </c>
      <c r="F1113" s="224">
        <f>'Faults data'!M1113</f>
        <v>0</v>
      </c>
      <c r="G1113" s="224" t="str">
        <f>IF('Faults data'!N1113=$G$17,$G$17,".")</f>
        <v>.</v>
      </c>
      <c r="H1113" s="224" t="str">
        <f>IF(ISNUMBER('Faults data'!L1113),'Faults data'!L1113,".")</f>
        <v>.</v>
      </c>
      <c r="I1113" s="224">
        <f>IF('Faults data'!S1113=Lists!$F$11,0,1)</f>
        <v>1</v>
      </c>
      <c r="J1113" s="240" t="str">
        <f t="shared" si="140"/>
        <v>.</v>
      </c>
      <c r="K1113" s="241"/>
      <c r="L1113" s="230" t="str">
        <f t="shared" si="141"/>
        <v>.</v>
      </c>
      <c r="M1113" s="231" t="str">
        <f t="shared" si="142"/>
        <v>.</v>
      </c>
      <c r="N1113" s="231" t="str">
        <f t="shared" si="143"/>
        <v>.</v>
      </c>
      <c r="O1113" s="231" t="str">
        <f t="shared" si="144"/>
        <v>.</v>
      </c>
      <c r="P1113" s="232" t="str">
        <f t="shared" si="146"/>
        <v>.</v>
      </c>
      <c r="Q1113" s="233" t="str">
        <f t="shared" si="147"/>
        <v>.</v>
      </c>
      <c r="R1113" s="140"/>
      <c r="S1113" s="140"/>
      <c r="T1113" s="140"/>
      <c r="U1113" s="140"/>
      <c r="V1113" s="140"/>
      <c r="W1113" s="140"/>
      <c r="X1113" s="140"/>
      <c r="Y1113" s="140"/>
      <c r="Z1113" s="140"/>
      <c r="AA1113" s="140"/>
      <c r="AB1113" s="140"/>
      <c r="AC1113" s="140"/>
      <c r="AD1113" s="140"/>
      <c r="AE1113" s="140"/>
      <c r="AF1113" s="140"/>
      <c r="AG1113" s="140"/>
      <c r="AH1113" s="140"/>
      <c r="AI1113" s="140"/>
      <c r="AJ1113" s="140"/>
      <c r="AK1113" s="140"/>
      <c r="AL1113" s="140"/>
      <c r="AM1113" s="140"/>
      <c r="AN1113" s="140"/>
      <c r="AO1113" s="140"/>
      <c r="AP1113" s="140"/>
      <c r="AQ1113" s="140"/>
      <c r="AR1113" s="140"/>
      <c r="AS1113" s="140"/>
      <c r="AT1113" s="140"/>
      <c r="AU1113" s="140"/>
      <c r="AV1113" s="140"/>
      <c r="AW1113" s="140"/>
      <c r="AX1113" s="140"/>
      <c r="AY1113" s="140"/>
      <c r="AZ1113" s="140"/>
      <c r="BA1113" s="140"/>
      <c r="BB1113" s="140"/>
      <c r="BC1113" s="140"/>
      <c r="BD1113" s="140"/>
      <c r="BE1113" s="140"/>
    </row>
    <row r="1114" spans="1:57" outlineLevel="1" x14ac:dyDescent="0.2">
      <c r="A1114" s="234">
        <f>'Faults data'!A1114</f>
        <v>1097</v>
      </c>
      <c r="B1114" s="320">
        <f>'Faults data'!B1114</f>
        <v>0</v>
      </c>
      <c r="C1114" s="223">
        <f>IFERROR(MATCH('Faults data'!F1114,Lists!$C$11:$C$14,0),0)</f>
        <v>0</v>
      </c>
      <c r="D1114" s="216">
        <f>VALUE('Faults data'!I1114)</f>
        <v>0</v>
      </c>
      <c r="E1114" s="224">
        <f t="shared" si="145"/>
        <v>0</v>
      </c>
      <c r="F1114" s="224">
        <f>'Faults data'!M1114</f>
        <v>0</v>
      </c>
      <c r="G1114" s="224" t="str">
        <f>IF('Faults data'!N1114=$G$17,$G$17,".")</f>
        <v>.</v>
      </c>
      <c r="H1114" s="224" t="str">
        <f>IF(ISNUMBER('Faults data'!L1114),'Faults data'!L1114,".")</f>
        <v>.</v>
      </c>
      <c r="I1114" s="224">
        <f>IF('Faults data'!S1114=Lists!$F$11,0,1)</f>
        <v>1</v>
      </c>
      <c r="J1114" s="240" t="str">
        <f t="shared" si="140"/>
        <v>.</v>
      </c>
      <c r="K1114" s="241"/>
      <c r="L1114" s="230" t="str">
        <f t="shared" si="141"/>
        <v>.</v>
      </c>
      <c r="M1114" s="231" t="str">
        <f t="shared" si="142"/>
        <v>.</v>
      </c>
      <c r="N1114" s="231" t="str">
        <f t="shared" si="143"/>
        <v>.</v>
      </c>
      <c r="O1114" s="231" t="str">
        <f t="shared" si="144"/>
        <v>.</v>
      </c>
      <c r="P1114" s="232" t="str">
        <f t="shared" si="146"/>
        <v>.</v>
      </c>
      <c r="Q1114" s="233" t="str">
        <f t="shared" si="147"/>
        <v>.</v>
      </c>
      <c r="R1114" s="140"/>
      <c r="S1114" s="140"/>
      <c r="T1114" s="140"/>
      <c r="U1114" s="140"/>
      <c r="V1114" s="140"/>
      <c r="W1114" s="140"/>
      <c r="X1114" s="140"/>
      <c r="Y1114" s="140"/>
      <c r="Z1114" s="140"/>
      <c r="AA1114" s="140"/>
      <c r="AB1114" s="140"/>
      <c r="AC1114" s="140"/>
      <c r="AD1114" s="140"/>
      <c r="AE1114" s="140"/>
      <c r="AF1114" s="140"/>
      <c r="AG1114" s="140"/>
      <c r="AH1114" s="140"/>
      <c r="AI1114" s="140"/>
      <c r="AJ1114" s="140"/>
      <c r="AK1114" s="140"/>
      <c r="AL1114" s="140"/>
      <c r="AM1114" s="140"/>
      <c r="AN1114" s="140"/>
      <c r="AO1114" s="140"/>
      <c r="AP1114" s="140"/>
      <c r="AQ1114" s="140"/>
      <c r="AR1114" s="140"/>
      <c r="AS1114" s="140"/>
      <c r="AT1114" s="140"/>
      <c r="AU1114" s="140"/>
      <c r="AV1114" s="140"/>
      <c r="AW1114" s="140"/>
      <c r="AX1114" s="140"/>
      <c r="AY1114" s="140"/>
      <c r="AZ1114" s="140"/>
      <c r="BA1114" s="140"/>
      <c r="BB1114" s="140"/>
      <c r="BC1114" s="140"/>
      <c r="BD1114" s="140"/>
      <c r="BE1114" s="140"/>
    </row>
    <row r="1115" spans="1:57" outlineLevel="1" x14ac:dyDescent="0.2">
      <c r="A1115" s="234">
        <f>'Faults data'!A1115</f>
        <v>1098</v>
      </c>
      <c r="B1115" s="320">
        <f>'Faults data'!B1115</f>
        <v>0</v>
      </c>
      <c r="C1115" s="223">
        <f>IFERROR(MATCH('Faults data'!F1115,Lists!$C$11:$C$14,0),0)</f>
        <v>0</v>
      </c>
      <c r="D1115" s="216">
        <f>VALUE('Faults data'!I1115)</f>
        <v>0</v>
      </c>
      <c r="E1115" s="224">
        <f t="shared" si="145"/>
        <v>0</v>
      </c>
      <c r="F1115" s="224">
        <f>'Faults data'!M1115</f>
        <v>0</v>
      </c>
      <c r="G1115" s="224" t="str">
        <f>IF('Faults data'!N1115=$G$17,$G$17,".")</f>
        <v>.</v>
      </c>
      <c r="H1115" s="224" t="str">
        <f>IF(ISNUMBER('Faults data'!L1115),'Faults data'!L1115,".")</f>
        <v>.</v>
      </c>
      <c r="I1115" s="224">
        <f>IF('Faults data'!S1115=Lists!$F$11,0,1)</f>
        <v>1</v>
      </c>
      <c r="J1115" s="240" t="str">
        <f t="shared" si="140"/>
        <v>.</v>
      </c>
      <c r="K1115" s="241"/>
      <c r="L1115" s="230" t="str">
        <f t="shared" si="141"/>
        <v>.</v>
      </c>
      <c r="M1115" s="231" t="str">
        <f t="shared" si="142"/>
        <v>.</v>
      </c>
      <c r="N1115" s="231" t="str">
        <f t="shared" si="143"/>
        <v>.</v>
      </c>
      <c r="O1115" s="231" t="str">
        <f t="shared" si="144"/>
        <v>.</v>
      </c>
      <c r="P1115" s="232" t="str">
        <f t="shared" si="146"/>
        <v>.</v>
      </c>
      <c r="Q1115" s="233" t="str">
        <f t="shared" si="147"/>
        <v>.</v>
      </c>
      <c r="R1115" s="140"/>
      <c r="S1115" s="140"/>
      <c r="T1115" s="140"/>
      <c r="U1115" s="140"/>
      <c r="V1115" s="140"/>
      <c r="W1115" s="140"/>
      <c r="X1115" s="140"/>
      <c r="Y1115" s="140"/>
      <c r="Z1115" s="140"/>
      <c r="AA1115" s="140"/>
      <c r="AB1115" s="140"/>
      <c r="AC1115" s="140"/>
      <c r="AD1115" s="140"/>
      <c r="AE1115" s="140"/>
      <c r="AF1115" s="140"/>
      <c r="AG1115" s="140"/>
      <c r="AH1115" s="140"/>
      <c r="AI1115" s="140"/>
      <c r="AJ1115" s="140"/>
      <c r="AK1115" s="140"/>
      <c r="AL1115" s="140"/>
      <c r="AM1115" s="140"/>
      <c r="AN1115" s="140"/>
      <c r="AO1115" s="140"/>
      <c r="AP1115" s="140"/>
      <c r="AQ1115" s="140"/>
      <c r="AR1115" s="140"/>
      <c r="AS1115" s="140"/>
      <c r="AT1115" s="140"/>
      <c r="AU1115" s="140"/>
      <c r="AV1115" s="140"/>
      <c r="AW1115" s="140"/>
      <c r="AX1115" s="140"/>
      <c r="AY1115" s="140"/>
      <c r="AZ1115" s="140"/>
      <c r="BA1115" s="140"/>
      <c r="BB1115" s="140"/>
      <c r="BC1115" s="140"/>
      <c r="BD1115" s="140"/>
      <c r="BE1115" s="140"/>
    </row>
    <row r="1116" spans="1:57" outlineLevel="1" x14ac:dyDescent="0.2">
      <c r="A1116" s="234">
        <f>'Faults data'!A1116</f>
        <v>1099</v>
      </c>
      <c r="B1116" s="320">
        <f>'Faults data'!B1116</f>
        <v>0</v>
      </c>
      <c r="C1116" s="223">
        <f>IFERROR(MATCH('Faults data'!F1116,Lists!$C$11:$C$14,0),0)</f>
        <v>0</v>
      </c>
      <c r="D1116" s="216">
        <f>VALUE('Faults data'!I1116)</f>
        <v>0</v>
      </c>
      <c r="E1116" s="224">
        <f t="shared" si="145"/>
        <v>0</v>
      </c>
      <c r="F1116" s="224">
        <f>'Faults data'!M1116</f>
        <v>0</v>
      </c>
      <c r="G1116" s="224" t="str">
        <f>IF('Faults data'!N1116=$G$17,$G$17,".")</f>
        <v>.</v>
      </c>
      <c r="H1116" s="224" t="str">
        <f>IF(ISNUMBER('Faults data'!L1116),'Faults data'!L1116,".")</f>
        <v>.</v>
      </c>
      <c r="I1116" s="224">
        <f>IF('Faults data'!S1116=Lists!$F$11,0,1)</f>
        <v>1</v>
      </c>
      <c r="J1116" s="240" t="str">
        <f t="shared" si="140"/>
        <v>.</v>
      </c>
      <c r="K1116" s="241"/>
      <c r="L1116" s="230" t="str">
        <f t="shared" si="141"/>
        <v>.</v>
      </c>
      <c r="M1116" s="231" t="str">
        <f t="shared" si="142"/>
        <v>.</v>
      </c>
      <c r="N1116" s="231" t="str">
        <f t="shared" si="143"/>
        <v>.</v>
      </c>
      <c r="O1116" s="231" t="str">
        <f t="shared" si="144"/>
        <v>.</v>
      </c>
      <c r="P1116" s="232" t="str">
        <f t="shared" si="146"/>
        <v>.</v>
      </c>
      <c r="Q1116" s="233" t="str">
        <f t="shared" si="147"/>
        <v>.</v>
      </c>
      <c r="R1116" s="140"/>
      <c r="S1116" s="140"/>
      <c r="T1116" s="140"/>
      <c r="U1116" s="140"/>
      <c r="V1116" s="140"/>
      <c r="W1116" s="140"/>
      <c r="X1116" s="140"/>
      <c r="Y1116" s="140"/>
      <c r="Z1116" s="140"/>
      <c r="AA1116" s="140"/>
      <c r="AB1116" s="140"/>
      <c r="AC1116" s="140"/>
      <c r="AD1116" s="140"/>
      <c r="AE1116" s="140"/>
      <c r="AF1116" s="140"/>
      <c r="AG1116" s="140"/>
      <c r="AH1116" s="140"/>
      <c r="AI1116" s="140"/>
      <c r="AJ1116" s="140"/>
      <c r="AK1116" s="140"/>
      <c r="AL1116" s="140"/>
      <c r="AM1116" s="140"/>
      <c r="AN1116" s="140"/>
      <c r="AO1116" s="140"/>
      <c r="AP1116" s="140"/>
      <c r="AQ1116" s="140"/>
      <c r="AR1116" s="140"/>
      <c r="AS1116" s="140"/>
      <c r="AT1116" s="140"/>
      <c r="AU1116" s="140"/>
      <c r="AV1116" s="140"/>
      <c r="AW1116" s="140"/>
      <c r="AX1116" s="140"/>
      <c r="AY1116" s="140"/>
      <c r="AZ1116" s="140"/>
      <c r="BA1116" s="140"/>
      <c r="BB1116" s="140"/>
      <c r="BC1116" s="140"/>
      <c r="BD1116" s="140"/>
      <c r="BE1116" s="140"/>
    </row>
    <row r="1117" spans="1:57" outlineLevel="1" x14ac:dyDescent="0.2">
      <c r="A1117" s="234">
        <f>'Faults data'!A1117</f>
        <v>1100</v>
      </c>
      <c r="B1117" s="320">
        <f>'Faults data'!B1117</f>
        <v>0</v>
      </c>
      <c r="C1117" s="223">
        <f>IFERROR(MATCH('Faults data'!F1117,Lists!$C$11:$C$14,0),0)</f>
        <v>0</v>
      </c>
      <c r="D1117" s="216">
        <f>VALUE('Faults data'!I1117)</f>
        <v>0</v>
      </c>
      <c r="E1117" s="224">
        <f t="shared" si="145"/>
        <v>0</v>
      </c>
      <c r="F1117" s="224">
        <f>'Faults data'!M1117</f>
        <v>0</v>
      </c>
      <c r="G1117" s="224" t="str">
        <f>IF('Faults data'!N1117=$G$17,$G$17,".")</f>
        <v>.</v>
      </c>
      <c r="H1117" s="224" t="str">
        <f>IF(ISNUMBER('Faults data'!L1117),'Faults data'!L1117,".")</f>
        <v>.</v>
      </c>
      <c r="I1117" s="224">
        <f>IF('Faults data'!S1117=Lists!$F$11,0,1)</f>
        <v>1</v>
      </c>
      <c r="J1117" s="240" t="str">
        <f t="shared" si="140"/>
        <v>.</v>
      </c>
      <c r="K1117" s="241"/>
      <c r="L1117" s="230" t="str">
        <f t="shared" si="141"/>
        <v>.</v>
      </c>
      <c r="M1117" s="231" t="str">
        <f t="shared" si="142"/>
        <v>.</v>
      </c>
      <c r="N1117" s="231" t="str">
        <f t="shared" si="143"/>
        <v>.</v>
      </c>
      <c r="O1117" s="231" t="str">
        <f t="shared" si="144"/>
        <v>.</v>
      </c>
      <c r="P1117" s="232" t="str">
        <f t="shared" si="146"/>
        <v>.</v>
      </c>
      <c r="Q1117" s="233" t="str">
        <f t="shared" si="147"/>
        <v>.</v>
      </c>
      <c r="R1117" s="140"/>
      <c r="S1117" s="140"/>
      <c r="T1117" s="140"/>
      <c r="U1117" s="140"/>
      <c r="V1117" s="140"/>
      <c r="W1117" s="140"/>
      <c r="X1117" s="140"/>
      <c r="Y1117" s="140"/>
      <c r="Z1117" s="140"/>
      <c r="AA1117" s="140"/>
      <c r="AB1117" s="140"/>
      <c r="AC1117" s="140"/>
      <c r="AD1117" s="140"/>
      <c r="AE1117" s="140"/>
      <c r="AF1117" s="140"/>
      <c r="AG1117" s="140"/>
      <c r="AH1117" s="140"/>
      <c r="AI1117" s="140"/>
      <c r="AJ1117" s="140"/>
      <c r="AK1117" s="140"/>
      <c r="AL1117" s="140"/>
      <c r="AM1117" s="140"/>
      <c r="AN1117" s="140"/>
      <c r="AO1117" s="140"/>
      <c r="AP1117" s="140"/>
      <c r="AQ1117" s="140"/>
      <c r="AR1117" s="140"/>
      <c r="AS1117" s="140"/>
      <c r="AT1117" s="140"/>
      <c r="AU1117" s="140"/>
      <c r="AV1117" s="140"/>
      <c r="AW1117" s="140"/>
      <c r="AX1117" s="140"/>
      <c r="AY1117" s="140"/>
      <c r="AZ1117" s="140"/>
      <c r="BA1117" s="140"/>
      <c r="BB1117" s="140"/>
      <c r="BC1117" s="140"/>
      <c r="BD1117" s="140"/>
      <c r="BE1117" s="140"/>
    </row>
    <row r="1118" spans="1:57" outlineLevel="1" x14ac:dyDescent="0.2">
      <c r="A1118" s="234">
        <f>'Faults data'!A1118</f>
        <v>1101</v>
      </c>
      <c r="B1118" s="320">
        <f>'Faults data'!B1118</f>
        <v>0</v>
      </c>
      <c r="C1118" s="223">
        <f>IFERROR(MATCH('Faults data'!F1118,Lists!$C$11:$C$14,0),0)</f>
        <v>0</v>
      </c>
      <c r="D1118" s="216">
        <f>VALUE('Faults data'!I1118)</f>
        <v>0</v>
      </c>
      <c r="E1118" s="224">
        <f t="shared" si="145"/>
        <v>0</v>
      </c>
      <c r="F1118" s="224">
        <f>'Faults data'!M1118</f>
        <v>0</v>
      </c>
      <c r="G1118" s="224" t="str">
        <f>IF('Faults data'!N1118=$G$17,$G$17,".")</f>
        <v>.</v>
      </c>
      <c r="H1118" s="224" t="str">
        <f>IF(ISNUMBER('Faults data'!L1118),'Faults data'!L1118,".")</f>
        <v>.</v>
      </c>
      <c r="I1118" s="224">
        <f>IF('Faults data'!S1118=Lists!$F$11,0,1)</f>
        <v>1</v>
      </c>
      <c r="J1118" s="240" t="str">
        <f t="shared" si="140"/>
        <v>.</v>
      </c>
      <c r="K1118" s="241"/>
      <c r="L1118" s="230" t="str">
        <f t="shared" si="141"/>
        <v>.</v>
      </c>
      <c r="M1118" s="231" t="str">
        <f t="shared" si="142"/>
        <v>.</v>
      </c>
      <c r="N1118" s="231" t="str">
        <f t="shared" si="143"/>
        <v>.</v>
      </c>
      <c r="O1118" s="231" t="str">
        <f t="shared" si="144"/>
        <v>.</v>
      </c>
      <c r="P1118" s="232" t="str">
        <f t="shared" si="146"/>
        <v>.</v>
      </c>
      <c r="Q1118" s="233" t="str">
        <f t="shared" si="147"/>
        <v>.</v>
      </c>
      <c r="R1118" s="140"/>
      <c r="S1118" s="140"/>
      <c r="T1118" s="140"/>
      <c r="U1118" s="140"/>
      <c r="V1118" s="140"/>
      <c r="W1118" s="140"/>
      <c r="X1118" s="140"/>
      <c r="Y1118" s="140"/>
      <c r="Z1118" s="140"/>
      <c r="AA1118" s="140"/>
      <c r="AB1118" s="140"/>
      <c r="AC1118" s="140"/>
      <c r="AD1118" s="140"/>
      <c r="AE1118" s="140"/>
      <c r="AF1118" s="140"/>
      <c r="AG1118" s="140"/>
      <c r="AH1118" s="140"/>
      <c r="AI1118" s="140"/>
      <c r="AJ1118" s="140"/>
      <c r="AK1118" s="140"/>
      <c r="AL1118" s="140"/>
      <c r="AM1118" s="140"/>
      <c r="AN1118" s="140"/>
      <c r="AO1118" s="140"/>
      <c r="AP1118" s="140"/>
      <c r="AQ1118" s="140"/>
      <c r="AR1118" s="140"/>
      <c r="AS1118" s="140"/>
      <c r="AT1118" s="140"/>
      <c r="AU1118" s="140"/>
      <c r="AV1118" s="140"/>
      <c r="AW1118" s="140"/>
      <c r="AX1118" s="140"/>
      <c r="AY1118" s="140"/>
      <c r="AZ1118" s="140"/>
      <c r="BA1118" s="140"/>
      <c r="BB1118" s="140"/>
      <c r="BC1118" s="140"/>
      <c r="BD1118" s="140"/>
      <c r="BE1118" s="140"/>
    </row>
    <row r="1119" spans="1:57" outlineLevel="1" x14ac:dyDescent="0.2">
      <c r="A1119" s="234">
        <f>'Faults data'!A1119</f>
        <v>1102</v>
      </c>
      <c r="B1119" s="320">
        <f>'Faults data'!B1119</f>
        <v>0</v>
      </c>
      <c r="C1119" s="223">
        <f>IFERROR(MATCH('Faults data'!F1119,Lists!$C$11:$C$14,0),0)</f>
        <v>0</v>
      </c>
      <c r="D1119" s="216">
        <f>VALUE('Faults data'!I1119)</f>
        <v>0</v>
      </c>
      <c r="E1119" s="224">
        <f t="shared" si="145"/>
        <v>0</v>
      </c>
      <c r="F1119" s="224">
        <f>'Faults data'!M1119</f>
        <v>0</v>
      </c>
      <c r="G1119" s="224" t="str">
        <f>IF('Faults data'!N1119=$G$17,$G$17,".")</f>
        <v>.</v>
      </c>
      <c r="H1119" s="224" t="str">
        <f>IF(ISNUMBER('Faults data'!L1119),'Faults data'!L1119,".")</f>
        <v>.</v>
      </c>
      <c r="I1119" s="224">
        <f>IF('Faults data'!S1119=Lists!$F$11,0,1)</f>
        <v>1</v>
      </c>
      <c r="J1119" s="240" t="str">
        <f t="shared" si="140"/>
        <v>.</v>
      </c>
      <c r="K1119" s="241"/>
      <c r="L1119" s="230" t="str">
        <f t="shared" si="141"/>
        <v>.</v>
      </c>
      <c r="M1119" s="231" t="str">
        <f t="shared" si="142"/>
        <v>.</v>
      </c>
      <c r="N1119" s="231" t="str">
        <f t="shared" si="143"/>
        <v>.</v>
      </c>
      <c r="O1119" s="231" t="str">
        <f t="shared" si="144"/>
        <v>.</v>
      </c>
      <c r="P1119" s="232" t="str">
        <f t="shared" si="146"/>
        <v>.</v>
      </c>
      <c r="Q1119" s="233" t="str">
        <f t="shared" si="147"/>
        <v>.</v>
      </c>
      <c r="R1119" s="140"/>
      <c r="S1119" s="140"/>
      <c r="T1119" s="140"/>
      <c r="U1119" s="140"/>
      <c r="V1119" s="140"/>
      <c r="W1119" s="140"/>
      <c r="X1119" s="140"/>
      <c r="Y1119" s="140"/>
      <c r="Z1119" s="140"/>
      <c r="AA1119" s="140"/>
      <c r="AB1119" s="140"/>
      <c r="AC1119" s="140"/>
      <c r="AD1119" s="140"/>
      <c r="AE1119" s="140"/>
      <c r="AF1119" s="140"/>
      <c r="AG1119" s="140"/>
      <c r="AH1119" s="140"/>
      <c r="AI1119" s="140"/>
      <c r="AJ1119" s="140"/>
      <c r="AK1119" s="140"/>
      <c r="AL1119" s="140"/>
      <c r="AM1119" s="140"/>
      <c r="AN1119" s="140"/>
      <c r="AO1119" s="140"/>
      <c r="AP1119" s="140"/>
      <c r="AQ1119" s="140"/>
      <c r="AR1119" s="140"/>
      <c r="AS1119" s="140"/>
      <c r="AT1119" s="140"/>
      <c r="AU1119" s="140"/>
      <c r="AV1119" s="140"/>
      <c r="AW1119" s="140"/>
      <c r="AX1119" s="140"/>
      <c r="AY1119" s="140"/>
      <c r="AZ1119" s="140"/>
      <c r="BA1119" s="140"/>
      <c r="BB1119" s="140"/>
      <c r="BC1119" s="140"/>
      <c r="BD1119" s="140"/>
      <c r="BE1119" s="140"/>
    </row>
    <row r="1120" spans="1:57" outlineLevel="1" x14ac:dyDescent="0.2">
      <c r="A1120" s="234">
        <f>'Faults data'!A1120</f>
        <v>1103</v>
      </c>
      <c r="B1120" s="320">
        <f>'Faults data'!B1120</f>
        <v>0</v>
      </c>
      <c r="C1120" s="223">
        <f>IFERROR(MATCH('Faults data'!F1120,Lists!$C$11:$C$14,0),0)</f>
        <v>0</v>
      </c>
      <c r="D1120" s="216">
        <f>VALUE('Faults data'!I1120)</f>
        <v>0</v>
      </c>
      <c r="E1120" s="224">
        <f t="shared" si="145"/>
        <v>0</v>
      </c>
      <c r="F1120" s="224">
        <f>'Faults data'!M1120</f>
        <v>0</v>
      </c>
      <c r="G1120" s="224" t="str">
        <f>IF('Faults data'!N1120=$G$17,$G$17,".")</f>
        <v>.</v>
      </c>
      <c r="H1120" s="224" t="str">
        <f>IF(ISNUMBER('Faults data'!L1120),'Faults data'!L1120,".")</f>
        <v>.</v>
      </c>
      <c r="I1120" s="224">
        <f>IF('Faults data'!S1120=Lists!$F$11,0,1)</f>
        <v>1</v>
      </c>
      <c r="J1120" s="240" t="str">
        <f t="shared" si="140"/>
        <v>.</v>
      </c>
      <c r="K1120" s="241"/>
      <c r="L1120" s="230" t="str">
        <f t="shared" si="141"/>
        <v>.</v>
      </c>
      <c r="M1120" s="231" t="str">
        <f t="shared" si="142"/>
        <v>.</v>
      </c>
      <c r="N1120" s="231" t="str">
        <f t="shared" si="143"/>
        <v>.</v>
      </c>
      <c r="O1120" s="231" t="str">
        <f t="shared" si="144"/>
        <v>.</v>
      </c>
      <c r="P1120" s="232" t="str">
        <f t="shared" si="146"/>
        <v>.</v>
      </c>
      <c r="Q1120" s="233" t="str">
        <f t="shared" si="147"/>
        <v>.</v>
      </c>
      <c r="R1120" s="140"/>
      <c r="S1120" s="140"/>
      <c r="T1120" s="140"/>
      <c r="U1120" s="140"/>
      <c r="V1120" s="140"/>
      <c r="W1120" s="140"/>
      <c r="X1120" s="140"/>
      <c r="Y1120" s="140"/>
      <c r="Z1120" s="140"/>
      <c r="AA1120" s="140"/>
      <c r="AB1120" s="140"/>
      <c r="AC1120" s="140"/>
      <c r="AD1120" s="140"/>
      <c r="AE1120" s="140"/>
      <c r="AF1120" s="140"/>
      <c r="AG1120" s="140"/>
      <c r="AH1120" s="140"/>
      <c r="AI1120" s="140"/>
      <c r="AJ1120" s="140"/>
      <c r="AK1120" s="140"/>
      <c r="AL1120" s="140"/>
      <c r="AM1120" s="140"/>
      <c r="AN1120" s="140"/>
      <c r="AO1120" s="140"/>
      <c r="AP1120" s="140"/>
      <c r="AQ1120" s="140"/>
      <c r="AR1120" s="140"/>
      <c r="AS1120" s="140"/>
      <c r="AT1120" s="140"/>
      <c r="AU1120" s="140"/>
      <c r="AV1120" s="140"/>
      <c r="AW1120" s="140"/>
      <c r="AX1120" s="140"/>
      <c r="AY1120" s="140"/>
      <c r="AZ1120" s="140"/>
      <c r="BA1120" s="140"/>
      <c r="BB1120" s="140"/>
      <c r="BC1120" s="140"/>
      <c r="BD1120" s="140"/>
      <c r="BE1120" s="140"/>
    </row>
    <row r="1121" spans="1:57" outlineLevel="1" x14ac:dyDescent="0.2">
      <c r="A1121" s="234">
        <f>'Faults data'!A1121</f>
        <v>1104</v>
      </c>
      <c r="B1121" s="320">
        <f>'Faults data'!B1121</f>
        <v>0</v>
      </c>
      <c r="C1121" s="223">
        <f>IFERROR(MATCH('Faults data'!F1121,Lists!$C$11:$C$14,0),0)</f>
        <v>0</v>
      </c>
      <c r="D1121" s="216">
        <f>VALUE('Faults data'!I1121)</f>
        <v>0</v>
      </c>
      <c r="E1121" s="224">
        <f t="shared" si="145"/>
        <v>0</v>
      </c>
      <c r="F1121" s="224">
        <f>'Faults data'!M1121</f>
        <v>0</v>
      </c>
      <c r="G1121" s="224" t="str">
        <f>IF('Faults data'!N1121=$G$17,$G$17,".")</f>
        <v>.</v>
      </c>
      <c r="H1121" s="224" t="str">
        <f>IF(ISNUMBER('Faults data'!L1121),'Faults data'!L1121,".")</f>
        <v>.</v>
      </c>
      <c r="I1121" s="224">
        <f>IF('Faults data'!S1121=Lists!$F$11,0,1)</f>
        <v>1</v>
      </c>
      <c r="J1121" s="240" t="str">
        <f t="shared" si="140"/>
        <v>.</v>
      </c>
      <c r="K1121" s="241"/>
      <c r="L1121" s="230" t="str">
        <f t="shared" si="141"/>
        <v>.</v>
      </c>
      <c r="M1121" s="231" t="str">
        <f t="shared" si="142"/>
        <v>.</v>
      </c>
      <c r="N1121" s="231" t="str">
        <f t="shared" si="143"/>
        <v>.</v>
      </c>
      <c r="O1121" s="231" t="str">
        <f t="shared" si="144"/>
        <v>.</v>
      </c>
      <c r="P1121" s="232" t="str">
        <f t="shared" si="146"/>
        <v>.</v>
      </c>
      <c r="Q1121" s="233" t="str">
        <f t="shared" si="147"/>
        <v>.</v>
      </c>
      <c r="R1121" s="140"/>
      <c r="S1121" s="140"/>
      <c r="T1121" s="140"/>
      <c r="U1121" s="140"/>
      <c r="V1121" s="140"/>
      <c r="W1121" s="140"/>
      <c r="X1121" s="140"/>
      <c r="Y1121" s="140"/>
      <c r="Z1121" s="140"/>
      <c r="AA1121" s="140"/>
      <c r="AB1121" s="140"/>
      <c r="AC1121" s="140"/>
      <c r="AD1121" s="140"/>
      <c r="AE1121" s="140"/>
      <c r="AF1121" s="140"/>
      <c r="AG1121" s="140"/>
      <c r="AH1121" s="140"/>
      <c r="AI1121" s="140"/>
      <c r="AJ1121" s="140"/>
      <c r="AK1121" s="140"/>
      <c r="AL1121" s="140"/>
      <c r="AM1121" s="140"/>
      <c r="AN1121" s="140"/>
      <c r="AO1121" s="140"/>
      <c r="AP1121" s="140"/>
      <c r="AQ1121" s="140"/>
      <c r="AR1121" s="140"/>
      <c r="AS1121" s="140"/>
      <c r="AT1121" s="140"/>
      <c r="AU1121" s="140"/>
      <c r="AV1121" s="140"/>
      <c r="AW1121" s="140"/>
      <c r="AX1121" s="140"/>
      <c r="AY1121" s="140"/>
      <c r="AZ1121" s="140"/>
      <c r="BA1121" s="140"/>
      <c r="BB1121" s="140"/>
      <c r="BC1121" s="140"/>
      <c r="BD1121" s="140"/>
      <c r="BE1121" s="140"/>
    </row>
    <row r="1122" spans="1:57" outlineLevel="1" x14ac:dyDescent="0.2">
      <c r="A1122" s="234">
        <f>'Faults data'!A1122</f>
        <v>1105</v>
      </c>
      <c r="B1122" s="320">
        <f>'Faults data'!B1122</f>
        <v>0</v>
      </c>
      <c r="C1122" s="223">
        <f>IFERROR(MATCH('Faults data'!F1122,Lists!$C$11:$C$14,0),0)</f>
        <v>0</v>
      </c>
      <c r="D1122" s="216">
        <f>VALUE('Faults data'!I1122)</f>
        <v>0</v>
      </c>
      <c r="E1122" s="224">
        <f t="shared" si="145"/>
        <v>0</v>
      </c>
      <c r="F1122" s="224">
        <f>'Faults data'!M1122</f>
        <v>0</v>
      </c>
      <c r="G1122" s="224" t="str">
        <f>IF('Faults data'!N1122=$G$17,$G$17,".")</f>
        <v>.</v>
      </c>
      <c r="H1122" s="224" t="str">
        <f>IF(ISNUMBER('Faults data'!L1122),'Faults data'!L1122,".")</f>
        <v>.</v>
      </c>
      <c r="I1122" s="224">
        <f>IF('Faults data'!S1122=Lists!$F$11,0,1)</f>
        <v>1</v>
      </c>
      <c r="J1122" s="240" t="str">
        <f t="shared" si="140"/>
        <v>.</v>
      </c>
      <c r="K1122" s="241"/>
      <c r="L1122" s="230" t="str">
        <f t="shared" si="141"/>
        <v>.</v>
      </c>
      <c r="M1122" s="231" t="str">
        <f t="shared" si="142"/>
        <v>.</v>
      </c>
      <c r="N1122" s="231" t="str">
        <f t="shared" si="143"/>
        <v>.</v>
      </c>
      <c r="O1122" s="231" t="str">
        <f t="shared" si="144"/>
        <v>.</v>
      </c>
      <c r="P1122" s="232" t="str">
        <f t="shared" si="146"/>
        <v>.</v>
      </c>
      <c r="Q1122" s="233" t="str">
        <f t="shared" si="147"/>
        <v>.</v>
      </c>
      <c r="R1122" s="140"/>
      <c r="S1122" s="140"/>
      <c r="T1122" s="140"/>
      <c r="U1122" s="140"/>
      <c r="V1122" s="140"/>
      <c r="W1122" s="140"/>
      <c r="X1122" s="140"/>
      <c r="Y1122" s="140"/>
      <c r="Z1122" s="140"/>
      <c r="AA1122" s="140"/>
      <c r="AB1122" s="140"/>
      <c r="AC1122" s="140"/>
      <c r="AD1122" s="140"/>
      <c r="AE1122" s="140"/>
      <c r="AF1122" s="140"/>
      <c r="AG1122" s="140"/>
      <c r="AH1122" s="140"/>
      <c r="AI1122" s="140"/>
      <c r="AJ1122" s="140"/>
      <c r="AK1122" s="140"/>
      <c r="AL1122" s="140"/>
      <c r="AM1122" s="140"/>
      <c r="AN1122" s="140"/>
      <c r="AO1122" s="140"/>
      <c r="AP1122" s="140"/>
      <c r="AQ1122" s="140"/>
      <c r="AR1122" s="140"/>
      <c r="AS1122" s="140"/>
      <c r="AT1122" s="140"/>
      <c r="AU1122" s="140"/>
      <c r="AV1122" s="140"/>
      <c r="AW1122" s="140"/>
      <c r="AX1122" s="140"/>
      <c r="AY1122" s="140"/>
      <c r="AZ1122" s="140"/>
      <c r="BA1122" s="140"/>
      <c r="BB1122" s="140"/>
      <c r="BC1122" s="140"/>
      <c r="BD1122" s="140"/>
      <c r="BE1122" s="140"/>
    </row>
    <row r="1123" spans="1:57" outlineLevel="1" x14ac:dyDescent="0.2">
      <c r="A1123" s="234">
        <f>'Faults data'!A1123</f>
        <v>1106</v>
      </c>
      <c r="B1123" s="320">
        <f>'Faults data'!B1123</f>
        <v>0</v>
      </c>
      <c r="C1123" s="223">
        <f>IFERROR(MATCH('Faults data'!F1123,Lists!$C$11:$C$14,0),0)</f>
        <v>0</v>
      </c>
      <c r="D1123" s="216">
        <f>VALUE('Faults data'!I1123)</f>
        <v>0</v>
      </c>
      <c r="E1123" s="224">
        <f t="shared" si="145"/>
        <v>0</v>
      </c>
      <c r="F1123" s="224">
        <f>'Faults data'!M1123</f>
        <v>0</v>
      </c>
      <c r="G1123" s="224" t="str">
        <f>IF('Faults data'!N1123=$G$17,$G$17,".")</f>
        <v>.</v>
      </c>
      <c r="H1123" s="224" t="str">
        <f>IF(ISNUMBER('Faults data'!L1123),'Faults data'!L1123,".")</f>
        <v>.</v>
      </c>
      <c r="I1123" s="224">
        <f>IF('Faults data'!S1123=Lists!$F$11,0,1)</f>
        <v>1</v>
      </c>
      <c r="J1123" s="240" t="str">
        <f t="shared" si="140"/>
        <v>.</v>
      </c>
      <c r="K1123" s="241"/>
      <c r="L1123" s="230" t="str">
        <f t="shared" si="141"/>
        <v>.</v>
      </c>
      <c r="M1123" s="231" t="str">
        <f t="shared" si="142"/>
        <v>.</v>
      </c>
      <c r="N1123" s="231" t="str">
        <f t="shared" si="143"/>
        <v>.</v>
      </c>
      <c r="O1123" s="231" t="str">
        <f t="shared" si="144"/>
        <v>.</v>
      </c>
      <c r="P1123" s="232" t="str">
        <f t="shared" si="146"/>
        <v>.</v>
      </c>
      <c r="Q1123" s="233" t="str">
        <f t="shared" si="147"/>
        <v>.</v>
      </c>
      <c r="R1123" s="140"/>
      <c r="S1123" s="140"/>
      <c r="T1123" s="140"/>
      <c r="U1123" s="140"/>
      <c r="V1123" s="140"/>
      <c r="W1123" s="140"/>
      <c r="X1123" s="140"/>
      <c r="Y1123" s="140"/>
      <c r="Z1123" s="140"/>
      <c r="AA1123" s="140"/>
      <c r="AB1123" s="140"/>
      <c r="AC1123" s="140"/>
      <c r="AD1123" s="140"/>
      <c r="AE1123" s="140"/>
      <c r="AF1123" s="140"/>
      <c r="AG1123" s="140"/>
      <c r="AH1123" s="140"/>
      <c r="AI1123" s="140"/>
      <c r="AJ1123" s="140"/>
      <c r="AK1123" s="140"/>
      <c r="AL1123" s="140"/>
      <c r="AM1123" s="140"/>
      <c r="AN1123" s="140"/>
      <c r="AO1123" s="140"/>
      <c r="AP1123" s="140"/>
      <c r="AQ1123" s="140"/>
      <c r="AR1123" s="140"/>
      <c r="AS1123" s="140"/>
      <c r="AT1123" s="140"/>
      <c r="AU1123" s="140"/>
      <c r="AV1123" s="140"/>
      <c r="AW1123" s="140"/>
      <c r="AX1123" s="140"/>
      <c r="AY1123" s="140"/>
      <c r="AZ1123" s="140"/>
      <c r="BA1123" s="140"/>
      <c r="BB1123" s="140"/>
      <c r="BC1123" s="140"/>
      <c r="BD1123" s="140"/>
      <c r="BE1123" s="140"/>
    </row>
    <row r="1124" spans="1:57" outlineLevel="1" x14ac:dyDescent="0.2">
      <c r="A1124" s="234">
        <f>'Faults data'!A1124</f>
        <v>1107</v>
      </c>
      <c r="B1124" s="320">
        <f>'Faults data'!B1124</f>
        <v>0</v>
      </c>
      <c r="C1124" s="223">
        <f>IFERROR(MATCH('Faults data'!F1124,Lists!$C$11:$C$14,0),0)</f>
        <v>0</v>
      </c>
      <c r="D1124" s="216">
        <f>VALUE('Faults data'!I1124)</f>
        <v>0</v>
      </c>
      <c r="E1124" s="224">
        <f t="shared" si="145"/>
        <v>0</v>
      </c>
      <c r="F1124" s="224">
        <f>'Faults data'!M1124</f>
        <v>0</v>
      </c>
      <c r="G1124" s="224" t="str">
        <f>IF('Faults data'!N1124=$G$17,$G$17,".")</f>
        <v>.</v>
      </c>
      <c r="H1124" s="224" t="str">
        <f>IF(ISNUMBER('Faults data'!L1124),'Faults data'!L1124,".")</f>
        <v>.</v>
      </c>
      <c r="I1124" s="224">
        <f>IF('Faults data'!S1124=Lists!$F$11,0,1)</f>
        <v>1</v>
      </c>
      <c r="J1124" s="240" t="str">
        <f t="shared" si="140"/>
        <v>.</v>
      </c>
      <c r="K1124" s="241"/>
      <c r="L1124" s="230" t="str">
        <f t="shared" si="141"/>
        <v>.</v>
      </c>
      <c r="M1124" s="231" t="str">
        <f t="shared" si="142"/>
        <v>.</v>
      </c>
      <c r="N1124" s="231" t="str">
        <f t="shared" si="143"/>
        <v>.</v>
      </c>
      <c r="O1124" s="231" t="str">
        <f t="shared" si="144"/>
        <v>.</v>
      </c>
      <c r="P1124" s="232" t="str">
        <f t="shared" si="146"/>
        <v>.</v>
      </c>
      <c r="Q1124" s="233" t="str">
        <f t="shared" si="147"/>
        <v>.</v>
      </c>
      <c r="R1124" s="140"/>
      <c r="S1124" s="140"/>
      <c r="T1124" s="140"/>
      <c r="U1124" s="140"/>
      <c r="V1124" s="140"/>
      <c r="W1124" s="140"/>
      <c r="X1124" s="140"/>
      <c r="Y1124" s="140"/>
      <c r="Z1124" s="140"/>
      <c r="AA1124" s="140"/>
      <c r="AB1124" s="140"/>
      <c r="AC1124" s="140"/>
      <c r="AD1124" s="140"/>
      <c r="AE1124" s="140"/>
      <c r="AF1124" s="140"/>
      <c r="AG1124" s="140"/>
      <c r="AH1124" s="140"/>
      <c r="AI1124" s="140"/>
      <c r="AJ1124" s="140"/>
      <c r="AK1124" s="140"/>
      <c r="AL1124" s="140"/>
      <c r="AM1124" s="140"/>
      <c r="AN1124" s="140"/>
      <c r="AO1124" s="140"/>
      <c r="AP1124" s="140"/>
      <c r="AQ1124" s="140"/>
      <c r="AR1124" s="140"/>
      <c r="AS1124" s="140"/>
      <c r="AT1124" s="140"/>
      <c r="AU1124" s="140"/>
      <c r="AV1124" s="140"/>
      <c r="AW1124" s="140"/>
      <c r="AX1124" s="140"/>
      <c r="AY1124" s="140"/>
      <c r="AZ1124" s="140"/>
      <c r="BA1124" s="140"/>
      <c r="BB1124" s="140"/>
      <c r="BC1124" s="140"/>
      <c r="BD1124" s="140"/>
      <c r="BE1124" s="140"/>
    </row>
    <row r="1125" spans="1:57" outlineLevel="1" x14ac:dyDescent="0.2">
      <c r="A1125" s="234">
        <f>'Faults data'!A1125</f>
        <v>1108</v>
      </c>
      <c r="B1125" s="320">
        <f>'Faults data'!B1125</f>
        <v>0</v>
      </c>
      <c r="C1125" s="223">
        <f>IFERROR(MATCH('Faults data'!F1125,Lists!$C$11:$C$14,0),0)</f>
        <v>0</v>
      </c>
      <c r="D1125" s="216">
        <f>VALUE('Faults data'!I1125)</f>
        <v>0</v>
      </c>
      <c r="E1125" s="224">
        <f t="shared" si="145"/>
        <v>0</v>
      </c>
      <c r="F1125" s="224">
        <f>'Faults data'!M1125</f>
        <v>0</v>
      </c>
      <c r="G1125" s="224" t="str">
        <f>IF('Faults data'!N1125=$G$17,$G$17,".")</f>
        <v>.</v>
      </c>
      <c r="H1125" s="224" t="str">
        <f>IF(ISNUMBER('Faults data'!L1125),'Faults data'!L1125,".")</f>
        <v>.</v>
      </c>
      <c r="I1125" s="224">
        <f>IF('Faults data'!S1125=Lists!$F$11,0,1)</f>
        <v>1</v>
      </c>
      <c r="J1125" s="240" t="str">
        <f t="shared" si="140"/>
        <v>.</v>
      </c>
      <c r="K1125" s="241"/>
      <c r="L1125" s="230" t="str">
        <f t="shared" si="141"/>
        <v>.</v>
      </c>
      <c r="M1125" s="231" t="str">
        <f t="shared" si="142"/>
        <v>.</v>
      </c>
      <c r="N1125" s="231" t="str">
        <f t="shared" si="143"/>
        <v>.</v>
      </c>
      <c r="O1125" s="231" t="str">
        <f t="shared" si="144"/>
        <v>.</v>
      </c>
      <c r="P1125" s="232" t="str">
        <f t="shared" si="146"/>
        <v>.</v>
      </c>
      <c r="Q1125" s="233" t="str">
        <f t="shared" si="147"/>
        <v>.</v>
      </c>
      <c r="R1125" s="140"/>
      <c r="S1125" s="140"/>
      <c r="T1125" s="140"/>
      <c r="U1125" s="140"/>
      <c r="V1125" s="140"/>
      <c r="W1125" s="140"/>
      <c r="X1125" s="140"/>
      <c r="Y1125" s="140"/>
      <c r="Z1125" s="140"/>
      <c r="AA1125" s="140"/>
      <c r="AB1125" s="140"/>
      <c r="AC1125" s="140"/>
      <c r="AD1125" s="140"/>
      <c r="AE1125" s="140"/>
      <c r="AF1125" s="140"/>
      <c r="AG1125" s="140"/>
      <c r="AH1125" s="140"/>
      <c r="AI1125" s="140"/>
      <c r="AJ1125" s="140"/>
      <c r="AK1125" s="140"/>
      <c r="AL1125" s="140"/>
      <c r="AM1125" s="140"/>
      <c r="AN1125" s="140"/>
      <c r="AO1125" s="140"/>
      <c r="AP1125" s="140"/>
      <c r="AQ1125" s="140"/>
      <c r="AR1125" s="140"/>
      <c r="AS1125" s="140"/>
      <c r="AT1125" s="140"/>
      <c r="AU1125" s="140"/>
      <c r="AV1125" s="140"/>
      <c r="AW1125" s="140"/>
      <c r="AX1125" s="140"/>
      <c r="AY1125" s="140"/>
      <c r="AZ1125" s="140"/>
      <c r="BA1125" s="140"/>
      <c r="BB1125" s="140"/>
      <c r="BC1125" s="140"/>
      <c r="BD1125" s="140"/>
      <c r="BE1125" s="140"/>
    </row>
    <row r="1126" spans="1:57" outlineLevel="1" x14ac:dyDescent="0.2">
      <c r="A1126" s="234">
        <f>'Faults data'!A1126</f>
        <v>1109</v>
      </c>
      <c r="B1126" s="320">
        <f>'Faults data'!B1126</f>
        <v>0</v>
      </c>
      <c r="C1126" s="223">
        <f>IFERROR(MATCH('Faults data'!F1126,Lists!$C$11:$C$14,0),0)</f>
        <v>0</v>
      </c>
      <c r="D1126" s="216">
        <f>VALUE('Faults data'!I1126)</f>
        <v>0</v>
      </c>
      <c r="E1126" s="224">
        <f t="shared" si="145"/>
        <v>0</v>
      </c>
      <c r="F1126" s="224">
        <f>'Faults data'!M1126</f>
        <v>0</v>
      </c>
      <c r="G1126" s="224" t="str">
        <f>IF('Faults data'!N1126=$G$17,$G$17,".")</f>
        <v>.</v>
      </c>
      <c r="H1126" s="224" t="str">
        <f>IF(ISNUMBER('Faults data'!L1126),'Faults data'!L1126,".")</f>
        <v>.</v>
      </c>
      <c r="I1126" s="224">
        <f>IF('Faults data'!S1126=Lists!$F$11,0,1)</f>
        <v>1</v>
      </c>
      <c r="J1126" s="240" t="str">
        <f t="shared" si="140"/>
        <v>.</v>
      </c>
      <c r="K1126" s="241"/>
      <c r="L1126" s="230" t="str">
        <f t="shared" si="141"/>
        <v>.</v>
      </c>
      <c r="M1126" s="231" t="str">
        <f t="shared" si="142"/>
        <v>.</v>
      </c>
      <c r="N1126" s="231" t="str">
        <f t="shared" si="143"/>
        <v>.</v>
      </c>
      <c r="O1126" s="231" t="str">
        <f t="shared" si="144"/>
        <v>.</v>
      </c>
      <c r="P1126" s="232" t="str">
        <f t="shared" si="146"/>
        <v>.</v>
      </c>
      <c r="Q1126" s="233" t="str">
        <f t="shared" si="147"/>
        <v>.</v>
      </c>
      <c r="R1126" s="140"/>
      <c r="S1126" s="140"/>
      <c r="T1126" s="140"/>
      <c r="U1126" s="140"/>
      <c r="V1126" s="140"/>
      <c r="W1126" s="140"/>
      <c r="X1126" s="140"/>
      <c r="Y1126" s="140"/>
      <c r="Z1126" s="140"/>
      <c r="AA1126" s="140"/>
      <c r="AB1126" s="140"/>
      <c r="AC1126" s="140"/>
      <c r="AD1126" s="140"/>
      <c r="AE1126" s="140"/>
      <c r="AF1126" s="140"/>
      <c r="AG1126" s="140"/>
      <c r="AH1126" s="140"/>
      <c r="AI1126" s="140"/>
      <c r="AJ1126" s="140"/>
      <c r="AK1126" s="140"/>
      <c r="AL1126" s="140"/>
      <c r="AM1126" s="140"/>
      <c r="AN1126" s="140"/>
      <c r="AO1126" s="140"/>
      <c r="AP1126" s="140"/>
      <c r="AQ1126" s="140"/>
      <c r="AR1126" s="140"/>
      <c r="AS1126" s="140"/>
      <c r="AT1126" s="140"/>
      <c r="AU1126" s="140"/>
      <c r="AV1126" s="140"/>
      <c r="AW1126" s="140"/>
      <c r="AX1126" s="140"/>
      <c r="AY1126" s="140"/>
      <c r="AZ1126" s="140"/>
      <c r="BA1126" s="140"/>
      <c r="BB1126" s="140"/>
      <c r="BC1126" s="140"/>
      <c r="BD1126" s="140"/>
      <c r="BE1126" s="140"/>
    </row>
    <row r="1127" spans="1:57" outlineLevel="1" x14ac:dyDescent="0.2">
      <c r="A1127" s="234">
        <f>'Faults data'!A1127</f>
        <v>1110</v>
      </c>
      <c r="B1127" s="320">
        <f>'Faults data'!B1127</f>
        <v>0</v>
      </c>
      <c r="C1127" s="223">
        <f>IFERROR(MATCH('Faults data'!F1127,Lists!$C$11:$C$14,0),0)</f>
        <v>0</v>
      </c>
      <c r="D1127" s="216">
        <f>VALUE('Faults data'!I1127)</f>
        <v>0</v>
      </c>
      <c r="E1127" s="224">
        <f t="shared" si="145"/>
        <v>0</v>
      </c>
      <c r="F1127" s="224">
        <f>'Faults data'!M1127</f>
        <v>0</v>
      </c>
      <c r="G1127" s="224" t="str">
        <f>IF('Faults data'!N1127=$G$17,$G$17,".")</f>
        <v>.</v>
      </c>
      <c r="H1127" s="224" t="str">
        <f>IF(ISNUMBER('Faults data'!L1127),'Faults data'!L1127,".")</f>
        <v>.</v>
      </c>
      <c r="I1127" s="224">
        <f>IF('Faults data'!S1127=Lists!$F$11,0,1)</f>
        <v>1</v>
      </c>
      <c r="J1127" s="240" t="str">
        <f t="shared" si="140"/>
        <v>.</v>
      </c>
      <c r="K1127" s="241"/>
      <c r="L1127" s="230" t="str">
        <f t="shared" si="141"/>
        <v>.</v>
      </c>
      <c r="M1127" s="231" t="str">
        <f t="shared" si="142"/>
        <v>.</v>
      </c>
      <c r="N1127" s="231" t="str">
        <f t="shared" si="143"/>
        <v>.</v>
      </c>
      <c r="O1127" s="231" t="str">
        <f t="shared" si="144"/>
        <v>.</v>
      </c>
      <c r="P1127" s="232" t="str">
        <f t="shared" si="146"/>
        <v>.</v>
      </c>
      <c r="Q1127" s="233" t="str">
        <f t="shared" si="147"/>
        <v>.</v>
      </c>
      <c r="R1127" s="140"/>
      <c r="S1127" s="140"/>
      <c r="T1127" s="140"/>
      <c r="U1127" s="140"/>
      <c r="V1127" s="140"/>
      <c r="W1127" s="140"/>
      <c r="X1127" s="140"/>
      <c r="Y1127" s="140"/>
      <c r="Z1127" s="140"/>
      <c r="AA1127" s="140"/>
      <c r="AB1127" s="140"/>
      <c r="AC1127" s="140"/>
      <c r="AD1127" s="140"/>
      <c r="AE1127" s="140"/>
      <c r="AF1127" s="140"/>
      <c r="AG1127" s="140"/>
      <c r="AH1127" s="140"/>
      <c r="AI1127" s="140"/>
      <c r="AJ1127" s="140"/>
      <c r="AK1127" s="140"/>
      <c r="AL1127" s="140"/>
      <c r="AM1127" s="140"/>
      <c r="AN1127" s="140"/>
      <c r="AO1127" s="140"/>
      <c r="AP1127" s="140"/>
      <c r="AQ1127" s="140"/>
      <c r="AR1127" s="140"/>
      <c r="AS1127" s="140"/>
      <c r="AT1127" s="140"/>
      <c r="AU1127" s="140"/>
      <c r="AV1127" s="140"/>
      <c r="AW1127" s="140"/>
      <c r="AX1127" s="140"/>
      <c r="AY1127" s="140"/>
      <c r="AZ1127" s="140"/>
      <c r="BA1127" s="140"/>
      <c r="BB1127" s="140"/>
      <c r="BC1127" s="140"/>
      <c r="BD1127" s="140"/>
      <c r="BE1127" s="140"/>
    </row>
    <row r="1128" spans="1:57" outlineLevel="1" x14ac:dyDescent="0.2">
      <c r="A1128" s="234">
        <f>'Faults data'!A1128</f>
        <v>1111</v>
      </c>
      <c r="B1128" s="320">
        <f>'Faults data'!B1128</f>
        <v>0</v>
      </c>
      <c r="C1128" s="223">
        <f>IFERROR(MATCH('Faults data'!F1128,Lists!$C$11:$C$14,0),0)</f>
        <v>0</v>
      </c>
      <c r="D1128" s="216">
        <f>VALUE('Faults data'!I1128)</f>
        <v>0</v>
      </c>
      <c r="E1128" s="224">
        <f t="shared" si="145"/>
        <v>0</v>
      </c>
      <c r="F1128" s="224">
        <f>'Faults data'!M1128</f>
        <v>0</v>
      </c>
      <c r="G1128" s="224" t="str">
        <f>IF('Faults data'!N1128=$G$17,$G$17,".")</f>
        <v>.</v>
      </c>
      <c r="H1128" s="224" t="str">
        <f>IF(ISNUMBER('Faults data'!L1128),'Faults data'!L1128,".")</f>
        <v>.</v>
      </c>
      <c r="I1128" s="224">
        <f>IF('Faults data'!S1128=Lists!$F$11,0,1)</f>
        <v>1</v>
      </c>
      <c r="J1128" s="240" t="str">
        <f t="shared" si="140"/>
        <v>.</v>
      </c>
      <c r="K1128" s="241"/>
      <c r="L1128" s="230" t="str">
        <f t="shared" si="141"/>
        <v>.</v>
      </c>
      <c r="M1128" s="231" t="str">
        <f t="shared" si="142"/>
        <v>.</v>
      </c>
      <c r="N1128" s="231" t="str">
        <f t="shared" si="143"/>
        <v>.</v>
      </c>
      <c r="O1128" s="231" t="str">
        <f t="shared" si="144"/>
        <v>.</v>
      </c>
      <c r="P1128" s="232" t="str">
        <f t="shared" si="146"/>
        <v>.</v>
      </c>
      <c r="Q1128" s="233" t="str">
        <f t="shared" si="147"/>
        <v>.</v>
      </c>
      <c r="R1128" s="140"/>
      <c r="S1128" s="140"/>
      <c r="T1128" s="140"/>
      <c r="U1128" s="140"/>
      <c r="V1128" s="140"/>
      <c r="W1128" s="140"/>
      <c r="X1128" s="140"/>
      <c r="Y1128" s="140"/>
      <c r="Z1128" s="140"/>
      <c r="AA1128" s="140"/>
      <c r="AB1128" s="140"/>
      <c r="AC1128" s="140"/>
      <c r="AD1128" s="140"/>
      <c r="AE1128" s="140"/>
      <c r="AF1128" s="140"/>
      <c r="AG1128" s="140"/>
      <c r="AH1128" s="140"/>
      <c r="AI1128" s="140"/>
      <c r="AJ1128" s="140"/>
      <c r="AK1128" s="140"/>
      <c r="AL1128" s="140"/>
      <c r="AM1128" s="140"/>
      <c r="AN1128" s="140"/>
      <c r="AO1128" s="140"/>
      <c r="AP1128" s="140"/>
      <c r="AQ1128" s="140"/>
      <c r="AR1128" s="140"/>
      <c r="AS1128" s="140"/>
      <c r="AT1128" s="140"/>
      <c r="AU1128" s="140"/>
      <c r="AV1128" s="140"/>
      <c r="AW1128" s="140"/>
      <c r="AX1128" s="140"/>
      <c r="AY1128" s="140"/>
      <c r="AZ1128" s="140"/>
      <c r="BA1128" s="140"/>
      <c r="BB1128" s="140"/>
      <c r="BC1128" s="140"/>
      <c r="BD1128" s="140"/>
      <c r="BE1128" s="140"/>
    </row>
    <row r="1129" spans="1:57" outlineLevel="1" x14ac:dyDescent="0.2">
      <c r="A1129" s="234">
        <f>'Faults data'!A1129</f>
        <v>1112</v>
      </c>
      <c r="B1129" s="320">
        <f>'Faults data'!B1129</f>
        <v>0</v>
      </c>
      <c r="C1129" s="223">
        <f>IFERROR(MATCH('Faults data'!F1129,Lists!$C$11:$C$14,0),0)</f>
        <v>0</v>
      </c>
      <c r="D1129" s="216">
        <f>VALUE('Faults data'!I1129)</f>
        <v>0</v>
      </c>
      <c r="E1129" s="224">
        <f t="shared" si="145"/>
        <v>0</v>
      </c>
      <c r="F1129" s="224">
        <f>'Faults data'!M1129</f>
        <v>0</v>
      </c>
      <c r="G1129" s="224" t="str">
        <f>IF('Faults data'!N1129=$G$17,$G$17,".")</f>
        <v>.</v>
      </c>
      <c r="H1129" s="224" t="str">
        <f>IF(ISNUMBER('Faults data'!L1129),'Faults data'!L1129,".")</f>
        <v>.</v>
      </c>
      <c r="I1129" s="224">
        <f>IF('Faults data'!S1129=Lists!$F$11,0,1)</f>
        <v>1</v>
      </c>
      <c r="J1129" s="240" t="str">
        <f t="shared" si="140"/>
        <v>.</v>
      </c>
      <c r="K1129" s="241"/>
      <c r="L1129" s="230" t="str">
        <f t="shared" si="141"/>
        <v>.</v>
      </c>
      <c r="M1129" s="231" t="str">
        <f t="shared" si="142"/>
        <v>.</v>
      </c>
      <c r="N1129" s="231" t="str">
        <f t="shared" si="143"/>
        <v>.</v>
      </c>
      <c r="O1129" s="231" t="str">
        <f t="shared" si="144"/>
        <v>.</v>
      </c>
      <c r="P1129" s="232" t="str">
        <f t="shared" si="146"/>
        <v>.</v>
      </c>
      <c r="Q1129" s="233" t="str">
        <f t="shared" si="147"/>
        <v>.</v>
      </c>
      <c r="R1129" s="140"/>
      <c r="S1129" s="140"/>
      <c r="T1129" s="140"/>
      <c r="U1129" s="140"/>
      <c r="V1129" s="140"/>
      <c r="W1129" s="140"/>
      <c r="X1129" s="140"/>
      <c r="Y1129" s="140"/>
      <c r="Z1129" s="140"/>
      <c r="AA1129" s="140"/>
      <c r="AB1129" s="140"/>
      <c r="AC1129" s="140"/>
      <c r="AD1129" s="140"/>
      <c r="AE1129" s="140"/>
      <c r="AF1129" s="140"/>
      <c r="AG1129" s="140"/>
      <c r="AH1129" s="140"/>
      <c r="AI1129" s="140"/>
      <c r="AJ1129" s="140"/>
      <c r="AK1129" s="140"/>
      <c r="AL1129" s="140"/>
      <c r="AM1129" s="140"/>
      <c r="AN1129" s="140"/>
      <c r="AO1129" s="140"/>
      <c r="AP1129" s="140"/>
      <c r="AQ1129" s="140"/>
      <c r="AR1129" s="140"/>
      <c r="AS1129" s="140"/>
      <c r="AT1129" s="140"/>
      <c r="AU1129" s="140"/>
      <c r="AV1129" s="140"/>
      <c r="AW1129" s="140"/>
      <c r="AX1129" s="140"/>
      <c r="AY1129" s="140"/>
      <c r="AZ1129" s="140"/>
      <c r="BA1129" s="140"/>
      <c r="BB1129" s="140"/>
      <c r="BC1129" s="140"/>
      <c r="BD1129" s="140"/>
      <c r="BE1129" s="140"/>
    </row>
    <row r="1130" spans="1:57" outlineLevel="1" x14ac:dyDescent="0.2">
      <c r="A1130" s="234">
        <f>'Faults data'!A1130</f>
        <v>1113</v>
      </c>
      <c r="B1130" s="320">
        <f>'Faults data'!B1130</f>
        <v>0</v>
      </c>
      <c r="C1130" s="223">
        <f>IFERROR(MATCH('Faults data'!F1130,Lists!$C$11:$C$14,0),0)</f>
        <v>0</v>
      </c>
      <c r="D1130" s="216">
        <f>VALUE('Faults data'!I1130)</f>
        <v>0</v>
      </c>
      <c r="E1130" s="224">
        <f t="shared" si="145"/>
        <v>0</v>
      </c>
      <c r="F1130" s="224">
        <f>'Faults data'!M1130</f>
        <v>0</v>
      </c>
      <c r="G1130" s="224" t="str">
        <f>IF('Faults data'!N1130=$G$17,$G$17,".")</f>
        <v>.</v>
      </c>
      <c r="H1130" s="224" t="str">
        <f>IF(ISNUMBER('Faults data'!L1130),'Faults data'!L1130,".")</f>
        <v>.</v>
      </c>
      <c r="I1130" s="224">
        <f>IF('Faults data'!S1130=Lists!$F$11,0,1)</f>
        <v>1</v>
      </c>
      <c r="J1130" s="240" t="str">
        <f t="shared" si="140"/>
        <v>.</v>
      </c>
      <c r="K1130" s="241"/>
      <c r="L1130" s="230" t="str">
        <f t="shared" si="141"/>
        <v>.</v>
      </c>
      <c r="M1130" s="231" t="str">
        <f t="shared" si="142"/>
        <v>.</v>
      </c>
      <c r="N1130" s="231" t="str">
        <f t="shared" si="143"/>
        <v>.</v>
      </c>
      <c r="O1130" s="231" t="str">
        <f t="shared" si="144"/>
        <v>.</v>
      </c>
      <c r="P1130" s="232" t="str">
        <f t="shared" si="146"/>
        <v>.</v>
      </c>
      <c r="Q1130" s="233" t="str">
        <f t="shared" si="147"/>
        <v>.</v>
      </c>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row>
    <row r="1131" spans="1:57" outlineLevel="1" x14ac:dyDescent="0.2">
      <c r="A1131" s="234">
        <f>'Faults data'!A1131</f>
        <v>1114</v>
      </c>
      <c r="B1131" s="320">
        <f>'Faults data'!B1131</f>
        <v>0</v>
      </c>
      <c r="C1131" s="223">
        <f>IFERROR(MATCH('Faults data'!F1131,Lists!$C$11:$C$14,0),0)</f>
        <v>0</v>
      </c>
      <c r="D1131" s="216">
        <f>VALUE('Faults data'!I1131)</f>
        <v>0</v>
      </c>
      <c r="E1131" s="224">
        <f t="shared" si="145"/>
        <v>0</v>
      </c>
      <c r="F1131" s="224">
        <f>'Faults data'!M1131</f>
        <v>0</v>
      </c>
      <c r="G1131" s="224" t="str">
        <f>IF('Faults data'!N1131=$G$17,$G$17,".")</f>
        <v>.</v>
      </c>
      <c r="H1131" s="224" t="str">
        <f>IF(ISNUMBER('Faults data'!L1131),'Faults data'!L1131,".")</f>
        <v>.</v>
      </c>
      <c r="I1131" s="224">
        <f>IF('Faults data'!S1131=Lists!$F$11,0,1)</f>
        <v>1</v>
      </c>
      <c r="J1131" s="240" t="str">
        <f t="shared" si="140"/>
        <v>.</v>
      </c>
      <c r="K1131" s="241"/>
      <c r="L1131" s="230" t="str">
        <f t="shared" si="141"/>
        <v>.</v>
      </c>
      <c r="M1131" s="231" t="str">
        <f t="shared" si="142"/>
        <v>.</v>
      </c>
      <c r="N1131" s="231" t="str">
        <f t="shared" si="143"/>
        <v>.</v>
      </c>
      <c r="O1131" s="231" t="str">
        <f t="shared" si="144"/>
        <v>.</v>
      </c>
      <c r="P1131" s="232" t="str">
        <f t="shared" si="146"/>
        <v>.</v>
      </c>
      <c r="Q1131" s="233" t="str">
        <f t="shared" si="147"/>
        <v>.</v>
      </c>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row>
    <row r="1132" spans="1:57" outlineLevel="1" x14ac:dyDescent="0.2">
      <c r="A1132" s="234">
        <f>'Faults data'!A1132</f>
        <v>1115</v>
      </c>
      <c r="B1132" s="320">
        <f>'Faults data'!B1132</f>
        <v>0</v>
      </c>
      <c r="C1132" s="223">
        <f>IFERROR(MATCH('Faults data'!F1132,Lists!$C$11:$C$14,0),0)</f>
        <v>0</v>
      </c>
      <c r="D1132" s="216">
        <f>VALUE('Faults data'!I1132)</f>
        <v>0</v>
      </c>
      <c r="E1132" s="224">
        <f t="shared" si="145"/>
        <v>0</v>
      </c>
      <c r="F1132" s="224">
        <f>'Faults data'!M1132</f>
        <v>0</v>
      </c>
      <c r="G1132" s="224" t="str">
        <f>IF('Faults data'!N1132=$G$17,$G$17,".")</f>
        <v>.</v>
      </c>
      <c r="H1132" s="224" t="str">
        <f>IF(ISNUMBER('Faults data'!L1132),'Faults data'!L1132,".")</f>
        <v>.</v>
      </c>
      <c r="I1132" s="224">
        <f>IF('Faults data'!S1132=Lists!$F$11,0,1)</f>
        <v>1</v>
      </c>
      <c r="J1132" s="240" t="str">
        <f t="shared" si="140"/>
        <v>.</v>
      </c>
      <c r="K1132" s="241"/>
      <c r="L1132" s="230" t="str">
        <f t="shared" si="141"/>
        <v>.</v>
      </c>
      <c r="M1132" s="231" t="str">
        <f t="shared" si="142"/>
        <v>.</v>
      </c>
      <c r="N1132" s="231" t="str">
        <f t="shared" si="143"/>
        <v>.</v>
      </c>
      <c r="O1132" s="231" t="str">
        <f t="shared" si="144"/>
        <v>.</v>
      </c>
      <c r="P1132" s="232" t="str">
        <f t="shared" si="146"/>
        <v>.</v>
      </c>
      <c r="Q1132" s="233" t="str">
        <f t="shared" si="147"/>
        <v>.</v>
      </c>
      <c r="R1132" s="140"/>
      <c r="S1132" s="140"/>
      <c r="T1132" s="140"/>
      <c r="U1132" s="140"/>
      <c r="V1132" s="140"/>
      <c r="W1132" s="140"/>
      <c r="X1132" s="140"/>
      <c r="Y1132" s="140"/>
      <c r="Z1132" s="140"/>
      <c r="AA1132" s="140"/>
      <c r="AB1132" s="140"/>
      <c r="AC1132" s="140"/>
      <c r="AD1132" s="140"/>
      <c r="AE1132" s="140"/>
      <c r="AF1132" s="140"/>
      <c r="AG1132" s="140"/>
      <c r="AH1132" s="140"/>
      <c r="AI1132" s="140"/>
      <c r="AJ1132" s="140"/>
      <c r="AK1132" s="140"/>
      <c r="AL1132" s="140"/>
      <c r="AM1132" s="140"/>
      <c r="AN1132" s="140"/>
      <c r="AO1132" s="140"/>
      <c r="AP1132" s="140"/>
      <c r="AQ1132" s="140"/>
      <c r="AR1132" s="140"/>
      <c r="AS1132" s="140"/>
      <c r="AT1132" s="140"/>
      <c r="AU1132" s="140"/>
      <c r="AV1132" s="140"/>
      <c r="AW1132" s="140"/>
      <c r="AX1132" s="140"/>
      <c r="AY1132" s="140"/>
      <c r="AZ1132" s="140"/>
      <c r="BA1132" s="140"/>
      <c r="BB1132" s="140"/>
      <c r="BC1132" s="140"/>
      <c r="BD1132" s="140"/>
      <c r="BE1132" s="140"/>
    </row>
    <row r="1133" spans="1:57" outlineLevel="1" x14ac:dyDescent="0.2">
      <c r="A1133" s="234">
        <f>'Faults data'!A1133</f>
        <v>1116</v>
      </c>
      <c r="B1133" s="320">
        <f>'Faults data'!B1133</f>
        <v>0</v>
      </c>
      <c r="C1133" s="223">
        <f>IFERROR(MATCH('Faults data'!F1133,Lists!$C$11:$C$14,0),0)</f>
        <v>0</v>
      </c>
      <c r="D1133" s="216">
        <f>VALUE('Faults data'!I1133)</f>
        <v>0</v>
      </c>
      <c r="E1133" s="224">
        <f t="shared" si="145"/>
        <v>0</v>
      </c>
      <c r="F1133" s="224">
        <f>'Faults data'!M1133</f>
        <v>0</v>
      </c>
      <c r="G1133" s="224" t="str">
        <f>IF('Faults data'!N1133=$G$17,$G$17,".")</f>
        <v>.</v>
      </c>
      <c r="H1133" s="224" t="str">
        <f>IF(ISNUMBER('Faults data'!L1133),'Faults data'!L1133,".")</f>
        <v>.</v>
      </c>
      <c r="I1133" s="224">
        <f>IF('Faults data'!S1133=Lists!$F$11,0,1)</f>
        <v>1</v>
      </c>
      <c r="J1133" s="240" t="str">
        <f t="shared" si="140"/>
        <v>.</v>
      </c>
      <c r="K1133" s="241"/>
      <c r="L1133" s="230" t="str">
        <f t="shared" si="141"/>
        <v>.</v>
      </c>
      <c r="M1133" s="231" t="str">
        <f t="shared" si="142"/>
        <v>.</v>
      </c>
      <c r="N1133" s="231" t="str">
        <f t="shared" si="143"/>
        <v>.</v>
      </c>
      <c r="O1133" s="231" t="str">
        <f t="shared" si="144"/>
        <v>.</v>
      </c>
      <c r="P1133" s="232" t="str">
        <f t="shared" si="146"/>
        <v>.</v>
      </c>
      <c r="Q1133" s="233" t="str">
        <f t="shared" si="147"/>
        <v>.</v>
      </c>
      <c r="R1133" s="140"/>
      <c r="S1133" s="140"/>
      <c r="T1133" s="140"/>
      <c r="U1133" s="140"/>
      <c r="V1133" s="140"/>
      <c r="W1133" s="140"/>
      <c r="X1133" s="140"/>
      <c r="Y1133" s="140"/>
      <c r="Z1133" s="140"/>
      <c r="AA1133" s="140"/>
      <c r="AB1133" s="140"/>
      <c r="AC1133" s="140"/>
      <c r="AD1133" s="140"/>
      <c r="AE1133" s="140"/>
      <c r="AF1133" s="140"/>
      <c r="AG1133" s="140"/>
      <c r="AH1133" s="140"/>
      <c r="AI1133" s="140"/>
      <c r="AJ1133" s="140"/>
      <c r="AK1133" s="140"/>
      <c r="AL1133" s="140"/>
      <c r="AM1133" s="140"/>
      <c r="AN1133" s="140"/>
      <c r="AO1133" s="140"/>
      <c r="AP1133" s="140"/>
      <c r="AQ1133" s="140"/>
      <c r="AR1133" s="140"/>
      <c r="AS1133" s="140"/>
      <c r="AT1133" s="140"/>
      <c r="AU1133" s="140"/>
      <c r="AV1133" s="140"/>
      <c r="AW1133" s="140"/>
      <c r="AX1133" s="140"/>
      <c r="AY1133" s="140"/>
      <c r="AZ1133" s="140"/>
      <c r="BA1133" s="140"/>
      <c r="BB1133" s="140"/>
      <c r="BC1133" s="140"/>
      <c r="BD1133" s="140"/>
      <c r="BE1133" s="140"/>
    </row>
    <row r="1134" spans="1:57" outlineLevel="1" x14ac:dyDescent="0.2">
      <c r="A1134" s="234">
        <f>'Faults data'!A1134</f>
        <v>1117</v>
      </c>
      <c r="B1134" s="320">
        <f>'Faults data'!B1134</f>
        <v>0</v>
      </c>
      <c r="C1134" s="223">
        <f>IFERROR(MATCH('Faults data'!F1134,Lists!$C$11:$C$14,0),0)</f>
        <v>0</v>
      </c>
      <c r="D1134" s="216">
        <f>VALUE('Faults data'!I1134)</f>
        <v>0</v>
      </c>
      <c r="E1134" s="224">
        <f t="shared" si="145"/>
        <v>0</v>
      </c>
      <c r="F1134" s="224">
        <f>'Faults data'!M1134</f>
        <v>0</v>
      </c>
      <c r="G1134" s="224" t="str">
        <f>IF('Faults data'!N1134=$G$17,$G$17,".")</f>
        <v>.</v>
      </c>
      <c r="H1134" s="224" t="str">
        <f>IF(ISNUMBER('Faults data'!L1134),'Faults data'!L1134,".")</f>
        <v>.</v>
      </c>
      <c r="I1134" s="224">
        <f>IF('Faults data'!S1134=Lists!$F$11,0,1)</f>
        <v>1</v>
      </c>
      <c r="J1134" s="240" t="str">
        <f t="shared" si="140"/>
        <v>.</v>
      </c>
      <c r="K1134" s="241"/>
      <c r="L1134" s="230" t="str">
        <f t="shared" si="141"/>
        <v>.</v>
      </c>
      <c r="M1134" s="231" t="str">
        <f t="shared" si="142"/>
        <v>.</v>
      </c>
      <c r="N1134" s="231" t="str">
        <f t="shared" si="143"/>
        <v>.</v>
      </c>
      <c r="O1134" s="231" t="str">
        <f t="shared" si="144"/>
        <v>.</v>
      </c>
      <c r="P1134" s="232" t="str">
        <f t="shared" si="146"/>
        <v>.</v>
      </c>
      <c r="Q1134" s="233" t="str">
        <f t="shared" si="147"/>
        <v>.</v>
      </c>
      <c r="R1134" s="140"/>
      <c r="S1134" s="140"/>
      <c r="T1134" s="140"/>
      <c r="U1134" s="140"/>
      <c r="V1134" s="140"/>
      <c r="W1134" s="140"/>
      <c r="X1134" s="140"/>
      <c r="Y1134" s="140"/>
      <c r="Z1134" s="140"/>
      <c r="AA1134" s="140"/>
      <c r="AB1134" s="140"/>
      <c r="AC1134" s="140"/>
      <c r="AD1134" s="140"/>
      <c r="AE1134" s="140"/>
      <c r="AF1134" s="140"/>
      <c r="AG1134" s="140"/>
      <c r="AH1134" s="140"/>
      <c r="AI1134" s="140"/>
      <c r="AJ1134" s="140"/>
      <c r="AK1134" s="140"/>
      <c r="AL1134" s="140"/>
      <c r="AM1134" s="140"/>
      <c r="AN1134" s="140"/>
      <c r="AO1134" s="140"/>
      <c r="AP1134" s="140"/>
      <c r="AQ1134" s="140"/>
      <c r="AR1134" s="140"/>
      <c r="AS1134" s="140"/>
      <c r="AT1134" s="140"/>
      <c r="AU1134" s="140"/>
      <c r="AV1134" s="140"/>
      <c r="AW1134" s="140"/>
      <c r="AX1134" s="140"/>
      <c r="AY1134" s="140"/>
      <c r="AZ1134" s="140"/>
      <c r="BA1134" s="140"/>
      <c r="BB1134" s="140"/>
      <c r="BC1134" s="140"/>
      <c r="BD1134" s="140"/>
      <c r="BE1134" s="140"/>
    </row>
    <row r="1135" spans="1:57" outlineLevel="1" x14ac:dyDescent="0.2">
      <c r="A1135" s="234">
        <f>'Faults data'!A1135</f>
        <v>1118</v>
      </c>
      <c r="B1135" s="320">
        <f>'Faults data'!B1135</f>
        <v>0</v>
      </c>
      <c r="C1135" s="223">
        <f>IFERROR(MATCH('Faults data'!F1135,Lists!$C$11:$C$14,0),0)</f>
        <v>0</v>
      </c>
      <c r="D1135" s="216">
        <f>VALUE('Faults data'!I1135)</f>
        <v>0</v>
      </c>
      <c r="E1135" s="224">
        <f t="shared" si="145"/>
        <v>0</v>
      </c>
      <c r="F1135" s="224">
        <f>'Faults data'!M1135</f>
        <v>0</v>
      </c>
      <c r="G1135" s="224" t="str">
        <f>IF('Faults data'!N1135=$G$17,$G$17,".")</f>
        <v>.</v>
      </c>
      <c r="H1135" s="224" t="str">
        <f>IF(ISNUMBER('Faults data'!L1135),'Faults data'!L1135,".")</f>
        <v>.</v>
      </c>
      <c r="I1135" s="224">
        <f>IF('Faults data'!S1135=Lists!$F$11,0,1)</f>
        <v>1</v>
      </c>
      <c r="J1135" s="240" t="str">
        <f t="shared" si="140"/>
        <v>.</v>
      </c>
      <c r="K1135" s="241"/>
      <c r="L1135" s="230" t="str">
        <f t="shared" si="141"/>
        <v>.</v>
      </c>
      <c r="M1135" s="231" t="str">
        <f t="shared" si="142"/>
        <v>.</v>
      </c>
      <c r="N1135" s="231" t="str">
        <f t="shared" si="143"/>
        <v>.</v>
      </c>
      <c r="O1135" s="231" t="str">
        <f t="shared" si="144"/>
        <v>.</v>
      </c>
      <c r="P1135" s="232" t="str">
        <f t="shared" si="146"/>
        <v>.</v>
      </c>
      <c r="Q1135" s="233" t="str">
        <f t="shared" si="147"/>
        <v>.</v>
      </c>
      <c r="R1135" s="140"/>
      <c r="S1135" s="140"/>
      <c r="T1135" s="140"/>
      <c r="U1135" s="140"/>
      <c r="V1135" s="140"/>
      <c r="W1135" s="140"/>
      <c r="X1135" s="140"/>
      <c r="Y1135" s="140"/>
      <c r="Z1135" s="140"/>
      <c r="AA1135" s="140"/>
      <c r="AB1135" s="140"/>
      <c r="AC1135" s="140"/>
      <c r="AD1135" s="140"/>
      <c r="AE1135" s="140"/>
      <c r="AF1135" s="140"/>
      <c r="AG1135" s="140"/>
      <c r="AH1135" s="140"/>
      <c r="AI1135" s="140"/>
      <c r="AJ1135" s="140"/>
      <c r="AK1135" s="140"/>
      <c r="AL1135" s="140"/>
      <c r="AM1135" s="140"/>
      <c r="AN1135" s="140"/>
      <c r="AO1135" s="140"/>
      <c r="AP1135" s="140"/>
      <c r="AQ1135" s="140"/>
      <c r="AR1135" s="140"/>
      <c r="AS1135" s="140"/>
      <c r="AT1135" s="140"/>
      <c r="AU1135" s="140"/>
      <c r="AV1135" s="140"/>
      <c r="AW1135" s="140"/>
      <c r="AX1135" s="140"/>
      <c r="AY1135" s="140"/>
      <c r="AZ1135" s="140"/>
      <c r="BA1135" s="140"/>
      <c r="BB1135" s="140"/>
      <c r="BC1135" s="140"/>
      <c r="BD1135" s="140"/>
      <c r="BE1135" s="140"/>
    </row>
    <row r="1136" spans="1:57" outlineLevel="1" x14ac:dyDescent="0.2">
      <c r="A1136" s="234">
        <f>'Faults data'!A1136</f>
        <v>1119</v>
      </c>
      <c r="B1136" s="320">
        <f>'Faults data'!B1136</f>
        <v>0</v>
      </c>
      <c r="C1136" s="223">
        <f>IFERROR(MATCH('Faults data'!F1136,Lists!$C$11:$C$14,0),0)</f>
        <v>0</v>
      </c>
      <c r="D1136" s="216">
        <f>VALUE('Faults data'!I1136)</f>
        <v>0</v>
      </c>
      <c r="E1136" s="224">
        <f t="shared" si="145"/>
        <v>0</v>
      </c>
      <c r="F1136" s="224">
        <f>'Faults data'!M1136</f>
        <v>0</v>
      </c>
      <c r="G1136" s="224" t="str">
        <f>IF('Faults data'!N1136=$G$17,$G$17,".")</f>
        <v>.</v>
      </c>
      <c r="H1136" s="224" t="str">
        <f>IF(ISNUMBER('Faults data'!L1136),'Faults data'!L1136,".")</f>
        <v>.</v>
      </c>
      <c r="I1136" s="224">
        <f>IF('Faults data'!S1136=Lists!$F$11,0,1)</f>
        <v>1</v>
      </c>
      <c r="J1136" s="240" t="str">
        <f t="shared" si="140"/>
        <v>.</v>
      </c>
      <c r="K1136" s="241"/>
      <c r="L1136" s="230" t="str">
        <f t="shared" si="141"/>
        <v>.</v>
      </c>
      <c r="M1136" s="231" t="str">
        <f t="shared" si="142"/>
        <v>.</v>
      </c>
      <c r="N1136" s="231" t="str">
        <f t="shared" si="143"/>
        <v>.</v>
      </c>
      <c r="O1136" s="231" t="str">
        <f t="shared" si="144"/>
        <v>.</v>
      </c>
      <c r="P1136" s="232" t="str">
        <f t="shared" si="146"/>
        <v>.</v>
      </c>
      <c r="Q1136" s="233" t="str">
        <f t="shared" si="147"/>
        <v>.</v>
      </c>
      <c r="R1136" s="140"/>
      <c r="S1136" s="140"/>
      <c r="T1136" s="140"/>
      <c r="U1136" s="140"/>
      <c r="V1136" s="140"/>
      <c r="W1136" s="140"/>
      <c r="X1136" s="140"/>
      <c r="Y1136" s="140"/>
      <c r="Z1136" s="140"/>
      <c r="AA1136" s="140"/>
      <c r="AB1136" s="140"/>
      <c r="AC1136" s="140"/>
      <c r="AD1136" s="140"/>
      <c r="AE1136" s="140"/>
      <c r="AF1136" s="140"/>
      <c r="AG1136" s="140"/>
      <c r="AH1136" s="140"/>
      <c r="AI1136" s="140"/>
      <c r="AJ1136" s="140"/>
      <c r="AK1136" s="140"/>
      <c r="AL1136" s="140"/>
      <c r="AM1136" s="140"/>
      <c r="AN1136" s="140"/>
      <c r="AO1136" s="140"/>
      <c r="AP1136" s="140"/>
      <c r="AQ1136" s="140"/>
      <c r="AR1136" s="140"/>
      <c r="AS1136" s="140"/>
      <c r="AT1136" s="140"/>
      <c r="AU1136" s="140"/>
      <c r="AV1136" s="140"/>
      <c r="AW1136" s="140"/>
      <c r="AX1136" s="140"/>
      <c r="AY1136" s="140"/>
      <c r="AZ1136" s="140"/>
      <c r="BA1136" s="140"/>
      <c r="BB1136" s="140"/>
      <c r="BC1136" s="140"/>
      <c r="BD1136" s="140"/>
      <c r="BE1136" s="140"/>
    </row>
    <row r="1137" spans="1:57" outlineLevel="1" x14ac:dyDescent="0.2">
      <c r="A1137" s="234">
        <f>'Faults data'!A1137</f>
        <v>1120</v>
      </c>
      <c r="B1137" s="320">
        <f>'Faults data'!B1137</f>
        <v>0</v>
      </c>
      <c r="C1137" s="223">
        <f>IFERROR(MATCH('Faults data'!F1137,Lists!$C$11:$C$14,0),0)</f>
        <v>0</v>
      </c>
      <c r="D1137" s="216">
        <f>VALUE('Faults data'!I1137)</f>
        <v>0</v>
      </c>
      <c r="E1137" s="224">
        <f t="shared" si="145"/>
        <v>0</v>
      </c>
      <c r="F1137" s="224">
        <f>'Faults data'!M1137</f>
        <v>0</v>
      </c>
      <c r="G1137" s="224" t="str">
        <f>IF('Faults data'!N1137=$G$17,$G$17,".")</f>
        <v>.</v>
      </c>
      <c r="H1137" s="224" t="str">
        <f>IF(ISNUMBER('Faults data'!L1137),'Faults data'!L1137,".")</f>
        <v>.</v>
      </c>
      <c r="I1137" s="224">
        <f>IF('Faults data'!S1137=Lists!$F$11,0,1)</f>
        <v>1</v>
      </c>
      <c r="J1137" s="240" t="str">
        <f t="shared" si="140"/>
        <v>.</v>
      </c>
      <c r="K1137" s="241"/>
      <c r="L1137" s="230" t="str">
        <f t="shared" si="141"/>
        <v>.</v>
      </c>
      <c r="M1137" s="231" t="str">
        <f t="shared" si="142"/>
        <v>.</v>
      </c>
      <c r="N1137" s="231" t="str">
        <f t="shared" si="143"/>
        <v>.</v>
      </c>
      <c r="O1137" s="231" t="str">
        <f t="shared" si="144"/>
        <v>.</v>
      </c>
      <c r="P1137" s="232" t="str">
        <f t="shared" si="146"/>
        <v>.</v>
      </c>
      <c r="Q1137" s="233" t="str">
        <f t="shared" si="147"/>
        <v>.</v>
      </c>
      <c r="R1137" s="140"/>
      <c r="S1137" s="140"/>
      <c r="T1137" s="140"/>
      <c r="U1137" s="140"/>
      <c r="V1137" s="140"/>
      <c r="W1137" s="140"/>
      <c r="X1137" s="140"/>
      <c r="Y1137" s="140"/>
      <c r="Z1137" s="140"/>
      <c r="AA1137" s="140"/>
      <c r="AB1137" s="140"/>
      <c r="AC1137" s="140"/>
      <c r="AD1137" s="140"/>
      <c r="AE1137" s="140"/>
      <c r="AF1137" s="140"/>
      <c r="AG1137" s="140"/>
      <c r="AH1137" s="140"/>
      <c r="AI1137" s="140"/>
      <c r="AJ1137" s="140"/>
      <c r="AK1137" s="140"/>
      <c r="AL1137" s="140"/>
      <c r="AM1137" s="140"/>
      <c r="AN1137" s="140"/>
      <c r="AO1137" s="140"/>
      <c r="AP1137" s="140"/>
      <c r="AQ1137" s="140"/>
      <c r="AR1137" s="140"/>
      <c r="AS1137" s="140"/>
      <c r="AT1137" s="140"/>
      <c r="AU1137" s="140"/>
      <c r="AV1137" s="140"/>
      <c r="AW1137" s="140"/>
      <c r="AX1137" s="140"/>
      <c r="AY1137" s="140"/>
      <c r="AZ1137" s="140"/>
      <c r="BA1137" s="140"/>
      <c r="BB1137" s="140"/>
      <c r="BC1137" s="140"/>
      <c r="BD1137" s="140"/>
      <c r="BE1137" s="140"/>
    </row>
    <row r="1138" spans="1:57" outlineLevel="1" x14ac:dyDescent="0.2">
      <c r="A1138" s="234">
        <f>'Faults data'!A1138</f>
        <v>1121</v>
      </c>
      <c r="B1138" s="320">
        <f>'Faults data'!B1138</f>
        <v>0</v>
      </c>
      <c r="C1138" s="223">
        <f>IFERROR(MATCH('Faults data'!F1138,Lists!$C$11:$C$14,0),0)</f>
        <v>0</v>
      </c>
      <c r="D1138" s="216">
        <f>VALUE('Faults data'!I1138)</f>
        <v>0</v>
      </c>
      <c r="E1138" s="224">
        <f t="shared" si="145"/>
        <v>0</v>
      </c>
      <c r="F1138" s="224">
        <f>'Faults data'!M1138</f>
        <v>0</v>
      </c>
      <c r="G1138" s="224" t="str">
        <f>IF('Faults data'!N1138=$G$17,$G$17,".")</f>
        <v>.</v>
      </c>
      <c r="H1138" s="224" t="str">
        <f>IF(ISNUMBER('Faults data'!L1138),'Faults data'!L1138,".")</f>
        <v>.</v>
      </c>
      <c r="I1138" s="224">
        <f>IF('Faults data'!S1138=Lists!$F$11,0,1)</f>
        <v>1</v>
      </c>
      <c r="J1138" s="240" t="str">
        <f t="shared" si="140"/>
        <v>.</v>
      </c>
      <c r="K1138" s="241"/>
      <c r="L1138" s="230" t="str">
        <f t="shared" si="141"/>
        <v>.</v>
      </c>
      <c r="M1138" s="231" t="str">
        <f t="shared" si="142"/>
        <v>.</v>
      </c>
      <c r="N1138" s="231" t="str">
        <f t="shared" si="143"/>
        <v>.</v>
      </c>
      <c r="O1138" s="231" t="str">
        <f t="shared" si="144"/>
        <v>.</v>
      </c>
      <c r="P1138" s="232" t="str">
        <f t="shared" si="146"/>
        <v>.</v>
      </c>
      <c r="Q1138" s="233" t="str">
        <f t="shared" si="147"/>
        <v>.</v>
      </c>
      <c r="R1138" s="140"/>
      <c r="S1138" s="140"/>
      <c r="T1138" s="140"/>
      <c r="U1138" s="140"/>
      <c r="V1138" s="140"/>
      <c r="W1138" s="140"/>
      <c r="X1138" s="140"/>
      <c r="Y1138" s="140"/>
      <c r="Z1138" s="140"/>
      <c r="AA1138" s="140"/>
      <c r="AB1138" s="140"/>
      <c r="AC1138" s="140"/>
      <c r="AD1138" s="140"/>
      <c r="AE1138" s="140"/>
      <c r="AF1138" s="140"/>
      <c r="AG1138" s="140"/>
      <c r="AH1138" s="140"/>
      <c r="AI1138" s="140"/>
      <c r="AJ1138" s="140"/>
      <c r="AK1138" s="140"/>
      <c r="AL1138" s="140"/>
      <c r="AM1138" s="140"/>
      <c r="AN1138" s="140"/>
      <c r="AO1138" s="140"/>
      <c r="AP1138" s="140"/>
      <c r="AQ1138" s="140"/>
      <c r="AR1138" s="140"/>
      <c r="AS1138" s="140"/>
      <c r="AT1138" s="140"/>
      <c r="AU1138" s="140"/>
      <c r="AV1138" s="140"/>
      <c r="AW1138" s="140"/>
      <c r="AX1138" s="140"/>
      <c r="AY1138" s="140"/>
      <c r="AZ1138" s="140"/>
      <c r="BA1138" s="140"/>
      <c r="BB1138" s="140"/>
      <c r="BC1138" s="140"/>
      <c r="BD1138" s="140"/>
      <c r="BE1138" s="140"/>
    </row>
    <row r="1139" spans="1:57" outlineLevel="1" x14ac:dyDescent="0.2">
      <c r="A1139" s="234">
        <f>'Faults data'!A1139</f>
        <v>1122</v>
      </c>
      <c r="B1139" s="320">
        <f>'Faults data'!B1139</f>
        <v>0</v>
      </c>
      <c r="C1139" s="223">
        <f>IFERROR(MATCH('Faults data'!F1139,Lists!$C$11:$C$14,0),0)</f>
        <v>0</v>
      </c>
      <c r="D1139" s="216">
        <f>VALUE('Faults data'!I1139)</f>
        <v>0</v>
      </c>
      <c r="E1139" s="224">
        <f t="shared" si="145"/>
        <v>0</v>
      </c>
      <c r="F1139" s="224">
        <f>'Faults data'!M1139</f>
        <v>0</v>
      </c>
      <c r="G1139" s="224" t="str">
        <f>IF('Faults data'!N1139=$G$17,$G$17,".")</f>
        <v>.</v>
      </c>
      <c r="H1139" s="224" t="str">
        <f>IF(ISNUMBER('Faults data'!L1139),'Faults data'!L1139,".")</f>
        <v>.</v>
      </c>
      <c r="I1139" s="224">
        <f>IF('Faults data'!S1139=Lists!$F$11,0,1)</f>
        <v>1</v>
      </c>
      <c r="J1139" s="240" t="str">
        <f t="shared" si="140"/>
        <v>.</v>
      </c>
      <c r="K1139" s="241"/>
      <c r="L1139" s="230" t="str">
        <f t="shared" si="141"/>
        <v>.</v>
      </c>
      <c r="M1139" s="231" t="str">
        <f t="shared" si="142"/>
        <v>.</v>
      </c>
      <c r="N1139" s="231" t="str">
        <f t="shared" si="143"/>
        <v>.</v>
      </c>
      <c r="O1139" s="231" t="str">
        <f t="shared" si="144"/>
        <v>.</v>
      </c>
      <c r="P1139" s="232" t="str">
        <f t="shared" si="146"/>
        <v>.</v>
      </c>
      <c r="Q1139" s="233" t="str">
        <f t="shared" si="147"/>
        <v>.</v>
      </c>
      <c r="R1139" s="140"/>
      <c r="S1139" s="140"/>
      <c r="T1139" s="140"/>
      <c r="U1139" s="140"/>
      <c r="V1139" s="140"/>
      <c r="W1139" s="140"/>
      <c r="X1139" s="140"/>
      <c r="Y1139" s="140"/>
      <c r="Z1139" s="140"/>
      <c r="AA1139" s="140"/>
      <c r="AB1139" s="140"/>
      <c r="AC1139" s="140"/>
      <c r="AD1139" s="140"/>
      <c r="AE1139" s="140"/>
      <c r="AF1139" s="140"/>
      <c r="AG1139" s="140"/>
      <c r="AH1139" s="140"/>
      <c r="AI1139" s="140"/>
      <c r="AJ1139" s="140"/>
      <c r="AK1139" s="140"/>
      <c r="AL1139" s="140"/>
      <c r="AM1139" s="140"/>
      <c r="AN1139" s="140"/>
      <c r="AO1139" s="140"/>
      <c r="AP1139" s="140"/>
      <c r="AQ1139" s="140"/>
      <c r="AR1139" s="140"/>
      <c r="AS1139" s="140"/>
      <c r="AT1139" s="140"/>
      <c r="AU1139" s="140"/>
      <c r="AV1139" s="140"/>
      <c r="AW1139" s="140"/>
      <c r="AX1139" s="140"/>
      <c r="AY1139" s="140"/>
      <c r="AZ1139" s="140"/>
      <c r="BA1139" s="140"/>
      <c r="BB1139" s="140"/>
      <c r="BC1139" s="140"/>
      <c r="BD1139" s="140"/>
      <c r="BE1139" s="140"/>
    </row>
    <row r="1140" spans="1:57" outlineLevel="1" x14ac:dyDescent="0.2">
      <c r="A1140" s="234">
        <f>'Faults data'!A1140</f>
        <v>1123</v>
      </c>
      <c r="B1140" s="320">
        <f>'Faults data'!B1140</f>
        <v>0</v>
      </c>
      <c r="C1140" s="223">
        <f>IFERROR(MATCH('Faults data'!F1140,Lists!$C$11:$C$14,0),0)</f>
        <v>0</v>
      </c>
      <c r="D1140" s="216">
        <f>VALUE('Faults data'!I1140)</f>
        <v>0</v>
      </c>
      <c r="E1140" s="224">
        <f t="shared" si="145"/>
        <v>0</v>
      </c>
      <c r="F1140" s="224">
        <f>'Faults data'!M1140</f>
        <v>0</v>
      </c>
      <c r="G1140" s="224" t="str">
        <f>IF('Faults data'!N1140=$G$17,$G$17,".")</f>
        <v>.</v>
      </c>
      <c r="H1140" s="224" t="str">
        <f>IF(ISNUMBER('Faults data'!L1140),'Faults data'!L1140,".")</f>
        <v>.</v>
      </c>
      <c r="I1140" s="224">
        <f>IF('Faults data'!S1140=Lists!$F$11,0,1)</f>
        <v>1</v>
      </c>
      <c r="J1140" s="240" t="str">
        <f t="shared" si="140"/>
        <v>.</v>
      </c>
      <c r="K1140" s="241"/>
      <c r="L1140" s="230" t="str">
        <f t="shared" si="141"/>
        <v>.</v>
      </c>
      <c r="M1140" s="231" t="str">
        <f t="shared" si="142"/>
        <v>.</v>
      </c>
      <c r="N1140" s="231" t="str">
        <f t="shared" si="143"/>
        <v>.</v>
      </c>
      <c r="O1140" s="231" t="str">
        <f t="shared" si="144"/>
        <v>.</v>
      </c>
      <c r="P1140" s="232" t="str">
        <f t="shared" si="146"/>
        <v>.</v>
      </c>
      <c r="Q1140" s="233" t="str">
        <f t="shared" si="147"/>
        <v>.</v>
      </c>
      <c r="R1140" s="140"/>
      <c r="S1140" s="140"/>
      <c r="T1140" s="140"/>
      <c r="U1140" s="140"/>
      <c r="V1140" s="140"/>
      <c r="W1140" s="140"/>
      <c r="X1140" s="140"/>
      <c r="Y1140" s="140"/>
      <c r="Z1140" s="140"/>
      <c r="AA1140" s="140"/>
      <c r="AB1140" s="140"/>
      <c r="AC1140" s="140"/>
      <c r="AD1140" s="140"/>
      <c r="AE1140" s="140"/>
      <c r="AF1140" s="140"/>
      <c r="AG1140" s="140"/>
      <c r="AH1140" s="140"/>
      <c r="AI1140" s="140"/>
      <c r="AJ1140" s="140"/>
      <c r="AK1140" s="140"/>
      <c r="AL1140" s="140"/>
      <c r="AM1140" s="140"/>
      <c r="AN1140" s="140"/>
      <c r="AO1140" s="140"/>
      <c r="AP1140" s="140"/>
      <c r="AQ1140" s="140"/>
      <c r="AR1140" s="140"/>
      <c r="AS1140" s="140"/>
      <c r="AT1140" s="140"/>
      <c r="AU1140" s="140"/>
      <c r="AV1140" s="140"/>
      <c r="AW1140" s="140"/>
      <c r="AX1140" s="140"/>
      <c r="AY1140" s="140"/>
      <c r="AZ1140" s="140"/>
      <c r="BA1140" s="140"/>
      <c r="BB1140" s="140"/>
      <c r="BC1140" s="140"/>
      <c r="BD1140" s="140"/>
      <c r="BE1140" s="140"/>
    </row>
    <row r="1141" spans="1:57" outlineLevel="1" x14ac:dyDescent="0.2">
      <c r="A1141" s="234">
        <f>'Faults data'!A1141</f>
        <v>1124</v>
      </c>
      <c r="B1141" s="320">
        <f>'Faults data'!B1141</f>
        <v>0</v>
      </c>
      <c r="C1141" s="223">
        <f>IFERROR(MATCH('Faults data'!F1141,Lists!$C$11:$C$14,0),0)</f>
        <v>0</v>
      </c>
      <c r="D1141" s="216">
        <f>VALUE('Faults data'!I1141)</f>
        <v>0</v>
      </c>
      <c r="E1141" s="224">
        <f t="shared" si="145"/>
        <v>0</v>
      </c>
      <c r="F1141" s="224">
        <f>'Faults data'!M1141</f>
        <v>0</v>
      </c>
      <c r="G1141" s="224" t="str">
        <f>IF('Faults data'!N1141=$G$17,$G$17,".")</f>
        <v>.</v>
      </c>
      <c r="H1141" s="224" t="str">
        <f>IF(ISNUMBER('Faults data'!L1141),'Faults data'!L1141,".")</f>
        <v>.</v>
      </c>
      <c r="I1141" s="224">
        <f>IF('Faults data'!S1141=Lists!$F$11,0,1)</f>
        <v>1</v>
      </c>
      <c r="J1141" s="240" t="str">
        <f t="shared" si="140"/>
        <v>.</v>
      </c>
      <c r="K1141" s="241"/>
      <c r="L1141" s="230" t="str">
        <f t="shared" si="141"/>
        <v>.</v>
      </c>
      <c r="M1141" s="231" t="str">
        <f t="shared" si="142"/>
        <v>.</v>
      </c>
      <c r="N1141" s="231" t="str">
        <f t="shared" si="143"/>
        <v>.</v>
      </c>
      <c r="O1141" s="231" t="str">
        <f t="shared" si="144"/>
        <v>.</v>
      </c>
      <c r="P1141" s="232" t="str">
        <f t="shared" si="146"/>
        <v>.</v>
      </c>
      <c r="Q1141" s="233" t="str">
        <f t="shared" si="147"/>
        <v>.</v>
      </c>
      <c r="R1141" s="140"/>
      <c r="S1141" s="140"/>
      <c r="T1141" s="140"/>
      <c r="U1141" s="140"/>
      <c r="V1141" s="140"/>
      <c r="W1141" s="140"/>
      <c r="X1141" s="140"/>
      <c r="Y1141" s="140"/>
      <c r="Z1141" s="140"/>
      <c r="AA1141" s="140"/>
      <c r="AB1141" s="140"/>
      <c r="AC1141" s="140"/>
      <c r="AD1141" s="140"/>
      <c r="AE1141" s="140"/>
      <c r="AF1141" s="140"/>
      <c r="AG1141" s="140"/>
      <c r="AH1141" s="140"/>
      <c r="AI1141" s="140"/>
      <c r="AJ1141" s="140"/>
      <c r="AK1141" s="140"/>
      <c r="AL1141" s="140"/>
      <c r="AM1141" s="140"/>
      <c r="AN1141" s="140"/>
      <c r="AO1141" s="140"/>
      <c r="AP1141" s="140"/>
      <c r="AQ1141" s="140"/>
      <c r="AR1141" s="140"/>
      <c r="AS1141" s="140"/>
      <c r="AT1141" s="140"/>
      <c r="AU1141" s="140"/>
      <c r="AV1141" s="140"/>
      <c r="AW1141" s="140"/>
      <c r="AX1141" s="140"/>
      <c r="AY1141" s="140"/>
      <c r="AZ1141" s="140"/>
      <c r="BA1141" s="140"/>
      <c r="BB1141" s="140"/>
      <c r="BC1141" s="140"/>
      <c r="BD1141" s="140"/>
      <c r="BE1141" s="140"/>
    </row>
    <row r="1142" spans="1:57" outlineLevel="1" x14ac:dyDescent="0.2">
      <c r="A1142" s="234">
        <f>'Faults data'!A1142</f>
        <v>1125</v>
      </c>
      <c r="B1142" s="320">
        <f>'Faults data'!B1142</f>
        <v>0</v>
      </c>
      <c r="C1142" s="223">
        <f>IFERROR(MATCH('Faults data'!F1142,Lists!$C$11:$C$14,0),0)</f>
        <v>0</v>
      </c>
      <c r="D1142" s="216">
        <f>VALUE('Faults data'!I1142)</f>
        <v>0</v>
      </c>
      <c r="E1142" s="224">
        <f t="shared" si="145"/>
        <v>0</v>
      </c>
      <c r="F1142" s="224">
        <f>'Faults data'!M1142</f>
        <v>0</v>
      </c>
      <c r="G1142" s="224" t="str">
        <f>IF('Faults data'!N1142=$G$17,$G$17,".")</f>
        <v>.</v>
      </c>
      <c r="H1142" s="224" t="str">
        <f>IF(ISNUMBER('Faults data'!L1142),'Faults data'!L1142,".")</f>
        <v>.</v>
      </c>
      <c r="I1142" s="224">
        <f>IF('Faults data'!S1142=Lists!$F$11,0,1)</f>
        <v>1</v>
      </c>
      <c r="J1142" s="240" t="str">
        <f t="shared" si="140"/>
        <v>.</v>
      </c>
      <c r="K1142" s="241"/>
      <c r="L1142" s="230" t="str">
        <f t="shared" si="141"/>
        <v>.</v>
      </c>
      <c r="M1142" s="231" t="str">
        <f t="shared" si="142"/>
        <v>.</v>
      </c>
      <c r="N1142" s="231" t="str">
        <f t="shared" si="143"/>
        <v>.</v>
      </c>
      <c r="O1142" s="231" t="str">
        <f t="shared" si="144"/>
        <v>.</v>
      </c>
      <c r="P1142" s="232" t="str">
        <f t="shared" si="146"/>
        <v>.</v>
      </c>
      <c r="Q1142" s="233" t="str">
        <f t="shared" si="147"/>
        <v>.</v>
      </c>
      <c r="R1142" s="140"/>
      <c r="S1142" s="140"/>
      <c r="T1142" s="140"/>
      <c r="U1142" s="140"/>
      <c r="V1142" s="140"/>
      <c r="W1142" s="140"/>
      <c r="X1142" s="140"/>
      <c r="Y1142" s="140"/>
      <c r="Z1142" s="140"/>
      <c r="AA1142" s="140"/>
      <c r="AB1142" s="140"/>
      <c r="AC1142" s="140"/>
      <c r="AD1142" s="140"/>
      <c r="AE1142" s="140"/>
      <c r="AF1142" s="140"/>
      <c r="AG1142" s="140"/>
      <c r="AH1142" s="140"/>
      <c r="AI1142" s="140"/>
      <c r="AJ1142" s="140"/>
      <c r="AK1142" s="140"/>
      <c r="AL1142" s="140"/>
      <c r="AM1142" s="140"/>
      <c r="AN1142" s="140"/>
      <c r="AO1142" s="140"/>
      <c r="AP1142" s="140"/>
      <c r="AQ1142" s="140"/>
      <c r="AR1142" s="140"/>
      <c r="AS1142" s="140"/>
      <c r="AT1142" s="140"/>
      <c r="AU1142" s="140"/>
      <c r="AV1142" s="140"/>
      <c r="AW1142" s="140"/>
      <c r="AX1142" s="140"/>
      <c r="AY1142" s="140"/>
      <c r="AZ1142" s="140"/>
      <c r="BA1142" s="140"/>
      <c r="BB1142" s="140"/>
      <c r="BC1142" s="140"/>
      <c r="BD1142" s="140"/>
      <c r="BE1142" s="140"/>
    </row>
    <row r="1143" spans="1:57" outlineLevel="1" x14ac:dyDescent="0.2">
      <c r="A1143" s="234">
        <f>'Faults data'!A1143</f>
        <v>1126</v>
      </c>
      <c r="B1143" s="320">
        <f>'Faults data'!B1143</f>
        <v>0</v>
      </c>
      <c r="C1143" s="223">
        <f>IFERROR(MATCH('Faults data'!F1143,Lists!$C$11:$C$14,0),0)</f>
        <v>0</v>
      </c>
      <c r="D1143" s="216">
        <f>VALUE('Faults data'!I1143)</f>
        <v>0</v>
      </c>
      <c r="E1143" s="224">
        <f t="shared" si="145"/>
        <v>0</v>
      </c>
      <c r="F1143" s="224">
        <f>'Faults data'!M1143</f>
        <v>0</v>
      </c>
      <c r="G1143" s="224" t="str">
        <f>IF('Faults data'!N1143=$G$17,$G$17,".")</f>
        <v>.</v>
      </c>
      <c r="H1143" s="224" t="str">
        <f>IF(ISNUMBER('Faults data'!L1143),'Faults data'!L1143,".")</f>
        <v>.</v>
      </c>
      <c r="I1143" s="224">
        <f>IF('Faults data'!S1143=Lists!$F$11,0,1)</f>
        <v>1</v>
      </c>
      <c r="J1143" s="240" t="str">
        <f t="shared" si="140"/>
        <v>.</v>
      </c>
      <c r="K1143" s="241"/>
      <c r="L1143" s="230" t="str">
        <f t="shared" si="141"/>
        <v>.</v>
      </c>
      <c r="M1143" s="231" t="str">
        <f t="shared" si="142"/>
        <v>.</v>
      </c>
      <c r="N1143" s="231" t="str">
        <f t="shared" si="143"/>
        <v>.</v>
      </c>
      <c r="O1143" s="231" t="str">
        <f t="shared" si="144"/>
        <v>.</v>
      </c>
      <c r="P1143" s="232" t="str">
        <f t="shared" si="146"/>
        <v>.</v>
      </c>
      <c r="Q1143" s="233" t="str">
        <f t="shared" si="147"/>
        <v>.</v>
      </c>
      <c r="R1143" s="140"/>
      <c r="S1143" s="140"/>
      <c r="T1143" s="140"/>
      <c r="U1143" s="140"/>
      <c r="V1143" s="140"/>
      <c r="W1143" s="140"/>
      <c r="X1143" s="140"/>
      <c r="Y1143" s="140"/>
      <c r="Z1143" s="140"/>
      <c r="AA1143" s="140"/>
      <c r="AB1143" s="140"/>
      <c r="AC1143" s="140"/>
      <c r="AD1143" s="140"/>
      <c r="AE1143" s="140"/>
      <c r="AF1143" s="140"/>
      <c r="AG1143" s="140"/>
      <c r="AH1143" s="140"/>
      <c r="AI1143" s="140"/>
      <c r="AJ1143" s="140"/>
      <c r="AK1143" s="140"/>
      <c r="AL1143" s="140"/>
      <c r="AM1143" s="140"/>
      <c r="AN1143" s="140"/>
      <c r="AO1143" s="140"/>
      <c r="AP1143" s="140"/>
      <c r="AQ1143" s="140"/>
      <c r="AR1143" s="140"/>
      <c r="AS1143" s="140"/>
      <c r="AT1143" s="140"/>
      <c r="AU1143" s="140"/>
      <c r="AV1143" s="140"/>
      <c r="AW1143" s="140"/>
      <c r="AX1143" s="140"/>
      <c r="AY1143" s="140"/>
      <c r="AZ1143" s="140"/>
      <c r="BA1143" s="140"/>
      <c r="BB1143" s="140"/>
      <c r="BC1143" s="140"/>
      <c r="BD1143" s="140"/>
      <c r="BE1143" s="140"/>
    </row>
    <row r="1144" spans="1:57" outlineLevel="1" x14ac:dyDescent="0.2">
      <c r="A1144" s="234">
        <f>'Faults data'!A1144</f>
        <v>1127</v>
      </c>
      <c r="B1144" s="320">
        <f>'Faults data'!B1144</f>
        <v>0</v>
      </c>
      <c r="C1144" s="223">
        <f>IFERROR(MATCH('Faults data'!F1144,Lists!$C$11:$C$14,0),0)</f>
        <v>0</v>
      </c>
      <c r="D1144" s="216">
        <f>VALUE('Faults data'!I1144)</f>
        <v>0</v>
      </c>
      <c r="E1144" s="224">
        <f t="shared" si="145"/>
        <v>0</v>
      </c>
      <c r="F1144" s="224">
        <f>'Faults data'!M1144</f>
        <v>0</v>
      </c>
      <c r="G1144" s="224" t="str">
        <f>IF('Faults data'!N1144=$G$17,$G$17,".")</f>
        <v>.</v>
      </c>
      <c r="H1144" s="224" t="str">
        <f>IF(ISNUMBER('Faults data'!L1144),'Faults data'!L1144,".")</f>
        <v>.</v>
      </c>
      <c r="I1144" s="224">
        <f>IF('Faults data'!S1144=Lists!$F$11,0,1)</f>
        <v>1</v>
      </c>
      <c r="J1144" s="240" t="str">
        <f t="shared" si="140"/>
        <v>.</v>
      </c>
      <c r="K1144" s="241"/>
      <c r="L1144" s="230" t="str">
        <f t="shared" si="141"/>
        <v>.</v>
      </c>
      <c r="M1144" s="231" t="str">
        <f t="shared" si="142"/>
        <v>.</v>
      </c>
      <c r="N1144" s="231" t="str">
        <f t="shared" si="143"/>
        <v>.</v>
      </c>
      <c r="O1144" s="231" t="str">
        <f t="shared" si="144"/>
        <v>.</v>
      </c>
      <c r="P1144" s="232" t="str">
        <f t="shared" si="146"/>
        <v>.</v>
      </c>
      <c r="Q1144" s="233" t="str">
        <f t="shared" si="147"/>
        <v>.</v>
      </c>
      <c r="R1144" s="140"/>
      <c r="S1144" s="140"/>
      <c r="T1144" s="140"/>
      <c r="U1144" s="140"/>
      <c r="V1144" s="140"/>
      <c r="W1144" s="140"/>
      <c r="X1144" s="140"/>
      <c r="Y1144" s="140"/>
      <c r="Z1144" s="140"/>
      <c r="AA1144" s="140"/>
      <c r="AB1144" s="140"/>
      <c r="AC1144" s="140"/>
      <c r="AD1144" s="140"/>
      <c r="AE1144" s="140"/>
      <c r="AF1144" s="140"/>
      <c r="AG1144" s="140"/>
      <c r="AH1144" s="140"/>
      <c r="AI1144" s="140"/>
      <c r="AJ1144" s="140"/>
      <c r="AK1144" s="140"/>
      <c r="AL1144" s="140"/>
      <c r="AM1144" s="140"/>
      <c r="AN1144" s="140"/>
      <c r="AO1144" s="140"/>
      <c r="AP1144" s="140"/>
      <c r="AQ1144" s="140"/>
      <c r="AR1144" s="140"/>
      <c r="AS1144" s="140"/>
      <c r="AT1144" s="140"/>
      <c r="AU1144" s="140"/>
      <c r="AV1144" s="140"/>
      <c r="AW1144" s="140"/>
      <c r="AX1144" s="140"/>
      <c r="AY1144" s="140"/>
      <c r="AZ1144" s="140"/>
      <c r="BA1144" s="140"/>
      <c r="BB1144" s="140"/>
      <c r="BC1144" s="140"/>
      <c r="BD1144" s="140"/>
      <c r="BE1144" s="140"/>
    </row>
    <row r="1145" spans="1:57" outlineLevel="1" x14ac:dyDescent="0.2">
      <c r="A1145" s="234">
        <f>'Faults data'!A1145</f>
        <v>1128</v>
      </c>
      <c r="B1145" s="320">
        <f>'Faults data'!B1145</f>
        <v>0</v>
      </c>
      <c r="C1145" s="223">
        <f>IFERROR(MATCH('Faults data'!F1145,Lists!$C$11:$C$14,0),0)</f>
        <v>0</v>
      </c>
      <c r="D1145" s="216">
        <f>VALUE('Faults data'!I1145)</f>
        <v>0</v>
      </c>
      <c r="E1145" s="224">
        <f t="shared" si="145"/>
        <v>0</v>
      </c>
      <c r="F1145" s="224">
        <f>'Faults data'!M1145</f>
        <v>0</v>
      </c>
      <c r="G1145" s="224" t="str">
        <f>IF('Faults data'!N1145=$G$17,$G$17,".")</f>
        <v>.</v>
      </c>
      <c r="H1145" s="224" t="str">
        <f>IF(ISNUMBER('Faults data'!L1145),'Faults data'!L1145,".")</f>
        <v>.</v>
      </c>
      <c r="I1145" s="224">
        <f>IF('Faults data'!S1145=Lists!$F$11,0,1)</f>
        <v>1</v>
      </c>
      <c r="J1145" s="240" t="str">
        <f t="shared" si="140"/>
        <v>.</v>
      </c>
      <c r="K1145" s="241"/>
      <c r="L1145" s="230" t="str">
        <f t="shared" si="141"/>
        <v>.</v>
      </c>
      <c r="M1145" s="231" t="str">
        <f t="shared" si="142"/>
        <v>.</v>
      </c>
      <c r="N1145" s="231" t="str">
        <f t="shared" si="143"/>
        <v>.</v>
      </c>
      <c r="O1145" s="231" t="str">
        <f t="shared" si="144"/>
        <v>.</v>
      </c>
      <c r="P1145" s="232" t="str">
        <f t="shared" si="146"/>
        <v>.</v>
      </c>
      <c r="Q1145" s="233" t="str">
        <f t="shared" si="147"/>
        <v>.</v>
      </c>
      <c r="R1145" s="140"/>
      <c r="S1145" s="140"/>
      <c r="T1145" s="140"/>
      <c r="U1145" s="140"/>
      <c r="V1145" s="140"/>
      <c r="W1145" s="140"/>
      <c r="X1145" s="140"/>
      <c r="Y1145" s="140"/>
      <c r="Z1145" s="140"/>
      <c r="AA1145" s="140"/>
      <c r="AB1145" s="140"/>
      <c r="AC1145" s="140"/>
      <c r="AD1145" s="140"/>
      <c r="AE1145" s="140"/>
      <c r="AF1145" s="140"/>
      <c r="AG1145" s="140"/>
      <c r="AH1145" s="140"/>
      <c r="AI1145" s="140"/>
      <c r="AJ1145" s="140"/>
      <c r="AK1145" s="140"/>
      <c r="AL1145" s="140"/>
      <c r="AM1145" s="140"/>
      <c r="AN1145" s="140"/>
      <c r="AO1145" s="140"/>
      <c r="AP1145" s="140"/>
      <c r="AQ1145" s="140"/>
      <c r="AR1145" s="140"/>
      <c r="AS1145" s="140"/>
      <c r="AT1145" s="140"/>
      <c r="AU1145" s="140"/>
      <c r="AV1145" s="140"/>
      <c r="AW1145" s="140"/>
      <c r="AX1145" s="140"/>
      <c r="AY1145" s="140"/>
      <c r="AZ1145" s="140"/>
      <c r="BA1145" s="140"/>
      <c r="BB1145" s="140"/>
      <c r="BC1145" s="140"/>
      <c r="BD1145" s="140"/>
      <c r="BE1145" s="140"/>
    </row>
    <row r="1146" spans="1:57" outlineLevel="1" x14ac:dyDescent="0.2">
      <c r="A1146" s="234">
        <f>'Faults data'!A1146</f>
        <v>1129</v>
      </c>
      <c r="B1146" s="320">
        <f>'Faults data'!B1146</f>
        <v>0</v>
      </c>
      <c r="C1146" s="223">
        <f>IFERROR(MATCH('Faults data'!F1146,Lists!$C$11:$C$14,0),0)</f>
        <v>0</v>
      </c>
      <c r="D1146" s="216">
        <f>VALUE('Faults data'!I1146)</f>
        <v>0</v>
      </c>
      <c r="E1146" s="224">
        <f t="shared" si="145"/>
        <v>0</v>
      </c>
      <c r="F1146" s="224">
        <f>'Faults data'!M1146</f>
        <v>0</v>
      </c>
      <c r="G1146" s="224" t="str">
        <f>IF('Faults data'!N1146=$G$17,$G$17,".")</f>
        <v>.</v>
      </c>
      <c r="H1146" s="224" t="str">
        <f>IF(ISNUMBER('Faults data'!L1146),'Faults data'!L1146,".")</f>
        <v>.</v>
      </c>
      <c r="I1146" s="224">
        <f>IF('Faults data'!S1146=Lists!$F$11,0,1)</f>
        <v>1</v>
      </c>
      <c r="J1146" s="240" t="str">
        <f t="shared" si="140"/>
        <v>.</v>
      </c>
      <c r="K1146" s="241"/>
      <c r="L1146" s="230" t="str">
        <f t="shared" si="141"/>
        <v>.</v>
      </c>
      <c r="M1146" s="231" t="str">
        <f t="shared" si="142"/>
        <v>.</v>
      </c>
      <c r="N1146" s="231" t="str">
        <f t="shared" si="143"/>
        <v>.</v>
      </c>
      <c r="O1146" s="231" t="str">
        <f t="shared" si="144"/>
        <v>.</v>
      </c>
      <c r="P1146" s="232" t="str">
        <f t="shared" si="146"/>
        <v>.</v>
      </c>
      <c r="Q1146" s="233" t="str">
        <f t="shared" si="147"/>
        <v>.</v>
      </c>
      <c r="R1146" s="140"/>
      <c r="S1146" s="140"/>
      <c r="T1146" s="140"/>
      <c r="U1146" s="140"/>
      <c r="V1146" s="140"/>
      <c r="W1146" s="140"/>
      <c r="X1146" s="140"/>
      <c r="Y1146" s="140"/>
      <c r="Z1146" s="140"/>
      <c r="AA1146" s="140"/>
      <c r="AB1146" s="140"/>
      <c r="AC1146" s="140"/>
      <c r="AD1146" s="140"/>
      <c r="AE1146" s="140"/>
      <c r="AF1146" s="140"/>
      <c r="AG1146" s="140"/>
      <c r="AH1146" s="140"/>
      <c r="AI1146" s="140"/>
      <c r="AJ1146" s="140"/>
      <c r="AK1146" s="140"/>
      <c r="AL1146" s="140"/>
      <c r="AM1146" s="140"/>
      <c r="AN1146" s="140"/>
      <c r="AO1146" s="140"/>
      <c r="AP1146" s="140"/>
      <c r="AQ1146" s="140"/>
      <c r="AR1146" s="140"/>
      <c r="AS1146" s="140"/>
      <c r="AT1146" s="140"/>
      <c r="AU1146" s="140"/>
      <c r="AV1146" s="140"/>
      <c r="AW1146" s="140"/>
      <c r="AX1146" s="140"/>
      <c r="AY1146" s="140"/>
      <c r="AZ1146" s="140"/>
      <c r="BA1146" s="140"/>
      <c r="BB1146" s="140"/>
      <c r="BC1146" s="140"/>
      <c r="BD1146" s="140"/>
      <c r="BE1146" s="140"/>
    </row>
    <row r="1147" spans="1:57" outlineLevel="1" x14ac:dyDescent="0.2">
      <c r="A1147" s="234">
        <f>'Faults data'!A1147</f>
        <v>1130</v>
      </c>
      <c r="B1147" s="320">
        <f>'Faults data'!B1147</f>
        <v>0</v>
      </c>
      <c r="C1147" s="223">
        <f>IFERROR(MATCH('Faults data'!F1147,Lists!$C$11:$C$14,0),0)</f>
        <v>0</v>
      </c>
      <c r="D1147" s="216">
        <f>VALUE('Faults data'!I1147)</f>
        <v>0</v>
      </c>
      <c r="E1147" s="224">
        <f t="shared" si="145"/>
        <v>0</v>
      </c>
      <c r="F1147" s="224">
        <f>'Faults data'!M1147</f>
        <v>0</v>
      </c>
      <c r="G1147" s="224" t="str">
        <f>IF('Faults data'!N1147=$G$17,$G$17,".")</f>
        <v>.</v>
      </c>
      <c r="H1147" s="224" t="str">
        <f>IF(ISNUMBER('Faults data'!L1147),'Faults data'!L1147,".")</f>
        <v>.</v>
      </c>
      <c r="I1147" s="224">
        <f>IF('Faults data'!S1147=Lists!$F$11,0,1)</f>
        <v>1</v>
      </c>
      <c r="J1147" s="240" t="str">
        <f t="shared" si="140"/>
        <v>.</v>
      </c>
      <c r="K1147" s="241"/>
      <c r="L1147" s="230" t="str">
        <f t="shared" si="141"/>
        <v>.</v>
      </c>
      <c r="M1147" s="231" t="str">
        <f t="shared" si="142"/>
        <v>.</v>
      </c>
      <c r="N1147" s="231" t="str">
        <f t="shared" si="143"/>
        <v>.</v>
      </c>
      <c r="O1147" s="231" t="str">
        <f t="shared" si="144"/>
        <v>.</v>
      </c>
      <c r="P1147" s="232" t="str">
        <f t="shared" si="146"/>
        <v>.</v>
      </c>
      <c r="Q1147" s="233" t="str">
        <f t="shared" si="147"/>
        <v>.</v>
      </c>
      <c r="R1147" s="140"/>
      <c r="S1147" s="140"/>
      <c r="T1147" s="140"/>
      <c r="U1147" s="140"/>
      <c r="V1147" s="140"/>
      <c r="W1147" s="140"/>
      <c r="X1147" s="140"/>
      <c r="Y1147" s="140"/>
      <c r="Z1147" s="140"/>
      <c r="AA1147" s="140"/>
      <c r="AB1147" s="140"/>
      <c r="AC1147" s="140"/>
      <c r="AD1147" s="140"/>
      <c r="AE1147" s="140"/>
      <c r="AF1147" s="140"/>
      <c r="AG1147" s="140"/>
      <c r="AH1147" s="140"/>
      <c r="AI1147" s="140"/>
      <c r="AJ1147" s="140"/>
      <c r="AK1147" s="140"/>
      <c r="AL1147" s="140"/>
      <c r="AM1147" s="140"/>
      <c r="AN1147" s="140"/>
      <c r="AO1147" s="140"/>
      <c r="AP1147" s="140"/>
      <c r="AQ1147" s="140"/>
      <c r="AR1147" s="140"/>
      <c r="AS1147" s="140"/>
      <c r="AT1147" s="140"/>
      <c r="AU1147" s="140"/>
      <c r="AV1147" s="140"/>
      <c r="AW1147" s="140"/>
      <c r="AX1147" s="140"/>
      <c r="AY1147" s="140"/>
      <c r="AZ1147" s="140"/>
      <c r="BA1147" s="140"/>
      <c r="BB1147" s="140"/>
      <c r="BC1147" s="140"/>
      <c r="BD1147" s="140"/>
      <c r="BE1147" s="140"/>
    </row>
    <row r="1148" spans="1:57" outlineLevel="1" x14ac:dyDescent="0.2">
      <c r="A1148" s="234">
        <f>'Faults data'!A1148</f>
        <v>1131</v>
      </c>
      <c r="B1148" s="320">
        <f>'Faults data'!B1148</f>
        <v>0</v>
      </c>
      <c r="C1148" s="223">
        <f>IFERROR(MATCH('Faults data'!F1148,Lists!$C$11:$C$14,0),0)</f>
        <v>0</v>
      </c>
      <c r="D1148" s="216">
        <f>VALUE('Faults data'!I1148)</f>
        <v>0</v>
      </c>
      <c r="E1148" s="224">
        <f t="shared" si="145"/>
        <v>0</v>
      </c>
      <c r="F1148" s="224">
        <f>'Faults data'!M1148</f>
        <v>0</v>
      </c>
      <c r="G1148" s="224" t="str">
        <f>IF('Faults data'!N1148=$G$17,$G$17,".")</f>
        <v>.</v>
      </c>
      <c r="H1148" s="224" t="str">
        <f>IF(ISNUMBER('Faults data'!L1148),'Faults data'!L1148,".")</f>
        <v>.</v>
      </c>
      <c r="I1148" s="224">
        <f>IF('Faults data'!S1148=Lists!$F$11,0,1)</f>
        <v>1</v>
      </c>
      <c r="J1148" s="240" t="str">
        <f t="shared" si="140"/>
        <v>.</v>
      </c>
      <c r="K1148" s="241"/>
      <c r="L1148" s="230" t="str">
        <f t="shared" si="141"/>
        <v>.</v>
      </c>
      <c r="M1148" s="231" t="str">
        <f t="shared" si="142"/>
        <v>.</v>
      </c>
      <c r="N1148" s="231" t="str">
        <f t="shared" si="143"/>
        <v>.</v>
      </c>
      <c r="O1148" s="231" t="str">
        <f t="shared" si="144"/>
        <v>.</v>
      </c>
      <c r="P1148" s="232" t="str">
        <f t="shared" si="146"/>
        <v>.</v>
      </c>
      <c r="Q1148" s="233" t="str">
        <f t="shared" si="147"/>
        <v>.</v>
      </c>
      <c r="R1148" s="140"/>
      <c r="S1148" s="140"/>
      <c r="T1148" s="140"/>
      <c r="U1148" s="140"/>
      <c r="V1148" s="140"/>
      <c r="W1148" s="140"/>
      <c r="X1148" s="140"/>
      <c r="Y1148" s="140"/>
      <c r="Z1148" s="140"/>
      <c r="AA1148" s="140"/>
      <c r="AB1148" s="140"/>
      <c r="AC1148" s="140"/>
      <c r="AD1148" s="140"/>
      <c r="AE1148" s="140"/>
      <c r="AF1148" s="140"/>
      <c r="AG1148" s="140"/>
      <c r="AH1148" s="140"/>
      <c r="AI1148" s="140"/>
      <c r="AJ1148" s="140"/>
      <c r="AK1148" s="140"/>
      <c r="AL1148" s="140"/>
      <c r="AM1148" s="140"/>
      <c r="AN1148" s="140"/>
      <c r="AO1148" s="140"/>
      <c r="AP1148" s="140"/>
      <c r="AQ1148" s="140"/>
      <c r="AR1148" s="140"/>
      <c r="AS1148" s="140"/>
      <c r="AT1148" s="140"/>
      <c r="AU1148" s="140"/>
      <c r="AV1148" s="140"/>
      <c r="AW1148" s="140"/>
      <c r="AX1148" s="140"/>
      <c r="AY1148" s="140"/>
      <c r="AZ1148" s="140"/>
      <c r="BA1148" s="140"/>
      <c r="BB1148" s="140"/>
      <c r="BC1148" s="140"/>
      <c r="BD1148" s="140"/>
      <c r="BE1148" s="140"/>
    </row>
    <row r="1149" spans="1:57" outlineLevel="1" x14ac:dyDescent="0.2">
      <c r="A1149" s="234">
        <f>'Faults data'!A1149</f>
        <v>1132</v>
      </c>
      <c r="B1149" s="320">
        <f>'Faults data'!B1149</f>
        <v>0</v>
      </c>
      <c r="C1149" s="223">
        <f>IFERROR(MATCH('Faults data'!F1149,Lists!$C$11:$C$14,0),0)</f>
        <v>0</v>
      </c>
      <c r="D1149" s="216">
        <f>VALUE('Faults data'!I1149)</f>
        <v>0</v>
      </c>
      <c r="E1149" s="224">
        <f t="shared" si="145"/>
        <v>0</v>
      </c>
      <c r="F1149" s="224">
        <f>'Faults data'!M1149</f>
        <v>0</v>
      </c>
      <c r="G1149" s="224" t="str">
        <f>IF('Faults data'!N1149=$G$17,$G$17,".")</f>
        <v>.</v>
      </c>
      <c r="H1149" s="224" t="str">
        <f>IF(ISNUMBER('Faults data'!L1149),'Faults data'!L1149,".")</f>
        <v>.</v>
      </c>
      <c r="I1149" s="224">
        <f>IF('Faults data'!S1149=Lists!$F$11,0,1)</f>
        <v>1</v>
      </c>
      <c r="J1149" s="240" t="str">
        <f t="shared" si="140"/>
        <v>.</v>
      </c>
      <c r="K1149" s="241"/>
      <c r="L1149" s="230" t="str">
        <f t="shared" si="141"/>
        <v>.</v>
      </c>
      <c r="M1149" s="231" t="str">
        <f t="shared" si="142"/>
        <v>.</v>
      </c>
      <c r="N1149" s="231" t="str">
        <f t="shared" si="143"/>
        <v>.</v>
      </c>
      <c r="O1149" s="231" t="str">
        <f t="shared" si="144"/>
        <v>.</v>
      </c>
      <c r="P1149" s="232" t="str">
        <f t="shared" si="146"/>
        <v>.</v>
      </c>
      <c r="Q1149" s="233" t="str">
        <f t="shared" si="147"/>
        <v>.</v>
      </c>
      <c r="R1149" s="140"/>
      <c r="S1149" s="140"/>
      <c r="T1149" s="140"/>
      <c r="U1149" s="140"/>
      <c r="V1149" s="140"/>
      <c r="W1149" s="140"/>
      <c r="X1149" s="140"/>
      <c r="Y1149" s="140"/>
      <c r="Z1149" s="140"/>
      <c r="AA1149" s="140"/>
      <c r="AB1149" s="140"/>
      <c r="AC1149" s="140"/>
      <c r="AD1149" s="140"/>
      <c r="AE1149" s="140"/>
      <c r="AF1149" s="140"/>
      <c r="AG1149" s="140"/>
      <c r="AH1149" s="140"/>
      <c r="AI1149" s="140"/>
      <c r="AJ1149" s="140"/>
      <c r="AK1149" s="140"/>
      <c r="AL1149" s="140"/>
      <c r="AM1149" s="140"/>
      <c r="AN1149" s="140"/>
      <c r="AO1149" s="140"/>
      <c r="AP1149" s="140"/>
      <c r="AQ1149" s="140"/>
      <c r="AR1149" s="140"/>
      <c r="AS1149" s="140"/>
      <c r="AT1149" s="140"/>
      <c r="AU1149" s="140"/>
      <c r="AV1149" s="140"/>
      <c r="AW1149" s="140"/>
      <c r="AX1149" s="140"/>
      <c r="AY1149" s="140"/>
      <c r="AZ1149" s="140"/>
      <c r="BA1149" s="140"/>
      <c r="BB1149" s="140"/>
      <c r="BC1149" s="140"/>
      <c r="BD1149" s="140"/>
      <c r="BE1149" s="140"/>
    </row>
    <row r="1150" spans="1:57" outlineLevel="1" x14ac:dyDescent="0.2">
      <c r="A1150" s="234">
        <f>'Faults data'!A1150</f>
        <v>1133</v>
      </c>
      <c r="B1150" s="320">
        <f>'Faults data'!B1150</f>
        <v>0</v>
      </c>
      <c r="C1150" s="223">
        <f>IFERROR(MATCH('Faults data'!F1150,Lists!$C$11:$C$14,0),0)</f>
        <v>0</v>
      </c>
      <c r="D1150" s="216">
        <f>VALUE('Faults data'!I1150)</f>
        <v>0</v>
      </c>
      <c r="E1150" s="224">
        <f t="shared" si="145"/>
        <v>0</v>
      </c>
      <c r="F1150" s="224">
        <f>'Faults data'!M1150</f>
        <v>0</v>
      </c>
      <c r="G1150" s="224" t="str">
        <f>IF('Faults data'!N1150=$G$17,$G$17,".")</f>
        <v>.</v>
      </c>
      <c r="H1150" s="224" t="str">
        <f>IF(ISNUMBER('Faults data'!L1150),'Faults data'!L1150,".")</f>
        <v>.</v>
      </c>
      <c r="I1150" s="224">
        <f>IF('Faults data'!S1150=Lists!$F$11,0,1)</f>
        <v>1</v>
      </c>
      <c r="J1150" s="240" t="str">
        <f t="shared" si="140"/>
        <v>.</v>
      </c>
      <c r="K1150" s="241"/>
      <c r="L1150" s="230" t="str">
        <f t="shared" si="141"/>
        <v>.</v>
      </c>
      <c r="M1150" s="231" t="str">
        <f t="shared" si="142"/>
        <v>.</v>
      </c>
      <c r="N1150" s="231" t="str">
        <f t="shared" si="143"/>
        <v>.</v>
      </c>
      <c r="O1150" s="231" t="str">
        <f t="shared" si="144"/>
        <v>.</v>
      </c>
      <c r="P1150" s="232" t="str">
        <f t="shared" si="146"/>
        <v>.</v>
      </c>
      <c r="Q1150" s="233" t="str">
        <f t="shared" si="147"/>
        <v>.</v>
      </c>
      <c r="R1150" s="140"/>
      <c r="S1150" s="140"/>
      <c r="T1150" s="140"/>
      <c r="U1150" s="140"/>
      <c r="V1150" s="140"/>
      <c r="W1150" s="140"/>
      <c r="X1150" s="140"/>
      <c r="Y1150" s="140"/>
      <c r="Z1150" s="140"/>
      <c r="AA1150" s="140"/>
      <c r="AB1150" s="140"/>
      <c r="AC1150" s="140"/>
      <c r="AD1150" s="140"/>
      <c r="AE1150" s="140"/>
      <c r="AF1150" s="140"/>
      <c r="AG1150" s="140"/>
      <c r="AH1150" s="140"/>
      <c r="AI1150" s="140"/>
      <c r="AJ1150" s="140"/>
      <c r="AK1150" s="140"/>
      <c r="AL1150" s="140"/>
      <c r="AM1150" s="140"/>
      <c r="AN1150" s="140"/>
      <c r="AO1150" s="140"/>
      <c r="AP1150" s="140"/>
      <c r="AQ1150" s="140"/>
      <c r="AR1150" s="140"/>
      <c r="AS1150" s="140"/>
      <c r="AT1150" s="140"/>
      <c r="AU1150" s="140"/>
      <c r="AV1150" s="140"/>
      <c r="AW1150" s="140"/>
      <c r="AX1150" s="140"/>
      <c r="AY1150" s="140"/>
      <c r="AZ1150" s="140"/>
      <c r="BA1150" s="140"/>
      <c r="BB1150" s="140"/>
      <c r="BC1150" s="140"/>
      <c r="BD1150" s="140"/>
      <c r="BE1150" s="140"/>
    </row>
    <row r="1151" spans="1:57" outlineLevel="1" x14ac:dyDescent="0.2">
      <c r="A1151" s="234">
        <f>'Faults data'!A1151</f>
        <v>1134</v>
      </c>
      <c r="B1151" s="320">
        <f>'Faults data'!B1151</f>
        <v>0</v>
      </c>
      <c r="C1151" s="223">
        <f>IFERROR(MATCH('Faults data'!F1151,Lists!$C$11:$C$14,0),0)</f>
        <v>0</v>
      </c>
      <c r="D1151" s="216">
        <f>VALUE('Faults data'!I1151)</f>
        <v>0</v>
      </c>
      <c r="E1151" s="224">
        <f t="shared" si="145"/>
        <v>0</v>
      </c>
      <c r="F1151" s="224">
        <f>'Faults data'!M1151</f>
        <v>0</v>
      </c>
      <c r="G1151" s="224" t="str">
        <f>IF('Faults data'!N1151=$G$17,$G$17,".")</f>
        <v>.</v>
      </c>
      <c r="H1151" s="224" t="str">
        <f>IF(ISNUMBER('Faults data'!L1151),'Faults data'!L1151,".")</f>
        <v>.</v>
      </c>
      <c r="I1151" s="224">
        <f>IF('Faults data'!S1151=Lists!$F$11,0,1)</f>
        <v>1</v>
      </c>
      <c r="J1151" s="240" t="str">
        <f t="shared" si="140"/>
        <v>.</v>
      </c>
      <c r="K1151" s="241"/>
      <c r="L1151" s="230" t="str">
        <f t="shared" si="141"/>
        <v>.</v>
      </c>
      <c r="M1151" s="231" t="str">
        <f t="shared" si="142"/>
        <v>.</v>
      </c>
      <c r="N1151" s="231" t="str">
        <f t="shared" si="143"/>
        <v>.</v>
      </c>
      <c r="O1151" s="231" t="str">
        <f t="shared" si="144"/>
        <v>.</v>
      </c>
      <c r="P1151" s="232" t="str">
        <f t="shared" si="146"/>
        <v>.</v>
      </c>
      <c r="Q1151" s="233" t="str">
        <f t="shared" si="147"/>
        <v>.</v>
      </c>
      <c r="R1151" s="140"/>
      <c r="S1151" s="140"/>
      <c r="T1151" s="140"/>
      <c r="U1151" s="140"/>
      <c r="V1151" s="140"/>
      <c r="W1151" s="140"/>
      <c r="X1151" s="140"/>
      <c r="Y1151" s="140"/>
      <c r="Z1151" s="140"/>
      <c r="AA1151" s="140"/>
      <c r="AB1151" s="140"/>
      <c r="AC1151" s="140"/>
      <c r="AD1151" s="140"/>
      <c r="AE1151" s="140"/>
      <c r="AF1151" s="140"/>
      <c r="AG1151" s="140"/>
      <c r="AH1151" s="140"/>
      <c r="AI1151" s="140"/>
      <c r="AJ1151" s="140"/>
      <c r="AK1151" s="140"/>
      <c r="AL1151" s="140"/>
      <c r="AM1151" s="140"/>
      <c r="AN1151" s="140"/>
      <c r="AO1151" s="140"/>
      <c r="AP1151" s="140"/>
      <c r="AQ1151" s="140"/>
      <c r="AR1151" s="140"/>
      <c r="AS1151" s="140"/>
      <c r="AT1151" s="140"/>
      <c r="AU1151" s="140"/>
      <c r="AV1151" s="140"/>
      <c r="AW1151" s="140"/>
      <c r="AX1151" s="140"/>
      <c r="AY1151" s="140"/>
      <c r="AZ1151" s="140"/>
      <c r="BA1151" s="140"/>
      <c r="BB1151" s="140"/>
      <c r="BC1151" s="140"/>
      <c r="BD1151" s="140"/>
      <c r="BE1151" s="140"/>
    </row>
    <row r="1152" spans="1:57" outlineLevel="1" x14ac:dyDescent="0.2">
      <c r="A1152" s="234">
        <f>'Faults data'!A1152</f>
        <v>1135</v>
      </c>
      <c r="B1152" s="320">
        <f>'Faults data'!B1152</f>
        <v>0</v>
      </c>
      <c r="C1152" s="223">
        <f>IFERROR(MATCH('Faults data'!F1152,Lists!$C$11:$C$14,0),0)</f>
        <v>0</v>
      </c>
      <c r="D1152" s="216">
        <f>VALUE('Faults data'!I1152)</f>
        <v>0</v>
      </c>
      <c r="E1152" s="224">
        <f t="shared" si="145"/>
        <v>0</v>
      </c>
      <c r="F1152" s="224">
        <f>'Faults data'!M1152</f>
        <v>0</v>
      </c>
      <c r="G1152" s="224" t="str">
        <f>IF('Faults data'!N1152=$G$17,$G$17,".")</f>
        <v>.</v>
      </c>
      <c r="H1152" s="224" t="str">
        <f>IF(ISNUMBER('Faults data'!L1152),'Faults data'!L1152,".")</f>
        <v>.</v>
      </c>
      <c r="I1152" s="224">
        <f>IF('Faults data'!S1152=Lists!$F$11,0,1)</f>
        <v>1</v>
      </c>
      <c r="J1152" s="240" t="str">
        <f t="shared" si="140"/>
        <v>.</v>
      </c>
      <c r="K1152" s="241"/>
      <c r="L1152" s="230" t="str">
        <f t="shared" si="141"/>
        <v>.</v>
      </c>
      <c r="M1152" s="231" t="str">
        <f t="shared" si="142"/>
        <v>.</v>
      </c>
      <c r="N1152" s="231" t="str">
        <f t="shared" si="143"/>
        <v>.</v>
      </c>
      <c r="O1152" s="231" t="str">
        <f t="shared" si="144"/>
        <v>.</v>
      </c>
      <c r="P1152" s="232" t="str">
        <f t="shared" si="146"/>
        <v>.</v>
      </c>
      <c r="Q1152" s="233" t="str">
        <f t="shared" si="147"/>
        <v>.</v>
      </c>
      <c r="R1152" s="140"/>
      <c r="S1152" s="140"/>
      <c r="T1152" s="140"/>
      <c r="U1152" s="140"/>
      <c r="V1152" s="140"/>
      <c r="W1152" s="140"/>
      <c r="X1152" s="140"/>
      <c r="Y1152" s="140"/>
      <c r="Z1152" s="140"/>
      <c r="AA1152" s="140"/>
      <c r="AB1152" s="140"/>
      <c r="AC1152" s="140"/>
      <c r="AD1152" s="140"/>
      <c r="AE1152" s="140"/>
      <c r="AF1152" s="140"/>
      <c r="AG1152" s="140"/>
      <c r="AH1152" s="140"/>
      <c r="AI1152" s="140"/>
      <c r="AJ1152" s="140"/>
      <c r="AK1152" s="140"/>
      <c r="AL1152" s="140"/>
      <c r="AM1152" s="140"/>
      <c r="AN1152" s="140"/>
      <c r="AO1152" s="140"/>
      <c r="AP1152" s="140"/>
      <c r="AQ1152" s="140"/>
      <c r="AR1152" s="140"/>
      <c r="AS1152" s="140"/>
      <c r="AT1152" s="140"/>
      <c r="AU1152" s="140"/>
      <c r="AV1152" s="140"/>
      <c r="AW1152" s="140"/>
      <c r="AX1152" s="140"/>
      <c r="AY1152" s="140"/>
      <c r="AZ1152" s="140"/>
      <c r="BA1152" s="140"/>
      <c r="BB1152" s="140"/>
      <c r="BC1152" s="140"/>
      <c r="BD1152" s="140"/>
      <c r="BE1152" s="140"/>
    </row>
    <row r="1153" spans="1:57" outlineLevel="1" x14ac:dyDescent="0.2">
      <c r="A1153" s="234">
        <f>'Faults data'!A1153</f>
        <v>1136</v>
      </c>
      <c r="B1153" s="320">
        <f>'Faults data'!B1153</f>
        <v>0</v>
      </c>
      <c r="C1153" s="223">
        <f>IFERROR(MATCH('Faults data'!F1153,Lists!$C$11:$C$14,0),0)</f>
        <v>0</v>
      </c>
      <c r="D1153" s="216">
        <f>VALUE('Faults data'!I1153)</f>
        <v>0</v>
      </c>
      <c r="E1153" s="224">
        <f t="shared" si="145"/>
        <v>0</v>
      </c>
      <c r="F1153" s="224">
        <f>'Faults data'!M1153</f>
        <v>0</v>
      </c>
      <c r="G1153" s="224" t="str">
        <f>IF('Faults data'!N1153=$G$17,$G$17,".")</f>
        <v>.</v>
      </c>
      <c r="H1153" s="224" t="str">
        <f>IF(ISNUMBER('Faults data'!L1153),'Faults data'!L1153,".")</f>
        <v>.</v>
      </c>
      <c r="I1153" s="224">
        <f>IF('Faults data'!S1153=Lists!$F$11,0,1)</f>
        <v>1</v>
      </c>
      <c r="J1153" s="240" t="str">
        <f t="shared" si="140"/>
        <v>.</v>
      </c>
      <c r="K1153" s="241"/>
      <c r="L1153" s="230" t="str">
        <f t="shared" si="141"/>
        <v>.</v>
      </c>
      <c r="M1153" s="231" t="str">
        <f t="shared" si="142"/>
        <v>.</v>
      </c>
      <c r="N1153" s="231" t="str">
        <f t="shared" si="143"/>
        <v>.</v>
      </c>
      <c r="O1153" s="231" t="str">
        <f t="shared" si="144"/>
        <v>.</v>
      </c>
      <c r="P1153" s="232" t="str">
        <f t="shared" si="146"/>
        <v>.</v>
      </c>
      <c r="Q1153" s="233" t="str">
        <f t="shared" si="147"/>
        <v>.</v>
      </c>
      <c r="R1153" s="140"/>
      <c r="S1153" s="140"/>
      <c r="T1153" s="140"/>
      <c r="U1153" s="140"/>
      <c r="V1153" s="140"/>
      <c r="W1153" s="140"/>
      <c r="X1153" s="140"/>
      <c r="Y1153" s="140"/>
      <c r="Z1153" s="140"/>
      <c r="AA1153" s="140"/>
      <c r="AB1153" s="140"/>
      <c r="AC1153" s="140"/>
      <c r="AD1153" s="140"/>
      <c r="AE1153" s="140"/>
      <c r="AF1153" s="140"/>
      <c r="AG1153" s="140"/>
      <c r="AH1153" s="140"/>
      <c r="AI1153" s="140"/>
      <c r="AJ1153" s="140"/>
      <c r="AK1153" s="140"/>
      <c r="AL1153" s="140"/>
      <c r="AM1153" s="140"/>
      <c r="AN1153" s="140"/>
      <c r="AO1153" s="140"/>
      <c r="AP1153" s="140"/>
      <c r="AQ1153" s="140"/>
      <c r="AR1153" s="140"/>
      <c r="AS1153" s="140"/>
      <c r="AT1153" s="140"/>
      <c r="AU1153" s="140"/>
      <c r="AV1153" s="140"/>
      <c r="AW1153" s="140"/>
      <c r="AX1153" s="140"/>
      <c r="AY1153" s="140"/>
      <c r="AZ1153" s="140"/>
      <c r="BA1153" s="140"/>
      <c r="BB1153" s="140"/>
      <c r="BC1153" s="140"/>
      <c r="BD1153" s="140"/>
      <c r="BE1153" s="140"/>
    </row>
    <row r="1154" spans="1:57" outlineLevel="1" x14ac:dyDescent="0.2">
      <c r="A1154" s="234">
        <f>'Faults data'!A1154</f>
        <v>1137</v>
      </c>
      <c r="B1154" s="320">
        <f>'Faults data'!B1154</f>
        <v>0</v>
      </c>
      <c r="C1154" s="223">
        <f>IFERROR(MATCH('Faults data'!F1154,Lists!$C$11:$C$14,0),0)</f>
        <v>0</v>
      </c>
      <c r="D1154" s="216">
        <f>VALUE('Faults data'!I1154)</f>
        <v>0</v>
      </c>
      <c r="E1154" s="224">
        <f t="shared" si="145"/>
        <v>0</v>
      </c>
      <c r="F1154" s="224">
        <f>'Faults data'!M1154</f>
        <v>0</v>
      </c>
      <c r="G1154" s="224" t="str">
        <f>IF('Faults data'!N1154=$G$17,$G$17,".")</f>
        <v>.</v>
      </c>
      <c r="H1154" s="224" t="str">
        <f>IF(ISNUMBER('Faults data'!L1154),'Faults data'!L1154,".")</f>
        <v>.</v>
      </c>
      <c r="I1154" s="224">
        <f>IF('Faults data'!S1154=Lists!$F$11,0,1)</f>
        <v>1</v>
      </c>
      <c r="J1154" s="240" t="str">
        <f t="shared" si="140"/>
        <v>.</v>
      </c>
      <c r="K1154" s="241"/>
      <c r="L1154" s="230" t="str">
        <f t="shared" si="141"/>
        <v>.</v>
      </c>
      <c r="M1154" s="231" t="str">
        <f t="shared" si="142"/>
        <v>.</v>
      </c>
      <c r="N1154" s="231" t="str">
        <f t="shared" si="143"/>
        <v>.</v>
      </c>
      <c r="O1154" s="231" t="str">
        <f t="shared" si="144"/>
        <v>.</v>
      </c>
      <c r="P1154" s="232" t="str">
        <f t="shared" si="146"/>
        <v>.</v>
      </c>
      <c r="Q1154" s="233" t="str">
        <f t="shared" si="147"/>
        <v>.</v>
      </c>
      <c r="R1154" s="140"/>
      <c r="S1154" s="140"/>
      <c r="T1154" s="140"/>
      <c r="U1154" s="140"/>
      <c r="V1154" s="140"/>
      <c r="W1154" s="140"/>
      <c r="X1154" s="140"/>
      <c r="Y1154" s="140"/>
      <c r="Z1154" s="140"/>
      <c r="AA1154" s="140"/>
      <c r="AB1154" s="140"/>
      <c r="AC1154" s="140"/>
      <c r="AD1154" s="140"/>
      <c r="AE1154" s="140"/>
      <c r="AF1154" s="140"/>
      <c r="AG1154" s="140"/>
      <c r="AH1154" s="140"/>
      <c r="AI1154" s="140"/>
      <c r="AJ1154" s="140"/>
      <c r="AK1154" s="140"/>
      <c r="AL1154" s="140"/>
      <c r="AM1154" s="140"/>
      <c r="AN1154" s="140"/>
      <c r="AO1154" s="140"/>
      <c r="AP1154" s="140"/>
      <c r="AQ1154" s="140"/>
      <c r="AR1154" s="140"/>
      <c r="AS1154" s="140"/>
      <c r="AT1154" s="140"/>
      <c r="AU1154" s="140"/>
      <c r="AV1154" s="140"/>
      <c r="AW1154" s="140"/>
      <c r="AX1154" s="140"/>
      <c r="AY1154" s="140"/>
      <c r="AZ1154" s="140"/>
      <c r="BA1154" s="140"/>
      <c r="BB1154" s="140"/>
      <c r="BC1154" s="140"/>
      <c r="BD1154" s="140"/>
      <c r="BE1154" s="140"/>
    </row>
    <row r="1155" spans="1:57" outlineLevel="1" x14ac:dyDescent="0.2">
      <c r="A1155" s="234">
        <f>'Faults data'!A1155</f>
        <v>1138</v>
      </c>
      <c r="B1155" s="320">
        <f>'Faults data'!B1155</f>
        <v>0</v>
      </c>
      <c r="C1155" s="223">
        <f>IFERROR(MATCH('Faults data'!F1155,Lists!$C$11:$C$14,0),0)</f>
        <v>0</v>
      </c>
      <c r="D1155" s="216">
        <f>VALUE('Faults data'!I1155)</f>
        <v>0</v>
      </c>
      <c r="E1155" s="224">
        <f t="shared" si="145"/>
        <v>0</v>
      </c>
      <c r="F1155" s="224">
        <f>'Faults data'!M1155</f>
        <v>0</v>
      </c>
      <c r="G1155" s="224" t="str">
        <f>IF('Faults data'!N1155=$G$17,$G$17,".")</f>
        <v>.</v>
      </c>
      <c r="H1155" s="224" t="str">
        <f>IF(ISNUMBER('Faults data'!L1155),'Faults data'!L1155,".")</f>
        <v>.</v>
      </c>
      <c r="I1155" s="224">
        <f>IF('Faults data'!S1155=Lists!$F$11,0,1)</f>
        <v>1</v>
      </c>
      <c r="J1155" s="240" t="str">
        <f t="shared" si="140"/>
        <v>.</v>
      </c>
      <c r="K1155" s="241"/>
      <c r="L1155" s="230" t="str">
        <f t="shared" si="141"/>
        <v>.</v>
      </c>
      <c r="M1155" s="231" t="str">
        <f t="shared" si="142"/>
        <v>.</v>
      </c>
      <c r="N1155" s="231" t="str">
        <f t="shared" si="143"/>
        <v>.</v>
      </c>
      <c r="O1155" s="231" t="str">
        <f t="shared" si="144"/>
        <v>.</v>
      </c>
      <c r="P1155" s="232" t="str">
        <f t="shared" si="146"/>
        <v>.</v>
      </c>
      <c r="Q1155" s="233" t="str">
        <f t="shared" si="147"/>
        <v>.</v>
      </c>
      <c r="R1155" s="140"/>
      <c r="S1155" s="140"/>
      <c r="T1155" s="140"/>
      <c r="U1155" s="140"/>
      <c r="V1155" s="140"/>
      <c r="W1155" s="140"/>
      <c r="X1155" s="140"/>
      <c r="Y1155" s="140"/>
      <c r="Z1155" s="140"/>
      <c r="AA1155" s="140"/>
      <c r="AB1155" s="140"/>
      <c r="AC1155" s="140"/>
      <c r="AD1155" s="140"/>
      <c r="AE1155" s="140"/>
      <c r="AF1155" s="140"/>
      <c r="AG1155" s="140"/>
      <c r="AH1155" s="140"/>
      <c r="AI1155" s="140"/>
      <c r="AJ1155" s="140"/>
      <c r="AK1155" s="140"/>
      <c r="AL1155" s="140"/>
      <c r="AM1155" s="140"/>
      <c r="AN1155" s="140"/>
      <c r="AO1155" s="140"/>
      <c r="AP1155" s="140"/>
      <c r="AQ1155" s="140"/>
      <c r="AR1155" s="140"/>
      <c r="AS1155" s="140"/>
      <c r="AT1155" s="140"/>
      <c r="AU1155" s="140"/>
      <c r="AV1155" s="140"/>
      <c r="AW1155" s="140"/>
      <c r="AX1155" s="140"/>
      <c r="AY1155" s="140"/>
      <c r="AZ1155" s="140"/>
      <c r="BA1155" s="140"/>
      <c r="BB1155" s="140"/>
      <c r="BC1155" s="140"/>
      <c r="BD1155" s="140"/>
      <c r="BE1155" s="140"/>
    </row>
    <row r="1156" spans="1:57" outlineLevel="1" x14ac:dyDescent="0.2">
      <c r="A1156" s="234">
        <f>'Faults data'!A1156</f>
        <v>1139</v>
      </c>
      <c r="B1156" s="320">
        <f>'Faults data'!B1156</f>
        <v>0</v>
      </c>
      <c r="C1156" s="223">
        <f>IFERROR(MATCH('Faults data'!F1156,Lists!$C$11:$C$14,0),0)</f>
        <v>0</v>
      </c>
      <c r="D1156" s="216">
        <f>VALUE('Faults data'!I1156)</f>
        <v>0</v>
      </c>
      <c r="E1156" s="224">
        <f t="shared" si="145"/>
        <v>0</v>
      </c>
      <c r="F1156" s="224">
        <f>'Faults data'!M1156</f>
        <v>0</v>
      </c>
      <c r="G1156" s="224" t="str">
        <f>IF('Faults data'!N1156=$G$17,$G$17,".")</f>
        <v>.</v>
      </c>
      <c r="H1156" s="224" t="str">
        <f>IF(ISNUMBER('Faults data'!L1156),'Faults data'!L1156,".")</f>
        <v>.</v>
      </c>
      <c r="I1156" s="224">
        <f>IF('Faults data'!S1156=Lists!$F$11,0,1)</f>
        <v>1</v>
      </c>
      <c r="J1156" s="240" t="str">
        <f t="shared" si="140"/>
        <v>.</v>
      </c>
      <c r="K1156" s="241"/>
      <c r="L1156" s="230" t="str">
        <f t="shared" si="141"/>
        <v>.</v>
      </c>
      <c r="M1156" s="231" t="str">
        <f t="shared" si="142"/>
        <v>.</v>
      </c>
      <c r="N1156" s="231" t="str">
        <f t="shared" si="143"/>
        <v>.</v>
      </c>
      <c r="O1156" s="231" t="str">
        <f t="shared" si="144"/>
        <v>.</v>
      </c>
      <c r="P1156" s="232" t="str">
        <f t="shared" si="146"/>
        <v>.</v>
      </c>
      <c r="Q1156" s="233" t="str">
        <f t="shared" si="147"/>
        <v>.</v>
      </c>
      <c r="R1156" s="140"/>
      <c r="S1156" s="140"/>
      <c r="T1156" s="140"/>
      <c r="U1156" s="140"/>
      <c r="V1156" s="140"/>
      <c r="W1156" s="140"/>
      <c r="X1156" s="140"/>
      <c r="Y1156" s="140"/>
      <c r="Z1156" s="140"/>
      <c r="AA1156" s="140"/>
      <c r="AB1156" s="140"/>
      <c r="AC1156" s="140"/>
      <c r="AD1156" s="140"/>
      <c r="AE1156" s="140"/>
      <c r="AF1156" s="140"/>
      <c r="AG1156" s="140"/>
      <c r="AH1156" s="140"/>
      <c r="AI1156" s="140"/>
      <c r="AJ1156" s="140"/>
      <c r="AK1156" s="140"/>
      <c r="AL1156" s="140"/>
      <c r="AM1156" s="140"/>
      <c r="AN1156" s="140"/>
      <c r="AO1156" s="140"/>
      <c r="AP1156" s="140"/>
      <c r="AQ1156" s="140"/>
      <c r="AR1156" s="140"/>
      <c r="AS1156" s="140"/>
      <c r="AT1156" s="140"/>
      <c r="AU1156" s="140"/>
      <c r="AV1156" s="140"/>
      <c r="AW1156" s="140"/>
      <c r="AX1156" s="140"/>
      <c r="AY1156" s="140"/>
      <c r="AZ1156" s="140"/>
      <c r="BA1156" s="140"/>
      <c r="BB1156" s="140"/>
      <c r="BC1156" s="140"/>
      <c r="BD1156" s="140"/>
      <c r="BE1156" s="140"/>
    </row>
    <row r="1157" spans="1:57" outlineLevel="1" x14ac:dyDescent="0.2">
      <c r="A1157" s="234">
        <f>'Faults data'!A1157</f>
        <v>1140</v>
      </c>
      <c r="B1157" s="320">
        <f>'Faults data'!B1157</f>
        <v>0</v>
      </c>
      <c r="C1157" s="223">
        <f>IFERROR(MATCH('Faults data'!F1157,Lists!$C$11:$C$14,0),0)</f>
        <v>0</v>
      </c>
      <c r="D1157" s="216">
        <f>VALUE('Faults data'!I1157)</f>
        <v>0</v>
      </c>
      <c r="E1157" s="224">
        <f t="shared" si="145"/>
        <v>0</v>
      </c>
      <c r="F1157" s="224">
        <f>'Faults data'!M1157</f>
        <v>0</v>
      </c>
      <c r="G1157" s="224" t="str">
        <f>IF('Faults data'!N1157=$G$17,$G$17,".")</f>
        <v>.</v>
      </c>
      <c r="H1157" s="224" t="str">
        <f>IF(ISNUMBER('Faults data'!L1157),'Faults data'!L1157,".")</f>
        <v>.</v>
      </c>
      <c r="I1157" s="224">
        <f>IF('Faults data'!S1157=Lists!$F$11,0,1)</f>
        <v>1</v>
      </c>
      <c r="J1157" s="240" t="str">
        <f t="shared" si="140"/>
        <v>.</v>
      </c>
      <c r="K1157" s="241"/>
      <c r="L1157" s="230" t="str">
        <f t="shared" si="141"/>
        <v>.</v>
      </c>
      <c r="M1157" s="231" t="str">
        <f t="shared" si="142"/>
        <v>.</v>
      </c>
      <c r="N1157" s="231" t="str">
        <f t="shared" si="143"/>
        <v>.</v>
      </c>
      <c r="O1157" s="231" t="str">
        <f t="shared" si="144"/>
        <v>.</v>
      </c>
      <c r="P1157" s="232" t="str">
        <f t="shared" si="146"/>
        <v>.</v>
      </c>
      <c r="Q1157" s="233" t="str">
        <f t="shared" si="147"/>
        <v>.</v>
      </c>
      <c r="R1157" s="140"/>
      <c r="S1157" s="140"/>
      <c r="T1157" s="140"/>
      <c r="U1157" s="140"/>
      <c r="V1157" s="140"/>
      <c r="W1157" s="140"/>
      <c r="X1157" s="140"/>
      <c r="Y1157" s="140"/>
      <c r="Z1157" s="140"/>
      <c r="AA1157" s="140"/>
      <c r="AB1157" s="140"/>
      <c r="AC1157" s="140"/>
      <c r="AD1157" s="140"/>
      <c r="AE1157" s="140"/>
      <c r="AF1157" s="140"/>
      <c r="AG1157" s="140"/>
      <c r="AH1157" s="140"/>
      <c r="AI1157" s="140"/>
      <c r="AJ1157" s="140"/>
      <c r="AK1157" s="140"/>
      <c r="AL1157" s="140"/>
      <c r="AM1157" s="140"/>
      <c r="AN1157" s="140"/>
      <c r="AO1157" s="140"/>
      <c r="AP1157" s="140"/>
      <c r="AQ1157" s="140"/>
      <c r="AR1157" s="140"/>
      <c r="AS1157" s="140"/>
      <c r="AT1157" s="140"/>
      <c r="AU1157" s="140"/>
      <c r="AV1157" s="140"/>
      <c r="AW1157" s="140"/>
      <c r="AX1157" s="140"/>
      <c r="AY1157" s="140"/>
      <c r="AZ1157" s="140"/>
      <c r="BA1157" s="140"/>
      <c r="BB1157" s="140"/>
      <c r="BC1157" s="140"/>
      <c r="BD1157" s="140"/>
      <c r="BE1157" s="140"/>
    </row>
    <row r="1158" spans="1:57" outlineLevel="1" x14ac:dyDescent="0.2">
      <c r="A1158" s="234">
        <f>'Faults data'!A1158</f>
        <v>1141</v>
      </c>
      <c r="B1158" s="320">
        <f>'Faults data'!B1158</f>
        <v>0</v>
      </c>
      <c r="C1158" s="223">
        <f>IFERROR(MATCH('Faults data'!F1158,Lists!$C$11:$C$14,0),0)</f>
        <v>0</v>
      </c>
      <c r="D1158" s="216">
        <f>VALUE('Faults data'!I1158)</f>
        <v>0</v>
      </c>
      <c r="E1158" s="224">
        <f t="shared" si="145"/>
        <v>0</v>
      </c>
      <c r="F1158" s="224">
        <f>'Faults data'!M1158</f>
        <v>0</v>
      </c>
      <c r="G1158" s="224" t="str">
        <f>IF('Faults data'!N1158=$G$17,$G$17,".")</f>
        <v>.</v>
      </c>
      <c r="H1158" s="224" t="str">
        <f>IF(ISNUMBER('Faults data'!L1158),'Faults data'!L1158,".")</f>
        <v>.</v>
      </c>
      <c r="I1158" s="224">
        <f>IF('Faults data'!S1158=Lists!$F$11,0,1)</f>
        <v>1</v>
      </c>
      <c r="J1158" s="240" t="str">
        <f t="shared" si="140"/>
        <v>.</v>
      </c>
      <c r="K1158" s="241"/>
      <c r="L1158" s="230" t="str">
        <f t="shared" si="141"/>
        <v>.</v>
      </c>
      <c r="M1158" s="231" t="str">
        <f t="shared" si="142"/>
        <v>.</v>
      </c>
      <c r="N1158" s="231" t="str">
        <f t="shared" si="143"/>
        <v>.</v>
      </c>
      <c r="O1158" s="231" t="str">
        <f t="shared" si="144"/>
        <v>.</v>
      </c>
      <c r="P1158" s="232" t="str">
        <f t="shared" si="146"/>
        <v>.</v>
      </c>
      <c r="Q1158" s="233" t="str">
        <f t="shared" si="147"/>
        <v>.</v>
      </c>
      <c r="R1158" s="140"/>
      <c r="S1158" s="140"/>
      <c r="T1158" s="140"/>
      <c r="U1158" s="140"/>
      <c r="V1158" s="140"/>
      <c r="W1158" s="140"/>
      <c r="X1158" s="140"/>
      <c r="Y1158" s="140"/>
      <c r="Z1158" s="140"/>
      <c r="AA1158" s="140"/>
      <c r="AB1158" s="140"/>
      <c r="AC1158" s="140"/>
      <c r="AD1158" s="140"/>
      <c r="AE1158" s="140"/>
      <c r="AF1158" s="140"/>
      <c r="AG1158" s="140"/>
      <c r="AH1158" s="140"/>
      <c r="AI1158" s="140"/>
      <c r="AJ1158" s="140"/>
      <c r="AK1158" s="140"/>
      <c r="AL1158" s="140"/>
      <c r="AM1158" s="140"/>
      <c r="AN1158" s="140"/>
      <c r="AO1158" s="140"/>
      <c r="AP1158" s="140"/>
      <c r="AQ1158" s="140"/>
      <c r="AR1158" s="140"/>
      <c r="AS1158" s="140"/>
      <c r="AT1158" s="140"/>
      <c r="AU1158" s="140"/>
      <c r="AV1158" s="140"/>
      <c r="AW1158" s="140"/>
      <c r="AX1158" s="140"/>
      <c r="AY1158" s="140"/>
      <c r="AZ1158" s="140"/>
      <c r="BA1158" s="140"/>
      <c r="BB1158" s="140"/>
      <c r="BC1158" s="140"/>
      <c r="BD1158" s="140"/>
      <c r="BE1158" s="140"/>
    </row>
    <row r="1159" spans="1:57" outlineLevel="1" x14ac:dyDescent="0.2">
      <c r="A1159" s="234">
        <f>'Faults data'!A1159</f>
        <v>1142</v>
      </c>
      <c r="B1159" s="320">
        <f>'Faults data'!B1159</f>
        <v>0</v>
      </c>
      <c r="C1159" s="223">
        <f>IFERROR(MATCH('Faults data'!F1159,Lists!$C$11:$C$14,0),0)</f>
        <v>0</v>
      </c>
      <c r="D1159" s="216">
        <f>VALUE('Faults data'!I1159)</f>
        <v>0</v>
      </c>
      <c r="E1159" s="224">
        <f t="shared" si="145"/>
        <v>0</v>
      </c>
      <c r="F1159" s="224">
        <f>'Faults data'!M1159</f>
        <v>0</v>
      </c>
      <c r="G1159" s="224" t="str">
        <f>IF('Faults data'!N1159=$G$17,$G$17,".")</f>
        <v>.</v>
      </c>
      <c r="H1159" s="224" t="str">
        <f>IF(ISNUMBER('Faults data'!L1159),'Faults data'!L1159,".")</f>
        <v>.</v>
      </c>
      <c r="I1159" s="224">
        <f>IF('Faults data'!S1159=Lists!$F$11,0,1)</f>
        <v>1</v>
      </c>
      <c r="J1159" s="240" t="str">
        <f t="shared" si="140"/>
        <v>.</v>
      </c>
      <c r="K1159" s="241"/>
      <c r="L1159" s="230" t="str">
        <f t="shared" si="141"/>
        <v>.</v>
      </c>
      <c r="M1159" s="231" t="str">
        <f t="shared" si="142"/>
        <v>.</v>
      </c>
      <c r="N1159" s="231" t="str">
        <f t="shared" si="143"/>
        <v>.</v>
      </c>
      <c r="O1159" s="231" t="str">
        <f t="shared" si="144"/>
        <v>.</v>
      </c>
      <c r="P1159" s="232" t="str">
        <f t="shared" si="146"/>
        <v>.</v>
      </c>
      <c r="Q1159" s="233" t="str">
        <f t="shared" si="147"/>
        <v>.</v>
      </c>
      <c r="R1159" s="140"/>
      <c r="S1159" s="140"/>
      <c r="T1159" s="140"/>
      <c r="U1159" s="140"/>
      <c r="V1159" s="140"/>
      <c r="W1159" s="140"/>
      <c r="X1159" s="140"/>
      <c r="Y1159" s="140"/>
      <c r="Z1159" s="140"/>
      <c r="AA1159" s="140"/>
      <c r="AB1159" s="140"/>
      <c r="AC1159" s="140"/>
      <c r="AD1159" s="140"/>
      <c r="AE1159" s="140"/>
      <c r="AF1159" s="140"/>
      <c r="AG1159" s="140"/>
      <c r="AH1159" s="140"/>
      <c r="AI1159" s="140"/>
      <c r="AJ1159" s="140"/>
      <c r="AK1159" s="140"/>
      <c r="AL1159" s="140"/>
      <c r="AM1159" s="140"/>
      <c r="AN1159" s="140"/>
      <c r="AO1159" s="140"/>
      <c r="AP1159" s="140"/>
      <c r="AQ1159" s="140"/>
      <c r="AR1159" s="140"/>
      <c r="AS1159" s="140"/>
      <c r="AT1159" s="140"/>
      <c r="AU1159" s="140"/>
      <c r="AV1159" s="140"/>
      <c r="AW1159" s="140"/>
      <c r="AX1159" s="140"/>
      <c r="AY1159" s="140"/>
      <c r="AZ1159" s="140"/>
      <c r="BA1159" s="140"/>
      <c r="BB1159" s="140"/>
      <c r="BC1159" s="140"/>
      <c r="BD1159" s="140"/>
      <c r="BE1159" s="140"/>
    </row>
    <row r="1160" spans="1:57" outlineLevel="1" x14ac:dyDescent="0.2">
      <c r="A1160" s="234">
        <f>'Faults data'!A1160</f>
        <v>1143</v>
      </c>
      <c r="B1160" s="320">
        <f>'Faults data'!B1160</f>
        <v>0</v>
      </c>
      <c r="C1160" s="223">
        <f>IFERROR(MATCH('Faults data'!F1160,Lists!$C$11:$C$14,0),0)</f>
        <v>0</v>
      </c>
      <c r="D1160" s="216">
        <f>VALUE('Faults data'!I1160)</f>
        <v>0</v>
      </c>
      <c r="E1160" s="224">
        <f t="shared" si="145"/>
        <v>0</v>
      </c>
      <c r="F1160" s="224">
        <f>'Faults data'!M1160</f>
        <v>0</v>
      </c>
      <c r="G1160" s="224" t="str">
        <f>IF('Faults data'!N1160=$G$17,$G$17,".")</f>
        <v>.</v>
      </c>
      <c r="H1160" s="224" t="str">
        <f>IF(ISNUMBER('Faults data'!L1160),'Faults data'!L1160,".")</f>
        <v>.</v>
      </c>
      <c r="I1160" s="224">
        <f>IF('Faults data'!S1160=Lists!$F$11,0,1)</f>
        <v>1</v>
      </c>
      <c r="J1160" s="240" t="str">
        <f t="shared" si="140"/>
        <v>.</v>
      </c>
      <c r="K1160" s="241"/>
      <c r="L1160" s="230" t="str">
        <f t="shared" si="141"/>
        <v>.</v>
      </c>
      <c r="M1160" s="231" t="str">
        <f t="shared" si="142"/>
        <v>.</v>
      </c>
      <c r="N1160" s="231" t="str">
        <f t="shared" si="143"/>
        <v>.</v>
      </c>
      <c r="O1160" s="231" t="str">
        <f t="shared" si="144"/>
        <v>.</v>
      </c>
      <c r="P1160" s="232" t="str">
        <f t="shared" si="146"/>
        <v>.</v>
      </c>
      <c r="Q1160" s="233" t="str">
        <f t="shared" si="147"/>
        <v>.</v>
      </c>
      <c r="R1160" s="140"/>
      <c r="S1160" s="140"/>
      <c r="T1160" s="140"/>
      <c r="U1160" s="140"/>
      <c r="V1160" s="140"/>
      <c r="W1160" s="140"/>
      <c r="X1160" s="140"/>
      <c r="Y1160" s="140"/>
      <c r="Z1160" s="140"/>
      <c r="AA1160" s="140"/>
      <c r="AB1160" s="140"/>
      <c r="AC1160" s="140"/>
      <c r="AD1160" s="140"/>
      <c r="AE1160" s="140"/>
      <c r="AF1160" s="140"/>
      <c r="AG1160" s="140"/>
      <c r="AH1160" s="140"/>
      <c r="AI1160" s="140"/>
      <c r="AJ1160" s="140"/>
      <c r="AK1160" s="140"/>
      <c r="AL1160" s="140"/>
      <c r="AM1160" s="140"/>
      <c r="AN1160" s="140"/>
      <c r="AO1160" s="140"/>
      <c r="AP1160" s="140"/>
      <c r="AQ1160" s="140"/>
      <c r="AR1160" s="140"/>
      <c r="AS1160" s="140"/>
      <c r="AT1160" s="140"/>
      <c r="AU1160" s="140"/>
      <c r="AV1160" s="140"/>
      <c r="AW1160" s="140"/>
      <c r="AX1160" s="140"/>
      <c r="AY1160" s="140"/>
      <c r="AZ1160" s="140"/>
      <c r="BA1160" s="140"/>
      <c r="BB1160" s="140"/>
      <c r="BC1160" s="140"/>
      <c r="BD1160" s="140"/>
      <c r="BE1160" s="140"/>
    </row>
    <row r="1161" spans="1:57" outlineLevel="1" x14ac:dyDescent="0.2">
      <c r="A1161" s="234">
        <f>'Faults data'!A1161</f>
        <v>1144</v>
      </c>
      <c r="B1161" s="320">
        <f>'Faults data'!B1161</f>
        <v>0</v>
      </c>
      <c r="C1161" s="223">
        <f>IFERROR(MATCH('Faults data'!F1161,Lists!$C$11:$C$14,0),0)</f>
        <v>0</v>
      </c>
      <c r="D1161" s="216">
        <f>VALUE('Faults data'!I1161)</f>
        <v>0</v>
      </c>
      <c r="E1161" s="224">
        <f t="shared" si="145"/>
        <v>0</v>
      </c>
      <c r="F1161" s="224">
        <f>'Faults data'!M1161</f>
        <v>0</v>
      </c>
      <c r="G1161" s="224" t="str">
        <f>IF('Faults data'!N1161=$G$17,$G$17,".")</f>
        <v>.</v>
      </c>
      <c r="H1161" s="224" t="str">
        <f>IF(ISNUMBER('Faults data'!L1161),'Faults data'!L1161,".")</f>
        <v>.</v>
      </c>
      <c r="I1161" s="224">
        <f>IF('Faults data'!S1161=Lists!$F$11,0,1)</f>
        <v>1</v>
      </c>
      <c r="J1161" s="240" t="str">
        <f t="shared" si="140"/>
        <v>.</v>
      </c>
      <c r="K1161" s="241"/>
      <c r="L1161" s="230" t="str">
        <f t="shared" si="141"/>
        <v>.</v>
      </c>
      <c r="M1161" s="231" t="str">
        <f t="shared" si="142"/>
        <v>.</v>
      </c>
      <c r="N1161" s="231" t="str">
        <f t="shared" si="143"/>
        <v>.</v>
      </c>
      <c r="O1161" s="231" t="str">
        <f t="shared" si="144"/>
        <v>.</v>
      </c>
      <c r="P1161" s="232" t="str">
        <f t="shared" si="146"/>
        <v>.</v>
      </c>
      <c r="Q1161" s="233" t="str">
        <f t="shared" si="147"/>
        <v>.</v>
      </c>
      <c r="R1161" s="140"/>
      <c r="S1161" s="140"/>
      <c r="T1161" s="140"/>
      <c r="U1161" s="140"/>
      <c r="V1161" s="140"/>
      <c r="W1161" s="140"/>
      <c r="X1161" s="140"/>
      <c r="Y1161" s="140"/>
      <c r="Z1161" s="140"/>
      <c r="AA1161" s="140"/>
      <c r="AB1161" s="140"/>
      <c r="AC1161" s="140"/>
      <c r="AD1161" s="140"/>
      <c r="AE1161" s="140"/>
      <c r="AF1161" s="140"/>
      <c r="AG1161" s="140"/>
      <c r="AH1161" s="140"/>
      <c r="AI1161" s="140"/>
      <c r="AJ1161" s="140"/>
      <c r="AK1161" s="140"/>
      <c r="AL1161" s="140"/>
      <c r="AM1161" s="140"/>
      <c r="AN1161" s="140"/>
      <c r="AO1161" s="140"/>
      <c r="AP1161" s="140"/>
      <c r="AQ1161" s="140"/>
      <c r="AR1161" s="140"/>
      <c r="AS1161" s="140"/>
      <c r="AT1161" s="140"/>
      <c r="AU1161" s="140"/>
      <c r="AV1161" s="140"/>
      <c r="AW1161" s="140"/>
      <c r="AX1161" s="140"/>
      <c r="AY1161" s="140"/>
      <c r="AZ1161" s="140"/>
      <c r="BA1161" s="140"/>
      <c r="BB1161" s="140"/>
      <c r="BC1161" s="140"/>
      <c r="BD1161" s="140"/>
      <c r="BE1161" s="140"/>
    </row>
    <row r="1162" spans="1:57" outlineLevel="1" x14ac:dyDescent="0.2">
      <c r="A1162" s="234">
        <f>'Faults data'!A1162</f>
        <v>1145</v>
      </c>
      <c r="B1162" s="320">
        <f>'Faults data'!B1162</f>
        <v>0</v>
      </c>
      <c r="C1162" s="223">
        <f>IFERROR(MATCH('Faults data'!F1162,Lists!$C$11:$C$14,0),0)</f>
        <v>0</v>
      </c>
      <c r="D1162" s="216">
        <f>VALUE('Faults data'!I1162)</f>
        <v>0</v>
      </c>
      <c r="E1162" s="224">
        <f t="shared" si="145"/>
        <v>0</v>
      </c>
      <c r="F1162" s="224">
        <f>'Faults data'!M1162</f>
        <v>0</v>
      </c>
      <c r="G1162" s="224" t="str">
        <f>IF('Faults data'!N1162=$G$17,$G$17,".")</f>
        <v>.</v>
      </c>
      <c r="H1162" s="224" t="str">
        <f>IF(ISNUMBER('Faults data'!L1162),'Faults data'!L1162,".")</f>
        <v>.</v>
      </c>
      <c r="I1162" s="224">
        <f>IF('Faults data'!S1162=Lists!$F$11,0,1)</f>
        <v>1</v>
      </c>
      <c r="J1162" s="240" t="str">
        <f t="shared" si="140"/>
        <v>.</v>
      </c>
      <c r="K1162" s="241"/>
      <c r="L1162" s="230" t="str">
        <f t="shared" si="141"/>
        <v>.</v>
      </c>
      <c r="M1162" s="231" t="str">
        <f t="shared" si="142"/>
        <v>.</v>
      </c>
      <c r="N1162" s="231" t="str">
        <f t="shared" si="143"/>
        <v>.</v>
      </c>
      <c r="O1162" s="231" t="str">
        <f t="shared" si="144"/>
        <v>.</v>
      </c>
      <c r="P1162" s="232" t="str">
        <f t="shared" si="146"/>
        <v>.</v>
      </c>
      <c r="Q1162" s="233" t="str">
        <f t="shared" si="147"/>
        <v>.</v>
      </c>
      <c r="R1162" s="140"/>
      <c r="S1162" s="140"/>
      <c r="T1162" s="140"/>
      <c r="U1162" s="140"/>
      <c r="V1162" s="140"/>
      <c r="W1162" s="140"/>
      <c r="X1162" s="140"/>
      <c r="Y1162" s="140"/>
      <c r="Z1162" s="140"/>
      <c r="AA1162" s="140"/>
      <c r="AB1162" s="140"/>
      <c r="AC1162" s="140"/>
      <c r="AD1162" s="140"/>
      <c r="AE1162" s="140"/>
      <c r="AF1162" s="140"/>
      <c r="AG1162" s="140"/>
      <c r="AH1162" s="140"/>
      <c r="AI1162" s="140"/>
      <c r="AJ1162" s="140"/>
      <c r="AK1162" s="140"/>
      <c r="AL1162" s="140"/>
      <c r="AM1162" s="140"/>
      <c r="AN1162" s="140"/>
      <c r="AO1162" s="140"/>
      <c r="AP1162" s="140"/>
      <c r="AQ1162" s="140"/>
      <c r="AR1162" s="140"/>
      <c r="AS1162" s="140"/>
      <c r="AT1162" s="140"/>
      <c r="AU1162" s="140"/>
      <c r="AV1162" s="140"/>
      <c r="AW1162" s="140"/>
      <c r="AX1162" s="140"/>
      <c r="AY1162" s="140"/>
      <c r="AZ1162" s="140"/>
      <c r="BA1162" s="140"/>
      <c r="BB1162" s="140"/>
      <c r="BC1162" s="140"/>
      <c r="BD1162" s="140"/>
      <c r="BE1162" s="140"/>
    </row>
    <row r="1163" spans="1:57" outlineLevel="1" x14ac:dyDescent="0.2">
      <c r="A1163" s="234">
        <f>'Faults data'!A1163</f>
        <v>1146</v>
      </c>
      <c r="B1163" s="320">
        <f>'Faults data'!B1163</f>
        <v>0</v>
      </c>
      <c r="C1163" s="223">
        <f>IFERROR(MATCH('Faults data'!F1163,Lists!$C$11:$C$14,0),0)</f>
        <v>0</v>
      </c>
      <c r="D1163" s="216">
        <f>VALUE('Faults data'!I1163)</f>
        <v>0</v>
      </c>
      <c r="E1163" s="224">
        <f t="shared" si="145"/>
        <v>0</v>
      </c>
      <c r="F1163" s="224">
        <f>'Faults data'!M1163</f>
        <v>0</v>
      </c>
      <c r="G1163" s="224" t="str">
        <f>IF('Faults data'!N1163=$G$17,$G$17,".")</f>
        <v>.</v>
      </c>
      <c r="H1163" s="224" t="str">
        <f>IF(ISNUMBER('Faults data'!L1163),'Faults data'!L1163,".")</f>
        <v>.</v>
      </c>
      <c r="I1163" s="224">
        <f>IF('Faults data'!S1163=Lists!$F$11,0,1)</f>
        <v>1</v>
      </c>
      <c r="J1163" s="240" t="str">
        <f t="shared" si="140"/>
        <v>.</v>
      </c>
      <c r="K1163" s="241"/>
      <c r="L1163" s="230" t="str">
        <f t="shared" si="141"/>
        <v>.</v>
      </c>
      <c r="M1163" s="231" t="str">
        <f t="shared" si="142"/>
        <v>.</v>
      </c>
      <c r="N1163" s="231" t="str">
        <f t="shared" si="143"/>
        <v>.</v>
      </c>
      <c r="O1163" s="231" t="str">
        <f t="shared" si="144"/>
        <v>.</v>
      </c>
      <c r="P1163" s="232" t="str">
        <f t="shared" si="146"/>
        <v>.</v>
      </c>
      <c r="Q1163" s="233" t="str">
        <f t="shared" si="147"/>
        <v>.</v>
      </c>
      <c r="R1163" s="140"/>
      <c r="S1163" s="140"/>
      <c r="T1163" s="140"/>
      <c r="U1163" s="140"/>
      <c r="V1163" s="140"/>
      <c r="W1163" s="140"/>
      <c r="X1163" s="140"/>
      <c r="Y1163" s="140"/>
      <c r="Z1163" s="140"/>
      <c r="AA1163" s="140"/>
      <c r="AB1163" s="140"/>
      <c r="AC1163" s="140"/>
      <c r="AD1163" s="140"/>
      <c r="AE1163" s="140"/>
      <c r="AF1163" s="140"/>
      <c r="AG1163" s="140"/>
      <c r="AH1163" s="140"/>
      <c r="AI1163" s="140"/>
      <c r="AJ1163" s="140"/>
      <c r="AK1163" s="140"/>
      <c r="AL1163" s="140"/>
      <c r="AM1163" s="140"/>
      <c r="AN1163" s="140"/>
      <c r="AO1163" s="140"/>
      <c r="AP1163" s="140"/>
      <c r="AQ1163" s="140"/>
      <c r="AR1163" s="140"/>
      <c r="AS1163" s="140"/>
      <c r="AT1163" s="140"/>
      <c r="AU1163" s="140"/>
      <c r="AV1163" s="140"/>
      <c r="AW1163" s="140"/>
      <c r="AX1163" s="140"/>
      <c r="AY1163" s="140"/>
      <c r="AZ1163" s="140"/>
      <c r="BA1163" s="140"/>
      <c r="BB1163" s="140"/>
      <c r="BC1163" s="140"/>
      <c r="BD1163" s="140"/>
      <c r="BE1163" s="140"/>
    </row>
    <row r="1164" spans="1:57" outlineLevel="1" x14ac:dyDescent="0.2">
      <c r="A1164" s="234">
        <f>'Faults data'!A1164</f>
        <v>1147</v>
      </c>
      <c r="B1164" s="320">
        <f>'Faults data'!B1164</f>
        <v>0</v>
      </c>
      <c r="C1164" s="223">
        <f>IFERROR(MATCH('Faults data'!F1164,Lists!$C$11:$C$14,0),0)</f>
        <v>0</v>
      </c>
      <c r="D1164" s="216">
        <f>VALUE('Faults data'!I1164)</f>
        <v>0</v>
      </c>
      <c r="E1164" s="224">
        <f t="shared" si="145"/>
        <v>0</v>
      </c>
      <c r="F1164" s="224">
        <f>'Faults data'!M1164</f>
        <v>0</v>
      </c>
      <c r="G1164" s="224" t="str">
        <f>IF('Faults data'!N1164=$G$17,$G$17,".")</f>
        <v>.</v>
      </c>
      <c r="H1164" s="224" t="str">
        <f>IF(ISNUMBER('Faults data'!L1164),'Faults data'!L1164,".")</f>
        <v>.</v>
      </c>
      <c r="I1164" s="224">
        <f>IF('Faults data'!S1164=Lists!$F$11,0,1)</f>
        <v>1</v>
      </c>
      <c r="J1164" s="240" t="str">
        <f t="shared" si="140"/>
        <v>.</v>
      </c>
      <c r="K1164" s="241"/>
      <c r="L1164" s="230" t="str">
        <f t="shared" si="141"/>
        <v>.</v>
      </c>
      <c r="M1164" s="231" t="str">
        <f t="shared" si="142"/>
        <v>.</v>
      </c>
      <c r="N1164" s="231" t="str">
        <f t="shared" si="143"/>
        <v>.</v>
      </c>
      <c r="O1164" s="231" t="str">
        <f t="shared" si="144"/>
        <v>.</v>
      </c>
      <c r="P1164" s="232" t="str">
        <f t="shared" si="146"/>
        <v>.</v>
      </c>
      <c r="Q1164" s="233" t="str">
        <f t="shared" si="147"/>
        <v>.</v>
      </c>
      <c r="R1164" s="140"/>
      <c r="S1164" s="140"/>
      <c r="T1164" s="140"/>
      <c r="U1164" s="140"/>
      <c r="V1164" s="140"/>
      <c r="W1164" s="140"/>
      <c r="X1164" s="140"/>
      <c r="Y1164" s="140"/>
      <c r="Z1164" s="140"/>
      <c r="AA1164" s="140"/>
      <c r="AB1164" s="140"/>
      <c r="AC1164" s="140"/>
      <c r="AD1164" s="140"/>
      <c r="AE1164" s="140"/>
      <c r="AF1164" s="140"/>
      <c r="AG1164" s="140"/>
      <c r="AH1164" s="140"/>
      <c r="AI1164" s="140"/>
      <c r="AJ1164" s="140"/>
      <c r="AK1164" s="140"/>
      <c r="AL1164" s="140"/>
      <c r="AM1164" s="140"/>
      <c r="AN1164" s="140"/>
      <c r="AO1164" s="140"/>
      <c r="AP1164" s="140"/>
      <c r="AQ1164" s="140"/>
      <c r="AR1164" s="140"/>
      <c r="AS1164" s="140"/>
      <c r="AT1164" s="140"/>
      <c r="AU1164" s="140"/>
      <c r="AV1164" s="140"/>
      <c r="AW1164" s="140"/>
      <c r="AX1164" s="140"/>
      <c r="AY1164" s="140"/>
      <c r="AZ1164" s="140"/>
      <c r="BA1164" s="140"/>
      <c r="BB1164" s="140"/>
      <c r="BC1164" s="140"/>
      <c r="BD1164" s="140"/>
      <c r="BE1164" s="140"/>
    </row>
    <row r="1165" spans="1:57" outlineLevel="1" x14ac:dyDescent="0.2">
      <c r="A1165" s="234">
        <f>'Faults data'!A1165</f>
        <v>1148</v>
      </c>
      <c r="B1165" s="320">
        <f>'Faults data'!B1165</f>
        <v>0</v>
      </c>
      <c r="C1165" s="223">
        <f>IFERROR(MATCH('Faults data'!F1165,Lists!$C$11:$C$14,0),0)</f>
        <v>0</v>
      </c>
      <c r="D1165" s="216">
        <f>VALUE('Faults data'!I1165)</f>
        <v>0</v>
      </c>
      <c r="E1165" s="224">
        <f t="shared" si="145"/>
        <v>0</v>
      </c>
      <c r="F1165" s="224">
        <f>'Faults data'!M1165</f>
        <v>0</v>
      </c>
      <c r="G1165" s="224" t="str">
        <f>IF('Faults data'!N1165=$G$17,$G$17,".")</f>
        <v>.</v>
      </c>
      <c r="H1165" s="224" t="str">
        <f>IF(ISNUMBER('Faults data'!L1165),'Faults data'!L1165,".")</f>
        <v>.</v>
      </c>
      <c r="I1165" s="224">
        <f>IF('Faults data'!S1165=Lists!$F$11,0,1)</f>
        <v>1</v>
      </c>
      <c r="J1165" s="240" t="str">
        <f t="shared" ref="J1165:J1228" si="148">IF(OR(C1165&gt;0,E1165=0,H1165="."),".",H1165)</f>
        <v>.</v>
      </c>
      <c r="K1165" s="241"/>
      <c r="L1165" s="230" t="str">
        <f t="shared" ref="L1165:L1228" si="149">IF(L$16=$F1165,$J1165,".")</f>
        <v>.</v>
      </c>
      <c r="M1165" s="231" t="str">
        <f t="shared" ref="M1165:M1228" si="150">IF(AND(L1165&gt;0,$G1165=M$17),L1165,".")</f>
        <v>.</v>
      </c>
      <c r="N1165" s="231" t="str">
        <f t="shared" ref="N1165:N1228" si="151">IF(N$16=$F1165,$J1165,".")</f>
        <v>.</v>
      </c>
      <c r="O1165" s="231" t="str">
        <f t="shared" si="144"/>
        <v>.</v>
      </c>
      <c r="P1165" s="232" t="str">
        <f t="shared" si="146"/>
        <v>.</v>
      </c>
      <c r="Q1165" s="233" t="str">
        <f t="shared" si="147"/>
        <v>.</v>
      </c>
      <c r="R1165" s="140"/>
      <c r="S1165" s="140"/>
      <c r="T1165" s="140"/>
      <c r="U1165" s="140"/>
      <c r="V1165" s="140"/>
      <c r="W1165" s="140"/>
      <c r="X1165" s="140"/>
      <c r="Y1165" s="140"/>
      <c r="Z1165" s="140"/>
      <c r="AA1165" s="140"/>
      <c r="AB1165" s="140"/>
      <c r="AC1165" s="140"/>
      <c r="AD1165" s="140"/>
      <c r="AE1165" s="140"/>
      <c r="AF1165" s="140"/>
      <c r="AG1165" s="140"/>
      <c r="AH1165" s="140"/>
      <c r="AI1165" s="140"/>
      <c r="AJ1165" s="140"/>
      <c r="AK1165" s="140"/>
      <c r="AL1165" s="140"/>
      <c r="AM1165" s="140"/>
      <c r="AN1165" s="140"/>
      <c r="AO1165" s="140"/>
      <c r="AP1165" s="140"/>
      <c r="AQ1165" s="140"/>
      <c r="AR1165" s="140"/>
      <c r="AS1165" s="140"/>
      <c r="AT1165" s="140"/>
      <c r="AU1165" s="140"/>
      <c r="AV1165" s="140"/>
      <c r="AW1165" s="140"/>
      <c r="AX1165" s="140"/>
      <c r="AY1165" s="140"/>
      <c r="AZ1165" s="140"/>
      <c r="BA1165" s="140"/>
      <c r="BB1165" s="140"/>
      <c r="BC1165" s="140"/>
      <c r="BD1165" s="140"/>
      <c r="BE1165" s="140"/>
    </row>
    <row r="1166" spans="1:57" outlineLevel="1" x14ac:dyDescent="0.2">
      <c r="A1166" s="234">
        <f>'Faults data'!A1166</f>
        <v>1149</v>
      </c>
      <c r="B1166" s="320">
        <f>'Faults data'!B1166</f>
        <v>0</v>
      </c>
      <c r="C1166" s="223">
        <f>IFERROR(MATCH('Faults data'!F1166,Lists!$C$11:$C$14,0),0)</f>
        <v>0</v>
      </c>
      <c r="D1166" s="216">
        <f>VALUE('Faults data'!I1166)</f>
        <v>0</v>
      </c>
      <c r="E1166" s="224">
        <f t="shared" si="145"/>
        <v>0</v>
      </c>
      <c r="F1166" s="224">
        <f>'Faults data'!M1166</f>
        <v>0</v>
      </c>
      <c r="G1166" s="224" t="str">
        <f>IF('Faults data'!N1166=$G$17,$G$17,".")</f>
        <v>.</v>
      </c>
      <c r="H1166" s="224" t="str">
        <f>IF(ISNUMBER('Faults data'!L1166),'Faults data'!L1166,".")</f>
        <v>.</v>
      </c>
      <c r="I1166" s="224">
        <f>IF('Faults data'!S1166=Lists!$F$11,0,1)</f>
        <v>1</v>
      </c>
      <c r="J1166" s="240" t="str">
        <f t="shared" si="148"/>
        <v>.</v>
      </c>
      <c r="K1166" s="241"/>
      <c r="L1166" s="230" t="str">
        <f t="shared" si="149"/>
        <v>.</v>
      </c>
      <c r="M1166" s="231" t="str">
        <f t="shared" si="150"/>
        <v>.</v>
      </c>
      <c r="N1166" s="231" t="str">
        <f t="shared" si="151"/>
        <v>.</v>
      </c>
      <c r="O1166" s="231" t="str">
        <f t="shared" ref="O1166:O1229" si="152">IF(AND(N1166&gt;=0,$G1166=O$17),N1166,".")</f>
        <v>.</v>
      </c>
      <c r="P1166" s="232" t="str">
        <f t="shared" si="146"/>
        <v>.</v>
      </c>
      <c r="Q1166" s="233" t="str">
        <f t="shared" si="147"/>
        <v>.</v>
      </c>
      <c r="R1166" s="140"/>
      <c r="S1166" s="140"/>
      <c r="T1166" s="140"/>
      <c r="U1166" s="140"/>
      <c r="V1166" s="140"/>
      <c r="W1166" s="140"/>
      <c r="X1166" s="140"/>
      <c r="Y1166" s="140"/>
      <c r="Z1166" s="140"/>
      <c r="AA1166" s="140"/>
      <c r="AB1166" s="140"/>
      <c r="AC1166" s="140"/>
      <c r="AD1166" s="140"/>
      <c r="AE1166" s="140"/>
      <c r="AF1166" s="140"/>
      <c r="AG1166" s="140"/>
      <c r="AH1166" s="140"/>
      <c r="AI1166" s="140"/>
      <c r="AJ1166" s="140"/>
      <c r="AK1166" s="140"/>
      <c r="AL1166" s="140"/>
      <c r="AM1166" s="140"/>
      <c r="AN1166" s="140"/>
      <c r="AO1166" s="140"/>
      <c r="AP1166" s="140"/>
      <c r="AQ1166" s="140"/>
      <c r="AR1166" s="140"/>
      <c r="AS1166" s="140"/>
      <c r="AT1166" s="140"/>
      <c r="AU1166" s="140"/>
      <c r="AV1166" s="140"/>
      <c r="AW1166" s="140"/>
      <c r="AX1166" s="140"/>
      <c r="AY1166" s="140"/>
      <c r="AZ1166" s="140"/>
      <c r="BA1166" s="140"/>
      <c r="BB1166" s="140"/>
      <c r="BC1166" s="140"/>
      <c r="BD1166" s="140"/>
      <c r="BE1166" s="140"/>
    </row>
    <row r="1167" spans="1:57" outlineLevel="1" x14ac:dyDescent="0.2">
      <c r="A1167" s="234">
        <f>'Faults data'!A1167</f>
        <v>1150</v>
      </c>
      <c r="B1167" s="320">
        <f>'Faults data'!B1167</f>
        <v>0</v>
      </c>
      <c r="C1167" s="223">
        <f>IFERROR(MATCH('Faults data'!F1167,Lists!$C$11:$C$14,0),0)</f>
        <v>0</v>
      </c>
      <c r="D1167" s="216">
        <f>VALUE('Faults data'!I1167)</f>
        <v>0</v>
      </c>
      <c r="E1167" s="224">
        <f t="shared" ref="E1167:E1230" si="153">IFERROR(IF(OR(D1167&lt;$C$9,D1167&gt;$C$10),0,1),0)</f>
        <v>0</v>
      </c>
      <c r="F1167" s="224">
        <f>'Faults data'!M1167</f>
        <v>0</v>
      </c>
      <c r="G1167" s="224" t="str">
        <f>IF('Faults data'!N1167=$G$17,$G$17,".")</f>
        <v>.</v>
      </c>
      <c r="H1167" s="224" t="str">
        <f>IF(ISNUMBER('Faults data'!L1167),'Faults data'!L1167,".")</f>
        <v>.</v>
      </c>
      <c r="I1167" s="224">
        <f>IF('Faults data'!S1167=Lists!$F$11,0,1)</f>
        <v>1</v>
      </c>
      <c r="J1167" s="240" t="str">
        <f t="shared" si="148"/>
        <v>.</v>
      </c>
      <c r="K1167" s="241"/>
      <c r="L1167" s="230" t="str">
        <f t="shared" si="149"/>
        <v>.</v>
      </c>
      <c r="M1167" s="231" t="str">
        <f t="shared" si="150"/>
        <v>.</v>
      </c>
      <c r="N1167" s="231" t="str">
        <f t="shared" si="151"/>
        <v>.</v>
      </c>
      <c r="O1167" s="231" t="str">
        <f t="shared" si="152"/>
        <v>.</v>
      </c>
      <c r="P1167" s="232" t="str">
        <f t="shared" si="146"/>
        <v>.</v>
      </c>
      <c r="Q1167" s="233" t="str">
        <f t="shared" si="147"/>
        <v>.</v>
      </c>
      <c r="R1167" s="140"/>
      <c r="S1167" s="140"/>
      <c r="T1167" s="140"/>
      <c r="U1167" s="140"/>
      <c r="V1167" s="140"/>
      <c r="W1167" s="140"/>
      <c r="X1167" s="140"/>
      <c r="Y1167" s="140"/>
      <c r="Z1167" s="140"/>
      <c r="AA1167" s="140"/>
      <c r="AB1167" s="140"/>
      <c r="AC1167" s="140"/>
      <c r="AD1167" s="140"/>
      <c r="AE1167" s="140"/>
      <c r="AF1167" s="140"/>
      <c r="AG1167" s="140"/>
      <c r="AH1167" s="140"/>
      <c r="AI1167" s="140"/>
      <c r="AJ1167" s="140"/>
      <c r="AK1167" s="140"/>
      <c r="AL1167" s="140"/>
      <c r="AM1167" s="140"/>
      <c r="AN1167" s="140"/>
      <c r="AO1167" s="140"/>
      <c r="AP1167" s="140"/>
      <c r="AQ1167" s="140"/>
      <c r="AR1167" s="140"/>
      <c r="AS1167" s="140"/>
      <c r="AT1167" s="140"/>
      <c r="AU1167" s="140"/>
      <c r="AV1167" s="140"/>
      <c r="AW1167" s="140"/>
      <c r="AX1167" s="140"/>
      <c r="AY1167" s="140"/>
      <c r="AZ1167" s="140"/>
      <c r="BA1167" s="140"/>
      <c r="BB1167" s="140"/>
      <c r="BC1167" s="140"/>
      <c r="BD1167" s="140"/>
      <c r="BE1167" s="140"/>
    </row>
    <row r="1168" spans="1:57" outlineLevel="1" x14ac:dyDescent="0.2">
      <c r="A1168" s="234">
        <f>'Faults data'!A1168</f>
        <v>1151</v>
      </c>
      <c r="B1168" s="320">
        <f>'Faults data'!B1168</f>
        <v>0</v>
      </c>
      <c r="C1168" s="223">
        <f>IFERROR(MATCH('Faults data'!F1168,Lists!$C$11:$C$14,0),0)</f>
        <v>0</v>
      </c>
      <c r="D1168" s="216">
        <f>VALUE('Faults data'!I1168)</f>
        <v>0</v>
      </c>
      <c r="E1168" s="224">
        <f t="shared" si="153"/>
        <v>0</v>
      </c>
      <c r="F1168" s="224">
        <f>'Faults data'!M1168</f>
        <v>0</v>
      </c>
      <c r="G1168" s="224" t="str">
        <f>IF('Faults data'!N1168=$G$17,$G$17,".")</f>
        <v>.</v>
      </c>
      <c r="H1168" s="224" t="str">
        <f>IF(ISNUMBER('Faults data'!L1168),'Faults data'!L1168,".")</f>
        <v>.</v>
      </c>
      <c r="I1168" s="224">
        <f>IF('Faults data'!S1168=Lists!$F$11,0,1)</f>
        <v>1</v>
      </c>
      <c r="J1168" s="240" t="str">
        <f t="shared" si="148"/>
        <v>.</v>
      </c>
      <c r="K1168" s="241"/>
      <c r="L1168" s="230" t="str">
        <f t="shared" si="149"/>
        <v>.</v>
      </c>
      <c r="M1168" s="231" t="str">
        <f t="shared" si="150"/>
        <v>.</v>
      </c>
      <c r="N1168" s="231" t="str">
        <f t="shared" si="151"/>
        <v>.</v>
      </c>
      <c r="O1168" s="231" t="str">
        <f t="shared" si="152"/>
        <v>.</v>
      </c>
      <c r="P1168" s="232" t="str">
        <f t="shared" si="146"/>
        <v>.</v>
      </c>
      <c r="Q1168" s="233" t="str">
        <f t="shared" si="147"/>
        <v>.</v>
      </c>
      <c r="R1168" s="140"/>
      <c r="S1168" s="140"/>
      <c r="T1168" s="140"/>
      <c r="U1168" s="140"/>
      <c r="V1168" s="140"/>
      <c r="W1168" s="140"/>
      <c r="X1168" s="140"/>
      <c r="Y1168" s="140"/>
      <c r="Z1168" s="140"/>
      <c r="AA1168" s="140"/>
      <c r="AB1168" s="140"/>
      <c r="AC1168" s="140"/>
      <c r="AD1168" s="140"/>
      <c r="AE1168" s="140"/>
      <c r="AF1168" s="140"/>
      <c r="AG1168" s="140"/>
      <c r="AH1168" s="140"/>
      <c r="AI1168" s="140"/>
      <c r="AJ1168" s="140"/>
      <c r="AK1168" s="140"/>
      <c r="AL1168" s="140"/>
      <c r="AM1168" s="140"/>
      <c r="AN1168" s="140"/>
      <c r="AO1168" s="140"/>
      <c r="AP1168" s="140"/>
      <c r="AQ1168" s="140"/>
      <c r="AR1168" s="140"/>
      <c r="AS1168" s="140"/>
      <c r="AT1168" s="140"/>
      <c r="AU1168" s="140"/>
      <c r="AV1168" s="140"/>
      <c r="AW1168" s="140"/>
      <c r="AX1168" s="140"/>
      <c r="AY1168" s="140"/>
      <c r="AZ1168" s="140"/>
      <c r="BA1168" s="140"/>
      <c r="BB1168" s="140"/>
      <c r="BC1168" s="140"/>
      <c r="BD1168" s="140"/>
      <c r="BE1168" s="140"/>
    </row>
    <row r="1169" spans="1:57" outlineLevel="1" x14ac:dyDescent="0.2">
      <c r="A1169" s="234">
        <f>'Faults data'!A1169</f>
        <v>1152</v>
      </c>
      <c r="B1169" s="320">
        <f>'Faults data'!B1169</f>
        <v>0</v>
      </c>
      <c r="C1169" s="223">
        <f>IFERROR(MATCH('Faults data'!F1169,Lists!$C$11:$C$14,0),0)</f>
        <v>0</v>
      </c>
      <c r="D1169" s="216">
        <f>VALUE('Faults data'!I1169)</f>
        <v>0</v>
      </c>
      <c r="E1169" s="224">
        <f t="shared" si="153"/>
        <v>0</v>
      </c>
      <c r="F1169" s="224">
        <f>'Faults data'!M1169</f>
        <v>0</v>
      </c>
      <c r="G1169" s="224" t="str">
        <f>IF('Faults data'!N1169=$G$17,$G$17,".")</f>
        <v>.</v>
      </c>
      <c r="H1169" s="224" t="str">
        <f>IF(ISNUMBER('Faults data'!L1169),'Faults data'!L1169,".")</f>
        <v>.</v>
      </c>
      <c r="I1169" s="224">
        <f>IF('Faults data'!S1169=Lists!$F$11,0,1)</f>
        <v>1</v>
      </c>
      <c r="J1169" s="240" t="str">
        <f t="shared" si="148"/>
        <v>.</v>
      </c>
      <c r="K1169" s="241"/>
      <c r="L1169" s="230" t="str">
        <f t="shared" si="149"/>
        <v>.</v>
      </c>
      <c r="M1169" s="231" t="str">
        <f t="shared" si="150"/>
        <v>.</v>
      </c>
      <c r="N1169" s="231" t="str">
        <f t="shared" si="151"/>
        <v>.</v>
      </c>
      <c r="O1169" s="231" t="str">
        <f t="shared" si="152"/>
        <v>.</v>
      </c>
      <c r="P1169" s="232" t="str">
        <f t="shared" si="146"/>
        <v>.</v>
      </c>
      <c r="Q1169" s="233" t="str">
        <f t="shared" si="147"/>
        <v>.</v>
      </c>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row>
    <row r="1170" spans="1:57" outlineLevel="1" x14ac:dyDescent="0.2">
      <c r="A1170" s="234">
        <f>'Faults data'!A1170</f>
        <v>1153</v>
      </c>
      <c r="B1170" s="320">
        <f>'Faults data'!B1170</f>
        <v>0</v>
      </c>
      <c r="C1170" s="223">
        <f>IFERROR(MATCH('Faults data'!F1170,Lists!$C$11:$C$14,0),0)</f>
        <v>0</v>
      </c>
      <c r="D1170" s="216">
        <f>VALUE('Faults data'!I1170)</f>
        <v>0</v>
      </c>
      <c r="E1170" s="224">
        <f t="shared" si="153"/>
        <v>0</v>
      </c>
      <c r="F1170" s="224">
        <f>'Faults data'!M1170</f>
        <v>0</v>
      </c>
      <c r="G1170" s="224" t="str">
        <f>IF('Faults data'!N1170=$G$17,$G$17,".")</f>
        <v>.</v>
      </c>
      <c r="H1170" s="224" t="str">
        <f>IF(ISNUMBER('Faults data'!L1170),'Faults data'!L1170,".")</f>
        <v>.</v>
      </c>
      <c r="I1170" s="224">
        <f>IF('Faults data'!S1170=Lists!$F$11,0,1)</f>
        <v>1</v>
      </c>
      <c r="J1170" s="240" t="str">
        <f t="shared" si="148"/>
        <v>.</v>
      </c>
      <c r="K1170" s="241"/>
      <c r="L1170" s="230" t="str">
        <f t="shared" si="149"/>
        <v>.</v>
      </c>
      <c r="M1170" s="231" t="str">
        <f t="shared" si="150"/>
        <v>.</v>
      </c>
      <c r="N1170" s="231" t="str">
        <f t="shared" si="151"/>
        <v>.</v>
      </c>
      <c r="O1170" s="231" t="str">
        <f t="shared" si="152"/>
        <v>.</v>
      </c>
      <c r="P1170" s="232" t="str">
        <f t="shared" si="146"/>
        <v>.</v>
      </c>
      <c r="Q1170" s="233" t="str">
        <f t="shared" si="147"/>
        <v>.</v>
      </c>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row>
    <row r="1171" spans="1:57" outlineLevel="1" x14ac:dyDescent="0.2">
      <c r="A1171" s="234">
        <f>'Faults data'!A1171</f>
        <v>1154</v>
      </c>
      <c r="B1171" s="320">
        <f>'Faults data'!B1171</f>
        <v>0</v>
      </c>
      <c r="C1171" s="223">
        <f>IFERROR(MATCH('Faults data'!F1171,Lists!$C$11:$C$14,0),0)</f>
        <v>0</v>
      </c>
      <c r="D1171" s="216">
        <f>VALUE('Faults data'!I1171)</f>
        <v>0</v>
      </c>
      <c r="E1171" s="224">
        <f t="shared" si="153"/>
        <v>0</v>
      </c>
      <c r="F1171" s="224">
        <f>'Faults data'!M1171</f>
        <v>0</v>
      </c>
      <c r="G1171" s="224" t="str">
        <f>IF('Faults data'!N1171=$G$17,$G$17,".")</f>
        <v>.</v>
      </c>
      <c r="H1171" s="224" t="str">
        <f>IF(ISNUMBER('Faults data'!L1171),'Faults data'!L1171,".")</f>
        <v>.</v>
      </c>
      <c r="I1171" s="224">
        <f>IF('Faults data'!S1171=Lists!$F$11,0,1)</f>
        <v>1</v>
      </c>
      <c r="J1171" s="240" t="str">
        <f t="shared" si="148"/>
        <v>.</v>
      </c>
      <c r="K1171" s="241"/>
      <c r="L1171" s="230" t="str">
        <f t="shared" si="149"/>
        <v>.</v>
      </c>
      <c r="M1171" s="231" t="str">
        <f t="shared" si="150"/>
        <v>.</v>
      </c>
      <c r="N1171" s="231" t="str">
        <f t="shared" si="151"/>
        <v>.</v>
      </c>
      <c r="O1171" s="231" t="str">
        <f t="shared" si="152"/>
        <v>.</v>
      </c>
      <c r="P1171" s="232" t="str">
        <f t="shared" si="146"/>
        <v>.</v>
      </c>
      <c r="Q1171" s="233" t="str">
        <f t="shared" si="147"/>
        <v>.</v>
      </c>
      <c r="R1171" s="140"/>
      <c r="S1171" s="140"/>
      <c r="T1171" s="140"/>
      <c r="U1171" s="140"/>
      <c r="V1171" s="140"/>
      <c r="W1171" s="140"/>
      <c r="X1171" s="140"/>
      <c r="Y1171" s="140"/>
      <c r="Z1171" s="140"/>
      <c r="AA1171" s="140"/>
      <c r="AB1171" s="140"/>
      <c r="AC1171" s="140"/>
      <c r="AD1171" s="140"/>
      <c r="AE1171" s="140"/>
      <c r="AF1171" s="140"/>
      <c r="AG1171" s="140"/>
      <c r="AH1171" s="140"/>
      <c r="AI1171" s="140"/>
      <c r="AJ1171" s="140"/>
      <c r="AK1171" s="140"/>
      <c r="AL1171" s="140"/>
      <c r="AM1171" s="140"/>
      <c r="AN1171" s="140"/>
      <c r="AO1171" s="140"/>
      <c r="AP1171" s="140"/>
      <c r="AQ1171" s="140"/>
      <c r="AR1171" s="140"/>
      <c r="AS1171" s="140"/>
      <c r="AT1171" s="140"/>
      <c r="AU1171" s="140"/>
      <c r="AV1171" s="140"/>
      <c r="AW1171" s="140"/>
      <c r="AX1171" s="140"/>
      <c r="AY1171" s="140"/>
      <c r="AZ1171" s="140"/>
      <c r="BA1171" s="140"/>
      <c r="BB1171" s="140"/>
      <c r="BC1171" s="140"/>
      <c r="BD1171" s="140"/>
      <c r="BE1171" s="140"/>
    </row>
    <row r="1172" spans="1:57" outlineLevel="1" x14ac:dyDescent="0.2">
      <c r="A1172" s="234">
        <f>'Faults data'!A1172</f>
        <v>1155</v>
      </c>
      <c r="B1172" s="320">
        <f>'Faults data'!B1172</f>
        <v>0</v>
      </c>
      <c r="C1172" s="223">
        <f>IFERROR(MATCH('Faults data'!F1172,Lists!$C$11:$C$14,0),0)</f>
        <v>0</v>
      </c>
      <c r="D1172" s="216">
        <f>VALUE('Faults data'!I1172)</f>
        <v>0</v>
      </c>
      <c r="E1172" s="224">
        <f t="shared" si="153"/>
        <v>0</v>
      </c>
      <c r="F1172" s="224">
        <f>'Faults data'!M1172</f>
        <v>0</v>
      </c>
      <c r="G1172" s="224" t="str">
        <f>IF('Faults data'!N1172=$G$17,$G$17,".")</f>
        <v>.</v>
      </c>
      <c r="H1172" s="224" t="str">
        <f>IF(ISNUMBER('Faults data'!L1172),'Faults data'!L1172,".")</f>
        <v>.</v>
      </c>
      <c r="I1172" s="224">
        <f>IF('Faults data'!S1172=Lists!$F$11,0,1)</f>
        <v>1</v>
      </c>
      <c r="J1172" s="240" t="str">
        <f t="shared" si="148"/>
        <v>.</v>
      </c>
      <c r="K1172" s="241"/>
      <c r="L1172" s="230" t="str">
        <f t="shared" si="149"/>
        <v>.</v>
      </c>
      <c r="M1172" s="231" t="str">
        <f t="shared" si="150"/>
        <v>.</v>
      </c>
      <c r="N1172" s="231" t="str">
        <f t="shared" si="151"/>
        <v>.</v>
      </c>
      <c r="O1172" s="231" t="str">
        <f t="shared" si="152"/>
        <v>.</v>
      </c>
      <c r="P1172" s="232" t="str">
        <f t="shared" si="146"/>
        <v>.</v>
      </c>
      <c r="Q1172" s="233" t="str">
        <f t="shared" si="147"/>
        <v>.</v>
      </c>
      <c r="R1172" s="140"/>
      <c r="S1172" s="140"/>
      <c r="T1172" s="140"/>
      <c r="U1172" s="140"/>
      <c r="V1172" s="140"/>
      <c r="W1172" s="140"/>
      <c r="X1172" s="140"/>
      <c r="Y1172" s="140"/>
      <c r="Z1172" s="140"/>
      <c r="AA1172" s="140"/>
      <c r="AB1172" s="140"/>
      <c r="AC1172" s="140"/>
      <c r="AD1172" s="140"/>
      <c r="AE1172" s="140"/>
      <c r="AF1172" s="140"/>
      <c r="AG1172" s="140"/>
      <c r="AH1172" s="140"/>
      <c r="AI1172" s="140"/>
      <c r="AJ1172" s="140"/>
      <c r="AK1172" s="140"/>
      <c r="AL1172" s="140"/>
      <c r="AM1172" s="140"/>
      <c r="AN1172" s="140"/>
      <c r="AO1172" s="140"/>
      <c r="AP1172" s="140"/>
      <c r="AQ1172" s="140"/>
      <c r="AR1172" s="140"/>
      <c r="AS1172" s="140"/>
      <c r="AT1172" s="140"/>
      <c r="AU1172" s="140"/>
      <c r="AV1172" s="140"/>
      <c r="AW1172" s="140"/>
      <c r="AX1172" s="140"/>
      <c r="AY1172" s="140"/>
      <c r="AZ1172" s="140"/>
      <c r="BA1172" s="140"/>
      <c r="BB1172" s="140"/>
      <c r="BC1172" s="140"/>
      <c r="BD1172" s="140"/>
      <c r="BE1172" s="140"/>
    </row>
    <row r="1173" spans="1:57" outlineLevel="1" x14ac:dyDescent="0.2">
      <c r="A1173" s="234">
        <f>'Faults data'!A1173</f>
        <v>1156</v>
      </c>
      <c r="B1173" s="320">
        <f>'Faults data'!B1173</f>
        <v>0</v>
      </c>
      <c r="C1173" s="223">
        <f>IFERROR(MATCH('Faults data'!F1173,Lists!$C$11:$C$14,0),0)</f>
        <v>0</v>
      </c>
      <c r="D1173" s="216">
        <f>VALUE('Faults data'!I1173)</f>
        <v>0</v>
      </c>
      <c r="E1173" s="224">
        <f t="shared" si="153"/>
        <v>0</v>
      </c>
      <c r="F1173" s="224">
        <f>'Faults data'!M1173</f>
        <v>0</v>
      </c>
      <c r="G1173" s="224" t="str">
        <f>IF('Faults data'!N1173=$G$17,$G$17,".")</f>
        <v>.</v>
      </c>
      <c r="H1173" s="224" t="str">
        <f>IF(ISNUMBER('Faults data'!L1173),'Faults data'!L1173,".")</f>
        <v>.</v>
      </c>
      <c r="I1173" s="224">
        <f>IF('Faults data'!S1173=Lists!$F$11,0,1)</f>
        <v>1</v>
      </c>
      <c r="J1173" s="240" t="str">
        <f t="shared" si="148"/>
        <v>.</v>
      </c>
      <c r="K1173" s="241"/>
      <c r="L1173" s="230" t="str">
        <f t="shared" si="149"/>
        <v>.</v>
      </c>
      <c r="M1173" s="231" t="str">
        <f t="shared" si="150"/>
        <v>.</v>
      </c>
      <c r="N1173" s="231" t="str">
        <f t="shared" si="151"/>
        <v>.</v>
      </c>
      <c r="O1173" s="231" t="str">
        <f t="shared" si="152"/>
        <v>.</v>
      </c>
      <c r="P1173" s="232" t="str">
        <f t="shared" si="146"/>
        <v>.</v>
      </c>
      <c r="Q1173" s="233" t="str">
        <f t="shared" si="147"/>
        <v>.</v>
      </c>
      <c r="R1173" s="140"/>
      <c r="S1173" s="140"/>
      <c r="T1173" s="140"/>
      <c r="U1173" s="140"/>
      <c r="V1173" s="140"/>
      <c r="W1173" s="140"/>
      <c r="X1173" s="140"/>
      <c r="Y1173" s="140"/>
      <c r="Z1173" s="140"/>
      <c r="AA1173" s="140"/>
      <c r="AB1173" s="140"/>
      <c r="AC1173" s="140"/>
      <c r="AD1173" s="140"/>
      <c r="AE1173" s="140"/>
      <c r="AF1173" s="140"/>
      <c r="AG1173" s="140"/>
      <c r="AH1173" s="140"/>
      <c r="AI1173" s="140"/>
      <c r="AJ1173" s="140"/>
      <c r="AK1173" s="140"/>
      <c r="AL1173" s="140"/>
      <c r="AM1173" s="140"/>
      <c r="AN1173" s="140"/>
      <c r="AO1173" s="140"/>
      <c r="AP1173" s="140"/>
      <c r="AQ1173" s="140"/>
      <c r="AR1173" s="140"/>
      <c r="AS1173" s="140"/>
      <c r="AT1173" s="140"/>
      <c r="AU1173" s="140"/>
      <c r="AV1173" s="140"/>
      <c r="AW1173" s="140"/>
      <c r="AX1173" s="140"/>
      <c r="AY1173" s="140"/>
      <c r="AZ1173" s="140"/>
      <c r="BA1173" s="140"/>
      <c r="BB1173" s="140"/>
      <c r="BC1173" s="140"/>
      <c r="BD1173" s="140"/>
      <c r="BE1173" s="140"/>
    </row>
    <row r="1174" spans="1:57" outlineLevel="1" x14ac:dyDescent="0.2">
      <c r="A1174" s="234">
        <f>'Faults data'!A1174</f>
        <v>1157</v>
      </c>
      <c r="B1174" s="320">
        <f>'Faults data'!B1174</f>
        <v>0</v>
      </c>
      <c r="C1174" s="223">
        <f>IFERROR(MATCH('Faults data'!F1174,Lists!$C$11:$C$14,0),0)</f>
        <v>0</v>
      </c>
      <c r="D1174" s="216">
        <f>VALUE('Faults data'!I1174)</f>
        <v>0</v>
      </c>
      <c r="E1174" s="224">
        <f t="shared" si="153"/>
        <v>0</v>
      </c>
      <c r="F1174" s="224">
        <f>'Faults data'!M1174</f>
        <v>0</v>
      </c>
      <c r="G1174" s="224" t="str">
        <f>IF('Faults data'!N1174=$G$17,$G$17,".")</f>
        <v>.</v>
      </c>
      <c r="H1174" s="224" t="str">
        <f>IF(ISNUMBER('Faults data'!L1174),'Faults data'!L1174,".")</f>
        <v>.</v>
      </c>
      <c r="I1174" s="224">
        <f>IF('Faults data'!S1174=Lists!$F$11,0,1)</f>
        <v>1</v>
      </c>
      <c r="J1174" s="240" t="str">
        <f t="shared" si="148"/>
        <v>.</v>
      </c>
      <c r="K1174" s="241"/>
      <c r="L1174" s="230" t="str">
        <f t="shared" si="149"/>
        <v>.</v>
      </c>
      <c r="M1174" s="231" t="str">
        <f t="shared" si="150"/>
        <v>.</v>
      </c>
      <c r="N1174" s="231" t="str">
        <f t="shared" si="151"/>
        <v>.</v>
      </c>
      <c r="O1174" s="231" t="str">
        <f t="shared" si="152"/>
        <v>.</v>
      </c>
      <c r="P1174" s="232" t="str">
        <f t="shared" ref="P1174:P1237" si="154">IF(L1174&gt;P$9,L1174,".")</f>
        <v>.</v>
      </c>
      <c r="Q1174" s="233" t="str">
        <f t="shared" ref="Q1174:Q1237" si="155">IF(N1174&gt;Q$9,N1174,".")</f>
        <v>.</v>
      </c>
      <c r="R1174" s="140"/>
      <c r="S1174" s="140"/>
      <c r="T1174" s="140"/>
      <c r="U1174" s="140"/>
      <c r="V1174" s="140"/>
      <c r="W1174" s="140"/>
      <c r="X1174" s="140"/>
      <c r="Y1174" s="140"/>
      <c r="Z1174" s="140"/>
      <c r="AA1174" s="140"/>
      <c r="AB1174" s="140"/>
      <c r="AC1174" s="140"/>
      <c r="AD1174" s="140"/>
      <c r="AE1174" s="140"/>
      <c r="AF1174" s="140"/>
      <c r="AG1174" s="140"/>
      <c r="AH1174" s="140"/>
      <c r="AI1174" s="140"/>
      <c r="AJ1174" s="140"/>
      <c r="AK1174" s="140"/>
      <c r="AL1174" s="140"/>
      <c r="AM1174" s="140"/>
      <c r="AN1174" s="140"/>
      <c r="AO1174" s="140"/>
      <c r="AP1174" s="140"/>
      <c r="AQ1174" s="140"/>
      <c r="AR1174" s="140"/>
      <c r="AS1174" s="140"/>
      <c r="AT1174" s="140"/>
      <c r="AU1174" s="140"/>
      <c r="AV1174" s="140"/>
      <c r="AW1174" s="140"/>
      <c r="AX1174" s="140"/>
      <c r="AY1174" s="140"/>
      <c r="AZ1174" s="140"/>
      <c r="BA1174" s="140"/>
      <c r="BB1174" s="140"/>
      <c r="BC1174" s="140"/>
      <c r="BD1174" s="140"/>
      <c r="BE1174" s="140"/>
    </row>
    <row r="1175" spans="1:57" outlineLevel="1" x14ac:dyDescent="0.2">
      <c r="A1175" s="234">
        <f>'Faults data'!A1175</f>
        <v>1158</v>
      </c>
      <c r="B1175" s="320">
        <f>'Faults data'!B1175</f>
        <v>0</v>
      </c>
      <c r="C1175" s="223">
        <f>IFERROR(MATCH('Faults data'!F1175,Lists!$C$11:$C$14,0),0)</f>
        <v>0</v>
      </c>
      <c r="D1175" s="216">
        <f>VALUE('Faults data'!I1175)</f>
        <v>0</v>
      </c>
      <c r="E1175" s="224">
        <f t="shared" si="153"/>
        <v>0</v>
      </c>
      <c r="F1175" s="224">
        <f>'Faults data'!M1175</f>
        <v>0</v>
      </c>
      <c r="G1175" s="224" t="str">
        <f>IF('Faults data'!N1175=$G$17,$G$17,".")</f>
        <v>.</v>
      </c>
      <c r="H1175" s="224" t="str">
        <f>IF(ISNUMBER('Faults data'!L1175),'Faults data'!L1175,".")</f>
        <v>.</v>
      </c>
      <c r="I1175" s="224">
        <f>IF('Faults data'!S1175=Lists!$F$11,0,1)</f>
        <v>1</v>
      </c>
      <c r="J1175" s="240" t="str">
        <f t="shared" si="148"/>
        <v>.</v>
      </c>
      <c r="K1175" s="241"/>
      <c r="L1175" s="230" t="str">
        <f t="shared" si="149"/>
        <v>.</v>
      </c>
      <c r="M1175" s="231" t="str">
        <f t="shared" si="150"/>
        <v>.</v>
      </c>
      <c r="N1175" s="231" t="str">
        <f t="shared" si="151"/>
        <v>.</v>
      </c>
      <c r="O1175" s="231" t="str">
        <f t="shared" si="152"/>
        <v>.</v>
      </c>
      <c r="P1175" s="232" t="str">
        <f t="shared" si="154"/>
        <v>.</v>
      </c>
      <c r="Q1175" s="233" t="str">
        <f t="shared" si="155"/>
        <v>.</v>
      </c>
      <c r="R1175" s="140"/>
      <c r="S1175" s="140"/>
      <c r="T1175" s="140"/>
      <c r="U1175" s="140"/>
      <c r="V1175" s="140"/>
      <c r="W1175" s="140"/>
      <c r="X1175" s="140"/>
      <c r="Y1175" s="140"/>
      <c r="Z1175" s="140"/>
      <c r="AA1175" s="140"/>
      <c r="AB1175" s="140"/>
      <c r="AC1175" s="140"/>
      <c r="AD1175" s="140"/>
      <c r="AE1175" s="140"/>
      <c r="AF1175" s="140"/>
      <c r="AG1175" s="140"/>
      <c r="AH1175" s="140"/>
      <c r="AI1175" s="140"/>
      <c r="AJ1175" s="140"/>
      <c r="AK1175" s="140"/>
      <c r="AL1175" s="140"/>
      <c r="AM1175" s="140"/>
      <c r="AN1175" s="140"/>
      <c r="AO1175" s="140"/>
      <c r="AP1175" s="140"/>
      <c r="AQ1175" s="140"/>
      <c r="AR1175" s="140"/>
      <c r="AS1175" s="140"/>
      <c r="AT1175" s="140"/>
      <c r="AU1175" s="140"/>
      <c r="AV1175" s="140"/>
      <c r="AW1175" s="140"/>
      <c r="AX1175" s="140"/>
      <c r="AY1175" s="140"/>
      <c r="AZ1175" s="140"/>
      <c r="BA1175" s="140"/>
      <c r="BB1175" s="140"/>
      <c r="BC1175" s="140"/>
      <c r="BD1175" s="140"/>
      <c r="BE1175" s="140"/>
    </row>
    <row r="1176" spans="1:57" outlineLevel="1" x14ac:dyDescent="0.2">
      <c r="A1176" s="234">
        <f>'Faults data'!A1176</f>
        <v>1159</v>
      </c>
      <c r="B1176" s="320">
        <f>'Faults data'!B1176</f>
        <v>0</v>
      </c>
      <c r="C1176" s="223">
        <f>IFERROR(MATCH('Faults data'!F1176,Lists!$C$11:$C$14,0),0)</f>
        <v>0</v>
      </c>
      <c r="D1176" s="216">
        <f>VALUE('Faults data'!I1176)</f>
        <v>0</v>
      </c>
      <c r="E1176" s="224">
        <f t="shared" si="153"/>
        <v>0</v>
      </c>
      <c r="F1176" s="224">
        <f>'Faults data'!M1176</f>
        <v>0</v>
      </c>
      <c r="G1176" s="224" t="str">
        <f>IF('Faults data'!N1176=$G$17,$G$17,".")</f>
        <v>.</v>
      </c>
      <c r="H1176" s="224" t="str">
        <f>IF(ISNUMBER('Faults data'!L1176),'Faults data'!L1176,".")</f>
        <v>.</v>
      </c>
      <c r="I1176" s="224">
        <f>IF('Faults data'!S1176=Lists!$F$11,0,1)</f>
        <v>1</v>
      </c>
      <c r="J1176" s="240" t="str">
        <f t="shared" si="148"/>
        <v>.</v>
      </c>
      <c r="K1176" s="241"/>
      <c r="L1176" s="230" t="str">
        <f t="shared" si="149"/>
        <v>.</v>
      </c>
      <c r="M1176" s="231" t="str">
        <f t="shared" si="150"/>
        <v>.</v>
      </c>
      <c r="N1176" s="231" t="str">
        <f t="shared" si="151"/>
        <v>.</v>
      </c>
      <c r="O1176" s="231" t="str">
        <f t="shared" si="152"/>
        <v>.</v>
      </c>
      <c r="P1176" s="232" t="str">
        <f t="shared" si="154"/>
        <v>.</v>
      </c>
      <c r="Q1176" s="233" t="str">
        <f t="shared" si="155"/>
        <v>.</v>
      </c>
      <c r="R1176" s="140"/>
      <c r="S1176" s="140"/>
      <c r="T1176" s="140"/>
      <c r="U1176" s="140"/>
      <c r="V1176" s="140"/>
      <c r="W1176" s="140"/>
      <c r="X1176" s="140"/>
      <c r="Y1176" s="140"/>
      <c r="Z1176" s="140"/>
      <c r="AA1176" s="140"/>
      <c r="AB1176" s="140"/>
      <c r="AC1176" s="140"/>
      <c r="AD1176" s="140"/>
      <c r="AE1176" s="140"/>
      <c r="AF1176" s="140"/>
      <c r="AG1176" s="140"/>
      <c r="AH1176" s="140"/>
      <c r="AI1176" s="140"/>
      <c r="AJ1176" s="140"/>
      <c r="AK1176" s="140"/>
      <c r="AL1176" s="140"/>
      <c r="AM1176" s="140"/>
      <c r="AN1176" s="140"/>
      <c r="AO1176" s="140"/>
      <c r="AP1176" s="140"/>
      <c r="AQ1176" s="140"/>
      <c r="AR1176" s="140"/>
      <c r="AS1176" s="140"/>
      <c r="AT1176" s="140"/>
      <c r="AU1176" s="140"/>
      <c r="AV1176" s="140"/>
      <c r="AW1176" s="140"/>
      <c r="AX1176" s="140"/>
      <c r="AY1176" s="140"/>
      <c r="AZ1176" s="140"/>
      <c r="BA1176" s="140"/>
      <c r="BB1176" s="140"/>
      <c r="BC1176" s="140"/>
      <c r="BD1176" s="140"/>
      <c r="BE1176" s="140"/>
    </row>
    <row r="1177" spans="1:57" outlineLevel="1" x14ac:dyDescent="0.2">
      <c r="A1177" s="234">
        <f>'Faults data'!A1177</f>
        <v>1160</v>
      </c>
      <c r="B1177" s="320">
        <f>'Faults data'!B1177</f>
        <v>0</v>
      </c>
      <c r="C1177" s="223">
        <f>IFERROR(MATCH('Faults data'!F1177,Lists!$C$11:$C$14,0),0)</f>
        <v>0</v>
      </c>
      <c r="D1177" s="216">
        <f>VALUE('Faults data'!I1177)</f>
        <v>0</v>
      </c>
      <c r="E1177" s="224">
        <f t="shared" si="153"/>
        <v>0</v>
      </c>
      <c r="F1177" s="224">
        <f>'Faults data'!M1177</f>
        <v>0</v>
      </c>
      <c r="G1177" s="224" t="str">
        <f>IF('Faults data'!N1177=$G$17,$G$17,".")</f>
        <v>.</v>
      </c>
      <c r="H1177" s="224" t="str">
        <f>IF(ISNUMBER('Faults data'!L1177),'Faults data'!L1177,".")</f>
        <v>.</v>
      </c>
      <c r="I1177" s="224">
        <f>IF('Faults data'!S1177=Lists!$F$11,0,1)</f>
        <v>1</v>
      </c>
      <c r="J1177" s="240" t="str">
        <f t="shared" si="148"/>
        <v>.</v>
      </c>
      <c r="K1177" s="241"/>
      <c r="L1177" s="230" t="str">
        <f t="shared" si="149"/>
        <v>.</v>
      </c>
      <c r="M1177" s="231" t="str">
        <f t="shared" si="150"/>
        <v>.</v>
      </c>
      <c r="N1177" s="231" t="str">
        <f t="shared" si="151"/>
        <v>.</v>
      </c>
      <c r="O1177" s="231" t="str">
        <f t="shared" si="152"/>
        <v>.</v>
      </c>
      <c r="P1177" s="232" t="str">
        <f t="shared" si="154"/>
        <v>.</v>
      </c>
      <c r="Q1177" s="233" t="str">
        <f t="shared" si="155"/>
        <v>.</v>
      </c>
      <c r="R1177" s="140"/>
      <c r="S1177" s="140"/>
      <c r="T1177" s="140"/>
      <c r="U1177" s="140"/>
      <c r="V1177" s="140"/>
      <c r="W1177" s="140"/>
      <c r="X1177" s="140"/>
      <c r="Y1177" s="140"/>
      <c r="Z1177" s="140"/>
      <c r="AA1177" s="140"/>
      <c r="AB1177" s="140"/>
      <c r="AC1177" s="140"/>
      <c r="AD1177" s="140"/>
      <c r="AE1177" s="140"/>
      <c r="AF1177" s="140"/>
      <c r="AG1177" s="140"/>
      <c r="AH1177" s="140"/>
      <c r="AI1177" s="140"/>
      <c r="AJ1177" s="140"/>
      <c r="AK1177" s="140"/>
      <c r="AL1177" s="140"/>
      <c r="AM1177" s="140"/>
      <c r="AN1177" s="140"/>
      <c r="AO1177" s="140"/>
      <c r="AP1177" s="140"/>
      <c r="AQ1177" s="140"/>
      <c r="AR1177" s="140"/>
      <c r="AS1177" s="140"/>
      <c r="AT1177" s="140"/>
      <c r="AU1177" s="140"/>
      <c r="AV1177" s="140"/>
      <c r="AW1177" s="140"/>
      <c r="AX1177" s="140"/>
      <c r="AY1177" s="140"/>
      <c r="AZ1177" s="140"/>
      <c r="BA1177" s="140"/>
      <c r="BB1177" s="140"/>
      <c r="BC1177" s="140"/>
      <c r="BD1177" s="140"/>
      <c r="BE1177" s="140"/>
    </row>
    <row r="1178" spans="1:57" outlineLevel="1" x14ac:dyDescent="0.2">
      <c r="A1178" s="234">
        <f>'Faults data'!A1178</f>
        <v>1161</v>
      </c>
      <c r="B1178" s="320">
        <f>'Faults data'!B1178</f>
        <v>0</v>
      </c>
      <c r="C1178" s="223">
        <f>IFERROR(MATCH('Faults data'!F1178,Lists!$C$11:$C$14,0),0)</f>
        <v>0</v>
      </c>
      <c r="D1178" s="216">
        <f>VALUE('Faults data'!I1178)</f>
        <v>0</v>
      </c>
      <c r="E1178" s="224">
        <f t="shared" si="153"/>
        <v>0</v>
      </c>
      <c r="F1178" s="224">
        <f>'Faults data'!M1178</f>
        <v>0</v>
      </c>
      <c r="G1178" s="224" t="str">
        <f>IF('Faults data'!N1178=$G$17,$G$17,".")</f>
        <v>.</v>
      </c>
      <c r="H1178" s="224" t="str">
        <f>IF(ISNUMBER('Faults data'!L1178),'Faults data'!L1178,".")</f>
        <v>.</v>
      </c>
      <c r="I1178" s="224">
        <f>IF('Faults data'!S1178=Lists!$F$11,0,1)</f>
        <v>1</v>
      </c>
      <c r="J1178" s="240" t="str">
        <f t="shared" si="148"/>
        <v>.</v>
      </c>
      <c r="K1178" s="241"/>
      <c r="L1178" s="230" t="str">
        <f t="shared" si="149"/>
        <v>.</v>
      </c>
      <c r="M1178" s="231" t="str">
        <f t="shared" si="150"/>
        <v>.</v>
      </c>
      <c r="N1178" s="231" t="str">
        <f t="shared" si="151"/>
        <v>.</v>
      </c>
      <c r="O1178" s="231" t="str">
        <f t="shared" si="152"/>
        <v>.</v>
      </c>
      <c r="P1178" s="232" t="str">
        <f t="shared" si="154"/>
        <v>.</v>
      </c>
      <c r="Q1178" s="233" t="str">
        <f t="shared" si="155"/>
        <v>.</v>
      </c>
      <c r="R1178" s="140"/>
      <c r="S1178" s="140"/>
      <c r="T1178" s="140"/>
      <c r="U1178" s="140"/>
      <c r="V1178" s="140"/>
      <c r="W1178" s="140"/>
      <c r="X1178" s="140"/>
      <c r="Y1178" s="140"/>
      <c r="Z1178" s="140"/>
      <c r="AA1178" s="140"/>
      <c r="AB1178" s="140"/>
      <c r="AC1178" s="140"/>
      <c r="AD1178" s="140"/>
      <c r="AE1178" s="140"/>
      <c r="AF1178" s="140"/>
      <c r="AG1178" s="140"/>
      <c r="AH1178" s="140"/>
      <c r="AI1178" s="140"/>
      <c r="AJ1178" s="140"/>
      <c r="AK1178" s="140"/>
      <c r="AL1178" s="140"/>
      <c r="AM1178" s="140"/>
      <c r="AN1178" s="140"/>
      <c r="AO1178" s="140"/>
      <c r="AP1178" s="140"/>
      <c r="AQ1178" s="140"/>
      <c r="AR1178" s="140"/>
      <c r="AS1178" s="140"/>
      <c r="AT1178" s="140"/>
      <c r="AU1178" s="140"/>
      <c r="AV1178" s="140"/>
      <c r="AW1178" s="140"/>
      <c r="AX1178" s="140"/>
      <c r="AY1178" s="140"/>
      <c r="AZ1178" s="140"/>
      <c r="BA1178" s="140"/>
      <c r="BB1178" s="140"/>
      <c r="BC1178" s="140"/>
      <c r="BD1178" s="140"/>
      <c r="BE1178" s="140"/>
    </row>
    <row r="1179" spans="1:57" outlineLevel="1" x14ac:dyDescent="0.2">
      <c r="A1179" s="234">
        <f>'Faults data'!A1179</f>
        <v>1162</v>
      </c>
      <c r="B1179" s="320">
        <f>'Faults data'!B1179</f>
        <v>0</v>
      </c>
      <c r="C1179" s="223">
        <f>IFERROR(MATCH('Faults data'!F1179,Lists!$C$11:$C$14,0),0)</f>
        <v>0</v>
      </c>
      <c r="D1179" s="216">
        <f>VALUE('Faults data'!I1179)</f>
        <v>0</v>
      </c>
      <c r="E1179" s="224">
        <f t="shared" si="153"/>
        <v>0</v>
      </c>
      <c r="F1179" s="224">
        <f>'Faults data'!M1179</f>
        <v>0</v>
      </c>
      <c r="G1179" s="224" t="str">
        <f>IF('Faults data'!N1179=$G$17,$G$17,".")</f>
        <v>.</v>
      </c>
      <c r="H1179" s="224" t="str">
        <f>IF(ISNUMBER('Faults data'!L1179),'Faults data'!L1179,".")</f>
        <v>.</v>
      </c>
      <c r="I1179" s="224">
        <f>IF('Faults data'!S1179=Lists!$F$11,0,1)</f>
        <v>1</v>
      </c>
      <c r="J1179" s="240" t="str">
        <f t="shared" si="148"/>
        <v>.</v>
      </c>
      <c r="K1179" s="241"/>
      <c r="L1179" s="230" t="str">
        <f t="shared" si="149"/>
        <v>.</v>
      </c>
      <c r="M1179" s="231" t="str">
        <f t="shared" si="150"/>
        <v>.</v>
      </c>
      <c r="N1179" s="231" t="str">
        <f t="shared" si="151"/>
        <v>.</v>
      </c>
      <c r="O1179" s="231" t="str">
        <f t="shared" si="152"/>
        <v>.</v>
      </c>
      <c r="P1179" s="232" t="str">
        <f t="shared" si="154"/>
        <v>.</v>
      </c>
      <c r="Q1179" s="233" t="str">
        <f t="shared" si="155"/>
        <v>.</v>
      </c>
      <c r="R1179" s="140"/>
      <c r="S1179" s="140"/>
      <c r="T1179" s="140"/>
      <c r="U1179" s="140"/>
      <c r="V1179" s="140"/>
      <c r="W1179" s="140"/>
      <c r="X1179" s="140"/>
      <c r="Y1179" s="140"/>
      <c r="Z1179" s="140"/>
      <c r="AA1179" s="140"/>
      <c r="AB1179" s="140"/>
      <c r="AC1179" s="140"/>
      <c r="AD1179" s="140"/>
      <c r="AE1179" s="140"/>
      <c r="AF1179" s="140"/>
      <c r="AG1179" s="140"/>
      <c r="AH1179" s="140"/>
      <c r="AI1179" s="140"/>
      <c r="AJ1179" s="140"/>
      <c r="AK1179" s="140"/>
      <c r="AL1179" s="140"/>
      <c r="AM1179" s="140"/>
      <c r="AN1179" s="140"/>
      <c r="AO1179" s="140"/>
      <c r="AP1179" s="140"/>
      <c r="AQ1179" s="140"/>
      <c r="AR1179" s="140"/>
      <c r="AS1179" s="140"/>
      <c r="AT1179" s="140"/>
      <c r="AU1179" s="140"/>
      <c r="AV1179" s="140"/>
      <c r="AW1179" s="140"/>
      <c r="AX1179" s="140"/>
      <c r="AY1179" s="140"/>
      <c r="AZ1179" s="140"/>
      <c r="BA1179" s="140"/>
      <c r="BB1179" s="140"/>
      <c r="BC1179" s="140"/>
      <c r="BD1179" s="140"/>
      <c r="BE1179" s="140"/>
    </row>
    <row r="1180" spans="1:57" outlineLevel="1" x14ac:dyDescent="0.2">
      <c r="A1180" s="234">
        <f>'Faults data'!A1180</f>
        <v>1163</v>
      </c>
      <c r="B1180" s="320">
        <f>'Faults data'!B1180</f>
        <v>0</v>
      </c>
      <c r="C1180" s="223">
        <f>IFERROR(MATCH('Faults data'!F1180,Lists!$C$11:$C$14,0),0)</f>
        <v>0</v>
      </c>
      <c r="D1180" s="216">
        <f>VALUE('Faults data'!I1180)</f>
        <v>0</v>
      </c>
      <c r="E1180" s="224">
        <f t="shared" si="153"/>
        <v>0</v>
      </c>
      <c r="F1180" s="224">
        <f>'Faults data'!M1180</f>
        <v>0</v>
      </c>
      <c r="G1180" s="224" t="str">
        <f>IF('Faults data'!N1180=$G$17,$G$17,".")</f>
        <v>.</v>
      </c>
      <c r="H1180" s="224" t="str">
        <f>IF(ISNUMBER('Faults data'!L1180),'Faults data'!L1180,".")</f>
        <v>.</v>
      </c>
      <c r="I1180" s="224">
        <f>IF('Faults data'!S1180=Lists!$F$11,0,1)</f>
        <v>1</v>
      </c>
      <c r="J1180" s="240" t="str">
        <f t="shared" si="148"/>
        <v>.</v>
      </c>
      <c r="K1180" s="241"/>
      <c r="L1180" s="230" t="str">
        <f t="shared" si="149"/>
        <v>.</v>
      </c>
      <c r="M1180" s="231" t="str">
        <f t="shared" si="150"/>
        <v>.</v>
      </c>
      <c r="N1180" s="231" t="str">
        <f t="shared" si="151"/>
        <v>.</v>
      </c>
      <c r="O1180" s="231" t="str">
        <f t="shared" si="152"/>
        <v>.</v>
      </c>
      <c r="P1180" s="232" t="str">
        <f t="shared" si="154"/>
        <v>.</v>
      </c>
      <c r="Q1180" s="233" t="str">
        <f t="shared" si="155"/>
        <v>.</v>
      </c>
      <c r="R1180" s="140"/>
      <c r="S1180" s="140"/>
      <c r="T1180" s="140"/>
      <c r="U1180" s="140"/>
      <c r="V1180" s="140"/>
      <c r="W1180" s="140"/>
      <c r="X1180" s="140"/>
      <c r="Y1180" s="140"/>
      <c r="Z1180" s="140"/>
      <c r="AA1180" s="140"/>
      <c r="AB1180" s="140"/>
      <c r="AC1180" s="140"/>
      <c r="AD1180" s="140"/>
      <c r="AE1180" s="140"/>
      <c r="AF1180" s="140"/>
      <c r="AG1180" s="140"/>
      <c r="AH1180" s="140"/>
      <c r="AI1180" s="140"/>
      <c r="AJ1180" s="140"/>
      <c r="AK1180" s="140"/>
      <c r="AL1180" s="140"/>
      <c r="AM1180" s="140"/>
      <c r="AN1180" s="140"/>
      <c r="AO1180" s="140"/>
      <c r="AP1180" s="140"/>
      <c r="AQ1180" s="140"/>
      <c r="AR1180" s="140"/>
      <c r="AS1180" s="140"/>
      <c r="AT1180" s="140"/>
      <c r="AU1180" s="140"/>
      <c r="AV1180" s="140"/>
      <c r="AW1180" s="140"/>
      <c r="AX1180" s="140"/>
      <c r="AY1180" s="140"/>
      <c r="AZ1180" s="140"/>
      <c r="BA1180" s="140"/>
      <c r="BB1180" s="140"/>
      <c r="BC1180" s="140"/>
      <c r="BD1180" s="140"/>
      <c r="BE1180" s="140"/>
    </row>
    <row r="1181" spans="1:57" outlineLevel="1" x14ac:dyDescent="0.2">
      <c r="A1181" s="234">
        <f>'Faults data'!A1181</f>
        <v>1164</v>
      </c>
      <c r="B1181" s="320">
        <f>'Faults data'!B1181</f>
        <v>0</v>
      </c>
      <c r="C1181" s="223">
        <f>IFERROR(MATCH('Faults data'!F1181,Lists!$C$11:$C$14,0),0)</f>
        <v>0</v>
      </c>
      <c r="D1181" s="216">
        <f>VALUE('Faults data'!I1181)</f>
        <v>0</v>
      </c>
      <c r="E1181" s="224">
        <f t="shared" si="153"/>
        <v>0</v>
      </c>
      <c r="F1181" s="224">
        <f>'Faults data'!M1181</f>
        <v>0</v>
      </c>
      <c r="G1181" s="224" t="str">
        <f>IF('Faults data'!N1181=$G$17,$G$17,".")</f>
        <v>.</v>
      </c>
      <c r="H1181" s="224" t="str">
        <f>IF(ISNUMBER('Faults data'!L1181),'Faults data'!L1181,".")</f>
        <v>.</v>
      </c>
      <c r="I1181" s="224">
        <f>IF('Faults data'!S1181=Lists!$F$11,0,1)</f>
        <v>1</v>
      </c>
      <c r="J1181" s="240" t="str">
        <f t="shared" si="148"/>
        <v>.</v>
      </c>
      <c r="K1181" s="241"/>
      <c r="L1181" s="230" t="str">
        <f t="shared" si="149"/>
        <v>.</v>
      </c>
      <c r="M1181" s="231" t="str">
        <f t="shared" si="150"/>
        <v>.</v>
      </c>
      <c r="N1181" s="231" t="str">
        <f t="shared" si="151"/>
        <v>.</v>
      </c>
      <c r="O1181" s="231" t="str">
        <f t="shared" si="152"/>
        <v>.</v>
      </c>
      <c r="P1181" s="232" t="str">
        <f t="shared" si="154"/>
        <v>.</v>
      </c>
      <c r="Q1181" s="233" t="str">
        <f t="shared" si="155"/>
        <v>.</v>
      </c>
      <c r="R1181" s="140"/>
      <c r="S1181" s="140"/>
      <c r="T1181" s="140"/>
      <c r="U1181" s="140"/>
      <c r="V1181" s="140"/>
      <c r="W1181" s="140"/>
      <c r="X1181" s="140"/>
      <c r="Y1181" s="140"/>
      <c r="Z1181" s="140"/>
      <c r="AA1181" s="140"/>
      <c r="AB1181" s="140"/>
      <c r="AC1181" s="140"/>
      <c r="AD1181" s="140"/>
      <c r="AE1181" s="140"/>
      <c r="AF1181" s="140"/>
      <c r="AG1181" s="140"/>
      <c r="AH1181" s="140"/>
      <c r="AI1181" s="140"/>
      <c r="AJ1181" s="140"/>
      <c r="AK1181" s="140"/>
      <c r="AL1181" s="140"/>
      <c r="AM1181" s="140"/>
      <c r="AN1181" s="140"/>
      <c r="AO1181" s="140"/>
      <c r="AP1181" s="140"/>
      <c r="AQ1181" s="140"/>
      <c r="AR1181" s="140"/>
      <c r="AS1181" s="140"/>
      <c r="AT1181" s="140"/>
      <c r="AU1181" s="140"/>
      <c r="AV1181" s="140"/>
      <c r="AW1181" s="140"/>
      <c r="AX1181" s="140"/>
      <c r="AY1181" s="140"/>
      <c r="AZ1181" s="140"/>
      <c r="BA1181" s="140"/>
      <c r="BB1181" s="140"/>
      <c r="BC1181" s="140"/>
      <c r="BD1181" s="140"/>
      <c r="BE1181" s="140"/>
    </row>
    <row r="1182" spans="1:57" outlineLevel="1" x14ac:dyDescent="0.2">
      <c r="A1182" s="234">
        <f>'Faults data'!A1182</f>
        <v>1165</v>
      </c>
      <c r="B1182" s="320">
        <f>'Faults data'!B1182</f>
        <v>0</v>
      </c>
      <c r="C1182" s="223">
        <f>IFERROR(MATCH('Faults data'!F1182,Lists!$C$11:$C$14,0),0)</f>
        <v>0</v>
      </c>
      <c r="D1182" s="216">
        <f>VALUE('Faults data'!I1182)</f>
        <v>0</v>
      </c>
      <c r="E1182" s="224">
        <f t="shared" si="153"/>
        <v>0</v>
      </c>
      <c r="F1182" s="224">
        <f>'Faults data'!M1182</f>
        <v>0</v>
      </c>
      <c r="G1182" s="224" t="str">
        <f>IF('Faults data'!N1182=$G$17,$G$17,".")</f>
        <v>.</v>
      </c>
      <c r="H1182" s="224" t="str">
        <f>IF(ISNUMBER('Faults data'!L1182),'Faults data'!L1182,".")</f>
        <v>.</v>
      </c>
      <c r="I1182" s="224">
        <f>IF('Faults data'!S1182=Lists!$F$11,0,1)</f>
        <v>1</v>
      </c>
      <c r="J1182" s="240" t="str">
        <f t="shared" si="148"/>
        <v>.</v>
      </c>
      <c r="K1182" s="241"/>
      <c r="L1182" s="230" t="str">
        <f t="shared" si="149"/>
        <v>.</v>
      </c>
      <c r="M1182" s="231" t="str">
        <f t="shared" si="150"/>
        <v>.</v>
      </c>
      <c r="N1182" s="231" t="str">
        <f t="shared" si="151"/>
        <v>.</v>
      </c>
      <c r="O1182" s="231" t="str">
        <f t="shared" si="152"/>
        <v>.</v>
      </c>
      <c r="P1182" s="232" t="str">
        <f t="shared" si="154"/>
        <v>.</v>
      </c>
      <c r="Q1182" s="233" t="str">
        <f t="shared" si="155"/>
        <v>.</v>
      </c>
      <c r="R1182" s="140"/>
      <c r="S1182" s="140"/>
      <c r="T1182" s="140"/>
      <c r="U1182" s="140"/>
      <c r="V1182" s="140"/>
      <c r="W1182" s="140"/>
      <c r="X1182" s="140"/>
      <c r="Y1182" s="140"/>
      <c r="Z1182" s="140"/>
      <c r="AA1182" s="140"/>
      <c r="AB1182" s="140"/>
      <c r="AC1182" s="140"/>
      <c r="AD1182" s="140"/>
      <c r="AE1182" s="140"/>
      <c r="AF1182" s="140"/>
      <c r="AG1182" s="140"/>
      <c r="AH1182" s="140"/>
      <c r="AI1182" s="140"/>
      <c r="AJ1182" s="140"/>
      <c r="AK1182" s="140"/>
      <c r="AL1182" s="140"/>
      <c r="AM1182" s="140"/>
      <c r="AN1182" s="140"/>
      <c r="AO1182" s="140"/>
      <c r="AP1182" s="140"/>
      <c r="AQ1182" s="140"/>
      <c r="AR1182" s="140"/>
      <c r="AS1182" s="140"/>
      <c r="AT1182" s="140"/>
      <c r="AU1182" s="140"/>
      <c r="AV1182" s="140"/>
      <c r="AW1182" s="140"/>
      <c r="AX1182" s="140"/>
      <c r="AY1182" s="140"/>
      <c r="AZ1182" s="140"/>
      <c r="BA1182" s="140"/>
      <c r="BB1182" s="140"/>
      <c r="BC1182" s="140"/>
      <c r="BD1182" s="140"/>
      <c r="BE1182" s="140"/>
    </row>
    <row r="1183" spans="1:57" outlineLevel="1" x14ac:dyDescent="0.2">
      <c r="A1183" s="234">
        <f>'Faults data'!A1183</f>
        <v>1166</v>
      </c>
      <c r="B1183" s="320">
        <f>'Faults data'!B1183</f>
        <v>0</v>
      </c>
      <c r="C1183" s="223">
        <f>IFERROR(MATCH('Faults data'!F1183,Lists!$C$11:$C$14,0),0)</f>
        <v>0</v>
      </c>
      <c r="D1183" s="216">
        <f>VALUE('Faults data'!I1183)</f>
        <v>0</v>
      </c>
      <c r="E1183" s="224">
        <f t="shared" si="153"/>
        <v>0</v>
      </c>
      <c r="F1183" s="224">
        <f>'Faults data'!M1183</f>
        <v>0</v>
      </c>
      <c r="G1183" s="224" t="str">
        <f>IF('Faults data'!N1183=$G$17,$G$17,".")</f>
        <v>.</v>
      </c>
      <c r="H1183" s="224" t="str">
        <f>IF(ISNUMBER('Faults data'!L1183),'Faults data'!L1183,".")</f>
        <v>.</v>
      </c>
      <c r="I1183" s="224">
        <f>IF('Faults data'!S1183=Lists!$F$11,0,1)</f>
        <v>1</v>
      </c>
      <c r="J1183" s="240" t="str">
        <f t="shared" si="148"/>
        <v>.</v>
      </c>
      <c r="K1183" s="241"/>
      <c r="L1183" s="230" t="str">
        <f t="shared" si="149"/>
        <v>.</v>
      </c>
      <c r="M1183" s="231" t="str">
        <f t="shared" si="150"/>
        <v>.</v>
      </c>
      <c r="N1183" s="231" t="str">
        <f t="shared" si="151"/>
        <v>.</v>
      </c>
      <c r="O1183" s="231" t="str">
        <f t="shared" si="152"/>
        <v>.</v>
      </c>
      <c r="P1183" s="232" t="str">
        <f t="shared" si="154"/>
        <v>.</v>
      </c>
      <c r="Q1183" s="233" t="str">
        <f t="shared" si="155"/>
        <v>.</v>
      </c>
      <c r="R1183" s="140"/>
      <c r="S1183" s="140"/>
      <c r="T1183" s="140"/>
      <c r="U1183" s="140"/>
      <c r="V1183" s="140"/>
      <c r="W1183" s="140"/>
      <c r="X1183" s="140"/>
      <c r="Y1183" s="140"/>
      <c r="Z1183" s="140"/>
      <c r="AA1183" s="140"/>
      <c r="AB1183" s="140"/>
      <c r="AC1183" s="140"/>
      <c r="AD1183" s="140"/>
      <c r="AE1183" s="140"/>
      <c r="AF1183" s="140"/>
      <c r="AG1183" s="140"/>
      <c r="AH1183" s="140"/>
      <c r="AI1183" s="140"/>
      <c r="AJ1183" s="140"/>
      <c r="AK1183" s="140"/>
      <c r="AL1183" s="140"/>
      <c r="AM1183" s="140"/>
      <c r="AN1183" s="140"/>
      <c r="AO1183" s="140"/>
      <c r="AP1183" s="140"/>
      <c r="AQ1183" s="140"/>
      <c r="AR1183" s="140"/>
      <c r="AS1183" s="140"/>
      <c r="AT1183" s="140"/>
      <c r="AU1183" s="140"/>
      <c r="AV1183" s="140"/>
      <c r="AW1183" s="140"/>
      <c r="AX1183" s="140"/>
      <c r="AY1183" s="140"/>
      <c r="AZ1183" s="140"/>
      <c r="BA1183" s="140"/>
      <c r="BB1183" s="140"/>
      <c r="BC1183" s="140"/>
      <c r="BD1183" s="140"/>
      <c r="BE1183" s="140"/>
    </row>
    <row r="1184" spans="1:57" outlineLevel="1" x14ac:dyDescent="0.2">
      <c r="A1184" s="234">
        <f>'Faults data'!A1184</f>
        <v>1167</v>
      </c>
      <c r="B1184" s="320">
        <f>'Faults data'!B1184</f>
        <v>0</v>
      </c>
      <c r="C1184" s="223">
        <f>IFERROR(MATCH('Faults data'!F1184,Lists!$C$11:$C$14,0),0)</f>
        <v>0</v>
      </c>
      <c r="D1184" s="216">
        <f>VALUE('Faults data'!I1184)</f>
        <v>0</v>
      </c>
      <c r="E1184" s="224">
        <f t="shared" si="153"/>
        <v>0</v>
      </c>
      <c r="F1184" s="224">
        <f>'Faults data'!M1184</f>
        <v>0</v>
      </c>
      <c r="G1184" s="224" t="str">
        <f>IF('Faults data'!N1184=$G$17,$G$17,".")</f>
        <v>.</v>
      </c>
      <c r="H1184" s="224" t="str">
        <f>IF(ISNUMBER('Faults data'!L1184),'Faults data'!L1184,".")</f>
        <v>.</v>
      </c>
      <c r="I1184" s="224">
        <f>IF('Faults data'!S1184=Lists!$F$11,0,1)</f>
        <v>1</v>
      </c>
      <c r="J1184" s="240" t="str">
        <f t="shared" si="148"/>
        <v>.</v>
      </c>
      <c r="K1184" s="241"/>
      <c r="L1184" s="230" t="str">
        <f t="shared" si="149"/>
        <v>.</v>
      </c>
      <c r="M1184" s="231" t="str">
        <f t="shared" si="150"/>
        <v>.</v>
      </c>
      <c r="N1184" s="231" t="str">
        <f t="shared" si="151"/>
        <v>.</v>
      </c>
      <c r="O1184" s="231" t="str">
        <f t="shared" si="152"/>
        <v>.</v>
      </c>
      <c r="P1184" s="232" t="str">
        <f t="shared" si="154"/>
        <v>.</v>
      </c>
      <c r="Q1184" s="233" t="str">
        <f t="shared" si="155"/>
        <v>.</v>
      </c>
      <c r="R1184" s="140"/>
      <c r="S1184" s="140"/>
      <c r="T1184" s="140"/>
      <c r="U1184" s="140"/>
      <c r="V1184" s="140"/>
      <c r="W1184" s="140"/>
      <c r="X1184" s="140"/>
      <c r="Y1184" s="140"/>
      <c r="Z1184" s="140"/>
      <c r="AA1184" s="140"/>
      <c r="AB1184" s="140"/>
      <c r="AC1184" s="140"/>
      <c r="AD1184" s="140"/>
      <c r="AE1184" s="140"/>
      <c r="AF1184" s="140"/>
      <c r="AG1184" s="140"/>
      <c r="AH1184" s="140"/>
      <c r="AI1184" s="140"/>
      <c r="AJ1184" s="140"/>
      <c r="AK1184" s="140"/>
      <c r="AL1184" s="140"/>
      <c r="AM1184" s="140"/>
      <c r="AN1184" s="140"/>
      <c r="AO1184" s="140"/>
      <c r="AP1184" s="140"/>
      <c r="AQ1184" s="140"/>
      <c r="AR1184" s="140"/>
      <c r="AS1184" s="140"/>
      <c r="AT1184" s="140"/>
      <c r="AU1184" s="140"/>
      <c r="AV1184" s="140"/>
      <c r="AW1184" s="140"/>
      <c r="AX1184" s="140"/>
      <c r="AY1184" s="140"/>
      <c r="AZ1184" s="140"/>
      <c r="BA1184" s="140"/>
      <c r="BB1184" s="140"/>
      <c r="BC1184" s="140"/>
      <c r="BD1184" s="140"/>
      <c r="BE1184" s="140"/>
    </row>
    <row r="1185" spans="1:57" outlineLevel="1" x14ac:dyDescent="0.2">
      <c r="A1185" s="234">
        <f>'Faults data'!A1185</f>
        <v>1168</v>
      </c>
      <c r="B1185" s="320">
        <f>'Faults data'!B1185</f>
        <v>0</v>
      </c>
      <c r="C1185" s="223">
        <f>IFERROR(MATCH('Faults data'!F1185,Lists!$C$11:$C$14,0),0)</f>
        <v>0</v>
      </c>
      <c r="D1185" s="216">
        <f>VALUE('Faults data'!I1185)</f>
        <v>0</v>
      </c>
      <c r="E1185" s="224">
        <f t="shared" si="153"/>
        <v>0</v>
      </c>
      <c r="F1185" s="224">
        <f>'Faults data'!M1185</f>
        <v>0</v>
      </c>
      <c r="G1185" s="224" t="str">
        <f>IF('Faults data'!N1185=$G$17,$G$17,".")</f>
        <v>.</v>
      </c>
      <c r="H1185" s="224" t="str">
        <f>IF(ISNUMBER('Faults data'!L1185),'Faults data'!L1185,".")</f>
        <v>.</v>
      </c>
      <c r="I1185" s="224">
        <f>IF('Faults data'!S1185=Lists!$F$11,0,1)</f>
        <v>1</v>
      </c>
      <c r="J1185" s="240" t="str">
        <f t="shared" si="148"/>
        <v>.</v>
      </c>
      <c r="K1185" s="241"/>
      <c r="L1185" s="230" t="str">
        <f t="shared" si="149"/>
        <v>.</v>
      </c>
      <c r="M1185" s="231" t="str">
        <f t="shared" si="150"/>
        <v>.</v>
      </c>
      <c r="N1185" s="231" t="str">
        <f t="shared" si="151"/>
        <v>.</v>
      </c>
      <c r="O1185" s="231" t="str">
        <f t="shared" si="152"/>
        <v>.</v>
      </c>
      <c r="P1185" s="232" t="str">
        <f t="shared" si="154"/>
        <v>.</v>
      </c>
      <c r="Q1185" s="233" t="str">
        <f t="shared" si="155"/>
        <v>.</v>
      </c>
      <c r="R1185" s="140"/>
      <c r="S1185" s="140"/>
      <c r="T1185" s="140"/>
      <c r="U1185" s="140"/>
      <c r="V1185" s="140"/>
      <c r="W1185" s="140"/>
      <c r="X1185" s="140"/>
      <c r="Y1185" s="140"/>
      <c r="Z1185" s="140"/>
      <c r="AA1185" s="140"/>
      <c r="AB1185" s="140"/>
      <c r="AC1185" s="140"/>
      <c r="AD1185" s="140"/>
      <c r="AE1185" s="140"/>
      <c r="AF1185" s="140"/>
      <c r="AG1185" s="140"/>
      <c r="AH1185" s="140"/>
      <c r="AI1185" s="140"/>
      <c r="AJ1185" s="140"/>
      <c r="AK1185" s="140"/>
      <c r="AL1185" s="140"/>
      <c r="AM1185" s="140"/>
      <c r="AN1185" s="140"/>
      <c r="AO1185" s="140"/>
      <c r="AP1185" s="140"/>
      <c r="AQ1185" s="140"/>
      <c r="AR1185" s="140"/>
      <c r="AS1185" s="140"/>
      <c r="AT1185" s="140"/>
      <c r="AU1185" s="140"/>
      <c r="AV1185" s="140"/>
      <c r="AW1185" s="140"/>
      <c r="AX1185" s="140"/>
      <c r="AY1185" s="140"/>
      <c r="AZ1185" s="140"/>
      <c r="BA1185" s="140"/>
      <c r="BB1185" s="140"/>
      <c r="BC1185" s="140"/>
      <c r="BD1185" s="140"/>
      <c r="BE1185" s="140"/>
    </row>
    <row r="1186" spans="1:57" outlineLevel="1" x14ac:dyDescent="0.2">
      <c r="A1186" s="234">
        <f>'Faults data'!A1186</f>
        <v>1169</v>
      </c>
      <c r="B1186" s="320">
        <f>'Faults data'!B1186</f>
        <v>0</v>
      </c>
      <c r="C1186" s="223">
        <f>IFERROR(MATCH('Faults data'!F1186,Lists!$C$11:$C$14,0),0)</f>
        <v>0</v>
      </c>
      <c r="D1186" s="216">
        <f>VALUE('Faults data'!I1186)</f>
        <v>0</v>
      </c>
      <c r="E1186" s="224">
        <f t="shared" si="153"/>
        <v>0</v>
      </c>
      <c r="F1186" s="224">
        <f>'Faults data'!M1186</f>
        <v>0</v>
      </c>
      <c r="G1186" s="224" t="str">
        <f>IF('Faults data'!N1186=$G$17,$G$17,".")</f>
        <v>.</v>
      </c>
      <c r="H1186" s="224" t="str">
        <f>IF(ISNUMBER('Faults data'!L1186),'Faults data'!L1186,".")</f>
        <v>.</v>
      </c>
      <c r="I1186" s="224">
        <f>IF('Faults data'!S1186=Lists!$F$11,0,1)</f>
        <v>1</v>
      </c>
      <c r="J1186" s="240" t="str">
        <f t="shared" si="148"/>
        <v>.</v>
      </c>
      <c r="K1186" s="241"/>
      <c r="L1186" s="230" t="str">
        <f t="shared" si="149"/>
        <v>.</v>
      </c>
      <c r="M1186" s="231" t="str">
        <f t="shared" si="150"/>
        <v>.</v>
      </c>
      <c r="N1186" s="231" t="str">
        <f t="shared" si="151"/>
        <v>.</v>
      </c>
      <c r="O1186" s="231" t="str">
        <f t="shared" si="152"/>
        <v>.</v>
      </c>
      <c r="P1186" s="232" t="str">
        <f t="shared" si="154"/>
        <v>.</v>
      </c>
      <c r="Q1186" s="233" t="str">
        <f t="shared" si="155"/>
        <v>.</v>
      </c>
      <c r="R1186" s="140"/>
      <c r="S1186" s="140"/>
      <c r="T1186" s="140"/>
      <c r="U1186" s="140"/>
      <c r="V1186" s="140"/>
      <c r="W1186" s="140"/>
      <c r="X1186" s="140"/>
      <c r="Y1186" s="140"/>
      <c r="Z1186" s="140"/>
      <c r="AA1186" s="140"/>
      <c r="AB1186" s="140"/>
      <c r="AC1186" s="140"/>
      <c r="AD1186" s="140"/>
      <c r="AE1186" s="140"/>
      <c r="AF1186" s="140"/>
      <c r="AG1186" s="140"/>
      <c r="AH1186" s="140"/>
      <c r="AI1186" s="140"/>
      <c r="AJ1186" s="140"/>
      <c r="AK1186" s="140"/>
      <c r="AL1186" s="140"/>
      <c r="AM1186" s="140"/>
      <c r="AN1186" s="140"/>
      <c r="AO1186" s="140"/>
      <c r="AP1186" s="140"/>
      <c r="AQ1186" s="140"/>
      <c r="AR1186" s="140"/>
      <c r="AS1186" s="140"/>
      <c r="AT1186" s="140"/>
      <c r="AU1186" s="140"/>
      <c r="AV1186" s="140"/>
      <c r="AW1186" s="140"/>
      <c r="AX1186" s="140"/>
      <c r="AY1186" s="140"/>
      <c r="AZ1186" s="140"/>
      <c r="BA1186" s="140"/>
      <c r="BB1186" s="140"/>
      <c r="BC1186" s="140"/>
      <c r="BD1186" s="140"/>
      <c r="BE1186" s="140"/>
    </row>
    <row r="1187" spans="1:57" outlineLevel="1" x14ac:dyDescent="0.2">
      <c r="A1187" s="234">
        <f>'Faults data'!A1187</f>
        <v>1170</v>
      </c>
      <c r="B1187" s="320">
        <f>'Faults data'!B1187</f>
        <v>0</v>
      </c>
      <c r="C1187" s="223">
        <f>IFERROR(MATCH('Faults data'!F1187,Lists!$C$11:$C$14,0),0)</f>
        <v>0</v>
      </c>
      <c r="D1187" s="216">
        <f>VALUE('Faults data'!I1187)</f>
        <v>0</v>
      </c>
      <c r="E1187" s="224">
        <f t="shared" si="153"/>
        <v>0</v>
      </c>
      <c r="F1187" s="224">
        <f>'Faults data'!M1187</f>
        <v>0</v>
      </c>
      <c r="G1187" s="224" t="str">
        <f>IF('Faults data'!N1187=$G$17,$G$17,".")</f>
        <v>.</v>
      </c>
      <c r="H1187" s="224" t="str">
        <f>IF(ISNUMBER('Faults data'!L1187),'Faults data'!L1187,".")</f>
        <v>.</v>
      </c>
      <c r="I1187" s="224">
        <f>IF('Faults data'!S1187=Lists!$F$11,0,1)</f>
        <v>1</v>
      </c>
      <c r="J1187" s="240" t="str">
        <f t="shared" si="148"/>
        <v>.</v>
      </c>
      <c r="K1187" s="241"/>
      <c r="L1187" s="230" t="str">
        <f t="shared" si="149"/>
        <v>.</v>
      </c>
      <c r="M1187" s="231" t="str">
        <f t="shared" si="150"/>
        <v>.</v>
      </c>
      <c r="N1187" s="231" t="str">
        <f t="shared" si="151"/>
        <v>.</v>
      </c>
      <c r="O1187" s="231" t="str">
        <f t="shared" si="152"/>
        <v>.</v>
      </c>
      <c r="P1187" s="232" t="str">
        <f t="shared" si="154"/>
        <v>.</v>
      </c>
      <c r="Q1187" s="233" t="str">
        <f t="shared" si="155"/>
        <v>.</v>
      </c>
      <c r="R1187" s="140"/>
      <c r="S1187" s="140"/>
      <c r="T1187" s="140"/>
      <c r="U1187" s="140"/>
      <c r="V1187" s="140"/>
      <c r="W1187" s="140"/>
      <c r="X1187" s="140"/>
      <c r="Y1187" s="140"/>
      <c r="Z1187" s="140"/>
      <c r="AA1187" s="140"/>
      <c r="AB1187" s="140"/>
      <c r="AC1187" s="140"/>
      <c r="AD1187" s="140"/>
      <c r="AE1187" s="140"/>
      <c r="AF1187" s="140"/>
      <c r="AG1187" s="140"/>
      <c r="AH1187" s="140"/>
      <c r="AI1187" s="140"/>
      <c r="AJ1187" s="140"/>
      <c r="AK1187" s="140"/>
      <c r="AL1187" s="140"/>
      <c r="AM1187" s="140"/>
      <c r="AN1187" s="140"/>
      <c r="AO1187" s="140"/>
      <c r="AP1187" s="140"/>
      <c r="AQ1187" s="140"/>
      <c r="AR1187" s="140"/>
      <c r="AS1187" s="140"/>
      <c r="AT1187" s="140"/>
      <c r="AU1187" s="140"/>
      <c r="AV1187" s="140"/>
      <c r="AW1187" s="140"/>
      <c r="AX1187" s="140"/>
      <c r="AY1187" s="140"/>
      <c r="AZ1187" s="140"/>
      <c r="BA1187" s="140"/>
      <c r="BB1187" s="140"/>
      <c r="BC1187" s="140"/>
      <c r="BD1187" s="140"/>
      <c r="BE1187" s="140"/>
    </row>
    <row r="1188" spans="1:57" outlineLevel="1" x14ac:dyDescent="0.2">
      <c r="A1188" s="234">
        <f>'Faults data'!A1188</f>
        <v>1171</v>
      </c>
      <c r="B1188" s="320">
        <f>'Faults data'!B1188</f>
        <v>0</v>
      </c>
      <c r="C1188" s="223">
        <f>IFERROR(MATCH('Faults data'!F1188,Lists!$C$11:$C$14,0),0)</f>
        <v>0</v>
      </c>
      <c r="D1188" s="216">
        <f>VALUE('Faults data'!I1188)</f>
        <v>0</v>
      </c>
      <c r="E1188" s="224">
        <f t="shared" si="153"/>
        <v>0</v>
      </c>
      <c r="F1188" s="224">
        <f>'Faults data'!M1188</f>
        <v>0</v>
      </c>
      <c r="G1188" s="224" t="str">
        <f>IF('Faults data'!N1188=$G$17,$G$17,".")</f>
        <v>.</v>
      </c>
      <c r="H1188" s="224" t="str">
        <f>IF(ISNUMBER('Faults data'!L1188),'Faults data'!L1188,".")</f>
        <v>.</v>
      </c>
      <c r="I1188" s="224">
        <f>IF('Faults data'!S1188=Lists!$F$11,0,1)</f>
        <v>1</v>
      </c>
      <c r="J1188" s="240" t="str">
        <f t="shared" si="148"/>
        <v>.</v>
      </c>
      <c r="K1188" s="241"/>
      <c r="L1188" s="230" t="str">
        <f t="shared" si="149"/>
        <v>.</v>
      </c>
      <c r="M1188" s="231" t="str">
        <f t="shared" si="150"/>
        <v>.</v>
      </c>
      <c r="N1188" s="231" t="str">
        <f t="shared" si="151"/>
        <v>.</v>
      </c>
      <c r="O1188" s="231" t="str">
        <f t="shared" si="152"/>
        <v>.</v>
      </c>
      <c r="P1188" s="232" t="str">
        <f t="shared" si="154"/>
        <v>.</v>
      </c>
      <c r="Q1188" s="233" t="str">
        <f t="shared" si="155"/>
        <v>.</v>
      </c>
      <c r="R1188" s="140"/>
      <c r="S1188" s="140"/>
      <c r="T1188" s="140"/>
      <c r="U1188" s="140"/>
      <c r="V1188" s="140"/>
      <c r="W1188" s="140"/>
      <c r="X1188" s="140"/>
      <c r="Y1188" s="140"/>
      <c r="Z1188" s="140"/>
      <c r="AA1188" s="140"/>
      <c r="AB1188" s="140"/>
      <c r="AC1188" s="140"/>
      <c r="AD1188" s="140"/>
      <c r="AE1188" s="140"/>
      <c r="AF1188" s="140"/>
      <c r="AG1188" s="140"/>
      <c r="AH1188" s="140"/>
      <c r="AI1188" s="140"/>
      <c r="AJ1188" s="140"/>
      <c r="AK1188" s="140"/>
      <c r="AL1188" s="140"/>
      <c r="AM1188" s="140"/>
      <c r="AN1188" s="140"/>
      <c r="AO1188" s="140"/>
      <c r="AP1188" s="140"/>
      <c r="AQ1188" s="140"/>
      <c r="AR1188" s="140"/>
      <c r="AS1188" s="140"/>
      <c r="AT1188" s="140"/>
      <c r="AU1188" s="140"/>
      <c r="AV1188" s="140"/>
      <c r="AW1188" s="140"/>
      <c r="AX1188" s="140"/>
      <c r="AY1188" s="140"/>
      <c r="AZ1188" s="140"/>
      <c r="BA1188" s="140"/>
      <c r="BB1188" s="140"/>
      <c r="BC1188" s="140"/>
      <c r="BD1188" s="140"/>
      <c r="BE1188" s="140"/>
    </row>
    <row r="1189" spans="1:57" outlineLevel="1" x14ac:dyDescent="0.2">
      <c r="A1189" s="234">
        <f>'Faults data'!A1189</f>
        <v>1172</v>
      </c>
      <c r="B1189" s="320">
        <f>'Faults data'!B1189</f>
        <v>0</v>
      </c>
      <c r="C1189" s="223">
        <f>IFERROR(MATCH('Faults data'!F1189,Lists!$C$11:$C$14,0),0)</f>
        <v>0</v>
      </c>
      <c r="D1189" s="216">
        <f>VALUE('Faults data'!I1189)</f>
        <v>0</v>
      </c>
      <c r="E1189" s="224">
        <f t="shared" si="153"/>
        <v>0</v>
      </c>
      <c r="F1189" s="224">
        <f>'Faults data'!M1189</f>
        <v>0</v>
      </c>
      <c r="G1189" s="224" t="str">
        <f>IF('Faults data'!N1189=$G$17,$G$17,".")</f>
        <v>.</v>
      </c>
      <c r="H1189" s="224" t="str">
        <f>IF(ISNUMBER('Faults data'!L1189),'Faults data'!L1189,".")</f>
        <v>.</v>
      </c>
      <c r="I1189" s="224">
        <f>IF('Faults data'!S1189=Lists!$F$11,0,1)</f>
        <v>1</v>
      </c>
      <c r="J1189" s="240" t="str">
        <f t="shared" si="148"/>
        <v>.</v>
      </c>
      <c r="K1189" s="241"/>
      <c r="L1189" s="230" t="str">
        <f t="shared" si="149"/>
        <v>.</v>
      </c>
      <c r="M1189" s="231" t="str">
        <f t="shared" si="150"/>
        <v>.</v>
      </c>
      <c r="N1189" s="231" t="str">
        <f t="shared" si="151"/>
        <v>.</v>
      </c>
      <c r="O1189" s="231" t="str">
        <f t="shared" si="152"/>
        <v>.</v>
      </c>
      <c r="P1189" s="232" t="str">
        <f t="shared" si="154"/>
        <v>.</v>
      </c>
      <c r="Q1189" s="233" t="str">
        <f t="shared" si="155"/>
        <v>.</v>
      </c>
      <c r="R1189" s="140"/>
      <c r="S1189" s="140"/>
      <c r="T1189" s="140"/>
      <c r="U1189" s="140"/>
      <c r="V1189" s="140"/>
      <c r="W1189" s="140"/>
      <c r="X1189" s="140"/>
      <c r="Y1189" s="140"/>
      <c r="Z1189" s="140"/>
      <c r="AA1189" s="140"/>
      <c r="AB1189" s="140"/>
      <c r="AC1189" s="140"/>
      <c r="AD1189" s="140"/>
      <c r="AE1189" s="140"/>
      <c r="AF1189" s="140"/>
      <c r="AG1189" s="140"/>
      <c r="AH1189" s="140"/>
      <c r="AI1189" s="140"/>
      <c r="AJ1189" s="140"/>
      <c r="AK1189" s="140"/>
      <c r="AL1189" s="140"/>
      <c r="AM1189" s="140"/>
      <c r="AN1189" s="140"/>
      <c r="AO1189" s="140"/>
      <c r="AP1189" s="140"/>
      <c r="AQ1189" s="140"/>
      <c r="AR1189" s="140"/>
      <c r="AS1189" s="140"/>
      <c r="AT1189" s="140"/>
      <c r="AU1189" s="140"/>
      <c r="AV1189" s="140"/>
      <c r="AW1189" s="140"/>
      <c r="AX1189" s="140"/>
      <c r="AY1189" s="140"/>
      <c r="AZ1189" s="140"/>
      <c r="BA1189" s="140"/>
      <c r="BB1189" s="140"/>
      <c r="BC1189" s="140"/>
      <c r="BD1189" s="140"/>
      <c r="BE1189" s="140"/>
    </row>
    <row r="1190" spans="1:57" outlineLevel="1" x14ac:dyDescent="0.2">
      <c r="A1190" s="234">
        <f>'Faults data'!A1190</f>
        <v>1173</v>
      </c>
      <c r="B1190" s="320">
        <f>'Faults data'!B1190</f>
        <v>0</v>
      </c>
      <c r="C1190" s="223">
        <f>IFERROR(MATCH('Faults data'!F1190,Lists!$C$11:$C$14,0),0)</f>
        <v>0</v>
      </c>
      <c r="D1190" s="216">
        <f>VALUE('Faults data'!I1190)</f>
        <v>0</v>
      </c>
      <c r="E1190" s="224">
        <f t="shared" si="153"/>
        <v>0</v>
      </c>
      <c r="F1190" s="224">
        <f>'Faults data'!M1190</f>
        <v>0</v>
      </c>
      <c r="G1190" s="224" t="str">
        <f>IF('Faults data'!N1190=$G$17,$G$17,".")</f>
        <v>.</v>
      </c>
      <c r="H1190" s="224" t="str">
        <f>IF(ISNUMBER('Faults data'!L1190),'Faults data'!L1190,".")</f>
        <v>.</v>
      </c>
      <c r="I1190" s="224">
        <f>IF('Faults data'!S1190=Lists!$F$11,0,1)</f>
        <v>1</v>
      </c>
      <c r="J1190" s="240" t="str">
        <f t="shared" si="148"/>
        <v>.</v>
      </c>
      <c r="K1190" s="241"/>
      <c r="L1190" s="230" t="str">
        <f t="shared" si="149"/>
        <v>.</v>
      </c>
      <c r="M1190" s="231" t="str">
        <f t="shared" si="150"/>
        <v>.</v>
      </c>
      <c r="N1190" s="231" t="str">
        <f t="shared" si="151"/>
        <v>.</v>
      </c>
      <c r="O1190" s="231" t="str">
        <f t="shared" si="152"/>
        <v>.</v>
      </c>
      <c r="P1190" s="232" t="str">
        <f t="shared" si="154"/>
        <v>.</v>
      </c>
      <c r="Q1190" s="233" t="str">
        <f t="shared" si="155"/>
        <v>.</v>
      </c>
      <c r="R1190" s="140"/>
      <c r="S1190" s="140"/>
      <c r="T1190" s="140"/>
      <c r="U1190" s="140"/>
      <c r="V1190" s="140"/>
      <c r="W1190" s="140"/>
      <c r="X1190" s="140"/>
      <c r="Y1190" s="140"/>
      <c r="Z1190" s="140"/>
      <c r="AA1190" s="140"/>
      <c r="AB1190" s="140"/>
      <c r="AC1190" s="140"/>
      <c r="AD1190" s="140"/>
      <c r="AE1190" s="140"/>
      <c r="AF1190" s="140"/>
      <c r="AG1190" s="140"/>
      <c r="AH1190" s="140"/>
      <c r="AI1190" s="140"/>
      <c r="AJ1190" s="140"/>
      <c r="AK1190" s="140"/>
      <c r="AL1190" s="140"/>
      <c r="AM1190" s="140"/>
      <c r="AN1190" s="140"/>
      <c r="AO1190" s="140"/>
      <c r="AP1190" s="140"/>
      <c r="AQ1190" s="140"/>
      <c r="AR1190" s="140"/>
      <c r="AS1190" s="140"/>
      <c r="AT1190" s="140"/>
      <c r="AU1190" s="140"/>
      <c r="AV1190" s="140"/>
      <c r="AW1190" s="140"/>
      <c r="AX1190" s="140"/>
      <c r="AY1190" s="140"/>
      <c r="AZ1190" s="140"/>
      <c r="BA1190" s="140"/>
      <c r="BB1190" s="140"/>
      <c r="BC1190" s="140"/>
      <c r="BD1190" s="140"/>
      <c r="BE1190" s="140"/>
    </row>
    <row r="1191" spans="1:57" outlineLevel="1" x14ac:dyDescent="0.2">
      <c r="A1191" s="234">
        <f>'Faults data'!A1191</f>
        <v>1174</v>
      </c>
      <c r="B1191" s="320">
        <f>'Faults data'!B1191</f>
        <v>0</v>
      </c>
      <c r="C1191" s="223">
        <f>IFERROR(MATCH('Faults data'!F1191,Lists!$C$11:$C$14,0),0)</f>
        <v>0</v>
      </c>
      <c r="D1191" s="216">
        <f>VALUE('Faults data'!I1191)</f>
        <v>0</v>
      </c>
      <c r="E1191" s="224">
        <f t="shared" si="153"/>
        <v>0</v>
      </c>
      <c r="F1191" s="224">
        <f>'Faults data'!M1191</f>
        <v>0</v>
      </c>
      <c r="G1191" s="224" t="str">
        <f>IF('Faults data'!N1191=$G$17,$G$17,".")</f>
        <v>.</v>
      </c>
      <c r="H1191" s="224" t="str">
        <f>IF(ISNUMBER('Faults data'!L1191),'Faults data'!L1191,".")</f>
        <v>.</v>
      </c>
      <c r="I1191" s="224">
        <f>IF('Faults data'!S1191=Lists!$F$11,0,1)</f>
        <v>1</v>
      </c>
      <c r="J1191" s="240" t="str">
        <f t="shared" si="148"/>
        <v>.</v>
      </c>
      <c r="K1191" s="241"/>
      <c r="L1191" s="230" t="str">
        <f t="shared" si="149"/>
        <v>.</v>
      </c>
      <c r="M1191" s="231" t="str">
        <f t="shared" si="150"/>
        <v>.</v>
      </c>
      <c r="N1191" s="231" t="str">
        <f t="shared" si="151"/>
        <v>.</v>
      </c>
      <c r="O1191" s="231" t="str">
        <f t="shared" si="152"/>
        <v>.</v>
      </c>
      <c r="P1191" s="232" t="str">
        <f t="shared" si="154"/>
        <v>.</v>
      </c>
      <c r="Q1191" s="233" t="str">
        <f t="shared" si="155"/>
        <v>.</v>
      </c>
      <c r="R1191" s="140"/>
      <c r="S1191" s="140"/>
      <c r="T1191" s="140"/>
      <c r="U1191" s="140"/>
      <c r="V1191" s="140"/>
      <c r="W1191" s="140"/>
      <c r="X1191" s="140"/>
      <c r="Y1191" s="140"/>
      <c r="Z1191" s="140"/>
      <c r="AA1191" s="140"/>
      <c r="AB1191" s="140"/>
      <c r="AC1191" s="140"/>
      <c r="AD1191" s="140"/>
      <c r="AE1191" s="140"/>
      <c r="AF1191" s="140"/>
      <c r="AG1191" s="140"/>
      <c r="AH1191" s="140"/>
      <c r="AI1191" s="140"/>
      <c r="AJ1191" s="140"/>
      <c r="AK1191" s="140"/>
      <c r="AL1191" s="140"/>
      <c r="AM1191" s="140"/>
      <c r="AN1191" s="140"/>
      <c r="AO1191" s="140"/>
      <c r="AP1191" s="140"/>
      <c r="AQ1191" s="140"/>
      <c r="AR1191" s="140"/>
      <c r="AS1191" s="140"/>
      <c r="AT1191" s="140"/>
      <c r="AU1191" s="140"/>
      <c r="AV1191" s="140"/>
      <c r="AW1191" s="140"/>
      <c r="AX1191" s="140"/>
      <c r="AY1191" s="140"/>
      <c r="AZ1191" s="140"/>
      <c r="BA1191" s="140"/>
      <c r="BB1191" s="140"/>
      <c r="BC1191" s="140"/>
      <c r="BD1191" s="140"/>
      <c r="BE1191" s="140"/>
    </row>
    <row r="1192" spans="1:57" outlineLevel="1" x14ac:dyDescent="0.2">
      <c r="A1192" s="234">
        <f>'Faults data'!A1192</f>
        <v>1175</v>
      </c>
      <c r="B1192" s="320">
        <f>'Faults data'!B1192</f>
        <v>0</v>
      </c>
      <c r="C1192" s="223">
        <f>IFERROR(MATCH('Faults data'!F1192,Lists!$C$11:$C$14,0),0)</f>
        <v>0</v>
      </c>
      <c r="D1192" s="216">
        <f>VALUE('Faults data'!I1192)</f>
        <v>0</v>
      </c>
      <c r="E1192" s="224">
        <f t="shared" si="153"/>
        <v>0</v>
      </c>
      <c r="F1192" s="224">
        <f>'Faults data'!M1192</f>
        <v>0</v>
      </c>
      <c r="G1192" s="224" t="str">
        <f>IF('Faults data'!N1192=$G$17,$G$17,".")</f>
        <v>.</v>
      </c>
      <c r="H1192" s="224" t="str">
        <f>IF(ISNUMBER('Faults data'!L1192),'Faults data'!L1192,".")</f>
        <v>.</v>
      </c>
      <c r="I1192" s="224">
        <f>IF('Faults data'!S1192=Lists!$F$11,0,1)</f>
        <v>1</v>
      </c>
      <c r="J1192" s="240" t="str">
        <f t="shared" si="148"/>
        <v>.</v>
      </c>
      <c r="K1192" s="241"/>
      <c r="L1192" s="230" t="str">
        <f t="shared" si="149"/>
        <v>.</v>
      </c>
      <c r="M1192" s="231" t="str">
        <f t="shared" si="150"/>
        <v>.</v>
      </c>
      <c r="N1192" s="231" t="str">
        <f t="shared" si="151"/>
        <v>.</v>
      </c>
      <c r="O1192" s="231" t="str">
        <f t="shared" si="152"/>
        <v>.</v>
      </c>
      <c r="P1192" s="232" t="str">
        <f t="shared" si="154"/>
        <v>.</v>
      </c>
      <c r="Q1192" s="233" t="str">
        <f t="shared" si="155"/>
        <v>.</v>
      </c>
      <c r="R1192" s="140"/>
      <c r="S1192" s="140"/>
      <c r="T1192" s="140"/>
      <c r="U1192" s="140"/>
      <c r="V1192" s="140"/>
      <c r="W1192" s="140"/>
      <c r="X1192" s="140"/>
      <c r="Y1192" s="140"/>
      <c r="Z1192" s="140"/>
      <c r="AA1192" s="140"/>
      <c r="AB1192" s="140"/>
      <c r="AC1192" s="140"/>
      <c r="AD1192" s="140"/>
      <c r="AE1192" s="140"/>
      <c r="AF1192" s="140"/>
      <c r="AG1192" s="140"/>
      <c r="AH1192" s="140"/>
      <c r="AI1192" s="140"/>
      <c r="AJ1192" s="140"/>
      <c r="AK1192" s="140"/>
      <c r="AL1192" s="140"/>
      <c r="AM1192" s="140"/>
      <c r="AN1192" s="140"/>
      <c r="AO1192" s="140"/>
      <c r="AP1192" s="140"/>
      <c r="AQ1192" s="140"/>
      <c r="AR1192" s="140"/>
      <c r="AS1192" s="140"/>
      <c r="AT1192" s="140"/>
      <c r="AU1192" s="140"/>
      <c r="AV1192" s="140"/>
      <c r="AW1192" s="140"/>
      <c r="AX1192" s="140"/>
      <c r="AY1192" s="140"/>
      <c r="AZ1192" s="140"/>
      <c r="BA1192" s="140"/>
      <c r="BB1192" s="140"/>
      <c r="BC1192" s="140"/>
      <c r="BD1192" s="140"/>
      <c r="BE1192" s="140"/>
    </row>
    <row r="1193" spans="1:57" outlineLevel="1" x14ac:dyDescent="0.2">
      <c r="A1193" s="234">
        <f>'Faults data'!A1193</f>
        <v>1176</v>
      </c>
      <c r="B1193" s="320">
        <f>'Faults data'!B1193</f>
        <v>0</v>
      </c>
      <c r="C1193" s="223">
        <f>IFERROR(MATCH('Faults data'!F1193,Lists!$C$11:$C$14,0),0)</f>
        <v>0</v>
      </c>
      <c r="D1193" s="216">
        <f>VALUE('Faults data'!I1193)</f>
        <v>0</v>
      </c>
      <c r="E1193" s="224">
        <f t="shared" si="153"/>
        <v>0</v>
      </c>
      <c r="F1193" s="224">
        <f>'Faults data'!M1193</f>
        <v>0</v>
      </c>
      <c r="G1193" s="224" t="str">
        <f>IF('Faults data'!N1193=$G$17,$G$17,".")</f>
        <v>.</v>
      </c>
      <c r="H1193" s="224" t="str">
        <f>IF(ISNUMBER('Faults data'!L1193),'Faults data'!L1193,".")</f>
        <v>.</v>
      </c>
      <c r="I1193" s="224">
        <f>IF('Faults data'!S1193=Lists!$F$11,0,1)</f>
        <v>1</v>
      </c>
      <c r="J1193" s="240" t="str">
        <f t="shared" si="148"/>
        <v>.</v>
      </c>
      <c r="K1193" s="241"/>
      <c r="L1193" s="230" t="str">
        <f t="shared" si="149"/>
        <v>.</v>
      </c>
      <c r="M1193" s="231" t="str">
        <f t="shared" si="150"/>
        <v>.</v>
      </c>
      <c r="N1193" s="231" t="str">
        <f t="shared" si="151"/>
        <v>.</v>
      </c>
      <c r="O1193" s="231" t="str">
        <f t="shared" si="152"/>
        <v>.</v>
      </c>
      <c r="P1193" s="232" t="str">
        <f t="shared" si="154"/>
        <v>.</v>
      </c>
      <c r="Q1193" s="233" t="str">
        <f t="shared" si="155"/>
        <v>.</v>
      </c>
      <c r="R1193" s="140"/>
      <c r="S1193" s="140"/>
      <c r="T1193" s="140"/>
      <c r="U1193" s="140"/>
      <c r="V1193" s="140"/>
      <c r="W1193" s="140"/>
      <c r="X1193" s="140"/>
      <c r="Y1193" s="140"/>
      <c r="Z1193" s="140"/>
      <c r="AA1193" s="140"/>
      <c r="AB1193" s="140"/>
      <c r="AC1193" s="140"/>
      <c r="AD1193" s="140"/>
      <c r="AE1193" s="140"/>
      <c r="AF1193" s="140"/>
      <c r="AG1193" s="140"/>
      <c r="AH1193" s="140"/>
      <c r="AI1193" s="140"/>
      <c r="AJ1193" s="140"/>
      <c r="AK1193" s="140"/>
      <c r="AL1193" s="140"/>
      <c r="AM1193" s="140"/>
      <c r="AN1193" s="140"/>
      <c r="AO1193" s="140"/>
      <c r="AP1193" s="140"/>
      <c r="AQ1193" s="140"/>
      <c r="AR1193" s="140"/>
      <c r="AS1193" s="140"/>
      <c r="AT1193" s="140"/>
      <c r="AU1193" s="140"/>
      <c r="AV1193" s="140"/>
      <c r="AW1193" s="140"/>
      <c r="AX1193" s="140"/>
      <c r="AY1193" s="140"/>
      <c r="AZ1193" s="140"/>
      <c r="BA1193" s="140"/>
      <c r="BB1193" s="140"/>
      <c r="BC1193" s="140"/>
      <c r="BD1193" s="140"/>
      <c r="BE1193" s="140"/>
    </row>
    <row r="1194" spans="1:57" outlineLevel="1" x14ac:dyDescent="0.2">
      <c r="A1194" s="234">
        <f>'Faults data'!A1194</f>
        <v>1177</v>
      </c>
      <c r="B1194" s="320">
        <f>'Faults data'!B1194</f>
        <v>0</v>
      </c>
      <c r="C1194" s="223">
        <f>IFERROR(MATCH('Faults data'!F1194,Lists!$C$11:$C$14,0),0)</f>
        <v>0</v>
      </c>
      <c r="D1194" s="216">
        <f>VALUE('Faults data'!I1194)</f>
        <v>0</v>
      </c>
      <c r="E1194" s="224">
        <f t="shared" si="153"/>
        <v>0</v>
      </c>
      <c r="F1194" s="224">
        <f>'Faults data'!M1194</f>
        <v>0</v>
      </c>
      <c r="G1194" s="224" t="str">
        <f>IF('Faults data'!N1194=$G$17,$G$17,".")</f>
        <v>.</v>
      </c>
      <c r="H1194" s="224" t="str">
        <f>IF(ISNUMBER('Faults data'!L1194),'Faults data'!L1194,".")</f>
        <v>.</v>
      </c>
      <c r="I1194" s="224">
        <f>IF('Faults data'!S1194=Lists!$F$11,0,1)</f>
        <v>1</v>
      </c>
      <c r="J1194" s="240" t="str">
        <f t="shared" si="148"/>
        <v>.</v>
      </c>
      <c r="K1194" s="241"/>
      <c r="L1194" s="230" t="str">
        <f t="shared" si="149"/>
        <v>.</v>
      </c>
      <c r="M1194" s="231" t="str">
        <f t="shared" si="150"/>
        <v>.</v>
      </c>
      <c r="N1194" s="231" t="str">
        <f t="shared" si="151"/>
        <v>.</v>
      </c>
      <c r="O1194" s="231" t="str">
        <f t="shared" si="152"/>
        <v>.</v>
      </c>
      <c r="P1194" s="232" t="str">
        <f t="shared" si="154"/>
        <v>.</v>
      </c>
      <c r="Q1194" s="233" t="str">
        <f t="shared" si="155"/>
        <v>.</v>
      </c>
      <c r="R1194" s="140"/>
      <c r="S1194" s="140"/>
      <c r="T1194" s="140"/>
      <c r="U1194" s="140"/>
      <c r="V1194" s="140"/>
      <c r="W1194" s="140"/>
      <c r="X1194" s="140"/>
      <c r="Y1194" s="140"/>
      <c r="Z1194" s="140"/>
      <c r="AA1194" s="140"/>
      <c r="AB1194" s="140"/>
      <c r="AC1194" s="140"/>
      <c r="AD1194" s="140"/>
      <c r="AE1194" s="140"/>
      <c r="AF1194" s="140"/>
      <c r="AG1194" s="140"/>
      <c r="AH1194" s="140"/>
      <c r="AI1194" s="140"/>
      <c r="AJ1194" s="140"/>
      <c r="AK1194" s="140"/>
      <c r="AL1194" s="140"/>
      <c r="AM1194" s="140"/>
      <c r="AN1194" s="140"/>
      <c r="AO1194" s="140"/>
      <c r="AP1194" s="140"/>
      <c r="AQ1194" s="140"/>
      <c r="AR1194" s="140"/>
      <c r="AS1194" s="140"/>
      <c r="AT1194" s="140"/>
      <c r="AU1194" s="140"/>
      <c r="AV1194" s="140"/>
      <c r="AW1194" s="140"/>
      <c r="AX1194" s="140"/>
      <c r="AY1194" s="140"/>
      <c r="AZ1194" s="140"/>
      <c r="BA1194" s="140"/>
      <c r="BB1194" s="140"/>
      <c r="BC1194" s="140"/>
      <c r="BD1194" s="140"/>
      <c r="BE1194" s="140"/>
    </row>
    <row r="1195" spans="1:57" outlineLevel="1" x14ac:dyDescent="0.2">
      <c r="A1195" s="234">
        <f>'Faults data'!A1195</f>
        <v>1178</v>
      </c>
      <c r="B1195" s="320">
        <f>'Faults data'!B1195</f>
        <v>0</v>
      </c>
      <c r="C1195" s="223">
        <f>IFERROR(MATCH('Faults data'!F1195,Lists!$C$11:$C$14,0),0)</f>
        <v>0</v>
      </c>
      <c r="D1195" s="216">
        <f>VALUE('Faults data'!I1195)</f>
        <v>0</v>
      </c>
      <c r="E1195" s="224">
        <f t="shared" si="153"/>
        <v>0</v>
      </c>
      <c r="F1195" s="224">
        <f>'Faults data'!M1195</f>
        <v>0</v>
      </c>
      <c r="G1195" s="224" t="str">
        <f>IF('Faults data'!N1195=$G$17,$G$17,".")</f>
        <v>.</v>
      </c>
      <c r="H1195" s="224" t="str">
        <f>IF(ISNUMBER('Faults data'!L1195),'Faults data'!L1195,".")</f>
        <v>.</v>
      </c>
      <c r="I1195" s="224">
        <f>IF('Faults data'!S1195=Lists!$F$11,0,1)</f>
        <v>1</v>
      </c>
      <c r="J1195" s="240" t="str">
        <f t="shared" si="148"/>
        <v>.</v>
      </c>
      <c r="K1195" s="241"/>
      <c r="L1195" s="230" t="str">
        <f t="shared" si="149"/>
        <v>.</v>
      </c>
      <c r="M1195" s="231" t="str">
        <f t="shared" si="150"/>
        <v>.</v>
      </c>
      <c r="N1195" s="231" t="str">
        <f t="shared" si="151"/>
        <v>.</v>
      </c>
      <c r="O1195" s="231" t="str">
        <f t="shared" si="152"/>
        <v>.</v>
      </c>
      <c r="P1195" s="232" t="str">
        <f t="shared" si="154"/>
        <v>.</v>
      </c>
      <c r="Q1195" s="233" t="str">
        <f t="shared" si="155"/>
        <v>.</v>
      </c>
      <c r="R1195" s="140"/>
      <c r="S1195" s="140"/>
      <c r="T1195" s="140"/>
      <c r="U1195" s="140"/>
      <c r="V1195" s="140"/>
      <c r="W1195" s="140"/>
      <c r="X1195" s="140"/>
      <c r="Y1195" s="140"/>
      <c r="Z1195" s="140"/>
      <c r="AA1195" s="140"/>
      <c r="AB1195" s="140"/>
      <c r="AC1195" s="140"/>
      <c r="AD1195" s="140"/>
      <c r="AE1195" s="140"/>
      <c r="AF1195" s="140"/>
      <c r="AG1195" s="140"/>
      <c r="AH1195" s="140"/>
      <c r="AI1195" s="140"/>
      <c r="AJ1195" s="140"/>
      <c r="AK1195" s="140"/>
      <c r="AL1195" s="140"/>
      <c r="AM1195" s="140"/>
      <c r="AN1195" s="140"/>
      <c r="AO1195" s="140"/>
      <c r="AP1195" s="140"/>
      <c r="AQ1195" s="140"/>
      <c r="AR1195" s="140"/>
      <c r="AS1195" s="140"/>
      <c r="AT1195" s="140"/>
      <c r="AU1195" s="140"/>
      <c r="AV1195" s="140"/>
      <c r="AW1195" s="140"/>
      <c r="AX1195" s="140"/>
      <c r="AY1195" s="140"/>
      <c r="AZ1195" s="140"/>
      <c r="BA1195" s="140"/>
      <c r="BB1195" s="140"/>
      <c r="BC1195" s="140"/>
      <c r="BD1195" s="140"/>
      <c r="BE1195" s="140"/>
    </row>
    <row r="1196" spans="1:57" outlineLevel="1" x14ac:dyDescent="0.2">
      <c r="A1196" s="234">
        <f>'Faults data'!A1196</f>
        <v>1179</v>
      </c>
      <c r="B1196" s="320">
        <f>'Faults data'!B1196</f>
        <v>0</v>
      </c>
      <c r="C1196" s="223">
        <f>IFERROR(MATCH('Faults data'!F1196,Lists!$C$11:$C$14,0),0)</f>
        <v>0</v>
      </c>
      <c r="D1196" s="216">
        <f>VALUE('Faults data'!I1196)</f>
        <v>0</v>
      </c>
      <c r="E1196" s="224">
        <f t="shared" si="153"/>
        <v>0</v>
      </c>
      <c r="F1196" s="224">
        <f>'Faults data'!M1196</f>
        <v>0</v>
      </c>
      <c r="G1196" s="224" t="str">
        <f>IF('Faults data'!N1196=$G$17,$G$17,".")</f>
        <v>.</v>
      </c>
      <c r="H1196" s="224" t="str">
        <f>IF(ISNUMBER('Faults data'!L1196),'Faults data'!L1196,".")</f>
        <v>.</v>
      </c>
      <c r="I1196" s="224">
        <f>IF('Faults data'!S1196=Lists!$F$11,0,1)</f>
        <v>1</v>
      </c>
      <c r="J1196" s="240" t="str">
        <f t="shared" si="148"/>
        <v>.</v>
      </c>
      <c r="K1196" s="241"/>
      <c r="L1196" s="230" t="str">
        <f t="shared" si="149"/>
        <v>.</v>
      </c>
      <c r="M1196" s="231" t="str">
        <f t="shared" si="150"/>
        <v>.</v>
      </c>
      <c r="N1196" s="231" t="str">
        <f t="shared" si="151"/>
        <v>.</v>
      </c>
      <c r="O1196" s="231" t="str">
        <f t="shared" si="152"/>
        <v>.</v>
      </c>
      <c r="P1196" s="232" t="str">
        <f t="shared" si="154"/>
        <v>.</v>
      </c>
      <c r="Q1196" s="233" t="str">
        <f t="shared" si="155"/>
        <v>.</v>
      </c>
      <c r="R1196" s="140"/>
      <c r="S1196" s="140"/>
      <c r="T1196" s="140"/>
      <c r="U1196" s="140"/>
      <c r="V1196" s="140"/>
      <c r="W1196" s="140"/>
      <c r="X1196" s="140"/>
      <c r="Y1196" s="140"/>
      <c r="Z1196" s="140"/>
      <c r="AA1196" s="140"/>
      <c r="AB1196" s="140"/>
      <c r="AC1196" s="140"/>
      <c r="AD1196" s="140"/>
      <c r="AE1196" s="140"/>
      <c r="AF1196" s="140"/>
      <c r="AG1196" s="140"/>
      <c r="AH1196" s="140"/>
      <c r="AI1196" s="140"/>
      <c r="AJ1196" s="140"/>
      <c r="AK1196" s="140"/>
      <c r="AL1196" s="140"/>
      <c r="AM1196" s="140"/>
      <c r="AN1196" s="140"/>
      <c r="AO1196" s="140"/>
      <c r="AP1196" s="140"/>
      <c r="AQ1196" s="140"/>
      <c r="AR1196" s="140"/>
      <c r="AS1196" s="140"/>
      <c r="AT1196" s="140"/>
      <c r="AU1196" s="140"/>
      <c r="AV1196" s="140"/>
      <c r="AW1196" s="140"/>
      <c r="AX1196" s="140"/>
      <c r="AY1196" s="140"/>
      <c r="AZ1196" s="140"/>
      <c r="BA1196" s="140"/>
      <c r="BB1196" s="140"/>
      <c r="BC1196" s="140"/>
      <c r="BD1196" s="140"/>
      <c r="BE1196" s="140"/>
    </row>
    <row r="1197" spans="1:57" outlineLevel="1" x14ac:dyDescent="0.2">
      <c r="A1197" s="234">
        <f>'Faults data'!A1197</f>
        <v>1180</v>
      </c>
      <c r="B1197" s="320">
        <f>'Faults data'!B1197</f>
        <v>0</v>
      </c>
      <c r="C1197" s="223">
        <f>IFERROR(MATCH('Faults data'!F1197,Lists!$C$11:$C$14,0),0)</f>
        <v>0</v>
      </c>
      <c r="D1197" s="216">
        <f>VALUE('Faults data'!I1197)</f>
        <v>0</v>
      </c>
      <c r="E1197" s="224">
        <f t="shared" si="153"/>
        <v>0</v>
      </c>
      <c r="F1197" s="224">
        <f>'Faults data'!M1197</f>
        <v>0</v>
      </c>
      <c r="G1197" s="224" t="str">
        <f>IF('Faults data'!N1197=$G$17,$G$17,".")</f>
        <v>.</v>
      </c>
      <c r="H1197" s="224" t="str">
        <f>IF(ISNUMBER('Faults data'!L1197),'Faults data'!L1197,".")</f>
        <v>.</v>
      </c>
      <c r="I1197" s="224">
        <f>IF('Faults data'!S1197=Lists!$F$11,0,1)</f>
        <v>1</v>
      </c>
      <c r="J1197" s="240" t="str">
        <f t="shared" si="148"/>
        <v>.</v>
      </c>
      <c r="K1197" s="241"/>
      <c r="L1197" s="230" t="str">
        <f t="shared" si="149"/>
        <v>.</v>
      </c>
      <c r="M1197" s="231" t="str">
        <f t="shared" si="150"/>
        <v>.</v>
      </c>
      <c r="N1197" s="231" t="str">
        <f t="shared" si="151"/>
        <v>.</v>
      </c>
      <c r="O1197" s="231" t="str">
        <f t="shared" si="152"/>
        <v>.</v>
      </c>
      <c r="P1197" s="232" t="str">
        <f t="shared" si="154"/>
        <v>.</v>
      </c>
      <c r="Q1197" s="233" t="str">
        <f t="shared" si="155"/>
        <v>.</v>
      </c>
      <c r="R1197" s="140"/>
      <c r="S1197" s="140"/>
      <c r="T1197" s="140"/>
      <c r="U1197" s="140"/>
      <c r="V1197" s="140"/>
      <c r="W1197" s="140"/>
      <c r="X1197" s="140"/>
      <c r="Y1197" s="140"/>
      <c r="Z1197" s="140"/>
      <c r="AA1197" s="140"/>
      <c r="AB1197" s="140"/>
      <c r="AC1197" s="140"/>
      <c r="AD1197" s="140"/>
      <c r="AE1197" s="140"/>
      <c r="AF1197" s="140"/>
      <c r="AG1197" s="140"/>
      <c r="AH1197" s="140"/>
      <c r="AI1197" s="140"/>
      <c r="AJ1197" s="140"/>
      <c r="AK1197" s="140"/>
      <c r="AL1197" s="140"/>
      <c r="AM1197" s="140"/>
      <c r="AN1197" s="140"/>
      <c r="AO1197" s="140"/>
      <c r="AP1197" s="140"/>
      <c r="AQ1197" s="140"/>
      <c r="AR1197" s="140"/>
      <c r="AS1197" s="140"/>
      <c r="AT1197" s="140"/>
      <c r="AU1197" s="140"/>
      <c r="AV1197" s="140"/>
      <c r="AW1197" s="140"/>
      <c r="AX1197" s="140"/>
      <c r="AY1197" s="140"/>
      <c r="AZ1197" s="140"/>
      <c r="BA1197" s="140"/>
      <c r="BB1197" s="140"/>
      <c r="BC1197" s="140"/>
      <c r="BD1197" s="140"/>
      <c r="BE1197" s="140"/>
    </row>
    <row r="1198" spans="1:57" outlineLevel="1" x14ac:dyDescent="0.2">
      <c r="A1198" s="234">
        <f>'Faults data'!A1198</f>
        <v>1181</v>
      </c>
      <c r="B1198" s="320">
        <f>'Faults data'!B1198</f>
        <v>0</v>
      </c>
      <c r="C1198" s="223">
        <f>IFERROR(MATCH('Faults data'!F1198,Lists!$C$11:$C$14,0),0)</f>
        <v>0</v>
      </c>
      <c r="D1198" s="216">
        <f>VALUE('Faults data'!I1198)</f>
        <v>0</v>
      </c>
      <c r="E1198" s="224">
        <f t="shared" si="153"/>
        <v>0</v>
      </c>
      <c r="F1198" s="224">
        <f>'Faults data'!M1198</f>
        <v>0</v>
      </c>
      <c r="G1198" s="224" t="str">
        <f>IF('Faults data'!N1198=$G$17,$G$17,".")</f>
        <v>.</v>
      </c>
      <c r="H1198" s="224" t="str">
        <f>IF(ISNUMBER('Faults data'!L1198),'Faults data'!L1198,".")</f>
        <v>.</v>
      </c>
      <c r="I1198" s="224">
        <f>IF('Faults data'!S1198=Lists!$F$11,0,1)</f>
        <v>1</v>
      </c>
      <c r="J1198" s="240" t="str">
        <f t="shared" si="148"/>
        <v>.</v>
      </c>
      <c r="K1198" s="241"/>
      <c r="L1198" s="230" t="str">
        <f t="shared" si="149"/>
        <v>.</v>
      </c>
      <c r="M1198" s="231" t="str">
        <f t="shared" si="150"/>
        <v>.</v>
      </c>
      <c r="N1198" s="231" t="str">
        <f t="shared" si="151"/>
        <v>.</v>
      </c>
      <c r="O1198" s="231" t="str">
        <f t="shared" si="152"/>
        <v>.</v>
      </c>
      <c r="P1198" s="232" t="str">
        <f t="shared" si="154"/>
        <v>.</v>
      </c>
      <c r="Q1198" s="233" t="str">
        <f t="shared" si="155"/>
        <v>.</v>
      </c>
      <c r="R1198" s="140"/>
      <c r="S1198" s="140"/>
      <c r="T1198" s="140"/>
      <c r="U1198" s="140"/>
      <c r="V1198" s="140"/>
      <c r="W1198" s="140"/>
      <c r="X1198" s="140"/>
      <c r="Y1198" s="140"/>
      <c r="Z1198" s="140"/>
      <c r="AA1198" s="140"/>
      <c r="AB1198" s="140"/>
      <c r="AC1198" s="140"/>
      <c r="AD1198" s="140"/>
      <c r="AE1198" s="140"/>
      <c r="AF1198" s="140"/>
      <c r="AG1198" s="140"/>
      <c r="AH1198" s="140"/>
      <c r="AI1198" s="140"/>
      <c r="AJ1198" s="140"/>
      <c r="AK1198" s="140"/>
      <c r="AL1198" s="140"/>
      <c r="AM1198" s="140"/>
      <c r="AN1198" s="140"/>
      <c r="AO1198" s="140"/>
      <c r="AP1198" s="140"/>
      <c r="AQ1198" s="140"/>
      <c r="AR1198" s="140"/>
      <c r="AS1198" s="140"/>
      <c r="AT1198" s="140"/>
      <c r="AU1198" s="140"/>
      <c r="AV1198" s="140"/>
      <c r="AW1198" s="140"/>
      <c r="AX1198" s="140"/>
      <c r="AY1198" s="140"/>
      <c r="AZ1198" s="140"/>
      <c r="BA1198" s="140"/>
      <c r="BB1198" s="140"/>
      <c r="BC1198" s="140"/>
      <c r="BD1198" s="140"/>
      <c r="BE1198" s="140"/>
    </row>
    <row r="1199" spans="1:57" outlineLevel="1" x14ac:dyDescent="0.2">
      <c r="A1199" s="234">
        <f>'Faults data'!A1199</f>
        <v>1182</v>
      </c>
      <c r="B1199" s="320">
        <f>'Faults data'!B1199</f>
        <v>0</v>
      </c>
      <c r="C1199" s="223">
        <f>IFERROR(MATCH('Faults data'!F1199,Lists!$C$11:$C$14,0),0)</f>
        <v>0</v>
      </c>
      <c r="D1199" s="216">
        <f>VALUE('Faults data'!I1199)</f>
        <v>0</v>
      </c>
      <c r="E1199" s="224">
        <f t="shared" si="153"/>
        <v>0</v>
      </c>
      <c r="F1199" s="224">
        <f>'Faults data'!M1199</f>
        <v>0</v>
      </c>
      <c r="G1199" s="224" t="str">
        <f>IF('Faults data'!N1199=$G$17,$G$17,".")</f>
        <v>.</v>
      </c>
      <c r="H1199" s="224" t="str">
        <f>IF(ISNUMBER('Faults data'!L1199),'Faults data'!L1199,".")</f>
        <v>.</v>
      </c>
      <c r="I1199" s="224">
        <f>IF('Faults data'!S1199=Lists!$F$11,0,1)</f>
        <v>1</v>
      </c>
      <c r="J1199" s="240" t="str">
        <f t="shared" si="148"/>
        <v>.</v>
      </c>
      <c r="K1199" s="241"/>
      <c r="L1199" s="230" t="str">
        <f t="shared" si="149"/>
        <v>.</v>
      </c>
      <c r="M1199" s="231" t="str">
        <f t="shared" si="150"/>
        <v>.</v>
      </c>
      <c r="N1199" s="231" t="str">
        <f t="shared" si="151"/>
        <v>.</v>
      </c>
      <c r="O1199" s="231" t="str">
        <f t="shared" si="152"/>
        <v>.</v>
      </c>
      <c r="P1199" s="232" t="str">
        <f t="shared" si="154"/>
        <v>.</v>
      </c>
      <c r="Q1199" s="233" t="str">
        <f t="shared" si="155"/>
        <v>.</v>
      </c>
      <c r="R1199" s="140"/>
      <c r="S1199" s="140"/>
      <c r="T1199" s="140"/>
      <c r="U1199" s="140"/>
      <c r="V1199" s="140"/>
      <c r="W1199" s="140"/>
      <c r="X1199" s="140"/>
      <c r="Y1199" s="140"/>
      <c r="Z1199" s="140"/>
      <c r="AA1199" s="140"/>
      <c r="AB1199" s="140"/>
      <c r="AC1199" s="140"/>
      <c r="AD1199" s="140"/>
      <c r="AE1199" s="140"/>
      <c r="AF1199" s="140"/>
      <c r="AG1199" s="140"/>
      <c r="AH1199" s="140"/>
      <c r="AI1199" s="140"/>
      <c r="AJ1199" s="140"/>
      <c r="AK1199" s="140"/>
      <c r="AL1199" s="140"/>
      <c r="AM1199" s="140"/>
      <c r="AN1199" s="140"/>
      <c r="AO1199" s="140"/>
      <c r="AP1199" s="140"/>
      <c r="AQ1199" s="140"/>
      <c r="AR1199" s="140"/>
      <c r="AS1199" s="140"/>
      <c r="AT1199" s="140"/>
      <c r="AU1199" s="140"/>
      <c r="AV1199" s="140"/>
      <c r="AW1199" s="140"/>
      <c r="AX1199" s="140"/>
      <c r="AY1199" s="140"/>
      <c r="AZ1199" s="140"/>
      <c r="BA1199" s="140"/>
      <c r="BB1199" s="140"/>
      <c r="BC1199" s="140"/>
      <c r="BD1199" s="140"/>
      <c r="BE1199" s="140"/>
    </row>
    <row r="1200" spans="1:57" outlineLevel="1" x14ac:dyDescent="0.2">
      <c r="A1200" s="234">
        <f>'Faults data'!A1200</f>
        <v>1183</v>
      </c>
      <c r="B1200" s="320">
        <f>'Faults data'!B1200</f>
        <v>0</v>
      </c>
      <c r="C1200" s="223">
        <f>IFERROR(MATCH('Faults data'!F1200,Lists!$C$11:$C$14,0),0)</f>
        <v>0</v>
      </c>
      <c r="D1200" s="216">
        <f>VALUE('Faults data'!I1200)</f>
        <v>0</v>
      </c>
      <c r="E1200" s="224">
        <f t="shared" si="153"/>
        <v>0</v>
      </c>
      <c r="F1200" s="224">
        <f>'Faults data'!M1200</f>
        <v>0</v>
      </c>
      <c r="G1200" s="224" t="str">
        <f>IF('Faults data'!N1200=$G$17,$G$17,".")</f>
        <v>.</v>
      </c>
      <c r="H1200" s="224" t="str">
        <f>IF(ISNUMBER('Faults data'!L1200),'Faults data'!L1200,".")</f>
        <v>.</v>
      </c>
      <c r="I1200" s="224">
        <f>IF('Faults data'!S1200=Lists!$F$11,0,1)</f>
        <v>1</v>
      </c>
      <c r="J1200" s="240" t="str">
        <f t="shared" si="148"/>
        <v>.</v>
      </c>
      <c r="K1200" s="241"/>
      <c r="L1200" s="230" t="str">
        <f t="shared" si="149"/>
        <v>.</v>
      </c>
      <c r="M1200" s="231" t="str">
        <f t="shared" si="150"/>
        <v>.</v>
      </c>
      <c r="N1200" s="231" t="str">
        <f t="shared" si="151"/>
        <v>.</v>
      </c>
      <c r="O1200" s="231" t="str">
        <f t="shared" si="152"/>
        <v>.</v>
      </c>
      <c r="P1200" s="232" t="str">
        <f t="shared" si="154"/>
        <v>.</v>
      </c>
      <c r="Q1200" s="233" t="str">
        <f t="shared" si="155"/>
        <v>.</v>
      </c>
      <c r="R1200" s="140"/>
      <c r="S1200" s="140"/>
      <c r="T1200" s="140"/>
      <c r="U1200" s="140"/>
      <c r="V1200" s="140"/>
      <c r="W1200" s="140"/>
      <c r="X1200" s="140"/>
      <c r="Y1200" s="140"/>
      <c r="Z1200" s="140"/>
      <c r="AA1200" s="140"/>
      <c r="AB1200" s="140"/>
      <c r="AC1200" s="140"/>
      <c r="AD1200" s="140"/>
      <c r="AE1200" s="140"/>
      <c r="AF1200" s="140"/>
      <c r="AG1200" s="140"/>
      <c r="AH1200" s="140"/>
      <c r="AI1200" s="140"/>
      <c r="AJ1200" s="140"/>
      <c r="AK1200" s="140"/>
      <c r="AL1200" s="140"/>
      <c r="AM1200" s="140"/>
      <c r="AN1200" s="140"/>
      <c r="AO1200" s="140"/>
      <c r="AP1200" s="140"/>
      <c r="AQ1200" s="140"/>
      <c r="AR1200" s="140"/>
      <c r="AS1200" s="140"/>
      <c r="AT1200" s="140"/>
      <c r="AU1200" s="140"/>
      <c r="AV1200" s="140"/>
      <c r="AW1200" s="140"/>
      <c r="AX1200" s="140"/>
      <c r="AY1200" s="140"/>
      <c r="AZ1200" s="140"/>
      <c r="BA1200" s="140"/>
      <c r="BB1200" s="140"/>
      <c r="BC1200" s="140"/>
      <c r="BD1200" s="140"/>
      <c r="BE1200" s="140"/>
    </row>
    <row r="1201" spans="1:57" outlineLevel="1" x14ac:dyDescent="0.2">
      <c r="A1201" s="234">
        <f>'Faults data'!A1201</f>
        <v>1184</v>
      </c>
      <c r="B1201" s="320">
        <f>'Faults data'!B1201</f>
        <v>0</v>
      </c>
      <c r="C1201" s="223">
        <f>IFERROR(MATCH('Faults data'!F1201,Lists!$C$11:$C$14,0),0)</f>
        <v>0</v>
      </c>
      <c r="D1201" s="216">
        <f>VALUE('Faults data'!I1201)</f>
        <v>0</v>
      </c>
      <c r="E1201" s="224">
        <f t="shared" si="153"/>
        <v>0</v>
      </c>
      <c r="F1201" s="224">
        <f>'Faults data'!M1201</f>
        <v>0</v>
      </c>
      <c r="G1201" s="224" t="str">
        <f>IF('Faults data'!N1201=$G$17,$G$17,".")</f>
        <v>.</v>
      </c>
      <c r="H1201" s="224" t="str">
        <f>IF(ISNUMBER('Faults data'!L1201),'Faults data'!L1201,".")</f>
        <v>.</v>
      </c>
      <c r="I1201" s="224">
        <f>IF('Faults data'!S1201=Lists!$F$11,0,1)</f>
        <v>1</v>
      </c>
      <c r="J1201" s="240" t="str">
        <f t="shared" si="148"/>
        <v>.</v>
      </c>
      <c r="K1201" s="241"/>
      <c r="L1201" s="230" t="str">
        <f t="shared" si="149"/>
        <v>.</v>
      </c>
      <c r="M1201" s="231" t="str">
        <f t="shared" si="150"/>
        <v>.</v>
      </c>
      <c r="N1201" s="231" t="str">
        <f t="shared" si="151"/>
        <v>.</v>
      </c>
      <c r="O1201" s="231" t="str">
        <f t="shared" si="152"/>
        <v>.</v>
      </c>
      <c r="P1201" s="232" t="str">
        <f t="shared" si="154"/>
        <v>.</v>
      </c>
      <c r="Q1201" s="233" t="str">
        <f t="shared" si="155"/>
        <v>.</v>
      </c>
      <c r="R1201" s="140"/>
      <c r="S1201" s="140"/>
      <c r="T1201" s="140"/>
      <c r="U1201" s="140"/>
      <c r="V1201" s="140"/>
      <c r="W1201" s="140"/>
      <c r="X1201" s="140"/>
      <c r="Y1201" s="140"/>
      <c r="Z1201" s="140"/>
      <c r="AA1201" s="140"/>
      <c r="AB1201" s="140"/>
      <c r="AC1201" s="140"/>
      <c r="AD1201" s="140"/>
      <c r="AE1201" s="140"/>
      <c r="AF1201" s="140"/>
      <c r="AG1201" s="140"/>
      <c r="AH1201" s="140"/>
      <c r="AI1201" s="140"/>
      <c r="AJ1201" s="140"/>
      <c r="AK1201" s="140"/>
      <c r="AL1201" s="140"/>
      <c r="AM1201" s="140"/>
      <c r="AN1201" s="140"/>
      <c r="AO1201" s="140"/>
      <c r="AP1201" s="140"/>
      <c r="AQ1201" s="140"/>
      <c r="AR1201" s="140"/>
      <c r="AS1201" s="140"/>
      <c r="AT1201" s="140"/>
      <c r="AU1201" s="140"/>
      <c r="AV1201" s="140"/>
      <c r="AW1201" s="140"/>
      <c r="AX1201" s="140"/>
      <c r="AY1201" s="140"/>
      <c r="AZ1201" s="140"/>
      <c r="BA1201" s="140"/>
      <c r="BB1201" s="140"/>
      <c r="BC1201" s="140"/>
      <c r="BD1201" s="140"/>
      <c r="BE1201" s="140"/>
    </row>
    <row r="1202" spans="1:57" outlineLevel="1" x14ac:dyDescent="0.2">
      <c r="A1202" s="234">
        <f>'Faults data'!A1202</f>
        <v>1185</v>
      </c>
      <c r="B1202" s="320">
        <f>'Faults data'!B1202</f>
        <v>0</v>
      </c>
      <c r="C1202" s="223">
        <f>IFERROR(MATCH('Faults data'!F1202,Lists!$C$11:$C$14,0),0)</f>
        <v>0</v>
      </c>
      <c r="D1202" s="216">
        <f>VALUE('Faults data'!I1202)</f>
        <v>0</v>
      </c>
      <c r="E1202" s="224">
        <f t="shared" si="153"/>
        <v>0</v>
      </c>
      <c r="F1202" s="224">
        <f>'Faults data'!M1202</f>
        <v>0</v>
      </c>
      <c r="G1202" s="224" t="str">
        <f>IF('Faults data'!N1202=$G$17,$G$17,".")</f>
        <v>.</v>
      </c>
      <c r="H1202" s="224" t="str">
        <f>IF(ISNUMBER('Faults data'!L1202),'Faults data'!L1202,".")</f>
        <v>.</v>
      </c>
      <c r="I1202" s="224">
        <f>IF('Faults data'!S1202=Lists!$F$11,0,1)</f>
        <v>1</v>
      </c>
      <c r="J1202" s="240" t="str">
        <f t="shared" si="148"/>
        <v>.</v>
      </c>
      <c r="K1202" s="241"/>
      <c r="L1202" s="230" t="str">
        <f t="shared" si="149"/>
        <v>.</v>
      </c>
      <c r="M1202" s="231" t="str">
        <f t="shared" si="150"/>
        <v>.</v>
      </c>
      <c r="N1202" s="231" t="str">
        <f t="shared" si="151"/>
        <v>.</v>
      </c>
      <c r="O1202" s="231" t="str">
        <f t="shared" si="152"/>
        <v>.</v>
      </c>
      <c r="P1202" s="232" t="str">
        <f t="shared" si="154"/>
        <v>.</v>
      </c>
      <c r="Q1202" s="233" t="str">
        <f t="shared" si="155"/>
        <v>.</v>
      </c>
      <c r="R1202" s="140"/>
      <c r="S1202" s="140"/>
      <c r="T1202" s="140"/>
      <c r="U1202" s="140"/>
      <c r="V1202" s="140"/>
      <c r="W1202" s="140"/>
      <c r="X1202" s="140"/>
      <c r="Y1202" s="140"/>
      <c r="Z1202" s="140"/>
      <c r="AA1202" s="140"/>
      <c r="AB1202" s="140"/>
      <c r="AC1202" s="140"/>
      <c r="AD1202" s="140"/>
      <c r="AE1202" s="140"/>
      <c r="AF1202" s="140"/>
      <c r="AG1202" s="140"/>
      <c r="AH1202" s="140"/>
      <c r="AI1202" s="140"/>
      <c r="AJ1202" s="140"/>
      <c r="AK1202" s="140"/>
      <c r="AL1202" s="140"/>
      <c r="AM1202" s="140"/>
      <c r="AN1202" s="140"/>
      <c r="AO1202" s="140"/>
      <c r="AP1202" s="140"/>
      <c r="AQ1202" s="140"/>
      <c r="AR1202" s="140"/>
      <c r="AS1202" s="140"/>
      <c r="AT1202" s="140"/>
      <c r="AU1202" s="140"/>
      <c r="AV1202" s="140"/>
      <c r="AW1202" s="140"/>
      <c r="AX1202" s="140"/>
      <c r="AY1202" s="140"/>
      <c r="AZ1202" s="140"/>
      <c r="BA1202" s="140"/>
      <c r="BB1202" s="140"/>
      <c r="BC1202" s="140"/>
      <c r="BD1202" s="140"/>
      <c r="BE1202" s="140"/>
    </row>
    <row r="1203" spans="1:57" outlineLevel="1" x14ac:dyDescent="0.2">
      <c r="A1203" s="234">
        <f>'Faults data'!A1203</f>
        <v>1186</v>
      </c>
      <c r="B1203" s="320">
        <f>'Faults data'!B1203</f>
        <v>0</v>
      </c>
      <c r="C1203" s="223">
        <f>IFERROR(MATCH('Faults data'!F1203,Lists!$C$11:$C$14,0),0)</f>
        <v>0</v>
      </c>
      <c r="D1203" s="216">
        <f>VALUE('Faults data'!I1203)</f>
        <v>0</v>
      </c>
      <c r="E1203" s="224">
        <f t="shared" si="153"/>
        <v>0</v>
      </c>
      <c r="F1203" s="224">
        <f>'Faults data'!M1203</f>
        <v>0</v>
      </c>
      <c r="G1203" s="224" t="str">
        <f>IF('Faults data'!N1203=$G$17,$G$17,".")</f>
        <v>.</v>
      </c>
      <c r="H1203" s="224" t="str">
        <f>IF(ISNUMBER('Faults data'!L1203),'Faults data'!L1203,".")</f>
        <v>.</v>
      </c>
      <c r="I1203" s="224">
        <f>IF('Faults data'!S1203=Lists!$F$11,0,1)</f>
        <v>1</v>
      </c>
      <c r="J1203" s="240" t="str">
        <f t="shared" si="148"/>
        <v>.</v>
      </c>
      <c r="K1203" s="241"/>
      <c r="L1203" s="230" t="str">
        <f t="shared" si="149"/>
        <v>.</v>
      </c>
      <c r="M1203" s="231" t="str">
        <f t="shared" si="150"/>
        <v>.</v>
      </c>
      <c r="N1203" s="231" t="str">
        <f t="shared" si="151"/>
        <v>.</v>
      </c>
      <c r="O1203" s="231" t="str">
        <f t="shared" si="152"/>
        <v>.</v>
      </c>
      <c r="P1203" s="232" t="str">
        <f t="shared" si="154"/>
        <v>.</v>
      </c>
      <c r="Q1203" s="233" t="str">
        <f t="shared" si="155"/>
        <v>.</v>
      </c>
      <c r="R1203" s="140"/>
      <c r="S1203" s="140"/>
      <c r="T1203" s="140"/>
      <c r="U1203" s="140"/>
      <c r="V1203" s="140"/>
      <c r="W1203" s="140"/>
      <c r="X1203" s="140"/>
      <c r="Y1203" s="140"/>
      <c r="Z1203" s="140"/>
      <c r="AA1203" s="140"/>
      <c r="AB1203" s="140"/>
      <c r="AC1203" s="140"/>
      <c r="AD1203" s="140"/>
      <c r="AE1203" s="140"/>
      <c r="AF1203" s="140"/>
      <c r="AG1203" s="140"/>
      <c r="AH1203" s="140"/>
      <c r="AI1203" s="140"/>
      <c r="AJ1203" s="140"/>
      <c r="AK1203" s="140"/>
      <c r="AL1203" s="140"/>
      <c r="AM1203" s="140"/>
      <c r="AN1203" s="140"/>
      <c r="AO1203" s="140"/>
      <c r="AP1203" s="140"/>
      <c r="AQ1203" s="140"/>
      <c r="AR1203" s="140"/>
      <c r="AS1203" s="140"/>
      <c r="AT1203" s="140"/>
      <c r="AU1203" s="140"/>
      <c r="AV1203" s="140"/>
      <c r="AW1203" s="140"/>
      <c r="AX1203" s="140"/>
      <c r="AY1203" s="140"/>
      <c r="AZ1203" s="140"/>
      <c r="BA1203" s="140"/>
      <c r="BB1203" s="140"/>
      <c r="BC1203" s="140"/>
      <c r="BD1203" s="140"/>
      <c r="BE1203" s="140"/>
    </row>
    <row r="1204" spans="1:57" outlineLevel="1" x14ac:dyDescent="0.2">
      <c r="A1204" s="234">
        <f>'Faults data'!A1204</f>
        <v>1187</v>
      </c>
      <c r="B1204" s="320">
        <f>'Faults data'!B1204</f>
        <v>0</v>
      </c>
      <c r="C1204" s="223">
        <f>IFERROR(MATCH('Faults data'!F1204,Lists!$C$11:$C$14,0),0)</f>
        <v>0</v>
      </c>
      <c r="D1204" s="216">
        <f>VALUE('Faults data'!I1204)</f>
        <v>0</v>
      </c>
      <c r="E1204" s="224">
        <f t="shared" si="153"/>
        <v>0</v>
      </c>
      <c r="F1204" s="224">
        <f>'Faults data'!M1204</f>
        <v>0</v>
      </c>
      <c r="G1204" s="224" t="str">
        <f>IF('Faults data'!N1204=$G$17,$G$17,".")</f>
        <v>.</v>
      </c>
      <c r="H1204" s="224" t="str">
        <f>IF(ISNUMBER('Faults data'!L1204),'Faults data'!L1204,".")</f>
        <v>.</v>
      </c>
      <c r="I1204" s="224">
        <f>IF('Faults data'!S1204=Lists!$F$11,0,1)</f>
        <v>1</v>
      </c>
      <c r="J1204" s="240" t="str">
        <f t="shared" si="148"/>
        <v>.</v>
      </c>
      <c r="K1204" s="241"/>
      <c r="L1204" s="230" t="str">
        <f t="shared" si="149"/>
        <v>.</v>
      </c>
      <c r="M1204" s="231" t="str">
        <f t="shared" si="150"/>
        <v>.</v>
      </c>
      <c r="N1204" s="231" t="str">
        <f t="shared" si="151"/>
        <v>.</v>
      </c>
      <c r="O1204" s="231" t="str">
        <f t="shared" si="152"/>
        <v>.</v>
      </c>
      <c r="P1204" s="232" t="str">
        <f t="shared" si="154"/>
        <v>.</v>
      </c>
      <c r="Q1204" s="233" t="str">
        <f t="shared" si="155"/>
        <v>.</v>
      </c>
      <c r="R1204" s="140"/>
      <c r="S1204" s="140"/>
      <c r="T1204" s="140"/>
      <c r="U1204" s="140"/>
      <c r="V1204" s="140"/>
      <c r="W1204" s="140"/>
      <c r="X1204" s="140"/>
      <c r="Y1204" s="140"/>
      <c r="Z1204" s="140"/>
      <c r="AA1204" s="140"/>
      <c r="AB1204" s="140"/>
      <c r="AC1204" s="140"/>
      <c r="AD1204" s="140"/>
      <c r="AE1204" s="140"/>
      <c r="AF1204" s="140"/>
      <c r="AG1204" s="140"/>
      <c r="AH1204" s="140"/>
      <c r="AI1204" s="140"/>
      <c r="AJ1204" s="140"/>
      <c r="AK1204" s="140"/>
      <c r="AL1204" s="140"/>
      <c r="AM1204" s="140"/>
      <c r="AN1204" s="140"/>
      <c r="AO1204" s="140"/>
      <c r="AP1204" s="140"/>
      <c r="AQ1204" s="140"/>
      <c r="AR1204" s="140"/>
      <c r="AS1204" s="140"/>
      <c r="AT1204" s="140"/>
      <c r="AU1204" s="140"/>
      <c r="AV1204" s="140"/>
      <c r="AW1204" s="140"/>
      <c r="AX1204" s="140"/>
      <c r="AY1204" s="140"/>
      <c r="AZ1204" s="140"/>
      <c r="BA1204" s="140"/>
      <c r="BB1204" s="140"/>
      <c r="BC1204" s="140"/>
      <c r="BD1204" s="140"/>
      <c r="BE1204" s="140"/>
    </row>
    <row r="1205" spans="1:57" outlineLevel="1" x14ac:dyDescent="0.2">
      <c r="A1205" s="234">
        <f>'Faults data'!A1205</f>
        <v>1188</v>
      </c>
      <c r="B1205" s="320">
        <f>'Faults data'!B1205</f>
        <v>0</v>
      </c>
      <c r="C1205" s="223">
        <f>IFERROR(MATCH('Faults data'!F1205,Lists!$C$11:$C$14,0),0)</f>
        <v>0</v>
      </c>
      <c r="D1205" s="216">
        <f>VALUE('Faults data'!I1205)</f>
        <v>0</v>
      </c>
      <c r="E1205" s="224">
        <f t="shared" si="153"/>
        <v>0</v>
      </c>
      <c r="F1205" s="224">
        <f>'Faults data'!M1205</f>
        <v>0</v>
      </c>
      <c r="G1205" s="224" t="str">
        <f>IF('Faults data'!N1205=$G$17,$G$17,".")</f>
        <v>.</v>
      </c>
      <c r="H1205" s="224" t="str">
        <f>IF(ISNUMBER('Faults data'!L1205),'Faults data'!L1205,".")</f>
        <v>.</v>
      </c>
      <c r="I1205" s="224">
        <f>IF('Faults data'!S1205=Lists!$F$11,0,1)</f>
        <v>1</v>
      </c>
      <c r="J1205" s="240" t="str">
        <f t="shared" si="148"/>
        <v>.</v>
      </c>
      <c r="K1205" s="241"/>
      <c r="L1205" s="230" t="str">
        <f t="shared" si="149"/>
        <v>.</v>
      </c>
      <c r="M1205" s="231" t="str">
        <f t="shared" si="150"/>
        <v>.</v>
      </c>
      <c r="N1205" s="231" t="str">
        <f t="shared" si="151"/>
        <v>.</v>
      </c>
      <c r="O1205" s="231" t="str">
        <f t="shared" si="152"/>
        <v>.</v>
      </c>
      <c r="P1205" s="232" t="str">
        <f t="shared" si="154"/>
        <v>.</v>
      </c>
      <c r="Q1205" s="233" t="str">
        <f t="shared" si="155"/>
        <v>.</v>
      </c>
      <c r="R1205" s="140"/>
      <c r="S1205" s="140"/>
      <c r="T1205" s="140"/>
      <c r="U1205" s="140"/>
      <c r="V1205" s="140"/>
      <c r="W1205" s="140"/>
      <c r="X1205" s="140"/>
      <c r="Y1205" s="140"/>
      <c r="Z1205" s="140"/>
      <c r="AA1205" s="140"/>
      <c r="AB1205" s="140"/>
      <c r="AC1205" s="140"/>
      <c r="AD1205" s="140"/>
      <c r="AE1205" s="140"/>
      <c r="AF1205" s="140"/>
      <c r="AG1205" s="140"/>
      <c r="AH1205" s="140"/>
      <c r="AI1205" s="140"/>
      <c r="AJ1205" s="140"/>
      <c r="AK1205" s="140"/>
      <c r="AL1205" s="140"/>
      <c r="AM1205" s="140"/>
      <c r="AN1205" s="140"/>
      <c r="AO1205" s="140"/>
      <c r="AP1205" s="140"/>
      <c r="AQ1205" s="140"/>
      <c r="AR1205" s="140"/>
      <c r="AS1205" s="140"/>
      <c r="AT1205" s="140"/>
      <c r="AU1205" s="140"/>
      <c r="AV1205" s="140"/>
      <c r="AW1205" s="140"/>
      <c r="AX1205" s="140"/>
      <c r="AY1205" s="140"/>
      <c r="AZ1205" s="140"/>
      <c r="BA1205" s="140"/>
      <c r="BB1205" s="140"/>
      <c r="BC1205" s="140"/>
      <c r="BD1205" s="140"/>
      <c r="BE1205" s="140"/>
    </row>
    <row r="1206" spans="1:57" outlineLevel="1" x14ac:dyDescent="0.2">
      <c r="A1206" s="234">
        <f>'Faults data'!A1206</f>
        <v>1189</v>
      </c>
      <c r="B1206" s="320">
        <f>'Faults data'!B1206</f>
        <v>0</v>
      </c>
      <c r="C1206" s="223">
        <f>IFERROR(MATCH('Faults data'!F1206,Lists!$C$11:$C$14,0),0)</f>
        <v>0</v>
      </c>
      <c r="D1206" s="216">
        <f>VALUE('Faults data'!I1206)</f>
        <v>0</v>
      </c>
      <c r="E1206" s="224">
        <f t="shared" si="153"/>
        <v>0</v>
      </c>
      <c r="F1206" s="224">
        <f>'Faults data'!M1206</f>
        <v>0</v>
      </c>
      <c r="G1206" s="224" t="str">
        <f>IF('Faults data'!N1206=$G$17,$G$17,".")</f>
        <v>.</v>
      </c>
      <c r="H1206" s="224" t="str">
        <f>IF(ISNUMBER('Faults data'!L1206),'Faults data'!L1206,".")</f>
        <v>.</v>
      </c>
      <c r="I1206" s="224">
        <f>IF('Faults data'!S1206=Lists!$F$11,0,1)</f>
        <v>1</v>
      </c>
      <c r="J1206" s="240" t="str">
        <f t="shared" si="148"/>
        <v>.</v>
      </c>
      <c r="K1206" s="241"/>
      <c r="L1206" s="230" t="str">
        <f t="shared" si="149"/>
        <v>.</v>
      </c>
      <c r="M1206" s="231" t="str">
        <f t="shared" si="150"/>
        <v>.</v>
      </c>
      <c r="N1206" s="231" t="str">
        <f t="shared" si="151"/>
        <v>.</v>
      </c>
      <c r="O1206" s="231" t="str">
        <f t="shared" si="152"/>
        <v>.</v>
      </c>
      <c r="P1206" s="232" t="str">
        <f t="shared" si="154"/>
        <v>.</v>
      </c>
      <c r="Q1206" s="233" t="str">
        <f t="shared" si="155"/>
        <v>.</v>
      </c>
      <c r="R1206" s="140"/>
      <c r="S1206" s="140"/>
      <c r="T1206" s="140"/>
      <c r="U1206" s="140"/>
      <c r="V1206" s="140"/>
      <c r="W1206" s="140"/>
      <c r="X1206" s="140"/>
      <c r="Y1206" s="140"/>
      <c r="Z1206" s="140"/>
      <c r="AA1206" s="140"/>
      <c r="AB1206" s="140"/>
      <c r="AC1206" s="140"/>
      <c r="AD1206" s="140"/>
      <c r="AE1206" s="140"/>
      <c r="AF1206" s="140"/>
      <c r="AG1206" s="140"/>
      <c r="AH1206" s="140"/>
      <c r="AI1206" s="140"/>
      <c r="AJ1206" s="140"/>
      <c r="AK1206" s="140"/>
      <c r="AL1206" s="140"/>
      <c r="AM1206" s="140"/>
      <c r="AN1206" s="140"/>
      <c r="AO1206" s="140"/>
      <c r="AP1206" s="140"/>
      <c r="AQ1206" s="140"/>
      <c r="AR1206" s="140"/>
      <c r="AS1206" s="140"/>
      <c r="AT1206" s="140"/>
      <c r="AU1206" s="140"/>
      <c r="AV1206" s="140"/>
      <c r="AW1206" s="140"/>
      <c r="AX1206" s="140"/>
      <c r="AY1206" s="140"/>
      <c r="AZ1206" s="140"/>
      <c r="BA1206" s="140"/>
      <c r="BB1206" s="140"/>
      <c r="BC1206" s="140"/>
      <c r="BD1206" s="140"/>
      <c r="BE1206" s="140"/>
    </row>
    <row r="1207" spans="1:57" outlineLevel="1" x14ac:dyDescent="0.2">
      <c r="A1207" s="234">
        <f>'Faults data'!A1207</f>
        <v>1190</v>
      </c>
      <c r="B1207" s="320">
        <f>'Faults data'!B1207</f>
        <v>0</v>
      </c>
      <c r="C1207" s="223">
        <f>IFERROR(MATCH('Faults data'!F1207,Lists!$C$11:$C$14,0),0)</f>
        <v>0</v>
      </c>
      <c r="D1207" s="216">
        <f>VALUE('Faults data'!I1207)</f>
        <v>0</v>
      </c>
      <c r="E1207" s="224">
        <f t="shared" si="153"/>
        <v>0</v>
      </c>
      <c r="F1207" s="224">
        <f>'Faults data'!M1207</f>
        <v>0</v>
      </c>
      <c r="G1207" s="224" t="str">
        <f>IF('Faults data'!N1207=$G$17,$G$17,".")</f>
        <v>.</v>
      </c>
      <c r="H1207" s="224" t="str">
        <f>IF(ISNUMBER('Faults data'!L1207),'Faults data'!L1207,".")</f>
        <v>.</v>
      </c>
      <c r="I1207" s="224">
        <f>IF('Faults data'!S1207=Lists!$F$11,0,1)</f>
        <v>1</v>
      </c>
      <c r="J1207" s="240" t="str">
        <f t="shared" si="148"/>
        <v>.</v>
      </c>
      <c r="K1207" s="241"/>
      <c r="L1207" s="230" t="str">
        <f t="shared" si="149"/>
        <v>.</v>
      </c>
      <c r="M1207" s="231" t="str">
        <f t="shared" si="150"/>
        <v>.</v>
      </c>
      <c r="N1207" s="231" t="str">
        <f t="shared" si="151"/>
        <v>.</v>
      </c>
      <c r="O1207" s="231" t="str">
        <f t="shared" si="152"/>
        <v>.</v>
      </c>
      <c r="P1207" s="232" t="str">
        <f t="shared" si="154"/>
        <v>.</v>
      </c>
      <c r="Q1207" s="233" t="str">
        <f t="shared" si="155"/>
        <v>.</v>
      </c>
      <c r="R1207" s="140"/>
      <c r="S1207" s="140"/>
      <c r="T1207" s="140"/>
      <c r="U1207" s="140"/>
      <c r="V1207" s="140"/>
      <c r="W1207" s="140"/>
      <c r="X1207" s="140"/>
      <c r="Y1207" s="140"/>
      <c r="Z1207" s="140"/>
      <c r="AA1207" s="140"/>
      <c r="AB1207" s="140"/>
      <c r="AC1207" s="140"/>
      <c r="AD1207" s="140"/>
      <c r="AE1207" s="140"/>
      <c r="AF1207" s="140"/>
      <c r="AG1207" s="140"/>
      <c r="AH1207" s="140"/>
      <c r="AI1207" s="140"/>
      <c r="AJ1207" s="140"/>
      <c r="AK1207" s="140"/>
      <c r="AL1207" s="140"/>
      <c r="AM1207" s="140"/>
      <c r="AN1207" s="140"/>
      <c r="AO1207" s="140"/>
      <c r="AP1207" s="140"/>
      <c r="AQ1207" s="140"/>
      <c r="AR1207" s="140"/>
      <c r="AS1207" s="140"/>
      <c r="AT1207" s="140"/>
      <c r="AU1207" s="140"/>
      <c r="AV1207" s="140"/>
      <c r="AW1207" s="140"/>
      <c r="AX1207" s="140"/>
      <c r="AY1207" s="140"/>
      <c r="AZ1207" s="140"/>
      <c r="BA1207" s="140"/>
      <c r="BB1207" s="140"/>
      <c r="BC1207" s="140"/>
      <c r="BD1207" s="140"/>
      <c r="BE1207" s="140"/>
    </row>
    <row r="1208" spans="1:57" outlineLevel="1" x14ac:dyDescent="0.2">
      <c r="A1208" s="234">
        <f>'Faults data'!A1208</f>
        <v>1191</v>
      </c>
      <c r="B1208" s="320">
        <f>'Faults data'!B1208</f>
        <v>0</v>
      </c>
      <c r="C1208" s="223">
        <f>IFERROR(MATCH('Faults data'!F1208,Lists!$C$11:$C$14,0),0)</f>
        <v>0</v>
      </c>
      <c r="D1208" s="216">
        <f>VALUE('Faults data'!I1208)</f>
        <v>0</v>
      </c>
      <c r="E1208" s="224">
        <f t="shared" si="153"/>
        <v>0</v>
      </c>
      <c r="F1208" s="224">
        <f>'Faults data'!M1208</f>
        <v>0</v>
      </c>
      <c r="G1208" s="224" t="str">
        <f>IF('Faults data'!N1208=$G$17,$G$17,".")</f>
        <v>.</v>
      </c>
      <c r="H1208" s="224" t="str">
        <f>IF(ISNUMBER('Faults data'!L1208),'Faults data'!L1208,".")</f>
        <v>.</v>
      </c>
      <c r="I1208" s="224">
        <f>IF('Faults data'!S1208=Lists!$F$11,0,1)</f>
        <v>1</v>
      </c>
      <c r="J1208" s="240" t="str">
        <f t="shared" si="148"/>
        <v>.</v>
      </c>
      <c r="K1208" s="241"/>
      <c r="L1208" s="230" t="str">
        <f t="shared" si="149"/>
        <v>.</v>
      </c>
      <c r="M1208" s="231" t="str">
        <f t="shared" si="150"/>
        <v>.</v>
      </c>
      <c r="N1208" s="231" t="str">
        <f t="shared" si="151"/>
        <v>.</v>
      </c>
      <c r="O1208" s="231" t="str">
        <f t="shared" si="152"/>
        <v>.</v>
      </c>
      <c r="P1208" s="232" t="str">
        <f t="shared" si="154"/>
        <v>.</v>
      </c>
      <c r="Q1208" s="233" t="str">
        <f t="shared" si="155"/>
        <v>.</v>
      </c>
      <c r="R1208" s="140"/>
      <c r="S1208" s="140"/>
      <c r="T1208" s="140"/>
      <c r="U1208" s="140"/>
      <c r="V1208" s="140"/>
      <c r="W1208" s="140"/>
      <c r="X1208" s="140"/>
      <c r="Y1208" s="140"/>
      <c r="Z1208" s="140"/>
      <c r="AA1208" s="140"/>
      <c r="AB1208" s="140"/>
      <c r="AC1208" s="140"/>
      <c r="AD1208" s="140"/>
      <c r="AE1208" s="140"/>
      <c r="AF1208" s="140"/>
      <c r="AG1208" s="140"/>
      <c r="AH1208" s="140"/>
      <c r="AI1208" s="140"/>
      <c r="AJ1208" s="140"/>
      <c r="AK1208" s="140"/>
      <c r="AL1208" s="140"/>
      <c r="AM1208" s="140"/>
      <c r="AN1208" s="140"/>
      <c r="AO1208" s="140"/>
      <c r="AP1208" s="140"/>
      <c r="AQ1208" s="140"/>
      <c r="AR1208" s="140"/>
      <c r="AS1208" s="140"/>
      <c r="AT1208" s="140"/>
      <c r="AU1208" s="140"/>
      <c r="AV1208" s="140"/>
      <c r="AW1208" s="140"/>
      <c r="AX1208" s="140"/>
      <c r="AY1208" s="140"/>
      <c r="AZ1208" s="140"/>
      <c r="BA1208" s="140"/>
      <c r="BB1208" s="140"/>
      <c r="BC1208" s="140"/>
      <c r="BD1208" s="140"/>
      <c r="BE1208" s="140"/>
    </row>
    <row r="1209" spans="1:57" outlineLevel="1" x14ac:dyDescent="0.2">
      <c r="A1209" s="234">
        <f>'Faults data'!A1209</f>
        <v>1192</v>
      </c>
      <c r="B1209" s="320">
        <f>'Faults data'!B1209</f>
        <v>0</v>
      </c>
      <c r="C1209" s="223">
        <f>IFERROR(MATCH('Faults data'!F1209,Lists!$C$11:$C$14,0),0)</f>
        <v>0</v>
      </c>
      <c r="D1209" s="216">
        <f>VALUE('Faults data'!I1209)</f>
        <v>0</v>
      </c>
      <c r="E1209" s="224">
        <f t="shared" si="153"/>
        <v>0</v>
      </c>
      <c r="F1209" s="224">
        <f>'Faults data'!M1209</f>
        <v>0</v>
      </c>
      <c r="G1209" s="224" t="str">
        <f>IF('Faults data'!N1209=$G$17,$G$17,".")</f>
        <v>.</v>
      </c>
      <c r="H1209" s="224" t="str">
        <f>IF(ISNUMBER('Faults data'!L1209),'Faults data'!L1209,".")</f>
        <v>.</v>
      </c>
      <c r="I1209" s="224">
        <f>IF('Faults data'!S1209=Lists!$F$11,0,1)</f>
        <v>1</v>
      </c>
      <c r="J1209" s="240" t="str">
        <f t="shared" si="148"/>
        <v>.</v>
      </c>
      <c r="K1209" s="241"/>
      <c r="L1209" s="230" t="str">
        <f t="shared" si="149"/>
        <v>.</v>
      </c>
      <c r="M1209" s="231" t="str">
        <f t="shared" si="150"/>
        <v>.</v>
      </c>
      <c r="N1209" s="231" t="str">
        <f t="shared" si="151"/>
        <v>.</v>
      </c>
      <c r="O1209" s="231" t="str">
        <f t="shared" si="152"/>
        <v>.</v>
      </c>
      <c r="P1209" s="232" t="str">
        <f t="shared" si="154"/>
        <v>.</v>
      </c>
      <c r="Q1209" s="233" t="str">
        <f t="shared" si="155"/>
        <v>.</v>
      </c>
      <c r="R1209" s="140"/>
      <c r="S1209" s="140"/>
      <c r="T1209" s="140"/>
      <c r="U1209" s="140"/>
      <c r="V1209" s="140"/>
      <c r="W1209" s="140"/>
      <c r="X1209" s="140"/>
      <c r="Y1209" s="140"/>
      <c r="Z1209" s="140"/>
      <c r="AA1209" s="140"/>
      <c r="AB1209" s="140"/>
      <c r="AC1209" s="140"/>
      <c r="AD1209" s="140"/>
      <c r="AE1209" s="140"/>
      <c r="AF1209" s="140"/>
      <c r="AG1209" s="140"/>
      <c r="AH1209" s="140"/>
      <c r="AI1209" s="140"/>
      <c r="AJ1209" s="140"/>
      <c r="AK1209" s="140"/>
      <c r="AL1209" s="140"/>
      <c r="AM1209" s="140"/>
      <c r="AN1209" s="140"/>
      <c r="AO1209" s="140"/>
      <c r="AP1209" s="140"/>
      <c r="AQ1209" s="140"/>
      <c r="AR1209" s="140"/>
      <c r="AS1209" s="140"/>
      <c r="AT1209" s="140"/>
      <c r="AU1209" s="140"/>
      <c r="AV1209" s="140"/>
      <c r="AW1209" s="140"/>
      <c r="AX1209" s="140"/>
      <c r="AY1209" s="140"/>
      <c r="AZ1209" s="140"/>
      <c r="BA1209" s="140"/>
      <c r="BB1209" s="140"/>
      <c r="BC1209" s="140"/>
      <c r="BD1209" s="140"/>
      <c r="BE1209" s="140"/>
    </row>
    <row r="1210" spans="1:57" outlineLevel="1" x14ac:dyDescent="0.2">
      <c r="A1210" s="234">
        <f>'Faults data'!A1210</f>
        <v>1193</v>
      </c>
      <c r="B1210" s="320">
        <f>'Faults data'!B1210</f>
        <v>0</v>
      </c>
      <c r="C1210" s="223">
        <f>IFERROR(MATCH('Faults data'!F1210,Lists!$C$11:$C$14,0),0)</f>
        <v>0</v>
      </c>
      <c r="D1210" s="216">
        <f>VALUE('Faults data'!I1210)</f>
        <v>0</v>
      </c>
      <c r="E1210" s="224">
        <f t="shared" si="153"/>
        <v>0</v>
      </c>
      <c r="F1210" s="224">
        <f>'Faults data'!M1210</f>
        <v>0</v>
      </c>
      <c r="G1210" s="224" t="str">
        <f>IF('Faults data'!N1210=$G$17,$G$17,".")</f>
        <v>.</v>
      </c>
      <c r="H1210" s="224" t="str">
        <f>IF(ISNUMBER('Faults data'!L1210),'Faults data'!L1210,".")</f>
        <v>.</v>
      </c>
      <c r="I1210" s="224">
        <f>IF('Faults data'!S1210=Lists!$F$11,0,1)</f>
        <v>1</v>
      </c>
      <c r="J1210" s="240" t="str">
        <f t="shared" si="148"/>
        <v>.</v>
      </c>
      <c r="K1210" s="241"/>
      <c r="L1210" s="230" t="str">
        <f t="shared" si="149"/>
        <v>.</v>
      </c>
      <c r="M1210" s="231" t="str">
        <f t="shared" si="150"/>
        <v>.</v>
      </c>
      <c r="N1210" s="231" t="str">
        <f t="shared" si="151"/>
        <v>.</v>
      </c>
      <c r="O1210" s="231" t="str">
        <f t="shared" si="152"/>
        <v>.</v>
      </c>
      <c r="P1210" s="232" t="str">
        <f t="shared" si="154"/>
        <v>.</v>
      </c>
      <c r="Q1210" s="233" t="str">
        <f t="shared" si="155"/>
        <v>.</v>
      </c>
      <c r="R1210" s="140"/>
      <c r="S1210" s="140"/>
      <c r="T1210" s="140"/>
      <c r="U1210" s="140"/>
      <c r="V1210" s="140"/>
      <c r="W1210" s="140"/>
      <c r="X1210" s="140"/>
      <c r="Y1210" s="140"/>
      <c r="Z1210" s="140"/>
      <c r="AA1210" s="140"/>
      <c r="AB1210" s="140"/>
      <c r="AC1210" s="140"/>
      <c r="AD1210" s="140"/>
      <c r="AE1210" s="140"/>
      <c r="AF1210" s="140"/>
      <c r="AG1210" s="140"/>
      <c r="AH1210" s="140"/>
      <c r="AI1210" s="140"/>
      <c r="AJ1210" s="140"/>
      <c r="AK1210" s="140"/>
      <c r="AL1210" s="140"/>
      <c r="AM1210" s="140"/>
      <c r="AN1210" s="140"/>
      <c r="AO1210" s="140"/>
      <c r="AP1210" s="140"/>
      <c r="AQ1210" s="140"/>
      <c r="AR1210" s="140"/>
      <c r="AS1210" s="140"/>
      <c r="AT1210" s="140"/>
      <c r="AU1210" s="140"/>
      <c r="AV1210" s="140"/>
      <c r="AW1210" s="140"/>
      <c r="AX1210" s="140"/>
      <c r="AY1210" s="140"/>
      <c r="AZ1210" s="140"/>
      <c r="BA1210" s="140"/>
      <c r="BB1210" s="140"/>
      <c r="BC1210" s="140"/>
      <c r="BD1210" s="140"/>
      <c r="BE1210" s="140"/>
    </row>
    <row r="1211" spans="1:57" outlineLevel="1" x14ac:dyDescent="0.2">
      <c r="A1211" s="234">
        <f>'Faults data'!A1211</f>
        <v>1194</v>
      </c>
      <c r="B1211" s="320">
        <f>'Faults data'!B1211</f>
        <v>0</v>
      </c>
      <c r="C1211" s="223">
        <f>IFERROR(MATCH('Faults data'!F1211,Lists!$C$11:$C$14,0),0)</f>
        <v>0</v>
      </c>
      <c r="D1211" s="216">
        <f>VALUE('Faults data'!I1211)</f>
        <v>0</v>
      </c>
      <c r="E1211" s="224">
        <f t="shared" si="153"/>
        <v>0</v>
      </c>
      <c r="F1211" s="224">
        <f>'Faults data'!M1211</f>
        <v>0</v>
      </c>
      <c r="G1211" s="224" t="str">
        <f>IF('Faults data'!N1211=$G$17,$G$17,".")</f>
        <v>.</v>
      </c>
      <c r="H1211" s="224" t="str">
        <f>IF(ISNUMBER('Faults data'!L1211),'Faults data'!L1211,".")</f>
        <v>.</v>
      </c>
      <c r="I1211" s="224">
        <f>IF('Faults data'!S1211=Lists!$F$11,0,1)</f>
        <v>1</v>
      </c>
      <c r="J1211" s="240" t="str">
        <f t="shared" si="148"/>
        <v>.</v>
      </c>
      <c r="K1211" s="241"/>
      <c r="L1211" s="230" t="str">
        <f t="shared" si="149"/>
        <v>.</v>
      </c>
      <c r="M1211" s="231" t="str">
        <f t="shared" si="150"/>
        <v>.</v>
      </c>
      <c r="N1211" s="231" t="str">
        <f t="shared" si="151"/>
        <v>.</v>
      </c>
      <c r="O1211" s="231" t="str">
        <f t="shared" si="152"/>
        <v>.</v>
      </c>
      <c r="P1211" s="232" t="str">
        <f t="shared" si="154"/>
        <v>.</v>
      </c>
      <c r="Q1211" s="233" t="str">
        <f t="shared" si="155"/>
        <v>.</v>
      </c>
      <c r="R1211" s="140"/>
      <c r="S1211" s="140"/>
      <c r="T1211" s="140"/>
      <c r="U1211" s="140"/>
      <c r="V1211" s="140"/>
      <c r="W1211" s="140"/>
      <c r="X1211" s="140"/>
      <c r="Y1211" s="140"/>
      <c r="Z1211" s="140"/>
      <c r="AA1211" s="140"/>
      <c r="AB1211" s="140"/>
      <c r="AC1211" s="140"/>
      <c r="AD1211" s="140"/>
      <c r="AE1211" s="140"/>
      <c r="AF1211" s="140"/>
      <c r="AG1211" s="140"/>
      <c r="AH1211" s="140"/>
      <c r="AI1211" s="140"/>
      <c r="AJ1211" s="140"/>
      <c r="AK1211" s="140"/>
      <c r="AL1211" s="140"/>
      <c r="AM1211" s="140"/>
      <c r="AN1211" s="140"/>
      <c r="AO1211" s="140"/>
      <c r="AP1211" s="140"/>
      <c r="AQ1211" s="140"/>
      <c r="AR1211" s="140"/>
      <c r="AS1211" s="140"/>
      <c r="AT1211" s="140"/>
      <c r="AU1211" s="140"/>
      <c r="AV1211" s="140"/>
      <c r="AW1211" s="140"/>
      <c r="AX1211" s="140"/>
      <c r="AY1211" s="140"/>
      <c r="AZ1211" s="140"/>
      <c r="BA1211" s="140"/>
      <c r="BB1211" s="140"/>
      <c r="BC1211" s="140"/>
      <c r="BD1211" s="140"/>
      <c r="BE1211" s="140"/>
    </row>
    <row r="1212" spans="1:57" outlineLevel="1" x14ac:dyDescent="0.2">
      <c r="A1212" s="234">
        <f>'Faults data'!A1212</f>
        <v>1195</v>
      </c>
      <c r="B1212" s="320">
        <f>'Faults data'!B1212</f>
        <v>0</v>
      </c>
      <c r="C1212" s="223">
        <f>IFERROR(MATCH('Faults data'!F1212,Lists!$C$11:$C$14,0),0)</f>
        <v>0</v>
      </c>
      <c r="D1212" s="216">
        <f>VALUE('Faults data'!I1212)</f>
        <v>0</v>
      </c>
      <c r="E1212" s="224">
        <f t="shared" si="153"/>
        <v>0</v>
      </c>
      <c r="F1212" s="224">
        <f>'Faults data'!M1212</f>
        <v>0</v>
      </c>
      <c r="G1212" s="224" t="str">
        <f>IF('Faults data'!N1212=$G$17,$G$17,".")</f>
        <v>.</v>
      </c>
      <c r="H1212" s="224" t="str">
        <f>IF(ISNUMBER('Faults data'!L1212),'Faults data'!L1212,".")</f>
        <v>.</v>
      </c>
      <c r="I1212" s="224">
        <f>IF('Faults data'!S1212=Lists!$F$11,0,1)</f>
        <v>1</v>
      </c>
      <c r="J1212" s="240" t="str">
        <f t="shared" si="148"/>
        <v>.</v>
      </c>
      <c r="K1212" s="241"/>
      <c r="L1212" s="230" t="str">
        <f t="shared" si="149"/>
        <v>.</v>
      </c>
      <c r="M1212" s="231" t="str">
        <f t="shared" si="150"/>
        <v>.</v>
      </c>
      <c r="N1212" s="231" t="str">
        <f t="shared" si="151"/>
        <v>.</v>
      </c>
      <c r="O1212" s="231" t="str">
        <f t="shared" si="152"/>
        <v>.</v>
      </c>
      <c r="P1212" s="232" t="str">
        <f t="shared" si="154"/>
        <v>.</v>
      </c>
      <c r="Q1212" s="233" t="str">
        <f t="shared" si="155"/>
        <v>.</v>
      </c>
      <c r="R1212" s="140"/>
      <c r="S1212" s="140"/>
      <c r="T1212" s="140"/>
      <c r="U1212" s="140"/>
      <c r="V1212" s="140"/>
      <c r="W1212" s="140"/>
      <c r="X1212" s="140"/>
      <c r="Y1212" s="140"/>
      <c r="Z1212" s="140"/>
      <c r="AA1212" s="140"/>
      <c r="AB1212" s="140"/>
      <c r="AC1212" s="140"/>
      <c r="AD1212" s="140"/>
      <c r="AE1212" s="140"/>
      <c r="AF1212" s="140"/>
      <c r="AG1212" s="140"/>
      <c r="AH1212" s="140"/>
      <c r="AI1212" s="140"/>
      <c r="AJ1212" s="140"/>
      <c r="AK1212" s="140"/>
      <c r="AL1212" s="140"/>
      <c r="AM1212" s="140"/>
      <c r="AN1212" s="140"/>
      <c r="AO1212" s="140"/>
      <c r="AP1212" s="140"/>
      <c r="AQ1212" s="140"/>
      <c r="AR1212" s="140"/>
      <c r="AS1212" s="140"/>
      <c r="AT1212" s="140"/>
      <c r="AU1212" s="140"/>
      <c r="AV1212" s="140"/>
      <c r="AW1212" s="140"/>
      <c r="AX1212" s="140"/>
      <c r="AY1212" s="140"/>
      <c r="AZ1212" s="140"/>
      <c r="BA1212" s="140"/>
      <c r="BB1212" s="140"/>
      <c r="BC1212" s="140"/>
      <c r="BD1212" s="140"/>
      <c r="BE1212" s="140"/>
    </row>
    <row r="1213" spans="1:57" outlineLevel="1" x14ac:dyDescent="0.2">
      <c r="A1213" s="234">
        <f>'Faults data'!A1213</f>
        <v>1196</v>
      </c>
      <c r="B1213" s="320">
        <f>'Faults data'!B1213</f>
        <v>0</v>
      </c>
      <c r="C1213" s="223">
        <f>IFERROR(MATCH('Faults data'!F1213,Lists!$C$11:$C$14,0),0)</f>
        <v>0</v>
      </c>
      <c r="D1213" s="216">
        <f>VALUE('Faults data'!I1213)</f>
        <v>0</v>
      </c>
      <c r="E1213" s="224">
        <f t="shared" si="153"/>
        <v>0</v>
      </c>
      <c r="F1213" s="224">
        <f>'Faults data'!M1213</f>
        <v>0</v>
      </c>
      <c r="G1213" s="224" t="str">
        <f>IF('Faults data'!N1213=$G$17,$G$17,".")</f>
        <v>.</v>
      </c>
      <c r="H1213" s="224" t="str">
        <f>IF(ISNUMBER('Faults data'!L1213),'Faults data'!L1213,".")</f>
        <v>.</v>
      </c>
      <c r="I1213" s="224">
        <f>IF('Faults data'!S1213=Lists!$F$11,0,1)</f>
        <v>1</v>
      </c>
      <c r="J1213" s="240" t="str">
        <f t="shared" si="148"/>
        <v>.</v>
      </c>
      <c r="K1213" s="241"/>
      <c r="L1213" s="230" t="str">
        <f t="shared" si="149"/>
        <v>.</v>
      </c>
      <c r="M1213" s="231" t="str">
        <f t="shared" si="150"/>
        <v>.</v>
      </c>
      <c r="N1213" s="231" t="str">
        <f t="shared" si="151"/>
        <v>.</v>
      </c>
      <c r="O1213" s="231" t="str">
        <f t="shared" si="152"/>
        <v>.</v>
      </c>
      <c r="P1213" s="232" t="str">
        <f t="shared" si="154"/>
        <v>.</v>
      </c>
      <c r="Q1213" s="233" t="str">
        <f t="shared" si="155"/>
        <v>.</v>
      </c>
      <c r="R1213" s="140"/>
      <c r="S1213" s="140"/>
      <c r="T1213" s="140"/>
      <c r="U1213" s="140"/>
      <c r="V1213" s="140"/>
      <c r="W1213" s="140"/>
      <c r="X1213" s="140"/>
      <c r="Y1213" s="140"/>
      <c r="Z1213" s="140"/>
      <c r="AA1213" s="140"/>
      <c r="AB1213" s="140"/>
      <c r="AC1213" s="140"/>
      <c r="AD1213" s="140"/>
      <c r="AE1213" s="140"/>
      <c r="AF1213" s="140"/>
      <c r="AG1213" s="140"/>
      <c r="AH1213" s="140"/>
      <c r="AI1213" s="140"/>
      <c r="AJ1213" s="140"/>
      <c r="AK1213" s="140"/>
      <c r="AL1213" s="140"/>
      <c r="AM1213" s="140"/>
      <c r="AN1213" s="140"/>
      <c r="AO1213" s="140"/>
      <c r="AP1213" s="140"/>
      <c r="AQ1213" s="140"/>
      <c r="AR1213" s="140"/>
      <c r="AS1213" s="140"/>
      <c r="AT1213" s="140"/>
      <c r="AU1213" s="140"/>
      <c r="AV1213" s="140"/>
      <c r="AW1213" s="140"/>
      <c r="AX1213" s="140"/>
      <c r="AY1213" s="140"/>
      <c r="AZ1213" s="140"/>
      <c r="BA1213" s="140"/>
      <c r="BB1213" s="140"/>
      <c r="BC1213" s="140"/>
      <c r="BD1213" s="140"/>
      <c r="BE1213" s="140"/>
    </row>
    <row r="1214" spans="1:57" outlineLevel="1" x14ac:dyDescent="0.2">
      <c r="A1214" s="234">
        <f>'Faults data'!A1214</f>
        <v>1197</v>
      </c>
      <c r="B1214" s="320">
        <f>'Faults data'!B1214</f>
        <v>0</v>
      </c>
      <c r="C1214" s="223">
        <f>IFERROR(MATCH('Faults data'!F1214,Lists!$C$11:$C$14,0),0)</f>
        <v>0</v>
      </c>
      <c r="D1214" s="216">
        <f>VALUE('Faults data'!I1214)</f>
        <v>0</v>
      </c>
      <c r="E1214" s="224">
        <f t="shared" si="153"/>
        <v>0</v>
      </c>
      <c r="F1214" s="224">
        <f>'Faults data'!M1214</f>
        <v>0</v>
      </c>
      <c r="G1214" s="224" t="str">
        <f>IF('Faults data'!N1214=$G$17,$G$17,".")</f>
        <v>.</v>
      </c>
      <c r="H1214" s="224" t="str">
        <f>IF(ISNUMBER('Faults data'!L1214),'Faults data'!L1214,".")</f>
        <v>.</v>
      </c>
      <c r="I1214" s="224">
        <f>IF('Faults data'!S1214=Lists!$F$11,0,1)</f>
        <v>1</v>
      </c>
      <c r="J1214" s="240" t="str">
        <f t="shared" si="148"/>
        <v>.</v>
      </c>
      <c r="K1214" s="241"/>
      <c r="L1214" s="230" t="str">
        <f t="shared" si="149"/>
        <v>.</v>
      </c>
      <c r="M1214" s="231" t="str">
        <f t="shared" si="150"/>
        <v>.</v>
      </c>
      <c r="N1214" s="231" t="str">
        <f t="shared" si="151"/>
        <v>.</v>
      </c>
      <c r="O1214" s="231" t="str">
        <f t="shared" si="152"/>
        <v>.</v>
      </c>
      <c r="P1214" s="232" t="str">
        <f t="shared" si="154"/>
        <v>.</v>
      </c>
      <c r="Q1214" s="233" t="str">
        <f t="shared" si="155"/>
        <v>.</v>
      </c>
      <c r="R1214" s="140"/>
      <c r="S1214" s="140"/>
      <c r="T1214" s="140"/>
      <c r="U1214" s="140"/>
      <c r="V1214" s="140"/>
      <c r="W1214" s="140"/>
      <c r="X1214" s="140"/>
      <c r="Y1214" s="140"/>
      <c r="Z1214" s="140"/>
      <c r="AA1214" s="140"/>
      <c r="AB1214" s="140"/>
      <c r="AC1214" s="140"/>
      <c r="AD1214" s="140"/>
      <c r="AE1214" s="140"/>
      <c r="AF1214" s="140"/>
      <c r="AG1214" s="140"/>
      <c r="AH1214" s="140"/>
      <c r="AI1214" s="140"/>
      <c r="AJ1214" s="140"/>
      <c r="AK1214" s="140"/>
      <c r="AL1214" s="140"/>
      <c r="AM1214" s="140"/>
      <c r="AN1214" s="140"/>
      <c r="AO1214" s="140"/>
      <c r="AP1214" s="140"/>
      <c r="AQ1214" s="140"/>
      <c r="AR1214" s="140"/>
      <c r="AS1214" s="140"/>
      <c r="AT1214" s="140"/>
      <c r="AU1214" s="140"/>
      <c r="AV1214" s="140"/>
      <c r="AW1214" s="140"/>
      <c r="AX1214" s="140"/>
      <c r="AY1214" s="140"/>
      <c r="AZ1214" s="140"/>
      <c r="BA1214" s="140"/>
      <c r="BB1214" s="140"/>
      <c r="BC1214" s="140"/>
      <c r="BD1214" s="140"/>
      <c r="BE1214" s="140"/>
    </row>
    <row r="1215" spans="1:57" outlineLevel="1" x14ac:dyDescent="0.2">
      <c r="A1215" s="234">
        <f>'Faults data'!A1215</f>
        <v>1198</v>
      </c>
      <c r="B1215" s="320">
        <f>'Faults data'!B1215</f>
        <v>0</v>
      </c>
      <c r="C1215" s="223">
        <f>IFERROR(MATCH('Faults data'!F1215,Lists!$C$11:$C$14,0),0)</f>
        <v>0</v>
      </c>
      <c r="D1215" s="216">
        <f>VALUE('Faults data'!I1215)</f>
        <v>0</v>
      </c>
      <c r="E1215" s="224">
        <f t="shared" si="153"/>
        <v>0</v>
      </c>
      <c r="F1215" s="224">
        <f>'Faults data'!M1215</f>
        <v>0</v>
      </c>
      <c r="G1215" s="224" t="str">
        <f>IF('Faults data'!N1215=$G$17,$G$17,".")</f>
        <v>.</v>
      </c>
      <c r="H1215" s="224" t="str">
        <f>IF(ISNUMBER('Faults data'!L1215),'Faults data'!L1215,".")</f>
        <v>.</v>
      </c>
      <c r="I1215" s="224">
        <f>IF('Faults data'!S1215=Lists!$F$11,0,1)</f>
        <v>1</v>
      </c>
      <c r="J1215" s="240" t="str">
        <f t="shared" si="148"/>
        <v>.</v>
      </c>
      <c r="K1215" s="241"/>
      <c r="L1215" s="230" t="str">
        <f t="shared" si="149"/>
        <v>.</v>
      </c>
      <c r="M1215" s="231" t="str">
        <f t="shared" si="150"/>
        <v>.</v>
      </c>
      <c r="N1215" s="231" t="str">
        <f t="shared" si="151"/>
        <v>.</v>
      </c>
      <c r="O1215" s="231" t="str">
        <f t="shared" si="152"/>
        <v>.</v>
      </c>
      <c r="P1215" s="232" t="str">
        <f t="shared" si="154"/>
        <v>.</v>
      </c>
      <c r="Q1215" s="233" t="str">
        <f t="shared" si="155"/>
        <v>.</v>
      </c>
      <c r="R1215" s="140"/>
      <c r="S1215" s="140"/>
      <c r="T1215" s="140"/>
      <c r="U1215" s="140"/>
      <c r="V1215" s="140"/>
      <c r="W1215" s="140"/>
      <c r="X1215" s="140"/>
      <c r="Y1215" s="140"/>
      <c r="Z1215" s="140"/>
      <c r="AA1215" s="140"/>
      <c r="AB1215" s="140"/>
      <c r="AC1215" s="140"/>
      <c r="AD1215" s="140"/>
      <c r="AE1215" s="140"/>
      <c r="AF1215" s="140"/>
      <c r="AG1215" s="140"/>
      <c r="AH1215" s="140"/>
      <c r="AI1215" s="140"/>
      <c r="AJ1215" s="140"/>
      <c r="AK1215" s="140"/>
      <c r="AL1215" s="140"/>
      <c r="AM1215" s="140"/>
      <c r="AN1215" s="140"/>
      <c r="AO1215" s="140"/>
      <c r="AP1215" s="140"/>
      <c r="AQ1215" s="140"/>
      <c r="AR1215" s="140"/>
      <c r="AS1215" s="140"/>
      <c r="AT1215" s="140"/>
      <c r="AU1215" s="140"/>
      <c r="AV1215" s="140"/>
      <c r="AW1215" s="140"/>
      <c r="AX1215" s="140"/>
      <c r="AY1215" s="140"/>
      <c r="AZ1215" s="140"/>
      <c r="BA1215" s="140"/>
      <c r="BB1215" s="140"/>
      <c r="BC1215" s="140"/>
      <c r="BD1215" s="140"/>
      <c r="BE1215" s="140"/>
    </row>
    <row r="1216" spans="1:57" outlineLevel="1" x14ac:dyDescent="0.2">
      <c r="A1216" s="234">
        <f>'Faults data'!A1216</f>
        <v>1199</v>
      </c>
      <c r="B1216" s="320">
        <f>'Faults data'!B1216</f>
        <v>0</v>
      </c>
      <c r="C1216" s="223">
        <f>IFERROR(MATCH('Faults data'!F1216,Lists!$C$11:$C$14,0),0)</f>
        <v>0</v>
      </c>
      <c r="D1216" s="216">
        <f>VALUE('Faults data'!I1216)</f>
        <v>0</v>
      </c>
      <c r="E1216" s="224">
        <f t="shared" si="153"/>
        <v>0</v>
      </c>
      <c r="F1216" s="224">
        <f>'Faults data'!M1216</f>
        <v>0</v>
      </c>
      <c r="G1216" s="224" t="str">
        <f>IF('Faults data'!N1216=$G$17,$G$17,".")</f>
        <v>.</v>
      </c>
      <c r="H1216" s="224" t="str">
        <f>IF(ISNUMBER('Faults data'!L1216),'Faults data'!L1216,".")</f>
        <v>.</v>
      </c>
      <c r="I1216" s="224">
        <f>IF('Faults data'!S1216=Lists!$F$11,0,1)</f>
        <v>1</v>
      </c>
      <c r="J1216" s="240" t="str">
        <f t="shared" si="148"/>
        <v>.</v>
      </c>
      <c r="K1216" s="241"/>
      <c r="L1216" s="230" t="str">
        <f t="shared" si="149"/>
        <v>.</v>
      </c>
      <c r="M1216" s="231" t="str">
        <f t="shared" si="150"/>
        <v>.</v>
      </c>
      <c r="N1216" s="231" t="str">
        <f t="shared" si="151"/>
        <v>.</v>
      </c>
      <c r="O1216" s="231" t="str">
        <f t="shared" si="152"/>
        <v>.</v>
      </c>
      <c r="P1216" s="232" t="str">
        <f t="shared" si="154"/>
        <v>.</v>
      </c>
      <c r="Q1216" s="233" t="str">
        <f t="shared" si="155"/>
        <v>.</v>
      </c>
      <c r="R1216" s="140"/>
      <c r="S1216" s="140"/>
      <c r="T1216" s="140"/>
      <c r="U1216" s="140"/>
      <c r="V1216" s="140"/>
      <c r="W1216" s="140"/>
      <c r="X1216" s="140"/>
      <c r="Y1216" s="140"/>
      <c r="Z1216" s="140"/>
      <c r="AA1216" s="140"/>
      <c r="AB1216" s="140"/>
      <c r="AC1216" s="140"/>
      <c r="AD1216" s="140"/>
      <c r="AE1216" s="140"/>
      <c r="AF1216" s="140"/>
      <c r="AG1216" s="140"/>
      <c r="AH1216" s="140"/>
      <c r="AI1216" s="140"/>
      <c r="AJ1216" s="140"/>
      <c r="AK1216" s="140"/>
      <c r="AL1216" s="140"/>
      <c r="AM1216" s="140"/>
      <c r="AN1216" s="140"/>
      <c r="AO1216" s="140"/>
      <c r="AP1216" s="140"/>
      <c r="AQ1216" s="140"/>
      <c r="AR1216" s="140"/>
      <c r="AS1216" s="140"/>
      <c r="AT1216" s="140"/>
      <c r="AU1216" s="140"/>
      <c r="AV1216" s="140"/>
      <c r="AW1216" s="140"/>
      <c r="AX1216" s="140"/>
      <c r="AY1216" s="140"/>
      <c r="AZ1216" s="140"/>
      <c r="BA1216" s="140"/>
      <c r="BB1216" s="140"/>
      <c r="BC1216" s="140"/>
      <c r="BD1216" s="140"/>
      <c r="BE1216" s="140"/>
    </row>
    <row r="1217" spans="1:57" outlineLevel="1" x14ac:dyDescent="0.2">
      <c r="A1217" s="234">
        <f>'Faults data'!A1217</f>
        <v>1200</v>
      </c>
      <c r="B1217" s="320">
        <f>'Faults data'!B1217</f>
        <v>0</v>
      </c>
      <c r="C1217" s="223">
        <f>IFERROR(MATCH('Faults data'!F1217,Lists!$C$11:$C$14,0),0)</f>
        <v>0</v>
      </c>
      <c r="D1217" s="216">
        <f>VALUE('Faults data'!I1217)</f>
        <v>0</v>
      </c>
      <c r="E1217" s="224">
        <f t="shared" si="153"/>
        <v>0</v>
      </c>
      <c r="F1217" s="224">
        <f>'Faults data'!M1217</f>
        <v>0</v>
      </c>
      <c r="G1217" s="224" t="str">
        <f>IF('Faults data'!N1217=$G$17,$G$17,".")</f>
        <v>.</v>
      </c>
      <c r="H1217" s="224" t="str">
        <f>IF(ISNUMBER('Faults data'!L1217),'Faults data'!L1217,".")</f>
        <v>.</v>
      </c>
      <c r="I1217" s="224">
        <f>IF('Faults data'!S1217=Lists!$F$11,0,1)</f>
        <v>1</v>
      </c>
      <c r="J1217" s="240" t="str">
        <f t="shared" si="148"/>
        <v>.</v>
      </c>
      <c r="K1217" s="241"/>
      <c r="L1217" s="230" t="str">
        <f t="shared" si="149"/>
        <v>.</v>
      </c>
      <c r="M1217" s="231" t="str">
        <f t="shared" si="150"/>
        <v>.</v>
      </c>
      <c r="N1217" s="231" t="str">
        <f t="shared" si="151"/>
        <v>.</v>
      </c>
      <c r="O1217" s="231" t="str">
        <f t="shared" si="152"/>
        <v>.</v>
      </c>
      <c r="P1217" s="232" t="str">
        <f t="shared" si="154"/>
        <v>.</v>
      </c>
      <c r="Q1217" s="233" t="str">
        <f t="shared" si="155"/>
        <v>.</v>
      </c>
      <c r="R1217" s="140"/>
      <c r="S1217" s="140"/>
      <c r="T1217" s="140"/>
      <c r="U1217" s="140"/>
      <c r="V1217" s="140"/>
      <c r="W1217" s="140"/>
      <c r="X1217" s="140"/>
      <c r="Y1217" s="140"/>
      <c r="Z1217" s="140"/>
      <c r="AA1217" s="140"/>
      <c r="AB1217" s="140"/>
      <c r="AC1217" s="140"/>
      <c r="AD1217" s="140"/>
      <c r="AE1217" s="140"/>
      <c r="AF1217" s="140"/>
      <c r="AG1217" s="140"/>
      <c r="AH1217" s="140"/>
      <c r="AI1217" s="140"/>
      <c r="AJ1217" s="140"/>
      <c r="AK1217" s="140"/>
      <c r="AL1217" s="140"/>
      <c r="AM1217" s="140"/>
      <c r="AN1217" s="140"/>
      <c r="AO1217" s="140"/>
      <c r="AP1217" s="140"/>
      <c r="AQ1217" s="140"/>
      <c r="AR1217" s="140"/>
      <c r="AS1217" s="140"/>
      <c r="AT1217" s="140"/>
      <c r="AU1217" s="140"/>
      <c r="AV1217" s="140"/>
      <c r="AW1217" s="140"/>
      <c r="AX1217" s="140"/>
      <c r="AY1217" s="140"/>
      <c r="AZ1217" s="140"/>
      <c r="BA1217" s="140"/>
      <c r="BB1217" s="140"/>
      <c r="BC1217" s="140"/>
      <c r="BD1217" s="140"/>
      <c r="BE1217" s="140"/>
    </row>
    <row r="1218" spans="1:57" outlineLevel="1" x14ac:dyDescent="0.2">
      <c r="A1218" s="234">
        <f>'Faults data'!A1218</f>
        <v>1201</v>
      </c>
      <c r="B1218" s="320">
        <f>'Faults data'!B1218</f>
        <v>0</v>
      </c>
      <c r="C1218" s="223">
        <f>IFERROR(MATCH('Faults data'!F1218,Lists!$C$11:$C$14,0),0)</f>
        <v>0</v>
      </c>
      <c r="D1218" s="216">
        <f>VALUE('Faults data'!I1218)</f>
        <v>0</v>
      </c>
      <c r="E1218" s="224">
        <f t="shared" si="153"/>
        <v>0</v>
      </c>
      <c r="F1218" s="224">
        <f>'Faults data'!M1218</f>
        <v>0</v>
      </c>
      <c r="G1218" s="224" t="str">
        <f>IF('Faults data'!N1218=$G$17,$G$17,".")</f>
        <v>.</v>
      </c>
      <c r="H1218" s="224" t="str">
        <f>IF(ISNUMBER('Faults data'!L1218),'Faults data'!L1218,".")</f>
        <v>.</v>
      </c>
      <c r="I1218" s="224">
        <f>IF('Faults data'!S1218=Lists!$F$11,0,1)</f>
        <v>1</v>
      </c>
      <c r="J1218" s="240" t="str">
        <f t="shared" si="148"/>
        <v>.</v>
      </c>
      <c r="K1218" s="241"/>
      <c r="L1218" s="230" t="str">
        <f t="shared" si="149"/>
        <v>.</v>
      </c>
      <c r="M1218" s="231" t="str">
        <f t="shared" si="150"/>
        <v>.</v>
      </c>
      <c r="N1218" s="231" t="str">
        <f t="shared" si="151"/>
        <v>.</v>
      </c>
      <c r="O1218" s="231" t="str">
        <f t="shared" si="152"/>
        <v>.</v>
      </c>
      <c r="P1218" s="232" t="str">
        <f t="shared" si="154"/>
        <v>.</v>
      </c>
      <c r="Q1218" s="233" t="str">
        <f t="shared" si="155"/>
        <v>.</v>
      </c>
      <c r="R1218" s="140"/>
      <c r="S1218" s="140"/>
      <c r="T1218" s="140"/>
      <c r="U1218" s="140"/>
      <c r="V1218" s="140"/>
      <c r="W1218" s="140"/>
      <c r="X1218" s="140"/>
      <c r="Y1218" s="140"/>
      <c r="Z1218" s="140"/>
      <c r="AA1218" s="140"/>
      <c r="AB1218" s="140"/>
      <c r="AC1218" s="140"/>
      <c r="AD1218" s="140"/>
      <c r="AE1218" s="140"/>
      <c r="AF1218" s="140"/>
      <c r="AG1218" s="140"/>
      <c r="AH1218" s="140"/>
      <c r="AI1218" s="140"/>
      <c r="AJ1218" s="140"/>
      <c r="AK1218" s="140"/>
      <c r="AL1218" s="140"/>
      <c r="AM1218" s="140"/>
      <c r="AN1218" s="140"/>
      <c r="AO1218" s="140"/>
      <c r="AP1218" s="140"/>
      <c r="AQ1218" s="140"/>
      <c r="AR1218" s="140"/>
      <c r="AS1218" s="140"/>
      <c r="AT1218" s="140"/>
      <c r="AU1218" s="140"/>
      <c r="AV1218" s="140"/>
      <c r="AW1218" s="140"/>
      <c r="AX1218" s="140"/>
      <c r="AY1218" s="140"/>
      <c r="AZ1218" s="140"/>
      <c r="BA1218" s="140"/>
      <c r="BB1218" s="140"/>
      <c r="BC1218" s="140"/>
      <c r="BD1218" s="140"/>
      <c r="BE1218" s="140"/>
    </row>
    <row r="1219" spans="1:57" outlineLevel="1" x14ac:dyDescent="0.2">
      <c r="A1219" s="234">
        <f>'Faults data'!A1219</f>
        <v>1202</v>
      </c>
      <c r="B1219" s="320">
        <f>'Faults data'!B1219</f>
        <v>0</v>
      </c>
      <c r="C1219" s="223">
        <f>IFERROR(MATCH('Faults data'!F1219,Lists!$C$11:$C$14,0),0)</f>
        <v>0</v>
      </c>
      <c r="D1219" s="216">
        <f>VALUE('Faults data'!I1219)</f>
        <v>0</v>
      </c>
      <c r="E1219" s="224">
        <f t="shared" si="153"/>
        <v>0</v>
      </c>
      <c r="F1219" s="224">
        <f>'Faults data'!M1219</f>
        <v>0</v>
      </c>
      <c r="G1219" s="224" t="str">
        <f>IF('Faults data'!N1219=$G$17,$G$17,".")</f>
        <v>.</v>
      </c>
      <c r="H1219" s="224" t="str">
        <f>IF(ISNUMBER('Faults data'!L1219),'Faults data'!L1219,".")</f>
        <v>.</v>
      </c>
      <c r="I1219" s="224">
        <f>IF('Faults data'!S1219=Lists!$F$11,0,1)</f>
        <v>1</v>
      </c>
      <c r="J1219" s="240" t="str">
        <f t="shared" si="148"/>
        <v>.</v>
      </c>
      <c r="K1219" s="241"/>
      <c r="L1219" s="230" t="str">
        <f t="shared" si="149"/>
        <v>.</v>
      </c>
      <c r="M1219" s="231" t="str">
        <f t="shared" si="150"/>
        <v>.</v>
      </c>
      <c r="N1219" s="231" t="str">
        <f t="shared" si="151"/>
        <v>.</v>
      </c>
      <c r="O1219" s="231" t="str">
        <f t="shared" si="152"/>
        <v>.</v>
      </c>
      <c r="P1219" s="232" t="str">
        <f t="shared" si="154"/>
        <v>.</v>
      </c>
      <c r="Q1219" s="233" t="str">
        <f t="shared" si="155"/>
        <v>.</v>
      </c>
      <c r="R1219" s="140"/>
      <c r="S1219" s="140"/>
      <c r="T1219" s="140"/>
      <c r="U1219" s="140"/>
      <c r="V1219" s="140"/>
      <c r="W1219" s="140"/>
      <c r="X1219" s="140"/>
      <c r="Y1219" s="140"/>
      <c r="Z1219" s="140"/>
      <c r="AA1219" s="140"/>
      <c r="AB1219" s="140"/>
      <c r="AC1219" s="140"/>
      <c r="AD1219" s="140"/>
      <c r="AE1219" s="140"/>
      <c r="AF1219" s="140"/>
      <c r="AG1219" s="140"/>
      <c r="AH1219" s="140"/>
      <c r="AI1219" s="140"/>
      <c r="AJ1219" s="140"/>
      <c r="AK1219" s="140"/>
      <c r="AL1219" s="140"/>
      <c r="AM1219" s="140"/>
      <c r="AN1219" s="140"/>
      <c r="AO1219" s="140"/>
      <c r="AP1219" s="140"/>
      <c r="AQ1219" s="140"/>
      <c r="AR1219" s="140"/>
      <c r="AS1219" s="140"/>
      <c r="AT1219" s="140"/>
      <c r="AU1219" s="140"/>
      <c r="AV1219" s="140"/>
      <c r="AW1219" s="140"/>
      <c r="AX1219" s="140"/>
      <c r="AY1219" s="140"/>
      <c r="AZ1219" s="140"/>
      <c r="BA1219" s="140"/>
      <c r="BB1219" s="140"/>
      <c r="BC1219" s="140"/>
      <c r="BD1219" s="140"/>
      <c r="BE1219" s="140"/>
    </row>
    <row r="1220" spans="1:57" outlineLevel="1" x14ac:dyDescent="0.2">
      <c r="A1220" s="234">
        <f>'Faults data'!A1220</f>
        <v>1203</v>
      </c>
      <c r="B1220" s="320">
        <f>'Faults data'!B1220</f>
        <v>0</v>
      </c>
      <c r="C1220" s="223">
        <f>IFERROR(MATCH('Faults data'!F1220,Lists!$C$11:$C$14,0),0)</f>
        <v>0</v>
      </c>
      <c r="D1220" s="216">
        <f>VALUE('Faults data'!I1220)</f>
        <v>0</v>
      </c>
      <c r="E1220" s="224">
        <f t="shared" si="153"/>
        <v>0</v>
      </c>
      <c r="F1220" s="224">
        <f>'Faults data'!M1220</f>
        <v>0</v>
      </c>
      <c r="G1220" s="224" t="str">
        <f>IF('Faults data'!N1220=$G$17,$G$17,".")</f>
        <v>.</v>
      </c>
      <c r="H1220" s="224" t="str">
        <f>IF(ISNUMBER('Faults data'!L1220),'Faults data'!L1220,".")</f>
        <v>.</v>
      </c>
      <c r="I1220" s="224">
        <f>IF('Faults data'!S1220=Lists!$F$11,0,1)</f>
        <v>1</v>
      </c>
      <c r="J1220" s="240" t="str">
        <f t="shared" si="148"/>
        <v>.</v>
      </c>
      <c r="K1220" s="241"/>
      <c r="L1220" s="230" t="str">
        <f t="shared" si="149"/>
        <v>.</v>
      </c>
      <c r="M1220" s="231" t="str">
        <f t="shared" si="150"/>
        <v>.</v>
      </c>
      <c r="N1220" s="231" t="str">
        <f t="shared" si="151"/>
        <v>.</v>
      </c>
      <c r="O1220" s="231" t="str">
        <f t="shared" si="152"/>
        <v>.</v>
      </c>
      <c r="P1220" s="232" t="str">
        <f t="shared" si="154"/>
        <v>.</v>
      </c>
      <c r="Q1220" s="233" t="str">
        <f t="shared" si="155"/>
        <v>.</v>
      </c>
      <c r="R1220" s="140"/>
      <c r="S1220" s="140"/>
      <c r="T1220" s="140"/>
      <c r="U1220" s="140"/>
      <c r="V1220" s="140"/>
      <c r="W1220" s="140"/>
      <c r="X1220" s="140"/>
      <c r="Y1220" s="140"/>
      <c r="Z1220" s="140"/>
      <c r="AA1220" s="140"/>
      <c r="AB1220" s="140"/>
      <c r="AC1220" s="140"/>
      <c r="AD1220" s="140"/>
      <c r="AE1220" s="140"/>
      <c r="AF1220" s="140"/>
      <c r="AG1220" s="140"/>
      <c r="AH1220" s="140"/>
      <c r="AI1220" s="140"/>
      <c r="AJ1220" s="140"/>
      <c r="AK1220" s="140"/>
      <c r="AL1220" s="140"/>
      <c r="AM1220" s="140"/>
      <c r="AN1220" s="140"/>
      <c r="AO1220" s="140"/>
      <c r="AP1220" s="140"/>
      <c r="AQ1220" s="140"/>
      <c r="AR1220" s="140"/>
      <c r="AS1220" s="140"/>
      <c r="AT1220" s="140"/>
      <c r="AU1220" s="140"/>
      <c r="AV1220" s="140"/>
      <c r="AW1220" s="140"/>
      <c r="AX1220" s="140"/>
      <c r="AY1220" s="140"/>
      <c r="AZ1220" s="140"/>
      <c r="BA1220" s="140"/>
      <c r="BB1220" s="140"/>
      <c r="BC1220" s="140"/>
      <c r="BD1220" s="140"/>
      <c r="BE1220" s="140"/>
    </row>
    <row r="1221" spans="1:57" outlineLevel="1" x14ac:dyDescent="0.2">
      <c r="A1221" s="234">
        <f>'Faults data'!A1221</f>
        <v>1204</v>
      </c>
      <c r="B1221" s="320">
        <f>'Faults data'!B1221</f>
        <v>0</v>
      </c>
      <c r="C1221" s="223">
        <f>IFERROR(MATCH('Faults data'!F1221,Lists!$C$11:$C$14,0),0)</f>
        <v>0</v>
      </c>
      <c r="D1221" s="216">
        <f>VALUE('Faults data'!I1221)</f>
        <v>0</v>
      </c>
      <c r="E1221" s="224">
        <f t="shared" si="153"/>
        <v>0</v>
      </c>
      <c r="F1221" s="224">
        <f>'Faults data'!M1221</f>
        <v>0</v>
      </c>
      <c r="G1221" s="224" t="str">
        <f>IF('Faults data'!N1221=$G$17,$G$17,".")</f>
        <v>.</v>
      </c>
      <c r="H1221" s="224" t="str">
        <f>IF(ISNUMBER('Faults data'!L1221),'Faults data'!L1221,".")</f>
        <v>.</v>
      </c>
      <c r="I1221" s="224">
        <f>IF('Faults data'!S1221=Lists!$F$11,0,1)</f>
        <v>1</v>
      </c>
      <c r="J1221" s="240" t="str">
        <f t="shared" si="148"/>
        <v>.</v>
      </c>
      <c r="K1221" s="241"/>
      <c r="L1221" s="230" t="str">
        <f t="shared" si="149"/>
        <v>.</v>
      </c>
      <c r="M1221" s="231" t="str">
        <f t="shared" si="150"/>
        <v>.</v>
      </c>
      <c r="N1221" s="231" t="str">
        <f t="shared" si="151"/>
        <v>.</v>
      </c>
      <c r="O1221" s="231" t="str">
        <f t="shared" si="152"/>
        <v>.</v>
      </c>
      <c r="P1221" s="232" t="str">
        <f t="shared" si="154"/>
        <v>.</v>
      </c>
      <c r="Q1221" s="233" t="str">
        <f t="shared" si="155"/>
        <v>.</v>
      </c>
      <c r="R1221" s="140"/>
      <c r="S1221" s="140"/>
      <c r="T1221" s="140"/>
      <c r="U1221" s="140"/>
      <c r="V1221" s="140"/>
      <c r="W1221" s="140"/>
      <c r="X1221" s="140"/>
      <c r="Y1221" s="140"/>
      <c r="Z1221" s="140"/>
      <c r="AA1221" s="140"/>
      <c r="AB1221" s="140"/>
      <c r="AC1221" s="140"/>
      <c r="AD1221" s="140"/>
      <c r="AE1221" s="140"/>
      <c r="AF1221" s="140"/>
      <c r="AG1221" s="140"/>
      <c r="AH1221" s="140"/>
      <c r="AI1221" s="140"/>
      <c r="AJ1221" s="140"/>
      <c r="AK1221" s="140"/>
      <c r="AL1221" s="140"/>
      <c r="AM1221" s="140"/>
      <c r="AN1221" s="140"/>
      <c r="AO1221" s="140"/>
      <c r="AP1221" s="140"/>
      <c r="AQ1221" s="140"/>
      <c r="AR1221" s="140"/>
      <c r="AS1221" s="140"/>
      <c r="AT1221" s="140"/>
      <c r="AU1221" s="140"/>
      <c r="AV1221" s="140"/>
      <c r="AW1221" s="140"/>
      <c r="AX1221" s="140"/>
      <c r="AY1221" s="140"/>
      <c r="AZ1221" s="140"/>
      <c r="BA1221" s="140"/>
      <c r="BB1221" s="140"/>
      <c r="BC1221" s="140"/>
      <c r="BD1221" s="140"/>
      <c r="BE1221" s="140"/>
    </row>
    <row r="1222" spans="1:57" outlineLevel="1" x14ac:dyDescent="0.2">
      <c r="A1222" s="234">
        <f>'Faults data'!A1222</f>
        <v>1205</v>
      </c>
      <c r="B1222" s="320">
        <f>'Faults data'!B1222</f>
        <v>0</v>
      </c>
      <c r="C1222" s="223">
        <f>IFERROR(MATCH('Faults data'!F1222,Lists!$C$11:$C$14,0),0)</f>
        <v>0</v>
      </c>
      <c r="D1222" s="216">
        <f>VALUE('Faults data'!I1222)</f>
        <v>0</v>
      </c>
      <c r="E1222" s="224">
        <f t="shared" si="153"/>
        <v>0</v>
      </c>
      <c r="F1222" s="224">
        <f>'Faults data'!M1222</f>
        <v>0</v>
      </c>
      <c r="G1222" s="224" t="str">
        <f>IF('Faults data'!N1222=$G$17,$G$17,".")</f>
        <v>.</v>
      </c>
      <c r="H1222" s="224" t="str">
        <f>IF(ISNUMBER('Faults data'!L1222),'Faults data'!L1222,".")</f>
        <v>.</v>
      </c>
      <c r="I1222" s="224">
        <f>IF('Faults data'!S1222=Lists!$F$11,0,1)</f>
        <v>1</v>
      </c>
      <c r="J1222" s="240" t="str">
        <f t="shared" si="148"/>
        <v>.</v>
      </c>
      <c r="K1222" s="241"/>
      <c r="L1222" s="230" t="str">
        <f t="shared" si="149"/>
        <v>.</v>
      </c>
      <c r="M1222" s="231" t="str">
        <f t="shared" si="150"/>
        <v>.</v>
      </c>
      <c r="N1222" s="231" t="str">
        <f t="shared" si="151"/>
        <v>.</v>
      </c>
      <c r="O1222" s="231" t="str">
        <f t="shared" si="152"/>
        <v>.</v>
      </c>
      <c r="P1222" s="232" t="str">
        <f t="shared" si="154"/>
        <v>.</v>
      </c>
      <c r="Q1222" s="233" t="str">
        <f t="shared" si="155"/>
        <v>.</v>
      </c>
      <c r="R1222" s="140"/>
      <c r="S1222" s="140"/>
      <c r="T1222" s="140"/>
      <c r="U1222" s="140"/>
      <c r="V1222" s="140"/>
      <c r="W1222" s="140"/>
      <c r="X1222" s="140"/>
      <c r="Y1222" s="140"/>
      <c r="Z1222" s="140"/>
      <c r="AA1222" s="140"/>
      <c r="AB1222" s="140"/>
      <c r="AC1222" s="140"/>
      <c r="AD1222" s="140"/>
      <c r="AE1222" s="140"/>
      <c r="AF1222" s="140"/>
      <c r="AG1222" s="140"/>
      <c r="AH1222" s="140"/>
      <c r="AI1222" s="140"/>
      <c r="AJ1222" s="140"/>
      <c r="AK1222" s="140"/>
      <c r="AL1222" s="140"/>
      <c r="AM1222" s="140"/>
      <c r="AN1222" s="140"/>
      <c r="AO1222" s="140"/>
      <c r="AP1222" s="140"/>
      <c r="AQ1222" s="140"/>
      <c r="AR1222" s="140"/>
      <c r="AS1222" s="140"/>
      <c r="AT1222" s="140"/>
      <c r="AU1222" s="140"/>
      <c r="AV1222" s="140"/>
      <c r="AW1222" s="140"/>
      <c r="AX1222" s="140"/>
      <c r="AY1222" s="140"/>
      <c r="AZ1222" s="140"/>
      <c r="BA1222" s="140"/>
      <c r="BB1222" s="140"/>
      <c r="BC1222" s="140"/>
      <c r="BD1222" s="140"/>
      <c r="BE1222" s="140"/>
    </row>
    <row r="1223" spans="1:57" outlineLevel="1" x14ac:dyDescent="0.2">
      <c r="A1223" s="234">
        <f>'Faults data'!A1223</f>
        <v>1206</v>
      </c>
      <c r="B1223" s="320">
        <f>'Faults data'!B1223</f>
        <v>0</v>
      </c>
      <c r="C1223" s="223">
        <f>IFERROR(MATCH('Faults data'!F1223,Lists!$C$11:$C$14,0),0)</f>
        <v>0</v>
      </c>
      <c r="D1223" s="216">
        <f>VALUE('Faults data'!I1223)</f>
        <v>0</v>
      </c>
      <c r="E1223" s="224">
        <f t="shared" si="153"/>
        <v>0</v>
      </c>
      <c r="F1223" s="224">
        <f>'Faults data'!M1223</f>
        <v>0</v>
      </c>
      <c r="G1223" s="224" t="str">
        <f>IF('Faults data'!N1223=$G$17,$G$17,".")</f>
        <v>.</v>
      </c>
      <c r="H1223" s="224" t="str">
        <f>IF(ISNUMBER('Faults data'!L1223),'Faults data'!L1223,".")</f>
        <v>.</v>
      </c>
      <c r="I1223" s="224">
        <f>IF('Faults data'!S1223=Lists!$F$11,0,1)</f>
        <v>1</v>
      </c>
      <c r="J1223" s="240" t="str">
        <f t="shared" si="148"/>
        <v>.</v>
      </c>
      <c r="K1223" s="241"/>
      <c r="L1223" s="230" t="str">
        <f t="shared" si="149"/>
        <v>.</v>
      </c>
      <c r="M1223" s="231" t="str">
        <f t="shared" si="150"/>
        <v>.</v>
      </c>
      <c r="N1223" s="231" t="str">
        <f t="shared" si="151"/>
        <v>.</v>
      </c>
      <c r="O1223" s="231" t="str">
        <f t="shared" si="152"/>
        <v>.</v>
      </c>
      <c r="P1223" s="232" t="str">
        <f t="shared" si="154"/>
        <v>.</v>
      </c>
      <c r="Q1223" s="233" t="str">
        <f t="shared" si="155"/>
        <v>.</v>
      </c>
      <c r="R1223" s="140"/>
      <c r="S1223" s="140"/>
      <c r="T1223" s="140"/>
      <c r="U1223" s="140"/>
      <c r="V1223" s="140"/>
      <c r="W1223" s="140"/>
      <c r="X1223" s="140"/>
      <c r="Y1223" s="140"/>
      <c r="Z1223" s="140"/>
      <c r="AA1223" s="140"/>
      <c r="AB1223" s="140"/>
      <c r="AC1223" s="140"/>
      <c r="AD1223" s="140"/>
      <c r="AE1223" s="140"/>
      <c r="AF1223" s="140"/>
      <c r="AG1223" s="140"/>
      <c r="AH1223" s="140"/>
      <c r="AI1223" s="140"/>
      <c r="AJ1223" s="140"/>
      <c r="AK1223" s="140"/>
      <c r="AL1223" s="140"/>
      <c r="AM1223" s="140"/>
      <c r="AN1223" s="140"/>
      <c r="AO1223" s="140"/>
      <c r="AP1223" s="140"/>
      <c r="AQ1223" s="140"/>
      <c r="AR1223" s="140"/>
      <c r="AS1223" s="140"/>
      <c r="AT1223" s="140"/>
      <c r="AU1223" s="140"/>
      <c r="AV1223" s="140"/>
      <c r="AW1223" s="140"/>
      <c r="AX1223" s="140"/>
      <c r="AY1223" s="140"/>
      <c r="AZ1223" s="140"/>
      <c r="BA1223" s="140"/>
      <c r="BB1223" s="140"/>
      <c r="BC1223" s="140"/>
      <c r="BD1223" s="140"/>
      <c r="BE1223" s="140"/>
    </row>
    <row r="1224" spans="1:57" outlineLevel="1" x14ac:dyDescent="0.2">
      <c r="A1224" s="234">
        <f>'Faults data'!A1224</f>
        <v>1207</v>
      </c>
      <c r="B1224" s="320">
        <f>'Faults data'!B1224</f>
        <v>0</v>
      </c>
      <c r="C1224" s="223">
        <f>IFERROR(MATCH('Faults data'!F1224,Lists!$C$11:$C$14,0),0)</f>
        <v>0</v>
      </c>
      <c r="D1224" s="216">
        <f>VALUE('Faults data'!I1224)</f>
        <v>0</v>
      </c>
      <c r="E1224" s="224">
        <f t="shared" si="153"/>
        <v>0</v>
      </c>
      <c r="F1224" s="224">
        <f>'Faults data'!M1224</f>
        <v>0</v>
      </c>
      <c r="G1224" s="224" t="str">
        <f>IF('Faults data'!N1224=$G$17,$G$17,".")</f>
        <v>.</v>
      </c>
      <c r="H1224" s="224" t="str">
        <f>IF(ISNUMBER('Faults data'!L1224),'Faults data'!L1224,".")</f>
        <v>.</v>
      </c>
      <c r="I1224" s="224">
        <f>IF('Faults data'!S1224=Lists!$F$11,0,1)</f>
        <v>1</v>
      </c>
      <c r="J1224" s="240" t="str">
        <f t="shared" si="148"/>
        <v>.</v>
      </c>
      <c r="K1224" s="241"/>
      <c r="L1224" s="230" t="str">
        <f t="shared" si="149"/>
        <v>.</v>
      </c>
      <c r="M1224" s="231" t="str">
        <f t="shared" si="150"/>
        <v>.</v>
      </c>
      <c r="N1224" s="231" t="str">
        <f t="shared" si="151"/>
        <v>.</v>
      </c>
      <c r="O1224" s="231" t="str">
        <f t="shared" si="152"/>
        <v>.</v>
      </c>
      <c r="P1224" s="232" t="str">
        <f t="shared" si="154"/>
        <v>.</v>
      </c>
      <c r="Q1224" s="233" t="str">
        <f t="shared" si="155"/>
        <v>.</v>
      </c>
      <c r="R1224" s="140"/>
      <c r="S1224" s="140"/>
      <c r="T1224" s="140"/>
      <c r="U1224" s="140"/>
      <c r="V1224" s="140"/>
      <c r="W1224" s="140"/>
      <c r="X1224" s="140"/>
      <c r="Y1224" s="140"/>
      <c r="Z1224" s="140"/>
      <c r="AA1224" s="140"/>
      <c r="AB1224" s="140"/>
      <c r="AC1224" s="140"/>
      <c r="AD1224" s="140"/>
      <c r="AE1224" s="140"/>
      <c r="AF1224" s="140"/>
      <c r="AG1224" s="140"/>
      <c r="AH1224" s="140"/>
      <c r="AI1224" s="140"/>
      <c r="AJ1224" s="140"/>
      <c r="AK1224" s="140"/>
      <c r="AL1224" s="140"/>
      <c r="AM1224" s="140"/>
      <c r="AN1224" s="140"/>
      <c r="AO1224" s="140"/>
      <c r="AP1224" s="140"/>
      <c r="AQ1224" s="140"/>
      <c r="AR1224" s="140"/>
      <c r="AS1224" s="140"/>
      <c r="AT1224" s="140"/>
      <c r="AU1224" s="140"/>
      <c r="AV1224" s="140"/>
      <c r="AW1224" s="140"/>
      <c r="AX1224" s="140"/>
      <c r="AY1224" s="140"/>
      <c r="AZ1224" s="140"/>
      <c r="BA1224" s="140"/>
      <c r="BB1224" s="140"/>
      <c r="BC1224" s="140"/>
      <c r="BD1224" s="140"/>
      <c r="BE1224" s="140"/>
    </row>
    <row r="1225" spans="1:57" outlineLevel="1" x14ac:dyDescent="0.2">
      <c r="A1225" s="234">
        <f>'Faults data'!A1225</f>
        <v>1208</v>
      </c>
      <c r="B1225" s="320">
        <f>'Faults data'!B1225</f>
        <v>0</v>
      </c>
      <c r="C1225" s="223">
        <f>IFERROR(MATCH('Faults data'!F1225,Lists!$C$11:$C$14,0),0)</f>
        <v>0</v>
      </c>
      <c r="D1225" s="216">
        <f>VALUE('Faults data'!I1225)</f>
        <v>0</v>
      </c>
      <c r="E1225" s="224">
        <f t="shared" si="153"/>
        <v>0</v>
      </c>
      <c r="F1225" s="224">
        <f>'Faults data'!M1225</f>
        <v>0</v>
      </c>
      <c r="G1225" s="224" t="str">
        <f>IF('Faults data'!N1225=$G$17,$G$17,".")</f>
        <v>.</v>
      </c>
      <c r="H1225" s="224" t="str">
        <f>IF(ISNUMBER('Faults data'!L1225),'Faults data'!L1225,".")</f>
        <v>.</v>
      </c>
      <c r="I1225" s="224">
        <f>IF('Faults data'!S1225=Lists!$F$11,0,1)</f>
        <v>1</v>
      </c>
      <c r="J1225" s="240" t="str">
        <f t="shared" si="148"/>
        <v>.</v>
      </c>
      <c r="K1225" s="241"/>
      <c r="L1225" s="230" t="str">
        <f t="shared" si="149"/>
        <v>.</v>
      </c>
      <c r="M1225" s="231" t="str">
        <f t="shared" si="150"/>
        <v>.</v>
      </c>
      <c r="N1225" s="231" t="str">
        <f t="shared" si="151"/>
        <v>.</v>
      </c>
      <c r="O1225" s="231" t="str">
        <f t="shared" si="152"/>
        <v>.</v>
      </c>
      <c r="P1225" s="232" t="str">
        <f t="shared" si="154"/>
        <v>.</v>
      </c>
      <c r="Q1225" s="233" t="str">
        <f t="shared" si="155"/>
        <v>.</v>
      </c>
      <c r="R1225" s="140"/>
      <c r="S1225" s="140"/>
      <c r="T1225" s="140"/>
      <c r="U1225" s="140"/>
      <c r="V1225" s="140"/>
      <c r="W1225" s="140"/>
      <c r="X1225" s="140"/>
      <c r="Y1225" s="140"/>
      <c r="Z1225" s="140"/>
      <c r="AA1225" s="140"/>
      <c r="AB1225" s="140"/>
      <c r="AC1225" s="140"/>
      <c r="AD1225" s="140"/>
      <c r="AE1225" s="140"/>
      <c r="AF1225" s="140"/>
      <c r="AG1225" s="140"/>
      <c r="AH1225" s="140"/>
      <c r="AI1225" s="140"/>
      <c r="AJ1225" s="140"/>
      <c r="AK1225" s="140"/>
      <c r="AL1225" s="140"/>
      <c r="AM1225" s="140"/>
      <c r="AN1225" s="140"/>
      <c r="AO1225" s="140"/>
      <c r="AP1225" s="140"/>
      <c r="AQ1225" s="140"/>
      <c r="AR1225" s="140"/>
      <c r="AS1225" s="140"/>
      <c r="AT1225" s="140"/>
      <c r="AU1225" s="140"/>
      <c r="AV1225" s="140"/>
      <c r="AW1225" s="140"/>
      <c r="AX1225" s="140"/>
      <c r="AY1225" s="140"/>
      <c r="AZ1225" s="140"/>
      <c r="BA1225" s="140"/>
      <c r="BB1225" s="140"/>
      <c r="BC1225" s="140"/>
      <c r="BD1225" s="140"/>
      <c r="BE1225" s="140"/>
    </row>
    <row r="1226" spans="1:57" outlineLevel="1" x14ac:dyDescent="0.2">
      <c r="A1226" s="234">
        <f>'Faults data'!A1226</f>
        <v>1209</v>
      </c>
      <c r="B1226" s="320">
        <f>'Faults data'!B1226</f>
        <v>0</v>
      </c>
      <c r="C1226" s="223">
        <f>IFERROR(MATCH('Faults data'!F1226,Lists!$C$11:$C$14,0),0)</f>
        <v>0</v>
      </c>
      <c r="D1226" s="216">
        <f>VALUE('Faults data'!I1226)</f>
        <v>0</v>
      </c>
      <c r="E1226" s="224">
        <f t="shared" si="153"/>
        <v>0</v>
      </c>
      <c r="F1226" s="224">
        <f>'Faults data'!M1226</f>
        <v>0</v>
      </c>
      <c r="G1226" s="224" t="str">
        <f>IF('Faults data'!N1226=$G$17,$G$17,".")</f>
        <v>.</v>
      </c>
      <c r="H1226" s="224" t="str">
        <f>IF(ISNUMBER('Faults data'!L1226),'Faults data'!L1226,".")</f>
        <v>.</v>
      </c>
      <c r="I1226" s="224">
        <f>IF('Faults data'!S1226=Lists!$F$11,0,1)</f>
        <v>1</v>
      </c>
      <c r="J1226" s="240" t="str">
        <f t="shared" si="148"/>
        <v>.</v>
      </c>
      <c r="K1226" s="241"/>
      <c r="L1226" s="230" t="str">
        <f t="shared" si="149"/>
        <v>.</v>
      </c>
      <c r="M1226" s="231" t="str">
        <f t="shared" si="150"/>
        <v>.</v>
      </c>
      <c r="N1226" s="231" t="str">
        <f t="shared" si="151"/>
        <v>.</v>
      </c>
      <c r="O1226" s="231" t="str">
        <f t="shared" si="152"/>
        <v>.</v>
      </c>
      <c r="P1226" s="232" t="str">
        <f t="shared" si="154"/>
        <v>.</v>
      </c>
      <c r="Q1226" s="233" t="str">
        <f t="shared" si="155"/>
        <v>.</v>
      </c>
      <c r="R1226" s="140"/>
      <c r="S1226" s="140"/>
      <c r="T1226" s="140"/>
      <c r="U1226" s="140"/>
      <c r="V1226" s="140"/>
      <c r="W1226" s="140"/>
      <c r="X1226" s="140"/>
      <c r="Y1226" s="140"/>
      <c r="Z1226" s="140"/>
      <c r="AA1226" s="140"/>
      <c r="AB1226" s="140"/>
      <c r="AC1226" s="140"/>
      <c r="AD1226" s="140"/>
      <c r="AE1226" s="140"/>
      <c r="AF1226" s="140"/>
      <c r="AG1226" s="140"/>
      <c r="AH1226" s="140"/>
      <c r="AI1226" s="140"/>
      <c r="AJ1226" s="140"/>
      <c r="AK1226" s="140"/>
      <c r="AL1226" s="140"/>
      <c r="AM1226" s="140"/>
      <c r="AN1226" s="140"/>
      <c r="AO1226" s="140"/>
      <c r="AP1226" s="140"/>
      <c r="AQ1226" s="140"/>
      <c r="AR1226" s="140"/>
      <c r="AS1226" s="140"/>
      <c r="AT1226" s="140"/>
      <c r="AU1226" s="140"/>
      <c r="AV1226" s="140"/>
      <c r="AW1226" s="140"/>
      <c r="AX1226" s="140"/>
      <c r="AY1226" s="140"/>
      <c r="AZ1226" s="140"/>
      <c r="BA1226" s="140"/>
      <c r="BB1226" s="140"/>
      <c r="BC1226" s="140"/>
      <c r="BD1226" s="140"/>
      <c r="BE1226" s="140"/>
    </row>
    <row r="1227" spans="1:57" outlineLevel="1" x14ac:dyDescent="0.2">
      <c r="A1227" s="234">
        <f>'Faults data'!A1227</f>
        <v>1210</v>
      </c>
      <c r="B1227" s="320">
        <f>'Faults data'!B1227</f>
        <v>0</v>
      </c>
      <c r="C1227" s="223">
        <f>IFERROR(MATCH('Faults data'!F1227,Lists!$C$11:$C$14,0),0)</f>
        <v>0</v>
      </c>
      <c r="D1227" s="216">
        <f>VALUE('Faults data'!I1227)</f>
        <v>0</v>
      </c>
      <c r="E1227" s="224">
        <f t="shared" si="153"/>
        <v>0</v>
      </c>
      <c r="F1227" s="224">
        <f>'Faults data'!M1227</f>
        <v>0</v>
      </c>
      <c r="G1227" s="224" t="str">
        <f>IF('Faults data'!N1227=$G$17,$G$17,".")</f>
        <v>.</v>
      </c>
      <c r="H1227" s="224" t="str">
        <f>IF(ISNUMBER('Faults data'!L1227),'Faults data'!L1227,".")</f>
        <v>.</v>
      </c>
      <c r="I1227" s="224">
        <f>IF('Faults data'!S1227=Lists!$F$11,0,1)</f>
        <v>1</v>
      </c>
      <c r="J1227" s="240" t="str">
        <f t="shared" si="148"/>
        <v>.</v>
      </c>
      <c r="K1227" s="241"/>
      <c r="L1227" s="230" t="str">
        <f t="shared" si="149"/>
        <v>.</v>
      </c>
      <c r="M1227" s="231" t="str">
        <f t="shared" si="150"/>
        <v>.</v>
      </c>
      <c r="N1227" s="231" t="str">
        <f t="shared" si="151"/>
        <v>.</v>
      </c>
      <c r="O1227" s="231" t="str">
        <f t="shared" si="152"/>
        <v>.</v>
      </c>
      <c r="P1227" s="232" t="str">
        <f t="shared" si="154"/>
        <v>.</v>
      </c>
      <c r="Q1227" s="233" t="str">
        <f t="shared" si="155"/>
        <v>.</v>
      </c>
      <c r="R1227" s="140"/>
      <c r="S1227" s="140"/>
      <c r="T1227" s="140"/>
      <c r="U1227" s="140"/>
      <c r="V1227" s="140"/>
      <c r="W1227" s="140"/>
      <c r="X1227" s="140"/>
      <c r="Y1227" s="140"/>
      <c r="Z1227" s="140"/>
      <c r="AA1227" s="140"/>
      <c r="AB1227" s="140"/>
      <c r="AC1227" s="140"/>
      <c r="AD1227" s="140"/>
      <c r="AE1227" s="140"/>
      <c r="AF1227" s="140"/>
      <c r="AG1227" s="140"/>
      <c r="AH1227" s="140"/>
      <c r="AI1227" s="140"/>
      <c r="AJ1227" s="140"/>
      <c r="AK1227" s="140"/>
      <c r="AL1227" s="140"/>
      <c r="AM1227" s="140"/>
      <c r="AN1227" s="140"/>
      <c r="AO1227" s="140"/>
      <c r="AP1227" s="140"/>
      <c r="AQ1227" s="140"/>
      <c r="AR1227" s="140"/>
      <c r="AS1227" s="140"/>
      <c r="AT1227" s="140"/>
      <c r="AU1227" s="140"/>
      <c r="AV1227" s="140"/>
      <c r="AW1227" s="140"/>
      <c r="AX1227" s="140"/>
      <c r="AY1227" s="140"/>
      <c r="AZ1227" s="140"/>
      <c r="BA1227" s="140"/>
      <c r="BB1227" s="140"/>
      <c r="BC1227" s="140"/>
      <c r="BD1227" s="140"/>
      <c r="BE1227" s="140"/>
    </row>
    <row r="1228" spans="1:57" outlineLevel="1" x14ac:dyDescent="0.2">
      <c r="A1228" s="234">
        <f>'Faults data'!A1228</f>
        <v>1211</v>
      </c>
      <c r="B1228" s="320">
        <f>'Faults data'!B1228</f>
        <v>0</v>
      </c>
      <c r="C1228" s="223">
        <f>IFERROR(MATCH('Faults data'!F1228,Lists!$C$11:$C$14,0),0)</f>
        <v>0</v>
      </c>
      <c r="D1228" s="216">
        <f>VALUE('Faults data'!I1228)</f>
        <v>0</v>
      </c>
      <c r="E1228" s="224">
        <f t="shared" si="153"/>
        <v>0</v>
      </c>
      <c r="F1228" s="224">
        <f>'Faults data'!M1228</f>
        <v>0</v>
      </c>
      <c r="G1228" s="224" t="str">
        <f>IF('Faults data'!N1228=$G$17,$G$17,".")</f>
        <v>.</v>
      </c>
      <c r="H1228" s="224" t="str">
        <f>IF(ISNUMBER('Faults data'!L1228),'Faults data'!L1228,".")</f>
        <v>.</v>
      </c>
      <c r="I1228" s="224">
        <f>IF('Faults data'!S1228=Lists!$F$11,0,1)</f>
        <v>1</v>
      </c>
      <c r="J1228" s="240" t="str">
        <f t="shared" si="148"/>
        <v>.</v>
      </c>
      <c r="K1228" s="241"/>
      <c r="L1228" s="230" t="str">
        <f t="shared" si="149"/>
        <v>.</v>
      </c>
      <c r="M1228" s="231" t="str">
        <f t="shared" si="150"/>
        <v>.</v>
      </c>
      <c r="N1228" s="231" t="str">
        <f t="shared" si="151"/>
        <v>.</v>
      </c>
      <c r="O1228" s="231" t="str">
        <f t="shared" si="152"/>
        <v>.</v>
      </c>
      <c r="P1228" s="232" t="str">
        <f t="shared" si="154"/>
        <v>.</v>
      </c>
      <c r="Q1228" s="233" t="str">
        <f t="shared" si="155"/>
        <v>.</v>
      </c>
      <c r="R1228" s="140"/>
      <c r="S1228" s="140"/>
      <c r="T1228" s="140"/>
      <c r="U1228" s="140"/>
      <c r="V1228" s="140"/>
      <c r="W1228" s="140"/>
      <c r="X1228" s="140"/>
      <c r="Y1228" s="140"/>
      <c r="Z1228" s="140"/>
      <c r="AA1228" s="140"/>
      <c r="AB1228" s="140"/>
      <c r="AC1228" s="140"/>
      <c r="AD1228" s="140"/>
      <c r="AE1228" s="140"/>
      <c r="AF1228" s="140"/>
      <c r="AG1228" s="140"/>
      <c r="AH1228" s="140"/>
      <c r="AI1228" s="140"/>
      <c r="AJ1228" s="140"/>
      <c r="AK1228" s="140"/>
      <c r="AL1228" s="140"/>
      <c r="AM1228" s="140"/>
      <c r="AN1228" s="140"/>
      <c r="AO1228" s="140"/>
      <c r="AP1228" s="140"/>
      <c r="AQ1228" s="140"/>
      <c r="AR1228" s="140"/>
      <c r="AS1228" s="140"/>
      <c r="AT1228" s="140"/>
      <c r="AU1228" s="140"/>
      <c r="AV1228" s="140"/>
      <c r="AW1228" s="140"/>
      <c r="AX1228" s="140"/>
      <c r="AY1228" s="140"/>
      <c r="AZ1228" s="140"/>
      <c r="BA1228" s="140"/>
      <c r="BB1228" s="140"/>
      <c r="BC1228" s="140"/>
      <c r="BD1228" s="140"/>
      <c r="BE1228" s="140"/>
    </row>
    <row r="1229" spans="1:57" outlineLevel="1" x14ac:dyDescent="0.2">
      <c r="A1229" s="234">
        <f>'Faults data'!A1229</f>
        <v>1212</v>
      </c>
      <c r="B1229" s="320">
        <f>'Faults data'!B1229</f>
        <v>0</v>
      </c>
      <c r="C1229" s="223">
        <f>IFERROR(MATCH('Faults data'!F1229,Lists!$C$11:$C$14,0),0)</f>
        <v>0</v>
      </c>
      <c r="D1229" s="216">
        <f>VALUE('Faults data'!I1229)</f>
        <v>0</v>
      </c>
      <c r="E1229" s="224">
        <f t="shared" si="153"/>
        <v>0</v>
      </c>
      <c r="F1229" s="224">
        <f>'Faults data'!M1229</f>
        <v>0</v>
      </c>
      <c r="G1229" s="224" t="str">
        <f>IF('Faults data'!N1229=$G$17,$G$17,".")</f>
        <v>.</v>
      </c>
      <c r="H1229" s="224" t="str">
        <f>IF(ISNUMBER('Faults data'!L1229),'Faults data'!L1229,".")</f>
        <v>.</v>
      </c>
      <c r="I1229" s="224">
        <f>IF('Faults data'!S1229=Lists!$F$11,0,1)</f>
        <v>1</v>
      </c>
      <c r="J1229" s="240" t="str">
        <f t="shared" ref="J1229:J1292" si="156">IF(OR(C1229&gt;0,E1229=0,H1229="."),".",H1229)</f>
        <v>.</v>
      </c>
      <c r="K1229" s="241"/>
      <c r="L1229" s="230" t="str">
        <f t="shared" ref="L1229:L1292" si="157">IF(L$16=$F1229,$J1229,".")</f>
        <v>.</v>
      </c>
      <c r="M1229" s="231" t="str">
        <f t="shared" ref="M1229:M1292" si="158">IF(AND(L1229&gt;0,$G1229=M$17),L1229,".")</f>
        <v>.</v>
      </c>
      <c r="N1229" s="231" t="str">
        <f t="shared" ref="N1229:N1292" si="159">IF(N$16=$F1229,$J1229,".")</f>
        <v>.</v>
      </c>
      <c r="O1229" s="231" t="str">
        <f t="shared" si="152"/>
        <v>.</v>
      </c>
      <c r="P1229" s="232" t="str">
        <f t="shared" si="154"/>
        <v>.</v>
      </c>
      <c r="Q1229" s="233" t="str">
        <f t="shared" si="155"/>
        <v>.</v>
      </c>
      <c r="R1229" s="140"/>
      <c r="S1229" s="140"/>
      <c r="T1229" s="140"/>
      <c r="U1229" s="140"/>
      <c r="V1229" s="140"/>
      <c r="W1229" s="140"/>
      <c r="X1229" s="140"/>
      <c r="Y1229" s="140"/>
      <c r="Z1229" s="140"/>
      <c r="AA1229" s="140"/>
      <c r="AB1229" s="140"/>
      <c r="AC1229" s="140"/>
      <c r="AD1229" s="140"/>
      <c r="AE1229" s="140"/>
      <c r="AF1229" s="140"/>
      <c r="AG1229" s="140"/>
      <c r="AH1229" s="140"/>
      <c r="AI1229" s="140"/>
      <c r="AJ1229" s="140"/>
      <c r="AK1229" s="140"/>
      <c r="AL1229" s="140"/>
      <c r="AM1229" s="140"/>
      <c r="AN1229" s="140"/>
      <c r="AO1229" s="140"/>
      <c r="AP1229" s="140"/>
      <c r="AQ1229" s="140"/>
      <c r="AR1229" s="140"/>
      <c r="AS1229" s="140"/>
      <c r="AT1229" s="140"/>
      <c r="AU1229" s="140"/>
      <c r="AV1229" s="140"/>
      <c r="AW1229" s="140"/>
      <c r="AX1229" s="140"/>
      <c r="AY1229" s="140"/>
      <c r="AZ1229" s="140"/>
      <c r="BA1229" s="140"/>
      <c r="BB1229" s="140"/>
      <c r="BC1229" s="140"/>
      <c r="BD1229" s="140"/>
      <c r="BE1229" s="140"/>
    </row>
    <row r="1230" spans="1:57" outlineLevel="1" x14ac:dyDescent="0.2">
      <c r="A1230" s="234">
        <f>'Faults data'!A1230</f>
        <v>1213</v>
      </c>
      <c r="B1230" s="320">
        <f>'Faults data'!B1230</f>
        <v>0</v>
      </c>
      <c r="C1230" s="223">
        <f>IFERROR(MATCH('Faults data'!F1230,Lists!$C$11:$C$14,0),0)</f>
        <v>0</v>
      </c>
      <c r="D1230" s="216">
        <f>VALUE('Faults data'!I1230)</f>
        <v>0</v>
      </c>
      <c r="E1230" s="224">
        <f t="shared" si="153"/>
        <v>0</v>
      </c>
      <c r="F1230" s="224">
        <f>'Faults data'!M1230</f>
        <v>0</v>
      </c>
      <c r="G1230" s="224" t="str">
        <f>IF('Faults data'!N1230=$G$17,$G$17,".")</f>
        <v>.</v>
      </c>
      <c r="H1230" s="224" t="str">
        <f>IF(ISNUMBER('Faults data'!L1230),'Faults data'!L1230,".")</f>
        <v>.</v>
      </c>
      <c r="I1230" s="224">
        <f>IF('Faults data'!S1230=Lists!$F$11,0,1)</f>
        <v>1</v>
      </c>
      <c r="J1230" s="240" t="str">
        <f t="shared" si="156"/>
        <v>.</v>
      </c>
      <c r="K1230" s="241"/>
      <c r="L1230" s="230" t="str">
        <f t="shared" si="157"/>
        <v>.</v>
      </c>
      <c r="M1230" s="231" t="str">
        <f t="shared" si="158"/>
        <v>.</v>
      </c>
      <c r="N1230" s="231" t="str">
        <f t="shared" si="159"/>
        <v>.</v>
      </c>
      <c r="O1230" s="231" t="str">
        <f t="shared" ref="O1230:O1293" si="160">IF(AND(N1230&gt;=0,$G1230=O$17),N1230,".")</f>
        <v>.</v>
      </c>
      <c r="P1230" s="232" t="str">
        <f t="shared" si="154"/>
        <v>.</v>
      </c>
      <c r="Q1230" s="233" t="str">
        <f t="shared" si="155"/>
        <v>.</v>
      </c>
      <c r="R1230" s="140"/>
      <c r="S1230" s="140"/>
      <c r="T1230" s="140"/>
      <c r="U1230" s="140"/>
      <c r="V1230" s="140"/>
      <c r="W1230" s="140"/>
      <c r="X1230" s="140"/>
      <c r="Y1230" s="140"/>
      <c r="Z1230" s="140"/>
      <c r="AA1230" s="140"/>
      <c r="AB1230" s="140"/>
      <c r="AC1230" s="140"/>
      <c r="AD1230" s="140"/>
      <c r="AE1230" s="140"/>
      <c r="AF1230" s="140"/>
      <c r="AG1230" s="140"/>
      <c r="AH1230" s="140"/>
      <c r="AI1230" s="140"/>
      <c r="AJ1230" s="140"/>
      <c r="AK1230" s="140"/>
      <c r="AL1230" s="140"/>
      <c r="AM1230" s="140"/>
      <c r="AN1230" s="140"/>
      <c r="AO1230" s="140"/>
      <c r="AP1230" s="140"/>
      <c r="AQ1230" s="140"/>
      <c r="AR1230" s="140"/>
      <c r="AS1230" s="140"/>
      <c r="AT1230" s="140"/>
      <c r="AU1230" s="140"/>
      <c r="AV1230" s="140"/>
      <c r="AW1230" s="140"/>
      <c r="AX1230" s="140"/>
      <c r="AY1230" s="140"/>
      <c r="AZ1230" s="140"/>
      <c r="BA1230" s="140"/>
      <c r="BB1230" s="140"/>
      <c r="BC1230" s="140"/>
      <c r="BD1230" s="140"/>
      <c r="BE1230" s="140"/>
    </row>
    <row r="1231" spans="1:57" outlineLevel="1" x14ac:dyDescent="0.2">
      <c r="A1231" s="234">
        <f>'Faults data'!A1231</f>
        <v>1214</v>
      </c>
      <c r="B1231" s="320">
        <f>'Faults data'!B1231</f>
        <v>0</v>
      </c>
      <c r="C1231" s="223">
        <f>IFERROR(MATCH('Faults data'!F1231,Lists!$C$11:$C$14,0),0)</f>
        <v>0</v>
      </c>
      <c r="D1231" s="216">
        <f>VALUE('Faults data'!I1231)</f>
        <v>0</v>
      </c>
      <c r="E1231" s="224">
        <f t="shared" ref="E1231:E1294" si="161">IFERROR(IF(OR(D1231&lt;$C$9,D1231&gt;$C$10),0,1),0)</f>
        <v>0</v>
      </c>
      <c r="F1231" s="224">
        <f>'Faults data'!M1231</f>
        <v>0</v>
      </c>
      <c r="G1231" s="224" t="str">
        <f>IF('Faults data'!N1231=$G$17,$G$17,".")</f>
        <v>.</v>
      </c>
      <c r="H1231" s="224" t="str">
        <f>IF(ISNUMBER('Faults data'!L1231),'Faults data'!L1231,".")</f>
        <v>.</v>
      </c>
      <c r="I1231" s="224">
        <f>IF('Faults data'!S1231=Lists!$F$11,0,1)</f>
        <v>1</v>
      </c>
      <c r="J1231" s="240" t="str">
        <f t="shared" si="156"/>
        <v>.</v>
      </c>
      <c r="K1231" s="241"/>
      <c r="L1231" s="230" t="str">
        <f t="shared" si="157"/>
        <v>.</v>
      </c>
      <c r="M1231" s="231" t="str">
        <f t="shared" si="158"/>
        <v>.</v>
      </c>
      <c r="N1231" s="231" t="str">
        <f t="shared" si="159"/>
        <v>.</v>
      </c>
      <c r="O1231" s="231" t="str">
        <f t="shared" si="160"/>
        <v>.</v>
      </c>
      <c r="P1231" s="232" t="str">
        <f t="shared" si="154"/>
        <v>.</v>
      </c>
      <c r="Q1231" s="233" t="str">
        <f t="shared" si="155"/>
        <v>.</v>
      </c>
      <c r="R1231" s="140"/>
      <c r="S1231" s="140"/>
      <c r="T1231" s="140"/>
      <c r="U1231" s="140"/>
      <c r="V1231" s="140"/>
      <c r="W1231" s="140"/>
      <c r="X1231" s="140"/>
      <c r="Y1231" s="140"/>
      <c r="Z1231" s="140"/>
      <c r="AA1231" s="140"/>
      <c r="AB1231" s="140"/>
      <c r="AC1231" s="140"/>
      <c r="AD1231" s="140"/>
      <c r="AE1231" s="140"/>
      <c r="AF1231" s="140"/>
      <c r="AG1231" s="140"/>
      <c r="AH1231" s="140"/>
      <c r="AI1231" s="140"/>
      <c r="AJ1231" s="140"/>
      <c r="AK1231" s="140"/>
      <c r="AL1231" s="140"/>
      <c r="AM1231" s="140"/>
      <c r="AN1231" s="140"/>
      <c r="AO1231" s="140"/>
      <c r="AP1231" s="140"/>
      <c r="AQ1231" s="140"/>
      <c r="AR1231" s="140"/>
      <c r="AS1231" s="140"/>
      <c r="AT1231" s="140"/>
      <c r="AU1231" s="140"/>
      <c r="AV1231" s="140"/>
      <c r="AW1231" s="140"/>
      <c r="AX1231" s="140"/>
      <c r="AY1231" s="140"/>
      <c r="AZ1231" s="140"/>
      <c r="BA1231" s="140"/>
      <c r="BB1231" s="140"/>
      <c r="BC1231" s="140"/>
      <c r="BD1231" s="140"/>
      <c r="BE1231" s="140"/>
    </row>
    <row r="1232" spans="1:57" outlineLevel="1" x14ac:dyDescent="0.2">
      <c r="A1232" s="234">
        <f>'Faults data'!A1232</f>
        <v>1215</v>
      </c>
      <c r="B1232" s="320">
        <f>'Faults data'!B1232</f>
        <v>0</v>
      </c>
      <c r="C1232" s="223">
        <f>IFERROR(MATCH('Faults data'!F1232,Lists!$C$11:$C$14,0),0)</f>
        <v>0</v>
      </c>
      <c r="D1232" s="216">
        <f>VALUE('Faults data'!I1232)</f>
        <v>0</v>
      </c>
      <c r="E1232" s="224">
        <f t="shared" si="161"/>
        <v>0</v>
      </c>
      <c r="F1232" s="224">
        <f>'Faults data'!M1232</f>
        <v>0</v>
      </c>
      <c r="G1232" s="224" t="str">
        <f>IF('Faults data'!N1232=$G$17,$G$17,".")</f>
        <v>.</v>
      </c>
      <c r="H1232" s="224" t="str">
        <f>IF(ISNUMBER('Faults data'!L1232),'Faults data'!L1232,".")</f>
        <v>.</v>
      </c>
      <c r="I1232" s="224">
        <f>IF('Faults data'!S1232=Lists!$F$11,0,1)</f>
        <v>1</v>
      </c>
      <c r="J1232" s="240" t="str">
        <f t="shared" si="156"/>
        <v>.</v>
      </c>
      <c r="K1232" s="241"/>
      <c r="L1232" s="230" t="str">
        <f t="shared" si="157"/>
        <v>.</v>
      </c>
      <c r="M1232" s="231" t="str">
        <f t="shared" si="158"/>
        <v>.</v>
      </c>
      <c r="N1232" s="231" t="str">
        <f t="shared" si="159"/>
        <v>.</v>
      </c>
      <c r="O1232" s="231" t="str">
        <f t="shared" si="160"/>
        <v>.</v>
      </c>
      <c r="P1232" s="232" t="str">
        <f t="shared" si="154"/>
        <v>.</v>
      </c>
      <c r="Q1232" s="233" t="str">
        <f t="shared" si="155"/>
        <v>.</v>
      </c>
      <c r="R1232" s="140"/>
      <c r="S1232" s="140"/>
      <c r="T1232" s="140"/>
      <c r="U1232" s="140"/>
      <c r="V1232" s="140"/>
      <c r="W1232" s="140"/>
      <c r="X1232" s="140"/>
      <c r="Y1232" s="140"/>
      <c r="Z1232" s="140"/>
      <c r="AA1232" s="140"/>
      <c r="AB1232" s="140"/>
      <c r="AC1232" s="140"/>
      <c r="AD1232" s="140"/>
      <c r="AE1232" s="140"/>
      <c r="AF1232" s="140"/>
      <c r="AG1232" s="140"/>
      <c r="AH1232" s="140"/>
      <c r="AI1232" s="140"/>
      <c r="AJ1232" s="140"/>
      <c r="AK1232" s="140"/>
      <c r="AL1232" s="140"/>
      <c r="AM1232" s="140"/>
      <c r="AN1232" s="140"/>
      <c r="AO1232" s="140"/>
      <c r="AP1232" s="140"/>
      <c r="AQ1232" s="140"/>
      <c r="AR1232" s="140"/>
      <c r="AS1232" s="140"/>
      <c r="AT1232" s="140"/>
      <c r="AU1232" s="140"/>
      <c r="AV1232" s="140"/>
      <c r="AW1232" s="140"/>
      <c r="AX1232" s="140"/>
      <c r="AY1232" s="140"/>
      <c r="AZ1232" s="140"/>
      <c r="BA1232" s="140"/>
      <c r="BB1232" s="140"/>
      <c r="BC1232" s="140"/>
      <c r="BD1232" s="140"/>
      <c r="BE1232" s="140"/>
    </row>
    <row r="1233" spans="1:57" outlineLevel="1" x14ac:dyDescent="0.2">
      <c r="A1233" s="234">
        <f>'Faults data'!A1233</f>
        <v>1216</v>
      </c>
      <c r="B1233" s="320">
        <f>'Faults data'!B1233</f>
        <v>0</v>
      </c>
      <c r="C1233" s="223">
        <f>IFERROR(MATCH('Faults data'!F1233,Lists!$C$11:$C$14,0),0)</f>
        <v>0</v>
      </c>
      <c r="D1233" s="216">
        <f>VALUE('Faults data'!I1233)</f>
        <v>0</v>
      </c>
      <c r="E1233" s="224">
        <f t="shared" si="161"/>
        <v>0</v>
      </c>
      <c r="F1233" s="224">
        <f>'Faults data'!M1233</f>
        <v>0</v>
      </c>
      <c r="G1233" s="224" t="str">
        <f>IF('Faults data'!N1233=$G$17,$G$17,".")</f>
        <v>.</v>
      </c>
      <c r="H1233" s="224" t="str">
        <f>IF(ISNUMBER('Faults data'!L1233),'Faults data'!L1233,".")</f>
        <v>.</v>
      </c>
      <c r="I1233" s="224">
        <f>IF('Faults data'!S1233=Lists!$F$11,0,1)</f>
        <v>1</v>
      </c>
      <c r="J1233" s="240" t="str">
        <f t="shared" si="156"/>
        <v>.</v>
      </c>
      <c r="K1233" s="241"/>
      <c r="L1233" s="230" t="str">
        <f t="shared" si="157"/>
        <v>.</v>
      </c>
      <c r="M1233" s="231" t="str">
        <f t="shared" si="158"/>
        <v>.</v>
      </c>
      <c r="N1233" s="231" t="str">
        <f t="shared" si="159"/>
        <v>.</v>
      </c>
      <c r="O1233" s="231" t="str">
        <f t="shared" si="160"/>
        <v>.</v>
      </c>
      <c r="P1233" s="232" t="str">
        <f t="shared" si="154"/>
        <v>.</v>
      </c>
      <c r="Q1233" s="233" t="str">
        <f t="shared" si="155"/>
        <v>.</v>
      </c>
      <c r="R1233" s="140"/>
      <c r="S1233" s="140"/>
      <c r="T1233" s="140"/>
      <c r="U1233" s="140"/>
      <c r="V1233" s="140"/>
      <c r="W1233" s="140"/>
      <c r="X1233" s="140"/>
      <c r="Y1233" s="140"/>
      <c r="Z1233" s="140"/>
      <c r="AA1233" s="140"/>
      <c r="AB1233" s="140"/>
      <c r="AC1233" s="140"/>
      <c r="AD1233" s="140"/>
      <c r="AE1233" s="140"/>
      <c r="AF1233" s="140"/>
      <c r="AG1233" s="140"/>
      <c r="AH1233" s="140"/>
      <c r="AI1233" s="140"/>
      <c r="AJ1233" s="140"/>
      <c r="AK1233" s="140"/>
      <c r="AL1233" s="140"/>
      <c r="AM1233" s="140"/>
      <c r="AN1233" s="140"/>
      <c r="AO1233" s="140"/>
      <c r="AP1233" s="140"/>
      <c r="AQ1233" s="140"/>
      <c r="AR1233" s="140"/>
      <c r="AS1233" s="140"/>
      <c r="AT1233" s="140"/>
      <c r="AU1233" s="140"/>
      <c r="AV1233" s="140"/>
      <c r="AW1233" s="140"/>
      <c r="AX1233" s="140"/>
      <c r="AY1233" s="140"/>
      <c r="AZ1233" s="140"/>
      <c r="BA1233" s="140"/>
      <c r="BB1233" s="140"/>
      <c r="BC1233" s="140"/>
      <c r="BD1233" s="140"/>
      <c r="BE1233" s="140"/>
    </row>
    <row r="1234" spans="1:57" outlineLevel="1" x14ac:dyDescent="0.2">
      <c r="A1234" s="234">
        <f>'Faults data'!A1234</f>
        <v>1217</v>
      </c>
      <c r="B1234" s="320">
        <f>'Faults data'!B1234</f>
        <v>0</v>
      </c>
      <c r="C1234" s="223">
        <f>IFERROR(MATCH('Faults data'!F1234,Lists!$C$11:$C$14,0),0)</f>
        <v>0</v>
      </c>
      <c r="D1234" s="216">
        <f>VALUE('Faults data'!I1234)</f>
        <v>0</v>
      </c>
      <c r="E1234" s="224">
        <f t="shared" si="161"/>
        <v>0</v>
      </c>
      <c r="F1234" s="224">
        <f>'Faults data'!M1234</f>
        <v>0</v>
      </c>
      <c r="G1234" s="224" t="str">
        <f>IF('Faults data'!N1234=$G$17,$G$17,".")</f>
        <v>.</v>
      </c>
      <c r="H1234" s="224" t="str">
        <f>IF(ISNUMBER('Faults data'!L1234),'Faults data'!L1234,".")</f>
        <v>.</v>
      </c>
      <c r="I1234" s="224">
        <f>IF('Faults data'!S1234=Lists!$F$11,0,1)</f>
        <v>1</v>
      </c>
      <c r="J1234" s="240" t="str">
        <f t="shared" si="156"/>
        <v>.</v>
      </c>
      <c r="K1234" s="241"/>
      <c r="L1234" s="230" t="str">
        <f t="shared" si="157"/>
        <v>.</v>
      </c>
      <c r="M1234" s="231" t="str">
        <f t="shared" si="158"/>
        <v>.</v>
      </c>
      <c r="N1234" s="231" t="str">
        <f t="shared" si="159"/>
        <v>.</v>
      </c>
      <c r="O1234" s="231" t="str">
        <f t="shared" si="160"/>
        <v>.</v>
      </c>
      <c r="P1234" s="232" t="str">
        <f t="shared" si="154"/>
        <v>.</v>
      </c>
      <c r="Q1234" s="233" t="str">
        <f t="shared" si="155"/>
        <v>.</v>
      </c>
      <c r="R1234" s="140"/>
      <c r="S1234" s="140"/>
      <c r="T1234" s="140"/>
      <c r="U1234" s="140"/>
      <c r="V1234" s="140"/>
      <c r="W1234" s="140"/>
      <c r="X1234" s="140"/>
      <c r="Y1234" s="140"/>
      <c r="Z1234" s="140"/>
      <c r="AA1234" s="140"/>
      <c r="AB1234" s="140"/>
      <c r="AC1234" s="140"/>
      <c r="AD1234" s="140"/>
      <c r="AE1234" s="140"/>
      <c r="AF1234" s="140"/>
      <c r="AG1234" s="140"/>
      <c r="AH1234" s="140"/>
      <c r="AI1234" s="140"/>
      <c r="AJ1234" s="140"/>
      <c r="AK1234" s="140"/>
      <c r="AL1234" s="140"/>
      <c r="AM1234" s="140"/>
      <c r="AN1234" s="140"/>
      <c r="AO1234" s="140"/>
      <c r="AP1234" s="140"/>
      <c r="AQ1234" s="140"/>
      <c r="AR1234" s="140"/>
      <c r="AS1234" s="140"/>
      <c r="AT1234" s="140"/>
      <c r="AU1234" s="140"/>
      <c r="AV1234" s="140"/>
      <c r="AW1234" s="140"/>
      <c r="AX1234" s="140"/>
      <c r="AY1234" s="140"/>
      <c r="AZ1234" s="140"/>
      <c r="BA1234" s="140"/>
      <c r="BB1234" s="140"/>
      <c r="BC1234" s="140"/>
      <c r="BD1234" s="140"/>
      <c r="BE1234" s="140"/>
    </row>
    <row r="1235" spans="1:57" outlineLevel="1" x14ac:dyDescent="0.2">
      <c r="A1235" s="234">
        <f>'Faults data'!A1235</f>
        <v>1218</v>
      </c>
      <c r="B1235" s="320">
        <f>'Faults data'!B1235</f>
        <v>0</v>
      </c>
      <c r="C1235" s="223">
        <f>IFERROR(MATCH('Faults data'!F1235,Lists!$C$11:$C$14,0),0)</f>
        <v>0</v>
      </c>
      <c r="D1235" s="216">
        <f>VALUE('Faults data'!I1235)</f>
        <v>0</v>
      </c>
      <c r="E1235" s="224">
        <f t="shared" si="161"/>
        <v>0</v>
      </c>
      <c r="F1235" s="224">
        <f>'Faults data'!M1235</f>
        <v>0</v>
      </c>
      <c r="G1235" s="224" t="str">
        <f>IF('Faults data'!N1235=$G$17,$G$17,".")</f>
        <v>.</v>
      </c>
      <c r="H1235" s="224" t="str">
        <f>IF(ISNUMBER('Faults data'!L1235),'Faults data'!L1235,".")</f>
        <v>.</v>
      </c>
      <c r="I1235" s="224">
        <f>IF('Faults data'!S1235=Lists!$F$11,0,1)</f>
        <v>1</v>
      </c>
      <c r="J1235" s="240" t="str">
        <f t="shared" si="156"/>
        <v>.</v>
      </c>
      <c r="K1235" s="241"/>
      <c r="L1235" s="230" t="str">
        <f t="shared" si="157"/>
        <v>.</v>
      </c>
      <c r="M1235" s="231" t="str">
        <f t="shared" si="158"/>
        <v>.</v>
      </c>
      <c r="N1235" s="231" t="str">
        <f t="shared" si="159"/>
        <v>.</v>
      </c>
      <c r="O1235" s="231" t="str">
        <f t="shared" si="160"/>
        <v>.</v>
      </c>
      <c r="P1235" s="232" t="str">
        <f t="shared" si="154"/>
        <v>.</v>
      </c>
      <c r="Q1235" s="233" t="str">
        <f t="shared" si="155"/>
        <v>.</v>
      </c>
      <c r="R1235" s="140"/>
      <c r="S1235" s="140"/>
      <c r="T1235" s="140"/>
      <c r="U1235" s="140"/>
      <c r="V1235" s="140"/>
      <c r="W1235" s="140"/>
      <c r="X1235" s="140"/>
      <c r="Y1235" s="140"/>
      <c r="Z1235" s="140"/>
      <c r="AA1235" s="140"/>
      <c r="AB1235" s="140"/>
      <c r="AC1235" s="140"/>
      <c r="AD1235" s="140"/>
      <c r="AE1235" s="140"/>
      <c r="AF1235" s="140"/>
      <c r="AG1235" s="140"/>
      <c r="AH1235" s="140"/>
      <c r="AI1235" s="140"/>
      <c r="AJ1235" s="140"/>
      <c r="AK1235" s="140"/>
      <c r="AL1235" s="140"/>
      <c r="AM1235" s="140"/>
      <c r="AN1235" s="140"/>
      <c r="AO1235" s="140"/>
      <c r="AP1235" s="140"/>
      <c r="AQ1235" s="140"/>
      <c r="AR1235" s="140"/>
      <c r="AS1235" s="140"/>
      <c r="AT1235" s="140"/>
      <c r="AU1235" s="140"/>
      <c r="AV1235" s="140"/>
      <c r="AW1235" s="140"/>
      <c r="AX1235" s="140"/>
      <c r="AY1235" s="140"/>
      <c r="AZ1235" s="140"/>
      <c r="BA1235" s="140"/>
      <c r="BB1235" s="140"/>
      <c r="BC1235" s="140"/>
      <c r="BD1235" s="140"/>
      <c r="BE1235" s="140"/>
    </row>
    <row r="1236" spans="1:57" outlineLevel="1" x14ac:dyDescent="0.2">
      <c r="A1236" s="234">
        <f>'Faults data'!A1236</f>
        <v>1219</v>
      </c>
      <c r="B1236" s="320">
        <f>'Faults data'!B1236</f>
        <v>0</v>
      </c>
      <c r="C1236" s="223">
        <f>IFERROR(MATCH('Faults data'!F1236,Lists!$C$11:$C$14,0),0)</f>
        <v>0</v>
      </c>
      <c r="D1236" s="216">
        <f>VALUE('Faults data'!I1236)</f>
        <v>0</v>
      </c>
      <c r="E1236" s="224">
        <f t="shared" si="161"/>
        <v>0</v>
      </c>
      <c r="F1236" s="224">
        <f>'Faults data'!M1236</f>
        <v>0</v>
      </c>
      <c r="G1236" s="224" t="str">
        <f>IF('Faults data'!N1236=$G$17,$G$17,".")</f>
        <v>.</v>
      </c>
      <c r="H1236" s="224" t="str">
        <f>IF(ISNUMBER('Faults data'!L1236),'Faults data'!L1236,".")</f>
        <v>.</v>
      </c>
      <c r="I1236" s="224">
        <f>IF('Faults data'!S1236=Lists!$F$11,0,1)</f>
        <v>1</v>
      </c>
      <c r="J1236" s="240" t="str">
        <f t="shared" si="156"/>
        <v>.</v>
      </c>
      <c r="K1236" s="241"/>
      <c r="L1236" s="230" t="str">
        <f t="shared" si="157"/>
        <v>.</v>
      </c>
      <c r="M1236" s="231" t="str">
        <f t="shared" si="158"/>
        <v>.</v>
      </c>
      <c r="N1236" s="231" t="str">
        <f t="shared" si="159"/>
        <v>.</v>
      </c>
      <c r="O1236" s="231" t="str">
        <f t="shared" si="160"/>
        <v>.</v>
      </c>
      <c r="P1236" s="232" t="str">
        <f t="shared" si="154"/>
        <v>.</v>
      </c>
      <c r="Q1236" s="233" t="str">
        <f t="shared" si="155"/>
        <v>.</v>
      </c>
      <c r="R1236" s="140"/>
      <c r="S1236" s="140"/>
      <c r="T1236" s="140"/>
      <c r="U1236" s="140"/>
      <c r="V1236" s="140"/>
      <c r="W1236" s="140"/>
      <c r="X1236" s="140"/>
      <c r="Y1236" s="140"/>
      <c r="Z1236" s="140"/>
      <c r="AA1236" s="140"/>
      <c r="AB1236" s="140"/>
      <c r="AC1236" s="140"/>
      <c r="AD1236" s="140"/>
      <c r="AE1236" s="140"/>
      <c r="AF1236" s="140"/>
      <c r="AG1236" s="140"/>
      <c r="AH1236" s="140"/>
      <c r="AI1236" s="140"/>
      <c r="AJ1236" s="140"/>
      <c r="AK1236" s="140"/>
      <c r="AL1236" s="140"/>
      <c r="AM1236" s="140"/>
      <c r="AN1236" s="140"/>
      <c r="AO1236" s="140"/>
      <c r="AP1236" s="140"/>
      <c r="AQ1236" s="140"/>
      <c r="AR1236" s="140"/>
      <c r="AS1236" s="140"/>
      <c r="AT1236" s="140"/>
      <c r="AU1236" s="140"/>
      <c r="AV1236" s="140"/>
      <c r="AW1236" s="140"/>
      <c r="AX1236" s="140"/>
      <c r="AY1236" s="140"/>
      <c r="AZ1236" s="140"/>
      <c r="BA1236" s="140"/>
      <c r="BB1236" s="140"/>
      <c r="BC1236" s="140"/>
      <c r="BD1236" s="140"/>
      <c r="BE1236" s="140"/>
    </row>
    <row r="1237" spans="1:57" outlineLevel="1" x14ac:dyDescent="0.2">
      <c r="A1237" s="234">
        <f>'Faults data'!A1237</f>
        <v>1220</v>
      </c>
      <c r="B1237" s="320">
        <f>'Faults data'!B1237</f>
        <v>0</v>
      </c>
      <c r="C1237" s="223">
        <f>IFERROR(MATCH('Faults data'!F1237,Lists!$C$11:$C$14,0),0)</f>
        <v>0</v>
      </c>
      <c r="D1237" s="216">
        <f>VALUE('Faults data'!I1237)</f>
        <v>0</v>
      </c>
      <c r="E1237" s="224">
        <f t="shared" si="161"/>
        <v>0</v>
      </c>
      <c r="F1237" s="224">
        <f>'Faults data'!M1237</f>
        <v>0</v>
      </c>
      <c r="G1237" s="224" t="str">
        <f>IF('Faults data'!N1237=$G$17,$G$17,".")</f>
        <v>.</v>
      </c>
      <c r="H1237" s="224" t="str">
        <f>IF(ISNUMBER('Faults data'!L1237),'Faults data'!L1237,".")</f>
        <v>.</v>
      </c>
      <c r="I1237" s="224">
        <f>IF('Faults data'!S1237=Lists!$F$11,0,1)</f>
        <v>1</v>
      </c>
      <c r="J1237" s="240" t="str">
        <f t="shared" si="156"/>
        <v>.</v>
      </c>
      <c r="K1237" s="241"/>
      <c r="L1237" s="230" t="str">
        <f t="shared" si="157"/>
        <v>.</v>
      </c>
      <c r="M1237" s="231" t="str">
        <f t="shared" si="158"/>
        <v>.</v>
      </c>
      <c r="N1237" s="231" t="str">
        <f t="shared" si="159"/>
        <v>.</v>
      </c>
      <c r="O1237" s="231" t="str">
        <f t="shared" si="160"/>
        <v>.</v>
      </c>
      <c r="P1237" s="232" t="str">
        <f t="shared" si="154"/>
        <v>.</v>
      </c>
      <c r="Q1237" s="233" t="str">
        <f t="shared" si="155"/>
        <v>.</v>
      </c>
      <c r="R1237" s="140"/>
      <c r="S1237" s="140"/>
      <c r="T1237" s="140"/>
      <c r="U1237" s="140"/>
      <c r="V1237" s="140"/>
      <c r="W1237" s="140"/>
      <c r="X1237" s="140"/>
      <c r="Y1237" s="140"/>
      <c r="Z1237" s="140"/>
      <c r="AA1237" s="140"/>
      <c r="AB1237" s="140"/>
      <c r="AC1237" s="140"/>
      <c r="AD1237" s="140"/>
      <c r="AE1237" s="140"/>
      <c r="AF1237" s="140"/>
      <c r="AG1237" s="140"/>
      <c r="AH1237" s="140"/>
      <c r="AI1237" s="140"/>
      <c r="AJ1237" s="140"/>
      <c r="AK1237" s="140"/>
      <c r="AL1237" s="140"/>
      <c r="AM1237" s="140"/>
      <c r="AN1237" s="140"/>
      <c r="AO1237" s="140"/>
      <c r="AP1237" s="140"/>
      <c r="AQ1237" s="140"/>
      <c r="AR1237" s="140"/>
      <c r="AS1237" s="140"/>
      <c r="AT1237" s="140"/>
      <c r="AU1237" s="140"/>
      <c r="AV1237" s="140"/>
      <c r="AW1237" s="140"/>
      <c r="AX1237" s="140"/>
      <c r="AY1237" s="140"/>
      <c r="AZ1237" s="140"/>
      <c r="BA1237" s="140"/>
      <c r="BB1237" s="140"/>
      <c r="BC1237" s="140"/>
      <c r="BD1237" s="140"/>
      <c r="BE1237" s="140"/>
    </row>
    <row r="1238" spans="1:57" outlineLevel="1" x14ac:dyDescent="0.2">
      <c r="A1238" s="234">
        <f>'Faults data'!A1238</f>
        <v>1221</v>
      </c>
      <c r="B1238" s="320">
        <f>'Faults data'!B1238</f>
        <v>0</v>
      </c>
      <c r="C1238" s="223">
        <f>IFERROR(MATCH('Faults data'!F1238,Lists!$C$11:$C$14,0),0)</f>
        <v>0</v>
      </c>
      <c r="D1238" s="216">
        <f>VALUE('Faults data'!I1238)</f>
        <v>0</v>
      </c>
      <c r="E1238" s="224">
        <f t="shared" si="161"/>
        <v>0</v>
      </c>
      <c r="F1238" s="224">
        <f>'Faults data'!M1238</f>
        <v>0</v>
      </c>
      <c r="G1238" s="224" t="str">
        <f>IF('Faults data'!N1238=$G$17,$G$17,".")</f>
        <v>.</v>
      </c>
      <c r="H1238" s="224" t="str">
        <f>IF(ISNUMBER('Faults data'!L1238),'Faults data'!L1238,".")</f>
        <v>.</v>
      </c>
      <c r="I1238" s="224">
        <f>IF('Faults data'!S1238=Lists!$F$11,0,1)</f>
        <v>1</v>
      </c>
      <c r="J1238" s="240" t="str">
        <f t="shared" si="156"/>
        <v>.</v>
      </c>
      <c r="K1238" s="241"/>
      <c r="L1238" s="230" t="str">
        <f t="shared" si="157"/>
        <v>.</v>
      </c>
      <c r="M1238" s="231" t="str">
        <f t="shared" si="158"/>
        <v>.</v>
      </c>
      <c r="N1238" s="231" t="str">
        <f t="shared" si="159"/>
        <v>.</v>
      </c>
      <c r="O1238" s="231" t="str">
        <f t="shared" si="160"/>
        <v>.</v>
      </c>
      <c r="P1238" s="232" t="str">
        <f t="shared" ref="P1238:P1301" si="162">IF(L1238&gt;P$9,L1238,".")</f>
        <v>.</v>
      </c>
      <c r="Q1238" s="233" t="str">
        <f t="shared" ref="Q1238:Q1301" si="163">IF(N1238&gt;Q$9,N1238,".")</f>
        <v>.</v>
      </c>
      <c r="R1238" s="140"/>
      <c r="S1238" s="140"/>
      <c r="T1238" s="140"/>
      <c r="U1238" s="140"/>
      <c r="V1238" s="140"/>
      <c r="W1238" s="140"/>
      <c r="X1238" s="140"/>
      <c r="Y1238" s="140"/>
      <c r="Z1238" s="140"/>
      <c r="AA1238" s="140"/>
      <c r="AB1238" s="140"/>
      <c r="AC1238" s="140"/>
      <c r="AD1238" s="140"/>
      <c r="AE1238" s="140"/>
      <c r="AF1238" s="140"/>
      <c r="AG1238" s="140"/>
      <c r="AH1238" s="140"/>
      <c r="AI1238" s="140"/>
      <c r="AJ1238" s="140"/>
      <c r="AK1238" s="140"/>
      <c r="AL1238" s="140"/>
      <c r="AM1238" s="140"/>
      <c r="AN1238" s="140"/>
      <c r="AO1238" s="140"/>
      <c r="AP1238" s="140"/>
      <c r="AQ1238" s="140"/>
      <c r="AR1238" s="140"/>
      <c r="AS1238" s="140"/>
      <c r="AT1238" s="140"/>
      <c r="AU1238" s="140"/>
      <c r="AV1238" s="140"/>
      <c r="AW1238" s="140"/>
      <c r="AX1238" s="140"/>
      <c r="AY1238" s="140"/>
      <c r="AZ1238" s="140"/>
      <c r="BA1238" s="140"/>
      <c r="BB1238" s="140"/>
      <c r="BC1238" s="140"/>
      <c r="BD1238" s="140"/>
      <c r="BE1238" s="140"/>
    </row>
    <row r="1239" spans="1:57" outlineLevel="1" x14ac:dyDescent="0.2">
      <c r="A1239" s="234">
        <f>'Faults data'!A1239</f>
        <v>1222</v>
      </c>
      <c r="B1239" s="320">
        <f>'Faults data'!B1239</f>
        <v>0</v>
      </c>
      <c r="C1239" s="223">
        <f>IFERROR(MATCH('Faults data'!F1239,Lists!$C$11:$C$14,0),0)</f>
        <v>0</v>
      </c>
      <c r="D1239" s="216">
        <f>VALUE('Faults data'!I1239)</f>
        <v>0</v>
      </c>
      <c r="E1239" s="224">
        <f t="shared" si="161"/>
        <v>0</v>
      </c>
      <c r="F1239" s="224">
        <f>'Faults data'!M1239</f>
        <v>0</v>
      </c>
      <c r="G1239" s="224" t="str">
        <f>IF('Faults data'!N1239=$G$17,$G$17,".")</f>
        <v>.</v>
      </c>
      <c r="H1239" s="224" t="str">
        <f>IF(ISNUMBER('Faults data'!L1239),'Faults data'!L1239,".")</f>
        <v>.</v>
      </c>
      <c r="I1239" s="224">
        <f>IF('Faults data'!S1239=Lists!$F$11,0,1)</f>
        <v>1</v>
      </c>
      <c r="J1239" s="240" t="str">
        <f t="shared" si="156"/>
        <v>.</v>
      </c>
      <c r="K1239" s="241"/>
      <c r="L1239" s="230" t="str">
        <f t="shared" si="157"/>
        <v>.</v>
      </c>
      <c r="M1239" s="231" t="str">
        <f t="shared" si="158"/>
        <v>.</v>
      </c>
      <c r="N1239" s="231" t="str">
        <f t="shared" si="159"/>
        <v>.</v>
      </c>
      <c r="O1239" s="231" t="str">
        <f t="shared" si="160"/>
        <v>.</v>
      </c>
      <c r="P1239" s="232" t="str">
        <f t="shared" si="162"/>
        <v>.</v>
      </c>
      <c r="Q1239" s="233" t="str">
        <f t="shared" si="163"/>
        <v>.</v>
      </c>
      <c r="R1239" s="140"/>
      <c r="S1239" s="140"/>
      <c r="T1239" s="140"/>
      <c r="U1239" s="140"/>
      <c r="V1239" s="140"/>
      <c r="W1239" s="140"/>
      <c r="X1239" s="140"/>
      <c r="Y1239" s="140"/>
      <c r="Z1239" s="140"/>
      <c r="AA1239" s="140"/>
      <c r="AB1239" s="140"/>
      <c r="AC1239" s="140"/>
      <c r="AD1239" s="140"/>
      <c r="AE1239" s="140"/>
      <c r="AF1239" s="140"/>
      <c r="AG1239" s="140"/>
      <c r="AH1239" s="140"/>
      <c r="AI1239" s="140"/>
      <c r="AJ1239" s="140"/>
      <c r="AK1239" s="140"/>
      <c r="AL1239" s="140"/>
      <c r="AM1239" s="140"/>
      <c r="AN1239" s="140"/>
      <c r="AO1239" s="140"/>
      <c r="AP1239" s="140"/>
      <c r="AQ1239" s="140"/>
      <c r="AR1239" s="140"/>
      <c r="AS1239" s="140"/>
      <c r="AT1239" s="140"/>
      <c r="AU1239" s="140"/>
      <c r="AV1239" s="140"/>
      <c r="AW1239" s="140"/>
      <c r="AX1239" s="140"/>
      <c r="AY1239" s="140"/>
      <c r="AZ1239" s="140"/>
      <c r="BA1239" s="140"/>
      <c r="BB1239" s="140"/>
      <c r="BC1239" s="140"/>
      <c r="BD1239" s="140"/>
      <c r="BE1239" s="140"/>
    </row>
    <row r="1240" spans="1:57" outlineLevel="1" x14ac:dyDescent="0.2">
      <c r="A1240" s="234">
        <f>'Faults data'!A1240</f>
        <v>1223</v>
      </c>
      <c r="B1240" s="320">
        <f>'Faults data'!B1240</f>
        <v>0</v>
      </c>
      <c r="C1240" s="223">
        <f>IFERROR(MATCH('Faults data'!F1240,Lists!$C$11:$C$14,0),0)</f>
        <v>0</v>
      </c>
      <c r="D1240" s="216">
        <f>VALUE('Faults data'!I1240)</f>
        <v>0</v>
      </c>
      <c r="E1240" s="224">
        <f t="shared" si="161"/>
        <v>0</v>
      </c>
      <c r="F1240" s="224">
        <f>'Faults data'!M1240</f>
        <v>0</v>
      </c>
      <c r="G1240" s="224" t="str">
        <f>IF('Faults data'!N1240=$G$17,$G$17,".")</f>
        <v>.</v>
      </c>
      <c r="H1240" s="224" t="str">
        <f>IF(ISNUMBER('Faults data'!L1240),'Faults data'!L1240,".")</f>
        <v>.</v>
      </c>
      <c r="I1240" s="224">
        <f>IF('Faults data'!S1240=Lists!$F$11,0,1)</f>
        <v>1</v>
      </c>
      <c r="J1240" s="240" t="str">
        <f t="shared" si="156"/>
        <v>.</v>
      </c>
      <c r="K1240" s="241"/>
      <c r="L1240" s="230" t="str">
        <f t="shared" si="157"/>
        <v>.</v>
      </c>
      <c r="M1240" s="231" t="str">
        <f t="shared" si="158"/>
        <v>.</v>
      </c>
      <c r="N1240" s="231" t="str">
        <f t="shared" si="159"/>
        <v>.</v>
      </c>
      <c r="O1240" s="231" t="str">
        <f t="shared" si="160"/>
        <v>.</v>
      </c>
      <c r="P1240" s="232" t="str">
        <f t="shared" si="162"/>
        <v>.</v>
      </c>
      <c r="Q1240" s="233" t="str">
        <f t="shared" si="163"/>
        <v>.</v>
      </c>
      <c r="R1240" s="140"/>
      <c r="S1240" s="140"/>
      <c r="T1240" s="140"/>
      <c r="U1240" s="140"/>
      <c r="V1240" s="140"/>
      <c r="W1240" s="140"/>
      <c r="X1240" s="140"/>
      <c r="Y1240" s="140"/>
      <c r="Z1240" s="140"/>
      <c r="AA1240" s="140"/>
      <c r="AB1240" s="140"/>
      <c r="AC1240" s="140"/>
      <c r="AD1240" s="140"/>
      <c r="AE1240" s="140"/>
      <c r="AF1240" s="140"/>
      <c r="AG1240" s="140"/>
      <c r="AH1240" s="140"/>
      <c r="AI1240" s="140"/>
      <c r="AJ1240" s="140"/>
      <c r="AK1240" s="140"/>
      <c r="AL1240" s="140"/>
      <c r="AM1240" s="140"/>
      <c r="AN1240" s="140"/>
      <c r="AO1240" s="140"/>
      <c r="AP1240" s="140"/>
      <c r="AQ1240" s="140"/>
      <c r="AR1240" s="140"/>
      <c r="AS1240" s="140"/>
      <c r="AT1240" s="140"/>
      <c r="AU1240" s="140"/>
      <c r="AV1240" s="140"/>
      <c r="AW1240" s="140"/>
      <c r="AX1240" s="140"/>
      <c r="AY1240" s="140"/>
      <c r="AZ1240" s="140"/>
      <c r="BA1240" s="140"/>
      <c r="BB1240" s="140"/>
      <c r="BC1240" s="140"/>
      <c r="BD1240" s="140"/>
      <c r="BE1240" s="140"/>
    </row>
    <row r="1241" spans="1:57" outlineLevel="1" x14ac:dyDescent="0.2">
      <c r="A1241" s="234">
        <f>'Faults data'!A1241</f>
        <v>1224</v>
      </c>
      <c r="B1241" s="320">
        <f>'Faults data'!B1241</f>
        <v>0</v>
      </c>
      <c r="C1241" s="223">
        <f>IFERROR(MATCH('Faults data'!F1241,Lists!$C$11:$C$14,0),0)</f>
        <v>0</v>
      </c>
      <c r="D1241" s="216">
        <f>VALUE('Faults data'!I1241)</f>
        <v>0</v>
      </c>
      <c r="E1241" s="224">
        <f t="shared" si="161"/>
        <v>0</v>
      </c>
      <c r="F1241" s="224">
        <f>'Faults data'!M1241</f>
        <v>0</v>
      </c>
      <c r="G1241" s="224" t="str">
        <f>IF('Faults data'!N1241=$G$17,$G$17,".")</f>
        <v>.</v>
      </c>
      <c r="H1241" s="224" t="str">
        <f>IF(ISNUMBER('Faults data'!L1241),'Faults data'!L1241,".")</f>
        <v>.</v>
      </c>
      <c r="I1241" s="224">
        <f>IF('Faults data'!S1241=Lists!$F$11,0,1)</f>
        <v>1</v>
      </c>
      <c r="J1241" s="240" t="str">
        <f t="shared" si="156"/>
        <v>.</v>
      </c>
      <c r="K1241" s="241"/>
      <c r="L1241" s="230" t="str">
        <f t="shared" si="157"/>
        <v>.</v>
      </c>
      <c r="M1241" s="231" t="str">
        <f t="shared" si="158"/>
        <v>.</v>
      </c>
      <c r="N1241" s="231" t="str">
        <f t="shared" si="159"/>
        <v>.</v>
      </c>
      <c r="O1241" s="231" t="str">
        <f t="shared" si="160"/>
        <v>.</v>
      </c>
      <c r="P1241" s="232" t="str">
        <f t="shared" si="162"/>
        <v>.</v>
      </c>
      <c r="Q1241" s="233" t="str">
        <f t="shared" si="163"/>
        <v>.</v>
      </c>
      <c r="R1241" s="140"/>
      <c r="S1241" s="140"/>
      <c r="T1241" s="140"/>
      <c r="U1241" s="140"/>
      <c r="V1241" s="140"/>
      <c r="W1241" s="140"/>
      <c r="X1241" s="140"/>
      <c r="Y1241" s="140"/>
      <c r="Z1241" s="140"/>
      <c r="AA1241" s="140"/>
      <c r="AB1241" s="140"/>
      <c r="AC1241" s="140"/>
      <c r="AD1241" s="140"/>
      <c r="AE1241" s="140"/>
      <c r="AF1241" s="140"/>
      <c r="AG1241" s="140"/>
      <c r="AH1241" s="140"/>
      <c r="AI1241" s="140"/>
      <c r="AJ1241" s="140"/>
      <c r="AK1241" s="140"/>
      <c r="AL1241" s="140"/>
      <c r="AM1241" s="140"/>
      <c r="AN1241" s="140"/>
      <c r="AO1241" s="140"/>
      <c r="AP1241" s="140"/>
      <c r="AQ1241" s="140"/>
      <c r="AR1241" s="140"/>
      <c r="AS1241" s="140"/>
      <c r="AT1241" s="140"/>
      <c r="AU1241" s="140"/>
      <c r="AV1241" s="140"/>
      <c r="AW1241" s="140"/>
      <c r="AX1241" s="140"/>
      <c r="AY1241" s="140"/>
      <c r="AZ1241" s="140"/>
      <c r="BA1241" s="140"/>
      <c r="BB1241" s="140"/>
      <c r="BC1241" s="140"/>
      <c r="BD1241" s="140"/>
      <c r="BE1241" s="140"/>
    </row>
    <row r="1242" spans="1:57" outlineLevel="1" x14ac:dyDescent="0.2">
      <c r="A1242" s="234">
        <f>'Faults data'!A1242</f>
        <v>1225</v>
      </c>
      <c r="B1242" s="320">
        <f>'Faults data'!B1242</f>
        <v>0</v>
      </c>
      <c r="C1242" s="223">
        <f>IFERROR(MATCH('Faults data'!F1242,Lists!$C$11:$C$14,0),0)</f>
        <v>0</v>
      </c>
      <c r="D1242" s="216">
        <f>VALUE('Faults data'!I1242)</f>
        <v>0</v>
      </c>
      <c r="E1242" s="224">
        <f t="shared" si="161"/>
        <v>0</v>
      </c>
      <c r="F1242" s="224">
        <f>'Faults data'!M1242</f>
        <v>0</v>
      </c>
      <c r="G1242" s="224" t="str">
        <f>IF('Faults data'!N1242=$G$17,$G$17,".")</f>
        <v>.</v>
      </c>
      <c r="H1242" s="224" t="str">
        <f>IF(ISNUMBER('Faults data'!L1242),'Faults data'!L1242,".")</f>
        <v>.</v>
      </c>
      <c r="I1242" s="224">
        <f>IF('Faults data'!S1242=Lists!$F$11,0,1)</f>
        <v>1</v>
      </c>
      <c r="J1242" s="240" t="str">
        <f t="shared" si="156"/>
        <v>.</v>
      </c>
      <c r="K1242" s="241"/>
      <c r="L1242" s="230" t="str">
        <f t="shared" si="157"/>
        <v>.</v>
      </c>
      <c r="M1242" s="231" t="str">
        <f t="shared" si="158"/>
        <v>.</v>
      </c>
      <c r="N1242" s="231" t="str">
        <f t="shared" si="159"/>
        <v>.</v>
      </c>
      <c r="O1242" s="231" t="str">
        <f t="shared" si="160"/>
        <v>.</v>
      </c>
      <c r="P1242" s="232" t="str">
        <f t="shared" si="162"/>
        <v>.</v>
      </c>
      <c r="Q1242" s="233" t="str">
        <f t="shared" si="163"/>
        <v>.</v>
      </c>
      <c r="R1242" s="140"/>
      <c r="S1242" s="140"/>
      <c r="T1242" s="140"/>
      <c r="U1242" s="140"/>
      <c r="V1242" s="140"/>
      <c r="W1242" s="140"/>
      <c r="X1242" s="140"/>
      <c r="Y1242" s="140"/>
      <c r="Z1242" s="140"/>
      <c r="AA1242" s="140"/>
      <c r="AB1242" s="140"/>
      <c r="AC1242" s="140"/>
      <c r="AD1242" s="140"/>
      <c r="AE1242" s="140"/>
      <c r="AF1242" s="140"/>
      <c r="AG1242" s="140"/>
      <c r="AH1242" s="140"/>
      <c r="AI1242" s="140"/>
      <c r="AJ1242" s="140"/>
      <c r="AK1242" s="140"/>
      <c r="AL1242" s="140"/>
      <c r="AM1242" s="140"/>
      <c r="AN1242" s="140"/>
      <c r="AO1242" s="140"/>
      <c r="AP1242" s="140"/>
      <c r="AQ1242" s="140"/>
      <c r="AR1242" s="140"/>
      <c r="AS1242" s="140"/>
      <c r="AT1242" s="140"/>
      <c r="AU1242" s="140"/>
      <c r="AV1242" s="140"/>
      <c r="AW1242" s="140"/>
      <c r="AX1242" s="140"/>
      <c r="AY1242" s="140"/>
      <c r="AZ1242" s="140"/>
      <c r="BA1242" s="140"/>
      <c r="BB1242" s="140"/>
      <c r="BC1242" s="140"/>
      <c r="BD1242" s="140"/>
      <c r="BE1242" s="140"/>
    </row>
    <row r="1243" spans="1:57" outlineLevel="1" x14ac:dyDescent="0.2">
      <c r="A1243" s="234">
        <f>'Faults data'!A1243</f>
        <v>1226</v>
      </c>
      <c r="B1243" s="320">
        <f>'Faults data'!B1243</f>
        <v>0</v>
      </c>
      <c r="C1243" s="223">
        <f>IFERROR(MATCH('Faults data'!F1243,Lists!$C$11:$C$14,0),0)</f>
        <v>0</v>
      </c>
      <c r="D1243" s="216">
        <f>VALUE('Faults data'!I1243)</f>
        <v>0</v>
      </c>
      <c r="E1243" s="224">
        <f t="shared" si="161"/>
        <v>0</v>
      </c>
      <c r="F1243" s="224">
        <f>'Faults data'!M1243</f>
        <v>0</v>
      </c>
      <c r="G1243" s="224" t="str">
        <f>IF('Faults data'!N1243=$G$17,$G$17,".")</f>
        <v>.</v>
      </c>
      <c r="H1243" s="224" t="str">
        <f>IF(ISNUMBER('Faults data'!L1243),'Faults data'!L1243,".")</f>
        <v>.</v>
      </c>
      <c r="I1243" s="224">
        <f>IF('Faults data'!S1243=Lists!$F$11,0,1)</f>
        <v>1</v>
      </c>
      <c r="J1243" s="240" t="str">
        <f t="shared" si="156"/>
        <v>.</v>
      </c>
      <c r="K1243" s="241"/>
      <c r="L1243" s="230" t="str">
        <f t="shared" si="157"/>
        <v>.</v>
      </c>
      <c r="M1243" s="231" t="str">
        <f t="shared" si="158"/>
        <v>.</v>
      </c>
      <c r="N1243" s="231" t="str">
        <f t="shared" si="159"/>
        <v>.</v>
      </c>
      <c r="O1243" s="231" t="str">
        <f t="shared" si="160"/>
        <v>.</v>
      </c>
      <c r="P1243" s="232" t="str">
        <f t="shared" si="162"/>
        <v>.</v>
      </c>
      <c r="Q1243" s="233" t="str">
        <f t="shared" si="163"/>
        <v>.</v>
      </c>
      <c r="R1243" s="140"/>
      <c r="S1243" s="140"/>
      <c r="T1243" s="140"/>
      <c r="U1243" s="140"/>
      <c r="V1243" s="140"/>
      <c r="W1243" s="140"/>
      <c r="X1243" s="140"/>
      <c r="Y1243" s="140"/>
      <c r="Z1243" s="140"/>
      <c r="AA1243" s="140"/>
      <c r="AB1243" s="140"/>
      <c r="AC1243" s="140"/>
      <c r="AD1243" s="140"/>
      <c r="AE1243" s="140"/>
      <c r="AF1243" s="140"/>
      <c r="AG1243" s="140"/>
      <c r="AH1243" s="140"/>
      <c r="AI1243" s="140"/>
      <c r="AJ1243" s="140"/>
      <c r="AK1243" s="140"/>
      <c r="AL1243" s="140"/>
      <c r="AM1243" s="140"/>
      <c r="AN1243" s="140"/>
      <c r="AO1243" s="140"/>
      <c r="AP1243" s="140"/>
      <c r="AQ1243" s="140"/>
      <c r="AR1243" s="140"/>
      <c r="AS1243" s="140"/>
      <c r="AT1243" s="140"/>
      <c r="AU1243" s="140"/>
      <c r="AV1243" s="140"/>
      <c r="AW1243" s="140"/>
      <c r="AX1243" s="140"/>
      <c r="AY1243" s="140"/>
      <c r="AZ1243" s="140"/>
      <c r="BA1243" s="140"/>
      <c r="BB1243" s="140"/>
      <c r="BC1243" s="140"/>
      <c r="BD1243" s="140"/>
      <c r="BE1243" s="140"/>
    </row>
    <row r="1244" spans="1:57" outlineLevel="1" x14ac:dyDescent="0.2">
      <c r="A1244" s="234">
        <f>'Faults data'!A1244</f>
        <v>1227</v>
      </c>
      <c r="B1244" s="320">
        <f>'Faults data'!B1244</f>
        <v>0</v>
      </c>
      <c r="C1244" s="223">
        <f>IFERROR(MATCH('Faults data'!F1244,Lists!$C$11:$C$14,0),0)</f>
        <v>0</v>
      </c>
      <c r="D1244" s="216">
        <f>VALUE('Faults data'!I1244)</f>
        <v>0</v>
      </c>
      <c r="E1244" s="224">
        <f t="shared" si="161"/>
        <v>0</v>
      </c>
      <c r="F1244" s="224">
        <f>'Faults data'!M1244</f>
        <v>0</v>
      </c>
      <c r="G1244" s="224" t="str">
        <f>IF('Faults data'!N1244=$G$17,$G$17,".")</f>
        <v>.</v>
      </c>
      <c r="H1244" s="224" t="str">
        <f>IF(ISNUMBER('Faults data'!L1244),'Faults data'!L1244,".")</f>
        <v>.</v>
      </c>
      <c r="I1244" s="224">
        <f>IF('Faults data'!S1244=Lists!$F$11,0,1)</f>
        <v>1</v>
      </c>
      <c r="J1244" s="240" t="str">
        <f t="shared" si="156"/>
        <v>.</v>
      </c>
      <c r="K1244" s="241"/>
      <c r="L1244" s="230" t="str">
        <f t="shared" si="157"/>
        <v>.</v>
      </c>
      <c r="M1244" s="231" t="str">
        <f t="shared" si="158"/>
        <v>.</v>
      </c>
      <c r="N1244" s="231" t="str">
        <f t="shared" si="159"/>
        <v>.</v>
      </c>
      <c r="O1244" s="231" t="str">
        <f t="shared" si="160"/>
        <v>.</v>
      </c>
      <c r="P1244" s="232" t="str">
        <f t="shared" si="162"/>
        <v>.</v>
      </c>
      <c r="Q1244" s="233" t="str">
        <f t="shared" si="163"/>
        <v>.</v>
      </c>
      <c r="R1244" s="140"/>
      <c r="S1244" s="140"/>
      <c r="T1244" s="140"/>
      <c r="U1244" s="140"/>
      <c r="V1244" s="140"/>
      <c r="W1244" s="140"/>
      <c r="X1244" s="140"/>
      <c r="Y1244" s="140"/>
      <c r="Z1244" s="140"/>
      <c r="AA1244" s="140"/>
      <c r="AB1244" s="140"/>
      <c r="AC1244" s="140"/>
      <c r="AD1244" s="140"/>
      <c r="AE1244" s="140"/>
      <c r="AF1244" s="140"/>
      <c r="AG1244" s="140"/>
      <c r="AH1244" s="140"/>
      <c r="AI1244" s="140"/>
      <c r="AJ1244" s="140"/>
      <c r="AK1244" s="140"/>
      <c r="AL1244" s="140"/>
      <c r="AM1244" s="140"/>
      <c r="AN1244" s="140"/>
      <c r="AO1244" s="140"/>
      <c r="AP1244" s="140"/>
      <c r="AQ1244" s="140"/>
      <c r="AR1244" s="140"/>
      <c r="AS1244" s="140"/>
      <c r="AT1244" s="140"/>
      <c r="AU1244" s="140"/>
      <c r="AV1244" s="140"/>
      <c r="AW1244" s="140"/>
      <c r="AX1244" s="140"/>
      <c r="AY1244" s="140"/>
      <c r="AZ1244" s="140"/>
      <c r="BA1244" s="140"/>
      <c r="BB1244" s="140"/>
      <c r="BC1244" s="140"/>
      <c r="BD1244" s="140"/>
      <c r="BE1244" s="140"/>
    </row>
    <row r="1245" spans="1:57" outlineLevel="1" x14ac:dyDescent="0.2">
      <c r="A1245" s="234">
        <f>'Faults data'!A1245</f>
        <v>1228</v>
      </c>
      <c r="B1245" s="320">
        <f>'Faults data'!B1245</f>
        <v>0</v>
      </c>
      <c r="C1245" s="223">
        <f>IFERROR(MATCH('Faults data'!F1245,Lists!$C$11:$C$14,0),0)</f>
        <v>0</v>
      </c>
      <c r="D1245" s="216">
        <f>VALUE('Faults data'!I1245)</f>
        <v>0</v>
      </c>
      <c r="E1245" s="224">
        <f t="shared" si="161"/>
        <v>0</v>
      </c>
      <c r="F1245" s="224">
        <f>'Faults data'!M1245</f>
        <v>0</v>
      </c>
      <c r="G1245" s="224" t="str">
        <f>IF('Faults data'!N1245=$G$17,$G$17,".")</f>
        <v>.</v>
      </c>
      <c r="H1245" s="224" t="str">
        <f>IF(ISNUMBER('Faults data'!L1245),'Faults data'!L1245,".")</f>
        <v>.</v>
      </c>
      <c r="I1245" s="224">
        <f>IF('Faults data'!S1245=Lists!$F$11,0,1)</f>
        <v>1</v>
      </c>
      <c r="J1245" s="240" t="str">
        <f t="shared" si="156"/>
        <v>.</v>
      </c>
      <c r="K1245" s="241"/>
      <c r="L1245" s="230" t="str">
        <f t="shared" si="157"/>
        <v>.</v>
      </c>
      <c r="M1245" s="231" t="str">
        <f t="shared" si="158"/>
        <v>.</v>
      </c>
      <c r="N1245" s="231" t="str">
        <f t="shared" si="159"/>
        <v>.</v>
      </c>
      <c r="O1245" s="231" t="str">
        <f t="shared" si="160"/>
        <v>.</v>
      </c>
      <c r="P1245" s="232" t="str">
        <f t="shared" si="162"/>
        <v>.</v>
      </c>
      <c r="Q1245" s="233" t="str">
        <f t="shared" si="163"/>
        <v>.</v>
      </c>
      <c r="R1245" s="140"/>
      <c r="S1245" s="140"/>
      <c r="T1245" s="140"/>
      <c r="U1245" s="140"/>
      <c r="V1245" s="140"/>
      <c r="W1245" s="140"/>
      <c r="X1245" s="140"/>
      <c r="Y1245" s="140"/>
      <c r="Z1245" s="140"/>
      <c r="AA1245" s="140"/>
      <c r="AB1245" s="140"/>
      <c r="AC1245" s="140"/>
      <c r="AD1245" s="140"/>
      <c r="AE1245" s="140"/>
      <c r="AF1245" s="140"/>
      <c r="AG1245" s="140"/>
      <c r="AH1245" s="140"/>
      <c r="AI1245" s="140"/>
      <c r="AJ1245" s="140"/>
      <c r="AK1245" s="140"/>
      <c r="AL1245" s="140"/>
      <c r="AM1245" s="140"/>
      <c r="AN1245" s="140"/>
      <c r="AO1245" s="140"/>
      <c r="AP1245" s="140"/>
      <c r="AQ1245" s="140"/>
      <c r="AR1245" s="140"/>
      <c r="AS1245" s="140"/>
      <c r="AT1245" s="140"/>
      <c r="AU1245" s="140"/>
      <c r="AV1245" s="140"/>
      <c r="AW1245" s="140"/>
      <c r="AX1245" s="140"/>
      <c r="AY1245" s="140"/>
      <c r="AZ1245" s="140"/>
      <c r="BA1245" s="140"/>
      <c r="BB1245" s="140"/>
      <c r="BC1245" s="140"/>
      <c r="BD1245" s="140"/>
      <c r="BE1245" s="140"/>
    </row>
    <row r="1246" spans="1:57" outlineLevel="1" x14ac:dyDescent="0.2">
      <c r="A1246" s="234">
        <f>'Faults data'!A1246</f>
        <v>1229</v>
      </c>
      <c r="B1246" s="320">
        <f>'Faults data'!B1246</f>
        <v>0</v>
      </c>
      <c r="C1246" s="223">
        <f>IFERROR(MATCH('Faults data'!F1246,Lists!$C$11:$C$14,0),0)</f>
        <v>0</v>
      </c>
      <c r="D1246" s="216">
        <f>VALUE('Faults data'!I1246)</f>
        <v>0</v>
      </c>
      <c r="E1246" s="224">
        <f t="shared" si="161"/>
        <v>0</v>
      </c>
      <c r="F1246" s="224">
        <f>'Faults data'!M1246</f>
        <v>0</v>
      </c>
      <c r="G1246" s="224" t="str">
        <f>IF('Faults data'!N1246=$G$17,$G$17,".")</f>
        <v>.</v>
      </c>
      <c r="H1246" s="224" t="str">
        <f>IF(ISNUMBER('Faults data'!L1246),'Faults data'!L1246,".")</f>
        <v>.</v>
      </c>
      <c r="I1246" s="224">
        <f>IF('Faults data'!S1246=Lists!$F$11,0,1)</f>
        <v>1</v>
      </c>
      <c r="J1246" s="240" t="str">
        <f t="shared" si="156"/>
        <v>.</v>
      </c>
      <c r="K1246" s="241"/>
      <c r="L1246" s="230" t="str">
        <f t="shared" si="157"/>
        <v>.</v>
      </c>
      <c r="M1246" s="231" t="str">
        <f t="shared" si="158"/>
        <v>.</v>
      </c>
      <c r="N1246" s="231" t="str">
        <f t="shared" si="159"/>
        <v>.</v>
      </c>
      <c r="O1246" s="231" t="str">
        <f t="shared" si="160"/>
        <v>.</v>
      </c>
      <c r="P1246" s="232" t="str">
        <f t="shared" si="162"/>
        <v>.</v>
      </c>
      <c r="Q1246" s="233" t="str">
        <f t="shared" si="163"/>
        <v>.</v>
      </c>
      <c r="R1246" s="140"/>
      <c r="S1246" s="140"/>
      <c r="T1246" s="140"/>
      <c r="U1246" s="140"/>
      <c r="V1246" s="140"/>
      <c r="W1246" s="140"/>
      <c r="X1246" s="140"/>
      <c r="Y1246" s="140"/>
      <c r="Z1246" s="140"/>
      <c r="AA1246" s="140"/>
      <c r="AB1246" s="140"/>
      <c r="AC1246" s="140"/>
      <c r="AD1246" s="140"/>
      <c r="AE1246" s="140"/>
      <c r="AF1246" s="140"/>
      <c r="AG1246" s="140"/>
      <c r="AH1246" s="140"/>
      <c r="AI1246" s="140"/>
      <c r="AJ1246" s="140"/>
      <c r="AK1246" s="140"/>
      <c r="AL1246" s="140"/>
      <c r="AM1246" s="140"/>
      <c r="AN1246" s="140"/>
      <c r="AO1246" s="140"/>
      <c r="AP1246" s="140"/>
      <c r="AQ1246" s="140"/>
      <c r="AR1246" s="140"/>
      <c r="AS1246" s="140"/>
      <c r="AT1246" s="140"/>
      <c r="AU1246" s="140"/>
      <c r="AV1246" s="140"/>
      <c r="AW1246" s="140"/>
      <c r="AX1246" s="140"/>
      <c r="AY1246" s="140"/>
      <c r="AZ1246" s="140"/>
      <c r="BA1246" s="140"/>
      <c r="BB1246" s="140"/>
      <c r="BC1246" s="140"/>
      <c r="BD1246" s="140"/>
      <c r="BE1246" s="140"/>
    </row>
    <row r="1247" spans="1:57" outlineLevel="1" x14ac:dyDescent="0.2">
      <c r="A1247" s="234">
        <f>'Faults data'!A1247</f>
        <v>1230</v>
      </c>
      <c r="B1247" s="320">
        <f>'Faults data'!B1247</f>
        <v>0</v>
      </c>
      <c r="C1247" s="223">
        <f>IFERROR(MATCH('Faults data'!F1247,Lists!$C$11:$C$14,0),0)</f>
        <v>0</v>
      </c>
      <c r="D1247" s="216">
        <f>VALUE('Faults data'!I1247)</f>
        <v>0</v>
      </c>
      <c r="E1247" s="224">
        <f t="shared" si="161"/>
        <v>0</v>
      </c>
      <c r="F1247" s="224">
        <f>'Faults data'!M1247</f>
        <v>0</v>
      </c>
      <c r="G1247" s="224" t="str">
        <f>IF('Faults data'!N1247=$G$17,$G$17,".")</f>
        <v>.</v>
      </c>
      <c r="H1247" s="224" t="str">
        <f>IF(ISNUMBER('Faults data'!L1247),'Faults data'!L1247,".")</f>
        <v>.</v>
      </c>
      <c r="I1247" s="224">
        <f>IF('Faults data'!S1247=Lists!$F$11,0,1)</f>
        <v>1</v>
      </c>
      <c r="J1247" s="240" t="str">
        <f t="shared" si="156"/>
        <v>.</v>
      </c>
      <c r="K1247" s="241"/>
      <c r="L1247" s="230" t="str">
        <f t="shared" si="157"/>
        <v>.</v>
      </c>
      <c r="M1247" s="231" t="str">
        <f t="shared" si="158"/>
        <v>.</v>
      </c>
      <c r="N1247" s="231" t="str">
        <f t="shared" si="159"/>
        <v>.</v>
      </c>
      <c r="O1247" s="231" t="str">
        <f t="shared" si="160"/>
        <v>.</v>
      </c>
      <c r="P1247" s="232" t="str">
        <f t="shared" si="162"/>
        <v>.</v>
      </c>
      <c r="Q1247" s="233" t="str">
        <f t="shared" si="163"/>
        <v>.</v>
      </c>
      <c r="R1247" s="140"/>
      <c r="S1247" s="140"/>
      <c r="T1247" s="140"/>
      <c r="U1247" s="140"/>
      <c r="V1247" s="140"/>
      <c r="W1247" s="140"/>
      <c r="X1247" s="140"/>
      <c r="Y1247" s="140"/>
      <c r="Z1247" s="140"/>
      <c r="AA1247" s="140"/>
      <c r="AB1247" s="140"/>
      <c r="AC1247" s="140"/>
      <c r="AD1247" s="140"/>
      <c r="AE1247" s="140"/>
      <c r="AF1247" s="140"/>
      <c r="AG1247" s="140"/>
      <c r="AH1247" s="140"/>
      <c r="AI1247" s="140"/>
      <c r="AJ1247" s="140"/>
      <c r="AK1247" s="140"/>
      <c r="AL1247" s="140"/>
      <c r="AM1247" s="140"/>
      <c r="AN1247" s="140"/>
      <c r="AO1247" s="140"/>
      <c r="AP1247" s="140"/>
      <c r="AQ1247" s="140"/>
      <c r="AR1247" s="140"/>
      <c r="AS1247" s="140"/>
      <c r="AT1247" s="140"/>
      <c r="AU1247" s="140"/>
      <c r="AV1247" s="140"/>
      <c r="AW1247" s="140"/>
      <c r="AX1247" s="140"/>
      <c r="AY1247" s="140"/>
      <c r="AZ1247" s="140"/>
      <c r="BA1247" s="140"/>
      <c r="BB1247" s="140"/>
      <c r="BC1247" s="140"/>
      <c r="BD1247" s="140"/>
      <c r="BE1247" s="140"/>
    </row>
    <row r="1248" spans="1:57" outlineLevel="1" x14ac:dyDescent="0.2">
      <c r="A1248" s="234">
        <f>'Faults data'!A1248</f>
        <v>1231</v>
      </c>
      <c r="B1248" s="320">
        <f>'Faults data'!B1248</f>
        <v>0</v>
      </c>
      <c r="C1248" s="223">
        <f>IFERROR(MATCH('Faults data'!F1248,Lists!$C$11:$C$14,0),0)</f>
        <v>0</v>
      </c>
      <c r="D1248" s="216">
        <f>VALUE('Faults data'!I1248)</f>
        <v>0</v>
      </c>
      <c r="E1248" s="224">
        <f t="shared" si="161"/>
        <v>0</v>
      </c>
      <c r="F1248" s="224">
        <f>'Faults data'!M1248</f>
        <v>0</v>
      </c>
      <c r="G1248" s="224" t="str">
        <f>IF('Faults data'!N1248=$G$17,$G$17,".")</f>
        <v>.</v>
      </c>
      <c r="H1248" s="224" t="str">
        <f>IF(ISNUMBER('Faults data'!L1248),'Faults data'!L1248,".")</f>
        <v>.</v>
      </c>
      <c r="I1248" s="224">
        <f>IF('Faults data'!S1248=Lists!$F$11,0,1)</f>
        <v>1</v>
      </c>
      <c r="J1248" s="240" t="str">
        <f t="shared" si="156"/>
        <v>.</v>
      </c>
      <c r="K1248" s="241"/>
      <c r="L1248" s="230" t="str">
        <f t="shared" si="157"/>
        <v>.</v>
      </c>
      <c r="M1248" s="231" t="str">
        <f t="shared" si="158"/>
        <v>.</v>
      </c>
      <c r="N1248" s="231" t="str">
        <f t="shared" si="159"/>
        <v>.</v>
      </c>
      <c r="O1248" s="231" t="str">
        <f t="shared" si="160"/>
        <v>.</v>
      </c>
      <c r="P1248" s="232" t="str">
        <f t="shared" si="162"/>
        <v>.</v>
      </c>
      <c r="Q1248" s="233" t="str">
        <f t="shared" si="163"/>
        <v>.</v>
      </c>
      <c r="R1248" s="140"/>
      <c r="S1248" s="140"/>
      <c r="T1248" s="140"/>
      <c r="U1248" s="140"/>
      <c r="V1248" s="140"/>
      <c r="W1248" s="140"/>
      <c r="X1248" s="140"/>
      <c r="Y1248" s="140"/>
      <c r="Z1248" s="140"/>
      <c r="AA1248" s="140"/>
      <c r="AB1248" s="140"/>
      <c r="AC1248" s="140"/>
      <c r="AD1248" s="140"/>
      <c r="AE1248" s="140"/>
      <c r="AF1248" s="140"/>
      <c r="AG1248" s="140"/>
      <c r="AH1248" s="140"/>
      <c r="AI1248" s="140"/>
      <c r="AJ1248" s="140"/>
      <c r="AK1248" s="140"/>
      <c r="AL1248" s="140"/>
      <c r="AM1248" s="140"/>
      <c r="AN1248" s="140"/>
      <c r="AO1248" s="140"/>
      <c r="AP1248" s="140"/>
      <c r="AQ1248" s="140"/>
      <c r="AR1248" s="140"/>
      <c r="AS1248" s="140"/>
      <c r="AT1248" s="140"/>
      <c r="AU1248" s="140"/>
      <c r="AV1248" s="140"/>
      <c r="AW1248" s="140"/>
      <c r="AX1248" s="140"/>
      <c r="AY1248" s="140"/>
      <c r="AZ1248" s="140"/>
      <c r="BA1248" s="140"/>
      <c r="BB1248" s="140"/>
      <c r="BC1248" s="140"/>
      <c r="BD1248" s="140"/>
      <c r="BE1248" s="140"/>
    </row>
    <row r="1249" spans="1:57" outlineLevel="1" x14ac:dyDescent="0.2">
      <c r="A1249" s="234">
        <f>'Faults data'!A1249</f>
        <v>1232</v>
      </c>
      <c r="B1249" s="320">
        <f>'Faults data'!B1249</f>
        <v>0</v>
      </c>
      <c r="C1249" s="223">
        <f>IFERROR(MATCH('Faults data'!F1249,Lists!$C$11:$C$14,0),0)</f>
        <v>0</v>
      </c>
      <c r="D1249" s="216">
        <f>VALUE('Faults data'!I1249)</f>
        <v>0</v>
      </c>
      <c r="E1249" s="224">
        <f t="shared" si="161"/>
        <v>0</v>
      </c>
      <c r="F1249" s="224">
        <f>'Faults data'!M1249</f>
        <v>0</v>
      </c>
      <c r="G1249" s="224" t="str">
        <f>IF('Faults data'!N1249=$G$17,$G$17,".")</f>
        <v>.</v>
      </c>
      <c r="H1249" s="224" t="str">
        <f>IF(ISNUMBER('Faults data'!L1249),'Faults data'!L1249,".")</f>
        <v>.</v>
      </c>
      <c r="I1249" s="224">
        <f>IF('Faults data'!S1249=Lists!$F$11,0,1)</f>
        <v>1</v>
      </c>
      <c r="J1249" s="240" t="str">
        <f t="shared" si="156"/>
        <v>.</v>
      </c>
      <c r="K1249" s="241"/>
      <c r="L1249" s="230" t="str">
        <f t="shared" si="157"/>
        <v>.</v>
      </c>
      <c r="M1249" s="231" t="str">
        <f t="shared" si="158"/>
        <v>.</v>
      </c>
      <c r="N1249" s="231" t="str">
        <f t="shared" si="159"/>
        <v>.</v>
      </c>
      <c r="O1249" s="231" t="str">
        <f t="shared" si="160"/>
        <v>.</v>
      </c>
      <c r="P1249" s="232" t="str">
        <f t="shared" si="162"/>
        <v>.</v>
      </c>
      <c r="Q1249" s="233" t="str">
        <f t="shared" si="163"/>
        <v>.</v>
      </c>
      <c r="R1249" s="140"/>
      <c r="S1249" s="140"/>
      <c r="T1249" s="140"/>
      <c r="U1249" s="140"/>
      <c r="V1249" s="140"/>
      <c r="W1249" s="140"/>
      <c r="X1249" s="140"/>
      <c r="Y1249" s="140"/>
      <c r="Z1249" s="140"/>
      <c r="AA1249" s="140"/>
      <c r="AB1249" s="140"/>
      <c r="AC1249" s="140"/>
      <c r="AD1249" s="140"/>
      <c r="AE1249" s="140"/>
      <c r="AF1249" s="140"/>
      <c r="AG1249" s="140"/>
      <c r="AH1249" s="140"/>
      <c r="AI1249" s="140"/>
      <c r="AJ1249" s="140"/>
      <c r="AK1249" s="140"/>
      <c r="AL1249" s="140"/>
      <c r="AM1249" s="140"/>
      <c r="AN1249" s="140"/>
      <c r="AO1249" s="140"/>
      <c r="AP1249" s="140"/>
      <c r="AQ1249" s="140"/>
      <c r="AR1249" s="140"/>
      <c r="AS1249" s="140"/>
      <c r="AT1249" s="140"/>
      <c r="AU1249" s="140"/>
      <c r="AV1249" s="140"/>
      <c r="AW1249" s="140"/>
      <c r="AX1249" s="140"/>
      <c r="AY1249" s="140"/>
      <c r="AZ1249" s="140"/>
      <c r="BA1249" s="140"/>
      <c r="BB1249" s="140"/>
      <c r="BC1249" s="140"/>
      <c r="BD1249" s="140"/>
      <c r="BE1249" s="140"/>
    </row>
    <row r="1250" spans="1:57" outlineLevel="1" x14ac:dyDescent="0.2">
      <c r="A1250" s="234">
        <f>'Faults data'!A1250</f>
        <v>1233</v>
      </c>
      <c r="B1250" s="320">
        <f>'Faults data'!B1250</f>
        <v>0</v>
      </c>
      <c r="C1250" s="223">
        <f>IFERROR(MATCH('Faults data'!F1250,Lists!$C$11:$C$14,0),0)</f>
        <v>0</v>
      </c>
      <c r="D1250" s="216">
        <f>VALUE('Faults data'!I1250)</f>
        <v>0</v>
      </c>
      <c r="E1250" s="224">
        <f t="shared" si="161"/>
        <v>0</v>
      </c>
      <c r="F1250" s="224">
        <f>'Faults data'!M1250</f>
        <v>0</v>
      </c>
      <c r="G1250" s="224" t="str">
        <f>IF('Faults data'!N1250=$G$17,$G$17,".")</f>
        <v>.</v>
      </c>
      <c r="H1250" s="224" t="str">
        <f>IF(ISNUMBER('Faults data'!L1250),'Faults data'!L1250,".")</f>
        <v>.</v>
      </c>
      <c r="I1250" s="224">
        <f>IF('Faults data'!S1250=Lists!$F$11,0,1)</f>
        <v>1</v>
      </c>
      <c r="J1250" s="240" t="str">
        <f t="shared" si="156"/>
        <v>.</v>
      </c>
      <c r="K1250" s="241"/>
      <c r="L1250" s="230" t="str">
        <f t="shared" si="157"/>
        <v>.</v>
      </c>
      <c r="M1250" s="231" t="str">
        <f t="shared" si="158"/>
        <v>.</v>
      </c>
      <c r="N1250" s="231" t="str">
        <f t="shared" si="159"/>
        <v>.</v>
      </c>
      <c r="O1250" s="231" t="str">
        <f t="shared" si="160"/>
        <v>.</v>
      </c>
      <c r="P1250" s="232" t="str">
        <f t="shared" si="162"/>
        <v>.</v>
      </c>
      <c r="Q1250" s="233" t="str">
        <f t="shared" si="163"/>
        <v>.</v>
      </c>
      <c r="R1250" s="140"/>
      <c r="S1250" s="140"/>
      <c r="T1250" s="140"/>
      <c r="U1250" s="140"/>
      <c r="V1250" s="140"/>
      <c r="W1250" s="140"/>
      <c r="X1250" s="140"/>
      <c r="Y1250" s="140"/>
      <c r="Z1250" s="140"/>
      <c r="AA1250" s="140"/>
      <c r="AB1250" s="140"/>
      <c r="AC1250" s="140"/>
      <c r="AD1250" s="140"/>
      <c r="AE1250" s="140"/>
      <c r="AF1250" s="140"/>
      <c r="AG1250" s="140"/>
      <c r="AH1250" s="140"/>
      <c r="AI1250" s="140"/>
      <c r="AJ1250" s="140"/>
      <c r="AK1250" s="140"/>
      <c r="AL1250" s="140"/>
      <c r="AM1250" s="140"/>
      <c r="AN1250" s="140"/>
      <c r="AO1250" s="140"/>
      <c r="AP1250" s="140"/>
      <c r="AQ1250" s="140"/>
      <c r="AR1250" s="140"/>
      <c r="AS1250" s="140"/>
      <c r="AT1250" s="140"/>
      <c r="AU1250" s="140"/>
      <c r="AV1250" s="140"/>
      <c r="AW1250" s="140"/>
      <c r="AX1250" s="140"/>
      <c r="AY1250" s="140"/>
      <c r="AZ1250" s="140"/>
      <c r="BA1250" s="140"/>
      <c r="BB1250" s="140"/>
      <c r="BC1250" s="140"/>
      <c r="BD1250" s="140"/>
      <c r="BE1250" s="140"/>
    </row>
    <row r="1251" spans="1:57" outlineLevel="1" x14ac:dyDescent="0.2">
      <c r="A1251" s="234">
        <f>'Faults data'!A1251</f>
        <v>1234</v>
      </c>
      <c r="B1251" s="320">
        <f>'Faults data'!B1251</f>
        <v>0</v>
      </c>
      <c r="C1251" s="223">
        <f>IFERROR(MATCH('Faults data'!F1251,Lists!$C$11:$C$14,0),0)</f>
        <v>0</v>
      </c>
      <c r="D1251" s="216">
        <f>VALUE('Faults data'!I1251)</f>
        <v>0</v>
      </c>
      <c r="E1251" s="224">
        <f t="shared" si="161"/>
        <v>0</v>
      </c>
      <c r="F1251" s="224">
        <f>'Faults data'!M1251</f>
        <v>0</v>
      </c>
      <c r="G1251" s="224" t="str">
        <f>IF('Faults data'!N1251=$G$17,$G$17,".")</f>
        <v>.</v>
      </c>
      <c r="H1251" s="224" t="str">
        <f>IF(ISNUMBER('Faults data'!L1251),'Faults data'!L1251,".")</f>
        <v>.</v>
      </c>
      <c r="I1251" s="224">
        <f>IF('Faults data'!S1251=Lists!$F$11,0,1)</f>
        <v>1</v>
      </c>
      <c r="J1251" s="240" t="str">
        <f t="shared" si="156"/>
        <v>.</v>
      </c>
      <c r="K1251" s="241"/>
      <c r="L1251" s="230" t="str">
        <f t="shared" si="157"/>
        <v>.</v>
      </c>
      <c r="M1251" s="231" t="str">
        <f t="shared" si="158"/>
        <v>.</v>
      </c>
      <c r="N1251" s="231" t="str">
        <f t="shared" si="159"/>
        <v>.</v>
      </c>
      <c r="O1251" s="231" t="str">
        <f t="shared" si="160"/>
        <v>.</v>
      </c>
      <c r="P1251" s="232" t="str">
        <f t="shared" si="162"/>
        <v>.</v>
      </c>
      <c r="Q1251" s="233" t="str">
        <f t="shared" si="163"/>
        <v>.</v>
      </c>
      <c r="R1251" s="140"/>
      <c r="S1251" s="140"/>
      <c r="T1251" s="140"/>
      <c r="U1251" s="140"/>
      <c r="V1251" s="140"/>
      <c r="W1251" s="140"/>
      <c r="X1251" s="140"/>
      <c r="Y1251" s="140"/>
      <c r="Z1251" s="140"/>
      <c r="AA1251" s="140"/>
      <c r="AB1251" s="140"/>
      <c r="AC1251" s="140"/>
      <c r="AD1251" s="140"/>
      <c r="AE1251" s="140"/>
      <c r="AF1251" s="140"/>
      <c r="AG1251" s="140"/>
      <c r="AH1251" s="140"/>
      <c r="AI1251" s="140"/>
      <c r="AJ1251" s="140"/>
      <c r="AK1251" s="140"/>
      <c r="AL1251" s="140"/>
      <c r="AM1251" s="140"/>
      <c r="AN1251" s="140"/>
      <c r="AO1251" s="140"/>
      <c r="AP1251" s="140"/>
      <c r="AQ1251" s="140"/>
      <c r="AR1251" s="140"/>
      <c r="AS1251" s="140"/>
      <c r="AT1251" s="140"/>
      <c r="AU1251" s="140"/>
      <c r="AV1251" s="140"/>
      <c r="AW1251" s="140"/>
      <c r="AX1251" s="140"/>
      <c r="AY1251" s="140"/>
      <c r="AZ1251" s="140"/>
      <c r="BA1251" s="140"/>
      <c r="BB1251" s="140"/>
      <c r="BC1251" s="140"/>
      <c r="BD1251" s="140"/>
      <c r="BE1251" s="140"/>
    </row>
    <row r="1252" spans="1:57" outlineLevel="1" x14ac:dyDescent="0.2">
      <c r="A1252" s="234">
        <f>'Faults data'!A1252</f>
        <v>1235</v>
      </c>
      <c r="B1252" s="320">
        <f>'Faults data'!B1252</f>
        <v>0</v>
      </c>
      <c r="C1252" s="223">
        <f>IFERROR(MATCH('Faults data'!F1252,Lists!$C$11:$C$14,0),0)</f>
        <v>0</v>
      </c>
      <c r="D1252" s="216">
        <f>VALUE('Faults data'!I1252)</f>
        <v>0</v>
      </c>
      <c r="E1252" s="224">
        <f t="shared" si="161"/>
        <v>0</v>
      </c>
      <c r="F1252" s="224">
        <f>'Faults data'!M1252</f>
        <v>0</v>
      </c>
      <c r="G1252" s="224" t="str">
        <f>IF('Faults data'!N1252=$G$17,$G$17,".")</f>
        <v>.</v>
      </c>
      <c r="H1252" s="224" t="str">
        <f>IF(ISNUMBER('Faults data'!L1252),'Faults data'!L1252,".")</f>
        <v>.</v>
      </c>
      <c r="I1252" s="224">
        <f>IF('Faults data'!S1252=Lists!$F$11,0,1)</f>
        <v>1</v>
      </c>
      <c r="J1252" s="240" t="str">
        <f t="shared" si="156"/>
        <v>.</v>
      </c>
      <c r="K1252" s="241"/>
      <c r="L1252" s="230" t="str">
        <f t="shared" si="157"/>
        <v>.</v>
      </c>
      <c r="M1252" s="231" t="str">
        <f t="shared" si="158"/>
        <v>.</v>
      </c>
      <c r="N1252" s="231" t="str">
        <f t="shared" si="159"/>
        <v>.</v>
      </c>
      <c r="O1252" s="231" t="str">
        <f t="shared" si="160"/>
        <v>.</v>
      </c>
      <c r="P1252" s="232" t="str">
        <f t="shared" si="162"/>
        <v>.</v>
      </c>
      <c r="Q1252" s="233" t="str">
        <f t="shared" si="163"/>
        <v>.</v>
      </c>
      <c r="R1252" s="140"/>
      <c r="S1252" s="140"/>
      <c r="T1252" s="140"/>
      <c r="U1252" s="140"/>
      <c r="V1252" s="140"/>
      <c r="W1252" s="140"/>
      <c r="X1252" s="140"/>
      <c r="Y1252" s="140"/>
      <c r="Z1252" s="140"/>
      <c r="AA1252" s="140"/>
      <c r="AB1252" s="140"/>
      <c r="AC1252" s="140"/>
      <c r="AD1252" s="140"/>
      <c r="AE1252" s="140"/>
      <c r="AF1252" s="140"/>
      <c r="AG1252" s="140"/>
      <c r="AH1252" s="140"/>
      <c r="AI1252" s="140"/>
      <c r="AJ1252" s="140"/>
      <c r="AK1252" s="140"/>
      <c r="AL1252" s="140"/>
      <c r="AM1252" s="140"/>
      <c r="AN1252" s="140"/>
      <c r="AO1252" s="140"/>
      <c r="AP1252" s="140"/>
      <c r="AQ1252" s="140"/>
      <c r="AR1252" s="140"/>
      <c r="AS1252" s="140"/>
      <c r="AT1252" s="140"/>
      <c r="AU1252" s="140"/>
      <c r="AV1252" s="140"/>
      <c r="AW1252" s="140"/>
      <c r="AX1252" s="140"/>
      <c r="AY1252" s="140"/>
      <c r="AZ1252" s="140"/>
      <c r="BA1252" s="140"/>
      <c r="BB1252" s="140"/>
      <c r="BC1252" s="140"/>
      <c r="BD1252" s="140"/>
      <c r="BE1252" s="140"/>
    </row>
    <row r="1253" spans="1:57" outlineLevel="1" x14ac:dyDescent="0.2">
      <c r="A1253" s="234">
        <f>'Faults data'!A1253</f>
        <v>1236</v>
      </c>
      <c r="B1253" s="320">
        <f>'Faults data'!B1253</f>
        <v>0</v>
      </c>
      <c r="C1253" s="223">
        <f>IFERROR(MATCH('Faults data'!F1253,Lists!$C$11:$C$14,0),0)</f>
        <v>0</v>
      </c>
      <c r="D1253" s="216">
        <f>VALUE('Faults data'!I1253)</f>
        <v>0</v>
      </c>
      <c r="E1253" s="224">
        <f t="shared" si="161"/>
        <v>0</v>
      </c>
      <c r="F1253" s="224">
        <f>'Faults data'!M1253</f>
        <v>0</v>
      </c>
      <c r="G1253" s="224" t="str">
        <f>IF('Faults data'!N1253=$G$17,$G$17,".")</f>
        <v>.</v>
      </c>
      <c r="H1253" s="224" t="str">
        <f>IF(ISNUMBER('Faults data'!L1253),'Faults data'!L1253,".")</f>
        <v>.</v>
      </c>
      <c r="I1253" s="224">
        <f>IF('Faults data'!S1253=Lists!$F$11,0,1)</f>
        <v>1</v>
      </c>
      <c r="J1253" s="240" t="str">
        <f t="shared" si="156"/>
        <v>.</v>
      </c>
      <c r="K1253" s="241"/>
      <c r="L1253" s="230" t="str">
        <f t="shared" si="157"/>
        <v>.</v>
      </c>
      <c r="M1253" s="231" t="str">
        <f t="shared" si="158"/>
        <v>.</v>
      </c>
      <c r="N1253" s="231" t="str">
        <f t="shared" si="159"/>
        <v>.</v>
      </c>
      <c r="O1253" s="231" t="str">
        <f t="shared" si="160"/>
        <v>.</v>
      </c>
      <c r="P1253" s="232" t="str">
        <f t="shared" si="162"/>
        <v>.</v>
      </c>
      <c r="Q1253" s="233" t="str">
        <f t="shared" si="163"/>
        <v>.</v>
      </c>
      <c r="R1253" s="140"/>
      <c r="S1253" s="140"/>
      <c r="T1253" s="140"/>
      <c r="U1253" s="140"/>
      <c r="V1253" s="140"/>
      <c r="W1253" s="140"/>
      <c r="X1253" s="140"/>
      <c r="Y1253" s="140"/>
      <c r="Z1253" s="140"/>
      <c r="AA1253" s="140"/>
      <c r="AB1253" s="140"/>
      <c r="AC1253" s="140"/>
      <c r="AD1253" s="140"/>
      <c r="AE1253" s="140"/>
      <c r="AF1253" s="140"/>
      <c r="AG1253" s="140"/>
      <c r="AH1253" s="140"/>
      <c r="AI1253" s="140"/>
      <c r="AJ1253" s="140"/>
      <c r="AK1253" s="140"/>
      <c r="AL1253" s="140"/>
      <c r="AM1253" s="140"/>
      <c r="AN1253" s="140"/>
      <c r="AO1253" s="140"/>
      <c r="AP1253" s="140"/>
      <c r="AQ1253" s="140"/>
      <c r="AR1253" s="140"/>
      <c r="AS1253" s="140"/>
      <c r="AT1253" s="140"/>
      <c r="AU1253" s="140"/>
      <c r="AV1253" s="140"/>
      <c r="AW1253" s="140"/>
      <c r="AX1253" s="140"/>
      <c r="AY1253" s="140"/>
      <c r="AZ1253" s="140"/>
      <c r="BA1253" s="140"/>
      <c r="BB1253" s="140"/>
      <c r="BC1253" s="140"/>
      <c r="BD1253" s="140"/>
      <c r="BE1253" s="140"/>
    </row>
    <row r="1254" spans="1:57" outlineLevel="1" x14ac:dyDescent="0.2">
      <c r="A1254" s="234">
        <f>'Faults data'!A1254</f>
        <v>1237</v>
      </c>
      <c r="B1254" s="320">
        <f>'Faults data'!B1254</f>
        <v>0</v>
      </c>
      <c r="C1254" s="223">
        <f>IFERROR(MATCH('Faults data'!F1254,Lists!$C$11:$C$14,0),0)</f>
        <v>0</v>
      </c>
      <c r="D1254" s="216">
        <f>VALUE('Faults data'!I1254)</f>
        <v>0</v>
      </c>
      <c r="E1254" s="224">
        <f t="shared" si="161"/>
        <v>0</v>
      </c>
      <c r="F1254" s="224">
        <f>'Faults data'!M1254</f>
        <v>0</v>
      </c>
      <c r="G1254" s="224" t="str">
        <f>IF('Faults data'!N1254=$G$17,$G$17,".")</f>
        <v>.</v>
      </c>
      <c r="H1254" s="224" t="str">
        <f>IF(ISNUMBER('Faults data'!L1254),'Faults data'!L1254,".")</f>
        <v>.</v>
      </c>
      <c r="I1254" s="224">
        <f>IF('Faults data'!S1254=Lists!$F$11,0,1)</f>
        <v>1</v>
      </c>
      <c r="J1254" s="240" t="str">
        <f t="shared" si="156"/>
        <v>.</v>
      </c>
      <c r="K1254" s="241"/>
      <c r="L1254" s="230" t="str">
        <f t="shared" si="157"/>
        <v>.</v>
      </c>
      <c r="M1254" s="231" t="str">
        <f t="shared" si="158"/>
        <v>.</v>
      </c>
      <c r="N1254" s="231" t="str">
        <f t="shared" si="159"/>
        <v>.</v>
      </c>
      <c r="O1254" s="231" t="str">
        <f t="shared" si="160"/>
        <v>.</v>
      </c>
      <c r="P1254" s="232" t="str">
        <f t="shared" si="162"/>
        <v>.</v>
      </c>
      <c r="Q1254" s="233" t="str">
        <f t="shared" si="163"/>
        <v>.</v>
      </c>
      <c r="R1254" s="140"/>
      <c r="S1254" s="140"/>
      <c r="T1254" s="140"/>
      <c r="U1254" s="140"/>
      <c r="V1254" s="140"/>
      <c r="W1254" s="140"/>
      <c r="X1254" s="140"/>
      <c r="Y1254" s="140"/>
      <c r="Z1254" s="140"/>
      <c r="AA1254" s="140"/>
      <c r="AB1254" s="140"/>
      <c r="AC1254" s="140"/>
      <c r="AD1254" s="140"/>
      <c r="AE1254" s="140"/>
      <c r="AF1254" s="140"/>
      <c r="AG1254" s="140"/>
      <c r="AH1254" s="140"/>
      <c r="AI1254" s="140"/>
      <c r="AJ1254" s="140"/>
      <c r="AK1254" s="140"/>
      <c r="AL1254" s="140"/>
      <c r="AM1254" s="140"/>
      <c r="AN1254" s="140"/>
      <c r="AO1254" s="140"/>
      <c r="AP1254" s="140"/>
      <c r="AQ1254" s="140"/>
      <c r="AR1254" s="140"/>
      <c r="AS1254" s="140"/>
      <c r="AT1254" s="140"/>
      <c r="AU1254" s="140"/>
      <c r="AV1254" s="140"/>
      <c r="AW1254" s="140"/>
      <c r="AX1254" s="140"/>
      <c r="AY1254" s="140"/>
      <c r="AZ1254" s="140"/>
      <c r="BA1254" s="140"/>
      <c r="BB1254" s="140"/>
      <c r="BC1254" s="140"/>
      <c r="BD1254" s="140"/>
      <c r="BE1254" s="140"/>
    </row>
    <row r="1255" spans="1:57" outlineLevel="1" x14ac:dyDescent="0.2">
      <c r="A1255" s="234">
        <f>'Faults data'!A1255</f>
        <v>1238</v>
      </c>
      <c r="B1255" s="320">
        <f>'Faults data'!B1255</f>
        <v>0</v>
      </c>
      <c r="C1255" s="223">
        <f>IFERROR(MATCH('Faults data'!F1255,Lists!$C$11:$C$14,0),0)</f>
        <v>0</v>
      </c>
      <c r="D1255" s="216">
        <f>VALUE('Faults data'!I1255)</f>
        <v>0</v>
      </c>
      <c r="E1255" s="224">
        <f t="shared" si="161"/>
        <v>0</v>
      </c>
      <c r="F1255" s="224">
        <f>'Faults data'!M1255</f>
        <v>0</v>
      </c>
      <c r="G1255" s="224" t="str">
        <f>IF('Faults data'!N1255=$G$17,$G$17,".")</f>
        <v>.</v>
      </c>
      <c r="H1255" s="224" t="str">
        <f>IF(ISNUMBER('Faults data'!L1255),'Faults data'!L1255,".")</f>
        <v>.</v>
      </c>
      <c r="I1255" s="224">
        <f>IF('Faults data'!S1255=Lists!$F$11,0,1)</f>
        <v>1</v>
      </c>
      <c r="J1255" s="240" t="str">
        <f t="shared" si="156"/>
        <v>.</v>
      </c>
      <c r="K1255" s="241"/>
      <c r="L1255" s="230" t="str">
        <f t="shared" si="157"/>
        <v>.</v>
      </c>
      <c r="M1255" s="231" t="str">
        <f t="shared" si="158"/>
        <v>.</v>
      </c>
      <c r="N1255" s="231" t="str">
        <f t="shared" si="159"/>
        <v>.</v>
      </c>
      <c r="O1255" s="231" t="str">
        <f t="shared" si="160"/>
        <v>.</v>
      </c>
      <c r="P1255" s="232" t="str">
        <f t="shared" si="162"/>
        <v>.</v>
      </c>
      <c r="Q1255" s="233" t="str">
        <f t="shared" si="163"/>
        <v>.</v>
      </c>
      <c r="R1255" s="140"/>
      <c r="S1255" s="140"/>
      <c r="T1255" s="140"/>
      <c r="U1255" s="140"/>
      <c r="V1255" s="140"/>
      <c r="W1255" s="140"/>
      <c r="X1255" s="140"/>
      <c r="Y1255" s="140"/>
      <c r="Z1255" s="140"/>
      <c r="AA1255" s="140"/>
      <c r="AB1255" s="140"/>
      <c r="AC1255" s="140"/>
      <c r="AD1255" s="140"/>
      <c r="AE1255" s="140"/>
      <c r="AF1255" s="140"/>
      <c r="AG1255" s="140"/>
      <c r="AH1255" s="140"/>
      <c r="AI1255" s="140"/>
      <c r="AJ1255" s="140"/>
      <c r="AK1255" s="140"/>
      <c r="AL1255" s="140"/>
      <c r="AM1255" s="140"/>
      <c r="AN1255" s="140"/>
      <c r="AO1255" s="140"/>
      <c r="AP1255" s="140"/>
      <c r="AQ1255" s="140"/>
      <c r="AR1255" s="140"/>
      <c r="AS1255" s="140"/>
      <c r="AT1255" s="140"/>
      <c r="AU1255" s="140"/>
      <c r="AV1255" s="140"/>
      <c r="AW1255" s="140"/>
      <c r="AX1255" s="140"/>
      <c r="AY1255" s="140"/>
      <c r="AZ1255" s="140"/>
      <c r="BA1255" s="140"/>
      <c r="BB1255" s="140"/>
      <c r="BC1255" s="140"/>
      <c r="BD1255" s="140"/>
      <c r="BE1255" s="140"/>
    </row>
    <row r="1256" spans="1:57" outlineLevel="1" x14ac:dyDescent="0.2">
      <c r="A1256" s="234">
        <f>'Faults data'!A1256</f>
        <v>1239</v>
      </c>
      <c r="B1256" s="320">
        <f>'Faults data'!B1256</f>
        <v>0</v>
      </c>
      <c r="C1256" s="223">
        <f>IFERROR(MATCH('Faults data'!F1256,Lists!$C$11:$C$14,0),0)</f>
        <v>0</v>
      </c>
      <c r="D1256" s="216">
        <f>VALUE('Faults data'!I1256)</f>
        <v>0</v>
      </c>
      <c r="E1256" s="224">
        <f t="shared" si="161"/>
        <v>0</v>
      </c>
      <c r="F1256" s="224">
        <f>'Faults data'!M1256</f>
        <v>0</v>
      </c>
      <c r="G1256" s="224" t="str">
        <f>IF('Faults data'!N1256=$G$17,$G$17,".")</f>
        <v>.</v>
      </c>
      <c r="H1256" s="224" t="str">
        <f>IF(ISNUMBER('Faults data'!L1256),'Faults data'!L1256,".")</f>
        <v>.</v>
      </c>
      <c r="I1256" s="224">
        <f>IF('Faults data'!S1256=Lists!$F$11,0,1)</f>
        <v>1</v>
      </c>
      <c r="J1256" s="240" t="str">
        <f t="shared" si="156"/>
        <v>.</v>
      </c>
      <c r="K1256" s="241"/>
      <c r="L1256" s="230" t="str">
        <f t="shared" si="157"/>
        <v>.</v>
      </c>
      <c r="M1256" s="231" t="str">
        <f t="shared" si="158"/>
        <v>.</v>
      </c>
      <c r="N1256" s="231" t="str">
        <f t="shared" si="159"/>
        <v>.</v>
      </c>
      <c r="O1256" s="231" t="str">
        <f t="shared" si="160"/>
        <v>.</v>
      </c>
      <c r="P1256" s="232" t="str">
        <f t="shared" si="162"/>
        <v>.</v>
      </c>
      <c r="Q1256" s="233" t="str">
        <f t="shared" si="163"/>
        <v>.</v>
      </c>
      <c r="R1256" s="140"/>
      <c r="S1256" s="140"/>
      <c r="T1256" s="140"/>
      <c r="U1256" s="140"/>
      <c r="V1256" s="140"/>
      <c r="W1256" s="140"/>
      <c r="X1256" s="140"/>
      <c r="Y1256" s="140"/>
      <c r="Z1256" s="140"/>
      <c r="AA1256" s="140"/>
      <c r="AB1256" s="140"/>
      <c r="AC1256" s="140"/>
      <c r="AD1256" s="140"/>
      <c r="AE1256" s="140"/>
      <c r="AF1256" s="140"/>
      <c r="AG1256" s="140"/>
      <c r="AH1256" s="140"/>
      <c r="AI1256" s="140"/>
      <c r="AJ1256" s="140"/>
      <c r="AK1256" s="140"/>
      <c r="AL1256" s="140"/>
      <c r="AM1256" s="140"/>
      <c r="AN1256" s="140"/>
      <c r="AO1256" s="140"/>
      <c r="AP1256" s="140"/>
      <c r="AQ1256" s="140"/>
      <c r="AR1256" s="140"/>
      <c r="AS1256" s="140"/>
      <c r="AT1256" s="140"/>
      <c r="AU1256" s="140"/>
      <c r="AV1256" s="140"/>
      <c r="AW1256" s="140"/>
      <c r="AX1256" s="140"/>
      <c r="AY1256" s="140"/>
      <c r="AZ1256" s="140"/>
      <c r="BA1256" s="140"/>
      <c r="BB1256" s="140"/>
      <c r="BC1256" s="140"/>
      <c r="BD1256" s="140"/>
      <c r="BE1256" s="140"/>
    </row>
    <row r="1257" spans="1:57" outlineLevel="1" x14ac:dyDescent="0.2">
      <c r="A1257" s="234">
        <f>'Faults data'!A1257</f>
        <v>1240</v>
      </c>
      <c r="B1257" s="320">
        <f>'Faults data'!B1257</f>
        <v>0</v>
      </c>
      <c r="C1257" s="223">
        <f>IFERROR(MATCH('Faults data'!F1257,Lists!$C$11:$C$14,0),0)</f>
        <v>0</v>
      </c>
      <c r="D1257" s="216">
        <f>VALUE('Faults data'!I1257)</f>
        <v>0</v>
      </c>
      <c r="E1257" s="224">
        <f t="shared" si="161"/>
        <v>0</v>
      </c>
      <c r="F1257" s="224">
        <f>'Faults data'!M1257</f>
        <v>0</v>
      </c>
      <c r="G1257" s="224" t="str">
        <f>IF('Faults data'!N1257=$G$17,$G$17,".")</f>
        <v>.</v>
      </c>
      <c r="H1257" s="224" t="str">
        <f>IF(ISNUMBER('Faults data'!L1257),'Faults data'!L1257,".")</f>
        <v>.</v>
      </c>
      <c r="I1257" s="224">
        <f>IF('Faults data'!S1257=Lists!$F$11,0,1)</f>
        <v>1</v>
      </c>
      <c r="J1257" s="240" t="str">
        <f t="shared" si="156"/>
        <v>.</v>
      </c>
      <c r="K1257" s="241"/>
      <c r="L1257" s="230" t="str">
        <f t="shared" si="157"/>
        <v>.</v>
      </c>
      <c r="M1257" s="231" t="str">
        <f t="shared" si="158"/>
        <v>.</v>
      </c>
      <c r="N1257" s="231" t="str">
        <f t="shared" si="159"/>
        <v>.</v>
      </c>
      <c r="O1257" s="231" t="str">
        <f t="shared" si="160"/>
        <v>.</v>
      </c>
      <c r="P1257" s="232" t="str">
        <f t="shared" si="162"/>
        <v>.</v>
      </c>
      <c r="Q1257" s="233" t="str">
        <f t="shared" si="163"/>
        <v>.</v>
      </c>
      <c r="R1257" s="140"/>
      <c r="S1257" s="140"/>
      <c r="T1257" s="140"/>
      <c r="U1257" s="140"/>
      <c r="V1257" s="140"/>
      <c r="W1257" s="140"/>
      <c r="X1257" s="140"/>
      <c r="Y1257" s="140"/>
      <c r="Z1257" s="140"/>
      <c r="AA1257" s="140"/>
      <c r="AB1257" s="140"/>
      <c r="AC1257" s="140"/>
      <c r="AD1257" s="140"/>
      <c r="AE1257" s="140"/>
      <c r="AF1257" s="140"/>
      <c r="AG1257" s="140"/>
      <c r="AH1257" s="140"/>
      <c r="AI1257" s="140"/>
      <c r="AJ1257" s="140"/>
      <c r="AK1257" s="140"/>
      <c r="AL1257" s="140"/>
      <c r="AM1257" s="140"/>
      <c r="AN1257" s="140"/>
      <c r="AO1257" s="140"/>
      <c r="AP1257" s="140"/>
      <c r="AQ1257" s="140"/>
      <c r="AR1257" s="140"/>
      <c r="AS1257" s="140"/>
      <c r="AT1257" s="140"/>
      <c r="AU1257" s="140"/>
      <c r="AV1257" s="140"/>
      <c r="AW1257" s="140"/>
      <c r="AX1257" s="140"/>
      <c r="AY1257" s="140"/>
      <c r="AZ1257" s="140"/>
      <c r="BA1257" s="140"/>
      <c r="BB1257" s="140"/>
      <c r="BC1257" s="140"/>
      <c r="BD1257" s="140"/>
      <c r="BE1257" s="140"/>
    </row>
    <row r="1258" spans="1:57" outlineLevel="1" x14ac:dyDescent="0.2">
      <c r="A1258" s="234">
        <f>'Faults data'!A1258</f>
        <v>1241</v>
      </c>
      <c r="B1258" s="320">
        <f>'Faults data'!B1258</f>
        <v>0</v>
      </c>
      <c r="C1258" s="223">
        <f>IFERROR(MATCH('Faults data'!F1258,Lists!$C$11:$C$14,0),0)</f>
        <v>0</v>
      </c>
      <c r="D1258" s="216">
        <f>VALUE('Faults data'!I1258)</f>
        <v>0</v>
      </c>
      <c r="E1258" s="224">
        <f t="shared" si="161"/>
        <v>0</v>
      </c>
      <c r="F1258" s="224">
        <f>'Faults data'!M1258</f>
        <v>0</v>
      </c>
      <c r="G1258" s="224" t="str">
        <f>IF('Faults data'!N1258=$G$17,$G$17,".")</f>
        <v>.</v>
      </c>
      <c r="H1258" s="224" t="str">
        <f>IF(ISNUMBER('Faults data'!L1258),'Faults data'!L1258,".")</f>
        <v>.</v>
      </c>
      <c r="I1258" s="224">
        <f>IF('Faults data'!S1258=Lists!$F$11,0,1)</f>
        <v>1</v>
      </c>
      <c r="J1258" s="240" t="str">
        <f t="shared" si="156"/>
        <v>.</v>
      </c>
      <c r="K1258" s="241"/>
      <c r="L1258" s="230" t="str">
        <f t="shared" si="157"/>
        <v>.</v>
      </c>
      <c r="M1258" s="231" t="str">
        <f t="shared" si="158"/>
        <v>.</v>
      </c>
      <c r="N1258" s="231" t="str">
        <f t="shared" si="159"/>
        <v>.</v>
      </c>
      <c r="O1258" s="231" t="str">
        <f t="shared" si="160"/>
        <v>.</v>
      </c>
      <c r="P1258" s="232" t="str">
        <f t="shared" si="162"/>
        <v>.</v>
      </c>
      <c r="Q1258" s="233" t="str">
        <f t="shared" si="163"/>
        <v>.</v>
      </c>
      <c r="R1258" s="140"/>
      <c r="S1258" s="140"/>
      <c r="T1258" s="140"/>
      <c r="U1258" s="140"/>
      <c r="V1258" s="140"/>
      <c r="W1258" s="140"/>
      <c r="X1258" s="140"/>
      <c r="Y1258" s="140"/>
      <c r="Z1258" s="140"/>
      <c r="AA1258" s="140"/>
      <c r="AB1258" s="140"/>
      <c r="AC1258" s="140"/>
      <c r="AD1258" s="140"/>
      <c r="AE1258" s="140"/>
      <c r="AF1258" s="140"/>
      <c r="AG1258" s="140"/>
      <c r="AH1258" s="140"/>
      <c r="AI1258" s="140"/>
      <c r="AJ1258" s="140"/>
      <c r="AK1258" s="140"/>
      <c r="AL1258" s="140"/>
      <c r="AM1258" s="140"/>
      <c r="AN1258" s="140"/>
      <c r="AO1258" s="140"/>
      <c r="AP1258" s="140"/>
      <c r="AQ1258" s="140"/>
      <c r="AR1258" s="140"/>
      <c r="AS1258" s="140"/>
      <c r="AT1258" s="140"/>
      <c r="AU1258" s="140"/>
      <c r="AV1258" s="140"/>
      <c r="AW1258" s="140"/>
      <c r="AX1258" s="140"/>
      <c r="AY1258" s="140"/>
      <c r="AZ1258" s="140"/>
      <c r="BA1258" s="140"/>
      <c r="BB1258" s="140"/>
      <c r="BC1258" s="140"/>
      <c r="BD1258" s="140"/>
      <c r="BE1258" s="140"/>
    </row>
    <row r="1259" spans="1:57" outlineLevel="1" x14ac:dyDescent="0.2">
      <c r="A1259" s="234">
        <f>'Faults data'!A1259</f>
        <v>1242</v>
      </c>
      <c r="B1259" s="320">
        <f>'Faults data'!B1259</f>
        <v>0</v>
      </c>
      <c r="C1259" s="223">
        <f>IFERROR(MATCH('Faults data'!F1259,Lists!$C$11:$C$14,0),0)</f>
        <v>0</v>
      </c>
      <c r="D1259" s="216">
        <f>VALUE('Faults data'!I1259)</f>
        <v>0</v>
      </c>
      <c r="E1259" s="224">
        <f t="shared" si="161"/>
        <v>0</v>
      </c>
      <c r="F1259" s="224">
        <f>'Faults data'!M1259</f>
        <v>0</v>
      </c>
      <c r="G1259" s="224" t="str">
        <f>IF('Faults data'!N1259=$G$17,$G$17,".")</f>
        <v>.</v>
      </c>
      <c r="H1259" s="224" t="str">
        <f>IF(ISNUMBER('Faults data'!L1259),'Faults data'!L1259,".")</f>
        <v>.</v>
      </c>
      <c r="I1259" s="224">
        <f>IF('Faults data'!S1259=Lists!$F$11,0,1)</f>
        <v>1</v>
      </c>
      <c r="J1259" s="240" t="str">
        <f t="shared" si="156"/>
        <v>.</v>
      </c>
      <c r="K1259" s="241"/>
      <c r="L1259" s="230" t="str">
        <f t="shared" si="157"/>
        <v>.</v>
      </c>
      <c r="M1259" s="231" t="str">
        <f t="shared" si="158"/>
        <v>.</v>
      </c>
      <c r="N1259" s="231" t="str">
        <f t="shared" si="159"/>
        <v>.</v>
      </c>
      <c r="O1259" s="231" t="str">
        <f t="shared" si="160"/>
        <v>.</v>
      </c>
      <c r="P1259" s="232" t="str">
        <f t="shared" si="162"/>
        <v>.</v>
      </c>
      <c r="Q1259" s="233" t="str">
        <f t="shared" si="163"/>
        <v>.</v>
      </c>
      <c r="R1259" s="140"/>
      <c r="S1259" s="140"/>
      <c r="T1259" s="140"/>
      <c r="U1259" s="140"/>
      <c r="V1259" s="140"/>
      <c r="W1259" s="140"/>
      <c r="X1259" s="140"/>
      <c r="Y1259" s="140"/>
      <c r="Z1259" s="140"/>
      <c r="AA1259" s="140"/>
      <c r="AB1259" s="140"/>
      <c r="AC1259" s="140"/>
      <c r="AD1259" s="140"/>
      <c r="AE1259" s="140"/>
      <c r="AF1259" s="140"/>
      <c r="AG1259" s="140"/>
      <c r="AH1259" s="140"/>
      <c r="AI1259" s="140"/>
      <c r="AJ1259" s="140"/>
      <c r="AK1259" s="140"/>
      <c r="AL1259" s="140"/>
      <c r="AM1259" s="140"/>
      <c r="AN1259" s="140"/>
      <c r="AO1259" s="140"/>
      <c r="AP1259" s="140"/>
      <c r="AQ1259" s="140"/>
      <c r="AR1259" s="140"/>
      <c r="AS1259" s="140"/>
      <c r="AT1259" s="140"/>
      <c r="AU1259" s="140"/>
      <c r="AV1259" s="140"/>
      <c r="AW1259" s="140"/>
      <c r="AX1259" s="140"/>
      <c r="AY1259" s="140"/>
      <c r="AZ1259" s="140"/>
      <c r="BA1259" s="140"/>
      <c r="BB1259" s="140"/>
      <c r="BC1259" s="140"/>
      <c r="BD1259" s="140"/>
      <c r="BE1259" s="140"/>
    </row>
    <row r="1260" spans="1:57" outlineLevel="1" x14ac:dyDescent="0.2">
      <c r="A1260" s="234">
        <f>'Faults data'!A1260</f>
        <v>1243</v>
      </c>
      <c r="B1260" s="320">
        <f>'Faults data'!B1260</f>
        <v>0</v>
      </c>
      <c r="C1260" s="223">
        <f>IFERROR(MATCH('Faults data'!F1260,Lists!$C$11:$C$14,0),0)</f>
        <v>0</v>
      </c>
      <c r="D1260" s="216">
        <f>VALUE('Faults data'!I1260)</f>
        <v>0</v>
      </c>
      <c r="E1260" s="224">
        <f t="shared" si="161"/>
        <v>0</v>
      </c>
      <c r="F1260" s="224">
        <f>'Faults data'!M1260</f>
        <v>0</v>
      </c>
      <c r="G1260" s="224" t="str">
        <f>IF('Faults data'!N1260=$G$17,$G$17,".")</f>
        <v>.</v>
      </c>
      <c r="H1260" s="224" t="str">
        <f>IF(ISNUMBER('Faults data'!L1260),'Faults data'!L1260,".")</f>
        <v>.</v>
      </c>
      <c r="I1260" s="224">
        <f>IF('Faults data'!S1260=Lists!$F$11,0,1)</f>
        <v>1</v>
      </c>
      <c r="J1260" s="240" t="str">
        <f t="shared" si="156"/>
        <v>.</v>
      </c>
      <c r="K1260" s="241"/>
      <c r="L1260" s="230" t="str">
        <f t="shared" si="157"/>
        <v>.</v>
      </c>
      <c r="M1260" s="231" t="str">
        <f t="shared" si="158"/>
        <v>.</v>
      </c>
      <c r="N1260" s="231" t="str">
        <f t="shared" si="159"/>
        <v>.</v>
      </c>
      <c r="O1260" s="231" t="str">
        <f t="shared" si="160"/>
        <v>.</v>
      </c>
      <c r="P1260" s="232" t="str">
        <f t="shared" si="162"/>
        <v>.</v>
      </c>
      <c r="Q1260" s="233" t="str">
        <f t="shared" si="163"/>
        <v>.</v>
      </c>
      <c r="R1260" s="140"/>
      <c r="S1260" s="140"/>
      <c r="T1260" s="140"/>
      <c r="U1260" s="140"/>
      <c r="V1260" s="140"/>
      <c r="W1260" s="140"/>
      <c r="X1260" s="140"/>
      <c r="Y1260" s="140"/>
      <c r="Z1260" s="140"/>
      <c r="AA1260" s="140"/>
      <c r="AB1260" s="140"/>
      <c r="AC1260" s="140"/>
      <c r="AD1260" s="140"/>
      <c r="AE1260" s="140"/>
      <c r="AF1260" s="140"/>
      <c r="AG1260" s="140"/>
      <c r="AH1260" s="140"/>
      <c r="AI1260" s="140"/>
      <c r="AJ1260" s="140"/>
      <c r="AK1260" s="140"/>
      <c r="AL1260" s="140"/>
      <c r="AM1260" s="140"/>
      <c r="AN1260" s="140"/>
      <c r="AO1260" s="140"/>
      <c r="AP1260" s="140"/>
      <c r="AQ1260" s="140"/>
      <c r="AR1260" s="140"/>
      <c r="AS1260" s="140"/>
      <c r="AT1260" s="140"/>
      <c r="AU1260" s="140"/>
      <c r="AV1260" s="140"/>
      <c r="AW1260" s="140"/>
      <c r="AX1260" s="140"/>
      <c r="AY1260" s="140"/>
      <c r="AZ1260" s="140"/>
      <c r="BA1260" s="140"/>
      <c r="BB1260" s="140"/>
      <c r="BC1260" s="140"/>
      <c r="BD1260" s="140"/>
      <c r="BE1260" s="140"/>
    </row>
    <row r="1261" spans="1:57" outlineLevel="1" x14ac:dyDescent="0.2">
      <c r="A1261" s="234">
        <f>'Faults data'!A1261</f>
        <v>1244</v>
      </c>
      <c r="B1261" s="320">
        <f>'Faults data'!B1261</f>
        <v>0</v>
      </c>
      <c r="C1261" s="223">
        <f>IFERROR(MATCH('Faults data'!F1261,Lists!$C$11:$C$14,0),0)</f>
        <v>0</v>
      </c>
      <c r="D1261" s="216">
        <f>VALUE('Faults data'!I1261)</f>
        <v>0</v>
      </c>
      <c r="E1261" s="224">
        <f t="shared" si="161"/>
        <v>0</v>
      </c>
      <c r="F1261" s="224">
        <f>'Faults data'!M1261</f>
        <v>0</v>
      </c>
      <c r="G1261" s="224" t="str">
        <f>IF('Faults data'!N1261=$G$17,$G$17,".")</f>
        <v>.</v>
      </c>
      <c r="H1261" s="224" t="str">
        <f>IF(ISNUMBER('Faults data'!L1261),'Faults data'!L1261,".")</f>
        <v>.</v>
      </c>
      <c r="I1261" s="224">
        <f>IF('Faults data'!S1261=Lists!$F$11,0,1)</f>
        <v>1</v>
      </c>
      <c r="J1261" s="240" t="str">
        <f t="shared" si="156"/>
        <v>.</v>
      </c>
      <c r="K1261" s="241"/>
      <c r="L1261" s="230" t="str">
        <f t="shared" si="157"/>
        <v>.</v>
      </c>
      <c r="M1261" s="231" t="str">
        <f t="shared" si="158"/>
        <v>.</v>
      </c>
      <c r="N1261" s="231" t="str">
        <f t="shared" si="159"/>
        <v>.</v>
      </c>
      <c r="O1261" s="231" t="str">
        <f t="shared" si="160"/>
        <v>.</v>
      </c>
      <c r="P1261" s="232" t="str">
        <f t="shared" si="162"/>
        <v>.</v>
      </c>
      <c r="Q1261" s="233" t="str">
        <f t="shared" si="163"/>
        <v>.</v>
      </c>
      <c r="R1261" s="140"/>
      <c r="S1261" s="140"/>
      <c r="T1261" s="140"/>
      <c r="U1261" s="140"/>
      <c r="V1261" s="140"/>
      <c r="W1261" s="140"/>
      <c r="X1261" s="140"/>
      <c r="Y1261" s="140"/>
      <c r="Z1261" s="140"/>
      <c r="AA1261" s="140"/>
      <c r="AB1261" s="140"/>
      <c r="AC1261" s="140"/>
      <c r="AD1261" s="140"/>
      <c r="AE1261" s="140"/>
      <c r="AF1261" s="140"/>
      <c r="AG1261" s="140"/>
      <c r="AH1261" s="140"/>
      <c r="AI1261" s="140"/>
      <c r="AJ1261" s="140"/>
      <c r="AK1261" s="140"/>
      <c r="AL1261" s="140"/>
      <c r="AM1261" s="140"/>
      <c r="AN1261" s="140"/>
      <c r="AO1261" s="140"/>
      <c r="AP1261" s="140"/>
      <c r="AQ1261" s="140"/>
      <c r="AR1261" s="140"/>
      <c r="AS1261" s="140"/>
      <c r="AT1261" s="140"/>
      <c r="AU1261" s="140"/>
      <c r="AV1261" s="140"/>
      <c r="AW1261" s="140"/>
      <c r="AX1261" s="140"/>
      <c r="AY1261" s="140"/>
      <c r="AZ1261" s="140"/>
      <c r="BA1261" s="140"/>
      <c r="BB1261" s="140"/>
      <c r="BC1261" s="140"/>
      <c r="BD1261" s="140"/>
      <c r="BE1261" s="140"/>
    </row>
    <row r="1262" spans="1:57" outlineLevel="1" x14ac:dyDescent="0.2">
      <c r="A1262" s="234">
        <f>'Faults data'!A1262</f>
        <v>1245</v>
      </c>
      <c r="B1262" s="320">
        <f>'Faults data'!B1262</f>
        <v>0</v>
      </c>
      <c r="C1262" s="223">
        <f>IFERROR(MATCH('Faults data'!F1262,Lists!$C$11:$C$14,0),0)</f>
        <v>0</v>
      </c>
      <c r="D1262" s="216">
        <f>VALUE('Faults data'!I1262)</f>
        <v>0</v>
      </c>
      <c r="E1262" s="224">
        <f t="shared" si="161"/>
        <v>0</v>
      </c>
      <c r="F1262" s="224">
        <f>'Faults data'!M1262</f>
        <v>0</v>
      </c>
      <c r="G1262" s="224" t="str">
        <f>IF('Faults data'!N1262=$G$17,$G$17,".")</f>
        <v>.</v>
      </c>
      <c r="H1262" s="224" t="str">
        <f>IF(ISNUMBER('Faults data'!L1262),'Faults data'!L1262,".")</f>
        <v>.</v>
      </c>
      <c r="I1262" s="224">
        <f>IF('Faults data'!S1262=Lists!$F$11,0,1)</f>
        <v>1</v>
      </c>
      <c r="J1262" s="240" t="str">
        <f t="shared" si="156"/>
        <v>.</v>
      </c>
      <c r="K1262" s="241"/>
      <c r="L1262" s="230" t="str">
        <f t="shared" si="157"/>
        <v>.</v>
      </c>
      <c r="M1262" s="231" t="str">
        <f t="shared" si="158"/>
        <v>.</v>
      </c>
      <c r="N1262" s="231" t="str">
        <f t="shared" si="159"/>
        <v>.</v>
      </c>
      <c r="O1262" s="231" t="str">
        <f t="shared" si="160"/>
        <v>.</v>
      </c>
      <c r="P1262" s="232" t="str">
        <f t="shared" si="162"/>
        <v>.</v>
      </c>
      <c r="Q1262" s="233" t="str">
        <f t="shared" si="163"/>
        <v>.</v>
      </c>
      <c r="R1262" s="140"/>
      <c r="S1262" s="140"/>
      <c r="T1262" s="140"/>
      <c r="U1262" s="140"/>
      <c r="V1262" s="140"/>
      <c r="W1262" s="140"/>
      <c r="X1262" s="140"/>
      <c r="Y1262" s="140"/>
      <c r="Z1262" s="140"/>
      <c r="AA1262" s="140"/>
      <c r="AB1262" s="140"/>
      <c r="AC1262" s="140"/>
      <c r="AD1262" s="140"/>
      <c r="AE1262" s="140"/>
      <c r="AF1262" s="140"/>
      <c r="AG1262" s="140"/>
      <c r="AH1262" s="140"/>
      <c r="AI1262" s="140"/>
      <c r="AJ1262" s="140"/>
      <c r="AK1262" s="140"/>
      <c r="AL1262" s="140"/>
      <c r="AM1262" s="140"/>
      <c r="AN1262" s="140"/>
      <c r="AO1262" s="140"/>
      <c r="AP1262" s="140"/>
      <c r="AQ1262" s="140"/>
      <c r="AR1262" s="140"/>
      <c r="AS1262" s="140"/>
      <c r="AT1262" s="140"/>
      <c r="AU1262" s="140"/>
      <c r="AV1262" s="140"/>
      <c r="AW1262" s="140"/>
      <c r="AX1262" s="140"/>
      <c r="AY1262" s="140"/>
      <c r="AZ1262" s="140"/>
      <c r="BA1262" s="140"/>
      <c r="BB1262" s="140"/>
      <c r="BC1262" s="140"/>
      <c r="BD1262" s="140"/>
      <c r="BE1262" s="140"/>
    </row>
    <row r="1263" spans="1:57" outlineLevel="1" x14ac:dyDescent="0.2">
      <c r="A1263" s="234">
        <f>'Faults data'!A1263</f>
        <v>1246</v>
      </c>
      <c r="B1263" s="320">
        <f>'Faults data'!B1263</f>
        <v>0</v>
      </c>
      <c r="C1263" s="223">
        <f>IFERROR(MATCH('Faults data'!F1263,Lists!$C$11:$C$14,0),0)</f>
        <v>0</v>
      </c>
      <c r="D1263" s="216">
        <f>VALUE('Faults data'!I1263)</f>
        <v>0</v>
      </c>
      <c r="E1263" s="224">
        <f t="shared" si="161"/>
        <v>0</v>
      </c>
      <c r="F1263" s="224">
        <f>'Faults data'!M1263</f>
        <v>0</v>
      </c>
      <c r="G1263" s="224" t="str">
        <f>IF('Faults data'!N1263=$G$17,$G$17,".")</f>
        <v>.</v>
      </c>
      <c r="H1263" s="224" t="str">
        <f>IF(ISNUMBER('Faults data'!L1263),'Faults data'!L1263,".")</f>
        <v>.</v>
      </c>
      <c r="I1263" s="224">
        <f>IF('Faults data'!S1263=Lists!$F$11,0,1)</f>
        <v>1</v>
      </c>
      <c r="J1263" s="240" t="str">
        <f t="shared" si="156"/>
        <v>.</v>
      </c>
      <c r="K1263" s="241"/>
      <c r="L1263" s="230" t="str">
        <f t="shared" si="157"/>
        <v>.</v>
      </c>
      <c r="M1263" s="231" t="str">
        <f t="shared" si="158"/>
        <v>.</v>
      </c>
      <c r="N1263" s="231" t="str">
        <f t="shared" si="159"/>
        <v>.</v>
      </c>
      <c r="O1263" s="231" t="str">
        <f t="shared" si="160"/>
        <v>.</v>
      </c>
      <c r="P1263" s="232" t="str">
        <f t="shared" si="162"/>
        <v>.</v>
      </c>
      <c r="Q1263" s="233" t="str">
        <f t="shared" si="163"/>
        <v>.</v>
      </c>
      <c r="R1263" s="140"/>
      <c r="S1263" s="140"/>
      <c r="T1263" s="140"/>
      <c r="U1263" s="140"/>
      <c r="V1263" s="140"/>
      <c r="W1263" s="140"/>
      <c r="X1263" s="140"/>
      <c r="Y1263" s="140"/>
      <c r="Z1263" s="140"/>
      <c r="AA1263" s="140"/>
      <c r="AB1263" s="140"/>
      <c r="AC1263" s="140"/>
      <c r="AD1263" s="140"/>
      <c r="AE1263" s="140"/>
      <c r="AF1263" s="140"/>
      <c r="AG1263" s="140"/>
      <c r="AH1263" s="140"/>
      <c r="AI1263" s="140"/>
      <c r="AJ1263" s="140"/>
      <c r="AK1263" s="140"/>
      <c r="AL1263" s="140"/>
      <c r="AM1263" s="140"/>
      <c r="AN1263" s="140"/>
      <c r="AO1263" s="140"/>
      <c r="AP1263" s="140"/>
      <c r="AQ1263" s="140"/>
      <c r="AR1263" s="140"/>
      <c r="AS1263" s="140"/>
      <c r="AT1263" s="140"/>
      <c r="AU1263" s="140"/>
      <c r="AV1263" s="140"/>
      <c r="AW1263" s="140"/>
      <c r="AX1263" s="140"/>
      <c r="AY1263" s="140"/>
      <c r="AZ1263" s="140"/>
      <c r="BA1263" s="140"/>
      <c r="BB1263" s="140"/>
      <c r="BC1263" s="140"/>
      <c r="BD1263" s="140"/>
      <c r="BE1263" s="140"/>
    </row>
    <row r="1264" spans="1:57" outlineLevel="1" x14ac:dyDescent="0.2">
      <c r="A1264" s="234">
        <f>'Faults data'!A1264</f>
        <v>1247</v>
      </c>
      <c r="B1264" s="320">
        <f>'Faults data'!B1264</f>
        <v>0</v>
      </c>
      <c r="C1264" s="223">
        <f>IFERROR(MATCH('Faults data'!F1264,Lists!$C$11:$C$14,0),0)</f>
        <v>0</v>
      </c>
      <c r="D1264" s="216">
        <f>VALUE('Faults data'!I1264)</f>
        <v>0</v>
      </c>
      <c r="E1264" s="224">
        <f t="shared" si="161"/>
        <v>0</v>
      </c>
      <c r="F1264" s="224">
        <f>'Faults data'!M1264</f>
        <v>0</v>
      </c>
      <c r="G1264" s="224" t="str">
        <f>IF('Faults data'!N1264=$G$17,$G$17,".")</f>
        <v>.</v>
      </c>
      <c r="H1264" s="224" t="str">
        <f>IF(ISNUMBER('Faults data'!L1264),'Faults data'!L1264,".")</f>
        <v>.</v>
      </c>
      <c r="I1264" s="224">
        <f>IF('Faults data'!S1264=Lists!$F$11,0,1)</f>
        <v>1</v>
      </c>
      <c r="J1264" s="240" t="str">
        <f t="shared" si="156"/>
        <v>.</v>
      </c>
      <c r="K1264" s="241"/>
      <c r="L1264" s="230" t="str">
        <f t="shared" si="157"/>
        <v>.</v>
      </c>
      <c r="M1264" s="231" t="str">
        <f t="shared" si="158"/>
        <v>.</v>
      </c>
      <c r="N1264" s="231" t="str">
        <f t="shared" si="159"/>
        <v>.</v>
      </c>
      <c r="O1264" s="231" t="str">
        <f t="shared" si="160"/>
        <v>.</v>
      </c>
      <c r="P1264" s="232" t="str">
        <f t="shared" si="162"/>
        <v>.</v>
      </c>
      <c r="Q1264" s="233" t="str">
        <f t="shared" si="163"/>
        <v>.</v>
      </c>
      <c r="R1264" s="140"/>
      <c r="S1264" s="140"/>
      <c r="T1264" s="140"/>
      <c r="U1264" s="140"/>
      <c r="V1264" s="140"/>
      <c r="W1264" s="140"/>
      <c r="X1264" s="140"/>
      <c r="Y1264" s="140"/>
      <c r="Z1264" s="140"/>
      <c r="AA1264" s="140"/>
      <c r="AB1264" s="140"/>
      <c r="AC1264" s="140"/>
      <c r="AD1264" s="140"/>
      <c r="AE1264" s="140"/>
      <c r="AF1264" s="140"/>
      <c r="AG1264" s="140"/>
      <c r="AH1264" s="140"/>
      <c r="AI1264" s="140"/>
      <c r="AJ1264" s="140"/>
      <c r="AK1264" s="140"/>
      <c r="AL1264" s="140"/>
      <c r="AM1264" s="140"/>
      <c r="AN1264" s="140"/>
      <c r="AO1264" s="140"/>
      <c r="AP1264" s="140"/>
      <c r="AQ1264" s="140"/>
      <c r="AR1264" s="140"/>
      <c r="AS1264" s="140"/>
      <c r="AT1264" s="140"/>
      <c r="AU1264" s="140"/>
      <c r="AV1264" s="140"/>
      <c r="AW1264" s="140"/>
      <c r="AX1264" s="140"/>
      <c r="AY1264" s="140"/>
      <c r="AZ1264" s="140"/>
      <c r="BA1264" s="140"/>
      <c r="BB1264" s="140"/>
      <c r="BC1264" s="140"/>
      <c r="BD1264" s="140"/>
      <c r="BE1264" s="140"/>
    </row>
    <row r="1265" spans="1:57" outlineLevel="1" x14ac:dyDescent="0.2">
      <c r="A1265" s="234">
        <f>'Faults data'!A1265</f>
        <v>1248</v>
      </c>
      <c r="B1265" s="320">
        <f>'Faults data'!B1265</f>
        <v>0</v>
      </c>
      <c r="C1265" s="223">
        <f>IFERROR(MATCH('Faults data'!F1265,Lists!$C$11:$C$14,0),0)</f>
        <v>0</v>
      </c>
      <c r="D1265" s="216">
        <f>VALUE('Faults data'!I1265)</f>
        <v>0</v>
      </c>
      <c r="E1265" s="224">
        <f t="shared" si="161"/>
        <v>0</v>
      </c>
      <c r="F1265" s="224">
        <f>'Faults data'!M1265</f>
        <v>0</v>
      </c>
      <c r="G1265" s="224" t="str">
        <f>IF('Faults data'!N1265=$G$17,$G$17,".")</f>
        <v>.</v>
      </c>
      <c r="H1265" s="224" t="str">
        <f>IF(ISNUMBER('Faults data'!L1265),'Faults data'!L1265,".")</f>
        <v>.</v>
      </c>
      <c r="I1265" s="224">
        <f>IF('Faults data'!S1265=Lists!$F$11,0,1)</f>
        <v>1</v>
      </c>
      <c r="J1265" s="240" t="str">
        <f t="shared" si="156"/>
        <v>.</v>
      </c>
      <c r="K1265" s="241"/>
      <c r="L1265" s="230" t="str">
        <f t="shared" si="157"/>
        <v>.</v>
      </c>
      <c r="M1265" s="231" t="str">
        <f t="shared" si="158"/>
        <v>.</v>
      </c>
      <c r="N1265" s="231" t="str">
        <f t="shared" si="159"/>
        <v>.</v>
      </c>
      <c r="O1265" s="231" t="str">
        <f t="shared" si="160"/>
        <v>.</v>
      </c>
      <c r="P1265" s="232" t="str">
        <f t="shared" si="162"/>
        <v>.</v>
      </c>
      <c r="Q1265" s="233" t="str">
        <f t="shared" si="163"/>
        <v>.</v>
      </c>
      <c r="R1265" s="140"/>
      <c r="S1265" s="140"/>
      <c r="T1265" s="140"/>
      <c r="U1265" s="140"/>
      <c r="V1265" s="140"/>
      <c r="W1265" s="140"/>
      <c r="X1265" s="140"/>
      <c r="Y1265" s="140"/>
      <c r="Z1265" s="140"/>
      <c r="AA1265" s="140"/>
      <c r="AB1265" s="140"/>
      <c r="AC1265" s="140"/>
      <c r="AD1265" s="140"/>
      <c r="AE1265" s="140"/>
      <c r="AF1265" s="140"/>
      <c r="AG1265" s="140"/>
      <c r="AH1265" s="140"/>
      <c r="AI1265" s="140"/>
      <c r="AJ1265" s="140"/>
      <c r="AK1265" s="140"/>
      <c r="AL1265" s="140"/>
      <c r="AM1265" s="140"/>
      <c r="AN1265" s="140"/>
      <c r="AO1265" s="140"/>
      <c r="AP1265" s="140"/>
      <c r="AQ1265" s="140"/>
      <c r="AR1265" s="140"/>
      <c r="AS1265" s="140"/>
      <c r="AT1265" s="140"/>
      <c r="AU1265" s="140"/>
      <c r="AV1265" s="140"/>
      <c r="AW1265" s="140"/>
      <c r="AX1265" s="140"/>
      <c r="AY1265" s="140"/>
      <c r="AZ1265" s="140"/>
      <c r="BA1265" s="140"/>
      <c r="BB1265" s="140"/>
      <c r="BC1265" s="140"/>
      <c r="BD1265" s="140"/>
      <c r="BE1265" s="140"/>
    </row>
    <row r="1266" spans="1:57" outlineLevel="1" x14ac:dyDescent="0.2">
      <c r="A1266" s="234">
        <f>'Faults data'!A1266</f>
        <v>1249</v>
      </c>
      <c r="B1266" s="320">
        <f>'Faults data'!B1266</f>
        <v>0</v>
      </c>
      <c r="C1266" s="223">
        <f>IFERROR(MATCH('Faults data'!F1266,Lists!$C$11:$C$14,0),0)</f>
        <v>0</v>
      </c>
      <c r="D1266" s="216">
        <f>VALUE('Faults data'!I1266)</f>
        <v>0</v>
      </c>
      <c r="E1266" s="224">
        <f t="shared" si="161"/>
        <v>0</v>
      </c>
      <c r="F1266" s="224">
        <f>'Faults data'!M1266</f>
        <v>0</v>
      </c>
      <c r="G1266" s="224" t="str">
        <f>IF('Faults data'!N1266=$G$17,$G$17,".")</f>
        <v>.</v>
      </c>
      <c r="H1266" s="224" t="str">
        <f>IF(ISNUMBER('Faults data'!L1266),'Faults data'!L1266,".")</f>
        <v>.</v>
      </c>
      <c r="I1266" s="224">
        <f>IF('Faults data'!S1266=Lists!$F$11,0,1)</f>
        <v>1</v>
      </c>
      <c r="J1266" s="240" t="str">
        <f t="shared" si="156"/>
        <v>.</v>
      </c>
      <c r="K1266" s="241"/>
      <c r="L1266" s="230" t="str">
        <f t="shared" si="157"/>
        <v>.</v>
      </c>
      <c r="M1266" s="231" t="str">
        <f t="shared" si="158"/>
        <v>.</v>
      </c>
      <c r="N1266" s="231" t="str">
        <f t="shared" si="159"/>
        <v>.</v>
      </c>
      <c r="O1266" s="231" t="str">
        <f t="shared" si="160"/>
        <v>.</v>
      </c>
      <c r="P1266" s="232" t="str">
        <f t="shared" si="162"/>
        <v>.</v>
      </c>
      <c r="Q1266" s="233" t="str">
        <f t="shared" si="163"/>
        <v>.</v>
      </c>
      <c r="R1266" s="140"/>
      <c r="S1266" s="140"/>
      <c r="T1266" s="140"/>
      <c r="U1266" s="140"/>
      <c r="V1266" s="140"/>
      <c r="W1266" s="140"/>
      <c r="X1266" s="140"/>
      <c r="Y1266" s="140"/>
      <c r="Z1266" s="140"/>
      <c r="AA1266" s="140"/>
      <c r="AB1266" s="140"/>
      <c r="AC1266" s="140"/>
      <c r="AD1266" s="140"/>
      <c r="AE1266" s="140"/>
      <c r="AF1266" s="140"/>
      <c r="AG1266" s="140"/>
      <c r="AH1266" s="140"/>
      <c r="AI1266" s="140"/>
      <c r="AJ1266" s="140"/>
      <c r="AK1266" s="140"/>
      <c r="AL1266" s="140"/>
      <c r="AM1266" s="140"/>
      <c r="AN1266" s="140"/>
      <c r="AO1266" s="140"/>
      <c r="AP1266" s="140"/>
      <c r="AQ1266" s="140"/>
      <c r="AR1266" s="140"/>
      <c r="AS1266" s="140"/>
      <c r="AT1266" s="140"/>
      <c r="AU1266" s="140"/>
      <c r="AV1266" s="140"/>
      <c r="AW1266" s="140"/>
      <c r="AX1266" s="140"/>
      <c r="AY1266" s="140"/>
      <c r="AZ1266" s="140"/>
      <c r="BA1266" s="140"/>
      <c r="BB1266" s="140"/>
      <c r="BC1266" s="140"/>
      <c r="BD1266" s="140"/>
      <c r="BE1266" s="140"/>
    </row>
    <row r="1267" spans="1:57" outlineLevel="1" x14ac:dyDescent="0.2">
      <c r="A1267" s="234">
        <f>'Faults data'!A1267</f>
        <v>1250</v>
      </c>
      <c r="B1267" s="320">
        <f>'Faults data'!B1267</f>
        <v>0</v>
      </c>
      <c r="C1267" s="223">
        <f>IFERROR(MATCH('Faults data'!F1267,Lists!$C$11:$C$14,0),0)</f>
        <v>0</v>
      </c>
      <c r="D1267" s="216">
        <f>VALUE('Faults data'!I1267)</f>
        <v>0</v>
      </c>
      <c r="E1267" s="224">
        <f t="shared" si="161"/>
        <v>0</v>
      </c>
      <c r="F1267" s="224">
        <f>'Faults data'!M1267</f>
        <v>0</v>
      </c>
      <c r="G1267" s="224" t="str">
        <f>IF('Faults data'!N1267=$G$17,$G$17,".")</f>
        <v>.</v>
      </c>
      <c r="H1267" s="224" t="str">
        <f>IF(ISNUMBER('Faults data'!L1267),'Faults data'!L1267,".")</f>
        <v>.</v>
      </c>
      <c r="I1267" s="224">
        <f>IF('Faults data'!S1267=Lists!$F$11,0,1)</f>
        <v>1</v>
      </c>
      <c r="J1267" s="240" t="str">
        <f t="shared" si="156"/>
        <v>.</v>
      </c>
      <c r="K1267" s="241"/>
      <c r="L1267" s="230" t="str">
        <f t="shared" si="157"/>
        <v>.</v>
      </c>
      <c r="M1267" s="231" t="str">
        <f t="shared" si="158"/>
        <v>.</v>
      </c>
      <c r="N1267" s="231" t="str">
        <f t="shared" si="159"/>
        <v>.</v>
      </c>
      <c r="O1267" s="231" t="str">
        <f t="shared" si="160"/>
        <v>.</v>
      </c>
      <c r="P1267" s="232" t="str">
        <f t="shared" si="162"/>
        <v>.</v>
      </c>
      <c r="Q1267" s="233" t="str">
        <f t="shared" si="163"/>
        <v>.</v>
      </c>
      <c r="R1267" s="140"/>
      <c r="S1267" s="140"/>
      <c r="T1267" s="140"/>
      <c r="U1267" s="140"/>
      <c r="V1267" s="140"/>
      <c r="W1267" s="140"/>
      <c r="X1267" s="140"/>
      <c r="Y1267" s="140"/>
      <c r="Z1267" s="140"/>
      <c r="AA1267" s="140"/>
      <c r="AB1267" s="140"/>
      <c r="AC1267" s="140"/>
      <c r="AD1267" s="140"/>
      <c r="AE1267" s="140"/>
      <c r="AF1267" s="140"/>
      <c r="AG1267" s="140"/>
      <c r="AH1267" s="140"/>
      <c r="AI1267" s="140"/>
      <c r="AJ1267" s="140"/>
      <c r="AK1267" s="140"/>
      <c r="AL1267" s="140"/>
      <c r="AM1267" s="140"/>
      <c r="AN1267" s="140"/>
      <c r="AO1267" s="140"/>
      <c r="AP1267" s="140"/>
      <c r="AQ1267" s="140"/>
      <c r="AR1267" s="140"/>
      <c r="AS1267" s="140"/>
      <c r="AT1267" s="140"/>
      <c r="AU1267" s="140"/>
      <c r="AV1267" s="140"/>
      <c r="AW1267" s="140"/>
      <c r="AX1267" s="140"/>
      <c r="AY1267" s="140"/>
      <c r="AZ1267" s="140"/>
      <c r="BA1267" s="140"/>
      <c r="BB1267" s="140"/>
      <c r="BC1267" s="140"/>
      <c r="BD1267" s="140"/>
      <c r="BE1267" s="140"/>
    </row>
    <row r="1268" spans="1:57" outlineLevel="1" x14ac:dyDescent="0.2">
      <c r="A1268" s="234">
        <f>'Faults data'!A1268</f>
        <v>1251</v>
      </c>
      <c r="B1268" s="320">
        <f>'Faults data'!B1268</f>
        <v>0</v>
      </c>
      <c r="C1268" s="223">
        <f>IFERROR(MATCH('Faults data'!F1268,Lists!$C$11:$C$14,0),0)</f>
        <v>0</v>
      </c>
      <c r="D1268" s="216">
        <f>VALUE('Faults data'!I1268)</f>
        <v>0</v>
      </c>
      <c r="E1268" s="224">
        <f t="shared" si="161"/>
        <v>0</v>
      </c>
      <c r="F1268" s="224">
        <f>'Faults data'!M1268</f>
        <v>0</v>
      </c>
      <c r="G1268" s="224" t="str">
        <f>IF('Faults data'!N1268=$G$17,$G$17,".")</f>
        <v>.</v>
      </c>
      <c r="H1268" s="224" t="str">
        <f>IF(ISNUMBER('Faults data'!L1268),'Faults data'!L1268,".")</f>
        <v>.</v>
      </c>
      <c r="I1268" s="224">
        <f>IF('Faults data'!S1268=Lists!$F$11,0,1)</f>
        <v>1</v>
      </c>
      <c r="J1268" s="240" t="str">
        <f t="shared" si="156"/>
        <v>.</v>
      </c>
      <c r="K1268" s="241"/>
      <c r="L1268" s="230" t="str">
        <f t="shared" si="157"/>
        <v>.</v>
      </c>
      <c r="M1268" s="231" t="str">
        <f t="shared" si="158"/>
        <v>.</v>
      </c>
      <c r="N1268" s="231" t="str">
        <f t="shared" si="159"/>
        <v>.</v>
      </c>
      <c r="O1268" s="231" t="str">
        <f t="shared" si="160"/>
        <v>.</v>
      </c>
      <c r="P1268" s="232" t="str">
        <f t="shared" si="162"/>
        <v>.</v>
      </c>
      <c r="Q1268" s="233" t="str">
        <f t="shared" si="163"/>
        <v>.</v>
      </c>
      <c r="R1268" s="140"/>
      <c r="S1268" s="140"/>
      <c r="T1268" s="140"/>
      <c r="U1268" s="140"/>
      <c r="V1268" s="140"/>
      <c r="W1268" s="140"/>
      <c r="X1268" s="140"/>
      <c r="Y1268" s="140"/>
      <c r="Z1268" s="140"/>
      <c r="AA1268" s="140"/>
      <c r="AB1268" s="140"/>
      <c r="AC1268" s="140"/>
      <c r="AD1268" s="140"/>
      <c r="AE1268" s="140"/>
      <c r="AF1268" s="140"/>
      <c r="AG1268" s="140"/>
      <c r="AH1268" s="140"/>
      <c r="AI1268" s="140"/>
      <c r="AJ1268" s="140"/>
      <c r="AK1268" s="140"/>
      <c r="AL1268" s="140"/>
      <c r="AM1268" s="140"/>
      <c r="AN1268" s="140"/>
      <c r="AO1268" s="140"/>
      <c r="AP1268" s="140"/>
      <c r="AQ1268" s="140"/>
      <c r="AR1268" s="140"/>
      <c r="AS1268" s="140"/>
      <c r="AT1268" s="140"/>
      <c r="AU1268" s="140"/>
      <c r="AV1268" s="140"/>
      <c r="AW1268" s="140"/>
      <c r="AX1268" s="140"/>
      <c r="AY1268" s="140"/>
      <c r="AZ1268" s="140"/>
      <c r="BA1268" s="140"/>
      <c r="BB1268" s="140"/>
      <c r="BC1268" s="140"/>
      <c r="BD1268" s="140"/>
      <c r="BE1268" s="140"/>
    </row>
    <row r="1269" spans="1:57" outlineLevel="1" x14ac:dyDescent="0.2">
      <c r="A1269" s="234">
        <f>'Faults data'!A1269</f>
        <v>1252</v>
      </c>
      <c r="B1269" s="320">
        <f>'Faults data'!B1269</f>
        <v>0</v>
      </c>
      <c r="C1269" s="223">
        <f>IFERROR(MATCH('Faults data'!F1269,Lists!$C$11:$C$14,0),0)</f>
        <v>0</v>
      </c>
      <c r="D1269" s="216">
        <f>VALUE('Faults data'!I1269)</f>
        <v>0</v>
      </c>
      <c r="E1269" s="224">
        <f t="shared" si="161"/>
        <v>0</v>
      </c>
      <c r="F1269" s="224">
        <f>'Faults data'!M1269</f>
        <v>0</v>
      </c>
      <c r="G1269" s="224" t="str">
        <f>IF('Faults data'!N1269=$G$17,$G$17,".")</f>
        <v>.</v>
      </c>
      <c r="H1269" s="224" t="str">
        <f>IF(ISNUMBER('Faults data'!L1269),'Faults data'!L1269,".")</f>
        <v>.</v>
      </c>
      <c r="I1269" s="224">
        <f>IF('Faults data'!S1269=Lists!$F$11,0,1)</f>
        <v>1</v>
      </c>
      <c r="J1269" s="240" t="str">
        <f t="shared" si="156"/>
        <v>.</v>
      </c>
      <c r="K1269" s="241"/>
      <c r="L1269" s="230" t="str">
        <f t="shared" si="157"/>
        <v>.</v>
      </c>
      <c r="M1269" s="231" t="str">
        <f t="shared" si="158"/>
        <v>.</v>
      </c>
      <c r="N1269" s="231" t="str">
        <f t="shared" si="159"/>
        <v>.</v>
      </c>
      <c r="O1269" s="231" t="str">
        <f t="shared" si="160"/>
        <v>.</v>
      </c>
      <c r="P1269" s="232" t="str">
        <f t="shared" si="162"/>
        <v>.</v>
      </c>
      <c r="Q1269" s="233" t="str">
        <f t="shared" si="163"/>
        <v>.</v>
      </c>
      <c r="R1269" s="140"/>
      <c r="S1269" s="140"/>
      <c r="T1269" s="140"/>
      <c r="U1269" s="140"/>
      <c r="V1269" s="140"/>
      <c r="W1269" s="140"/>
      <c r="X1269" s="140"/>
      <c r="Y1269" s="140"/>
      <c r="Z1269" s="140"/>
      <c r="AA1269" s="140"/>
      <c r="AB1269" s="140"/>
      <c r="AC1269" s="140"/>
      <c r="AD1269" s="140"/>
      <c r="AE1269" s="140"/>
      <c r="AF1269" s="140"/>
      <c r="AG1269" s="140"/>
      <c r="AH1269" s="140"/>
      <c r="AI1269" s="140"/>
      <c r="AJ1269" s="140"/>
      <c r="AK1269" s="140"/>
      <c r="AL1269" s="140"/>
      <c r="AM1269" s="140"/>
      <c r="AN1269" s="140"/>
      <c r="AO1269" s="140"/>
      <c r="AP1269" s="140"/>
      <c r="AQ1269" s="140"/>
      <c r="AR1269" s="140"/>
      <c r="AS1269" s="140"/>
      <c r="AT1269" s="140"/>
      <c r="AU1269" s="140"/>
      <c r="AV1269" s="140"/>
      <c r="AW1269" s="140"/>
      <c r="AX1269" s="140"/>
      <c r="AY1269" s="140"/>
      <c r="AZ1269" s="140"/>
      <c r="BA1269" s="140"/>
      <c r="BB1269" s="140"/>
      <c r="BC1269" s="140"/>
      <c r="BD1269" s="140"/>
      <c r="BE1269" s="140"/>
    </row>
    <row r="1270" spans="1:57" outlineLevel="1" x14ac:dyDescent="0.2">
      <c r="A1270" s="234">
        <f>'Faults data'!A1270</f>
        <v>1253</v>
      </c>
      <c r="B1270" s="320">
        <f>'Faults data'!B1270</f>
        <v>0</v>
      </c>
      <c r="C1270" s="223">
        <f>IFERROR(MATCH('Faults data'!F1270,Lists!$C$11:$C$14,0),0)</f>
        <v>0</v>
      </c>
      <c r="D1270" s="216">
        <f>VALUE('Faults data'!I1270)</f>
        <v>0</v>
      </c>
      <c r="E1270" s="224">
        <f t="shared" si="161"/>
        <v>0</v>
      </c>
      <c r="F1270" s="224">
        <f>'Faults data'!M1270</f>
        <v>0</v>
      </c>
      <c r="G1270" s="224" t="str">
        <f>IF('Faults data'!N1270=$G$17,$G$17,".")</f>
        <v>.</v>
      </c>
      <c r="H1270" s="224" t="str">
        <f>IF(ISNUMBER('Faults data'!L1270),'Faults data'!L1270,".")</f>
        <v>.</v>
      </c>
      <c r="I1270" s="224">
        <f>IF('Faults data'!S1270=Lists!$F$11,0,1)</f>
        <v>1</v>
      </c>
      <c r="J1270" s="240" t="str">
        <f t="shared" si="156"/>
        <v>.</v>
      </c>
      <c r="K1270" s="241"/>
      <c r="L1270" s="230" t="str">
        <f t="shared" si="157"/>
        <v>.</v>
      </c>
      <c r="M1270" s="231" t="str">
        <f t="shared" si="158"/>
        <v>.</v>
      </c>
      <c r="N1270" s="231" t="str">
        <f t="shared" si="159"/>
        <v>.</v>
      </c>
      <c r="O1270" s="231" t="str">
        <f t="shared" si="160"/>
        <v>.</v>
      </c>
      <c r="P1270" s="232" t="str">
        <f t="shared" si="162"/>
        <v>.</v>
      </c>
      <c r="Q1270" s="233" t="str">
        <f t="shared" si="163"/>
        <v>.</v>
      </c>
      <c r="R1270" s="140"/>
      <c r="S1270" s="140"/>
      <c r="T1270" s="140"/>
      <c r="U1270" s="140"/>
      <c r="V1270" s="140"/>
      <c r="W1270" s="140"/>
      <c r="X1270" s="140"/>
      <c r="Y1270" s="140"/>
      <c r="Z1270" s="140"/>
      <c r="AA1270" s="140"/>
      <c r="AB1270" s="140"/>
      <c r="AC1270" s="140"/>
      <c r="AD1270" s="140"/>
      <c r="AE1270" s="140"/>
      <c r="AF1270" s="140"/>
      <c r="AG1270" s="140"/>
      <c r="AH1270" s="140"/>
      <c r="AI1270" s="140"/>
      <c r="AJ1270" s="140"/>
      <c r="AK1270" s="140"/>
      <c r="AL1270" s="140"/>
      <c r="AM1270" s="140"/>
      <c r="AN1270" s="140"/>
      <c r="AO1270" s="140"/>
      <c r="AP1270" s="140"/>
      <c r="AQ1270" s="140"/>
      <c r="AR1270" s="140"/>
      <c r="AS1270" s="140"/>
      <c r="AT1270" s="140"/>
      <c r="AU1270" s="140"/>
      <c r="AV1270" s="140"/>
      <c r="AW1270" s="140"/>
      <c r="AX1270" s="140"/>
      <c r="AY1270" s="140"/>
      <c r="AZ1270" s="140"/>
      <c r="BA1270" s="140"/>
      <c r="BB1270" s="140"/>
      <c r="BC1270" s="140"/>
      <c r="BD1270" s="140"/>
      <c r="BE1270" s="140"/>
    </row>
    <row r="1271" spans="1:57" outlineLevel="1" x14ac:dyDescent="0.2">
      <c r="A1271" s="234">
        <f>'Faults data'!A1271</f>
        <v>1254</v>
      </c>
      <c r="B1271" s="320">
        <f>'Faults data'!B1271</f>
        <v>0</v>
      </c>
      <c r="C1271" s="223">
        <f>IFERROR(MATCH('Faults data'!F1271,Lists!$C$11:$C$14,0),0)</f>
        <v>0</v>
      </c>
      <c r="D1271" s="216">
        <f>VALUE('Faults data'!I1271)</f>
        <v>0</v>
      </c>
      <c r="E1271" s="224">
        <f t="shared" si="161"/>
        <v>0</v>
      </c>
      <c r="F1271" s="224">
        <f>'Faults data'!M1271</f>
        <v>0</v>
      </c>
      <c r="G1271" s="224" t="str">
        <f>IF('Faults data'!N1271=$G$17,$G$17,".")</f>
        <v>.</v>
      </c>
      <c r="H1271" s="224" t="str">
        <f>IF(ISNUMBER('Faults data'!L1271),'Faults data'!L1271,".")</f>
        <v>.</v>
      </c>
      <c r="I1271" s="224">
        <f>IF('Faults data'!S1271=Lists!$F$11,0,1)</f>
        <v>1</v>
      </c>
      <c r="J1271" s="240" t="str">
        <f t="shared" si="156"/>
        <v>.</v>
      </c>
      <c r="K1271" s="241"/>
      <c r="L1271" s="230" t="str">
        <f t="shared" si="157"/>
        <v>.</v>
      </c>
      <c r="M1271" s="231" t="str">
        <f t="shared" si="158"/>
        <v>.</v>
      </c>
      <c r="N1271" s="231" t="str">
        <f t="shared" si="159"/>
        <v>.</v>
      </c>
      <c r="O1271" s="231" t="str">
        <f t="shared" si="160"/>
        <v>.</v>
      </c>
      <c r="P1271" s="232" t="str">
        <f t="shared" si="162"/>
        <v>.</v>
      </c>
      <c r="Q1271" s="233" t="str">
        <f t="shared" si="163"/>
        <v>.</v>
      </c>
      <c r="R1271" s="140"/>
      <c r="S1271" s="140"/>
      <c r="T1271" s="140"/>
      <c r="U1271" s="140"/>
      <c r="V1271" s="140"/>
      <c r="W1271" s="140"/>
      <c r="X1271" s="140"/>
      <c r="Y1271" s="140"/>
      <c r="Z1271" s="140"/>
      <c r="AA1271" s="140"/>
      <c r="AB1271" s="140"/>
      <c r="AC1271" s="140"/>
      <c r="AD1271" s="140"/>
      <c r="AE1271" s="140"/>
      <c r="AF1271" s="140"/>
      <c r="AG1271" s="140"/>
      <c r="AH1271" s="140"/>
      <c r="AI1271" s="140"/>
      <c r="AJ1271" s="140"/>
      <c r="AK1271" s="140"/>
      <c r="AL1271" s="140"/>
      <c r="AM1271" s="140"/>
      <c r="AN1271" s="140"/>
      <c r="AO1271" s="140"/>
      <c r="AP1271" s="140"/>
      <c r="AQ1271" s="140"/>
      <c r="AR1271" s="140"/>
      <c r="AS1271" s="140"/>
      <c r="AT1271" s="140"/>
      <c r="AU1271" s="140"/>
      <c r="AV1271" s="140"/>
      <c r="AW1271" s="140"/>
      <c r="AX1271" s="140"/>
      <c r="AY1271" s="140"/>
      <c r="AZ1271" s="140"/>
      <c r="BA1271" s="140"/>
      <c r="BB1271" s="140"/>
      <c r="BC1271" s="140"/>
      <c r="BD1271" s="140"/>
      <c r="BE1271" s="140"/>
    </row>
    <row r="1272" spans="1:57" outlineLevel="1" x14ac:dyDescent="0.2">
      <c r="A1272" s="234">
        <f>'Faults data'!A1272</f>
        <v>1255</v>
      </c>
      <c r="B1272" s="320">
        <f>'Faults data'!B1272</f>
        <v>0</v>
      </c>
      <c r="C1272" s="223">
        <f>IFERROR(MATCH('Faults data'!F1272,Lists!$C$11:$C$14,0),0)</f>
        <v>0</v>
      </c>
      <c r="D1272" s="216">
        <f>VALUE('Faults data'!I1272)</f>
        <v>0</v>
      </c>
      <c r="E1272" s="224">
        <f t="shared" si="161"/>
        <v>0</v>
      </c>
      <c r="F1272" s="224">
        <f>'Faults data'!M1272</f>
        <v>0</v>
      </c>
      <c r="G1272" s="224" t="str">
        <f>IF('Faults data'!N1272=$G$17,$G$17,".")</f>
        <v>.</v>
      </c>
      <c r="H1272" s="224" t="str">
        <f>IF(ISNUMBER('Faults data'!L1272),'Faults data'!L1272,".")</f>
        <v>.</v>
      </c>
      <c r="I1272" s="224">
        <f>IF('Faults data'!S1272=Lists!$F$11,0,1)</f>
        <v>1</v>
      </c>
      <c r="J1272" s="240" t="str">
        <f t="shared" si="156"/>
        <v>.</v>
      </c>
      <c r="K1272" s="241"/>
      <c r="L1272" s="230" t="str">
        <f t="shared" si="157"/>
        <v>.</v>
      </c>
      <c r="M1272" s="231" t="str">
        <f t="shared" si="158"/>
        <v>.</v>
      </c>
      <c r="N1272" s="231" t="str">
        <f t="shared" si="159"/>
        <v>.</v>
      </c>
      <c r="O1272" s="231" t="str">
        <f t="shared" si="160"/>
        <v>.</v>
      </c>
      <c r="P1272" s="232" t="str">
        <f t="shared" si="162"/>
        <v>.</v>
      </c>
      <c r="Q1272" s="233" t="str">
        <f t="shared" si="163"/>
        <v>.</v>
      </c>
      <c r="R1272" s="140"/>
      <c r="S1272" s="140"/>
      <c r="T1272" s="140"/>
      <c r="U1272" s="140"/>
      <c r="V1272" s="140"/>
      <c r="W1272" s="140"/>
      <c r="X1272" s="140"/>
      <c r="Y1272" s="140"/>
      <c r="Z1272" s="140"/>
      <c r="AA1272" s="140"/>
      <c r="AB1272" s="140"/>
      <c r="AC1272" s="140"/>
      <c r="AD1272" s="140"/>
      <c r="AE1272" s="140"/>
      <c r="AF1272" s="140"/>
      <c r="AG1272" s="140"/>
      <c r="AH1272" s="140"/>
      <c r="AI1272" s="140"/>
      <c r="AJ1272" s="140"/>
      <c r="AK1272" s="140"/>
      <c r="AL1272" s="140"/>
      <c r="AM1272" s="140"/>
      <c r="AN1272" s="140"/>
      <c r="AO1272" s="140"/>
      <c r="AP1272" s="140"/>
      <c r="AQ1272" s="140"/>
      <c r="AR1272" s="140"/>
      <c r="AS1272" s="140"/>
      <c r="AT1272" s="140"/>
      <c r="AU1272" s="140"/>
      <c r="AV1272" s="140"/>
      <c r="AW1272" s="140"/>
      <c r="AX1272" s="140"/>
      <c r="AY1272" s="140"/>
      <c r="AZ1272" s="140"/>
      <c r="BA1272" s="140"/>
      <c r="BB1272" s="140"/>
      <c r="BC1272" s="140"/>
      <c r="BD1272" s="140"/>
      <c r="BE1272" s="140"/>
    </row>
    <row r="1273" spans="1:57" outlineLevel="1" x14ac:dyDescent="0.2">
      <c r="A1273" s="234">
        <f>'Faults data'!A1273</f>
        <v>1256</v>
      </c>
      <c r="B1273" s="320">
        <f>'Faults data'!B1273</f>
        <v>0</v>
      </c>
      <c r="C1273" s="223">
        <f>IFERROR(MATCH('Faults data'!F1273,Lists!$C$11:$C$14,0),0)</f>
        <v>0</v>
      </c>
      <c r="D1273" s="216">
        <f>VALUE('Faults data'!I1273)</f>
        <v>0</v>
      </c>
      <c r="E1273" s="224">
        <f t="shared" si="161"/>
        <v>0</v>
      </c>
      <c r="F1273" s="224">
        <f>'Faults data'!M1273</f>
        <v>0</v>
      </c>
      <c r="G1273" s="224" t="str">
        <f>IF('Faults data'!N1273=$G$17,$G$17,".")</f>
        <v>.</v>
      </c>
      <c r="H1273" s="224" t="str">
        <f>IF(ISNUMBER('Faults data'!L1273),'Faults data'!L1273,".")</f>
        <v>.</v>
      </c>
      <c r="I1273" s="224">
        <f>IF('Faults data'!S1273=Lists!$F$11,0,1)</f>
        <v>1</v>
      </c>
      <c r="J1273" s="240" t="str">
        <f t="shared" si="156"/>
        <v>.</v>
      </c>
      <c r="K1273" s="241"/>
      <c r="L1273" s="230" t="str">
        <f t="shared" si="157"/>
        <v>.</v>
      </c>
      <c r="M1273" s="231" t="str">
        <f t="shared" si="158"/>
        <v>.</v>
      </c>
      <c r="N1273" s="231" t="str">
        <f t="shared" si="159"/>
        <v>.</v>
      </c>
      <c r="O1273" s="231" t="str">
        <f t="shared" si="160"/>
        <v>.</v>
      </c>
      <c r="P1273" s="232" t="str">
        <f t="shared" si="162"/>
        <v>.</v>
      </c>
      <c r="Q1273" s="233" t="str">
        <f t="shared" si="163"/>
        <v>.</v>
      </c>
      <c r="R1273" s="140"/>
      <c r="S1273" s="140"/>
      <c r="T1273" s="140"/>
      <c r="U1273" s="140"/>
      <c r="V1273" s="140"/>
      <c r="W1273" s="140"/>
      <c r="X1273" s="140"/>
      <c r="Y1273" s="140"/>
      <c r="Z1273" s="140"/>
      <c r="AA1273" s="140"/>
      <c r="AB1273" s="140"/>
      <c r="AC1273" s="140"/>
      <c r="AD1273" s="140"/>
      <c r="AE1273" s="140"/>
      <c r="AF1273" s="140"/>
      <c r="AG1273" s="140"/>
      <c r="AH1273" s="140"/>
      <c r="AI1273" s="140"/>
      <c r="AJ1273" s="140"/>
      <c r="AK1273" s="140"/>
      <c r="AL1273" s="140"/>
      <c r="AM1273" s="140"/>
      <c r="AN1273" s="140"/>
      <c r="AO1273" s="140"/>
      <c r="AP1273" s="140"/>
      <c r="AQ1273" s="140"/>
      <c r="AR1273" s="140"/>
      <c r="AS1273" s="140"/>
      <c r="AT1273" s="140"/>
      <c r="AU1273" s="140"/>
      <c r="AV1273" s="140"/>
      <c r="AW1273" s="140"/>
      <c r="AX1273" s="140"/>
      <c r="AY1273" s="140"/>
      <c r="AZ1273" s="140"/>
      <c r="BA1273" s="140"/>
      <c r="BB1273" s="140"/>
      <c r="BC1273" s="140"/>
      <c r="BD1273" s="140"/>
      <c r="BE1273" s="140"/>
    </row>
    <row r="1274" spans="1:57" outlineLevel="1" x14ac:dyDescent="0.2">
      <c r="A1274" s="234">
        <f>'Faults data'!A1274</f>
        <v>1257</v>
      </c>
      <c r="B1274" s="320">
        <f>'Faults data'!B1274</f>
        <v>0</v>
      </c>
      <c r="C1274" s="223">
        <f>IFERROR(MATCH('Faults data'!F1274,Lists!$C$11:$C$14,0),0)</f>
        <v>0</v>
      </c>
      <c r="D1274" s="216">
        <f>VALUE('Faults data'!I1274)</f>
        <v>0</v>
      </c>
      <c r="E1274" s="224">
        <f t="shared" si="161"/>
        <v>0</v>
      </c>
      <c r="F1274" s="224">
        <f>'Faults data'!M1274</f>
        <v>0</v>
      </c>
      <c r="G1274" s="224" t="str">
        <f>IF('Faults data'!N1274=$G$17,$G$17,".")</f>
        <v>.</v>
      </c>
      <c r="H1274" s="224" t="str">
        <f>IF(ISNUMBER('Faults data'!L1274),'Faults data'!L1274,".")</f>
        <v>.</v>
      </c>
      <c r="I1274" s="224">
        <f>IF('Faults data'!S1274=Lists!$F$11,0,1)</f>
        <v>1</v>
      </c>
      <c r="J1274" s="240" t="str">
        <f t="shared" si="156"/>
        <v>.</v>
      </c>
      <c r="K1274" s="241"/>
      <c r="L1274" s="230" t="str">
        <f t="shared" si="157"/>
        <v>.</v>
      </c>
      <c r="M1274" s="231" t="str">
        <f t="shared" si="158"/>
        <v>.</v>
      </c>
      <c r="N1274" s="231" t="str">
        <f t="shared" si="159"/>
        <v>.</v>
      </c>
      <c r="O1274" s="231" t="str">
        <f t="shared" si="160"/>
        <v>.</v>
      </c>
      <c r="P1274" s="232" t="str">
        <f t="shared" si="162"/>
        <v>.</v>
      </c>
      <c r="Q1274" s="233" t="str">
        <f t="shared" si="163"/>
        <v>.</v>
      </c>
      <c r="R1274" s="140"/>
      <c r="S1274" s="140"/>
      <c r="T1274" s="140"/>
      <c r="U1274" s="140"/>
      <c r="V1274" s="140"/>
      <c r="W1274" s="140"/>
      <c r="X1274" s="140"/>
      <c r="Y1274" s="140"/>
      <c r="Z1274" s="140"/>
      <c r="AA1274" s="140"/>
      <c r="AB1274" s="140"/>
      <c r="AC1274" s="140"/>
      <c r="AD1274" s="140"/>
      <c r="AE1274" s="140"/>
      <c r="AF1274" s="140"/>
      <c r="AG1274" s="140"/>
      <c r="AH1274" s="140"/>
      <c r="AI1274" s="140"/>
      <c r="AJ1274" s="140"/>
      <c r="AK1274" s="140"/>
      <c r="AL1274" s="140"/>
      <c r="AM1274" s="140"/>
      <c r="AN1274" s="140"/>
      <c r="AO1274" s="140"/>
      <c r="AP1274" s="140"/>
      <c r="AQ1274" s="140"/>
      <c r="AR1274" s="140"/>
      <c r="AS1274" s="140"/>
      <c r="AT1274" s="140"/>
      <c r="AU1274" s="140"/>
      <c r="AV1274" s="140"/>
      <c r="AW1274" s="140"/>
      <c r="AX1274" s="140"/>
      <c r="AY1274" s="140"/>
      <c r="AZ1274" s="140"/>
      <c r="BA1274" s="140"/>
      <c r="BB1274" s="140"/>
      <c r="BC1274" s="140"/>
      <c r="BD1274" s="140"/>
      <c r="BE1274" s="140"/>
    </row>
    <row r="1275" spans="1:57" outlineLevel="1" x14ac:dyDescent="0.2">
      <c r="A1275" s="234">
        <f>'Faults data'!A1275</f>
        <v>1258</v>
      </c>
      <c r="B1275" s="320">
        <f>'Faults data'!B1275</f>
        <v>0</v>
      </c>
      <c r="C1275" s="223">
        <f>IFERROR(MATCH('Faults data'!F1275,Lists!$C$11:$C$14,0),0)</f>
        <v>0</v>
      </c>
      <c r="D1275" s="216">
        <f>VALUE('Faults data'!I1275)</f>
        <v>0</v>
      </c>
      <c r="E1275" s="224">
        <f t="shared" si="161"/>
        <v>0</v>
      </c>
      <c r="F1275" s="224">
        <f>'Faults data'!M1275</f>
        <v>0</v>
      </c>
      <c r="G1275" s="224" t="str">
        <f>IF('Faults data'!N1275=$G$17,$G$17,".")</f>
        <v>.</v>
      </c>
      <c r="H1275" s="224" t="str">
        <f>IF(ISNUMBER('Faults data'!L1275),'Faults data'!L1275,".")</f>
        <v>.</v>
      </c>
      <c r="I1275" s="224">
        <f>IF('Faults data'!S1275=Lists!$F$11,0,1)</f>
        <v>1</v>
      </c>
      <c r="J1275" s="240" t="str">
        <f t="shared" si="156"/>
        <v>.</v>
      </c>
      <c r="K1275" s="241"/>
      <c r="L1275" s="230" t="str">
        <f t="shared" si="157"/>
        <v>.</v>
      </c>
      <c r="M1275" s="231" t="str">
        <f t="shared" si="158"/>
        <v>.</v>
      </c>
      <c r="N1275" s="231" t="str">
        <f t="shared" si="159"/>
        <v>.</v>
      </c>
      <c r="O1275" s="231" t="str">
        <f t="shared" si="160"/>
        <v>.</v>
      </c>
      <c r="P1275" s="232" t="str">
        <f t="shared" si="162"/>
        <v>.</v>
      </c>
      <c r="Q1275" s="233" t="str">
        <f t="shared" si="163"/>
        <v>.</v>
      </c>
      <c r="R1275" s="140"/>
      <c r="S1275" s="140"/>
      <c r="T1275" s="140"/>
      <c r="U1275" s="140"/>
      <c r="V1275" s="140"/>
      <c r="W1275" s="140"/>
      <c r="X1275" s="140"/>
      <c r="Y1275" s="140"/>
      <c r="Z1275" s="140"/>
      <c r="AA1275" s="140"/>
      <c r="AB1275" s="140"/>
      <c r="AC1275" s="140"/>
      <c r="AD1275" s="140"/>
      <c r="AE1275" s="140"/>
      <c r="AF1275" s="140"/>
      <c r="AG1275" s="140"/>
      <c r="AH1275" s="140"/>
      <c r="AI1275" s="140"/>
      <c r="AJ1275" s="140"/>
      <c r="AK1275" s="140"/>
      <c r="AL1275" s="140"/>
      <c r="AM1275" s="140"/>
      <c r="AN1275" s="140"/>
      <c r="AO1275" s="140"/>
      <c r="AP1275" s="140"/>
      <c r="AQ1275" s="140"/>
      <c r="AR1275" s="140"/>
      <c r="AS1275" s="140"/>
      <c r="AT1275" s="140"/>
      <c r="AU1275" s="140"/>
      <c r="AV1275" s="140"/>
      <c r="AW1275" s="140"/>
      <c r="AX1275" s="140"/>
      <c r="AY1275" s="140"/>
      <c r="AZ1275" s="140"/>
      <c r="BA1275" s="140"/>
      <c r="BB1275" s="140"/>
      <c r="BC1275" s="140"/>
      <c r="BD1275" s="140"/>
      <c r="BE1275" s="140"/>
    </row>
    <row r="1276" spans="1:57" outlineLevel="1" x14ac:dyDescent="0.2">
      <c r="A1276" s="234">
        <f>'Faults data'!A1276</f>
        <v>1259</v>
      </c>
      <c r="B1276" s="320">
        <f>'Faults data'!B1276</f>
        <v>0</v>
      </c>
      <c r="C1276" s="223">
        <f>IFERROR(MATCH('Faults data'!F1276,Lists!$C$11:$C$14,0),0)</f>
        <v>0</v>
      </c>
      <c r="D1276" s="216">
        <f>VALUE('Faults data'!I1276)</f>
        <v>0</v>
      </c>
      <c r="E1276" s="224">
        <f t="shared" si="161"/>
        <v>0</v>
      </c>
      <c r="F1276" s="224">
        <f>'Faults data'!M1276</f>
        <v>0</v>
      </c>
      <c r="G1276" s="224" t="str">
        <f>IF('Faults data'!N1276=$G$17,$G$17,".")</f>
        <v>.</v>
      </c>
      <c r="H1276" s="224" t="str">
        <f>IF(ISNUMBER('Faults data'!L1276),'Faults data'!L1276,".")</f>
        <v>.</v>
      </c>
      <c r="I1276" s="224">
        <f>IF('Faults data'!S1276=Lists!$F$11,0,1)</f>
        <v>1</v>
      </c>
      <c r="J1276" s="240" t="str">
        <f t="shared" si="156"/>
        <v>.</v>
      </c>
      <c r="K1276" s="241"/>
      <c r="L1276" s="230" t="str">
        <f t="shared" si="157"/>
        <v>.</v>
      </c>
      <c r="M1276" s="231" t="str">
        <f t="shared" si="158"/>
        <v>.</v>
      </c>
      <c r="N1276" s="231" t="str">
        <f t="shared" si="159"/>
        <v>.</v>
      </c>
      <c r="O1276" s="231" t="str">
        <f t="shared" si="160"/>
        <v>.</v>
      </c>
      <c r="P1276" s="232" t="str">
        <f t="shared" si="162"/>
        <v>.</v>
      </c>
      <c r="Q1276" s="233" t="str">
        <f t="shared" si="163"/>
        <v>.</v>
      </c>
      <c r="R1276" s="140"/>
      <c r="S1276" s="140"/>
      <c r="T1276" s="140"/>
      <c r="U1276" s="140"/>
      <c r="V1276" s="140"/>
      <c r="W1276" s="140"/>
      <c r="X1276" s="140"/>
      <c r="Y1276" s="140"/>
      <c r="Z1276" s="140"/>
      <c r="AA1276" s="140"/>
      <c r="AB1276" s="140"/>
      <c r="AC1276" s="140"/>
      <c r="AD1276" s="140"/>
      <c r="AE1276" s="140"/>
      <c r="AF1276" s="140"/>
      <c r="AG1276" s="140"/>
      <c r="AH1276" s="140"/>
      <c r="AI1276" s="140"/>
      <c r="AJ1276" s="140"/>
      <c r="AK1276" s="140"/>
      <c r="AL1276" s="140"/>
      <c r="AM1276" s="140"/>
      <c r="AN1276" s="140"/>
      <c r="AO1276" s="140"/>
      <c r="AP1276" s="140"/>
      <c r="AQ1276" s="140"/>
      <c r="AR1276" s="140"/>
      <c r="AS1276" s="140"/>
      <c r="AT1276" s="140"/>
      <c r="AU1276" s="140"/>
      <c r="AV1276" s="140"/>
      <c r="AW1276" s="140"/>
      <c r="AX1276" s="140"/>
      <c r="AY1276" s="140"/>
      <c r="AZ1276" s="140"/>
      <c r="BA1276" s="140"/>
      <c r="BB1276" s="140"/>
      <c r="BC1276" s="140"/>
      <c r="BD1276" s="140"/>
      <c r="BE1276" s="140"/>
    </row>
    <row r="1277" spans="1:57" outlineLevel="1" x14ac:dyDescent="0.2">
      <c r="A1277" s="234">
        <f>'Faults data'!A1277</f>
        <v>1260</v>
      </c>
      <c r="B1277" s="320">
        <f>'Faults data'!B1277</f>
        <v>0</v>
      </c>
      <c r="C1277" s="223">
        <f>IFERROR(MATCH('Faults data'!F1277,Lists!$C$11:$C$14,0),0)</f>
        <v>0</v>
      </c>
      <c r="D1277" s="216">
        <f>VALUE('Faults data'!I1277)</f>
        <v>0</v>
      </c>
      <c r="E1277" s="224">
        <f t="shared" si="161"/>
        <v>0</v>
      </c>
      <c r="F1277" s="224">
        <f>'Faults data'!M1277</f>
        <v>0</v>
      </c>
      <c r="G1277" s="224" t="str">
        <f>IF('Faults data'!N1277=$G$17,$G$17,".")</f>
        <v>.</v>
      </c>
      <c r="H1277" s="224" t="str">
        <f>IF(ISNUMBER('Faults data'!L1277),'Faults data'!L1277,".")</f>
        <v>.</v>
      </c>
      <c r="I1277" s="224">
        <f>IF('Faults data'!S1277=Lists!$F$11,0,1)</f>
        <v>1</v>
      </c>
      <c r="J1277" s="240" t="str">
        <f t="shared" si="156"/>
        <v>.</v>
      </c>
      <c r="K1277" s="241"/>
      <c r="L1277" s="230" t="str">
        <f t="shared" si="157"/>
        <v>.</v>
      </c>
      <c r="M1277" s="231" t="str">
        <f t="shared" si="158"/>
        <v>.</v>
      </c>
      <c r="N1277" s="231" t="str">
        <f t="shared" si="159"/>
        <v>.</v>
      </c>
      <c r="O1277" s="231" t="str">
        <f t="shared" si="160"/>
        <v>.</v>
      </c>
      <c r="P1277" s="232" t="str">
        <f t="shared" si="162"/>
        <v>.</v>
      </c>
      <c r="Q1277" s="233" t="str">
        <f t="shared" si="163"/>
        <v>.</v>
      </c>
      <c r="R1277" s="140"/>
      <c r="S1277" s="140"/>
      <c r="T1277" s="140"/>
      <c r="U1277" s="140"/>
      <c r="V1277" s="140"/>
      <c r="W1277" s="140"/>
      <c r="X1277" s="140"/>
      <c r="Y1277" s="140"/>
      <c r="Z1277" s="140"/>
      <c r="AA1277" s="140"/>
      <c r="AB1277" s="140"/>
      <c r="AC1277" s="140"/>
      <c r="AD1277" s="140"/>
      <c r="AE1277" s="140"/>
      <c r="AF1277" s="140"/>
      <c r="AG1277" s="140"/>
      <c r="AH1277" s="140"/>
      <c r="AI1277" s="140"/>
      <c r="AJ1277" s="140"/>
      <c r="AK1277" s="140"/>
      <c r="AL1277" s="140"/>
      <c r="AM1277" s="140"/>
      <c r="AN1277" s="140"/>
      <c r="AO1277" s="140"/>
      <c r="AP1277" s="140"/>
      <c r="AQ1277" s="140"/>
      <c r="AR1277" s="140"/>
      <c r="AS1277" s="140"/>
      <c r="AT1277" s="140"/>
      <c r="AU1277" s="140"/>
      <c r="AV1277" s="140"/>
      <c r="AW1277" s="140"/>
      <c r="AX1277" s="140"/>
      <c r="AY1277" s="140"/>
      <c r="AZ1277" s="140"/>
      <c r="BA1277" s="140"/>
      <c r="BB1277" s="140"/>
      <c r="BC1277" s="140"/>
      <c r="BD1277" s="140"/>
      <c r="BE1277" s="140"/>
    </row>
    <row r="1278" spans="1:57" outlineLevel="1" x14ac:dyDescent="0.2">
      <c r="A1278" s="234">
        <f>'Faults data'!A1278</f>
        <v>1261</v>
      </c>
      <c r="B1278" s="320">
        <f>'Faults data'!B1278</f>
        <v>0</v>
      </c>
      <c r="C1278" s="223">
        <f>IFERROR(MATCH('Faults data'!F1278,Lists!$C$11:$C$14,0),0)</f>
        <v>0</v>
      </c>
      <c r="D1278" s="216">
        <f>VALUE('Faults data'!I1278)</f>
        <v>0</v>
      </c>
      <c r="E1278" s="224">
        <f t="shared" si="161"/>
        <v>0</v>
      </c>
      <c r="F1278" s="224">
        <f>'Faults data'!M1278</f>
        <v>0</v>
      </c>
      <c r="G1278" s="224" t="str">
        <f>IF('Faults data'!N1278=$G$17,$G$17,".")</f>
        <v>.</v>
      </c>
      <c r="H1278" s="224" t="str">
        <f>IF(ISNUMBER('Faults data'!L1278),'Faults data'!L1278,".")</f>
        <v>.</v>
      </c>
      <c r="I1278" s="224">
        <f>IF('Faults data'!S1278=Lists!$F$11,0,1)</f>
        <v>1</v>
      </c>
      <c r="J1278" s="240" t="str">
        <f t="shared" si="156"/>
        <v>.</v>
      </c>
      <c r="K1278" s="241"/>
      <c r="L1278" s="230" t="str">
        <f t="shared" si="157"/>
        <v>.</v>
      </c>
      <c r="M1278" s="231" t="str">
        <f t="shared" si="158"/>
        <v>.</v>
      </c>
      <c r="N1278" s="231" t="str">
        <f t="shared" si="159"/>
        <v>.</v>
      </c>
      <c r="O1278" s="231" t="str">
        <f t="shared" si="160"/>
        <v>.</v>
      </c>
      <c r="P1278" s="232" t="str">
        <f t="shared" si="162"/>
        <v>.</v>
      </c>
      <c r="Q1278" s="233" t="str">
        <f t="shared" si="163"/>
        <v>.</v>
      </c>
      <c r="R1278" s="140"/>
      <c r="S1278" s="140"/>
      <c r="T1278" s="140"/>
      <c r="U1278" s="140"/>
      <c r="V1278" s="140"/>
      <c r="W1278" s="140"/>
      <c r="X1278" s="140"/>
      <c r="Y1278" s="140"/>
      <c r="Z1278" s="140"/>
      <c r="AA1278" s="140"/>
      <c r="AB1278" s="140"/>
      <c r="AC1278" s="140"/>
      <c r="AD1278" s="140"/>
      <c r="AE1278" s="140"/>
      <c r="AF1278" s="140"/>
      <c r="AG1278" s="140"/>
      <c r="AH1278" s="140"/>
      <c r="AI1278" s="140"/>
      <c r="AJ1278" s="140"/>
      <c r="AK1278" s="140"/>
      <c r="AL1278" s="140"/>
      <c r="AM1278" s="140"/>
      <c r="AN1278" s="140"/>
      <c r="AO1278" s="140"/>
      <c r="AP1278" s="140"/>
      <c r="AQ1278" s="140"/>
      <c r="AR1278" s="140"/>
      <c r="AS1278" s="140"/>
      <c r="AT1278" s="140"/>
      <c r="AU1278" s="140"/>
      <c r="AV1278" s="140"/>
      <c r="AW1278" s="140"/>
      <c r="AX1278" s="140"/>
      <c r="AY1278" s="140"/>
      <c r="AZ1278" s="140"/>
      <c r="BA1278" s="140"/>
      <c r="BB1278" s="140"/>
      <c r="BC1278" s="140"/>
      <c r="BD1278" s="140"/>
      <c r="BE1278" s="140"/>
    </row>
    <row r="1279" spans="1:57" outlineLevel="1" x14ac:dyDescent="0.2">
      <c r="A1279" s="234">
        <f>'Faults data'!A1279</f>
        <v>1262</v>
      </c>
      <c r="B1279" s="320">
        <f>'Faults data'!B1279</f>
        <v>0</v>
      </c>
      <c r="C1279" s="223">
        <f>IFERROR(MATCH('Faults data'!F1279,Lists!$C$11:$C$14,0),0)</f>
        <v>0</v>
      </c>
      <c r="D1279" s="216">
        <f>VALUE('Faults data'!I1279)</f>
        <v>0</v>
      </c>
      <c r="E1279" s="224">
        <f t="shared" si="161"/>
        <v>0</v>
      </c>
      <c r="F1279" s="224">
        <f>'Faults data'!M1279</f>
        <v>0</v>
      </c>
      <c r="G1279" s="224" t="str">
        <f>IF('Faults data'!N1279=$G$17,$G$17,".")</f>
        <v>.</v>
      </c>
      <c r="H1279" s="224" t="str">
        <f>IF(ISNUMBER('Faults data'!L1279),'Faults data'!L1279,".")</f>
        <v>.</v>
      </c>
      <c r="I1279" s="224">
        <f>IF('Faults data'!S1279=Lists!$F$11,0,1)</f>
        <v>1</v>
      </c>
      <c r="J1279" s="240" t="str">
        <f t="shared" si="156"/>
        <v>.</v>
      </c>
      <c r="K1279" s="241"/>
      <c r="L1279" s="230" t="str">
        <f t="shared" si="157"/>
        <v>.</v>
      </c>
      <c r="M1279" s="231" t="str">
        <f t="shared" si="158"/>
        <v>.</v>
      </c>
      <c r="N1279" s="231" t="str">
        <f t="shared" si="159"/>
        <v>.</v>
      </c>
      <c r="O1279" s="231" t="str">
        <f t="shared" si="160"/>
        <v>.</v>
      </c>
      <c r="P1279" s="232" t="str">
        <f t="shared" si="162"/>
        <v>.</v>
      </c>
      <c r="Q1279" s="233" t="str">
        <f t="shared" si="163"/>
        <v>.</v>
      </c>
      <c r="R1279" s="140"/>
      <c r="S1279" s="140"/>
      <c r="T1279" s="140"/>
      <c r="U1279" s="140"/>
      <c r="V1279" s="140"/>
      <c r="W1279" s="140"/>
      <c r="X1279" s="140"/>
      <c r="Y1279" s="140"/>
      <c r="Z1279" s="140"/>
      <c r="AA1279" s="140"/>
      <c r="AB1279" s="140"/>
      <c r="AC1279" s="140"/>
      <c r="AD1279" s="140"/>
      <c r="AE1279" s="140"/>
      <c r="AF1279" s="140"/>
      <c r="AG1279" s="140"/>
      <c r="AH1279" s="140"/>
      <c r="AI1279" s="140"/>
      <c r="AJ1279" s="140"/>
      <c r="AK1279" s="140"/>
      <c r="AL1279" s="140"/>
      <c r="AM1279" s="140"/>
      <c r="AN1279" s="140"/>
      <c r="AO1279" s="140"/>
      <c r="AP1279" s="140"/>
      <c r="AQ1279" s="140"/>
      <c r="AR1279" s="140"/>
      <c r="AS1279" s="140"/>
      <c r="AT1279" s="140"/>
      <c r="AU1279" s="140"/>
      <c r="AV1279" s="140"/>
      <c r="AW1279" s="140"/>
      <c r="AX1279" s="140"/>
      <c r="AY1279" s="140"/>
      <c r="AZ1279" s="140"/>
      <c r="BA1279" s="140"/>
      <c r="BB1279" s="140"/>
      <c r="BC1279" s="140"/>
      <c r="BD1279" s="140"/>
      <c r="BE1279" s="140"/>
    </row>
    <row r="1280" spans="1:57" outlineLevel="1" x14ac:dyDescent="0.2">
      <c r="A1280" s="234">
        <f>'Faults data'!A1280</f>
        <v>1263</v>
      </c>
      <c r="B1280" s="320">
        <f>'Faults data'!B1280</f>
        <v>0</v>
      </c>
      <c r="C1280" s="223">
        <f>IFERROR(MATCH('Faults data'!F1280,Lists!$C$11:$C$14,0),0)</f>
        <v>0</v>
      </c>
      <c r="D1280" s="216">
        <f>VALUE('Faults data'!I1280)</f>
        <v>0</v>
      </c>
      <c r="E1280" s="224">
        <f t="shared" si="161"/>
        <v>0</v>
      </c>
      <c r="F1280" s="224">
        <f>'Faults data'!M1280</f>
        <v>0</v>
      </c>
      <c r="G1280" s="224" t="str">
        <f>IF('Faults data'!N1280=$G$17,$G$17,".")</f>
        <v>.</v>
      </c>
      <c r="H1280" s="224" t="str">
        <f>IF(ISNUMBER('Faults data'!L1280),'Faults data'!L1280,".")</f>
        <v>.</v>
      </c>
      <c r="I1280" s="224">
        <f>IF('Faults data'!S1280=Lists!$F$11,0,1)</f>
        <v>1</v>
      </c>
      <c r="J1280" s="240" t="str">
        <f t="shared" si="156"/>
        <v>.</v>
      </c>
      <c r="K1280" s="241"/>
      <c r="L1280" s="230" t="str">
        <f t="shared" si="157"/>
        <v>.</v>
      </c>
      <c r="M1280" s="231" t="str">
        <f t="shared" si="158"/>
        <v>.</v>
      </c>
      <c r="N1280" s="231" t="str">
        <f t="shared" si="159"/>
        <v>.</v>
      </c>
      <c r="O1280" s="231" t="str">
        <f t="shared" si="160"/>
        <v>.</v>
      </c>
      <c r="P1280" s="232" t="str">
        <f t="shared" si="162"/>
        <v>.</v>
      </c>
      <c r="Q1280" s="233" t="str">
        <f t="shared" si="163"/>
        <v>.</v>
      </c>
      <c r="R1280" s="140"/>
      <c r="S1280" s="140"/>
      <c r="T1280" s="140"/>
      <c r="U1280" s="140"/>
      <c r="V1280" s="140"/>
      <c r="W1280" s="140"/>
      <c r="X1280" s="140"/>
      <c r="Y1280" s="140"/>
      <c r="Z1280" s="140"/>
      <c r="AA1280" s="140"/>
      <c r="AB1280" s="140"/>
      <c r="AC1280" s="140"/>
      <c r="AD1280" s="140"/>
      <c r="AE1280" s="140"/>
      <c r="AF1280" s="140"/>
      <c r="AG1280" s="140"/>
      <c r="AH1280" s="140"/>
      <c r="AI1280" s="140"/>
      <c r="AJ1280" s="140"/>
      <c r="AK1280" s="140"/>
      <c r="AL1280" s="140"/>
      <c r="AM1280" s="140"/>
      <c r="AN1280" s="140"/>
      <c r="AO1280" s="140"/>
      <c r="AP1280" s="140"/>
      <c r="AQ1280" s="140"/>
      <c r="AR1280" s="140"/>
      <c r="AS1280" s="140"/>
      <c r="AT1280" s="140"/>
      <c r="AU1280" s="140"/>
      <c r="AV1280" s="140"/>
      <c r="AW1280" s="140"/>
      <c r="AX1280" s="140"/>
      <c r="AY1280" s="140"/>
      <c r="AZ1280" s="140"/>
      <c r="BA1280" s="140"/>
      <c r="BB1280" s="140"/>
      <c r="BC1280" s="140"/>
      <c r="BD1280" s="140"/>
      <c r="BE1280" s="140"/>
    </row>
    <row r="1281" spans="1:57" outlineLevel="1" x14ac:dyDescent="0.2">
      <c r="A1281" s="234">
        <f>'Faults data'!A1281</f>
        <v>1264</v>
      </c>
      <c r="B1281" s="320">
        <f>'Faults data'!B1281</f>
        <v>0</v>
      </c>
      <c r="C1281" s="223">
        <f>IFERROR(MATCH('Faults data'!F1281,Lists!$C$11:$C$14,0),0)</f>
        <v>0</v>
      </c>
      <c r="D1281" s="216">
        <f>VALUE('Faults data'!I1281)</f>
        <v>0</v>
      </c>
      <c r="E1281" s="224">
        <f t="shared" si="161"/>
        <v>0</v>
      </c>
      <c r="F1281" s="224">
        <f>'Faults data'!M1281</f>
        <v>0</v>
      </c>
      <c r="G1281" s="224" t="str">
        <f>IF('Faults data'!N1281=$G$17,$G$17,".")</f>
        <v>.</v>
      </c>
      <c r="H1281" s="224" t="str">
        <f>IF(ISNUMBER('Faults data'!L1281),'Faults data'!L1281,".")</f>
        <v>.</v>
      </c>
      <c r="I1281" s="224">
        <f>IF('Faults data'!S1281=Lists!$F$11,0,1)</f>
        <v>1</v>
      </c>
      <c r="J1281" s="240" t="str">
        <f t="shared" si="156"/>
        <v>.</v>
      </c>
      <c r="K1281" s="241"/>
      <c r="L1281" s="230" t="str">
        <f t="shared" si="157"/>
        <v>.</v>
      </c>
      <c r="M1281" s="231" t="str">
        <f t="shared" si="158"/>
        <v>.</v>
      </c>
      <c r="N1281" s="231" t="str">
        <f t="shared" si="159"/>
        <v>.</v>
      </c>
      <c r="O1281" s="231" t="str">
        <f t="shared" si="160"/>
        <v>.</v>
      </c>
      <c r="P1281" s="232" t="str">
        <f t="shared" si="162"/>
        <v>.</v>
      </c>
      <c r="Q1281" s="233" t="str">
        <f t="shared" si="163"/>
        <v>.</v>
      </c>
      <c r="R1281" s="140"/>
      <c r="S1281" s="140"/>
      <c r="T1281" s="140"/>
      <c r="U1281" s="140"/>
      <c r="V1281" s="140"/>
      <c r="W1281" s="140"/>
      <c r="X1281" s="140"/>
      <c r="Y1281" s="140"/>
      <c r="Z1281" s="140"/>
      <c r="AA1281" s="140"/>
      <c r="AB1281" s="140"/>
      <c r="AC1281" s="140"/>
      <c r="AD1281" s="140"/>
      <c r="AE1281" s="140"/>
      <c r="AF1281" s="140"/>
      <c r="AG1281" s="140"/>
      <c r="AH1281" s="140"/>
      <c r="AI1281" s="140"/>
      <c r="AJ1281" s="140"/>
      <c r="AK1281" s="140"/>
      <c r="AL1281" s="140"/>
      <c r="AM1281" s="140"/>
      <c r="AN1281" s="140"/>
      <c r="AO1281" s="140"/>
      <c r="AP1281" s="140"/>
      <c r="AQ1281" s="140"/>
      <c r="AR1281" s="140"/>
      <c r="AS1281" s="140"/>
      <c r="AT1281" s="140"/>
      <c r="AU1281" s="140"/>
      <c r="AV1281" s="140"/>
      <c r="AW1281" s="140"/>
      <c r="AX1281" s="140"/>
      <c r="AY1281" s="140"/>
      <c r="AZ1281" s="140"/>
      <c r="BA1281" s="140"/>
      <c r="BB1281" s="140"/>
      <c r="BC1281" s="140"/>
      <c r="BD1281" s="140"/>
      <c r="BE1281" s="140"/>
    </row>
    <row r="1282" spans="1:57" outlineLevel="1" x14ac:dyDescent="0.2">
      <c r="A1282" s="234">
        <f>'Faults data'!A1282</f>
        <v>1265</v>
      </c>
      <c r="B1282" s="320">
        <f>'Faults data'!B1282</f>
        <v>0</v>
      </c>
      <c r="C1282" s="223">
        <f>IFERROR(MATCH('Faults data'!F1282,Lists!$C$11:$C$14,0),0)</f>
        <v>0</v>
      </c>
      <c r="D1282" s="216">
        <f>VALUE('Faults data'!I1282)</f>
        <v>0</v>
      </c>
      <c r="E1282" s="224">
        <f t="shared" si="161"/>
        <v>0</v>
      </c>
      <c r="F1282" s="224">
        <f>'Faults data'!M1282</f>
        <v>0</v>
      </c>
      <c r="G1282" s="224" t="str">
        <f>IF('Faults data'!N1282=$G$17,$G$17,".")</f>
        <v>.</v>
      </c>
      <c r="H1282" s="224" t="str">
        <f>IF(ISNUMBER('Faults data'!L1282),'Faults data'!L1282,".")</f>
        <v>.</v>
      </c>
      <c r="I1282" s="224">
        <f>IF('Faults data'!S1282=Lists!$F$11,0,1)</f>
        <v>1</v>
      </c>
      <c r="J1282" s="240" t="str">
        <f t="shared" si="156"/>
        <v>.</v>
      </c>
      <c r="K1282" s="241"/>
      <c r="L1282" s="230" t="str">
        <f t="shared" si="157"/>
        <v>.</v>
      </c>
      <c r="M1282" s="231" t="str">
        <f t="shared" si="158"/>
        <v>.</v>
      </c>
      <c r="N1282" s="231" t="str">
        <f t="shared" si="159"/>
        <v>.</v>
      </c>
      <c r="O1282" s="231" t="str">
        <f t="shared" si="160"/>
        <v>.</v>
      </c>
      <c r="P1282" s="232" t="str">
        <f t="shared" si="162"/>
        <v>.</v>
      </c>
      <c r="Q1282" s="233" t="str">
        <f t="shared" si="163"/>
        <v>.</v>
      </c>
      <c r="R1282" s="140"/>
      <c r="S1282" s="140"/>
      <c r="T1282" s="140"/>
      <c r="U1282" s="140"/>
      <c r="V1282" s="140"/>
      <c r="W1282" s="140"/>
      <c r="X1282" s="140"/>
      <c r="Y1282" s="140"/>
      <c r="Z1282" s="140"/>
      <c r="AA1282" s="140"/>
      <c r="AB1282" s="140"/>
      <c r="AC1282" s="140"/>
      <c r="AD1282" s="140"/>
      <c r="AE1282" s="140"/>
      <c r="AF1282" s="140"/>
      <c r="AG1282" s="140"/>
      <c r="AH1282" s="140"/>
      <c r="AI1282" s="140"/>
      <c r="AJ1282" s="140"/>
      <c r="AK1282" s="140"/>
      <c r="AL1282" s="140"/>
      <c r="AM1282" s="140"/>
      <c r="AN1282" s="140"/>
      <c r="AO1282" s="140"/>
      <c r="AP1282" s="140"/>
      <c r="AQ1282" s="140"/>
      <c r="AR1282" s="140"/>
      <c r="AS1282" s="140"/>
      <c r="AT1282" s="140"/>
      <c r="AU1282" s="140"/>
      <c r="AV1282" s="140"/>
      <c r="AW1282" s="140"/>
      <c r="AX1282" s="140"/>
      <c r="AY1282" s="140"/>
      <c r="AZ1282" s="140"/>
      <c r="BA1282" s="140"/>
      <c r="BB1282" s="140"/>
      <c r="BC1282" s="140"/>
      <c r="BD1282" s="140"/>
      <c r="BE1282" s="140"/>
    </row>
    <row r="1283" spans="1:57" outlineLevel="1" x14ac:dyDescent="0.2">
      <c r="A1283" s="234">
        <f>'Faults data'!A1283</f>
        <v>1266</v>
      </c>
      <c r="B1283" s="320">
        <f>'Faults data'!B1283</f>
        <v>0</v>
      </c>
      <c r="C1283" s="223">
        <f>IFERROR(MATCH('Faults data'!F1283,Lists!$C$11:$C$14,0),0)</f>
        <v>0</v>
      </c>
      <c r="D1283" s="216">
        <f>VALUE('Faults data'!I1283)</f>
        <v>0</v>
      </c>
      <c r="E1283" s="224">
        <f t="shared" si="161"/>
        <v>0</v>
      </c>
      <c r="F1283" s="224">
        <f>'Faults data'!M1283</f>
        <v>0</v>
      </c>
      <c r="G1283" s="224" t="str">
        <f>IF('Faults data'!N1283=$G$17,$G$17,".")</f>
        <v>.</v>
      </c>
      <c r="H1283" s="224" t="str">
        <f>IF(ISNUMBER('Faults data'!L1283),'Faults data'!L1283,".")</f>
        <v>.</v>
      </c>
      <c r="I1283" s="224">
        <f>IF('Faults data'!S1283=Lists!$F$11,0,1)</f>
        <v>1</v>
      </c>
      <c r="J1283" s="240" t="str">
        <f t="shared" si="156"/>
        <v>.</v>
      </c>
      <c r="K1283" s="241"/>
      <c r="L1283" s="230" t="str">
        <f t="shared" si="157"/>
        <v>.</v>
      </c>
      <c r="M1283" s="231" t="str">
        <f t="shared" si="158"/>
        <v>.</v>
      </c>
      <c r="N1283" s="231" t="str">
        <f t="shared" si="159"/>
        <v>.</v>
      </c>
      <c r="O1283" s="231" t="str">
        <f t="shared" si="160"/>
        <v>.</v>
      </c>
      <c r="P1283" s="232" t="str">
        <f t="shared" si="162"/>
        <v>.</v>
      </c>
      <c r="Q1283" s="233" t="str">
        <f t="shared" si="163"/>
        <v>.</v>
      </c>
      <c r="R1283" s="140"/>
      <c r="S1283" s="140"/>
      <c r="T1283" s="140"/>
      <c r="U1283" s="140"/>
      <c r="V1283" s="140"/>
      <c r="W1283" s="140"/>
      <c r="X1283" s="140"/>
      <c r="Y1283" s="140"/>
      <c r="Z1283" s="140"/>
      <c r="AA1283" s="140"/>
      <c r="AB1283" s="140"/>
      <c r="AC1283" s="140"/>
      <c r="AD1283" s="140"/>
      <c r="AE1283" s="140"/>
      <c r="AF1283" s="140"/>
      <c r="AG1283" s="140"/>
      <c r="AH1283" s="140"/>
      <c r="AI1283" s="140"/>
      <c r="AJ1283" s="140"/>
      <c r="AK1283" s="140"/>
      <c r="AL1283" s="140"/>
      <c r="AM1283" s="140"/>
      <c r="AN1283" s="140"/>
      <c r="AO1283" s="140"/>
      <c r="AP1283" s="140"/>
      <c r="AQ1283" s="140"/>
      <c r="AR1283" s="140"/>
      <c r="AS1283" s="140"/>
      <c r="AT1283" s="140"/>
      <c r="AU1283" s="140"/>
      <c r="AV1283" s="140"/>
      <c r="AW1283" s="140"/>
      <c r="AX1283" s="140"/>
      <c r="AY1283" s="140"/>
      <c r="AZ1283" s="140"/>
      <c r="BA1283" s="140"/>
      <c r="BB1283" s="140"/>
      <c r="BC1283" s="140"/>
      <c r="BD1283" s="140"/>
      <c r="BE1283" s="140"/>
    </row>
    <row r="1284" spans="1:57" outlineLevel="1" x14ac:dyDescent="0.2">
      <c r="A1284" s="234">
        <f>'Faults data'!A1284</f>
        <v>1267</v>
      </c>
      <c r="B1284" s="320">
        <f>'Faults data'!B1284</f>
        <v>0</v>
      </c>
      <c r="C1284" s="223">
        <f>IFERROR(MATCH('Faults data'!F1284,Lists!$C$11:$C$14,0),0)</f>
        <v>0</v>
      </c>
      <c r="D1284" s="216">
        <f>VALUE('Faults data'!I1284)</f>
        <v>0</v>
      </c>
      <c r="E1284" s="224">
        <f t="shared" si="161"/>
        <v>0</v>
      </c>
      <c r="F1284" s="224">
        <f>'Faults data'!M1284</f>
        <v>0</v>
      </c>
      <c r="G1284" s="224" t="str">
        <f>IF('Faults data'!N1284=$G$17,$G$17,".")</f>
        <v>.</v>
      </c>
      <c r="H1284" s="224" t="str">
        <f>IF(ISNUMBER('Faults data'!L1284),'Faults data'!L1284,".")</f>
        <v>.</v>
      </c>
      <c r="I1284" s="224">
        <f>IF('Faults data'!S1284=Lists!$F$11,0,1)</f>
        <v>1</v>
      </c>
      <c r="J1284" s="240" t="str">
        <f t="shared" si="156"/>
        <v>.</v>
      </c>
      <c r="K1284" s="241"/>
      <c r="L1284" s="230" t="str">
        <f t="shared" si="157"/>
        <v>.</v>
      </c>
      <c r="M1284" s="231" t="str">
        <f t="shared" si="158"/>
        <v>.</v>
      </c>
      <c r="N1284" s="231" t="str">
        <f t="shared" si="159"/>
        <v>.</v>
      </c>
      <c r="O1284" s="231" t="str">
        <f t="shared" si="160"/>
        <v>.</v>
      </c>
      <c r="P1284" s="232" t="str">
        <f t="shared" si="162"/>
        <v>.</v>
      </c>
      <c r="Q1284" s="233" t="str">
        <f t="shared" si="163"/>
        <v>.</v>
      </c>
      <c r="R1284" s="140"/>
      <c r="S1284" s="140"/>
      <c r="T1284" s="140"/>
      <c r="U1284" s="140"/>
      <c r="V1284" s="140"/>
      <c r="W1284" s="140"/>
      <c r="X1284" s="140"/>
      <c r="Y1284" s="140"/>
      <c r="Z1284" s="140"/>
      <c r="AA1284" s="140"/>
      <c r="AB1284" s="140"/>
      <c r="AC1284" s="140"/>
      <c r="AD1284" s="140"/>
      <c r="AE1284" s="140"/>
      <c r="AF1284" s="140"/>
      <c r="AG1284" s="140"/>
      <c r="AH1284" s="140"/>
      <c r="AI1284" s="140"/>
      <c r="AJ1284" s="140"/>
      <c r="AK1284" s="140"/>
      <c r="AL1284" s="140"/>
      <c r="AM1284" s="140"/>
      <c r="AN1284" s="140"/>
      <c r="AO1284" s="140"/>
      <c r="AP1284" s="140"/>
      <c r="AQ1284" s="140"/>
      <c r="AR1284" s="140"/>
      <c r="AS1284" s="140"/>
      <c r="AT1284" s="140"/>
      <c r="AU1284" s="140"/>
      <c r="AV1284" s="140"/>
      <c r="AW1284" s="140"/>
      <c r="AX1284" s="140"/>
      <c r="AY1284" s="140"/>
      <c r="AZ1284" s="140"/>
      <c r="BA1284" s="140"/>
      <c r="BB1284" s="140"/>
      <c r="BC1284" s="140"/>
      <c r="BD1284" s="140"/>
      <c r="BE1284" s="140"/>
    </row>
    <row r="1285" spans="1:57" outlineLevel="1" x14ac:dyDescent="0.2">
      <c r="A1285" s="234">
        <f>'Faults data'!A1285</f>
        <v>1268</v>
      </c>
      <c r="B1285" s="320">
        <f>'Faults data'!B1285</f>
        <v>0</v>
      </c>
      <c r="C1285" s="223">
        <f>IFERROR(MATCH('Faults data'!F1285,Lists!$C$11:$C$14,0),0)</f>
        <v>0</v>
      </c>
      <c r="D1285" s="216">
        <f>VALUE('Faults data'!I1285)</f>
        <v>0</v>
      </c>
      <c r="E1285" s="224">
        <f t="shared" si="161"/>
        <v>0</v>
      </c>
      <c r="F1285" s="224">
        <f>'Faults data'!M1285</f>
        <v>0</v>
      </c>
      <c r="G1285" s="224" t="str">
        <f>IF('Faults data'!N1285=$G$17,$G$17,".")</f>
        <v>.</v>
      </c>
      <c r="H1285" s="224" t="str">
        <f>IF(ISNUMBER('Faults data'!L1285),'Faults data'!L1285,".")</f>
        <v>.</v>
      </c>
      <c r="I1285" s="224">
        <f>IF('Faults data'!S1285=Lists!$F$11,0,1)</f>
        <v>1</v>
      </c>
      <c r="J1285" s="240" t="str">
        <f t="shared" si="156"/>
        <v>.</v>
      </c>
      <c r="K1285" s="241"/>
      <c r="L1285" s="230" t="str">
        <f t="shared" si="157"/>
        <v>.</v>
      </c>
      <c r="M1285" s="231" t="str">
        <f t="shared" si="158"/>
        <v>.</v>
      </c>
      <c r="N1285" s="231" t="str">
        <f t="shared" si="159"/>
        <v>.</v>
      </c>
      <c r="O1285" s="231" t="str">
        <f t="shared" si="160"/>
        <v>.</v>
      </c>
      <c r="P1285" s="232" t="str">
        <f t="shared" si="162"/>
        <v>.</v>
      </c>
      <c r="Q1285" s="233" t="str">
        <f t="shared" si="163"/>
        <v>.</v>
      </c>
      <c r="R1285" s="140"/>
      <c r="S1285" s="140"/>
      <c r="T1285" s="140"/>
      <c r="U1285" s="140"/>
      <c r="V1285" s="140"/>
      <c r="W1285" s="140"/>
      <c r="X1285" s="140"/>
      <c r="Y1285" s="140"/>
      <c r="Z1285" s="140"/>
      <c r="AA1285" s="140"/>
      <c r="AB1285" s="140"/>
      <c r="AC1285" s="140"/>
      <c r="AD1285" s="140"/>
      <c r="AE1285" s="140"/>
      <c r="AF1285" s="140"/>
      <c r="AG1285" s="140"/>
      <c r="AH1285" s="140"/>
      <c r="AI1285" s="140"/>
      <c r="AJ1285" s="140"/>
      <c r="AK1285" s="140"/>
      <c r="AL1285" s="140"/>
      <c r="AM1285" s="140"/>
      <c r="AN1285" s="140"/>
      <c r="AO1285" s="140"/>
      <c r="AP1285" s="140"/>
      <c r="AQ1285" s="140"/>
      <c r="AR1285" s="140"/>
      <c r="AS1285" s="140"/>
      <c r="AT1285" s="140"/>
      <c r="AU1285" s="140"/>
      <c r="AV1285" s="140"/>
      <c r="AW1285" s="140"/>
      <c r="AX1285" s="140"/>
      <c r="AY1285" s="140"/>
      <c r="AZ1285" s="140"/>
      <c r="BA1285" s="140"/>
      <c r="BB1285" s="140"/>
      <c r="BC1285" s="140"/>
      <c r="BD1285" s="140"/>
      <c r="BE1285" s="140"/>
    </row>
    <row r="1286" spans="1:57" outlineLevel="1" x14ac:dyDescent="0.2">
      <c r="A1286" s="234">
        <f>'Faults data'!A1286</f>
        <v>1269</v>
      </c>
      <c r="B1286" s="320">
        <f>'Faults data'!B1286</f>
        <v>0</v>
      </c>
      <c r="C1286" s="223">
        <f>IFERROR(MATCH('Faults data'!F1286,Lists!$C$11:$C$14,0),0)</f>
        <v>0</v>
      </c>
      <c r="D1286" s="216">
        <f>VALUE('Faults data'!I1286)</f>
        <v>0</v>
      </c>
      <c r="E1286" s="224">
        <f t="shared" si="161"/>
        <v>0</v>
      </c>
      <c r="F1286" s="224">
        <f>'Faults data'!M1286</f>
        <v>0</v>
      </c>
      <c r="G1286" s="224" t="str">
        <f>IF('Faults data'!N1286=$G$17,$G$17,".")</f>
        <v>.</v>
      </c>
      <c r="H1286" s="224" t="str">
        <f>IF(ISNUMBER('Faults data'!L1286),'Faults data'!L1286,".")</f>
        <v>.</v>
      </c>
      <c r="I1286" s="224">
        <f>IF('Faults data'!S1286=Lists!$F$11,0,1)</f>
        <v>1</v>
      </c>
      <c r="J1286" s="240" t="str">
        <f t="shared" si="156"/>
        <v>.</v>
      </c>
      <c r="K1286" s="241"/>
      <c r="L1286" s="230" t="str">
        <f t="shared" si="157"/>
        <v>.</v>
      </c>
      <c r="M1286" s="231" t="str">
        <f t="shared" si="158"/>
        <v>.</v>
      </c>
      <c r="N1286" s="231" t="str">
        <f t="shared" si="159"/>
        <v>.</v>
      </c>
      <c r="O1286" s="231" t="str">
        <f t="shared" si="160"/>
        <v>.</v>
      </c>
      <c r="P1286" s="232" t="str">
        <f t="shared" si="162"/>
        <v>.</v>
      </c>
      <c r="Q1286" s="233" t="str">
        <f t="shared" si="163"/>
        <v>.</v>
      </c>
      <c r="R1286" s="140"/>
      <c r="S1286" s="140"/>
      <c r="T1286" s="140"/>
      <c r="U1286" s="140"/>
      <c r="V1286" s="140"/>
      <c r="W1286" s="140"/>
      <c r="X1286" s="140"/>
      <c r="Y1286" s="140"/>
      <c r="Z1286" s="140"/>
      <c r="AA1286" s="140"/>
      <c r="AB1286" s="140"/>
      <c r="AC1286" s="140"/>
      <c r="AD1286" s="140"/>
      <c r="AE1286" s="140"/>
      <c r="AF1286" s="140"/>
      <c r="AG1286" s="140"/>
      <c r="AH1286" s="140"/>
      <c r="AI1286" s="140"/>
      <c r="AJ1286" s="140"/>
      <c r="AK1286" s="140"/>
      <c r="AL1286" s="140"/>
      <c r="AM1286" s="140"/>
      <c r="AN1286" s="140"/>
      <c r="AO1286" s="140"/>
      <c r="AP1286" s="140"/>
      <c r="AQ1286" s="140"/>
      <c r="AR1286" s="140"/>
      <c r="AS1286" s="140"/>
      <c r="AT1286" s="140"/>
      <c r="AU1286" s="140"/>
      <c r="AV1286" s="140"/>
      <c r="AW1286" s="140"/>
      <c r="AX1286" s="140"/>
      <c r="AY1286" s="140"/>
      <c r="AZ1286" s="140"/>
      <c r="BA1286" s="140"/>
      <c r="BB1286" s="140"/>
      <c r="BC1286" s="140"/>
      <c r="BD1286" s="140"/>
      <c r="BE1286" s="140"/>
    </row>
    <row r="1287" spans="1:57" outlineLevel="1" x14ac:dyDescent="0.2">
      <c r="A1287" s="234">
        <f>'Faults data'!A1287</f>
        <v>1270</v>
      </c>
      <c r="B1287" s="320">
        <f>'Faults data'!B1287</f>
        <v>0</v>
      </c>
      <c r="C1287" s="223">
        <f>IFERROR(MATCH('Faults data'!F1287,Lists!$C$11:$C$14,0),0)</f>
        <v>0</v>
      </c>
      <c r="D1287" s="216">
        <f>VALUE('Faults data'!I1287)</f>
        <v>0</v>
      </c>
      <c r="E1287" s="224">
        <f t="shared" si="161"/>
        <v>0</v>
      </c>
      <c r="F1287" s="224">
        <f>'Faults data'!M1287</f>
        <v>0</v>
      </c>
      <c r="G1287" s="224" t="str">
        <f>IF('Faults data'!N1287=$G$17,$G$17,".")</f>
        <v>.</v>
      </c>
      <c r="H1287" s="224" t="str">
        <f>IF(ISNUMBER('Faults data'!L1287),'Faults data'!L1287,".")</f>
        <v>.</v>
      </c>
      <c r="I1287" s="224">
        <f>IF('Faults data'!S1287=Lists!$F$11,0,1)</f>
        <v>1</v>
      </c>
      <c r="J1287" s="240" t="str">
        <f t="shared" si="156"/>
        <v>.</v>
      </c>
      <c r="K1287" s="241"/>
      <c r="L1287" s="230" t="str">
        <f t="shared" si="157"/>
        <v>.</v>
      </c>
      <c r="M1287" s="231" t="str">
        <f t="shared" si="158"/>
        <v>.</v>
      </c>
      <c r="N1287" s="231" t="str">
        <f t="shared" si="159"/>
        <v>.</v>
      </c>
      <c r="O1287" s="231" t="str">
        <f t="shared" si="160"/>
        <v>.</v>
      </c>
      <c r="P1287" s="232" t="str">
        <f t="shared" si="162"/>
        <v>.</v>
      </c>
      <c r="Q1287" s="233" t="str">
        <f t="shared" si="163"/>
        <v>.</v>
      </c>
      <c r="R1287" s="140"/>
      <c r="S1287" s="140"/>
      <c r="T1287" s="140"/>
      <c r="U1287" s="140"/>
      <c r="V1287" s="140"/>
      <c r="W1287" s="140"/>
      <c r="X1287" s="140"/>
      <c r="Y1287" s="140"/>
      <c r="Z1287" s="140"/>
      <c r="AA1287" s="140"/>
      <c r="AB1287" s="140"/>
      <c r="AC1287" s="140"/>
      <c r="AD1287" s="140"/>
      <c r="AE1287" s="140"/>
      <c r="AF1287" s="140"/>
      <c r="AG1287" s="140"/>
      <c r="AH1287" s="140"/>
      <c r="AI1287" s="140"/>
      <c r="AJ1287" s="140"/>
      <c r="AK1287" s="140"/>
      <c r="AL1287" s="140"/>
      <c r="AM1287" s="140"/>
      <c r="AN1287" s="140"/>
      <c r="AO1287" s="140"/>
      <c r="AP1287" s="140"/>
      <c r="AQ1287" s="140"/>
      <c r="AR1287" s="140"/>
      <c r="AS1287" s="140"/>
      <c r="AT1287" s="140"/>
      <c r="AU1287" s="140"/>
      <c r="AV1287" s="140"/>
      <c r="AW1287" s="140"/>
      <c r="AX1287" s="140"/>
      <c r="AY1287" s="140"/>
      <c r="AZ1287" s="140"/>
      <c r="BA1287" s="140"/>
      <c r="BB1287" s="140"/>
      <c r="BC1287" s="140"/>
      <c r="BD1287" s="140"/>
      <c r="BE1287" s="140"/>
    </row>
    <row r="1288" spans="1:57" outlineLevel="1" x14ac:dyDescent="0.2">
      <c r="A1288" s="234">
        <f>'Faults data'!A1288</f>
        <v>1271</v>
      </c>
      <c r="B1288" s="320">
        <f>'Faults data'!B1288</f>
        <v>0</v>
      </c>
      <c r="C1288" s="223">
        <f>IFERROR(MATCH('Faults data'!F1288,Lists!$C$11:$C$14,0),0)</f>
        <v>0</v>
      </c>
      <c r="D1288" s="216">
        <f>VALUE('Faults data'!I1288)</f>
        <v>0</v>
      </c>
      <c r="E1288" s="224">
        <f t="shared" si="161"/>
        <v>0</v>
      </c>
      <c r="F1288" s="224">
        <f>'Faults data'!M1288</f>
        <v>0</v>
      </c>
      <c r="G1288" s="224" t="str">
        <f>IF('Faults data'!N1288=$G$17,$G$17,".")</f>
        <v>.</v>
      </c>
      <c r="H1288" s="224" t="str">
        <f>IF(ISNUMBER('Faults data'!L1288),'Faults data'!L1288,".")</f>
        <v>.</v>
      </c>
      <c r="I1288" s="224">
        <f>IF('Faults data'!S1288=Lists!$F$11,0,1)</f>
        <v>1</v>
      </c>
      <c r="J1288" s="240" t="str">
        <f t="shared" si="156"/>
        <v>.</v>
      </c>
      <c r="K1288" s="241"/>
      <c r="L1288" s="230" t="str">
        <f t="shared" si="157"/>
        <v>.</v>
      </c>
      <c r="M1288" s="231" t="str">
        <f t="shared" si="158"/>
        <v>.</v>
      </c>
      <c r="N1288" s="231" t="str">
        <f t="shared" si="159"/>
        <v>.</v>
      </c>
      <c r="O1288" s="231" t="str">
        <f t="shared" si="160"/>
        <v>.</v>
      </c>
      <c r="P1288" s="232" t="str">
        <f t="shared" si="162"/>
        <v>.</v>
      </c>
      <c r="Q1288" s="233" t="str">
        <f t="shared" si="163"/>
        <v>.</v>
      </c>
      <c r="R1288" s="140"/>
      <c r="S1288" s="140"/>
      <c r="T1288" s="140"/>
      <c r="U1288" s="140"/>
      <c r="V1288" s="140"/>
      <c r="W1288" s="140"/>
      <c r="X1288" s="140"/>
      <c r="Y1288" s="140"/>
      <c r="Z1288" s="140"/>
      <c r="AA1288" s="140"/>
      <c r="AB1288" s="140"/>
      <c r="AC1288" s="140"/>
      <c r="AD1288" s="140"/>
      <c r="AE1288" s="140"/>
      <c r="AF1288" s="140"/>
      <c r="AG1288" s="140"/>
      <c r="AH1288" s="140"/>
      <c r="AI1288" s="140"/>
      <c r="AJ1288" s="140"/>
      <c r="AK1288" s="140"/>
      <c r="AL1288" s="140"/>
      <c r="AM1288" s="140"/>
      <c r="AN1288" s="140"/>
      <c r="AO1288" s="140"/>
      <c r="AP1288" s="140"/>
      <c r="AQ1288" s="140"/>
      <c r="AR1288" s="140"/>
      <c r="AS1288" s="140"/>
      <c r="AT1288" s="140"/>
      <c r="AU1288" s="140"/>
      <c r="AV1288" s="140"/>
      <c r="AW1288" s="140"/>
      <c r="AX1288" s="140"/>
      <c r="AY1288" s="140"/>
      <c r="AZ1288" s="140"/>
      <c r="BA1288" s="140"/>
      <c r="BB1288" s="140"/>
      <c r="BC1288" s="140"/>
      <c r="BD1288" s="140"/>
      <c r="BE1288" s="140"/>
    </row>
    <row r="1289" spans="1:57" outlineLevel="1" x14ac:dyDescent="0.2">
      <c r="A1289" s="234">
        <f>'Faults data'!A1289</f>
        <v>1272</v>
      </c>
      <c r="B1289" s="320">
        <f>'Faults data'!B1289</f>
        <v>0</v>
      </c>
      <c r="C1289" s="223">
        <f>IFERROR(MATCH('Faults data'!F1289,Lists!$C$11:$C$14,0),0)</f>
        <v>0</v>
      </c>
      <c r="D1289" s="216">
        <f>VALUE('Faults data'!I1289)</f>
        <v>0</v>
      </c>
      <c r="E1289" s="224">
        <f t="shared" si="161"/>
        <v>0</v>
      </c>
      <c r="F1289" s="224">
        <f>'Faults data'!M1289</f>
        <v>0</v>
      </c>
      <c r="G1289" s="224" t="str">
        <f>IF('Faults data'!N1289=$G$17,$G$17,".")</f>
        <v>.</v>
      </c>
      <c r="H1289" s="224" t="str">
        <f>IF(ISNUMBER('Faults data'!L1289),'Faults data'!L1289,".")</f>
        <v>.</v>
      </c>
      <c r="I1289" s="224">
        <f>IF('Faults data'!S1289=Lists!$F$11,0,1)</f>
        <v>1</v>
      </c>
      <c r="J1289" s="240" t="str">
        <f t="shared" si="156"/>
        <v>.</v>
      </c>
      <c r="K1289" s="241"/>
      <c r="L1289" s="230" t="str">
        <f t="shared" si="157"/>
        <v>.</v>
      </c>
      <c r="M1289" s="231" t="str">
        <f t="shared" si="158"/>
        <v>.</v>
      </c>
      <c r="N1289" s="231" t="str">
        <f t="shared" si="159"/>
        <v>.</v>
      </c>
      <c r="O1289" s="231" t="str">
        <f t="shared" si="160"/>
        <v>.</v>
      </c>
      <c r="P1289" s="232" t="str">
        <f t="shared" si="162"/>
        <v>.</v>
      </c>
      <c r="Q1289" s="233" t="str">
        <f t="shared" si="163"/>
        <v>.</v>
      </c>
      <c r="R1289" s="140"/>
      <c r="S1289" s="140"/>
      <c r="T1289" s="140"/>
      <c r="U1289" s="140"/>
      <c r="V1289" s="140"/>
      <c r="W1289" s="140"/>
      <c r="X1289" s="140"/>
      <c r="Y1289" s="140"/>
      <c r="Z1289" s="140"/>
      <c r="AA1289" s="140"/>
      <c r="AB1289" s="140"/>
      <c r="AC1289" s="140"/>
      <c r="AD1289" s="140"/>
      <c r="AE1289" s="140"/>
      <c r="AF1289" s="140"/>
      <c r="AG1289" s="140"/>
      <c r="AH1289" s="140"/>
      <c r="AI1289" s="140"/>
      <c r="AJ1289" s="140"/>
      <c r="AK1289" s="140"/>
      <c r="AL1289" s="140"/>
      <c r="AM1289" s="140"/>
      <c r="AN1289" s="140"/>
      <c r="AO1289" s="140"/>
      <c r="AP1289" s="140"/>
      <c r="AQ1289" s="140"/>
      <c r="AR1289" s="140"/>
      <c r="AS1289" s="140"/>
      <c r="AT1289" s="140"/>
      <c r="AU1289" s="140"/>
      <c r="AV1289" s="140"/>
      <c r="AW1289" s="140"/>
      <c r="AX1289" s="140"/>
      <c r="AY1289" s="140"/>
      <c r="AZ1289" s="140"/>
      <c r="BA1289" s="140"/>
      <c r="BB1289" s="140"/>
      <c r="BC1289" s="140"/>
      <c r="BD1289" s="140"/>
      <c r="BE1289" s="140"/>
    </row>
    <row r="1290" spans="1:57" outlineLevel="1" x14ac:dyDescent="0.2">
      <c r="A1290" s="234">
        <f>'Faults data'!A1290</f>
        <v>1273</v>
      </c>
      <c r="B1290" s="320">
        <f>'Faults data'!B1290</f>
        <v>0</v>
      </c>
      <c r="C1290" s="223">
        <f>IFERROR(MATCH('Faults data'!F1290,Lists!$C$11:$C$14,0),0)</f>
        <v>0</v>
      </c>
      <c r="D1290" s="216">
        <f>VALUE('Faults data'!I1290)</f>
        <v>0</v>
      </c>
      <c r="E1290" s="224">
        <f t="shared" si="161"/>
        <v>0</v>
      </c>
      <c r="F1290" s="224">
        <f>'Faults data'!M1290</f>
        <v>0</v>
      </c>
      <c r="G1290" s="224" t="str">
        <f>IF('Faults data'!N1290=$G$17,$G$17,".")</f>
        <v>.</v>
      </c>
      <c r="H1290" s="224" t="str">
        <f>IF(ISNUMBER('Faults data'!L1290),'Faults data'!L1290,".")</f>
        <v>.</v>
      </c>
      <c r="I1290" s="224">
        <f>IF('Faults data'!S1290=Lists!$F$11,0,1)</f>
        <v>1</v>
      </c>
      <c r="J1290" s="240" t="str">
        <f t="shared" si="156"/>
        <v>.</v>
      </c>
      <c r="K1290" s="241"/>
      <c r="L1290" s="230" t="str">
        <f t="shared" si="157"/>
        <v>.</v>
      </c>
      <c r="M1290" s="231" t="str">
        <f t="shared" si="158"/>
        <v>.</v>
      </c>
      <c r="N1290" s="231" t="str">
        <f t="shared" si="159"/>
        <v>.</v>
      </c>
      <c r="O1290" s="231" t="str">
        <f t="shared" si="160"/>
        <v>.</v>
      </c>
      <c r="P1290" s="232" t="str">
        <f t="shared" si="162"/>
        <v>.</v>
      </c>
      <c r="Q1290" s="233" t="str">
        <f t="shared" si="163"/>
        <v>.</v>
      </c>
      <c r="R1290" s="140"/>
      <c r="S1290" s="140"/>
      <c r="T1290" s="140"/>
      <c r="U1290" s="140"/>
      <c r="V1290" s="140"/>
      <c r="W1290" s="140"/>
      <c r="X1290" s="140"/>
      <c r="Y1290" s="140"/>
      <c r="Z1290" s="140"/>
      <c r="AA1290" s="140"/>
      <c r="AB1290" s="140"/>
      <c r="AC1290" s="140"/>
      <c r="AD1290" s="140"/>
      <c r="AE1290" s="140"/>
      <c r="AF1290" s="140"/>
      <c r="AG1290" s="140"/>
      <c r="AH1290" s="140"/>
      <c r="AI1290" s="140"/>
      <c r="AJ1290" s="140"/>
      <c r="AK1290" s="140"/>
      <c r="AL1290" s="140"/>
      <c r="AM1290" s="140"/>
      <c r="AN1290" s="140"/>
      <c r="AO1290" s="140"/>
      <c r="AP1290" s="140"/>
      <c r="AQ1290" s="140"/>
      <c r="AR1290" s="140"/>
      <c r="AS1290" s="140"/>
      <c r="AT1290" s="140"/>
      <c r="AU1290" s="140"/>
      <c r="AV1290" s="140"/>
      <c r="AW1290" s="140"/>
      <c r="AX1290" s="140"/>
      <c r="AY1290" s="140"/>
      <c r="AZ1290" s="140"/>
      <c r="BA1290" s="140"/>
      <c r="BB1290" s="140"/>
      <c r="BC1290" s="140"/>
      <c r="BD1290" s="140"/>
      <c r="BE1290" s="140"/>
    </row>
    <row r="1291" spans="1:57" outlineLevel="1" x14ac:dyDescent="0.2">
      <c r="A1291" s="234">
        <f>'Faults data'!A1291</f>
        <v>1274</v>
      </c>
      <c r="B1291" s="320">
        <f>'Faults data'!B1291</f>
        <v>0</v>
      </c>
      <c r="C1291" s="223">
        <f>IFERROR(MATCH('Faults data'!F1291,Lists!$C$11:$C$14,0),0)</f>
        <v>0</v>
      </c>
      <c r="D1291" s="216">
        <f>VALUE('Faults data'!I1291)</f>
        <v>0</v>
      </c>
      <c r="E1291" s="224">
        <f t="shared" si="161"/>
        <v>0</v>
      </c>
      <c r="F1291" s="224">
        <f>'Faults data'!M1291</f>
        <v>0</v>
      </c>
      <c r="G1291" s="224" t="str">
        <f>IF('Faults data'!N1291=$G$17,$G$17,".")</f>
        <v>.</v>
      </c>
      <c r="H1291" s="224" t="str">
        <f>IF(ISNUMBER('Faults data'!L1291),'Faults data'!L1291,".")</f>
        <v>.</v>
      </c>
      <c r="I1291" s="224">
        <f>IF('Faults data'!S1291=Lists!$F$11,0,1)</f>
        <v>1</v>
      </c>
      <c r="J1291" s="240" t="str">
        <f t="shared" si="156"/>
        <v>.</v>
      </c>
      <c r="K1291" s="241"/>
      <c r="L1291" s="230" t="str">
        <f t="shared" si="157"/>
        <v>.</v>
      </c>
      <c r="M1291" s="231" t="str">
        <f t="shared" si="158"/>
        <v>.</v>
      </c>
      <c r="N1291" s="231" t="str">
        <f t="shared" si="159"/>
        <v>.</v>
      </c>
      <c r="O1291" s="231" t="str">
        <f t="shared" si="160"/>
        <v>.</v>
      </c>
      <c r="P1291" s="232" t="str">
        <f t="shared" si="162"/>
        <v>.</v>
      </c>
      <c r="Q1291" s="233" t="str">
        <f t="shared" si="163"/>
        <v>.</v>
      </c>
      <c r="R1291" s="140"/>
      <c r="S1291" s="140"/>
      <c r="T1291" s="140"/>
      <c r="U1291" s="140"/>
      <c r="V1291" s="140"/>
      <c r="W1291" s="140"/>
      <c r="X1291" s="140"/>
      <c r="Y1291" s="140"/>
      <c r="Z1291" s="140"/>
      <c r="AA1291" s="140"/>
      <c r="AB1291" s="140"/>
      <c r="AC1291" s="140"/>
      <c r="AD1291" s="140"/>
      <c r="AE1291" s="140"/>
      <c r="AF1291" s="140"/>
      <c r="AG1291" s="140"/>
      <c r="AH1291" s="140"/>
      <c r="AI1291" s="140"/>
      <c r="AJ1291" s="140"/>
      <c r="AK1291" s="140"/>
      <c r="AL1291" s="140"/>
      <c r="AM1291" s="140"/>
      <c r="AN1291" s="140"/>
      <c r="AO1291" s="140"/>
      <c r="AP1291" s="140"/>
      <c r="AQ1291" s="140"/>
      <c r="AR1291" s="140"/>
      <c r="AS1291" s="140"/>
      <c r="AT1291" s="140"/>
      <c r="AU1291" s="140"/>
      <c r="AV1291" s="140"/>
      <c r="AW1291" s="140"/>
      <c r="AX1291" s="140"/>
      <c r="AY1291" s="140"/>
      <c r="AZ1291" s="140"/>
      <c r="BA1291" s="140"/>
      <c r="BB1291" s="140"/>
      <c r="BC1291" s="140"/>
      <c r="BD1291" s="140"/>
      <c r="BE1291" s="140"/>
    </row>
    <row r="1292" spans="1:57" outlineLevel="1" x14ac:dyDescent="0.2">
      <c r="A1292" s="234">
        <f>'Faults data'!A1292</f>
        <v>1275</v>
      </c>
      <c r="B1292" s="320">
        <f>'Faults data'!B1292</f>
        <v>0</v>
      </c>
      <c r="C1292" s="223">
        <f>IFERROR(MATCH('Faults data'!F1292,Lists!$C$11:$C$14,0),0)</f>
        <v>0</v>
      </c>
      <c r="D1292" s="216">
        <f>VALUE('Faults data'!I1292)</f>
        <v>0</v>
      </c>
      <c r="E1292" s="224">
        <f t="shared" si="161"/>
        <v>0</v>
      </c>
      <c r="F1292" s="224">
        <f>'Faults data'!M1292</f>
        <v>0</v>
      </c>
      <c r="G1292" s="224" t="str">
        <f>IF('Faults data'!N1292=$G$17,$G$17,".")</f>
        <v>.</v>
      </c>
      <c r="H1292" s="224" t="str">
        <f>IF(ISNUMBER('Faults data'!L1292),'Faults data'!L1292,".")</f>
        <v>.</v>
      </c>
      <c r="I1292" s="224">
        <f>IF('Faults data'!S1292=Lists!$F$11,0,1)</f>
        <v>1</v>
      </c>
      <c r="J1292" s="240" t="str">
        <f t="shared" si="156"/>
        <v>.</v>
      </c>
      <c r="K1292" s="241"/>
      <c r="L1292" s="230" t="str">
        <f t="shared" si="157"/>
        <v>.</v>
      </c>
      <c r="M1292" s="231" t="str">
        <f t="shared" si="158"/>
        <v>.</v>
      </c>
      <c r="N1292" s="231" t="str">
        <f t="shared" si="159"/>
        <v>.</v>
      </c>
      <c r="O1292" s="231" t="str">
        <f t="shared" si="160"/>
        <v>.</v>
      </c>
      <c r="P1292" s="232" t="str">
        <f t="shared" si="162"/>
        <v>.</v>
      </c>
      <c r="Q1292" s="233" t="str">
        <f t="shared" si="163"/>
        <v>.</v>
      </c>
      <c r="R1292" s="140"/>
      <c r="S1292" s="140"/>
      <c r="T1292" s="140"/>
      <c r="U1292" s="140"/>
      <c r="V1292" s="140"/>
      <c r="W1292" s="140"/>
      <c r="X1292" s="140"/>
      <c r="Y1292" s="140"/>
      <c r="Z1292" s="140"/>
      <c r="AA1292" s="140"/>
      <c r="AB1292" s="140"/>
      <c r="AC1292" s="140"/>
      <c r="AD1292" s="140"/>
      <c r="AE1292" s="140"/>
      <c r="AF1292" s="140"/>
      <c r="AG1292" s="140"/>
      <c r="AH1292" s="140"/>
      <c r="AI1292" s="140"/>
      <c r="AJ1292" s="140"/>
      <c r="AK1292" s="140"/>
      <c r="AL1292" s="140"/>
      <c r="AM1292" s="140"/>
      <c r="AN1292" s="140"/>
      <c r="AO1292" s="140"/>
      <c r="AP1292" s="140"/>
      <c r="AQ1292" s="140"/>
      <c r="AR1292" s="140"/>
      <c r="AS1292" s="140"/>
      <c r="AT1292" s="140"/>
      <c r="AU1292" s="140"/>
      <c r="AV1292" s="140"/>
      <c r="AW1292" s="140"/>
      <c r="AX1292" s="140"/>
      <c r="AY1292" s="140"/>
      <c r="AZ1292" s="140"/>
      <c r="BA1292" s="140"/>
      <c r="BB1292" s="140"/>
      <c r="BC1292" s="140"/>
      <c r="BD1292" s="140"/>
      <c r="BE1292" s="140"/>
    </row>
    <row r="1293" spans="1:57" outlineLevel="1" x14ac:dyDescent="0.2">
      <c r="A1293" s="234">
        <f>'Faults data'!A1293</f>
        <v>1276</v>
      </c>
      <c r="B1293" s="320">
        <f>'Faults data'!B1293</f>
        <v>0</v>
      </c>
      <c r="C1293" s="223">
        <f>IFERROR(MATCH('Faults data'!F1293,Lists!$C$11:$C$14,0),0)</f>
        <v>0</v>
      </c>
      <c r="D1293" s="216">
        <f>VALUE('Faults data'!I1293)</f>
        <v>0</v>
      </c>
      <c r="E1293" s="224">
        <f t="shared" si="161"/>
        <v>0</v>
      </c>
      <c r="F1293" s="224">
        <f>'Faults data'!M1293</f>
        <v>0</v>
      </c>
      <c r="G1293" s="224" t="str">
        <f>IF('Faults data'!N1293=$G$17,$G$17,".")</f>
        <v>.</v>
      </c>
      <c r="H1293" s="224" t="str">
        <f>IF(ISNUMBER('Faults data'!L1293),'Faults data'!L1293,".")</f>
        <v>.</v>
      </c>
      <c r="I1293" s="224">
        <f>IF('Faults data'!S1293=Lists!$F$11,0,1)</f>
        <v>1</v>
      </c>
      <c r="J1293" s="240" t="str">
        <f t="shared" ref="J1293:J1356" si="164">IF(OR(C1293&gt;0,E1293=0,H1293="."),".",H1293)</f>
        <v>.</v>
      </c>
      <c r="K1293" s="241"/>
      <c r="L1293" s="230" t="str">
        <f t="shared" ref="L1293:L1356" si="165">IF(L$16=$F1293,$J1293,".")</f>
        <v>.</v>
      </c>
      <c r="M1293" s="231" t="str">
        <f t="shared" ref="M1293:M1356" si="166">IF(AND(L1293&gt;0,$G1293=M$17),L1293,".")</f>
        <v>.</v>
      </c>
      <c r="N1293" s="231" t="str">
        <f t="shared" ref="N1293:N1356" si="167">IF(N$16=$F1293,$J1293,".")</f>
        <v>.</v>
      </c>
      <c r="O1293" s="231" t="str">
        <f t="shared" si="160"/>
        <v>.</v>
      </c>
      <c r="P1293" s="232" t="str">
        <f t="shared" si="162"/>
        <v>.</v>
      </c>
      <c r="Q1293" s="233" t="str">
        <f t="shared" si="163"/>
        <v>.</v>
      </c>
      <c r="R1293" s="140"/>
      <c r="S1293" s="140"/>
      <c r="T1293" s="140"/>
      <c r="U1293" s="140"/>
      <c r="V1293" s="140"/>
      <c r="W1293" s="140"/>
      <c r="X1293" s="140"/>
      <c r="Y1293" s="140"/>
      <c r="Z1293" s="140"/>
      <c r="AA1293" s="140"/>
      <c r="AB1293" s="140"/>
      <c r="AC1293" s="140"/>
      <c r="AD1293" s="140"/>
      <c r="AE1293" s="140"/>
      <c r="AF1293" s="140"/>
      <c r="AG1293" s="140"/>
      <c r="AH1293" s="140"/>
      <c r="AI1293" s="140"/>
      <c r="AJ1293" s="140"/>
      <c r="AK1293" s="140"/>
      <c r="AL1293" s="140"/>
      <c r="AM1293" s="140"/>
      <c r="AN1293" s="140"/>
      <c r="AO1293" s="140"/>
      <c r="AP1293" s="140"/>
      <c r="AQ1293" s="140"/>
      <c r="AR1293" s="140"/>
      <c r="AS1293" s="140"/>
      <c r="AT1293" s="140"/>
      <c r="AU1293" s="140"/>
      <c r="AV1293" s="140"/>
      <c r="AW1293" s="140"/>
      <c r="AX1293" s="140"/>
      <c r="AY1293" s="140"/>
      <c r="AZ1293" s="140"/>
      <c r="BA1293" s="140"/>
      <c r="BB1293" s="140"/>
      <c r="BC1293" s="140"/>
      <c r="BD1293" s="140"/>
      <c r="BE1293" s="140"/>
    </row>
    <row r="1294" spans="1:57" outlineLevel="1" x14ac:dyDescent="0.2">
      <c r="A1294" s="234">
        <f>'Faults data'!A1294</f>
        <v>1277</v>
      </c>
      <c r="B1294" s="320">
        <f>'Faults data'!B1294</f>
        <v>0</v>
      </c>
      <c r="C1294" s="223">
        <f>IFERROR(MATCH('Faults data'!F1294,Lists!$C$11:$C$14,0),0)</f>
        <v>0</v>
      </c>
      <c r="D1294" s="216">
        <f>VALUE('Faults data'!I1294)</f>
        <v>0</v>
      </c>
      <c r="E1294" s="224">
        <f t="shared" si="161"/>
        <v>0</v>
      </c>
      <c r="F1294" s="224">
        <f>'Faults data'!M1294</f>
        <v>0</v>
      </c>
      <c r="G1294" s="224" t="str">
        <f>IF('Faults data'!N1294=$G$17,$G$17,".")</f>
        <v>.</v>
      </c>
      <c r="H1294" s="224" t="str">
        <f>IF(ISNUMBER('Faults data'!L1294),'Faults data'!L1294,".")</f>
        <v>.</v>
      </c>
      <c r="I1294" s="224">
        <f>IF('Faults data'!S1294=Lists!$F$11,0,1)</f>
        <v>1</v>
      </c>
      <c r="J1294" s="240" t="str">
        <f t="shared" si="164"/>
        <v>.</v>
      </c>
      <c r="K1294" s="241"/>
      <c r="L1294" s="230" t="str">
        <f t="shared" si="165"/>
        <v>.</v>
      </c>
      <c r="M1294" s="231" t="str">
        <f t="shared" si="166"/>
        <v>.</v>
      </c>
      <c r="N1294" s="231" t="str">
        <f t="shared" si="167"/>
        <v>.</v>
      </c>
      <c r="O1294" s="231" t="str">
        <f t="shared" ref="O1294:O1357" si="168">IF(AND(N1294&gt;=0,$G1294=O$17),N1294,".")</f>
        <v>.</v>
      </c>
      <c r="P1294" s="232" t="str">
        <f t="shared" si="162"/>
        <v>.</v>
      </c>
      <c r="Q1294" s="233" t="str">
        <f t="shared" si="163"/>
        <v>.</v>
      </c>
      <c r="R1294" s="140"/>
      <c r="S1294" s="140"/>
      <c r="T1294" s="140"/>
      <c r="U1294" s="140"/>
      <c r="V1294" s="140"/>
      <c r="W1294" s="140"/>
      <c r="X1294" s="140"/>
      <c r="Y1294" s="140"/>
      <c r="Z1294" s="140"/>
      <c r="AA1294" s="140"/>
      <c r="AB1294" s="140"/>
      <c r="AC1294" s="140"/>
      <c r="AD1294" s="140"/>
      <c r="AE1294" s="140"/>
      <c r="AF1294" s="140"/>
      <c r="AG1294" s="140"/>
      <c r="AH1294" s="140"/>
      <c r="AI1294" s="140"/>
      <c r="AJ1294" s="140"/>
      <c r="AK1294" s="140"/>
      <c r="AL1294" s="140"/>
      <c r="AM1294" s="140"/>
      <c r="AN1294" s="140"/>
      <c r="AO1294" s="140"/>
      <c r="AP1294" s="140"/>
      <c r="AQ1294" s="140"/>
      <c r="AR1294" s="140"/>
      <c r="AS1294" s="140"/>
      <c r="AT1294" s="140"/>
      <c r="AU1294" s="140"/>
      <c r="AV1294" s="140"/>
      <c r="AW1294" s="140"/>
      <c r="AX1294" s="140"/>
      <c r="AY1294" s="140"/>
      <c r="AZ1294" s="140"/>
      <c r="BA1294" s="140"/>
      <c r="BB1294" s="140"/>
      <c r="BC1294" s="140"/>
      <c r="BD1294" s="140"/>
      <c r="BE1294" s="140"/>
    </row>
    <row r="1295" spans="1:57" outlineLevel="1" x14ac:dyDescent="0.2">
      <c r="A1295" s="234">
        <f>'Faults data'!A1295</f>
        <v>1278</v>
      </c>
      <c r="B1295" s="320">
        <f>'Faults data'!B1295</f>
        <v>0</v>
      </c>
      <c r="C1295" s="223">
        <f>IFERROR(MATCH('Faults data'!F1295,Lists!$C$11:$C$14,0),0)</f>
        <v>0</v>
      </c>
      <c r="D1295" s="216">
        <f>VALUE('Faults data'!I1295)</f>
        <v>0</v>
      </c>
      <c r="E1295" s="224">
        <f t="shared" ref="E1295:E1358" si="169">IFERROR(IF(OR(D1295&lt;$C$9,D1295&gt;$C$10),0,1),0)</f>
        <v>0</v>
      </c>
      <c r="F1295" s="224">
        <f>'Faults data'!M1295</f>
        <v>0</v>
      </c>
      <c r="G1295" s="224" t="str">
        <f>IF('Faults data'!N1295=$G$17,$G$17,".")</f>
        <v>.</v>
      </c>
      <c r="H1295" s="224" t="str">
        <f>IF(ISNUMBER('Faults data'!L1295),'Faults data'!L1295,".")</f>
        <v>.</v>
      </c>
      <c r="I1295" s="224">
        <f>IF('Faults data'!S1295=Lists!$F$11,0,1)</f>
        <v>1</v>
      </c>
      <c r="J1295" s="240" t="str">
        <f t="shared" si="164"/>
        <v>.</v>
      </c>
      <c r="K1295" s="241"/>
      <c r="L1295" s="230" t="str">
        <f t="shared" si="165"/>
        <v>.</v>
      </c>
      <c r="M1295" s="231" t="str">
        <f t="shared" si="166"/>
        <v>.</v>
      </c>
      <c r="N1295" s="231" t="str">
        <f t="shared" si="167"/>
        <v>.</v>
      </c>
      <c r="O1295" s="231" t="str">
        <f t="shared" si="168"/>
        <v>.</v>
      </c>
      <c r="P1295" s="232" t="str">
        <f t="shared" si="162"/>
        <v>.</v>
      </c>
      <c r="Q1295" s="233" t="str">
        <f t="shared" si="163"/>
        <v>.</v>
      </c>
      <c r="R1295" s="140"/>
      <c r="S1295" s="140"/>
      <c r="T1295" s="140"/>
      <c r="U1295" s="140"/>
      <c r="V1295" s="140"/>
      <c r="W1295" s="140"/>
      <c r="X1295" s="140"/>
      <c r="Y1295" s="140"/>
      <c r="Z1295" s="140"/>
      <c r="AA1295" s="140"/>
      <c r="AB1295" s="140"/>
      <c r="AC1295" s="140"/>
      <c r="AD1295" s="140"/>
      <c r="AE1295" s="140"/>
      <c r="AF1295" s="140"/>
      <c r="AG1295" s="140"/>
      <c r="AH1295" s="140"/>
      <c r="AI1295" s="140"/>
      <c r="AJ1295" s="140"/>
      <c r="AK1295" s="140"/>
      <c r="AL1295" s="140"/>
      <c r="AM1295" s="140"/>
      <c r="AN1295" s="140"/>
      <c r="AO1295" s="140"/>
      <c r="AP1295" s="140"/>
      <c r="AQ1295" s="140"/>
      <c r="AR1295" s="140"/>
      <c r="AS1295" s="140"/>
      <c r="AT1295" s="140"/>
      <c r="AU1295" s="140"/>
      <c r="AV1295" s="140"/>
      <c r="AW1295" s="140"/>
      <c r="AX1295" s="140"/>
      <c r="AY1295" s="140"/>
      <c r="AZ1295" s="140"/>
      <c r="BA1295" s="140"/>
      <c r="BB1295" s="140"/>
      <c r="BC1295" s="140"/>
      <c r="BD1295" s="140"/>
      <c r="BE1295" s="140"/>
    </row>
    <row r="1296" spans="1:57" outlineLevel="1" x14ac:dyDescent="0.2">
      <c r="A1296" s="234">
        <f>'Faults data'!A1296</f>
        <v>1279</v>
      </c>
      <c r="B1296" s="320">
        <f>'Faults data'!B1296</f>
        <v>0</v>
      </c>
      <c r="C1296" s="223">
        <f>IFERROR(MATCH('Faults data'!F1296,Lists!$C$11:$C$14,0),0)</f>
        <v>0</v>
      </c>
      <c r="D1296" s="216">
        <f>VALUE('Faults data'!I1296)</f>
        <v>0</v>
      </c>
      <c r="E1296" s="224">
        <f t="shared" si="169"/>
        <v>0</v>
      </c>
      <c r="F1296" s="224">
        <f>'Faults data'!M1296</f>
        <v>0</v>
      </c>
      <c r="G1296" s="224" t="str">
        <f>IF('Faults data'!N1296=$G$17,$G$17,".")</f>
        <v>.</v>
      </c>
      <c r="H1296" s="224" t="str">
        <f>IF(ISNUMBER('Faults data'!L1296),'Faults data'!L1296,".")</f>
        <v>.</v>
      </c>
      <c r="I1296" s="224">
        <f>IF('Faults data'!S1296=Lists!$F$11,0,1)</f>
        <v>1</v>
      </c>
      <c r="J1296" s="240" t="str">
        <f t="shared" si="164"/>
        <v>.</v>
      </c>
      <c r="K1296" s="241"/>
      <c r="L1296" s="230" t="str">
        <f t="shared" si="165"/>
        <v>.</v>
      </c>
      <c r="M1296" s="231" t="str">
        <f t="shared" si="166"/>
        <v>.</v>
      </c>
      <c r="N1296" s="231" t="str">
        <f t="shared" si="167"/>
        <v>.</v>
      </c>
      <c r="O1296" s="231" t="str">
        <f t="shared" si="168"/>
        <v>.</v>
      </c>
      <c r="P1296" s="232" t="str">
        <f t="shared" si="162"/>
        <v>.</v>
      </c>
      <c r="Q1296" s="233" t="str">
        <f t="shared" si="163"/>
        <v>.</v>
      </c>
      <c r="R1296" s="140"/>
      <c r="S1296" s="140"/>
      <c r="T1296" s="140"/>
      <c r="U1296" s="140"/>
      <c r="V1296" s="140"/>
      <c r="W1296" s="140"/>
      <c r="X1296" s="140"/>
      <c r="Y1296" s="140"/>
      <c r="Z1296" s="140"/>
      <c r="AA1296" s="140"/>
      <c r="AB1296" s="140"/>
      <c r="AC1296" s="140"/>
      <c r="AD1296" s="140"/>
      <c r="AE1296" s="140"/>
      <c r="AF1296" s="140"/>
      <c r="AG1296" s="140"/>
      <c r="AH1296" s="140"/>
      <c r="AI1296" s="140"/>
      <c r="AJ1296" s="140"/>
      <c r="AK1296" s="140"/>
      <c r="AL1296" s="140"/>
      <c r="AM1296" s="140"/>
      <c r="AN1296" s="140"/>
      <c r="AO1296" s="140"/>
      <c r="AP1296" s="140"/>
      <c r="AQ1296" s="140"/>
      <c r="AR1296" s="140"/>
      <c r="AS1296" s="140"/>
      <c r="AT1296" s="140"/>
      <c r="AU1296" s="140"/>
      <c r="AV1296" s="140"/>
      <c r="AW1296" s="140"/>
      <c r="AX1296" s="140"/>
      <c r="AY1296" s="140"/>
      <c r="AZ1296" s="140"/>
      <c r="BA1296" s="140"/>
      <c r="BB1296" s="140"/>
      <c r="BC1296" s="140"/>
      <c r="BD1296" s="140"/>
      <c r="BE1296" s="140"/>
    </row>
    <row r="1297" spans="1:57" outlineLevel="1" x14ac:dyDescent="0.2">
      <c r="A1297" s="234">
        <f>'Faults data'!A1297</f>
        <v>1280</v>
      </c>
      <c r="B1297" s="320">
        <f>'Faults data'!B1297</f>
        <v>0</v>
      </c>
      <c r="C1297" s="223">
        <f>IFERROR(MATCH('Faults data'!F1297,Lists!$C$11:$C$14,0),0)</f>
        <v>0</v>
      </c>
      <c r="D1297" s="216">
        <f>VALUE('Faults data'!I1297)</f>
        <v>0</v>
      </c>
      <c r="E1297" s="224">
        <f t="shared" si="169"/>
        <v>0</v>
      </c>
      <c r="F1297" s="224">
        <f>'Faults data'!M1297</f>
        <v>0</v>
      </c>
      <c r="G1297" s="224" t="str">
        <f>IF('Faults data'!N1297=$G$17,$G$17,".")</f>
        <v>.</v>
      </c>
      <c r="H1297" s="224" t="str">
        <f>IF(ISNUMBER('Faults data'!L1297),'Faults data'!L1297,".")</f>
        <v>.</v>
      </c>
      <c r="I1297" s="224">
        <f>IF('Faults data'!S1297=Lists!$F$11,0,1)</f>
        <v>1</v>
      </c>
      <c r="J1297" s="240" t="str">
        <f t="shared" si="164"/>
        <v>.</v>
      </c>
      <c r="K1297" s="241"/>
      <c r="L1297" s="230" t="str">
        <f t="shared" si="165"/>
        <v>.</v>
      </c>
      <c r="M1297" s="231" t="str">
        <f t="shared" si="166"/>
        <v>.</v>
      </c>
      <c r="N1297" s="231" t="str">
        <f t="shared" si="167"/>
        <v>.</v>
      </c>
      <c r="O1297" s="231" t="str">
        <f t="shared" si="168"/>
        <v>.</v>
      </c>
      <c r="P1297" s="232" t="str">
        <f t="shared" si="162"/>
        <v>.</v>
      </c>
      <c r="Q1297" s="233" t="str">
        <f t="shared" si="163"/>
        <v>.</v>
      </c>
      <c r="R1297" s="140"/>
      <c r="S1297" s="140"/>
      <c r="T1297" s="140"/>
      <c r="U1297" s="140"/>
      <c r="V1297" s="140"/>
      <c r="W1297" s="140"/>
      <c r="X1297" s="140"/>
      <c r="Y1297" s="140"/>
      <c r="Z1297" s="140"/>
      <c r="AA1297" s="140"/>
      <c r="AB1297" s="140"/>
      <c r="AC1297" s="140"/>
      <c r="AD1297" s="140"/>
      <c r="AE1297" s="140"/>
      <c r="AF1297" s="140"/>
      <c r="AG1297" s="140"/>
      <c r="AH1297" s="140"/>
      <c r="AI1297" s="140"/>
      <c r="AJ1297" s="140"/>
      <c r="AK1297" s="140"/>
      <c r="AL1297" s="140"/>
      <c r="AM1297" s="140"/>
      <c r="AN1297" s="140"/>
      <c r="AO1297" s="140"/>
      <c r="AP1297" s="140"/>
      <c r="AQ1297" s="140"/>
      <c r="AR1297" s="140"/>
      <c r="AS1297" s="140"/>
      <c r="AT1297" s="140"/>
      <c r="AU1297" s="140"/>
      <c r="AV1297" s="140"/>
      <c r="AW1297" s="140"/>
      <c r="AX1297" s="140"/>
      <c r="AY1297" s="140"/>
      <c r="AZ1297" s="140"/>
      <c r="BA1297" s="140"/>
      <c r="BB1297" s="140"/>
      <c r="BC1297" s="140"/>
      <c r="BD1297" s="140"/>
      <c r="BE1297" s="140"/>
    </row>
    <row r="1298" spans="1:57" outlineLevel="1" x14ac:dyDescent="0.2">
      <c r="A1298" s="234">
        <f>'Faults data'!A1298</f>
        <v>1281</v>
      </c>
      <c r="B1298" s="320">
        <f>'Faults data'!B1298</f>
        <v>0</v>
      </c>
      <c r="C1298" s="223">
        <f>IFERROR(MATCH('Faults data'!F1298,Lists!$C$11:$C$14,0),0)</f>
        <v>0</v>
      </c>
      <c r="D1298" s="216">
        <f>VALUE('Faults data'!I1298)</f>
        <v>0</v>
      </c>
      <c r="E1298" s="224">
        <f t="shared" si="169"/>
        <v>0</v>
      </c>
      <c r="F1298" s="224">
        <f>'Faults data'!M1298</f>
        <v>0</v>
      </c>
      <c r="G1298" s="224" t="str">
        <f>IF('Faults data'!N1298=$G$17,$G$17,".")</f>
        <v>.</v>
      </c>
      <c r="H1298" s="224" t="str">
        <f>IF(ISNUMBER('Faults data'!L1298),'Faults data'!L1298,".")</f>
        <v>.</v>
      </c>
      <c r="I1298" s="224">
        <f>IF('Faults data'!S1298=Lists!$F$11,0,1)</f>
        <v>1</v>
      </c>
      <c r="J1298" s="240" t="str">
        <f t="shared" si="164"/>
        <v>.</v>
      </c>
      <c r="K1298" s="241"/>
      <c r="L1298" s="230" t="str">
        <f t="shared" si="165"/>
        <v>.</v>
      </c>
      <c r="M1298" s="231" t="str">
        <f t="shared" si="166"/>
        <v>.</v>
      </c>
      <c r="N1298" s="231" t="str">
        <f t="shared" si="167"/>
        <v>.</v>
      </c>
      <c r="O1298" s="231" t="str">
        <f t="shared" si="168"/>
        <v>.</v>
      </c>
      <c r="P1298" s="232" t="str">
        <f t="shared" si="162"/>
        <v>.</v>
      </c>
      <c r="Q1298" s="233" t="str">
        <f t="shared" si="163"/>
        <v>.</v>
      </c>
      <c r="R1298" s="140"/>
      <c r="S1298" s="140"/>
      <c r="T1298" s="140"/>
      <c r="U1298" s="140"/>
      <c r="V1298" s="140"/>
      <c r="W1298" s="140"/>
      <c r="X1298" s="140"/>
      <c r="Y1298" s="140"/>
      <c r="Z1298" s="140"/>
      <c r="AA1298" s="140"/>
      <c r="AB1298" s="140"/>
      <c r="AC1298" s="140"/>
      <c r="AD1298" s="140"/>
      <c r="AE1298" s="140"/>
      <c r="AF1298" s="140"/>
      <c r="AG1298" s="140"/>
      <c r="AH1298" s="140"/>
      <c r="AI1298" s="140"/>
      <c r="AJ1298" s="140"/>
      <c r="AK1298" s="140"/>
      <c r="AL1298" s="140"/>
      <c r="AM1298" s="140"/>
      <c r="AN1298" s="140"/>
      <c r="AO1298" s="140"/>
      <c r="AP1298" s="140"/>
      <c r="AQ1298" s="140"/>
      <c r="AR1298" s="140"/>
      <c r="AS1298" s="140"/>
      <c r="AT1298" s="140"/>
      <c r="AU1298" s="140"/>
      <c r="AV1298" s="140"/>
      <c r="AW1298" s="140"/>
      <c r="AX1298" s="140"/>
      <c r="AY1298" s="140"/>
      <c r="AZ1298" s="140"/>
      <c r="BA1298" s="140"/>
      <c r="BB1298" s="140"/>
      <c r="BC1298" s="140"/>
      <c r="BD1298" s="140"/>
      <c r="BE1298" s="140"/>
    </row>
    <row r="1299" spans="1:57" outlineLevel="1" x14ac:dyDescent="0.2">
      <c r="A1299" s="234">
        <f>'Faults data'!A1299</f>
        <v>1282</v>
      </c>
      <c r="B1299" s="320">
        <f>'Faults data'!B1299</f>
        <v>0</v>
      </c>
      <c r="C1299" s="223">
        <f>IFERROR(MATCH('Faults data'!F1299,Lists!$C$11:$C$14,0),0)</f>
        <v>0</v>
      </c>
      <c r="D1299" s="216">
        <f>VALUE('Faults data'!I1299)</f>
        <v>0</v>
      </c>
      <c r="E1299" s="224">
        <f t="shared" si="169"/>
        <v>0</v>
      </c>
      <c r="F1299" s="224">
        <f>'Faults data'!M1299</f>
        <v>0</v>
      </c>
      <c r="G1299" s="224" t="str">
        <f>IF('Faults data'!N1299=$G$17,$G$17,".")</f>
        <v>.</v>
      </c>
      <c r="H1299" s="224" t="str">
        <f>IF(ISNUMBER('Faults data'!L1299),'Faults data'!L1299,".")</f>
        <v>.</v>
      </c>
      <c r="I1299" s="224">
        <f>IF('Faults data'!S1299=Lists!$F$11,0,1)</f>
        <v>1</v>
      </c>
      <c r="J1299" s="240" t="str">
        <f t="shared" si="164"/>
        <v>.</v>
      </c>
      <c r="K1299" s="241"/>
      <c r="L1299" s="230" t="str">
        <f t="shared" si="165"/>
        <v>.</v>
      </c>
      <c r="M1299" s="231" t="str">
        <f t="shared" si="166"/>
        <v>.</v>
      </c>
      <c r="N1299" s="231" t="str">
        <f t="shared" si="167"/>
        <v>.</v>
      </c>
      <c r="O1299" s="231" t="str">
        <f t="shared" si="168"/>
        <v>.</v>
      </c>
      <c r="P1299" s="232" t="str">
        <f t="shared" si="162"/>
        <v>.</v>
      </c>
      <c r="Q1299" s="233" t="str">
        <f t="shared" si="163"/>
        <v>.</v>
      </c>
      <c r="R1299" s="140"/>
      <c r="S1299" s="140"/>
      <c r="T1299" s="140"/>
      <c r="U1299" s="140"/>
      <c r="V1299" s="140"/>
      <c r="W1299" s="140"/>
      <c r="X1299" s="140"/>
      <c r="Y1299" s="140"/>
      <c r="Z1299" s="140"/>
      <c r="AA1299" s="140"/>
      <c r="AB1299" s="140"/>
      <c r="AC1299" s="140"/>
      <c r="AD1299" s="140"/>
      <c r="AE1299" s="140"/>
      <c r="AF1299" s="140"/>
      <c r="AG1299" s="140"/>
      <c r="AH1299" s="140"/>
      <c r="AI1299" s="140"/>
      <c r="AJ1299" s="140"/>
      <c r="AK1299" s="140"/>
      <c r="AL1299" s="140"/>
      <c r="AM1299" s="140"/>
      <c r="AN1299" s="140"/>
      <c r="AO1299" s="140"/>
      <c r="AP1299" s="140"/>
      <c r="AQ1299" s="140"/>
      <c r="AR1299" s="140"/>
      <c r="AS1299" s="140"/>
      <c r="AT1299" s="140"/>
      <c r="AU1299" s="140"/>
      <c r="AV1299" s="140"/>
      <c r="AW1299" s="140"/>
      <c r="AX1299" s="140"/>
      <c r="AY1299" s="140"/>
      <c r="AZ1299" s="140"/>
      <c r="BA1299" s="140"/>
      <c r="BB1299" s="140"/>
      <c r="BC1299" s="140"/>
      <c r="BD1299" s="140"/>
      <c r="BE1299" s="140"/>
    </row>
    <row r="1300" spans="1:57" outlineLevel="1" x14ac:dyDescent="0.2">
      <c r="A1300" s="234">
        <f>'Faults data'!A1300</f>
        <v>1283</v>
      </c>
      <c r="B1300" s="320">
        <f>'Faults data'!B1300</f>
        <v>0</v>
      </c>
      <c r="C1300" s="223">
        <f>IFERROR(MATCH('Faults data'!F1300,Lists!$C$11:$C$14,0),0)</f>
        <v>0</v>
      </c>
      <c r="D1300" s="216">
        <f>VALUE('Faults data'!I1300)</f>
        <v>0</v>
      </c>
      <c r="E1300" s="224">
        <f t="shared" si="169"/>
        <v>0</v>
      </c>
      <c r="F1300" s="224">
        <f>'Faults data'!M1300</f>
        <v>0</v>
      </c>
      <c r="G1300" s="224" t="str">
        <f>IF('Faults data'!N1300=$G$17,$G$17,".")</f>
        <v>.</v>
      </c>
      <c r="H1300" s="224" t="str">
        <f>IF(ISNUMBER('Faults data'!L1300),'Faults data'!L1300,".")</f>
        <v>.</v>
      </c>
      <c r="I1300" s="224">
        <f>IF('Faults data'!S1300=Lists!$F$11,0,1)</f>
        <v>1</v>
      </c>
      <c r="J1300" s="240" t="str">
        <f t="shared" si="164"/>
        <v>.</v>
      </c>
      <c r="K1300" s="241"/>
      <c r="L1300" s="230" t="str">
        <f t="shared" si="165"/>
        <v>.</v>
      </c>
      <c r="M1300" s="231" t="str">
        <f t="shared" si="166"/>
        <v>.</v>
      </c>
      <c r="N1300" s="231" t="str">
        <f t="shared" si="167"/>
        <v>.</v>
      </c>
      <c r="O1300" s="231" t="str">
        <f t="shared" si="168"/>
        <v>.</v>
      </c>
      <c r="P1300" s="232" t="str">
        <f t="shared" si="162"/>
        <v>.</v>
      </c>
      <c r="Q1300" s="233" t="str">
        <f t="shared" si="163"/>
        <v>.</v>
      </c>
      <c r="R1300" s="140"/>
      <c r="S1300" s="140"/>
      <c r="T1300" s="140"/>
      <c r="U1300" s="140"/>
      <c r="V1300" s="140"/>
      <c r="W1300" s="140"/>
      <c r="X1300" s="140"/>
      <c r="Y1300" s="140"/>
      <c r="Z1300" s="140"/>
      <c r="AA1300" s="140"/>
      <c r="AB1300" s="140"/>
      <c r="AC1300" s="140"/>
      <c r="AD1300" s="140"/>
      <c r="AE1300" s="140"/>
      <c r="AF1300" s="140"/>
      <c r="AG1300" s="140"/>
      <c r="AH1300" s="140"/>
      <c r="AI1300" s="140"/>
      <c r="AJ1300" s="140"/>
      <c r="AK1300" s="140"/>
      <c r="AL1300" s="140"/>
      <c r="AM1300" s="140"/>
      <c r="AN1300" s="140"/>
      <c r="AO1300" s="140"/>
      <c r="AP1300" s="140"/>
      <c r="AQ1300" s="140"/>
      <c r="AR1300" s="140"/>
      <c r="AS1300" s="140"/>
      <c r="AT1300" s="140"/>
      <c r="AU1300" s="140"/>
      <c r="AV1300" s="140"/>
      <c r="AW1300" s="140"/>
      <c r="AX1300" s="140"/>
      <c r="AY1300" s="140"/>
      <c r="AZ1300" s="140"/>
      <c r="BA1300" s="140"/>
      <c r="BB1300" s="140"/>
      <c r="BC1300" s="140"/>
      <c r="BD1300" s="140"/>
      <c r="BE1300" s="140"/>
    </row>
    <row r="1301" spans="1:57" outlineLevel="1" x14ac:dyDescent="0.2">
      <c r="A1301" s="234">
        <f>'Faults data'!A1301</f>
        <v>1284</v>
      </c>
      <c r="B1301" s="320">
        <f>'Faults data'!B1301</f>
        <v>0</v>
      </c>
      <c r="C1301" s="223">
        <f>IFERROR(MATCH('Faults data'!F1301,Lists!$C$11:$C$14,0),0)</f>
        <v>0</v>
      </c>
      <c r="D1301" s="216">
        <f>VALUE('Faults data'!I1301)</f>
        <v>0</v>
      </c>
      <c r="E1301" s="224">
        <f t="shared" si="169"/>
        <v>0</v>
      </c>
      <c r="F1301" s="224">
        <f>'Faults data'!M1301</f>
        <v>0</v>
      </c>
      <c r="G1301" s="224" t="str">
        <f>IF('Faults data'!N1301=$G$17,$G$17,".")</f>
        <v>.</v>
      </c>
      <c r="H1301" s="224" t="str">
        <f>IF(ISNUMBER('Faults data'!L1301),'Faults data'!L1301,".")</f>
        <v>.</v>
      </c>
      <c r="I1301" s="224">
        <f>IF('Faults data'!S1301=Lists!$F$11,0,1)</f>
        <v>1</v>
      </c>
      <c r="J1301" s="240" t="str">
        <f t="shared" si="164"/>
        <v>.</v>
      </c>
      <c r="K1301" s="241"/>
      <c r="L1301" s="230" t="str">
        <f t="shared" si="165"/>
        <v>.</v>
      </c>
      <c r="M1301" s="231" t="str">
        <f t="shared" si="166"/>
        <v>.</v>
      </c>
      <c r="N1301" s="231" t="str">
        <f t="shared" si="167"/>
        <v>.</v>
      </c>
      <c r="O1301" s="231" t="str">
        <f t="shared" si="168"/>
        <v>.</v>
      </c>
      <c r="P1301" s="232" t="str">
        <f t="shared" si="162"/>
        <v>.</v>
      </c>
      <c r="Q1301" s="233" t="str">
        <f t="shared" si="163"/>
        <v>.</v>
      </c>
      <c r="R1301" s="140"/>
      <c r="S1301" s="140"/>
      <c r="T1301" s="140"/>
      <c r="U1301" s="140"/>
      <c r="V1301" s="140"/>
      <c r="W1301" s="140"/>
      <c r="X1301" s="140"/>
      <c r="Y1301" s="140"/>
      <c r="Z1301" s="140"/>
      <c r="AA1301" s="140"/>
      <c r="AB1301" s="140"/>
      <c r="AC1301" s="140"/>
      <c r="AD1301" s="140"/>
      <c r="AE1301" s="140"/>
      <c r="AF1301" s="140"/>
      <c r="AG1301" s="140"/>
      <c r="AH1301" s="140"/>
      <c r="AI1301" s="140"/>
      <c r="AJ1301" s="140"/>
      <c r="AK1301" s="140"/>
      <c r="AL1301" s="140"/>
      <c r="AM1301" s="140"/>
      <c r="AN1301" s="140"/>
      <c r="AO1301" s="140"/>
      <c r="AP1301" s="140"/>
      <c r="AQ1301" s="140"/>
      <c r="AR1301" s="140"/>
      <c r="AS1301" s="140"/>
      <c r="AT1301" s="140"/>
      <c r="AU1301" s="140"/>
      <c r="AV1301" s="140"/>
      <c r="AW1301" s="140"/>
      <c r="AX1301" s="140"/>
      <c r="AY1301" s="140"/>
      <c r="AZ1301" s="140"/>
      <c r="BA1301" s="140"/>
      <c r="BB1301" s="140"/>
      <c r="BC1301" s="140"/>
      <c r="BD1301" s="140"/>
      <c r="BE1301" s="140"/>
    </row>
    <row r="1302" spans="1:57" outlineLevel="1" x14ac:dyDescent="0.2">
      <c r="A1302" s="234">
        <f>'Faults data'!A1302</f>
        <v>1285</v>
      </c>
      <c r="B1302" s="320">
        <f>'Faults data'!B1302</f>
        <v>0</v>
      </c>
      <c r="C1302" s="223">
        <f>IFERROR(MATCH('Faults data'!F1302,Lists!$C$11:$C$14,0),0)</f>
        <v>0</v>
      </c>
      <c r="D1302" s="216">
        <f>VALUE('Faults data'!I1302)</f>
        <v>0</v>
      </c>
      <c r="E1302" s="224">
        <f t="shared" si="169"/>
        <v>0</v>
      </c>
      <c r="F1302" s="224">
        <f>'Faults data'!M1302</f>
        <v>0</v>
      </c>
      <c r="G1302" s="224" t="str">
        <f>IF('Faults data'!N1302=$G$17,$G$17,".")</f>
        <v>.</v>
      </c>
      <c r="H1302" s="224" t="str">
        <f>IF(ISNUMBER('Faults data'!L1302),'Faults data'!L1302,".")</f>
        <v>.</v>
      </c>
      <c r="I1302" s="224">
        <f>IF('Faults data'!S1302=Lists!$F$11,0,1)</f>
        <v>1</v>
      </c>
      <c r="J1302" s="240" t="str">
        <f t="shared" si="164"/>
        <v>.</v>
      </c>
      <c r="K1302" s="241"/>
      <c r="L1302" s="230" t="str">
        <f t="shared" si="165"/>
        <v>.</v>
      </c>
      <c r="M1302" s="231" t="str">
        <f t="shared" si="166"/>
        <v>.</v>
      </c>
      <c r="N1302" s="231" t="str">
        <f t="shared" si="167"/>
        <v>.</v>
      </c>
      <c r="O1302" s="231" t="str">
        <f t="shared" si="168"/>
        <v>.</v>
      </c>
      <c r="P1302" s="232" t="str">
        <f t="shared" ref="P1302:P1365" si="170">IF(L1302&gt;P$9,L1302,".")</f>
        <v>.</v>
      </c>
      <c r="Q1302" s="233" t="str">
        <f t="shared" ref="Q1302:Q1365" si="171">IF(N1302&gt;Q$9,N1302,".")</f>
        <v>.</v>
      </c>
      <c r="R1302" s="140"/>
      <c r="S1302" s="140"/>
      <c r="T1302" s="140"/>
      <c r="U1302" s="140"/>
      <c r="V1302" s="140"/>
      <c r="W1302" s="140"/>
      <c r="X1302" s="140"/>
      <c r="Y1302" s="140"/>
      <c r="Z1302" s="140"/>
      <c r="AA1302" s="140"/>
      <c r="AB1302" s="140"/>
      <c r="AC1302" s="140"/>
      <c r="AD1302" s="140"/>
      <c r="AE1302" s="140"/>
      <c r="AF1302" s="140"/>
      <c r="AG1302" s="140"/>
      <c r="AH1302" s="140"/>
      <c r="AI1302" s="140"/>
      <c r="AJ1302" s="140"/>
      <c r="AK1302" s="140"/>
      <c r="AL1302" s="140"/>
      <c r="AM1302" s="140"/>
      <c r="AN1302" s="140"/>
      <c r="AO1302" s="140"/>
      <c r="AP1302" s="140"/>
      <c r="AQ1302" s="140"/>
      <c r="AR1302" s="140"/>
      <c r="AS1302" s="140"/>
      <c r="AT1302" s="140"/>
      <c r="AU1302" s="140"/>
      <c r="AV1302" s="140"/>
      <c r="AW1302" s="140"/>
      <c r="AX1302" s="140"/>
      <c r="AY1302" s="140"/>
      <c r="AZ1302" s="140"/>
      <c r="BA1302" s="140"/>
      <c r="BB1302" s="140"/>
      <c r="BC1302" s="140"/>
      <c r="BD1302" s="140"/>
      <c r="BE1302" s="140"/>
    </row>
    <row r="1303" spans="1:57" outlineLevel="1" x14ac:dyDescent="0.2">
      <c r="A1303" s="234">
        <f>'Faults data'!A1303</f>
        <v>1286</v>
      </c>
      <c r="B1303" s="320">
        <f>'Faults data'!B1303</f>
        <v>0</v>
      </c>
      <c r="C1303" s="223">
        <f>IFERROR(MATCH('Faults data'!F1303,Lists!$C$11:$C$14,0),0)</f>
        <v>0</v>
      </c>
      <c r="D1303" s="216">
        <f>VALUE('Faults data'!I1303)</f>
        <v>0</v>
      </c>
      <c r="E1303" s="224">
        <f t="shared" si="169"/>
        <v>0</v>
      </c>
      <c r="F1303" s="224">
        <f>'Faults data'!M1303</f>
        <v>0</v>
      </c>
      <c r="G1303" s="224" t="str">
        <f>IF('Faults data'!N1303=$G$17,$G$17,".")</f>
        <v>.</v>
      </c>
      <c r="H1303" s="224" t="str">
        <f>IF(ISNUMBER('Faults data'!L1303),'Faults data'!L1303,".")</f>
        <v>.</v>
      </c>
      <c r="I1303" s="224">
        <f>IF('Faults data'!S1303=Lists!$F$11,0,1)</f>
        <v>1</v>
      </c>
      <c r="J1303" s="240" t="str">
        <f t="shared" si="164"/>
        <v>.</v>
      </c>
      <c r="K1303" s="241"/>
      <c r="L1303" s="230" t="str">
        <f t="shared" si="165"/>
        <v>.</v>
      </c>
      <c r="M1303" s="231" t="str">
        <f t="shared" si="166"/>
        <v>.</v>
      </c>
      <c r="N1303" s="231" t="str">
        <f t="shared" si="167"/>
        <v>.</v>
      </c>
      <c r="O1303" s="231" t="str">
        <f t="shared" si="168"/>
        <v>.</v>
      </c>
      <c r="P1303" s="232" t="str">
        <f t="shared" si="170"/>
        <v>.</v>
      </c>
      <c r="Q1303" s="233" t="str">
        <f t="shared" si="171"/>
        <v>.</v>
      </c>
      <c r="R1303" s="140"/>
      <c r="S1303" s="140"/>
      <c r="T1303" s="140"/>
      <c r="U1303" s="140"/>
      <c r="V1303" s="140"/>
      <c r="W1303" s="140"/>
      <c r="X1303" s="140"/>
      <c r="Y1303" s="140"/>
      <c r="Z1303" s="140"/>
      <c r="AA1303" s="140"/>
      <c r="AB1303" s="140"/>
      <c r="AC1303" s="140"/>
      <c r="AD1303" s="140"/>
      <c r="AE1303" s="140"/>
      <c r="AF1303" s="140"/>
      <c r="AG1303" s="140"/>
      <c r="AH1303" s="140"/>
      <c r="AI1303" s="140"/>
      <c r="AJ1303" s="140"/>
      <c r="AK1303" s="140"/>
      <c r="AL1303" s="140"/>
      <c r="AM1303" s="140"/>
      <c r="AN1303" s="140"/>
      <c r="AO1303" s="140"/>
      <c r="AP1303" s="140"/>
      <c r="AQ1303" s="140"/>
      <c r="AR1303" s="140"/>
      <c r="AS1303" s="140"/>
      <c r="AT1303" s="140"/>
      <c r="AU1303" s="140"/>
      <c r="AV1303" s="140"/>
      <c r="AW1303" s="140"/>
      <c r="AX1303" s="140"/>
      <c r="AY1303" s="140"/>
      <c r="AZ1303" s="140"/>
      <c r="BA1303" s="140"/>
      <c r="BB1303" s="140"/>
      <c r="BC1303" s="140"/>
      <c r="BD1303" s="140"/>
      <c r="BE1303" s="140"/>
    </row>
    <row r="1304" spans="1:57" outlineLevel="1" x14ac:dyDescent="0.2">
      <c r="A1304" s="234">
        <f>'Faults data'!A1304</f>
        <v>1287</v>
      </c>
      <c r="B1304" s="320">
        <f>'Faults data'!B1304</f>
        <v>0</v>
      </c>
      <c r="C1304" s="223">
        <f>IFERROR(MATCH('Faults data'!F1304,Lists!$C$11:$C$14,0),0)</f>
        <v>0</v>
      </c>
      <c r="D1304" s="216">
        <f>VALUE('Faults data'!I1304)</f>
        <v>0</v>
      </c>
      <c r="E1304" s="224">
        <f t="shared" si="169"/>
        <v>0</v>
      </c>
      <c r="F1304" s="224">
        <f>'Faults data'!M1304</f>
        <v>0</v>
      </c>
      <c r="G1304" s="224" t="str">
        <f>IF('Faults data'!N1304=$G$17,$G$17,".")</f>
        <v>.</v>
      </c>
      <c r="H1304" s="224" t="str">
        <f>IF(ISNUMBER('Faults data'!L1304),'Faults data'!L1304,".")</f>
        <v>.</v>
      </c>
      <c r="I1304" s="224">
        <f>IF('Faults data'!S1304=Lists!$F$11,0,1)</f>
        <v>1</v>
      </c>
      <c r="J1304" s="240" t="str">
        <f t="shared" si="164"/>
        <v>.</v>
      </c>
      <c r="K1304" s="241"/>
      <c r="L1304" s="230" t="str">
        <f t="shared" si="165"/>
        <v>.</v>
      </c>
      <c r="M1304" s="231" t="str">
        <f t="shared" si="166"/>
        <v>.</v>
      </c>
      <c r="N1304" s="231" t="str">
        <f t="shared" si="167"/>
        <v>.</v>
      </c>
      <c r="O1304" s="231" t="str">
        <f t="shared" si="168"/>
        <v>.</v>
      </c>
      <c r="P1304" s="232" t="str">
        <f t="shared" si="170"/>
        <v>.</v>
      </c>
      <c r="Q1304" s="233" t="str">
        <f t="shared" si="171"/>
        <v>.</v>
      </c>
      <c r="R1304" s="140"/>
      <c r="S1304" s="140"/>
      <c r="T1304" s="140"/>
      <c r="U1304" s="140"/>
      <c r="V1304" s="140"/>
      <c r="W1304" s="140"/>
      <c r="X1304" s="140"/>
      <c r="Y1304" s="140"/>
      <c r="Z1304" s="140"/>
      <c r="AA1304" s="140"/>
      <c r="AB1304" s="140"/>
      <c r="AC1304" s="140"/>
      <c r="AD1304" s="140"/>
      <c r="AE1304" s="140"/>
      <c r="AF1304" s="140"/>
      <c r="AG1304" s="140"/>
      <c r="AH1304" s="140"/>
      <c r="AI1304" s="140"/>
      <c r="AJ1304" s="140"/>
      <c r="AK1304" s="140"/>
      <c r="AL1304" s="140"/>
      <c r="AM1304" s="140"/>
      <c r="AN1304" s="140"/>
      <c r="AO1304" s="140"/>
      <c r="AP1304" s="140"/>
      <c r="AQ1304" s="140"/>
      <c r="AR1304" s="140"/>
      <c r="AS1304" s="140"/>
      <c r="AT1304" s="140"/>
      <c r="AU1304" s="140"/>
      <c r="AV1304" s="140"/>
      <c r="AW1304" s="140"/>
      <c r="AX1304" s="140"/>
      <c r="AY1304" s="140"/>
      <c r="AZ1304" s="140"/>
      <c r="BA1304" s="140"/>
      <c r="BB1304" s="140"/>
      <c r="BC1304" s="140"/>
      <c r="BD1304" s="140"/>
      <c r="BE1304" s="140"/>
    </row>
    <row r="1305" spans="1:57" outlineLevel="1" x14ac:dyDescent="0.2">
      <c r="A1305" s="234">
        <f>'Faults data'!A1305</f>
        <v>1288</v>
      </c>
      <c r="B1305" s="320">
        <f>'Faults data'!B1305</f>
        <v>0</v>
      </c>
      <c r="C1305" s="223">
        <f>IFERROR(MATCH('Faults data'!F1305,Lists!$C$11:$C$14,0),0)</f>
        <v>0</v>
      </c>
      <c r="D1305" s="216">
        <f>VALUE('Faults data'!I1305)</f>
        <v>0</v>
      </c>
      <c r="E1305" s="224">
        <f t="shared" si="169"/>
        <v>0</v>
      </c>
      <c r="F1305" s="224">
        <f>'Faults data'!M1305</f>
        <v>0</v>
      </c>
      <c r="G1305" s="224" t="str">
        <f>IF('Faults data'!N1305=$G$17,$G$17,".")</f>
        <v>.</v>
      </c>
      <c r="H1305" s="224" t="str">
        <f>IF(ISNUMBER('Faults data'!L1305),'Faults data'!L1305,".")</f>
        <v>.</v>
      </c>
      <c r="I1305" s="224">
        <f>IF('Faults data'!S1305=Lists!$F$11,0,1)</f>
        <v>1</v>
      </c>
      <c r="J1305" s="240" t="str">
        <f t="shared" si="164"/>
        <v>.</v>
      </c>
      <c r="K1305" s="241"/>
      <c r="L1305" s="230" t="str">
        <f t="shared" si="165"/>
        <v>.</v>
      </c>
      <c r="M1305" s="231" t="str">
        <f t="shared" si="166"/>
        <v>.</v>
      </c>
      <c r="N1305" s="231" t="str">
        <f t="shared" si="167"/>
        <v>.</v>
      </c>
      <c r="O1305" s="231" t="str">
        <f t="shared" si="168"/>
        <v>.</v>
      </c>
      <c r="P1305" s="232" t="str">
        <f t="shared" si="170"/>
        <v>.</v>
      </c>
      <c r="Q1305" s="233" t="str">
        <f t="shared" si="171"/>
        <v>.</v>
      </c>
      <c r="R1305" s="140"/>
      <c r="S1305" s="140"/>
      <c r="T1305" s="140"/>
      <c r="U1305" s="140"/>
      <c r="V1305" s="140"/>
      <c r="W1305" s="140"/>
      <c r="X1305" s="140"/>
      <c r="Y1305" s="140"/>
      <c r="Z1305" s="140"/>
      <c r="AA1305" s="140"/>
      <c r="AB1305" s="140"/>
      <c r="AC1305" s="140"/>
      <c r="AD1305" s="140"/>
      <c r="AE1305" s="140"/>
      <c r="AF1305" s="140"/>
      <c r="AG1305" s="140"/>
      <c r="AH1305" s="140"/>
      <c r="AI1305" s="140"/>
      <c r="AJ1305" s="140"/>
      <c r="AK1305" s="140"/>
      <c r="AL1305" s="140"/>
      <c r="AM1305" s="140"/>
      <c r="AN1305" s="140"/>
      <c r="AO1305" s="140"/>
      <c r="AP1305" s="140"/>
      <c r="AQ1305" s="140"/>
      <c r="AR1305" s="140"/>
      <c r="AS1305" s="140"/>
      <c r="AT1305" s="140"/>
      <c r="AU1305" s="140"/>
      <c r="AV1305" s="140"/>
      <c r="AW1305" s="140"/>
      <c r="AX1305" s="140"/>
      <c r="AY1305" s="140"/>
      <c r="AZ1305" s="140"/>
      <c r="BA1305" s="140"/>
      <c r="BB1305" s="140"/>
      <c r="BC1305" s="140"/>
      <c r="BD1305" s="140"/>
      <c r="BE1305" s="140"/>
    </row>
    <row r="1306" spans="1:57" outlineLevel="1" x14ac:dyDescent="0.2">
      <c r="A1306" s="234">
        <f>'Faults data'!A1306</f>
        <v>1289</v>
      </c>
      <c r="B1306" s="320">
        <f>'Faults data'!B1306</f>
        <v>0</v>
      </c>
      <c r="C1306" s="223">
        <f>IFERROR(MATCH('Faults data'!F1306,Lists!$C$11:$C$14,0),0)</f>
        <v>0</v>
      </c>
      <c r="D1306" s="216">
        <f>VALUE('Faults data'!I1306)</f>
        <v>0</v>
      </c>
      <c r="E1306" s="224">
        <f t="shared" si="169"/>
        <v>0</v>
      </c>
      <c r="F1306" s="224">
        <f>'Faults data'!M1306</f>
        <v>0</v>
      </c>
      <c r="G1306" s="224" t="str">
        <f>IF('Faults data'!N1306=$G$17,$G$17,".")</f>
        <v>.</v>
      </c>
      <c r="H1306" s="224" t="str">
        <f>IF(ISNUMBER('Faults data'!L1306),'Faults data'!L1306,".")</f>
        <v>.</v>
      </c>
      <c r="I1306" s="224">
        <f>IF('Faults data'!S1306=Lists!$F$11,0,1)</f>
        <v>1</v>
      </c>
      <c r="J1306" s="240" t="str">
        <f t="shared" si="164"/>
        <v>.</v>
      </c>
      <c r="K1306" s="241"/>
      <c r="L1306" s="230" t="str">
        <f t="shared" si="165"/>
        <v>.</v>
      </c>
      <c r="M1306" s="231" t="str">
        <f t="shared" si="166"/>
        <v>.</v>
      </c>
      <c r="N1306" s="231" t="str">
        <f t="shared" si="167"/>
        <v>.</v>
      </c>
      <c r="O1306" s="231" t="str">
        <f t="shared" si="168"/>
        <v>.</v>
      </c>
      <c r="P1306" s="232" t="str">
        <f t="shared" si="170"/>
        <v>.</v>
      </c>
      <c r="Q1306" s="233" t="str">
        <f t="shared" si="171"/>
        <v>.</v>
      </c>
      <c r="R1306" s="140"/>
      <c r="S1306" s="140"/>
      <c r="T1306" s="140"/>
      <c r="U1306" s="140"/>
      <c r="V1306" s="140"/>
      <c r="W1306" s="140"/>
      <c r="X1306" s="140"/>
      <c r="Y1306" s="140"/>
      <c r="Z1306" s="140"/>
      <c r="AA1306" s="140"/>
      <c r="AB1306" s="140"/>
      <c r="AC1306" s="140"/>
      <c r="AD1306" s="140"/>
      <c r="AE1306" s="140"/>
      <c r="AF1306" s="140"/>
      <c r="AG1306" s="140"/>
      <c r="AH1306" s="140"/>
      <c r="AI1306" s="140"/>
      <c r="AJ1306" s="140"/>
      <c r="AK1306" s="140"/>
      <c r="AL1306" s="140"/>
      <c r="AM1306" s="140"/>
      <c r="AN1306" s="140"/>
      <c r="AO1306" s="140"/>
      <c r="AP1306" s="140"/>
      <c r="AQ1306" s="140"/>
      <c r="AR1306" s="140"/>
      <c r="AS1306" s="140"/>
      <c r="AT1306" s="140"/>
      <c r="AU1306" s="140"/>
      <c r="AV1306" s="140"/>
      <c r="AW1306" s="140"/>
      <c r="AX1306" s="140"/>
      <c r="AY1306" s="140"/>
      <c r="AZ1306" s="140"/>
      <c r="BA1306" s="140"/>
      <c r="BB1306" s="140"/>
      <c r="BC1306" s="140"/>
      <c r="BD1306" s="140"/>
      <c r="BE1306" s="140"/>
    </row>
    <row r="1307" spans="1:57" outlineLevel="1" x14ac:dyDescent="0.2">
      <c r="A1307" s="234">
        <f>'Faults data'!A1307</f>
        <v>1290</v>
      </c>
      <c r="B1307" s="320">
        <f>'Faults data'!B1307</f>
        <v>0</v>
      </c>
      <c r="C1307" s="223">
        <f>IFERROR(MATCH('Faults data'!F1307,Lists!$C$11:$C$14,0),0)</f>
        <v>0</v>
      </c>
      <c r="D1307" s="216">
        <f>VALUE('Faults data'!I1307)</f>
        <v>0</v>
      </c>
      <c r="E1307" s="224">
        <f t="shared" si="169"/>
        <v>0</v>
      </c>
      <c r="F1307" s="224">
        <f>'Faults data'!M1307</f>
        <v>0</v>
      </c>
      <c r="G1307" s="224" t="str">
        <f>IF('Faults data'!N1307=$G$17,$G$17,".")</f>
        <v>.</v>
      </c>
      <c r="H1307" s="224" t="str">
        <f>IF(ISNUMBER('Faults data'!L1307),'Faults data'!L1307,".")</f>
        <v>.</v>
      </c>
      <c r="I1307" s="224">
        <f>IF('Faults data'!S1307=Lists!$F$11,0,1)</f>
        <v>1</v>
      </c>
      <c r="J1307" s="240" t="str">
        <f t="shared" si="164"/>
        <v>.</v>
      </c>
      <c r="K1307" s="241"/>
      <c r="L1307" s="230" t="str">
        <f t="shared" si="165"/>
        <v>.</v>
      </c>
      <c r="M1307" s="231" t="str">
        <f t="shared" si="166"/>
        <v>.</v>
      </c>
      <c r="N1307" s="231" t="str">
        <f t="shared" si="167"/>
        <v>.</v>
      </c>
      <c r="O1307" s="231" t="str">
        <f t="shared" si="168"/>
        <v>.</v>
      </c>
      <c r="P1307" s="232" t="str">
        <f t="shared" si="170"/>
        <v>.</v>
      </c>
      <c r="Q1307" s="233" t="str">
        <f t="shared" si="171"/>
        <v>.</v>
      </c>
      <c r="R1307" s="140"/>
      <c r="S1307" s="140"/>
      <c r="T1307" s="140"/>
      <c r="U1307" s="140"/>
      <c r="V1307" s="140"/>
      <c r="W1307" s="140"/>
      <c r="X1307" s="140"/>
      <c r="Y1307" s="140"/>
      <c r="Z1307" s="140"/>
      <c r="AA1307" s="140"/>
      <c r="AB1307" s="140"/>
      <c r="AC1307" s="140"/>
      <c r="AD1307" s="140"/>
      <c r="AE1307" s="140"/>
      <c r="AF1307" s="140"/>
      <c r="AG1307" s="140"/>
      <c r="AH1307" s="140"/>
      <c r="AI1307" s="140"/>
      <c r="AJ1307" s="140"/>
      <c r="AK1307" s="140"/>
      <c r="AL1307" s="140"/>
      <c r="AM1307" s="140"/>
      <c r="AN1307" s="140"/>
      <c r="AO1307" s="140"/>
      <c r="AP1307" s="140"/>
      <c r="AQ1307" s="140"/>
      <c r="AR1307" s="140"/>
      <c r="AS1307" s="140"/>
      <c r="AT1307" s="140"/>
      <c r="AU1307" s="140"/>
      <c r="AV1307" s="140"/>
      <c r="AW1307" s="140"/>
      <c r="AX1307" s="140"/>
      <c r="AY1307" s="140"/>
      <c r="AZ1307" s="140"/>
      <c r="BA1307" s="140"/>
      <c r="BB1307" s="140"/>
      <c r="BC1307" s="140"/>
      <c r="BD1307" s="140"/>
      <c r="BE1307" s="140"/>
    </row>
    <row r="1308" spans="1:57" outlineLevel="1" x14ac:dyDescent="0.2">
      <c r="A1308" s="234">
        <f>'Faults data'!A1308</f>
        <v>1291</v>
      </c>
      <c r="B1308" s="320">
        <f>'Faults data'!B1308</f>
        <v>0</v>
      </c>
      <c r="C1308" s="223">
        <f>IFERROR(MATCH('Faults data'!F1308,Lists!$C$11:$C$14,0),0)</f>
        <v>0</v>
      </c>
      <c r="D1308" s="216">
        <f>VALUE('Faults data'!I1308)</f>
        <v>0</v>
      </c>
      <c r="E1308" s="224">
        <f t="shared" si="169"/>
        <v>0</v>
      </c>
      <c r="F1308" s="224">
        <f>'Faults data'!M1308</f>
        <v>0</v>
      </c>
      <c r="G1308" s="224" t="str">
        <f>IF('Faults data'!N1308=$G$17,$G$17,".")</f>
        <v>.</v>
      </c>
      <c r="H1308" s="224" t="str">
        <f>IF(ISNUMBER('Faults data'!L1308),'Faults data'!L1308,".")</f>
        <v>.</v>
      </c>
      <c r="I1308" s="224">
        <f>IF('Faults data'!S1308=Lists!$F$11,0,1)</f>
        <v>1</v>
      </c>
      <c r="J1308" s="240" t="str">
        <f t="shared" si="164"/>
        <v>.</v>
      </c>
      <c r="K1308" s="241"/>
      <c r="L1308" s="230" t="str">
        <f t="shared" si="165"/>
        <v>.</v>
      </c>
      <c r="M1308" s="231" t="str">
        <f t="shared" si="166"/>
        <v>.</v>
      </c>
      <c r="N1308" s="231" t="str">
        <f t="shared" si="167"/>
        <v>.</v>
      </c>
      <c r="O1308" s="231" t="str">
        <f t="shared" si="168"/>
        <v>.</v>
      </c>
      <c r="P1308" s="232" t="str">
        <f t="shared" si="170"/>
        <v>.</v>
      </c>
      <c r="Q1308" s="233" t="str">
        <f t="shared" si="171"/>
        <v>.</v>
      </c>
      <c r="R1308" s="140"/>
      <c r="S1308" s="140"/>
      <c r="T1308" s="140"/>
      <c r="U1308" s="140"/>
      <c r="V1308" s="140"/>
      <c r="W1308" s="140"/>
      <c r="X1308" s="140"/>
      <c r="Y1308" s="140"/>
      <c r="Z1308" s="140"/>
      <c r="AA1308" s="140"/>
      <c r="AB1308" s="140"/>
      <c r="AC1308" s="140"/>
      <c r="AD1308" s="140"/>
      <c r="AE1308" s="140"/>
      <c r="AF1308" s="140"/>
      <c r="AG1308" s="140"/>
      <c r="AH1308" s="140"/>
      <c r="AI1308" s="140"/>
      <c r="AJ1308" s="140"/>
      <c r="AK1308" s="140"/>
      <c r="AL1308" s="140"/>
      <c r="AM1308" s="140"/>
      <c r="AN1308" s="140"/>
      <c r="AO1308" s="140"/>
      <c r="AP1308" s="140"/>
      <c r="AQ1308" s="140"/>
      <c r="AR1308" s="140"/>
      <c r="AS1308" s="140"/>
      <c r="AT1308" s="140"/>
      <c r="AU1308" s="140"/>
      <c r="AV1308" s="140"/>
      <c r="AW1308" s="140"/>
      <c r="AX1308" s="140"/>
      <c r="AY1308" s="140"/>
      <c r="AZ1308" s="140"/>
      <c r="BA1308" s="140"/>
      <c r="BB1308" s="140"/>
      <c r="BC1308" s="140"/>
      <c r="BD1308" s="140"/>
      <c r="BE1308" s="140"/>
    </row>
    <row r="1309" spans="1:57" outlineLevel="1" x14ac:dyDescent="0.2">
      <c r="A1309" s="234">
        <f>'Faults data'!A1309</f>
        <v>1292</v>
      </c>
      <c r="B1309" s="320">
        <f>'Faults data'!B1309</f>
        <v>0</v>
      </c>
      <c r="C1309" s="223">
        <f>IFERROR(MATCH('Faults data'!F1309,Lists!$C$11:$C$14,0),0)</f>
        <v>0</v>
      </c>
      <c r="D1309" s="216">
        <f>VALUE('Faults data'!I1309)</f>
        <v>0</v>
      </c>
      <c r="E1309" s="224">
        <f t="shared" si="169"/>
        <v>0</v>
      </c>
      <c r="F1309" s="224">
        <f>'Faults data'!M1309</f>
        <v>0</v>
      </c>
      <c r="G1309" s="224" t="str">
        <f>IF('Faults data'!N1309=$G$17,$G$17,".")</f>
        <v>.</v>
      </c>
      <c r="H1309" s="224" t="str">
        <f>IF(ISNUMBER('Faults data'!L1309),'Faults data'!L1309,".")</f>
        <v>.</v>
      </c>
      <c r="I1309" s="224">
        <f>IF('Faults data'!S1309=Lists!$F$11,0,1)</f>
        <v>1</v>
      </c>
      <c r="J1309" s="240" t="str">
        <f t="shared" si="164"/>
        <v>.</v>
      </c>
      <c r="K1309" s="241"/>
      <c r="L1309" s="230" t="str">
        <f t="shared" si="165"/>
        <v>.</v>
      </c>
      <c r="M1309" s="231" t="str">
        <f t="shared" si="166"/>
        <v>.</v>
      </c>
      <c r="N1309" s="231" t="str">
        <f t="shared" si="167"/>
        <v>.</v>
      </c>
      <c r="O1309" s="231" t="str">
        <f t="shared" si="168"/>
        <v>.</v>
      </c>
      <c r="P1309" s="232" t="str">
        <f t="shared" si="170"/>
        <v>.</v>
      </c>
      <c r="Q1309" s="233" t="str">
        <f t="shared" si="171"/>
        <v>.</v>
      </c>
      <c r="R1309" s="140"/>
      <c r="S1309" s="140"/>
      <c r="T1309" s="140"/>
      <c r="U1309" s="140"/>
      <c r="V1309" s="140"/>
      <c r="W1309" s="140"/>
      <c r="X1309" s="140"/>
      <c r="Y1309" s="140"/>
      <c r="Z1309" s="140"/>
      <c r="AA1309" s="140"/>
      <c r="AB1309" s="140"/>
      <c r="AC1309" s="140"/>
      <c r="AD1309" s="140"/>
      <c r="AE1309" s="140"/>
      <c r="AF1309" s="140"/>
      <c r="AG1309" s="140"/>
      <c r="AH1309" s="140"/>
      <c r="AI1309" s="140"/>
      <c r="AJ1309" s="140"/>
      <c r="AK1309" s="140"/>
      <c r="AL1309" s="140"/>
      <c r="AM1309" s="140"/>
      <c r="AN1309" s="140"/>
      <c r="AO1309" s="140"/>
      <c r="AP1309" s="140"/>
      <c r="AQ1309" s="140"/>
      <c r="AR1309" s="140"/>
      <c r="AS1309" s="140"/>
      <c r="AT1309" s="140"/>
      <c r="AU1309" s="140"/>
      <c r="AV1309" s="140"/>
      <c r="AW1309" s="140"/>
      <c r="AX1309" s="140"/>
      <c r="AY1309" s="140"/>
      <c r="AZ1309" s="140"/>
      <c r="BA1309" s="140"/>
      <c r="BB1309" s="140"/>
      <c r="BC1309" s="140"/>
      <c r="BD1309" s="140"/>
      <c r="BE1309" s="140"/>
    </row>
    <row r="1310" spans="1:57" outlineLevel="1" x14ac:dyDescent="0.2">
      <c r="A1310" s="234">
        <f>'Faults data'!A1310</f>
        <v>1293</v>
      </c>
      <c r="B1310" s="320">
        <f>'Faults data'!B1310</f>
        <v>0</v>
      </c>
      <c r="C1310" s="223">
        <f>IFERROR(MATCH('Faults data'!F1310,Lists!$C$11:$C$14,0),0)</f>
        <v>0</v>
      </c>
      <c r="D1310" s="216">
        <f>VALUE('Faults data'!I1310)</f>
        <v>0</v>
      </c>
      <c r="E1310" s="224">
        <f t="shared" si="169"/>
        <v>0</v>
      </c>
      <c r="F1310" s="224">
        <f>'Faults data'!M1310</f>
        <v>0</v>
      </c>
      <c r="G1310" s="224" t="str">
        <f>IF('Faults data'!N1310=$G$17,$G$17,".")</f>
        <v>.</v>
      </c>
      <c r="H1310" s="224" t="str">
        <f>IF(ISNUMBER('Faults data'!L1310),'Faults data'!L1310,".")</f>
        <v>.</v>
      </c>
      <c r="I1310" s="224">
        <f>IF('Faults data'!S1310=Lists!$F$11,0,1)</f>
        <v>1</v>
      </c>
      <c r="J1310" s="240" t="str">
        <f t="shared" si="164"/>
        <v>.</v>
      </c>
      <c r="K1310" s="241"/>
      <c r="L1310" s="230" t="str">
        <f t="shared" si="165"/>
        <v>.</v>
      </c>
      <c r="M1310" s="231" t="str">
        <f t="shared" si="166"/>
        <v>.</v>
      </c>
      <c r="N1310" s="231" t="str">
        <f t="shared" si="167"/>
        <v>.</v>
      </c>
      <c r="O1310" s="231" t="str">
        <f t="shared" si="168"/>
        <v>.</v>
      </c>
      <c r="P1310" s="232" t="str">
        <f t="shared" si="170"/>
        <v>.</v>
      </c>
      <c r="Q1310" s="233" t="str">
        <f t="shared" si="171"/>
        <v>.</v>
      </c>
      <c r="R1310" s="140"/>
      <c r="S1310" s="140"/>
      <c r="T1310" s="140"/>
      <c r="U1310" s="140"/>
      <c r="V1310" s="140"/>
      <c r="W1310" s="140"/>
      <c r="X1310" s="140"/>
      <c r="Y1310" s="140"/>
      <c r="Z1310" s="140"/>
      <c r="AA1310" s="140"/>
      <c r="AB1310" s="140"/>
      <c r="AC1310" s="140"/>
      <c r="AD1310" s="140"/>
      <c r="AE1310" s="140"/>
      <c r="AF1310" s="140"/>
      <c r="AG1310" s="140"/>
      <c r="AH1310" s="140"/>
      <c r="AI1310" s="140"/>
      <c r="AJ1310" s="140"/>
      <c r="AK1310" s="140"/>
      <c r="AL1310" s="140"/>
      <c r="AM1310" s="140"/>
      <c r="AN1310" s="140"/>
      <c r="AO1310" s="140"/>
      <c r="AP1310" s="140"/>
      <c r="AQ1310" s="140"/>
      <c r="AR1310" s="140"/>
      <c r="AS1310" s="140"/>
      <c r="AT1310" s="140"/>
      <c r="AU1310" s="140"/>
      <c r="AV1310" s="140"/>
      <c r="AW1310" s="140"/>
      <c r="AX1310" s="140"/>
      <c r="AY1310" s="140"/>
      <c r="AZ1310" s="140"/>
      <c r="BA1310" s="140"/>
      <c r="BB1310" s="140"/>
      <c r="BC1310" s="140"/>
      <c r="BD1310" s="140"/>
      <c r="BE1310" s="140"/>
    </row>
    <row r="1311" spans="1:57" outlineLevel="1" x14ac:dyDescent="0.2">
      <c r="A1311" s="234">
        <f>'Faults data'!A1311</f>
        <v>1294</v>
      </c>
      <c r="B1311" s="320">
        <f>'Faults data'!B1311</f>
        <v>0</v>
      </c>
      <c r="C1311" s="223">
        <f>IFERROR(MATCH('Faults data'!F1311,Lists!$C$11:$C$14,0),0)</f>
        <v>0</v>
      </c>
      <c r="D1311" s="216">
        <f>VALUE('Faults data'!I1311)</f>
        <v>0</v>
      </c>
      <c r="E1311" s="224">
        <f t="shared" si="169"/>
        <v>0</v>
      </c>
      <c r="F1311" s="224">
        <f>'Faults data'!M1311</f>
        <v>0</v>
      </c>
      <c r="G1311" s="224" t="str">
        <f>IF('Faults data'!N1311=$G$17,$G$17,".")</f>
        <v>.</v>
      </c>
      <c r="H1311" s="224" t="str">
        <f>IF(ISNUMBER('Faults data'!L1311),'Faults data'!L1311,".")</f>
        <v>.</v>
      </c>
      <c r="I1311" s="224">
        <f>IF('Faults data'!S1311=Lists!$F$11,0,1)</f>
        <v>1</v>
      </c>
      <c r="J1311" s="240" t="str">
        <f t="shared" si="164"/>
        <v>.</v>
      </c>
      <c r="K1311" s="241"/>
      <c r="L1311" s="230" t="str">
        <f t="shared" si="165"/>
        <v>.</v>
      </c>
      <c r="M1311" s="231" t="str">
        <f t="shared" si="166"/>
        <v>.</v>
      </c>
      <c r="N1311" s="231" t="str">
        <f t="shared" si="167"/>
        <v>.</v>
      </c>
      <c r="O1311" s="231" t="str">
        <f t="shared" si="168"/>
        <v>.</v>
      </c>
      <c r="P1311" s="232" t="str">
        <f t="shared" si="170"/>
        <v>.</v>
      </c>
      <c r="Q1311" s="233" t="str">
        <f t="shared" si="171"/>
        <v>.</v>
      </c>
      <c r="R1311" s="140"/>
      <c r="S1311" s="140"/>
      <c r="T1311" s="140"/>
      <c r="U1311" s="140"/>
      <c r="V1311" s="140"/>
      <c r="W1311" s="140"/>
      <c r="X1311" s="140"/>
      <c r="Y1311" s="140"/>
      <c r="Z1311" s="140"/>
      <c r="AA1311" s="140"/>
      <c r="AB1311" s="140"/>
      <c r="AC1311" s="140"/>
      <c r="AD1311" s="140"/>
      <c r="AE1311" s="140"/>
      <c r="AF1311" s="140"/>
      <c r="AG1311" s="140"/>
      <c r="AH1311" s="140"/>
      <c r="AI1311" s="140"/>
      <c r="AJ1311" s="140"/>
      <c r="AK1311" s="140"/>
      <c r="AL1311" s="140"/>
      <c r="AM1311" s="140"/>
      <c r="AN1311" s="140"/>
      <c r="AO1311" s="140"/>
      <c r="AP1311" s="140"/>
      <c r="AQ1311" s="140"/>
      <c r="AR1311" s="140"/>
      <c r="AS1311" s="140"/>
      <c r="AT1311" s="140"/>
      <c r="AU1311" s="140"/>
      <c r="AV1311" s="140"/>
      <c r="AW1311" s="140"/>
      <c r="AX1311" s="140"/>
      <c r="AY1311" s="140"/>
      <c r="AZ1311" s="140"/>
      <c r="BA1311" s="140"/>
      <c r="BB1311" s="140"/>
      <c r="BC1311" s="140"/>
      <c r="BD1311" s="140"/>
      <c r="BE1311" s="140"/>
    </row>
    <row r="1312" spans="1:57" outlineLevel="1" x14ac:dyDescent="0.2">
      <c r="A1312" s="234">
        <f>'Faults data'!A1312</f>
        <v>1295</v>
      </c>
      <c r="B1312" s="320">
        <f>'Faults data'!B1312</f>
        <v>0</v>
      </c>
      <c r="C1312" s="223">
        <f>IFERROR(MATCH('Faults data'!F1312,Lists!$C$11:$C$14,0),0)</f>
        <v>0</v>
      </c>
      <c r="D1312" s="216">
        <f>VALUE('Faults data'!I1312)</f>
        <v>0</v>
      </c>
      <c r="E1312" s="224">
        <f t="shared" si="169"/>
        <v>0</v>
      </c>
      <c r="F1312" s="224">
        <f>'Faults data'!M1312</f>
        <v>0</v>
      </c>
      <c r="G1312" s="224" t="str">
        <f>IF('Faults data'!N1312=$G$17,$G$17,".")</f>
        <v>.</v>
      </c>
      <c r="H1312" s="224" t="str">
        <f>IF(ISNUMBER('Faults data'!L1312),'Faults data'!L1312,".")</f>
        <v>.</v>
      </c>
      <c r="I1312" s="224">
        <f>IF('Faults data'!S1312=Lists!$F$11,0,1)</f>
        <v>1</v>
      </c>
      <c r="J1312" s="240" t="str">
        <f t="shared" si="164"/>
        <v>.</v>
      </c>
      <c r="K1312" s="241"/>
      <c r="L1312" s="230" t="str">
        <f t="shared" si="165"/>
        <v>.</v>
      </c>
      <c r="M1312" s="231" t="str">
        <f t="shared" si="166"/>
        <v>.</v>
      </c>
      <c r="N1312" s="231" t="str">
        <f t="shared" si="167"/>
        <v>.</v>
      </c>
      <c r="O1312" s="231" t="str">
        <f t="shared" si="168"/>
        <v>.</v>
      </c>
      <c r="P1312" s="232" t="str">
        <f t="shared" si="170"/>
        <v>.</v>
      </c>
      <c r="Q1312" s="233" t="str">
        <f t="shared" si="171"/>
        <v>.</v>
      </c>
      <c r="R1312" s="140"/>
      <c r="S1312" s="140"/>
      <c r="T1312" s="140"/>
      <c r="U1312" s="140"/>
      <c r="V1312" s="140"/>
      <c r="W1312" s="140"/>
      <c r="X1312" s="140"/>
      <c r="Y1312" s="140"/>
      <c r="Z1312" s="140"/>
      <c r="AA1312" s="140"/>
      <c r="AB1312" s="140"/>
      <c r="AC1312" s="140"/>
      <c r="AD1312" s="140"/>
      <c r="AE1312" s="140"/>
      <c r="AF1312" s="140"/>
      <c r="AG1312" s="140"/>
      <c r="AH1312" s="140"/>
      <c r="AI1312" s="140"/>
      <c r="AJ1312" s="140"/>
      <c r="AK1312" s="140"/>
      <c r="AL1312" s="140"/>
      <c r="AM1312" s="140"/>
      <c r="AN1312" s="140"/>
      <c r="AO1312" s="140"/>
      <c r="AP1312" s="140"/>
      <c r="AQ1312" s="140"/>
      <c r="AR1312" s="140"/>
      <c r="AS1312" s="140"/>
      <c r="AT1312" s="140"/>
      <c r="AU1312" s="140"/>
      <c r="AV1312" s="140"/>
      <c r="AW1312" s="140"/>
      <c r="AX1312" s="140"/>
      <c r="AY1312" s="140"/>
      <c r="AZ1312" s="140"/>
      <c r="BA1312" s="140"/>
      <c r="BB1312" s="140"/>
      <c r="BC1312" s="140"/>
      <c r="BD1312" s="140"/>
      <c r="BE1312" s="140"/>
    </row>
    <row r="1313" spans="1:57" outlineLevel="1" x14ac:dyDescent="0.2">
      <c r="A1313" s="234">
        <f>'Faults data'!A1313</f>
        <v>1296</v>
      </c>
      <c r="B1313" s="320">
        <f>'Faults data'!B1313</f>
        <v>0</v>
      </c>
      <c r="C1313" s="223">
        <f>IFERROR(MATCH('Faults data'!F1313,Lists!$C$11:$C$14,0),0)</f>
        <v>0</v>
      </c>
      <c r="D1313" s="216">
        <f>VALUE('Faults data'!I1313)</f>
        <v>0</v>
      </c>
      <c r="E1313" s="224">
        <f t="shared" si="169"/>
        <v>0</v>
      </c>
      <c r="F1313" s="224">
        <f>'Faults data'!M1313</f>
        <v>0</v>
      </c>
      <c r="G1313" s="224" t="str">
        <f>IF('Faults data'!N1313=$G$17,$G$17,".")</f>
        <v>.</v>
      </c>
      <c r="H1313" s="224" t="str">
        <f>IF(ISNUMBER('Faults data'!L1313),'Faults data'!L1313,".")</f>
        <v>.</v>
      </c>
      <c r="I1313" s="224">
        <f>IF('Faults data'!S1313=Lists!$F$11,0,1)</f>
        <v>1</v>
      </c>
      <c r="J1313" s="240" t="str">
        <f t="shared" si="164"/>
        <v>.</v>
      </c>
      <c r="K1313" s="241"/>
      <c r="L1313" s="230" t="str">
        <f t="shared" si="165"/>
        <v>.</v>
      </c>
      <c r="M1313" s="231" t="str">
        <f t="shared" si="166"/>
        <v>.</v>
      </c>
      <c r="N1313" s="231" t="str">
        <f t="shared" si="167"/>
        <v>.</v>
      </c>
      <c r="O1313" s="231" t="str">
        <f t="shared" si="168"/>
        <v>.</v>
      </c>
      <c r="P1313" s="232" t="str">
        <f t="shared" si="170"/>
        <v>.</v>
      </c>
      <c r="Q1313" s="233" t="str">
        <f t="shared" si="171"/>
        <v>.</v>
      </c>
      <c r="R1313" s="140"/>
      <c r="S1313" s="140"/>
      <c r="T1313" s="140"/>
      <c r="U1313" s="140"/>
      <c r="V1313" s="140"/>
      <c r="W1313" s="140"/>
      <c r="X1313" s="140"/>
      <c r="Y1313" s="140"/>
      <c r="Z1313" s="140"/>
      <c r="AA1313" s="140"/>
      <c r="AB1313" s="140"/>
      <c r="AC1313" s="140"/>
      <c r="AD1313" s="140"/>
      <c r="AE1313" s="140"/>
      <c r="AF1313" s="140"/>
      <c r="AG1313" s="140"/>
      <c r="AH1313" s="140"/>
      <c r="AI1313" s="140"/>
      <c r="AJ1313" s="140"/>
      <c r="AK1313" s="140"/>
      <c r="AL1313" s="140"/>
      <c r="AM1313" s="140"/>
      <c r="AN1313" s="140"/>
      <c r="AO1313" s="140"/>
      <c r="AP1313" s="140"/>
      <c r="AQ1313" s="140"/>
      <c r="AR1313" s="140"/>
      <c r="AS1313" s="140"/>
      <c r="AT1313" s="140"/>
      <c r="AU1313" s="140"/>
      <c r="AV1313" s="140"/>
      <c r="AW1313" s="140"/>
      <c r="AX1313" s="140"/>
      <c r="AY1313" s="140"/>
      <c r="AZ1313" s="140"/>
      <c r="BA1313" s="140"/>
      <c r="BB1313" s="140"/>
      <c r="BC1313" s="140"/>
      <c r="BD1313" s="140"/>
      <c r="BE1313" s="140"/>
    </row>
    <row r="1314" spans="1:57" outlineLevel="1" x14ac:dyDescent="0.2">
      <c r="A1314" s="234">
        <f>'Faults data'!A1314</f>
        <v>1297</v>
      </c>
      <c r="B1314" s="320">
        <f>'Faults data'!B1314</f>
        <v>0</v>
      </c>
      <c r="C1314" s="223">
        <f>IFERROR(MATCH('Faults data'!F1314,Lists!$C$11:$C$14,0),0)</f>
        <v>0</v>
      </c>
      <c r="D1314" s="216">
        <f>VALUE('Faults data'!I1314)</f>
        <v>0</v>
      </c>
      <c r="E1314" s="224">
        <f t="shared" si="169"/>
        <v>0</v>
      </c>
      <c r="F1314" s="224">
        <f>'Faults data'!M1314</f>
        <v>0</v>
      </c>
      <c r="G1314" s="224" t="str">
        <f>IF('Faults data'!N1314=$G$17,$G$17,".")</f>
        <v>.</v>
      </c>
      <c r="H1314" s="224" t="str">
        <f>IF(ISNUMBER('Faults data'!L1314),'Faults data'!L1314,".")</f>
        <v>.</v>
      </c>
      <c r="I1314" s="224">
        <f>IF('Faults data'!S1314=Lists!$F$11,0,1)</f>
        <v>1</v>
      </c>
      <c r="J1314" s="240" t="str">
        <f t="shared" si="164"/>
        <v>.</v>
      </c>
      <c r="K1314" s="241"/>
      <c r="L1314" s="230" t="str">
        <f t="shared" si="165"/>
        <v>.</v>
      </c>
      <c r="M1314" s="231" t="str">
        <f t="shared" si="166"/>
        <v>.</v>
      </c>
      <c r="N1314" s="231" t="str">
        <f t="shared" si="167"/>
        <v>.</v>
      </c>
      <c r="O1314" s="231" t="str">
        <f t="shared" si="168"/>
        <v>.</v>
      </c>
      <c r="P1314" s="232" t="str">
        <f t="shared" si="170"/>
        <v>.</v>
      </c>
      <c r="Q1314" s="233" t="str">
        <f t="shared" si="171"/>
        <v>.</v>
      </c>
      <c r="R1314" s="140"/>
      <c r="S1314" s="140"/>
      <c r="T1314" s="140"/>
      <c r="U1314" s="140"/>
      <c r="V1314" s="140"/>
      <c r="W1314" s="140"/>
      <c r="X1314" s="140"/>
      <c r="Y1314" s="140"/>
      <c r="Z1314" s="140"/>
      <c r="AA1314" s="140"/>
      <c r="AB1314" s="140"/>
      <c r="AC1314" s="140"/>
      <c r="AD1314" s="140"/>
      <c r="AE1314" s="140"/>
      <c r="AF1314" s="140"/>
      <c r="AG1314" s="140"/>
      <c r="AH1314" s="140"/>
      <c r="AI1314" s="140"/>
      <c r="AJ1314" s="140"/>
      <c r="AK1314" s="140"/>
      <c r="AL1314" s="140"/>
      <c r="AM1314" s="140"/>
      <c r="AN1314" s="140"/>
      <c r="AO1314" s="140"/>
      <c r="AP1314" s="140"/>
      <c r="AQ1314" s="140"/>
      <c r="AR1314" s="140"/>
      <c r="AS1314" s="140"/>
      <c r="AT1314" s="140"/>
      <c r="AU1314" s="140"/>
      <c r="AV1314" s="140"/>
      <c r="AW1314" s="140"/>
      <c r="AX1314" s="140"/>
      <c r="AY1314" s="140"/>
      <c r="AZ1314" s="140"/>
      <c r="BA1314" s="140"/>
      <c r="BB1314" s="140"/>
      <c r="BC1314" s="140"/>
      <c r="BD1314" s="140"/>
      <c r="BE1314" s="140"/>
    </row>
    <row r="1315" spans="1:57" outlineLevel="1" x14ac:dyDescent="0.2">
      <c r="A1315" s="234">
        <f>'Faults data'!A1315</f>
        <v>1298</v>
      </c>
      <c r="B1315" s="320">
        <f>'Faults data'!B1315</f>
        <v>0</v>
      </c>
      <c r="C1315" s="223">
        <f>IFERROR(MATCH('Faults data'!F1315,Lists!$C$11:$C$14,0),0)</f>
        <v>0</v>
      </c>
      <c r="D1315" s="216">
        <f>VALUE('Faults data'!I1315)</f>
        <v>0</v>
      </c>
      <c r="E1315" s="224">
        <f t="shared" si="169"/>
        <v>0</v>
      </c>
      <c r="F1315" s="224">
        <f>'Faults data'!M1315</f>
        <v>0</v>
      </c>
      <c r="G1315" s="224" t="str">
        <f>IF('Faults data'!N1315=$G$17,$G$17,".")</f>
        <v>.</v>
      </c>
      <c r="H1315" s="224" t="str">
        <f>IF(ISNUMBER('Faults data'!L1315),'Faults data'!L1315,".")</f>
        <v>.</v>
      </c>
      <c r="I1315" s="224">
        <f>IF('Faults data'!S1315=Lists!$F$11,0,1)</f>
        <v>1</v>
      </c>
      <c r="J1315" s="240" t="str">
        <f t="shared" si="164"/>
        <v>.</v>
      </c>
      <c r="K1315" s="241"/>
      <c r="L1315" s="230" t="str">
        <f t="shared" si="165"/>
        <v>.</v>
      </c>
      <c r="M1315" s="231" t="str">
        <f t="shared" si="166"/>
        <v>.</v>
      </c>
      <c r="N1315" s="231" t="str">
        <f t="shared" si="167"/>
        <v>.</v>
      </c>
      <c r="O1315" s="231" t="str">
        <f t="shared" si="168"/>
        <v>.</v>
      </c>
      <c r="P1315" s="232" t="str">
        <f t="shared" si="170"/>
        <v>.</v>
      </c>
      <c r="Q1315" s="233" t="str">
        <f t="shared" si="171"/>
        <v>.</v>
      </c>
      <c r="R1315" s="140"/>
      <c r="S1315" s="140"/>
      <c r="T1315" s="140"/>
      <c r="U1315" s="140"/>
      <c r="V1315" s="140"/>
      <c r="W1315" s="140"/>
      <c r="X1315" s="140"/>
      <c r="Y1315" s="140"/>
      <c r="Z1315" s="140"/>
      <c r="AA1315" s="140"/>
      <c r="AB1315" s="140"/>
      <c r="AC1315" s="140"/>
      <c r="AD1315" s="140"/>
      <c r="AE1315" s="140"/>
      <c r="AF1315" s="140"/>
      <c r="AG1315" s="140"/>
      <c r="AH1315" s="140"/>
      <c r="AI1315" s="140"/>
      <c r="AJ1315" s="140"/>
      <c r="AK1315" s="140"/>
      <c r="AL1315" s="140"/>
      <c r="AM1315" s="140"/>
      <c r="AN1315" s="140"/>
      <c r="AO1315" s="140"/>
      <c r="AP1315" s="140"/>
      <c r="AQ1315" s="140"/>
      <c r="AR1315" s="140"/>
      <c r="AS1315" s="140"/>
      <c r="AT1315" s="140"/>
      <c r="AU1315" s="140"/>
      <c r="AV1315" s="140"/>
      <c r="AW1315" s="140"/>
      <c r="AX1315" s="140"/>
      <c r="AY1315" s="140"/>
      <c r="AZ1315" s="140"/>
      <c r="BA1315" s="140"/>
      <c r="BB1315" s="140"/>
      <c r="BC1315" s="140"/>
      <c r="BD1315" s="140"/>
      <c r="BE1315" s="140"/>
    </row>
    <row r="1316" spans="1:57" outlineLevel="1" x14ac:dyDescent="0.2">
      <c r="A1316" s="234">
        <f>'Faults data'!A1316</f>
        <v>1299</v>
      </c>
      <c r="B1316" s="320">
        <f>'Faults data'!B1316</f>
        <v>0</v>
      </c>
      <c r="C1316" s="223">
        <f>IFERROR(MATCH('Faults data'!F1316,Lists!$C$11:$C$14,0),0)</f>
        <v>0</v>
      </c>
      <c r="D1316" s="216">
        <f>VALUE('Faults data'!I1316)</f>
        <v>0</v>
      </c>
      <c r="E1316" s="224">
        <f t="shared" si="169"/>
        <v>0</v>
      </c>
      <c r="F1316" s="224">
        <f>'Faults data'!M1316</f>
        <v>0</v>
      </c>
      <c r="G1316" s="224" t="str">
        <f>IF('Faults data'!N1316=$G$17,$G$17,".")</f>
        <v>.</v>
      </c>
      <c r="H1316" s="224" t="str">
        <f>IF(ISNUMBER('Faults data'!L1316),'Faults data'!L1316,".")</f>
        <v>.</v>
      </c>
      <c r="I1316" s="224">
        <f>IF('Faults data'!S1316=Lists!$F$11,0,1)</f>
        <v>1</v>
      </c>
      <c r="J1316" s="240" t="str">
        <f t="shared" si="164"/>
        <v>.</v>
      </c>
      <c r="K1316" s="241"/>
      <c r="L1316" s="230" t="str">
        <f t="shared" si="165"/>
        <v>.</v>
      </c>
      <c r="M1316" s="231" t="str">
        <f t="shared" si="166"/>
        <v>.</v>
      </c>
      <c r="N1316" s="231" t="str">
        <f t="shared" si="167"/>
        <v>.</v>
      </c>
      <c r="O1316" s="231" t="str">
        <f t="shared" si="168"/>
        <v>.</v>
      </c>
      <c r="P1316" s="232" t="str">
        <f t="shared" si="170"/>
        <v>.</v>
      </c>
      <c r="Q1316" s="233" t="str">
        <f t="shared" si="171"/>
        <v>.</v>
      </c>
      <c r="R1316" s="140"/>
      <c r="S1316" s="140"/>
      <c r="T1316" s="140"/>
      <c r="U1316" s="140"/>
      <c r="V1316" s="140"/>
      <c r="W1316" s="140"/>
      <c r="X1316" s="140"/>
      <c r="Y1316" s="140"/>
      <c r="Z1316" s="140"/>
      <c r="AA1316" s="140"/>
      <c r="AB1316" s="140"/>
      <c r="AC1316" s="140"/>
      <c r="AD1316" s="140"/>
      <c r="AE1316" s="140"/>
      <c r="AF1316" s="140"/>
      <c r="AG1316" s="140"/>
      <c r="AH1316" s="140"/>
      <c r="AI1316" s="140"/>
      <c r="AJ1316" s="140"/>
      <c r="AK1316" s="140"/>
      <c r="AL1316" s="140"/>
      <c r="AM1316" s="140"/>
      <c r="AN1316" s="140"/>
      <c r="AO1316" s="140"/>
      <c r="AP1316" s="140"/>
      <c r="AQ1316" s="140"/>
      <c r="AR1316" s="140"/>
      <c r="AS1316" s="140"/>
      <c r="AT1316" s="140"/>
      <c r="AU1316" s="140"/>
      <c r="AV1316" s="140"/>
      <c r="AW1316" s="140"/>
      <c r="AX1316" s="140"/>
      <c r="AY1316" s="140"/>
      <c r="AZ1316" s="140"/>
      <c r="BA1316" s="140"/>
      <c r="BB1316" s="140"/>
      <c r="BC1316" s="140"/>
      <c r="BD1316" s="140"/>
      <c r="BE1316" s="140"/>
    </row>
    <row r="1317" spans="1:57" outlineLevel="1" x14ac:dyDescent="0.2">
      <c r="A1317" s="234">
        <f>'Faults data'!A1317</f>
        <v>1300</v>
      </c>
      <c r="B1317" s="320">
        <f>'Faults data'!B1317</f>
        <v>0</v>
      </c>
      <c r="C1317" s="223">
        <f>IFERROR(MATCH('Faults data'!F1317,Lists!$C$11:$C$14,0),0)</f>
        <v>0</v>
      </c>
      <c r="D1317" s="216">
        <f>VALUE('Faults data'!I1317)</f>
        <v>0</v>
      </c>
      <c r="E1317" s="224">
        <f t="shared" si="169"/>
        <v>0</v>
      </c>
      <c r="F1317" s="224">
        <f>'Faults data'!M1317</f>
        <v>0</v>
      </c>
      <c r="G1317" s="224" t="str">
        <f>IF('Faults data'!N1317=$G$17,$G$17,".")</f>
        <v>.</v>
      </c>
      <c r="H1317" s="224" t="str">
        <f>IF(ISNUMBER('Faults data'!L1317),'Faults data'!L1317,".")</f>
        <v>.</v>
      </c>
      <c r="I1317" s="224">
        <f>IF('Faults data'!S1317=Lists!$F$11,0,1)</f>
        <v>1</v>
      </c>
      <c r="J1317" s="240" t="str">
        <f t="shared" si="164"/>
        <v>.</v>
      </c>
      <c r="K1317" s="241"/>
      <c r="L1317" s="230" t="str">
        <f t="shared" si="165"/>
        <v>.</v>
      </c>
      <c r="M1317" s="231" t="str">
        <f t="shared" si="166"/>
        <v>.</v>
      </c>
      <c r="N1317" s="231" t="str">
        <f t="shared" si="167"/>
        <v>.</v>
      </c>
      <c r="O1317" s="231" t="str">
        <f t="shared" si="168"/>
        <v>.</v>
      </c>
      <c r="P1317" s="232" t="str">
        <f t="shared" si="170"/>
        <v>.</v>
      </c>
      <c r="Q1317" s="233" t="str">
        <f t="shared" si="171"/>
        <v>.</v>
      </c>
      <c r="R1317" s="140"/>
      <c r="S1317" s="140"/>
      <c r="T1317" s="140"/>
      <c r="U1317" s="140"/>
      <c r="V1317" s="140"/>
      <c r="W1317" s="140"/>
      <c r="X1317" s="140"/>
      <c r="Y1317" s="140"/>
      <c r="Z1317" s="140"/>
      <c r="AA1317" s="140"/>
      <c r="AB1317" s="140"/>
      <c r="AC1317" s="140"/>
      <c r="AD1317" s="140"/>
      <c r="AE1317" s="140"/>
      <c r="AF1317" s="140"/>
      <c r="AG1317" s="140"/>
      <c r="AH1317" s="140"/>
      <c r="AI1317" s="140"/>
      <c r="AJ1317" s="140"/>
      <c r="AK1317" s="140"/>
      <c r="AL1317" s="140"/>
      <c r="AM1317" s="140"/>
      <c r="AN1317" s="140"/>
      <c r="AO1317" s="140"/>
      <c r="AP1317" s="140"/>
      <c r="AQ1317" s="140"/>
      <c r="AR1317" s="140"/>
      <c r="AS1317" s="140"/>
      <c r="AT1317" s="140"/>
      <c r="AU1317" s="140"/>
      <c r="AV1317" s="140"/>
      <c r="AW1317" s="140"/>
      <c r="AX1317" s="140"/>
      <c r="AY1317" s="140"/>
      <c r="AZ1317" s="140"/>
      <c r="BA1317" s="140"/>
      <c r="BB1317" s="140"/>
      <c r="BC1317" s="140"/>
      <c r="BD1317" s="140"/>
      <c r="BE1317" s="140"/>
    </row>
    <row r="1318" spans="1:57" outlineLevel="1" x14ac:dyDescent="0.2">
      <c r="A1318" s="234">
        <f>'Faults data'!A1318</f>
        <v>1301</v>
      </c>
      <c r="B1318" s="320">
        <f>'Faults data'!B1318</f>
        <v>0</v>
      </c>
      <c r="C1318" s="223">
        <f>IFERROR(MATCH('Faults data'!F1318,Lists!$C$11:$C$14,0),0)</f>
        <v>0</v>
      </c>
      <c r="D1318" s="216">
        <f>VALUE('Faults data'!I1318)</f>
        <v>0</v>
      </c>
      <c r="E1318" s="224">
        <f t="shared" si="169"/>
        <v>0</v>
      </c>
      <c r="F1318" s="224">
        <f>'Faults data'!M1318</f>
        <v>0</v>
      </c>
      <c r="G1318" s="224" t="str">
        <f>IF('Faults data'!N1318=$G$17,$G$17,".")</f>
        <v>.</v>
      </c>
      <c r="H1318" s="224" t="str">
        <f>IF(ISNUMBER('Faults data'!L1318),'Faults data'!L1318,".")</f>
        <v>.</v>
      </c>
      <c r="I1318" s="224">
        <f>IF('Faults data'!S1318=Lists!$F$11,0,1)</f>
        <v>1</v>
      </c>
      <c r="J1318" s="240" t="str">
        <f t="shared" si="164"/>
        <v>.</v>
      </c>
      <c r="K1318" s="241"/>
      <c r="L1318" s="230" t="str">
        <f t="shared" si="165"/>
        <v>.</v>
      </c>
      <c r="M1318" s="231" t="str">
        <f t="shared" si="166"/>
        <v>.</v>
      </c>
      <c r="N1318" s="231" t="str">
        <f t="shared" si="167"/>
        <v>.</v>
      </c>
      <c r="O1318" s="231" t="str">
        <f t="shared" si="168"/>
        <v>.</v>
      </c>
      <c r="P1318" s="232" t="str">
        <f t="shared" si="170"/>
        <v>.</v>
      </c>
      <c r="Q1318" s="233" t="str">
        <f t="shared" si="171"/>
        <v>.</v>
      </c>
      <c r="R1318" s="140"/>
      <c r="S1318" s="140"/>
      <c r="T1318" s="140"/>
      <c r="U1318" s="140"/>
      <c r="V1318" s="140"/>
      <c r="W1318" s="140"/>
      <c r="X1318" s="140"/>
      <c r="Y1318" s="140"/>
      <c r="Z1318" s="140"/>
      <c r="AA1318" s="140"/>
      <c r="AB1318" s="140"/>
      <c r="AC1318" s="140"/>
      <c r="AD1318" s="140"/>
      <c r="AE1318" s="140"/>
      <c r="AF1318" s="140"/>
      <c r="AG1318" s="140"/>
      <c r="AH1318" s="140"/>
      <c r="AI1318" s="140"/>
      <c r="AJ1318" s="140"/>
      <c r="AK1318" s="140"/>
      <c r="AL1318" s="140"/>
      <c r="AM1318" s="140"/>
      <c r="AN1318" s="140"/>
      <c r="AO1318" s="140"/>
      <c r="AP1318" s="140"/>
      <c r="AQ1318" s="140"/>
      <c r="AR1318" s="140"/>
      <c r="AS1318" s="140"/>
      <c r="AT1318" s="140"/>
      <c r="AU1318" s="140"/>
      <c r="AV1318" s="140"/>
      <c r="AW1318" s="140"/>
      <c r="AX1318" s="140"/>
      <c r="AY1318" s="140"/>
      <c r="AZ1318" s="140"/>
      <c r="BA1318" s="140"/>
      <c r="BB1318" s="140"/>
      <c r="BC1318" s="140"/>
      <c r="BD1318" s="140"/>
      <c r="BE1318" s="140"/>
    </row>
    <row r="1319" spans="1:57" outlineLevel="1" x14ac:dyDescent="0.2">
      <c r="A1319" s="234">
        <f>'Faults data'!A1319</f>
        <v>1302</v>
      </c>
      <c r="B1319" s="320">
        <f>'Faults data'!B1319</f>
        <v>0</v>
      </c>
      <c r="C1319" s="223">
        <f>IFERROR(MATCH('Faults data'!F1319,Lists!$C$11:$C$14,0),0)</f>
        <v>0</v>
      </c>
      <c r="D1319" s="216">
        <f>VALUE('Faults data'!I1319)</f>
        <v>0</v>
      </c>
      <c r="E1319" s="224">
        <f t="shared" si="169"/>
        <v>0</v>
      </c>
      <c r="F1319" s="224">
        <f>'Faults data'!M1319</f>
        <v>0</v>
      </c>
      <c r="G1319" s="224" t="str">
        <f>IF('Faults data'!N1319=$G$17,$G$17,".")</f>
        <v>.</v>
      </c>
      <c r="H1319" s="224" t="str">
        <f>IF(ISNUMBER('Faults data'!L1319),'Faults data'!L1319,".")</f>
        <v>.</v>
      </c>
      <c r="I1319" s="224">
        <f>IF('Faults data'!S1319=Lists!$F$11,0,1)</f>
        <v>1</v>
      </c>
      <c r="J1319" s="240" t="str">
        <f t="shared" si="164"/>
        <v>.</v>
      </c>
      <c r="K1319" s="241"/>
      <c r="L1319" s="230" t="str">
        <f t="shared" si="165"/>
        <v>.</v>
      </c>
      <c r="M1319" s="231" t="str">
        <f t="shared" si="166"/>
        <v>.</v>
      </c>
      <c r="N1319" s="231" t="str">
        <f t="shared" si="167"/>
        <v>.</v>
      </c>
      <c r="O1319" s="231" t="str">
        <f t="shared" si="168"/>
        <v>.</v>
      </c>
      <c r="P1319" s="232" t="str">
        <f t="shared" si="170"/>
        <v>.</v>
      </c>
      <c r="Q1319" s="233" t="str">
        <f t="shared" si="171"/>
        <v>.</v>
      </c>
      <c r="R1319" s="140"/>
      <c r="S1319" s="140"/>
      <c r="T1319" s="140"/>
      <c r="U1319" s="140"/>
      <c r="V1319" s="140"/>
      <c r="W1319" s="140"/>
      <c r="X1319" s="140"/>
      <c r="Y1319" s="140"/>
      <c r="Z1319" s="140"/>
      <c r="AA1319" s="140"/>
      <c r="AB1319" s="140"/>
      <c r="AC1319" s="140"/>
      <c r="AD1319" s="140"/>
      <c r="AE1319" s="140"/>
      <c r="AF1319" s="140"/>
      <c r="AG1319" s="140"/>
      <c r="AH1319" s="140"/>
      <c r="AI1319" s="140"/>
      <c r="AJ1319" s="140"/>
      <c r="AK1319" s="140"/>
      <c r="AL1319" s="140"/>
      <c r="AM1319" s="140"/>
      <c r="AN1319" s="140"/>
      <c r="AO1319" s="140"/>
      <c r="AP1319" s="140"/>
      <c r="AQ1319" s="140"/>
      <c r="AR1319" s="140"/>
      <c r="AS1319" s="140"/>
      <c r="AT1319" s="140"/>
      <c r="AU1319" s="140"/>
      <c r="AV1319" s="140"/>
      <c r="AW1319" s="140"/>
      <c r="AX1319" s="140"/>
      <c r="AY1319" s="140"/>
      <c r="AZ1319" s="140"/>
      <c r="BA1319" s="140"/>
      <c r="BB1319" s="140"/>
      <c r="BC1319" s="140"/>
      <c r="BD1319" s="140"/>
      <c r="BE1319" s="140"/>
    </row>
    <row r="1320" spans="1:57" outlineLevel="1" x14ac:dyDescent="0.2">
      <c r="A1320" s="234">
        <f>'Faults data'!A1320</f>
        <v>1303</v>
      </c>
      <c r="B1320" s="320">
        <f>'Faults data'!B1320</f>
        <v>0</v>
      </c>
      <c r="C1320" s="223">
        <f>IFERROR(MATCH('Faults data'!F1320,Lists!$C$11:$C$14,0),0)</f>
        <v>0</v>
      </c>
      <c r="D1320" s="216">
        <f>VALUE('Faults data'!I1320)</f>
        <v>0</v>
      </c>
      <c r="E1320" s="224">
        <f t="shared" si="169"/>
        <v>0</v>
      </c>
      <c r="F1320" s="224">
        <f>'Faults data'!M1320</f>
        <v>0</v>
      </c>
      <c r="G1320" s="224" t="str">
        <f>IF('Faults data'!N1320=$G$17,$G$17,".")</f>
        <v>.</v>
      </c>
      <c r="H1320" s="224" t="str">
        <f>IF(ISNUMBER('Faults data'!L1320),'Faults data'!L1320,".")</f>
        <v>.</v>
      </c>
      <c r="I1320" s="224">
        <f>IF('Faults data'!S1320=Lists!$F$11,0,1)</f>
        <v>1</v>
      </c>
      <c r="J1320" s="240" t="str">
        <f t="shared" si="164"/>
        <v>.</v>
      </c>
      <c r="K1320" s="241"/>
      <c r="L1320" s="230" t="str">
        <f t="shared" si="165"/>
        <v>.</v>
      </c>
      <c r="M1320" s="231" t="str">
        <f t="shared" si="166"/>
        <v>.</v>
      </c>
      <c r="N1320" s="231" t="str">
        <f t="shared" si="167"/>
        <v>.</v>
      </c>
      <c r="O1320" s="231" t="str">
        <f t="shared" si="168"/>
        <v>.</v>
      </c>
      <c r="P1320" s="232" t="str">
        <f t="shared" si="170"/>
        <v>.</v>
      </c>
      <c r="Q1320" s="233" t="str">
        <f t="shared" si="171"/>
        <v>.</v>
      </c>
      <c r="R1320" s="140"/>
      <c r="S1320" s="140"/>
      <c r="T1320" s="140"/>
      <c r="U1320" s="140"/>
      <c r="V1320" s="140"/>
      <c r="W1320" s="140"/>
      <c r="X1320" s="140"/>
      <c r="Y1320" s="140"/>
      <c r="Z1320" s="140"/>
      <c r="AA1320" s="140"/>
      <c r="AB1320" s="140"/>
      <c r="AC1320" s="140"/>
      <c r="AD1320" s="140"/>
      <c r="AE1320" s="140"/>
      <c r="AF1320" s="140"/>
      <c r="AG1320" s="140"/>
      <c r="AH1320" s="140"/>
      <c r="AI1320" s="140"/>
      <c r="AJ1320" s="140"/>
      <c r="AK1320" s="140"/>
      <c r="AL1320" s="140"/>
      <c r="AM1320" s="140"/>
      <c r="AN1320" s="140"/>
      <c r="AO1320" s="140"/>
      <c r="AP1320" s="140"/>
      <c r="AQ1320" s="140"/>
      <c r="AR1320" s="140"/>
      <c r="AS1320" s="140"/>
      <c r="AT1320" s="140"/>
      <c r="AU1320" s="140"/>
      <c r="AV1320" s="140"/>
      <c r="AW1320" s="140"/>
      <c r="AX1320" s="140"/>
      <c r="AY1320" s="140"/>
      <c r="AZ1320" s="140"/>
      <c r="BA1320" s="140"/>
      <c r="BB1320" s="140"/>
      <c r="BC1320" s="140"/>
      <c r="BD1320" s="140"/>
      <c r="BE1320" s="140"/>
    </row>
    <row r="1321" spans="1:57" outlineLevel="1" x14ac:dyDescent="0.2">
      <c r="A1321" s="234">
        <f>'Faults data'!A1321</f>
        <v>1304</v>
      </c>
      <c r="B1321" s="320">
        <f>'Faults data'!B1321</f>
        <v>0</v>
      </c>
      <c r="C1321" s="223">
        <f>IFERROR(MATCH('Faults data'!F1321,Lists!$C$11:$C$14,0),0)</f>
        <v>0</v>
      </c>
      <c r="D1321" s="216">
        <f>VALUE('Faults data'!I1321)</f>
        <v>0</v>
      </c>
      <c r="E1321" s="224">
        <f t="shared" si="169"/>
        <v>0</v>
      </c>
      <c r="F1321" s="224">
        <f>'Faults data'!M1321</f>
        <v>0</v>
      </c>
      <c r="G1321" s="224" t="str">
        <f>IF('Faults data'!N1321=$G$17,$G$17,".")</f>
        <v>.</v>
      </c>
      <c r="H1321" s="224" t="str">
        <f>IF(ISNUMBER('Faults data'!L1321),'Faults data'!L1321,".")</f>
        <v>.</v>
      </c>
      <c r="I1321" s="224">
        <f>IF('Faults data'!S1321=Lists!$F$11,0,1)</f>
        <v>1</v>
      </c>
      <c r="J1321" s="240" t="str">
        <f t="shared" si="164"/>
        <v>.</v>
      </c>
      <c r="K1321" s="241"/>
      <c r="L1321" s="230" t="str">
        <f t="shared" si="165"/>
        <v>.</v>
      </c>
      <c r="M1321" s="231" t="str">
        <f t="shared" si="166"/>
        <v>.</v>
      </c>
      <c r="N1321" s="231" t="str">
        <f t="shared" si="167"/>
        <v>.</v>
      </c>
      <c r="O1321" s="231" t="str">
        <f t="shared" si="168"/>
        <v>.</v>
      </c>
      <c r="P1321" s="232" t="str">
        <f t="shared" si="170"/>
        <v>.</v>
      </c>
      <c r="Q1321" s="233" t="str">
        <f t="shared" si="171"/>
        <v>.</v>
      </c>
      <c r="R1321" s="140"/>
      <c r="S1321" s="140"/>
      <c r="T1321" s="140"/>
      <c r="U1321" s="140"/>
      <c r="V1321" s="140"/>
      <c r="W1321" s="140"/>
      <c r="X1321" s="140"/>
      <c r="Y1321" s="140"/>
      <c r="Z1321" s="140"/>
      <c r="AA1321" s="140"/>
      <c r="AB1321" s="140"/>
      <c r="AC1321" s="140"/>
      <c r="AD1321" s="140"/>
      <c r="AE1321" s="140"/>
      <c r="AF1321" s="140"/>
      <c r="AG1321" s="140"/>
      <c r="AH1321" s="140"/>
      <c r="AI1321" s="140"/>
      <c r="AJ1321" s="140"/>
      <c r="AK1321" s="140"/>
      <c r="AL1321" s="140"/>
      <c r="AM1321" s="140"/>
      <c r="AN1321" s="140"/>
      <c r="AO1321" s="140"/>
      <c r="AP1321" s="140"/>
      <c r="AQ1321" s="140"/>
      <c r="AR1321" s="140"/>
      <c r="AS1321" s="140"/>
      <c r="AT1321" s="140"/>
      <c r="AU1321" s="140"/>
      <c r="AV1321" s="140"/>
      <c r="AW1321" s="140"/>
      <c r="AX1321" s="140"/>
      <c r="AY1321" s="140"/>
      <c r="AZ1321" s="140"/>
      <c r="BA1321" s="140"/>
      <c r="BB1321" s="140"/>
      <c r="BC1321" s="140"/>
      <c r="BD1321" s="140"/>
      <c r="BE1321" s="140"/>
    </row>
    <row r="1322" spans="1:57" outlineLevel="1" x14ac:dyDescent="0.2">
      <c r="A1322" s="234">
        <f>'Faults data'!A1322</f>
        <v>1305</v>
      </c>
      <c r="B1322" s="320">
        <f>'Faults data'!B1322</f>
        <v>0</v>
      </c>
      <c r="C1322" s="223">
        <f>IFERROR(MATCH('Faults data'!F1322,Lists!$C$11:$C$14,0),0)</f>
        <v>0</v>
      </c>
      <c r="D1322" s="216">
        <f>VALUE('Faults data'!I1322)</f>
        <v>0</v>
      </c>
      <c r="E1322" s="224">
        <f t="shared" si="169"/>
        <v>0</v>
      </c>
      <c r="F1322" s="224">
        <f>'Faults data'!M1322</f>
        <v>0</v>
      </c>
      <c r="G1322" s="224" t="str">
        <f>IF('Faults data'!N1322=$G$17,$G$17,".")</f>
        <v>.</v>
      </c>
      <c r="H1322" s="224" t="str">
        <f>IF(ISNUMBER('Faults data'!L1322),'Faults data'!L1322,".")</f>
        <v>.</v>
      </c>
      <c r="I1322" s="224">
        <f>IF('Faults data'!S1322=Lists!$F$11,0,1)</f>
        <v>1</v>
      </c>
      <c r="J1322" s="240" t="str">
        <f t="shared" si="164"/>
        <v>.</v>
      </c>
      <c r="K1322" s="241"/>
      <c r="L1322" s="230" t="str">
        <f t="shared" si="165"/>
        <v>.</v>
      </c>
      <c r="M1322" s="231" t="str">
        <f t="shared" si="166"/>
        <v>.</v>
      </c>
      <c r="N1322" s="231" t="str">
        <f t="shared" si="167"/>
        <v>.</v>
      </c>
      <c r="O1322" s="231" t="str">
        <f t="shared" si="168"/>
        <v>.</v>
      </c>
      <c r="P1322" s="232" t="str">
        <f t="shared" si="170"/>
        <v>.</v>
      </c>
      <c r="Q1322" s="233" t="str">
        <f t="shared" si="171"/>
        <v>.</v>
      </c>
      <c r="R1322" s="140"/>
      <c r="S1322" s="140"/>
      <c r="T1322" s="140"/>
      <c r="U1322" s="140"/>
      <c r="V1322" s="140"/>
      <c r="W1322" s="140"/>
      <c r="X1322" s="140"/>
      <c r="Y1322" s="140"/>
      <c r="Z1322" s="140"/>
      <c r="AA1322" s="140"/>
      <c r="AB1322" s="140"/>
      <c r="AC1322" s="140"/>
      <c r="AD1322" s="140"/>
      <c r="AE1322" s="140"/>
      <c r="AF1322" s="140"/>
      <c r="AG1322" s="140"/>
      <c r="AH1322" s="140"/>
      <c r="AI1322" s="140"/>
      <c r="AJ1322" s="140"/>
      <c r="AK1322" s="140"/>
      <c r="AL1322" s="140"/>
      <c r="AM1322" s="140"/>
      <c r="AN1322" s="140"/>
      <c r="AO1322" s="140"/>
      <c r="AP1322" s="140"/>
      <c r="AQ1322" s="140"/>
      <c r="AR1322" s="140"/>
      <c r="AS1322" s="140"/>
      <c r="AT1322" s="140"/>
      <c r="AU1322" s="140"/>
      <c r="AV1322" s="140"/>
      <c r="AW1322" s="140"/>
      <c r="AX1322" s="140"/>
      <c r="AY1322" s="140"/>
      <c r="AZ1322" s="140"/>
      <c r="BA1322" s="140"/>
      <c r="BB1322" s="140"/>
      <c r="BC1322" s="140"/>
      <c r="BD1322" s="140"/>
      <c r="BE1322" s="140"/>
    </row>
    <row r="1323" spans="1:57" outlineLevel="1" x14ac:dyDescent="0.2">
      <c r="A1323" s="234">
        <f>'Faults data'!A1323</f>
        <v>1306</v>
      </c>
      <c r="B1323" s="320">
        <f>'Faults data'!B1323</f>
        <v>0</v>
      </c>
      <c r="C1323" s="223">
        <f>IFERROR(MATCH('Faults data'!F1323,Lists!$C$11:$C$14,0),0)</f>
        <v>0</v>
      </c>
      <c r="D1323" s="216">
        <f>VALUE('Faults data'!I1323)</f>
        <v>0</v>
      </c>
      <c r="E1323" s="224">
        <f t="shared" si="169"/>
        <v>0</v>
      </c>
      <c r="F1323" s="224">
        <f>'Faults data'!M1323</f>
        <v>0</v>
      </c>
      <c r="G1323" s="224" t="str">
        <f>IF('Faults data'!N1323=$G$17,$G$17,".")</f>
        <v>.</v>
      </c>
      <c r="H1323" s="224" t="str">
        <f>IF(ISNUMBER('Faults data'!L1323),'Faults data'!L1323,".")</f>
        <v>.</v>
      </c>
      <c r="I1323" s="224">
        <f>IF('Faults data'!S1323=Lists!$F$11,0,1)</f>
        <v>1</v>
      </c>
      <c r="J1323" s="240" t="str">
        <f t="shared" si="164"/>
        <v>.</v>
      </c>
      <c r="K1323" s="241"/>
      <c r="L1323" s="230" t="str">
        <f t="shared" si="165"/>
        <v>.</v>
      </c>
      <c r="M1323" s="231" t="str">
        <f t="shared" si="166"/>
        <v>.</v>
      </c>
      <c r="N1323" s="231" t="str">
        <f t="shared" si="167"/>
        <v>.</v>
      </c>
      <c r="O1323" s="231" t="str">
        <f t="shared" si="168"/>
        <v>.</v>
      </c>
      <c r="P1323" s="232" t="str">
        <f t="shared" si="170"/>
        <v>.</v>
      </c>
      <c r="Q1323" s="233" t="str">
        <f t="shared" si="171"/>
        <v>.</v>
      </c>
      <c r="R1323" s="140"/>
      <c r="S1323" s="140"/>
      <c r="T1323" s="140"/>
      <c r="U1323" s="140"/>
      <c r="V1323" s="140"/>
      <c r="W1323" s="140"/>
      <c r="X1323" s="140"/>
      <c r="Y1323" s="140"/>
      <c r="Z1323" s="140"/>
      <c r="AA1323" s="140"/>
      <c r="AB1323" s="140"/>
      <c r="AC1323" s="140"/>
      <c r="AD1323" s="140"/>
      <c r="AE1323" s="140"/>
      <c r="AF1323" s="140"/>
      <c r="AG1323" s="140"/>
      <c r="AH1323" s="140"/>
      <c r="AI1323" s="140"/>
      <c r="AJ1323" s="140"/>
      <c r="AK1323" s="140"/>
      <c r="AL1323" s="140"/>
      <c r="AM1323" s="140"/>
      <c r="AN1323" s="140"/>
      <c r="AO1323" s="140"/>
      <c r="AP1323" s="140"/>
      <c r="AQ1323" s="140"/>
      <c r="AR1323" s="140"/>
      <c r="AS1323" s="140"/>
      <c r="AT1323" s="140"/>
      <c r="AU1323" s="140"/>
      <c r="AV1323" s="140"/>
      <c r="AW1323" s="140"/>
      <c r="AX1323" s="140"/>
      <c r="AY1323" s="140"/>
      <c r="AZ1323" s="140"/>
      <c r="BA1323" s="140"/>
      <c r="BB1323" s="140"/>
      <c r="BC1323" s="140"/>
      <c r="BD1323" s="140"/>
      <c r="BE1323" s="140"/>
    </row>
    <row r="1324" spans="1:57" outlineLevel="1" x14ac:dyDescent="0.2">
      <c r="A1324" s="234">
        <f>'Faults data'!A1324</f>
        <v>1307</v>
      </c>
      <c r="B1324" s="320">
        <f>'Faults data'!B1324</f>
        <v>0</v>
      </c>
      <c r="C1324" s="223">
        <f>IFERROR(MATCH('Faults data'!F1324,Lists!$C$11:$C$14,0),0)</f>
        <v>0</v>
      </c>
      <c r="D1324" s="216">
        <f>VALUE('Faults data'!I1324)</f>
        <v>0</v>
      </c>
      <c r="E1324" s="224">
        <f t="shared" si="169"/>
        <v>0</v>
      </c>
      <c r="F1324" s="224">
        <f>'Faults data'!M1324</f>
        <v>0</v>
      </c>
      <c r="G1324" s="224" t="str">
        <f>IF('Faults data'!N1324=$G$17,$G$17,".")</f>
        <v>.</v>
      </c>
      <c r="H1324" s="224" t="str">
        <f>IF(ISNUMBER('Faults data'!L1324),'Faults data'!L1324,".")</f>
        <v>.</v>
      </c>
      <c r="I1324" s="224">
        <f>IF('Faults data'!S1324=Lists!$F$11,0,1)</f>
        <v>1</v>
      </c>
      <c r="J1324" s="240" t="str">
        <f t="shared" si="164"/>
        <v>.</v>
      </c>
      <c r="K1324" s="241"/>
      <c r="L1324" s="230" t="str">
        <f t="shared" si="165"/>
        <v>.</v>
      </c>
      <c r="M1324" s="231" t="str">
        <f t="shared" si="166"/>
        <v>.</v>
      </c>
      <c r="N1324" s="231" t="str">
        <f t="shared" si="167"/>
        <v>.</v>
      </c>
      <c r="O1324" s="231" t="str">
        <f t="shared" si="168"/>
        <v>.</v>
      </c>
      <c r="P1324" s="232" t="str">
        <f t="shared" si="170"/>
        <v>.</v>
      </c>
      <c r="Q1324" s="233" t="str">
        <f t="shared" si="171"/>
        <v>.</v>
      </c>
      <c r="R1324" s="140"/>
      <c r="S1324" s="140"/>
      <c r="T1324" s="140"/>
      <c r="U1324" s="140"/>
      <c r="V1324" s="140"/>
      <c r="W1324" s="140"/>
      <c r="X1324" s="140"/>
      <c r="Y1324" s="140"/>
      <c r="Z1324" s="140"/>
      <c r="AA1324" s="140"/>
      <c r="AB1324" s="140"/>
      <c r="AC1324" s="140"/>
      <c r="AD1324" s="140"/>
      <c r="AE1324" s="140"/>
      <c r="AF1324" s="140"/>
      <c r="AG1324" s="140"/>
      <c r="AH1324" s="140"/>
      <c r="AI1324" s="140"/>
      <c r="AJ1324" s="140"/>
      <c r="AK1324" s="140"/>
      <c r="AL1324" s="140"/>
      <c r="AM1324" s="140"/>
      <c r="AN1324" s="140"/>
      <c r="AO1324" s="140"/>
      <c r="AP1324" s="140"/>
      <c r="AQ1324" s="140"/>
      <c r="AR1324" s="140"/>
      <c r="AS1324" s="140"/>
      <c r="AT1324" s="140"/>
      <c r="AU1324" s="140"/>
      <c r="AV1324" s="140"/>
      <c r="AW1324" s="140"/>
      <c r="AX1324" s="140"/>
      <c r="AY1324" s="140"/>
      <c r="AZ1324" s="140"/>
      <c r="BA1324" s="140"/>
      <c r="BB1324" s="140"/>
      <c r="BC1324" s="140"/>
      <c r="BD1324" s="140"/>
      <c r="BE1324" s="140"/>
    </row>
    <row r="1325" spans="1:57" outlineLevel="1" x14ac:dyDescent="0.2">
      <c r="A1325" s="234">
        <f>'Faults data'!A1325</f>
        <v>1308</v>
      </c>
      <c r="B1325" s="320">
        <f>'Faults data'!B1325</f>
        <v>0</v>
      </c>
      <c r="C1325" s="223">
        <f>IFERROR(MATCH('Faults data'!F1325,Lists!$C$11:$C$14,0),0)</f>
        <v>0</v>
      </c>
      <c r="D1325" s="216">
        <f>VALUE('Faults data'!I1325)</f>
        <v>0</v>
      </c>
      <c r="E1325" s="224">
        <f t="shared" si="169"/>
        <v>0</v>
      </c>
      <c r="F1325" s="224">
        <f>'Faults data'!M1325</f>
        <v>0</v>
      </c>
      <c r="G1325" s="224" t="str">
        <f>IF('Faults data'!N1325=$G$17,$G$17,".")</f>
        <v>.</v>
      </c>
      <c r="H1325" s="224" t="str">
        <f>IF(ISNUMBER('Faults data'!L1325),'Faults data'!L1325,".")</f>
        <v>.</v>
      </c>
      <c r="I1325" s="224">
        <f>IF('Faults data'!S1325=Lists!$F$11,0,1)</f>
        <v>1</v>
      </c>
      <c r="J1325" s="240" t="str">
        <f t="shared" si="164"/>
        <v>.</v>
      </c>
      <c r="K1325" s="241"/>
      <c r="L1325" s="230" t="str">
        <f t="shared" si="165"/>
        <v>.</v>
      </c>
      <c r="M1325" s="231" t="str">
        <f t="shared" si="166"/>
        <v>.</v>
      </c>
      <c r="N1325" s="231" t="str">
        <f t="shared" si="167"/>
        <v>.</v>
      </c>
      <c r="O1325" s="231" t="str">
        <f t="shared" si="168"/>
        <v>.</v>
      </c>
      <c r="P1325" s="232" t="str">
        <f t="shared" si="170"/>
        <v>.</v>
      </c>
      <c r="Q1325" s="233" t="str">
        <f t="shared" si="171"/>
        <v>.</v>
      </c>
      <c r="R1325" s="140"/>
      <c r="S1325" s="140"/>
      <c r="T1325" s="140"/>
      <c r="U1325" s="140"/>
      <c r="V1325" s="140"/>
      <c r="W1325" s="140"/>
      <c r="X1325" s="140"/>
      <c r="Y1325" s="140"/>
      <c r="Z1325" s="140"/>
      <c r="AA1325" s="140"/>
      <c r="AB1325" s="140"/>
      <c r="AC1325" s="140"/>
      <c r="AD1325" s="140"/>
      <c r="AE1325" s="140"/>
      <c r="AF1325" s="140"/>
      <c r="AG1325" s="140"/>
      <c r="AH1325" s="140"/>
      <c r="AI1325" s="140"/>
      <c r="AJ1325" s="140"/>
      <c r="AK1325" s="140"/>
      <c r="AL1325" s="140"/>
      <c r="AM1325" s="140"/>
      <c r="AN1325" s="140"/>
      <c r="AO1325" s="140"/>
      <c r="AP1325" s="140"/>
      <c r="AQ1325" s="140"/>
      <c r="AR1325" s="140"/>
      <c r="AS1325" s="140"/>
      <c r="AT1325" s="140"/>
      <c r="AU1325" s="140"/>
      <c r="AV1325" s="140"/>
      <c r="AW1325" s="140"/>
      <c r="AX1325" s="140"/>
      <c r="AY1325" s="140"/>
      <c r="AZ1325" s="140"/>
      <c r="BA1325" s="140"/>
      <c r="BB1325" s="140"/>
      <c r="BC1325" s="140"/>
      <c r="BD1325" s="140"/>
      <c r="BE1325" s="140"/>
    </row>
    <row r="1326" spans="1:57" outlineLevel="1" x14ac:dyDescent="0.2">
      <c r="A1326" s="234">
        <f>'Faults data'!A1326</f>
        <v>1309</v>
      </c>
      <c r="B1326" s="320">
        <f>'Faults data'!B1326</f>
        <v>0</v>
      </c>
      <c r="C1326" s="223">
        <f>IFERROR(MATCH('Faults data'!F1326,Lists!$C$11:$C$14,0),0)</f>
        <v>0</v>
      </c>
      <c r="D1326" s="216">
        <f>VALUE('Faults data'!I1326)</f>
        <v>0</v>
      </c>
      <c r="E1326" s="224">
        <f t="shared" si="169"/>
        <v>0</v>
      </c>
      <c r="F1326" s="224">
        <f>'Faults data'!M1326</f>
        <v>0</v>
      </c>
      <c r="G1326" s="224" t="str">
        <f>IF('Faults data'!N1326=$G$17,$G$17,".")</f>
        <v>.</v>
      </c>
      <c r="H1326" s="224" t="str">
        <f>IF(ISNUMBER('Faults data'!L1326),'Faults data'!L1326,".")</f>
        <v>.</v>
      </c>
      <c r="I1326" s="224">
        <f>IF('Faults data'!S1326=Lists!$F$11,0,1)</f>
        <v>1</v>
      </c>
      <c r="J1326" s="240" t="str">
        <f t="shared" si="164"/>
        <v>.</v>
      </c>
      <c r="K1326" s="241"/>
      <c r="L1326" s="230" t="str">
        <f t="shared" si="165"/>
        <v>.</v>
      </c>
      <c r="M1326" s="231" t="str">
        <f t="shared" si="166"/>
        <v>.</v>
      </c>
      <c r="N1326" s="231" t="str">
        <f t="shared" si="167"/>
        <v>.</v>
      </c>
      <c r="O1326" s="231" t="str">
        <f t="shared" si="168"/>
        <v>.</v>
      </c>
      <c r="P1326" s="232" t="str">
        <f t="shared" si="170"/>
        <v>.</v>
      </c>
      <c r="Q1326" s="233" t="str">
        <f t="shared" si="171"/>
        <v>.</v>
      </c>
      <c r="R1326" s="140"/>
      <c r="S1326" s="140"/>
      <c r="T1326" s="140"/>
      <c r="U1326" s="140"/>
      <c r="V1326" s="140"/>
      <c r="W1326" s="140"/>
      <c r="X1326" s="140"/>
      <c r="Y1326" s="140"/>
      <c r="Z1326" s="140"/>
      <c r="AA1326" s="140"/>
      <c r="AB1326" s="140"/>
      <c r="AC1326" s="140"/>
      <c r="AD1326" s="140"/>
      <c r="AE1326" s="140"/>
      <c r="AF1326" s="140"/>
      <c r="AG1326" s="140"/>
      <c r="AH1326" s="140"/>
      <c r="AI1326" s="140"/>
      <c r="AJ1326" s="140"/>
      <c r="AK1326" s="140"/>
      <c r="AL1326" s="140"/>
      <c r="AM1326" s="140"/>
      <c r="AN1326" s="140"/>
      <c r="AO1326" s="140"/>
      <c r="AP1326" s="140"/>
      <c r="AQ1326" s="140"/>
      <c r="AR1326" s="140"/>
      <c r="AS1326" s="140"/>
      <c r="AT1326" s="140"/>
      <c r="AU1326" s="140"/>
      <c r="AV1326" s="140"/>
      <c r="AW1326" s="140"/>
      <c r="AX1326" s="140"/>
      <c r="AY1326" s="140"/>
      <c r="AZ1326" s="140"/>
      <c r="BA1326" s="140"/>
      <c r="BB1326" s="140"/>
      <c r="BC1326" s="140"/>
      <c r="BD1326" s="140"/>
      <c r="BE1326" s="140"/>
    </row>
    <row r="1327" spans="1:57" outlineLevel="1" x14ac:dyDescent="0.2">
      <c r="A1327" s="234">
        <f>'Faults data'!A1327</f>
        <v>1310</v>
      </c>
      <c r="B1327" s="320">
        <f>'Faults data'!B1327</f>
        <v>0</v>
      </c>
      <c r="C1327" s="223">
        <f>IFERROR(MATCH('Faults data'!F1327,Lists!$C$11:$C$14,0),0)</f>
        <v>0</v>
      </c>
      <c r="D1327" s="216">
        <f>VALUE('Faults data'!I1327)</f>
        <v>0</v>
      </c>
      <c r="E1327" s="224">
        <f t="shared" si="169"/>
        <v>0</v>
      </c>
      <c r="F1327" s="224">
        <f>'Faults data'!M1327</f>
        <v>0</v>
      </c>
      <c r="G1327" s="224" t="str">
        <f>IF('Faults data'!N1327=$G$17,$G$17,".")</f>
        <v>.</v>
      </c>
      <c r="H1327" s="224" t="str">
        <f>IF(ISNUMBER('Faults data'!L1327),'Faults data'!L1327,".")</f>
        <v>.</v>
      </c>
      <c r="I1327" s="224">
        <f>IF('Faults data'!S1327=Lists!$F$11,0,1)</f>
        <v>1</v>
      </c>
      <c r="J1327" s="240" t="str">
        <f t="shared" si="164"/>
        <v>.</v>
      </c>
      <c r="K1327" s="241"/>
      <c r="L1327" s="230" t="str">
        <f t="shared" si="165"/>
        <v>.</v>
      </c>
      <c r="M1327" s="231" t="str">
        <f t="shared" si="166"/>
        <v>.</v>
      </c>
      <c r="N1327" s="231" t="str">
        <f t="shared" si="167"/>
        <v>.</v>
      </c>
      <c r="O1327" s="231" t="str">
        <f t="shared" si="168"/>
        <v>.</v>
      </c>
      <c r="P1327" s="232" t="str">
        <f t="shared" si="170"/>
        <v>.</v>
      </c>
      <c r="Q1327" s="233" t="str">
        <f t="shared" si="171"/>
        <v>.</v>
      </c>
      <c r="R1327" s="140"/>
      <c r="S1327" s="140"/>
      <c r="T1327" s="140"/>
      <c r="U1327" s="140"/>
      <c r="V1327" s="140"/>
      <c r="W1327" s="140"/>
      <c r="X1327" s="140"/>
      <c r="Y1327" s="140"/>
      <c r="Z1327" s="140"/>
      <c r="AA1327" s="140"/>
      <c r="AB1327" s="140"/>
      <c r="AC1327" s="140"/>
      <c r="AD1327" s="140"/>
      <c r="AE1327" s="140"/>
      <c r="AF1327" s="140"/>
      <c r="AG1327" s="140"/>
      <c r="AH1327" s="140"/>
      <c r="AI1327" s="140"/>
      <c r="AJ1327" s="140"/>
      <c r="AK1327" s="140"/>
      <c r="AL1327" s="140"/>
      <c r="AM1327" s="140"/>
      <c r="AN1327" s="140"/>
      <c r="AO1327" s="140"/>
      <c r="AP1327" s="140"/>
      <c r="AQ1327" s="140"/>
      <c r="AR1327" s="140"/>
      <c r="AS1327" s="140"/>
      <c r="AT1327" s="140"/>
      <c r="AU1327" s="140"/>
      <c r="AV1327" s="140"/>
      <c r="AW1327" s="140"/>
      <c r="AX1327" s="140"/>
      <c r="AY1327" s="140"/>
      <c r="AZ1327" s="140"/>
      <c r="BA1327" s="140"/>
      <c r="BB1327" s="140"/>
      <c r="BC1327" s="140"/>
      <c r="BD1327" s="140"/>
      <c r="BE1327" s="140"/>
    </row>
    <row r="1328" spans="1:57" outlineLevel="1" x14ac:dyDescent="0.2">
      <c r="A1328" s="234">
        <f>'Faults data'!A1328</f>
        <v>1311</v>
      </c>
      <c r="B1328" s="320">
        <f>'Faults data'!B1328</f>
        <v>0</v>
      </c>
      <c r="C1328" s="223">
        <f>IFERROR(MATCH('Faults data'!F1328,Lists!$C$11:$C$14,0),0)</f>
        <v>0</v>
      </c>
      <c r="D1328" s="216">
        <f>VALUE('Faults data'!I1328)</f>
        <v>0</v>
      </c>
      <c r="E1328" s="224">
        <f t="shared" si="169"/>
        <v>0</v>
      </c>
      <c r="F1328" s="224">
        <f>'Faults data'!M1328</f>
        <v>0</v>
      </c>
      <c r="G1328" s="224" t="str">
        <f>IF('Faults data'!N1328=$G$17,$G$17,".")</f>
        <v>.</v>
      </c>
      <c r="H1328" s="224" t="str">
        <f>IF(ISNUMBER('Faults data'!L1328),'Faults data'!L1328,".")</f>
        <v>.</v>
      </c>
      <c r="I1328" s="224">
        <f>IF('Faults data'!S1328=Lists!$F$11,0,1)</f>
        <v>1</v>
      </c>
      <c r="J1328" s="240" t="str">
        <f t="shared" si="164"/>
        <v>.</v>
      </c>
      <c r="K1328" s="241"/>
      <c r="L1328" s="230" t="str">
        <f t="shared" si="165"/>
        <v>.</v>
      </c>
      <c r="M1328" s="231" t="str">
        <f t="shared" si="166"/>
        <v>.</v>
      </c>
      <c r="N1328" s="231" t="str">
        <f t="shared" si="167"/>
        <v>.</v>
      </c>
      <c r="O1328" s="231" t="str">
        <f t="shared" si="168"/>
        <v>.</v>
      </c>
      <c r="P1328" s="232" t="str">
        <f t="shared" si="170"/>
        <v>.</v>
      </c>
      <c r="Q1328" s="233" t="str">
        <f t="shared" si="171"/>
        <v>.</v>
      </c>
      <c r="R1328" s="140"/>
      <c r="S1328" s="140"/>
      <c r="T1328" s="140"/>
      <c r="U1328" s="140"/>
      <c r="V1328" s="140"/>
      <c r="W1328" s="140"/>
      <c r="X1328" s="140"/>
      <c r="Y1328" s="140"/>
      <c r="Z1328" s="140"/>
      <c r="AA1328" s="140"/>
      <c r="AB1328" s="140"/>
      <c r="AC1328" s="140"/>
      <c r="AD1328" s="140"/>
      <c r="AE1328" s="140"/>
      <c r="AF1328" s="140"/>
      <c r="AG1328" s="140"/>
      <c r="AH1328" s="140"/>
      <c r="AI1328" s="140"/>
      <c r="AJ1328" s="140"/>
      <c r="AK1328" s="140"/>
      <c r="AL1328" s="140"/>
      <c r="AM1328" s="140"/>
      <c r="AN1328" s="140"/>
      <c r="AO1328" s="140"/>
      <c r="AP1328" s="140"/>
      <c r="AQ1328" s="140"/>
      <c r="AR1328" s="140"/>
      <c r="AS1328" s="140"/>
      <c r="AT1328" s="140"/>
      <c r="AU1328" s="140"/>
      <c r="AV1328" s="140"/>
      <c r="AW1328" s="140"/>
      <c r="AX1328" s="140"/>
      <c r="AY1328" s="140"/>
      <c r="AZ1328" s="140"/>
      <c r="BA1328" s="140"/>
      <c r="BB1328" s="140"/>
      <c r="BC1328" s="140"/>
      <c r="BD1328" s="140"/>
      <c r="BE1328" s="140"/>
    </row>
    <row r="1329" spans="1:57" outlineLevel="1" x14ac:dyDescent="0.2">
      <c r="A1329" s="234">
        <f>'Faults data'!A1329</f>
        <v>1312</v>
      </c>
      <c r="B1329" s="320">
        <f>'Faults data'!B1329</f>
        <v>0</v>
      </c>
      <c r="C1329" s="223">
        <f>IFERROR(MATCH('Faults data'!F1329,Lists!$C$11:$C$14,0),0)</f>
        <v>0</v>
      </c>
      <c r="D1329" s="216">
        <f>VALUE('Faults data'!I1329)</f>
        <v>0</v>
      </c>
      <c r="E1329" s="224">
        <f t="shared" si="169"/>
        <v>0</v>
      </c>
      <c r="F1329" s="224">
        <f>'Faults data'!M1329</f>
        <v>0</v>
      </c>
      <c r="G1329" s="224" t="str">
        <f>IF('Faults data'!N1329=$G$17,$G$17,".")</f>
        <v>.</v>
      </c>
      <c r="H1329" s="224" t="str">
        <f>IF(ISNUMBER('Faults data'!L1329),'Faults data'!L1329,".")</f>
        <v>.</v>
      </c>
      <c r="I1329" s="224">
        <f>IF('Faults data'!S1329=Lists!$F$11,0,1)</f>
        <v>1</v>
      </c>
      <c r="J1329" s="240" t="str">
        <f t="shared" si="164"/>
        <v>.</v>
      </c>
      <c r="K1329" s="241"/>
      <c r="L1329" s="230" t="str">
        <f t="shared" si="165"/>
        <v>.</v>
      </c>
      <c r="M1329" s="231" t="str">
        <f t="shared" si="166"/>
        <v>.</v>
      </c>
      <c r="N1329" s="231" t="str">
        <f t="shared" si="167"/>
        <v>.</v>
      </c>
      <c r="O1329" s="231" t="str">
        <f t="shared" si="168"/>
        <v>.</v>
      </c>
      <c r="P1329" s="232" t="str">
        <f t="shared" si="170"/>
        <v>.</v>
      </c>
      <c r="Q1329" s="233" t="str">
        <f t="shared" si="171"/>
        <v>.</v>
      </c>
      <c r="R1329" s="140"/>
      <c r="S1329" s="140"/>
      <c r="T1329" s="140"/>
      <c r="U1329" s="140"/>
      <c r="V1329" s="140"/>
      <c r="W1329" s="140"/>
      <c r="X1329" s="140"/>
      <c r="Y1329" s="140"/>
      <c r="Z1329" s="140"/>
      <c r="AA1329" s="140"/>
      <c r="AB1329" s="140"/>
      <c r="AC1329" s="140"/>
      <c r="AD1329" s="140"/>
      <c r="AE1329" s="140"/>
      <c r="AF1329" s="140"/>
      <c r="AG1329" s="140"/>
      <c r="AH1329" s="140"/>
      <c r="AI1329" s="140"/>
      <c r="AJ1329" s="140"/>
      <c r="AK1329" s="140"/>
      <c r="AL1329" s="140"/>
      <c r="AM1329" s="140"/>
      <c r="AN1329" s="140"/>
      <c r="AO1329" s="140"/>
      <c r="AP1329" s="140"/>
      <c r="AQ1329" s="140"/>
      <c r="AR1329" s="140"/>
      <c r="AS1329" s="140"/>
      <c r="AT1329" s="140"/>
      <c r="AU1329" s="140"/>
      <c r="AV1329" s="140"/>
      <c r="AW1329" s="140"/>
      <c r="AX1329" s="140"/>
      <c r="AY1329" s="140"/>
      <c r="AZ1329" s="140"/>
      <c r="BA1329" s="140"/>
      <c r="BB1329" s="140"/>
      <c r="BC1329" s="140"/>
      <c r="BD1329" s="140"/>
      <c r="BE1329" s="140"/>
    </row>
    <row r="1330" spans="1:57" outlineLevel="1" x14ac:dyDescent="0.2">
      <c r="A1330" s="234">
        <f>'Faults data'!A1330</f>
        <v>1313</v>
      </c>
      <c r="B1330" s="320">
        <f>'Faults data'!B1330</f>
        <v>0</v>
      </c>
      <c r="C1330" s="223">
        <f>IFERROR(MATCH('Faults data'!F1330,Lists!$C$11:$C$14,0),0)</f>
        <v>0</v>
      </c>
      <c r="D1330" s="216">
        <f>VALUE('Faults data'!I1330)</f>
        <v>0</v>
      </c>
      <c r="E1330" s="224">
        <f t="shared" si="169"/>
        <v>0</v>
      </c>
      <c r="F1330" s="224">
        <f>'Faults data'!M1330</f>
        <v>0</v>
      </c>
      <c r="G1330" s="224" t="str">
        <f>IF('Faults data'!N1330=$G$17,$G$17,".")</f>
        <v>.</v>
      </c>
      <c r="H1330" s="224" t="str">
        <f>IF(ISNUMBER('Faults data'!L1330),'Faults data'!L1330,".")</f>
        <v>.</v>
      </c>
      <c r="I1330" s="224">
        <f>IF('Faults data'!S1330=Lists!$F$11,0,1)</f>
        <v>1</v>
      </c>
      <c r="J1330" s="240" t="str">
        <f t="shared" si="164"/>
        <v>.</v>
      </c>
      <c r="K1330" s="241"/>
      <c r="L1330" s="230" t="str">
        <f t="shared" si="165"/>
        <v>.</v>
      </c>
      <c r="M1330" s="231" t="str">
        <f t="shared" si="166"/>
        <v>.</v>
      </c>
      <c r="N1330" s="231" t="str">
        <f t="shared" si="167"/>
        <v>.</v>
      </c>
      <c r="O1330" s="231" t="str">
        <f t="shared" si="168"/>
        <v>.</v>
      </c>
      <c r="P1330" s="232" t="str">
        <f t="shared" si="170"/>
        <v>.</v>
      </c>
      <c r="Q1330" s="233" t="str">
        <f t="shared" si="171"/>
        <v>.</v>
      </c>
      <c r="R1330" s="140"/>
      <c r="S1330" s="140"/>
      <c r="T1330" s="140"/>
      <c r="U1330" s="140"/>
      <c r="V1330" s="140"/>
      <c r="W1330" s="140"/>
      <c r="X1330" s="140"/>
      <c r="Y1330" s="140"/>
      <c r="Z1330" s="140"/>
      <c r="AA1330" s="140"/>
      <c r="AB1330" s="140"/>
      <c r="AC1330" s="140"/>
      <c r="AD1330" s="140"/>
      <c r="AE1330" s="140"/>
      <c r="AF1330" s="140"/>
      <c r="AG1330" s="140"/>
      <c r="AH1330" s="140"/>
      <c r="AI1330" s="140"/>
      <c r="AJ1330" s="140"/>
      <c r="AK1330" s="140"/>
      <c r="AL1330" s="140"/>
      <c r="AM1330" s="140"/>
      <c r="AN1330" s="140"/>
      <c r="AO1330" s="140"/>
      <c r="AP1330" s="140"/>
      <c r="AQ1330" s="140"/>
      <c r="AR1330" s="140"/>
      <c r="AS1330" s="140"/>
      <c r="AT1330" s="140"/>
      <c r="AU1330" s="140"/>
      <c r="AV1330" s="140"/>
      <c r="AW1330" s="140"/>
      <c r="AX1330" s="140"/>
      <c r="AY1330" s="140"/>
      <c r="AZ1330" s="140"/>
      <c r="BA1330" s="140"/>
      <c r="BB1330" s="140"/>
      <c r="BC1330" s="140"/>
      <c r="BD1330" s="140"/>
      <c r="BE1330" s="140"/>
    </row>
    <row r="1331" spans="1:57" outlineLevel="1" x14ac:dyDescent="0.2">
      <c r="A1331" s="234">
        <f>'Faults data'!A1331</f>
        <v>1314</v>
      </c>
      <c r="B1331" s="320">
        <f>'Faults data'!B1331</f>
        <v>0</v>
      </c>
      <c r="C1331" s="223">
        <f>IFERROR(MATCH('Faults data'!F1331,Lists!$C$11:$C$14,0),0)</f>
        <v>0</v>
      </c>
      <c r="D1331" s="216">
        <f>VALUE('Faults data'!I1331)</f>
        <v>0</v>
      </c>
      <c r="E1331" s="224">
        <f t="shared" si="169"/>
        <v>0</v>
      </c>
      <c r="F1331" s="224">
        <f>'Faults data'!M1331</f>
        <v>0</v>
      </c>
      <c r="G1331" s="224" t="str">
        <f>IF('Faults data'!N1331=$G$17,$G$17,".")</f>
        <v>.</v>
      </c>
      <c r="H1331" s="224" t="str">
        <f>IF(ISNUMBER('Faults data'!L1331),'Faults data'!L1331,".")</f>
        <v>.</v>
      </c>
      <c r="I1331" s="224">
        <f>IF('Faults data'!S1331=Lists!$F$11,0,1)</f>
        <v>1</v>
      </c>
      <c r="J1331" s="240" t="str">
        <f t="shared" si="164"/>
        <v>.</v>
      </c>
      <c r="K1331" s="241"/>
      <c r="L1331" s="230" t="str">
        <f t="shared" si="165"/>
        <v>.</v>
      </c>
      <c r="M1331" s="231" t="str">
        <f t="shared" si="166"/>
        <v>.</v>
      </c>
      <c r="N1331" s="231" t="str">
        <f t="shared" si="167"/>
        <v>.</v>
      </c>
      <c r="O1331" s="231" t="str">
        <f t="shared" si="168"/>
        <v>.</v>
      </c>
      <c r="P1331" s="232" t="str">
        <f t="shared" si="170"/>
        <v>.</v>
      </c>
      <c r="Q1331" s="233" t="str">
        <f t="shared" si="171"/>
        <v>.</v>
      </c>
      <c r="R1331" s="140"/>
      <c r="S1331" s="140"/>
      <c r="T1331" s="140"/>
      <c r="U1331" s="140"/>
      <c r="V1331" s="140"/>
      <c r="W1331" s="140"/>
      <c r="X1331" s="140"/>
      <c r="Y1331" s="140"/>
      <c r="Z1331" s="140"/>
      <c r="AA1331" s="140"/>
      <c r="AB1331" s="140"/>
      <c r="AC1331" s="140"/>
      <c r="AD1331" s="140"/>
      <c r="AE1331" s="140"/>
      <c r="AF1331" s="140"/>
      <c r="AG1331" s="140"/>
      <c r="AH1331" s="140"/>
      <c r="AI1331" s="140"/>
      <c r="AJ1331" s="140"/>
      <c r="AK1331" s="140"/>
      <c r="AL1331" s="140"/>
      <c r="AM1331" s="140"/>
      <c r="AN1331" s="140"/>
      <c r="AO1331" s="140"/>
      <c r="AP1331" s="140"/>
      <c r="AQ1331" s="140"/>
      <c r="AR1331" s="140"/>
      <c r="AS1331" s="140"/>
      <c r="AT1331" s="140"/>
      <c r="AU1331" s="140"/>
      <c r="AV1331" s="140"/>
      <c r="AW1331" s="140"/>
      <c r="AX1331" s="140"/>
      <c r="AY1331" s="140"/>
      <c r="AZ1331" s="140"/>
      <c r="BA1331" s="140"/>
      <c r="BB1331" s="140"/>
      <c r="BC1331" s="140"/>
      <c r="BD1331" s="140"/>
      <c r="BE1331" s="140"/>
    </row>
    <row r="1332" spans="1:57" outlineLevel="1" x14ac:dyDescent="0.2">
      <c r="A1332" s="234">
        <f>'Faults data'!A1332</f>
        <v>1315</v>
      </c>
      <c r="B1332" s="320">
        <f>'Faults data'!B1332</f>
        <v>0</v>
      </c>
      <c r="C1332" s="223">
        <f>IFERROR(MATCH('Faults data'!F1332,Lists!$C$11:$C$14,0),0)</f>
        <v>0</v>
      </c>
      <c r="D1332" s="216">
        <f>VALUE('Faults data'!I1332)</f>
        <v>0</v>
      </c>
      <c r="E1332" s="224">
        <f t="shared" si="169"/>
        <v>0</v>
      </c>
      <c r="F1332" s="224">
        <f>'Faults data'!M1332</f>
        <v>0</v>
      </c>
      <c r="G1332" s="224" t="str">
        <f>IF('Faults data'!N1332=$G$17,$G$17,".")</f>
        <v>.</v>
      </c>
      <c r="H1332" s="224" t="str">
        <f>IF(ISNUMBER('Faults data'!L1332),'Faults data'!L1332,".")</f>
        <v>.</v>
      </c>
      <c r="I1332" s="224">
        <f>IF('Faults data'!S1332=Lists!$F$11,0,1)</f>
        <v>1</v>
      </c>
      <c r="J1332" s="240" t="str">
        <f t="shared" si="164"/>
        <v>.</v>
      </c>
      <c r="K1332" s="241"/>
      <c r="L1332" s="230" t="str">
        <f t="shared" si="165"/>
        <v>.</v>
      </c>
      <c r="M1332" s="231" t="str">
        <f t="shared" si="166"/>
        <v>.</v>
      </c>
      <c r="N1332" s="231" t="str">
        <f t="shared" si="167"/>
        <v>.</v>
      </c>
      <c r="O1332" s="231" t="str">
        <f t="shared" si="168"/>
        <v>.</v>
      </c>
      <c r="P1332" s="232" t="str">
        <f t="shared" si="170"/>
        <v>.</v>
      </c>
      <c r="Q1332" s="233" t="str">
        <f t="shared" si="171"/>
        <v>.</v>
      </c>
      <c r="R1332" s="140"/>
      <c r="S1332" s="140"/>
      <c r="T1332" s="140"/>
      <c r="U1332" s="140"/>
      <c r="V1332" s="140"/>
      <c r="W1332" s="140"/>
      <c r="X1332" s="140"/>
      <c r="Y1332" s="140"/>
      <c r="Z1332" s="140"/>
      <c r="AA1332" s="140"/>
      <c r="AB1332" s="140"/>
      <c r="AC1332" s="140"/>
      <c r="AD1332" s="140"/>
      <c r="AE1332" s="140"/>
      <c r="AF1332" s="140"/>
      <c r="AG1332" s="140"/>
      <c r="AH1332" s="140"/>
      <c r="AI1332" s="140"/>
      <c r="AJ1332" s="140"/>
      <c r="AK1332" s="140"/>
      <c r="AL1332" s="140"/>
      <c r="AM1332" s="140"/>
      <c r="AN1332" s="140"/>
      <c r="AO1332" s="140"/>
      <c r="AP1332" s="140"/>
      <c r="AQ1332" s="140"/>
      <c r="AR1332" s="140"/>
      <c r="AS1332" s="140"/>
      <c r="AT1332" s="140"/>
      <c r="AU1332" s="140"/>
      <c r="AV1332" s="140"/>
      <c r="AW1332" s="140"/>
      <c r="AX1332" s="140"/>
      <c r="AY1332" s="140"/>
      <c r="AZ1332" s="140"/>
      <c r="BA1332" s="140"/>
      <c r="BB1332" s="140"/>
      <c r="BC1332" s="140"/>
      <c r="BD1332" s="140"/>
      <c r="BE1332" s="140"/>
    </row>
    <row r="1333" spans="1:57" outlineLevel="1" x14ac:dyDescent="0.2">
      <c r="A1333" s="234">
        <f>'Faults data'!A1333</f>
        <v>1316</v>
      </c>
      <c r="B1333" s="320">
        <f>'Faults data'!B1333</f>
        <v>0</v>
      </c>
      <c r="C1333" s="223">
        <f>IFERROR(MATCH('Faults data'!F1333,Lists!$C$11:$C$14,0),0)</f>
        <v>0</v>
      </c>
      <c r="D1333" s="216">
        <f>VALUE('Faults data'!I1333)</f>
        <v>0</v>
      </c>
      <c r="E1333" s="224">
        <f t="shared" si="169"/>
        <v>0</v>
      </c>
      <c r="F1333" s="224">
        <f>'Faults data'!M1333</f>
        <v>0</v>
      </c>
      <c r="G1333" s="224" t="str">
        <f>IF('Faults data'!N1333=$G$17,$G$17,".")</f>
        <v>.</v>
      </c>
      <c r="H1333" s="224" t="str">
        <f>IF(ISNUMBER('Faults data'!L1333),'Faults data'!L1333,".")</f>
        <v>.</v>
      </c>
      <c r="I1333" s="224">
        <f>IF('Faults data'!S1333=Lists!$F$11,0,1)</f>
        <v>1</v>
      </c>
      <c r="J1333" s="240" t="str">
        <f t="shared" si="164"/>
        <v>.</v>
      </c>
      <c r="K1333" s="241"/>
      <c r="L1333" s="230" t="str">
        <f t="shared" si="165"/>
        <v>.</v>
      </c>
      <c r="M1333" s="231" t="str">
        <f t="shared" si="166"/>
        <v>.</v>
      </c>
      <c r="N1333" s="231" t="str">
        <f t="shared" si="167"/>
        <v>.</v>
      </c>
      <c r="O1333" s="231" t="str">
        <f t="shared" si="168"/>
        <v>.</v>
      </c>
      <c r="P1333" s="232" t="str">
        <f t="shared" si="170"/>
        <v>.</v>
      </c>
      <c r="Q1333" s="233" t="str">
        <f t="shared" si="171"/>
        <v>.</v>
      </c>
      <c r="R1333" s="140"/>
      <c r="S1333" s="140"/>
      <c r="T1333" s="140"/>
      <c r="U1333" s="140"/>
      <c r="V1333" s="140"/>
      <c r="W1333" s="140"/>
      <c r="X1333" s="140"/>
      <c r="Y1333" s="140"/>
      <c r="Z1333" s="140"/>
      <c r="AA1333" s="140"/>
      <c r="AB1333" s="140"/>
      <c r="AC1333" s="140"/>
      <c r="AD1333" s="140"/>
      <c r="AE1333" s="140"/>
      <c r="AF1333" s="140"/>
      <c r="AG1333" s="140"/>
      <c r="AH1333" s="140"/>
      <c r="AI1333" s="140"/>
      <c r="AJ1333" s="140"/>
      <c r="AK1333" s="140"/>
      <c r="AL1333" s="140"/>
      <c r="AM1333" s="140"/>
      <c r="AN1333" s="140"/>
      <c r="AO1333" s="140"/>
      <c r="AP1333" s="140"/>
      <c r="AQ1333" s="140"/>
      <c r="AR1333" s="140"/>
      <c r="AS1333" s="140"/>
      <c r="AT1333" s="140"/>
      <c r="AU1333" s="140"/>
      <c r="AV1333" s="140"/>
      <c r="AW1333" s="140"/>
      <c r="AX1333" s="140"/>
      <c r="AY1333" s="140"/>
      <c r="AZ1333" s="140"/>
      <c r="BA1333" s="140"/>
      <c r="BB1333" s="140"/>
      <c r="BC1333" s="140"/>
      <c r="BD1333" s="140"/>
      <c r="BE1333" s="140"/>
    </row>
    <row r="1334" spans="1:57" outlineLevel="1" x14ac:dyDescent="0.2">
      <c r="A1334" s="234">
        <f>'Faults data'!A1334</f>
        <v>1317</v>
      </c>
      <c r="B1334" s="320">
        <f>'Faults data'!B1334</f>
        <v>0</v>
      </c>
      <c r="C1334" s="223">
        <f>IFERROR(MATCH('Faults data'!F1334,Lists!$C$11:$C$14,0),0)</f>
        <v>0</v>
      </c>
      <c r="D1334" s="216">
        <f>VALUE('Faults data'!I1334)</f>
        <v>0</v>
      </c>
      <c r="E1334" s="224">
        <f t="shared" si="169"/>
        <v>0</v>
      </c>
      <c r="F1334" s="224">
        <f>'Faults data'!M1334</f>
        <v>0</v>
      </c>
      <c r="G1334" s="224" t="str">
        <f>IF('Faults data'!N1334=$G$17,$G$17,".")</f>
        <v>.</v>
      </c>
      <c r="H1334" s="224" t="str">
        <f>IF(ISNUMBER('Faults data'!L1334),'Faults data'!L1334,".")</f>
        <v>.</v>
      </c>
      <c r="I1334" s="224">
        <f>IF('Faults data'!S1334=Lists!$F$11,0,1)</f>
        <v>1</v>
      </c>
      <c r="J1334" s="240" t="str">
        <f t="shared" si="164"/>
        <v>.</v>
      </c>
      <c r="K1334" s="241"/>
      <c r="L1334" s="230" t="str">
        <f t="shared" si="165"/>
        <v>.</v>
      </c>
      <c r="M1334" s="231" t="str">
        <f t="shared" si="166"/>
        <v>.</v>
      </c>
      <c r="N1334" s="231" t="str">
        <f t="shared" si="167"/>
        <v>.</v>
      </c>
      <c r="O1334" s="231" t="str">
        <f t="shared" si="168"/>
        <v>.</v>
      </c>
      <c r="P1334" s="232" t="str">
        <f t="shared" si="170"/>
        <v>.</v>
      </c>
      <c r="Q1334" s="233" t="str">
        <f t="shared" si="171"/>
        <v>.</v>
      </c>
      <c r="R1334" s="140"/>
      <c r="S1334" s="140"/>
      <c r="T1334" s="140"/>
      <c r="U1334" s="140"/>
      <c r="V1334" s="140"/>
      <c r="W1334" s="140"/>
      <c r="X1334" s="140"/>
      <c r="Y1334" s="140"/>
      <c r="Z1334" s="140"/>
      <c r="AA1334" s="140"/>
      <c r="AB1334" s="140"/>
      <c r="AC1334" s="140"/>
      <c r="AD1334" s="140"/>
      <c r="AE1334" s="140"/>
      <c r="AF1334" s="140"/>
      <c r="AG1334" s="140"/>
      <c r="AH1334" s="140"/>
      <c r="AI1334" s="140"/>
      <c r="AJ1334" s="140"/>
      <c r="AK1334" s="140"/>
      <c r="AL1334" s="140"/>
      <c r="AM1334" s="140"/>
      <c r="AN1334" s="140"/>
      <c r="AO1334" s="140"/>
      <c r="AP1334" s="140"/>
      <c r="AQ1334" s="140"/>
      <c r="AR1334" s="140"/>
      <c r="AS1334" s="140"/>
      <c r="AT1334" s="140"/>
      <c r="AU1334" s="140"/>
      <c r="AV1334" s="140"/>
      <c r="AW1334" s="140"/>
      <c r="AX1334" s="140"/>
      <c r="AY1334" s="140"/>
      <c r="AZ1334" s="140"/>
      <c r="BA1334" s="140"/>
      <c r="BB1334" s="140"/>
      <c r="BC1334" s="140"/>
      <c r="BD1334" s="140"/>
      <c r="BE1334" s="140"/>
    </row>
    <row r="1335" spans="1:57" outlineLevel="1" x14ac:dyDescent="0.2">
      <c r="A1335" s="234">
        <f>'Faults data'!A1335</f>
        <v>1318</v>
      </c>
      <c r="B1335" s="320">
        <f>'Faults data'!B1335</f>
        <v>0</v>
      </c>
      <c r="C1335" s="223">
        <f>IFERROR(MATCH('Faults data'!F1335,Lists!$C$11:$C$14,0),0)</f>
        <v>0</v>
      </c>
      <c r="D1335" s="216">
        <f>VALUE('Faults data'!I1335)</f>
        <v>0</v>
      </c>
      <c r="E1335" s="224">
        <f t="shared" si="169"/>
        <v>0</v>
      </c>
      <c r="F1335" s="224">
        <f>'Faults data'!M1335</f>
        <v>0</v>
      </c>
      <c r="G1335" s="224" t="str">
        <f>IF('Faults data'!N1335=$G$17,$G$17,".")</f>
        <v>.</v>
      </c>
      <c r="H1335" s="224" t="str">
        <f>IF(ISNUMBER('Faults data'!L1335),'Faults data'!L1335,".")</f>
        <v>.</v>
      </c>
      <c r="I1335" s="224">
        <f>IF('Faults data'!S1335=Lists!$F$11,0,1)</f>
        <v>1</v>
      </c>
      <c r="J1335" s="240" t="str">
        <f t="shared" si="164"/>
        <v>.</v>
      </c>
      <c r="K1335" s="241"/>
      <c r="L1335" s="230" t="str">
        <f t="shared" si="165"/>
        <v>.</v>
      </c>
      <c r="M1335" s="231" t="str">
        <f t="shared" si="166"/>
        <v>.</v>
      </c>
      <c r="N1335" s="231" t="str">
        <f t="shared" si="167"/>
        <v>.</v>
      </c>
      <c r="O1335" s="231" t="str">
        <f t="shared" si="168"/>
        <v>.</v>
      </c>
      <c r="P1335" s="232" t="str">
        <f t="shared" si="170"/>
        <v>.</v>
      </c>
      <c r="Q1335" s="233" t="str">
        <f t="shared" si="171"/>
        <v>.</v>
      </c>
      <c r="R1335" s="140"/>
      <c r="S1335" s="140"/>
      <c r="T1335" s="140"/>
      <c r="U1335" s="140"/>
      <c r="V1335" s="140"/>
      <c r="W1335" s="140"/>
      <c r="X1335" s="140"/>
      <c r="Y1335" s="140"/>
      <c r="Z1335" s="140"/>
      <c r="AA1335" s="140"/>
      <c r="AB1335" s="140"/>
      <c r="AC1335" s="140"/>
      <c r="AD1335" s="140"/>
      <c r="AE1335" s="140"/>
      <c r="AF1335" s="140"/>
      <c r="AG1335" s="140"/>
      <c r="AH1335" s="140"/>
      <c r="AI1335" s="140"/>
      <c r="AJ1335" s="140"/>
      <c r="AK1335" s="140"/>
      <c r="AL1335" s="140"/>
      <c r="AM1335" s="140"/>
      <c r="AN1335" s="140"/>
      <c r="AO1335" s="140"/>
      <c r="AP1335" s="140"/>
      <c r="AQ1335" s="140"/>
      <c r="AR1335" s="140"/>
      <c r="AS1335" s="140"/>
      <c r="AT1335" s="140"/>
      <c r="AU1335" s="140"/>
      <c r="AV1335" s="140"/>
      <c r="AW1335" s="140"/>
      <c r="AX1335" s="140"/>
      <c r="AY1335" s="140"/>
      <c r="AZ1335" s="140"/>
      <c r="BA1335" s="140"/>
      <c r="BB1335" s="140"/>
      <c r="BC1335" s="140"/>
      <c r="BD1335" s="140"/>
      <c r="BE1335" s="140"/>
    </row>
    <row r="1336" spans="1:57" outlineLevel="1" x14ac:dyDescent="0.2">
      <c r="A1336" s="234">
        <f>'Faults data'!A1336</f>
        <v>1319</v>
      </c>
      <c r="B1336" s="320">
        <f>'Faults data'!B1336</f>
        <v>0</v>
      </c>
      <c r="C1336" s="223">
        <f>IFERROR(MATCH('Faults data'!F1336,Lists!$C$11:$C$14,0),0)</f>
        <v>0</v>
      </c>
      <c r="D1336" s="216">
        <f>VALUE('Faults data'!I1336)</f>
        <v>0</v>
      </c>
      <c r="E1336" s="224">
        <f t="shared" si="169"/>
        <v>0</v>
      </c>
      <c r="F1336" s="224">
        <f>'Faults data'!M1336</f>
        <v>0</v>
      </c>
      <c r="G1336" s="224" t="str">
        <f>IF('Faults data'!N1336=$G$17,$G$17,".")</f>
        <v>.</v>
      </c>
      <c r="H1336" s="224" t="str">
        <f>IF(ISNUMBER('Faults data'!L1336),'Faults data'!L1336,".")</f>
        <v>.</v>
      </c>
      <c r="I1336" s="224">
        <f>IF('Faults data'!S1336=Lists!$F$11,0,1)</f>
        <v>1</v>
      </c>
      <c r="J1336" s="240" t="str">
        <f t="shared" si="164"/>
        <v>.</v>
      </c>
      <c r="K1336" s="241"/>
      <c r="L1336" s="230" t="str">
        <f t="shared" si="165"/>
        <v>.</v>
      </c>
      <c r="M1336" s="231" t="str">
        <f t="shared" si="166"/>
        <v>.</v>
      </c>
      <c r="N1336" s="231" t="str">
        <f t="shared" si="167"/>
        <v>.</v>
      </c>
      <c r="O1336" s="231" t="str">
        <f t="shared" si="168"/>
        <v>.</v>
      </c>
      <c r="P1336" s="232" t="str">
        <f t="shared" si="170"/>
        <v>.</v>
      </c>
      <c r="Q1336" s="233" t="str">
        <f t="shared" si="171"/>
        <v>.</v>
      </c>
      <c r="R1336" s="140"/>
      <c r="S1336" s="140"/>
      <c r="T1336" s="140"/>
      <c r="U1336" s="140"/>
      <c r="V1336" s="140"/>
      <c r="W1336" s="140"/>
      <c r="X1336" s="140"/>
      <c r="Y1336" s="140"/>
      <c r="Z1336" s="140"/>
      <c r="AA1336" s="140"/>
      <c r="AB1336" s="140"/>
      <c r="AC1336" s="140"/>
      <c r="AD1336" s="140"/>
      <c r="AE1336" s="140"/>
      <c r="AF1336" s="140"/>
      <c r="AG1336" s="140"/>
      <c r="AH1336" s="140"/>
      <c r="AI1336" s="140"/>
      <c r="AJ1336" s="140"/>
      <c r="AK1336" s="140"/>
      <c r="AL1336" s="140"/>
      <c r="AM1336" s="140"/>
      <c r="AN1336" s="140"/>
      <c r="AO1336" s="140"/>
      <c r="AP1336" s="140"/>
      <c r="AQ1336" s="140"/>
      <c r="AR1336" s="140"/>
      <c r="AS1336" s="140"/>
      <c r="AT1336" s="140"/>
      <c r="AU1336" s="140"/>
      <c r="AV1336" s="140"/>
      <c r="AW1336" s="140"/>
      <c r="AX1336" s="140"/>
      <c r="AY1336" s="140"/>
      <c r="AZ1336" s="140"/>
      <c r="BA1336" s="140"/>
      <c r="BB1336" s="140"/>
      <c r="BC1336" s="140"/>
      <c r="BD1336" s="140"/>
      <c r="BE1336" s="140"/>
    </row>
    <row r="1337" spans="1:57" outlineLevel="1" x14ac:dyDescent="0.2">
      <c r="A1337" s="234">
        <f>'Faults data'!A1337</f>
        <v>1320</v>
      </c>
      <c r="B1337" s="320">
        <f>'Faults data'!B1337</f>
        <v>0</v>
      </c>
      <c r="C1337" s="223">
        <f>IFERROR(MATCH('Faults data'!F1337,Lists!$C$11:$C$14,0),0)</f>
        <v>0</v>
      </c>
      <c r="D1337" s="216">
        <f>VALUE('Faults data'!I1337)</f>
        <v>0</v>
      </c>
      <c r="E1337" s="224">
        <f t="shared" si="169"/>
        <v>0</v>
      </c>
      <c r="F1337" s="224">
        <f>'Faults data'!M1337</f>
        <v>0</v>
      </c>
      <c r="G1337" s="224" t="str">
        <f>IF('Faults data'!N1337=$G$17,$G$17,".")</f>
        <v>.</v>
      </c>
      <c r="H1337" s="224" t="str">
        <f>IF(ISNUMBER('Faults data'!L1337),'Faults data'!L1337,".")</f>
        <v>.</v>
      </c>
      <c r="I1337" s="224">
        <f>IF('Faults data'!S1337=Lists!$F$11,0,1)</f>
        <v>1</v>
      </c>
      <c r="J1337" s="240" t="str">
        <f t="shared" si="164"/>
        <v>.</v>
      </c>
      <c r="K1337" s="241"/>
      <c r="L1337" s="230" t="str">
        <f t="shared" si="165"/>
        <v>.</v>
      </c>
      <c r="M1337" s="231" t="str">
        <f t="shared" si="166"/>
        <v>.</v>
      </c>
      <c r="N1337" s="231" t="str">
        <f t="shared" si="167"/>
        <v>.</v>
      </c>
      <c r="O1337" s="231" t="str">
        <f t="shared" si="168"/>
        <v>.</v>
      </c>
      <c r="P1337" s="232" t="str">
        <f t="shared" si="170"/>
        <v>.</v>
      </c>
      <c r="Q1337" s="233" t="str">
        <f t="shared" si="171"/>
        <v>.</v>
      </c>
      <c r="R1337" s="140"/>
      <c r="S1337" s="140"/>
      <c r="T1337" s="140"/>
      <c r="U1337" s="140"/>
      <c r="V1337" s="140"/>
      <c r="W1337" s="140"/>
      <c r="X1337" s="140"/>
      <c r="Y1337" s="140"/>
      <c r="Z1337" s="140"/>
      <c r="AA1337" s="140"/>
      <c r="AB1337" s="140"/>
      <c r="AC1337" s="140"/>
      <c r="AD1337" s="140"/>
      <c r="AE1337" s="140"/>
      <c r="AF1337" s="140"/>
      <c r="AG1337" s="140"/>
      <c r="AH1337" s="140"/>
      <c r="AI1337" s="140"/>
      <c r="AJ1337" s="140"/>
      <c r="AK1337" s="140"/>
      <c r="AL1337" s="140"/>
      <c r="AM1337" s="140"/>
      <c r="AN1337" s="140"/>
      <c r="AO1337" s="140"/>
      <c r="AP1337" s="140"/>
      <c r="AQ1337" s="140"/>
      <c r="AR1337" s="140"/>
      <c r="AS1337" s="140"/>
      <c r="AT1337" s="140"/>
      <c r="AU1337" s="140"/>
      <c r="AV1337" s="140"/>
      <c r="AW1337" s="140"/>
      <c r="AX1337" s="140"/>
      <c r="AY1337" s="140"/>
      <c r="AZ1337" s="140"/>
      <c r="BA1337" s="140"/>
      <c r="BB1337" s="140"/>
      <c r="BC1337" s="140"/>
      <c r="BD1337" s="140"/>
      <c r="BE1337" s="140"/>
    </row>
    <row r="1338" spans="1:57" outlineLevel="1" x14ac:dyDescent="0.2">
      <c r="A1338" s="234">
        <f>'Faults data'!A1338</f>
        <v>1321</v>
      </c>
      <c r="B1338" s="320">
        <f>'Faults data'!B1338</f>
        <v>0</v>
      </c>
      <c r="C1338" s="223">
        <f>IFERROR(MATCH('Faults data'!F1338,Lists!$C$11:$C$14,0),0)</f>
        <v>0</v>
      </c>
      <c r="D1338" s="216">
        <f>VALUE('Faults data'!I1338)</f>
        <v>0</v>
      </c>
      <c r="E1338" s="224">
        <f t="shared" si="169"/>
        <v>0</v>
      </c>
      <c r="F1338" s="224">
        <f>'Faults data'!M1338</f>
        <v>0</v>
      </c>
      <c r="G1338" s="224" t="str">
        <f>IF('Faults data'!N1338=$G$17,$G$17,".")</f>
        <v>.</v>
      </c>
      <c r="H1338" s="224" t="str">
        <f>IF(ISNUMBER('Faults data'!L1338),'Faults data'!L1338,".")</f>
        <v>.</v>
      </c>
      <c r="I1338" s="224">
        <f>IF('Faults data'!S1338=Lists!$F$11,0,1)</f>
        <v>1</v>
      </c>
      <c r="J1338" s="240" t="str">
        <f t="shared" si="164"/>
        <v>.</v>
      </c>
      <c r="K1338" s="241"/>
      <c r="L1338" s="230" t="str">
        <f t="shared" si="165"/>
        <v>.</v>
      </c>
      <c r="M1338" s="231" t="str">
        <f t="shared" si="166"/>
        <v>.</v>
      </c>
      <c r="N1338" s="231" t="str">
        <f t="shared" si="167"/>
        <v>.</v>
      </c>
      <c r="O1338" s="231" t="str">
        <f t="shared" si="168"/>
        <v>.</v>
      </c>
      <c r="P1338" s="232" t="str">
        <f t="shared" si="170"/>
        <v>.</v>
      </c>
      <c r="Q1338" s="233" t="str">
        <f t="shared" si="171"/>
        <v>.</v>
      </c>
      <c r="R1338" s="140"/>
      <c r="S1338" s="140"/>
      <c r="T1338" s="140"/>
      <c r="U1338" s="140"/>
      <c r="V1338" s="140"/>
      <c r="W1338" s="140"/>
      <c r="X1338" s="140"/>
      <c r="Y1338" s="140"/>
      <c r="Z1338" s="140"/>
      <c r="AA1338" s="140"/>
      <c r="AB1338" s="140"/>
      <c r="AC1338" s="140"/>
      <c r="AD1338" s="140"/>
      <c r="AE1338" s="140"/>
      <c r="AF1338" s="140"/>
      <c r="AG1338" s="140"/>
      <c r="AH1338" s="140"/>
      <c r="AI1338" s="140"/>
      <c r="AJ1338" s="140"/>
      <c r="AK1338" s="140"/>
      <c r="AL1338" s="140"/>
      <c r="AM1338" s="140"/>
      <c r="AN1338" s="140"/>
      <c r="AO1338" s="140"/>
      <c r="AP1338" s="140"/>
      <c r="AQ1338" s="140"/>
      <c r="AR1338" s="140"/>
      <c r="AS1338" s="140"/>
      <c r="AT1338" s="140"/>
      <c r="AU1338" s="140"/>
      <c r="AV1338" s="140"/>
      <c r="AW1338" s="140"/>
      <c r="AX1338" s="140"/>
      <c r="AY1338" s="140"/>
      <c r="AZ1338" s="140"/>
      <c r="BA1338" s="140"/>
      <c r="BB1338" s="140"/>
      <c r="BC1338" s="140"/>
      <c r="BD1338" s="140"/>
      <c r="BE1338" s="140"/>
    </row>
    <row r="1339" spans="1:57" outlineLevel="1" x14ac:dyDescent="0.2">
      <c r="A1339" s="234">
        <f>'Faults data'!A1339</f>
        <v>1322</v>
      </c>
      <c r="B1339" s="320">
        <f>'Faults data'!B1339</f>
        <v>0</v>
      </c>
      <c r="C1339" s="223">
        <f>IFERROR(MATCH('Faults data'!F1339,Lists!$C$11:$C$14,0),0)</f>
        <v>0</v>
      </c>
      <c r="D1339" s="216">
        <f>VALUE('Faults data'!I1339)</f>
        <v>0</v>
      </c>
      <c r="E1339" s="224">
        <f t="shared" si="169"/>
        <v>0</v>
      </c>
      <c r="F1339" s="224">
        <f>'Faults data'!M1339</f>
        <v>0</v>
      </c>
      <c r="G1339" s="224" t="str">
        <f>IF('Faults data'!N1339=$G$17,$G$17,".")</f>
        <v>.</v>
      </c>
      <c r="H1339" s="224" t="str">
        <f>IF(ISNUMBER('Faults data'!L1339),'Faults data'!L1339,".")</f>
        <v>.</v>
      </c>
      <c r="I1339" s="224">
        <f>IF('Faults data'!S1339=Lists!$F$11,0,1)</f>
        <v>1</v>
      </c>
      <c r="J1339" s="240" t="str">
        <f t="shared" si="164"/>
        <v>.</v>
      </c>
      <c r="K1339" s="241"/>
      <c r="L1339" s="230" t="str">
        <f t="shared" si="165"/>
        <v>.</v>
      </c>
      <c r="M1339" s="231" t="str">
        <f t="shared" si="166"/>
        <v>.</v>
      </c>
      <c r="N1339" s="231" t="str">
        <f t="shared" si="167"/>
        <v>.</v>
      </c>
      <c r="O1339" s="231" t="str">
        <f t="shared" si="168"/>
        <v>.</v>
      </c>
      <c r="P1339" s="232" t="str">
        <f t="shared" si="170"/>
        <v>.</v>
      </c>
      <c r="Q1339" s="233" t="str">
        <f t="shared" si="171"/>
        <v>.</v>
      </c>
      <c r="R1339" s="140"/>
      <c r="S1339" s="140"/>
      <c r="T1339" s="140"/>
      <c r="U1339" s="140"/>
      <c r="V1339" s="140"/>
      <c r="W1339" s="140"/>
      <c r="X1339" s="140"/>
      <c r="Y1339" s="140"/>
      <c r="Z1339" s="140"/>
      <c r="AA1339" s="140"/>
      <c r="AB1339" s="140"/>
      <c r="AC1339" s="140"/>
      <c r="AD1339" s="140"/>
      <c r="AE1339" s="140"/>
      <c r="AF1339" s="140"/>
      <c r="AG1339" s="140"/>
      <c r="AH1339" s="140"/>
      <c r="AI1339" s="140"/>
      <c r="AJ1339" s="140"/>
      <c r="AK1339" s="140"/>
      <c r="AL1339" s="140"/>
      <c r="AM1339" s="140"/>
      <c r="AN1339" s="140"/>
      <c r="AO1339" s="140"/>
      <c r="AP1339" s="140"/>
      <c r="AQ1339" s="140"/>
      <c r="AR1339" s="140"/>
      <c r="AS1339" s="140"/>
      <c r="AT1339" s="140"/>
      <c r="AU1339" s="140"/>
      <c r="AV1339" s="140"/>
      <c r="AW1339" s="140"/>
      <c r="AX1339" s="140"/>
      <c r="AY1339" s="140"/>
      <c r="AZ1339" s="140"/>
      <c r="BA1339" s="140"/>
      <c r="BB1339" s="140"/>
      <c r="BC1339" s="140"/>
      <c r="BD1339" s="140"/>
      <c r="BE1339" s="140"/>
    </row>
    <row r="1340" spans="1:57" outlineLevel="1" x14ac:dyDescent="0.2">
      <c r="A1340" s="234">
        <f>'Faults data'!A1340</f>
        <v>1323</v>
      </c>
      <c r="B1340" s="320">
        <f>'Faults data'!B1340</f>
        <v>0</v>
      </c>
      <c r="C1340" s="223">
        <f>IFERROR(MATCH('Faults data'!F1340,Lists!$C$11:$C$14,0),0)</f>
        <v>0</v>
      </c>
      <c r="D1340" s="216">
        <f>VALUE('Faults data'!I1340)</f>
        <v>0</v>
      </c>
      <c r="E1340" s="224">
        <f t="shared" si="169"/>
        <v>0</v>
      </c>
      <c r="F1340" s="224">
        <f>'Faults data'!M1340</f>
        <v>0</v>
      </c>
      <c r="G1340" s="224" t="str">
        <f>IF('Faults data'!N1340=$G$17,$G$17,".")</f>
        <v>.</v>
      </c>
      <c r="H1340" s="224" t="str">
        <f>IF(ISNUMBER('Faults data'!L1340),'Faults data'!L1340,".")</f>
        <v>.</v>
      </c>
      <c r="I1340" s="224">
        <f>IF('Faults data'!S1340=Lists!$F$11,0,1)</f>
        <v>1</v>
      </c>
      <c r="J1340" s="240" t="str">
        <f t="shared" si="164"/>
        <v>.</v>
      </c>
      <c r="K1340" s="241"/>
      <c r="L1340" s="230" t="str">
        <f t="shared" si="165"/>
        <v>.</v>
      </c>
      <c r="M1340" s="231" t="str">
        <f t="shared" si="166"/>
        <v>.</v>
      </c>
      <c r="N1340" s="231" t="str">
        <f t="shared" si="167"/>
        <v>.</v>
      </c>
      <c r="O1340" s="231" t="str">
        <f t="shared" si="168"/>
        <v>.</v>
      </c>
      <c r="P1340" s="232" t="str">
        <f t="shared" si="170"/>
        <v>.</v>
      </c>
      <c r="Q1340" s="233" t="str">
        <f t="shared" si="171"/>
        <v>.</v>
      </c>
      <c r="R1340" s="140"/>
      <c r="S1340" s="140"/>
      <c r="T1340" s="140"/>
      <c r="U1340" s="140"/>
      <c r="V1340" s="140"/>
      <c r="W1340" s="140"/>
      <c r="X1340" s="140"/>
      <c r="Y1340" s="140"/>
      <c r="Z1340" s="140"/>
      <c r="AA1340" s="140"/>
      <c r="AB1340" s="140"/>
      <c r="AC1340" s="140"/>
      <c r="AD1340" s="140"/>
      <c r="AE1340" s="140"/>
      <c r="AF1340" s="140"/>
      <c r="AG1340" s="140"/>
      <c r="AH1340" s="140"/>
      <c r="AI1340" s="140"/>
      <c r="AJ1340" s="140"/>
      <c r="AK1340" s="140"/>
      <c r="AL1340" s="140"/>
      <c r="AM1340" s="140"/>
      <c r="AN1340" s="140"/>
      <c r="AO1340" s="140"/>
      <c r="AP1340" s="140"/>
      <c r="AQ1340" s="140"/>
      <c r="AR1340" s="140"/>
      <c r="AS1340" s="140"/>
      <c r="AT1340" s="140"/>
      <c r="AU1340" s="140"/>
      <c r="AV1340" s="140"/>
      <c r="AW1340" s="140"/>
      <c r="AX1340" s="140"/>
      <c r="AY1340" s="140"/>
      <c r="AZ1340" s="140"/>
      <c r="BA1340" s="140"/>
      <c r="BB1340" s="140"/>
      <c r="BC1340" s="140"/>
      <c r="BD1340" s="140"/>
      <c r="BE1340" s="140"/>
    </row>
    <row r="1341" spans="1:57" outlineLevel="1" x14ac:dyDescent="0.2">
      <c r="A1341" s="234">
        <f>'Faults data'!A1341</f>
        <v>1324</v>
      </c>
      <c r="B1341" s="320">
        <f>'Faults data'!B1341</f>
        <v>0</v>
      </c>
      <c r="C1341" s="223">
        <f>IFERROR(MATCH('Faults data'!F1341,Lists!$C$11:$C$14,0),0)</f>
        <v>0</v>
      </c>
      <c r="D1341" s="216">
        <f>VALUE('Faults data'!I1341)</f>
        <v>0</v>
      </c>
      <c r="E1341" s="224">
        <f t="shared" si="169"/>
        <v>0</v>
      </c>
      <c r="F1341" s="224">
        <f>'Faults data'!M1341</f>
        <v>0</v>
      </c>
      <c r="G1341" s="224" t="str">
        <f>IF('Faults data'!N1341=$G$17,$G$17,".")</f>
        <v>.</v>
      </c>
      <c r="H1341" s="224" t="str">
        <f>IF(ISNUMBER('Faults data'!L1341),'Faults data'!L1341,".")</f>
        <v>.</v>
      </c>
      <c r="I1341" s="224">
        <f>IF('Faults data'!S1341=Lists!$F$11,0,1)</f>
        <v>1</v>
      </c>
      <c r="J1341" s="240" t="str">
        <f t="shared" si="164"/>
        <v>.</v>
      </c>
      <c r="K1341" s="241"/>
      <c r="L1341" s="230" t="str">
        <f t="shared" si="165"/>
        <v>.</v>
      </c>
      <c r="M1341" s="231" t="str">
        <f t="shared" si="166"/>
        <v>.</v>
      </c>
      <c r="N1341" s="231" t="str">
        <f t="shared" si="167"/>
        <v>.</v>
      </c>
      <c r="O1341" s="231" t="str">
        <f t="shared" si="168"/>
        <v>.</v>
      </c>
      <c r="P1341" s="232" t="str">
        <f t="shared" si="170"/>
        <v>.</v>
      </c>
      <c r="Q1341" s="233" t="str">
        <f t="shared" si="171"/>
        <v>.</v>
      </c>
      <c r="R1341" s="140"/>
      <c r="S1341" s="140"/>
      <c r="T1341" s="140"/>
      <c r="U1341" s="140"/>
      <c r="V1341" s="140"/>
      <c r="W1341" s="140"/>
      <c r="X1341" s="140"/>
      <c r="Y1341" s="140"/>
      <c r="Z1341" s="140"/>
      <c r="AA1341" s="140"/>
      <c r="AB1341" s="140"/>
      <c r="AC1341" s="140"/>
      <c r="AD1341" s="140"/>
      <c r="AE1341" s="140"/>
      <c r="AF1341" s="140"/>
      <c r="AG1341" s="140"/>
      <c r="AH1341" s="140"/>
      <c r="AI1341" s="140"/>
      <c r="AJ1341" s="140"/>
      <c r="AK1341" s="140"/>
      <c r="AL1341" s="140"/>
      <c r="AM1341" s="140"/>
      <c r="AN1341" s="140"/>
      <c r="AO1341" s="140"/>
      <c r="AP1341" s="140"/>
      <c r="AQ1341" s="140"/>
      <c r="AR1341" s="140"/>
      <c r="AS1341" s="140"/>
      <c r="AT1341" s="140"/>
      <c r="AU1341" s="140"/>
      <c r="AV1341" s="140"/>
      <c r="AW1341" s="140"/>
      <c r="AX1341" s="140"/>
      <c r="AY1341" s="140"/>
      <c r="AZ1341" s="140"/>
      <c r="BA1341" s="140"/>
      <c r="BB1341" s="140"/>
      <c r="BC1341" s="140"/>
      <c r="BD1341" s="140"/>
      <c r="BE1341" s="140"/>
    </row>
    <row r="1342" spans="1:57" outlineLevel="1" x14ac:dyDescent="0.2">
      <c r="A1342" s="234">
        <f>'Faults data'!A1342</f>
        <v>1325</v>
      </c>
      <c r="B1342" s="320">
        <f>'Faults data'!B1342</f>
        <v>0</v>
      </c>
      <c r="C1342" s="223">
        <f>IFERROR(MATCH('Faults data'!F1342,Lists!$C$11:$C$14,0),0)</f>
        <v>0</v>
      </c>
      <c r="D1342" s="216">
        <f>VALUE('Faults data'!I1342)</f>
        <v>0</v>
      </c>
      <c r="E1342" s="224">
        <f t="shared" si="169"/>
        <v>0</v>
      </c>
      <c r="F1342" s="224">
        <f>'Faults data'!M1342</f>
        <v>0</v>
      </c>
      <c r="G1342" s="224" t="str">
        <f>IF('Faults data'!N1342=$G$17,$G$17,".")</f>
        <v>.</v>
      </c>
      <c r="H1342" s="224" t="str">
        <f>IF(ISNUMBER('Faults data'!L1342),'Faults data'!L1342,".")</f>
        <v>.</v>
      </c>
      <c r="I1342" s="224">
        <f>IF('Faults data'!S1342=Lists!$F$11,0,1)</f>
        <v>1</v>
      </c>
      <c r="J1342" s="240" t="str">
        <f t="shared" si="164"/>
        <v>.</v>
      </c>
      <c r="K1342" s="241"/>
      <c r="L1342" s="230" t="str">
        <f t="shared" si="165"/>
        <v>.</v>
      </c>
      <c r="M1342" s="231" t="str">
        <f t="shared" si="166"/>
        <v>.</v>
      </c>
      <c r="N1342" s="231" t="str">
        <f t="shared" si="167"/>
        <v>.</v>
      </c>
      <c r="O1342" s="231" t="str">
        <f t="shared" si="168"/>
        <v>.</v>
      </c>
      <c r="P1342" s="232" t="str">
        <f t="shared" si="170"/>
        <v>.</v>
      </c>
      <c r="Q1342" s="233" t="str">
        <f t="shared" si="171"/>
        <v>.</v>
      </c>
      <c r="R1342" s="140"/>
      <c r="S1342" s="140"/>
      <c r="T1342" s="140"/>
      <c r="U1342" s="140"/>
      <c r="V1342" s="140"/>
      <c r="W1342" s="140"/>
      <c r="X1342" s="140"/>
      <c r="Y1342" s="140"/>
      <c r="Z1342" s="140"/>
      <c r="AA1342" s="140"/>
      <c r="AB1342" s="140"/>
      <c r="AC1342" s="140"/>
      <c r="AD1342" s="140"/>
      <c r="AE1342" s="140"/>
      <c r="AF1342" s="140"/>
      <c r="AG1342" s="140"/>
      <c r="AH1342" s="140"/>
      <c r="AI1342" s="140"/>
      <c r="AJ1342" s="140"/>
      <c r="AK1342" s="140"/>
      <c r="AL1342" s="140"/>
      <c r="AM1342" s="140"/>
      <c r="AN1342" s="140"/>
      <c r="AO1342" s="140"/>
      <c r="AP1342" s="140"/>
      <c r="AQ1342" s="140"/>
      <c r="AR1342" s="140"/>
      <c r="AS1342" s="140"/>
      <c r="AT1342" s="140"/>
      <c r="AU1342" s="140"/>
      <c r="AV1342" s="140"/>
      <c r="AW1342" s="140"/>
      <c r="AX1342" s="140"/>
      <c r="AY1342" s="140"/>
      <c r="AZ1342" s="140"/>
      <c r="BA1342" s="140"/>
      <c r="BB1342" s="140"/>
      <c r="BC1342" s="140"/>
      <c r="BD1342" s="140"/>
      <c r="BE1342" s="140"/>
    </row>
    <row r="1343" spans="1:57" outlineLevel="1" x14ac:dyDescent="0.2">
      <c r="A1343" s="234">
        <f>'Faults data'!A1343</f>
        <v>1326</v>
      </c>
      <c r="B1343" s="320">
        <f>'Faults data'!B1343</f>
        <v>0</v>
      </c>
      <c r="C1343" s="223">
        <f>IFERROR(MATCH('Faults data'!F1343,Lists!$C$11:$C$14,0),0)</f>
        <v>0</v>
      </c>
      <c r="D1343" s="216">
        <f>VALUE('Faults data'!I1343)</f>
        <v>0</v>
      </c>
      <c r="E1343" s="224">
        <f t="shared" si="169"/>
        <v>0</v>
      </c>
      <c r="F1343" s="224">
        <f>'Faults data'!M1343</f>
        <v>0</v>
      </c>
      <c r="G1343" s="224" t="str">
        <f>IF('Faults data'!N1343=$G$17,$G$17,".")</f>
        <v>.</v>
      </c>
      <c r="H1343" s="224" t="str">
        <f>IF(ISNUMBER('Faults data'!L1343),'Faults data'!L1343,".")</f>
        <v>.</v>
      </c>
      <c r="I1343" s="224">
        <f>IF('Faults data'!S1343=Lists!$F$11,0,1)</f>
        <v>1</v>
      </c>
      <c r="J1343" s="240" t="str">
        <f t="shared" si="164"/>
        <v>.</v>
      </c>
      <c r="K1343" s="241"/>
      <c r="L1343" s="230" t="str">
        <f t="shared" si="165"/>
        <v>.</v>
      </c>
      <c r="M1343" s="231" t="str">
        <f t="shared" si="166"/>
        <v>.</v>
      </c>
      <c r="N1343" s="231" t="str">
        <f t="shared" si="167"/>
        <v>.</v>
      </c>
      <c r="O1343" s="231" t="str">
        <f t="shared" si="168"/>
        <v>.</v>
      </c>
      <c r="P1343" s="232" t="str">
        <f t="shared" si="170"/>
        <v>.</v>
      </c>
      <c r="Q1343" s="233" t="str">
        <f t="shared" si="171"/>
        <v>.</v>
      </c>
      <c r="R1343" s="140"/>
      <c r="S1343" s="140"/>
      <c r="T1343" s="140"/>
      <c r="U1343" s="140"/>
      <c r="V1343" s="140"/>
      <c r="W1343" s="140"/>
      <c r="X1343" s="140"/>
      <c r="Y1343" s="140"/>
      <c r="Z1343" s="140"/>
      <c r="AA1343" s="140"/>
      <c r="AB1343" s="140"/>
      <c r="AC1343" s="140"/>
      <c r="AD1343" s="140"/>
      <c r="AE1343" s="140"/>
      <c r="AF1343" s="140"/>
      <c r="AG1343" s="140"/>
      <c r="AH1343" s="140"/>
      <c r="AI1343" s="140"/>
      <c r="AJ1343" s="140"/>
      <c r="AK1343" s="140"/>
      <c r="AL1343" s="140"/>
      <c r="AM1343" s="140"/>
      <c r="AN1343" s="140"/>
      <c r="AO1343" s="140"/>
      <c r="AP1343" s="140"/>
      <c r="AQ1343" s="140"/>
      <c r="AR1343" s="140"/>
      <c r="AS1343" s="140"/>
      <c r="AT1343" s="140"/>
      <c r="AU1343" s="140"/>
      <c r="AV1343" s="140"/>
      <c r="AW1343" s="140"/>
      <c r="AX1343" s="140"/>
      <c r="AY1343" s="140"/>
      <c r="AZ1343" s="140"/>
      <c r="BA1343" s="140"/>
      <c r="BB1343" s="140"/>
      <c r="BC1343" s="140"/>
      <c r="BD1343" s="140"/>
      <c r="BE1343" s="140"/>
    </row>
    <row r="1344" spans="1:57" outlineLevel="1" x14ac:dyDescent="0.2">
      <c r="A1344" s="234">
        <f>'Faults data'!A1344</f>
        <v>1327</v>
      </c>
      <c r="B1344" s="320">
        <f>'Faults data'!B1344</f>
        <v>0</v>
      </c>
      <c r="C1344" s="223">
        <f>IFERROR(MATCH('Faults data'!F1344,Lists!$C$11:$C$14,0),0)</f>
        <v>0</v>
      </c>
      <c r="D1344" s="216">
        <f>VALUE('Faults data'!I1344)</f>
        <v>0</v>
      </c>
      <c r="E1344" s="224">
        <f t="shared" si="169"/>
        <v>0</v>
      </c>
      <c r="F1344" s="224">
        <f>'Faults data'!M1344</f>
        <v>0</v>
      </c>
      <c r="G1344" s="224" t="str">
        <f>IF('Faults data'!N1344=$G$17,$G$17,".")</f>
        <v>.</v>
      </c>
      <c r="H1344" s="224" t="str">
        <f>IF(ISNUMBER('Faults data'!L1344),'Faults data'!L1344,".")</f>
        <v>.</v>
      </c>
      <c r="I1344" s="224">
        <f>IF('Faults data'!S1344=Lists!$F$11,0,1)</f>
        <v>1</v>
      </c>
      <c r="J1344" s="240" t="str">
        <f t="shared" si="164"/>
        <v>.</v>
      </c>
      <c r="K1344" s="241"/>
      <c r="L1344" s="230" t="str">
        <f t="shared" si="165"/>
        <v>.</v>
      </c>
      <c r="M1344" s="231" t="str">
        <f t="shared" si="166"/>
        <v>.</v>
      </c>
      <c r="N1344" s="231" t="str">
        <f t="shared" si="167"/>
        <v>.</v>
      </c>
      <c r="O1344" s="231" t="str">
        <f t="shared" si="168"/>
        <v>.</v>
      </c>
      <c r="P1344" s="232" t="str">
        <f t="shared" si="170"/>
        <v>.</v>
      </c>
      <c r="Q1344" s="233" t="str">
        <f t="shared" si="171"/>
        <v>.</v>
      </c>
      <c r="R1344" s="140"/>
      <c r="S1344" s="140"/>
      <c r="T1344" s="140"/>
      <c r="U1344" s="140"/>
      <c r="V1344" s="140"/>
      <c r="W1344" s="140"/>
      <c r="X1344" s="140"/>
      <c r="Y1344" s="140"/>
      <c r="Z1344" s="140"/>
      <c r="AA1344" s="140"/>
      <c r="AB1344" s="140"/>
      <c r="AC1344" s="140"/>
      <c r="AD1344" s="140"/>
      <c r="AE1344" s="140"/>
      <c r="AF1344" s="140"/>
      <c r="AG1344" s="140"/>
      <c r="AH1344" s="140"/>
      <c r="AI1344" s="140"/>
      <c r="AJ1344" s="140"/>
      <c r="AK1344" s="140"/>
      <c r="AL1344" s="140"/>
      <c r="AM1344" s="140"/>
      <c r="AN1344" s="140"/>
      <c r="AO1344" s="140"/>
      <c r="AP1344" s="140"/>
      <c r="AQ1344" s="140"/>
      <c r="AR1344" s="140"/>
      <c r="AS1344" s="140"/>
      <c r="AT1344" s="140"/>
      <c r="AU1344" s="140"/>
      <c r="AV1344" s="140"/>
      <c r="AW1344" s="140"/>
      <c r="AX1344" s="140"/>
      <c r="AY1344" s="140"/>
      <c r="AZ1344" s="140"/>
      <c r="BA1344" s="140"/>
      <c r="BB1344" s="140"/>
      <c r="BC1344" s="140"/>
      <c r="BD1344" s="140"/>
      <c r="BE1344" s="140"/>
    </row>
    <row r="1345" spans="1:57" outlineLevel="1" x14ac:dyDescent="0.2">
      <c r="A1345" s="234">
        <f>'Faults data'!A1345</f>
        <v>1328</v>
      </c>
      <c r="B1345" s="320">
        <f>'Faults data'!B1345</f>
        <v>0</v>
      </c>
      <c r="C1345" s="223">
        <f>IFERROR(MATCH('Faults data'!F1345,Lists!$C$11:$C$14,0),0)</f>
        <v>0</v>
      </c>
      <c r="D1345" s="216">
        <f>VALUE('Faults data'!I1345)</f>
        <v>0</v>
      </c>
      <c r="E1345" s="224">
        <f t="shared" si="169"/>
        <v>0</v>
      </c>
      <c r="F1345" s="224">
        <f>'Faults data'!M1345</f>
        <v>0</v>
      </c>
      <c r="G1345" s="224" t="str">
        <f>IF('Faults data'!N1345=$G$17,$G$17,".")</f>
        <v>.</v>
      </c>
      <c r="H1345" s="224" t="str">
        <f>IF(ISNUMBER('Faults data'!L1345),'Faults data'!L1345,".")</f>
        <v>.</v>
      </c>
      <c r="I1345" s="224">
        <f>IF('Faults data'!S1345=Lists!$F$11,0,1)</f>
        <v>1</v>
      </c>
      <c r="J1345" s="240" t="str">
        <f t="shared" si="164"/>
        <v>.</v>
      </c>
      <c r="K1345" s="241"/>
      <c r="L1345" s="230" t="str">
        <f t="shared" si="165"/>
        <v>.</v>
      </c>
      <c r="M1345" s="231" t="str">
        <f t="shared" si="166"/>
        <v>.</v>
      </c>
      <c r="N1345" s="231" t="str">
        <f t="shared" si="167"/>
        <v>.</v>
      </c>
      <c r="O1345" s="231" t="str">
        <f t="shared" si="168"/>
        <v>.</v>
      </c>
      <c r="P1345" s="232" t="str">
        <f t="shared" si="170"/>
        <v>.</v>
      </c>
      <c r="Q1345" s="233" t="str">
        <f t="shared" si="171"/>
        <v>.</v>
      </c>
      <c r="R1345" s="140"/>
      <c r="S1345" s="140"/>
      <c r="T1345" s="140"/>
      <c r="U1345" s="140"/>
      <c r="V1345" s="140"/>
      <c r="W1345" s="140"/>
      <c r="X1345" s="140"/>
      <c r="Y1345" s="140"/>
      <c r="Z1345" s="140"/>
      <c r="AA1345" s="140"/>
      <c r="AB1345" s="140"/>
      <c r="AC1345" s="140"/>
      <c r="AD1345" s="140"/>
      <c r="AE1345" s="140"/>
      <c r="AF1345" s="140"/>
      <c r="AG1345" s="140"/>
      <c r="AH1345" s="140"/>
      <c r="AI1345" s="140"/>
      <c r="AJ1345" s="140"/>
      <c r="AK1345" s="140"/>
      <c r="AL1345" s="140"/>
      <c r="AM1345" s="140"/>
      <c r="AN1345" s="140"/>
      <c r="AO1345" s="140"/>
      <c r="AP1345" s="140"/>
      <c r="AQ1345" s="140"/>
      <c r="AR1345" s="140"/>
      <c r="AS1345" s="140"/>
      <c r="AT1345" s="140"/>
      <c r="AU1345" s="140"/>
      <c r="AV1345" s="140"/>
      <c r="AW1345" s="140"/>
      <c r="AX1345" s="140"/>
      <c r="AY1345" s="140"/>
      <c r="AZ1345" s="140"/>
      <c r="BA1345" s="140"/>
      <c r="BB1345" s="140"/>
      <c r="BC1345" s="140"/>
      <c r="BD1345" s="140"/>
      <c r="BE1345" s="140"/>
    </row>
    <row r="1346" spans="1:57" outlineLevel="1" x14ac:dyDescent="0.2">
      <c r="A1346" s="234">
        <f>'Faults data'!A1346</f>
        <v>1329</v>
      </c>
      <c r="B1346" s="320">
        <f>'Faults data'!B1346</f>
        <v>0</v>
      </c>
      <c r="C1346" s="223">
        <f>IFERROR(MATCH('Faults data'!F1346,Lists!$C$11:$C$14,0),0)</f>
        <v>0</v>
      </c>
      <c r="D1346" s="216">
        <f>VALUE('Faults data'!I1346)</f>
        <v>0</v>
      </c>
      <c r="E1346" s="224">
        <f t="shared" si="169"/>
        <v>0</v>
      </c>
      <c r="F1346" s="224">
        <f>'Faults data'!M1346</f>
        <v>0</v>
      </c>
      <c r="G1346" s="224" t="str">
        <f>IF('Faults data'!N1346=$G$17,$G$17,".")</f>
        <v>.</v>
      </c>
      <c r="H1346" s="224" t="str">
        <f>IF(ISNUMBER('Faults data'!L1346),'Faults data'!L1346,".")</f>
        <v>.</v>
      </c>
      <c r="I1346" s="224">
        <f>IF('Faults data'!S1346=Lists!$F$11,0,1)</f>
        <v>1</v>
      </c>
      <c r="J1346" s="240" t="str">
        <f t="shared" si="164"/>
        <v>.</v>
      </c>
      <c r="K1346" s="241"/>
      <c r="L1346" s="230" t="str">
        <f t="shared" si="165"/>
        <v>.</v>
      </c>
      <c r="M1346" s="231" t="str">
        <f t="shared" si="166"/>
        <v>.</v>
      </c>
      <c r="N1346" s="231" t="str">
        <f t="shared" si="167"/>
        <v>.</v>
      </c>
      <c r="O1346" s="231" t="str">
        <f t="shared" si="168"/>
        <v>.</v>
      </c>
      <c r="P1346" s="232" t="str">
        <f t="shared" si="170"/>
        <v>.</v>
      </c>
      <c r="Q1346" s="233" t="str">
        <f t="shared" si="171"/>
        <v>.</v>
      </c>
      <c r="R1346" s="140"/>
      <c r="S1346" s="140"/>
      <c r="T1346" s="140"/>
      <c r="U1346" s="140"/>
      <c r="V1346" s="140"/>
      <c r="W1346" s="140"/>
      <c r="X1346" s="140"/>
      <c r="Y1346" s="140"/>
      <c r="Z1346" s="140"/>
      <c r="AA1346" s="140"/>
      <c r="AB1346" s="140"/>
      <c r="AC1346" s="140"/>
      <c r="AD1346" s="140"/>
      <c r="AE1346" s="140"/>
      <c r="AF1346" s="140"/>
      <c r="AG1346" s="140"/>
      <c r="AH1346" s="140"/>
      <c r="AI1346" s="140"/>
      <c r="AJ1346" s="140"/>
      <c r="AK1346" s="140"/>
      <c r="AL1346" s="140"/>
      <c r="AM1346" s="140"/>
      <c r="AN1346" s="140"/>
      <c r="AO1346" s="140"/>
      <c r="AP1346" s="140"/>
      <c r="AQ1346" s="140"/>
      <c r="AR1346" s="140"/>
      <c r="AS1346" s="140"/>
      <c r="AT1346" s="140"/>
      <c r="AU1346" s="140"/>
      <c r="AV1346" s="140"/>
      <c r="AW1346" s="140"/>
      <c r="AX1346" s="140"/>
      <c r="AY1346" s="140"/>
      <c r="AZ1346" s="140"/>
      <c r="BA1346" s="140"/>
      <c r="BB1346" s="140"/>
      <c r="BC1346" s="140"/>
      <c r="BD1346" s="140"/>
      <c r="BE1346" s="140"/>
    </row>
    <row r="1347" spans="1:57" outlineLevel="1" x14ac:dyDescent="0.2">
      <c r="A1347" s="234">
        <f>'Faults data'!A1347</f>
        <v>1330</v>
      </c>
      <c r="B1347" s="320">
        <f>'Faults data'!B1347</f>
        <v>0</v>
      </c>
      <c r="C1347" s="223">
        <f>IFERROR(MATCH('Faults data'!F1347,Lists!$C$11:$C$14,0),0)</f>
        <v>0</v>
      </c>
      <c r="D1347" s="216">
        <f>VALUE('Faults data'!I1347)</f>
        <v>0</v>
      </c>
      <c r="E1347" s="224">
        <f t="shared" si="169"/>
        <v>0</v>
      </c>
      <c r="F1347" s="224">
        <f>'Faults data'!M1347</f>
        <v>0</v>
      </c>
      <c r="G1347" s="224" t="str">
        <f>IF('Faults data'!N1347=$G$17,$G$17,".")</f>
        <v>.</v>
      </c>
      <c r="H1347" s="224" t="str">
        <f>IF(ISNUMBER('Faults data'!L1347),'Faults data'!L1347,".")</f>
        <v>.</v>
      </c>
      <c r="I1347" s="224">
        <f>IF('Faults data'!S1347=Lists!$F$11,0,1)</f>
        <v>1</v>
      </c>
      <c r="J1347" s="240" t="str">
        <f t="shared" si="164"/>
        <v>.</v>
      </c>
      <c r="K1347" s="241"/>
      <c r="L1347" s="230" t="str">
        <f t="shared" si="165"/>
        <v>.</v>
      </c>
      <c r="M1347" s="231" t="str">
        <f t="shared" si="166"/>
        <v>.</v>
      </c>
      <c r="N1347" s="231" t="str">
        <f t="shared" si="167"/>
        <v>.</v>
      </c>
      <c r="O1347" s="231" t="str">
        <f t="shared" si="168"/>
        <v>.</v>
      </c>
      <c r="P1347" s="232" t="str">
        <f t="shared" si="170"/>
        <v>.</v>
      </c>
      <c r="Q1347" s="233" t="str">
        <f t="shared" si="171"/>
        <v>.</v>
      </c>
      <c r="R1347" s="140"/>
      <c r="S1347" s="140"/>
      <c r="T1347" s="140"/>
      <c r="U1347" s="140"/>
      <c r="V1347" s="140"/>
      <c r="W1347" s="140"/>
      <c r="X1347" s="140"/>
      <c r="Y1347" s="140"/>
      <c r="Z1347" s="140"/>
      <c r="AA1347" s="140"/>
      <c r="AB1347" s="140"/>
      <c r="AC1347" s="140"/>
      <c r="AD1347" s="140"/>
      <c r="AE1347" s="140"/>
      <c r="AF1347" s="140"/>
      <c r="AG1347" s="140"/>
      <c r="AH1347" s="140"/>
      <c r="AI1347" s="140"/>
      <c r="AJ1347" s="140"/>
      <c r="AK1347" s="140"/>
      <c r="AL1347" s="140"/>
      <c r="AM1347" s="140"/>
      <c r="AN1347" s="140"/>
      <c r="AO1347" s="140"/>
      <c r="AP1347" s="140"/>
      <c r="AQ1347" s="140"/>
      <c r="AR1347" s="140"/>
      <c r="AS1347" s="140"/>
      <c r="AT1347" s="140"/>
      <c r="AU1347" s="140"/>
      <c r="AV1347" s="140"/>
      <c r="AW1347" s="140"/>
      <c r="AX1347" s="140"/>
      <c r="AY1347" s="140"/>
      <c r="AZ1347" s="140"/>
      <c r="BA1347" s="140"/>
      <c r="BB1347" s="140"/>
      <c r="BC1347" s="140"/>
      <c r="BD1347" s="140"/>
      <c r="BE1347" s="140"/>
    </row>
    <row r="1348" spans="1:57" outlineLevel="1" x14ac:dyDescent="0.2">
      <c r="A1348" s="234">
        <f>'Faults data'!A1348</f>
        <v>1331</v>
      </c>
      <c r="B1348" s="320">
        <f>'Faults data'!B1348</f>
        <v>0</v>
      </c>
      <c r="C1348" s="223">
        <f>IFERROR(MATCH('Faults data'!F1348,Lists!$C$11:$C$14,0),0)</f>
        <v>0</v>
      </c>
      <c r="D1348" s="216">
        <f>VALUE('Faults data'!I1348)</f>
        <v>0</v>
      </c>
      <c r="E1348" s="224">
        <f t="shared" si="169"/>
        <v>0</v>
      </c>
      <c r="F1348" s="224">
        <f>'Faults data'!M1348</f>
        <v>0</v>
      </c>
      <c r="G1348" s="224" t="str">
        <f>IF('Faults data'!N1348=$G$17,$G$17,".")</f>
        <v>.</v>
      </c>
      <c r="H1348" s="224" t="str">
        <f>IF(ISNUMBER('Faults data'!L1348),'Faults data'!L1348,".")</f>
        <v>.</v>
      </c>
      <c r="I1348" s="224">
        <f>IF('Faults data'!S1348=Lists!$F$11,0,1)</f>
        <v>1</v>
      </c>
      <c r="J1348" s="240" t="str">
        <f t="shared" si="164"/>
        <v>.</v>
      </c>
      <c r="K1348" s="241"/>
      <c r="L1348" s="230" t="str">
        <f t="shared" si="165"/>
        <v>.</v>
      </c>
      <c r="M1348" s="231" t="str">
        <f t="shared" si="166"/>
        <v>.</v>
      </c>
      <c r="N1348" s="231" t="str">
        <f t="shared" si="167"/>
        <v>.</v>
      </c>
      <c r="O1348" s="231" t="str">
        <f t="shared" si="168"/>
        <v>.</v>
      </c>
      <c r="P1348" s="232" t="str">
        <f t="shared" si="170"/>
        <v>.</v>
      </c>
      <c r="Q1348" s="233" t="str">
        <f t="shared" si="171"/>
        <v>.</v>
      </c>
      <c r="R1348" s="140"/>
      <c r="S1348" s="140"/>
      <c r="T1348" s="140"/>
      <c r="U1348" s="140"/>
      <c r="V1348" s="140"/>
      <c r="W1348" s="140"/>
      <c r="X1348" s="140"/>
      <c r="Y1348" s="140"/>
      <c r="Z1348" s="140"/>
      <c r="AA1348" s="140"/>
      <c r="AB1348" s="140"/>
      <c r="AC1348" s="140"/>
      <c r="AD1348" s="140"/>
      <c r="AE1348" s="140"/>
      <c r="AF1348" s="140"/>
      <c r="AG1348" s="140"/>
      <c r="AH1348" s="140"/>
      <c r="AI1348" s="140"/>
      <c r="AJ1348" s="140"/>
      <c r="AK1348" s="140"/>
      <c r="AL1348" s="140"/>
      <c r="AM1348" s="140"/>
      <c r="AN1348" s="140"/>
      <c r="AO1348" s="140"/>
      <c r="AP1348" s="140"/>
      <c r="AQ1348" s="140"/>
      <c r="AR1348" s="140"/>
      <c r="AS1348" s="140"/>
      <c r="AT1348" s="140"/>
      <c r="AU1348" s="140"/>
      <c r="AV1348" s="140"/>
      <c r="AW1348" s="140"/>
      <c r="AX1348" s="140"/>
      <c r="AY1348" s="140"/>
      <c r="AZ1348" s="140"/>
      <c r="BA1348" s="140"/>
      <c r="BB1348" s="140"/>
      <c r="BC1348" s="140"/>
      <c r="BD1348" s="140"/>
      <c r="BE1348" s="140"/>
    </row>
    <row r="1349" spans="1:57" outlineLevel="1" x14ac:dyDescent="0.2">
      <c r="A1349" s="234">
        <f>'Faults data'!A1349</f>
        <v>1332</v>
      </c>
      <c r="B1349" s="320">
        <f>'Faults data'!B1349</f>
        <v>0</v>
      </c>
      <c r="C1349" s="223">
        <f>IFERROR(MATCH('Faults data'!F1349,Lists!$C$11:$C$14,0),0)</f>
        <v>0</v>
      </c>
      <c r="D1349" s="216">
        <f>VALUE('Faults data'!I1349)</f>
        <v>0</v>
      </c>
      <c r="E1349" s="224">
        <f t="shared" si="169"/>
        <v>0</v>
      </c>
      <c r="F1349" s="224">
        <f>'Faults data'!M1349</f>
        <v>0</v>
      </c>
      <c r="G1349" s="224" t="str">
        <f>IF('Faults data'!N1349=$G$17,$G$17,".")</f>
        <v>.</v>
      </c>
      <c r="H1349" s="224" t="str">
        <f>IF(ISNUMBER('Faults data'!L1349),'Faults data'!L1349,".")</f>
        <v>.</v>
      </c>
      <c r="I1349" s="224">
        <f>IF('Faults data'!S1349=Lists!$F$11,0,1)</f>
        <v>1</v>
      </c>
      <c r="J1349" s="240" t="str">
        <f t="shared" si="164"/>
        <v>.</v>
      </c>
      <c r="K1349" s="241"/>
      <c r="L1349" s="230" t="str">
        <f t="shared" si="165"/>
        <v>.</v>
      </c>
      <c r="M1349" s="231" t="str">
        <f t="shared" si="166"/>
        <v>.</v>
      </c>
      <c r="N1349" s="231" t="str">
        <f t="shared" si="167"/>
        <v>.</v>
      </c>
      <c r="O1349" s="231" t="str">
        <f t="shared" si="168"/>
        <v>.</v>
      </c>
      <c r="P1349" s="232" t="str">
        <f t="shared" si="170"/>
        <v>.</v>
      </c>
      <c r="Q1349" s="233" t="str">
        <f t="shared" si="171"/>
        <v>.</v>
      </c>
      <c r="R1349" s="140"/>
      <c r="S1349" s="140"/>
      <c r="T1349" s="140"/>
      <c r="U1349" s="140"/>
      <c r="V1349" s="140"/>
      <c r="W1349" s="140"/>
      <c r="X1349" s="140"/>
      <c r="Y1349" s="140"/>
      <c r="Z1349" s="140"/>
      <c r="AA1349" s="140"/>
      <c r="AB1349" s="140"/>
      <c r="AC1349" s="140"/>
      <c r="AD1349" s="140"/>
      <c r="AE1349" s="140"/>
      <c r="AF1349" s="140"/>
      <c r="AG1349" s="140"/>
      <c r="AH1349" s="140"/>
      <c r="AI1349" s="140"/>
      <c r="AJ1349" s="140"/>
      <c r="AK1349" s="140"/>
      <c r="AL1349" s="140"/>
      <c r="AM1349" s="140"/>
      <c r="AN1349" s="140"/>
      <c r="AO1349" s="140"/>
      <c r="AP1349" s="140"/>
      <c r="AQ1349" s="140"/>
      <c r="AR1349" s="140"/>
      <c r="AS1349" s="140"/>
      <c r="AT1349" s="140"/>
      <c r="AU1349" s="140"/>
      <c r="AV1349" s="140"/>
      <c r="AW1349" s="140"/>
      <c r="AX1349" s="140"/>
      <c r="AY1349" s="140"/>
      <c r="AZ1349" s="140"/>
      <c r="BA1349" s="140"/>
      <c r="BB1349" s="140"/>
      <c r="BC1349" s="140"/>
      <c r="BD1349" s="140"/>
      <c r="BE1349" s="140"/>
    </row>
    <row r="1350" spans="1:57" outlineLevel="1" x14ac:dyDescent="0.2">
      <c r="A1350" s="234">
        <f>'Faults data'!A1350</f>
        <v>1333</v>
      </c>
      <c r="B1350" s="320">
        <f>'Faults data'!B1350</f>
        <v>0</v>
      </c>
      <c r="C1350" s="223">
        <f>IFERROR(MATCH('Faults data'!F1350,Lists!$C$11:$C$14,0),0)</f>
        <v>0</v>
      </c>
      <c r="D1350" s="216">
        <f>VALUE('Faults data'!I1350)</f>
        <v>0</v>
      </c>
      <c r="E1350" s="224">
        <f t="shared" si="169"/>
        <v>0</v>
      </c>
      <c r="F1350" s="224">
        <f>'Faults data'!M1350</f>
        <v>0</v>
      </c>
      <c r="G1350" s="224" t="str">
        <f>IF('Faults data'!N1350=$G$17,$G$17,".")</f>
        <v>.</v>
      </c>
      <c r="H1350" s="224" t="str">
        <f>IF(ISNUMBER('Faults data'!L1350),'Faults data'!L1350,".")</f>
        <v>.</v>
      </c>
      <c r="I1350" s="224">
        <f>IF('Faults data'!S1350=Lists!$F$11,0,1)</f>
        <v>1</v>
      </c>
      <c r="J1350" s="240" t="str">
        <f t="shared" si="164"/>
        <v>.</v>
      </c>
      <c r="K1350" s="241"/>
      <c r="L1350" s="230" t="str">
        <f t="shared" si="165"/>
        <v>.</v>
      </c>
      <c r="M1350" s="231" t="str">
        <f t="shared" si="166"/>
        <v>.</v>
      </c>
      <c r="N1350" s="231" t="str">
        <f t="shared" si="167"/>
        <v>.</v>
      </c>
      <c r="O1350" s="231" t="str">
        <f t="shared" si="168"/>
        <v>.</v>
      </c>
      <c r="P1350" s="232" t="str">
        <f t="shared" si="170"/>
        <v>.</v>
      </c>
      <c r="Q1350" s="233" t="str">
        <f t="shared" si="171"/>
        <v>.</v>
      </c>
      <c r="R1350" s="140"/>
      <c r="S1350" s="140"/>
      <c r="T1350" s="140"/>
      <c r="U1350" s="140"/>
      <c r="V1350" s="140"/>
      <c r="W1350" s="140"/>
      <c r="X1350" s="140"/>
      <c r="Y1350" s="140"/>
      <c r="Z1350" s="140"/>
      <c r="AA1350" s="140"/>
      <c r="AB1350" s="140"/>
      <c r="AC1350" s="140"/>
      <c r="AD1350" s="140"/>
      <c r="AE1350" s="140"/>
      <c r="AF1350" s="140"/>
      <c r="AG1350" s="140"/>
      <c r="AH1350" s="140"/>
      <c r="AI1350" s="140"/>
      <c r="AJ1350" s="140"/>
      <c r="AK1350" s="140"/>
      <c r="AL1350" s="140"/>
      <c r="AM1350" s="140"/>
      <c r="AN1350" s="140"/>
      <c r="AO1350" s="140"/>
      <c r="AP1350" s="140"/>
      <c r="AQ1350" s="140"/>
      <c r="AR1350" s="140"/>
      <c r="AS1350" s="140"/>
      <c r="AT1350" s="140"/>
      <c r="AU1350" s="140"/>
      <c r="AV1350" s="140"/>
      <c r="AW1350" s="140"/>
      <c r="AX1350" s="140"/>
      <c r="AY1350" s="140"/>
      <c r="AZ1350" s="140"/>
      <c r="BA1350" s="140"/>
      <c r="BB1350" s="140"/>
      <c r="BC1350" s="140"/>
      <c r="BD1350" s="140"/>
      <c r="BE1350" s="140"/>
    </row>
    <row r="1351" spans="1:57" outlineLevel="1" x14ac:dyDescent="0.2">
      <c r="A1351" s="234">
        <f>'Faults data'!A1351</f>
        <v>1334</v>
      </c>
      <c r="B1351" s="320">
        <f>'Faults data'!B1351</f>
        <v>0</v>
      </c>
      <c r="C1351" s="223">
        <f>IFERROR(MATCH('Faults data'!F1351,Lists!$C$11:$C$14,0),0)</f>
        <v>0</v>
      </c>
      <c r="D1351" s="216">
        <f>VALUE('Faults data'!I1351)</f>
        <v>0</v>
      </c>
      <c r="E1351" s="224">
        <f t="shared" si="169"/>
        <v>0</v>
      </c>
      <c r="F1351" s="224">
        <f>'Faults data'!M1351</f>
        <v>0</v>
      </c>
      <c r="G1351" s="224" t="str">
        <f>IF('Faults data'!N1351=$G$17,$G$17,".")</f>
        <v>.</v>
      </c>
      <c r="H1351" s="224" t="str">
        <f>IF(ISNUMBER('Faults data'!L1351),'Faults data'!L1351,".")</f>
        <v>.</v>
      </c>
      <c r="I1351" s="224">
        <f>IF('Faults data'!S1351=Lists!$F$11,0,1)</f>
        <v>1</v>
      </c>
      <c r="J1351" s="240" t="str">
        <f t="shared" si="164"/>
        <v>.</v>
      </c>
      <c r="K1351" s="241"/>
      <c r="L1351" s="230" t="str">
        <f t="shared" si="165"/>
        <v>.</v>
      </c>
      <c r="M1351" s="231" t="str">
        <f t="shared" si="166"/>
        <v>.</v>
      </c>
      <c r="N1351" s="231" t="str">
        <f t="shared" si="167"/>
        <v>.</v>
      </c>
      <c r="O1351" s="231" t="str">
        <f t="shared" si="168"/>
        <v>.</v>
      </c>
      <c r="P1351" s="232" t="str">
        <f t="shared" si="170"/>
        <v>.</v>
      </c>
      <c r="Q1351" s="233" t="str">
        <f t="shared" si="171"/>
        <v>.</v>
      </c>
      <c r="R1351" s="140"/>
      <c r="S1351" s="140"/>
      <c r="T1351" s="140"/>
      <c r="U1351" s="140"/>
      <c r="V1351" s="140"/>
      <c r="W1351" s="140"/>
      <c r="X1351" s="140"/>
      <c r="Y1351" s="140"/>
      <c r="Z1351" s="140"/>
      <c r="AA1351" s="140"/>
      <c r="AB1351" s="140"/>
      <c r="AC1351" s="140"/>
      <c r="AD1351" s="140"/>
      <c r="AE1351" s="140"/>
      <c r="AF1351" s="140"/>
      <c r="AG1351" s="140"/>
      <c r="AH1351" s="140"/>
      <c r="AI1351" s="140"/>
      <c r="AJ1351" s="140"/>
      <c r="AK1351" s="140"/>
      <c r="AL1351" s="140"/>
      <c r="AM1351" s="140"/>
      <c r="AN1351" s="140"/>
      <c r="AO1351" s="140"/>
      <c r="AP1351" s="140"/>
      <c r="AQ1351" s="140"/>
      <c r="AR1351" s="140"/>
      <c r="AS1351" s="140"/>
      <c r="AT1351" s="140"/>
      <c r="AU1351" s="140"/>
      <c r="AV1351" s="140"/>
      <c r="AW1351" s="140"/>
      <c r="AX1351" s="140"/>
      <c r="AY1351" s="140"/>
      <c r="AZ1351" s="140"/>
      <c r="BA1351" s="140"/>
      <c r="BB1351" s="140"/>
      <c r="BC1351" s="140"/>
      <c r="BD1351" s="140"/>
      <c r="BE1351" s="140"/>
    </row>
    <row r="1352" spans="1:57" outlineLevel="1" x14ac:dyDescent="0.2">
      <c r="A1352" s="234">
        <f>'Faults data'!A1352</f>
        <v>1335</v>
      </c>
      <c r="B1352" s="320">
        <f>'Faults data'!B1352</f>
        <v>0</v>
      </c>
      <c r="C1352" s="223">
        <f>IFERROR(MATCH('Faults data'!F1352,Lists!$C$11:$C$14,0),0)</f>
        <v>0</v>
      </c>
      <c r="D1352" s="216">
        <f>VALUE('Faults data'!I1352)</f>
        <v>0</v>
      </c>
      <c r="E1352" s="224">
        <f t="shared" si="169"/>
        <v>0</v>
      </c>
      <c r="F1352" s="224">
        <f>'Faults data'!M1352</f>
        <v>0</v>
      </c>
      <c r="G1352" s="224" t="str">
        <f>IF('Faults data'!N1352=$G$17,$G$17,".")</f>
        <v>.</v>
      </c>
      <c r="H1352" s="224" t="str">
        <f>IF(ISNUMBER('Faults data'!L1352),'Faults data'!L1352,".")</f>
        <v>.</v>
      </c>
      <c r="I1352" s="224">
        <f>IF('Faults data'!S1352=Lists!$F$11,0,1)</f>
        <v>1</v>
      </c>
      <c r="J1352" s="240" t="str">
        <f t="shared" si="164"/>
        <v>.</v>
      </c>
      <c r="K1352" s="241"/>
      <c r="L1352" s="230" t="str">
        <f t="shared" si="165"/>
        <v>.</v>
      </c>
      <c r="M1352" s="231" t="str">
        <f t="shared" si="166"/>
        <v>.</v>
      </c>
      <c r="N1352" s="231" t="str">
        <f t="shared" si="167"/>
        <v>.</v>
      </c>
      <c r="O1352" s="231" t="str">
        <f t="shared" si="168"/>
        <v>.</v>
      </c>
      <c r="P1352" s="232" t="str">
        <f t="shared" si="170"/>
        <v>.</v>
      </c>
      <c r="Q1352" s="233" t="str">
        <f t="shared" si="171"/>
        <v>.</v>
      </c>
      <c r="R1352" s="140"/>
      <c r="S1352" s="140"/>
      <c r="T1352" s="140"/>
      <c r="U1352" s="140"/>
      <c r="V1352" s="140"/>
      <c r="W1352" s="140"/>
      <c r="X1352" s="140"/>
      <c r="Y1352" s="140"/>
      <c r="Z1352" s="140"/>
      <c r="AA1352" s="140"/>
      <c r="AB1352" s="140"/>
      <c r="AC1352" s="140"/>
      <c r="AD1352" s="140"/>
      <c r="AE1352" s="140"/>
      <c r="AF1352" s="140"/>
      <c r="AG1352" s="140"/>
      <c r="AH1352" s="140"/>
      <c r="AI1352" s="140"/>
      <c r="AJ1352" s="140"/>
      <c r="AK1352" s="140"/>
      <c r="AL1352" s="140"/>
      <c r="AM1352" s="140"/>
      <c r="AN1352" s="140"/>
      <c r="AO1352" s="140"/>
      <c r="AP1352" s="140"/>
      <c r="AQ1352" s="140"/>
      <c r="AR1352" s="140"/>
      <c r="AS1352" s="140"/>
      <c r="AT1352" s="140"/>
      <c r="AU1352" s="140"/>
      <c r="AV1352" s="140"/>
      <c r="AW1352" s="140"/>
      <c r="AX1352" s="140"/>
      <c r="AY1352" s="140"/>
      <c r="AZ1352" s="140"/>
      <c r="BA1352" s="140"/>
      <c r="BB1352" s="140"/>
      <c r="BC1352" s="140"/>
      <c r="BD1352" s="140"/>
      <c r="BE1352" s="140"/>
    </row>
    <row r="1353" spans="1:57" outlineLevel="1" x14ac:dyDescent="0.2">
      <c r="A1353" s="234">
        <f>'Faults data'!A1353</f>
        <v>1336</v>
      </c>
      <c r="B1353" s="320">
        <f>'Faults data'!B1353</f>
        <v>0</v>
      </c>
      <c r="C1353" s="223">
        <f>IFERROR(MATCH('Faults data'!F1353,Lists!$C$11:$C$14,0),0)</f>
        <v>0</v>
      </c>
      <c r="D1353" s="216">
        <f>VALUE('Faults data'!I1353)</f>
        <v>0</v>
      </c>
      <c r="E1353" s="224">
        <f t="shared" si="169"/>
        <v>0</v>
      </c>
      <c r="F1353" s="224">
        <f>'Faults data'!M1353</f>
        <v>0</v>
      </c>
      <c r="G1353" s="224" t="str">
        <f>IF('Faults data'!N1353=$G$17,$G$17,".")</f>
        <v>.</v>
      </c>
      <c r="H1353" s="224" t="str">
        <f>IF(ISNUMBER('Faults data'!L1353),'Faults data'!L1353,".")</f>
        <v>.</v>
      </c>
      <c r="I1353" s="224">
        <f>IF('Faults data'!S1353=Lists!$F$11,0,1)</f>
        <v>1</v>
      </c>
      <c r="J1353" s="240" t="str">
        <f t="shared" si="164"/>
        <v>.</v>
      </c>
      <c r="K1353" s="241"/>
      <c r="L1353" s="230" t="str">
        <f t="shared" si="165"/>
        <v>.</v>
      </c>
      <c r="M1353" s="231" t="str">
        <f t="shared" si="166"/>
        <v>.</v>
      </c>
      <c r="N1353" s="231" t="str">
        <f t="shared" si="167"/>
        <v>.</v>
      </c>
      <c r="O1353" s="231" t="str">
        <f t="shared" si="168"/>
        <v>.</v>
      </c>
      <c r="P1353" s="232" t="str">
        <f t="shared" si="170"/>
        <v>.</v>
      </c>
      <c r="Q1353" s="233" t="str">
        <f t="shared" si="171"/>
        <v>.</v>
      </c>
      <c r="R1353" s="140"/>
      <c r="S1353" s="140"/>
      <c r="T1353" s="140"/>
      <c r="U1353" s="140"/>
      <c r="V1353" s="140"/>
      <c r="W1353" s="140"/>
      <c r="X1353" s="140"/>
      <c r="Y1353" s="140"/>
      <c r="Z1353" s="140"/>
      <c r="AA1353" s="140"/>
      <c r="AB1353" s="140"/>
      <c r="AC1353" s="140"/>
      <c r="AD1353" s="140"/>
      <c r="AE1353" s="140"/>
      <c r="AF1353" s="140"/>
      <c r="AG1353" s="140"/>
      <c r="AH1353" s="140"/>
      <c r="AI1353" s="140"/>
      <c r="AJ1353" s="140"/>
      <c r="AK1353" s="140"/>
      <c r="AL1353" s="140"/>
      <c r="AM1353" s="140"/>
      <c r="AN1353" s="140"/>
      <c r="AO1353" s="140"/>
      <c r="AP1353" s="140"/>
      <c r="AQ1353" s="140"/>
      <c r="AR1353" s="140"/>
      <c r="AS1353" s="140"/>
      <c r="AT1353" s="140"/>
      <c r="AU1353" s="140"/>
      <c r="AV1353" s="140"/>
      <c r="AW1353" s="140"/>
      <c r="AX1353" s="140"/>
      <c r="AY1353" s="140"/>
      <c r="AZ1353" s="140"/>
      <c r="BA1353" s="140"/>
      <c r="BB1353" s="140"/>
      <c r="BC1353" s="140"/>
      <c r="BD1353" s="140"/>
      <c r="BE1353" s="140"/>
    </row>
    <row r="1354" spans="1:57" outlineLevel="1" x14ac:dyDescent="0.2">
      <c r="A1354" s="234">
        <f>'Faults data'!A1354</f>
        <v>1337</v>
      </c>
      <c r="B1354" s="320">
        <f>'Faults data'!B1354</f>
        <v>0</v>
      </c>
      <c r="C1354" s="223">
        <f>IFERROR(MATCH('Faults data'!F1354,Lists!$C$11:$C$14,0),0)</f>
        <v>0</v>
      </c>
      <c r="D1354" s="216">
        <f>VALUE('Faults data'!I1354)</f>
        <v>0</v>
      </c>
      <c r="E1354" s="224">
        <f t="shared" si="169"/>
        <v>0</v>
      </c>
      <c r="F1354" s="224">
        <f>'Faults data'!M1354</f>
        <v>0</v>
      </c>
      <c r="G1354" s="224" t="str">
        <f>IF('Faults data'!N1354=$G$17,$G$17,".")</f>
        <v>.</v>
      </c>
      <c r="H1354" s="224" t="str">
        <f>IF(ISNUMBER('Faults data'!L1354),'Faults data'!L1354,".")</f>
        <v>.</v>
      </c>
      <c r="I1354" s="224">
        <f>IF('Faults data'!S1354=Lists!$F$11,0,1)</f>
        <v>1</v>
      </c>
      <c r="J1354" s="240" t="str">
        <f t="shared" si="164"/>
        <v>.</v>
      </c>
      <c r="K1354" s="241"/>
      <c r="L1354" s="230" t="str">
        <f t="shared" si="165"/>
        <v>.</v>
      </c>
      <c r="M1354" s="231" t="str">
        <f t="shared" si="166"/>
        <v>.</v>
      </c>
      <c r="N1354" s="231" t="str">
        <f t="shared" si="167"/>
        <v>.</v>
      </c>
      <c r="O1354" s="231" t="str">
        <f t="shared" si="168"/>
        <v>.</v>
      </c>
      <c r="P1354" s="232" t="str">
        <f t="shared" si="170"/>
        <v>.</v>
      </c>
      <c r="Q1354" s="233" t="str">
        <f t="shared" si="171"/>
        <v>.</v>
      </c>
      <c r="R1354" s="140"/>
      <c r="S1354" s="140"/>
      <c r="T1354" s="140"/>
      <c r="U1354" s="140"/>
      <c r="V1354" s="140"/>
      <c r="W1354" s="140"/>
      <c r="X1354" s="140"/>
      <c r="Y1354" s="140"/>
      <c r="Z1354" s="140"/>
      <c r="AA1354" s="140"/>
      <c r="AB1354" s="140"/>
      <c r="AC1354" s="140"/>
      <c r="AD1354" s="140"/>
      <c r="AE1354" s="140"/>
      <c r="AF1354" s="140"/>
      <c r="AG1354" s="140"/>
      <c r="AH1354" s="140"/>
      <c r="AI1354" s="140"/>
      <c r="AJ1354" s="140"/>
      <c r="AK1354" s="140"/>
      <c r="AL1354" s="140"/>
      <c r="AM1354" s="140"/>
      <c r="AN1354" s="140"/>
      <c r="AO1354" s="140"/>
      <c r="AP1354" s="140"/>
      <c r="AQ1354" s="140"/>
      <c r="AR1354" s="140"/>
      <c r="AS1354" s="140"/>
      <c r="AT1354" s="140"/>
      <c r="AU1354" s="140"/>
      <c r="AV1354" s="140"/>
      <c r="AW1354" s="140"/>
      <c r="AX1354" s="140"/>
      <c r="AY1354" s="140"/>
      <c r="AZ1354" s="140"/>
      <c r="BA1354" s="140"/>
      <c r="BB1354" s="140"/>
      <c r="BC1354" s="140"/>
      <c r="BD1354" s="140"/>
      <c r="BE1354" s="140"/>
    </row>
    <row r="1355" spans="1:57" outlineLevel="1" x14ac:dyDescent="0.2">
      <c r="A1355" s="234">
        <f>'Faults data'!A1355</f>
        <v>1338</v>
      </c>
      <c r="B1355" s="320">
        <f>'Faults data'!B1355</f>
        <v>0</v>
      </c>
      <c r="C1355" s="223">
        <f>IFERROR(MATCH('Faults data'!F1355,Lists!$C$11:$C$14,0),0)</f>
        <v>0</v>
      </c>
      <c r="D1355" s="216">
        <f>VALUE('Faults data'!I1355)</f>
        <v>0</v>
      </c>
      <c r="E1355" s="224">
        <f t="shared" si="169"/>
        <v>0</v>
      </c>
      <c r="F1355" s="224">
        <f>'Faults data'!M1355</f>
        <v>0</v>
      </c>
      <c r="G1355" s="224" t="str">
        <f>IF('Faults data'!N1355=$G$17,$G$17,".")</f>
        <v>.</v>
      </c>
      <c r="H1355" s="224" t="str">
        <f>IF(ISNUMBER('Faults data'!L1355),'Faults data'!L1355,".")</f>
        <v>.</v>
      </c>
      <c r="I1355" s="224">
        <f>IF('Faults data'!S1355=Lists!$F$11,0,1)</f>
        <v>1</v>
      </c>
      <c r="J1355" s="240" t="str">
        <f t="shared" si="164"/>
        <v>.</v>
      </c>
      <c r="K1355" s="241"/>
      <c r="L1355" s="230" t="str">
        <f t="shared" si="165"/>
        <v>.</v>
      </c>
      <c r="M1355" s="231" t="str">
        <f t="shared" si="166"/>
        <v>.</v>
      </c>
      <c r="N1355" s="231" t="str">
        <f t="shared" si="167"/>
        <v>.</v>
      </c>
      <c r="O1355" s="231" t="str">
        <f t="shared" si="168"/>
        <v>.</v>
      </c>
      <c r="P1355" s="232" t="str">
        <f t="shared" si="170"/>
        <v>.</v>
      </c>
      <c r="Q1355" s="233" t="str">
        <f t="shared" si="171"/>
        <v>.</v>
      </c>
      <c r="R1355" s="140"/>
      <c r="S1355" s="140"/>
      <c r="T1355" s="140"/>
      <c r="U1355" s="140"/>
      <c r="V1355" s="140"/>
      <c r="W1355" s="140"/>
      <c r="X1355" s="140"/>
      <c r="Y1355" s="140"/>
      <c r="Z1355" s="140"/>
      <c r="AA1355" s="140"/>
      <c r="AB1355" s="140"/>
      <c r="AC1355" s="140"/>
      <c r="AD1355" s="140"/>
      <c r="AE1355" s="140"/>
      <c r="AF1355" s="140"/>
      <c r="AG1355" s="140"/>
      <c r="AH1355" s="140"/>
      <c r="AI1355" s="140"/>
      <c r="AJ1355" s="140"/>
      <c r="AK1355" s="140"/>
      <c r="AL1355" s="140"/>
      <c r="AM1355" s="140"/>
      <c r="AN1355" s="140"/>
      <c r="AO1355" s="140"/>
      <c r="AP1355" s="140"/>
      <c r="AQ1355" s="140"/>
      <c r="AR1355" s="140"/>
      <c r="AS1355" s="140"/>
      <c r="AT1355" s="140"/>
      <c r="AU1355" s="140"/>
      <c r="AV1355" s="140"/>
      <c r="AW1355" s="140"/>
      <c r="AX1355" s="140"/>
      <c r="AY1355" s="140"/>
      <c r="AZ1355" s="140"/>
      <c r="BA1355" s="140"/>
      <c r="BB1355" s="140"/>
      <c r="BC1355" s="140"/>
      <c r="BD1355" s="140"/>
      <c r="BE1355" s="140"/>
    </row>
    <row r="1356" spans="1:57" outlineLevel="1" x14ac:dyDescent="0.2">
      <c r="A1356" s="234">
        <f>'Faults data'!A1356</f>
        <v>1339</v>
      </c>
      <c r="B1356" s="320">
        <f>'Faults data'!B1356</f>
        <v>0</v>
      </c>
      <c r="C1356" s="223">
        <f>IFERROR(MATCH('Faults data'!F1356,Lists!$C$11:$C$14,0),0)</f>
        <v>0</v>
      </c>
      <c r="D1356" s="216">
        <f>VALUE('Faults data'!I1356)</f>
        <v>0</v>
      </c>
      <c r="E1356" s="224">
        <f t="shared" si="169"/>
        <v>0</v>
      </c>
      <c r="F1356" s="224">
        <f>'Faults data'!M1356</f>
        <v>0</v>
      </c>
      <c r="G1356" s="224" t="str">
        <f>IF('Faults data'!N1356=$G$17,$G$17,".")</f>
        <v>.</v>
      </c>
      <c r="H1356" s="224" t="str">
        <f>IF(ISNUMBER('Faults data'!L1356),'Faults data'!L1356,".")</f>
        <v>.</v>
      </c>
      <c r="I1356" s="224">
        <f>IF('Faults data'!S1356=Lists!$F$11,0,1)</f>
        <v>1</v>
      </c>
      <c r="J1356" s="240" t="str">
        <f t="shared" si="164"/>
        <v>.</v>
      </c>
      <c r="K1356" s="241"/>
      <c r="L1356" s="230" t="str">
        <f t="shared" si="165"/>
        <v>.</v>
      </c>
      <c r="M1356" s="231" t="str">
        <f t="shared" si="166"/>
        <v>.</v>
      </c>
      <c r="N1356" s="231" t="str">
        <f t="shared" si="167"/>
        <v>.</v>
      </c>
      <c r="O1356" s="231" t="str">
        <f t="shared" si="168"/>
        <v>.</v>
      </c>
      <c r="P1356" s="232" t="str">
        <f t="shared" si="170"/>
        <v>.</v>
      </c>
      <c r="Q1356" s="233" t="str">
        <f t="shared" si="171"/>
        <v>.</v>
      </c>
      <c r="R1356" s="140"/>
      <c r="S1356" s="140"/>
      <c r="T1356" s="140"/>
      <c r="U1356" s="140"/>
      <c r="V1356" s="140"/>
      <c r="W1356" s="140"/>
      <c r="X1356" s="140"/>
      <c r="Y1356" s="140"/>
      <c r="Z1356" s="140"/>
      <c r="AA1356" s="140"/>
      <c r="AB1356" s="140"/>
      <c r="AC1356" s="140"/>
      <c r="AD1356" s="140"/>
      <c r="AE1356" s="140"/>
      <c r="AF1356" s="140"/>
      <c r="AG1356" s="140"/>
      <c r="AH1356" s="140"/>
      <c r="AI1356" s="140"/>
      <c r="AJ1356" s="140"/>
      <c r="AK1356" s="140"/>
      <c r="AL1356" s="140"/>
      <c r="AM1356" s="140"/>
      <c r="AN1356" s="140"/>
      <c r="AO1356" s="140"/>
      <c r="AP1356" s="140"/>
      <c r="AQ1356" s="140"/>
      <c r="AR1356" s="140"/>
      <c r="AS1356" s="140"/>
      <c r="AT1356" s="140"/>
      <c r="AU1356" s="140"/>
      <c r="AV1356" s="140"/>
      <c r="AW1356" s="140"/>
      <c r="AX1356" s="140"/>
      <c r="AY1356" s="140"/>
      <c r="AZ1356" s="140"/>
      <c r="BA1356" s="140"/>
      <c r="BB1356" s="140"/>
      <c r="BC1356" s="140"/>
      <c r="BD1356" s="140"/>
      <c r="BE1356" s="140"/>
    </row>
    <row r="1357" spans="1:57" outlineLevel="1" x14ac:dyDescent="0.2">
      <c r="A1357" s="234">
        <f>'Faults data'!A1357</f>
        <v>1340</v>
      </c>
      <c r="B1357" s="320">
        <f>'Faults data'!B1357</f>
        <v>0</v>
      </c>
      <c r="C1357" s="223">
        <f>IFERROR(MATCH('Faults data'!F1357,Lists!$C$11:$C$14,0),0)</f>
        <v>0</v>
      </c>
      <c r="D1357" s="216">
        <f>VALUE('Faults data'!I1357)</f>
        <v>0</v>
      </c>
      <c r="E1357" s="224">
        <f t="shared" si="169"/>
        <v>0</v>
      </c>
      <c r="F1357" s="224">
        <f>'Faults data'!M1357</f>
        <v>0</v>
      </c>
      <c r="G1357" s="224" t="str">
        <f>IF('Faults data'!N1357=$G$17,$G$17,".")</f>
        <v>.</v>
      </c>
      <c r="H1357" s="224" t="str">
        <f>IF(ISNUMBER('Faults data'!L1357),'Faults data'!L1357,".")</f>
        <v>.</v>
      </c>
      <c r="I1357" s="224">
        <f>IF('Faults data'!S1357=Lists!$F$11,0,1)</f>
        <v>1</v>
      </c>
      <c r="J1357" s="240" t="str">
        <f t="shared" ref="J1357:J1420" si="172">IF(OR(C1357&gt;0,E1357=0,H1357="."),".",H1357)</f>
        <v>.</v>
      </c>
      <c r="K1357" s="241"/>
      <c r="L1357" s="230" t="str">
        <f t="shared" ref="L1357:L1420" si="173">IF(L$16=$F1357,$J1357,".")</f>
        <v>.</v>
      </c>
      <c r="M1357" s="231" t="str">
        <f t="shared" ref="M1357:M1420" si="174">IF(AND(L1357&gt;0,$G1357=M$17),L1357,".")</f>
        <v>.</v>
      </c>
      <c r="N1357" s="231" t="str">
        <f t="shared" ref="N1357:N1420" si="175">IF(N$16=$F1357,$J1357,".")</f>
        <v>.</v>
      </c>
      <c r="O1357" s="231" t="str">
        <f t="shared" si="168"/>
        <v>.</v>
      </c>
      <c r="P1357" s="232" t="str">
        <f t="shared" si="170"/>
        <v>.</v>
      </c>
      <c r="Q1357" s="233" t="str">
        <f t="shared" si="171"/>
        <v>.</v>
      </c>
      <c r="R1357" s="140"/>
      <c r="S1357" s="140"/>
      <c r="T1357" s="140"/>
      <c r="U1357" s="140"/>
      <c r="V1357" s="140"/>
      <c r="W1357" s="140"/>
      <c r="X1357" s="140"/>
      <c r="Y1357" s="140"/>
      <c r="Z1357" s="140"/>
      <c r="AA1357" s="140"/>
      <c r="AB1357" s="140"/>
      <c r="AC1357" s="140"/>
      <c r="AD1357" s="140"/>
      <c r="AE1357" s="140"/>
      <c r="AF1357" s="140"/>
      <c r="AG1357" s="140"/>
      <c r="AH1357" s="140"/>
      <c r="AI1357" s="140"/>
      <c r="AJ1357" s="140"/>
      <c r="AK1357" s="140"/>
      <c r="AL1357" s="140"/>
      <c r="AM1357" s="140"/>
      <c r="AN1357" s="140"/>
      <c r="AO1357" s="140"/>
      <c r="AP1357" s="140"/>
      <c r="AQ1357" s="140"/>
      <c r="AR1357" s="140"/>
      <c r="AS1357" s="140"/>
      <c r="AT1357" s="140"/>
      <c r="AU1357" s="140"/>
      <c r="AV1357" s="140"/>
      <c r="AW1357" s="140"/>
      <c r="AX1357" s="140"/>
      <c r="AY1357" s="140"/>
      <c r="AZ1357" s="140"/>
      <c r="BA1357" s="140"/>
      <c r="BB1357" s="140"/>
      <c r="BC1357" s="140"/>
      <c r="BD1357" s="140"/>
      <c r="BE1357" s="140"/>
    </row>
    <row r="1358" spans="1:57" outlineLevel="1" x14ac:dyDescent="0.2">
      <c r="A1358" s="234">
        <f>'Faults data'!A1358</f>
        <v>1341</v>
      </c>
      <c r="B1358" s="320">
        <f>'Faults data'!B1358</f>
        <v>0</v>
      </c>
      <c r="C1358" s="223">
        <f>IFERROR(MATCH('Faults data'!F1358,Lists!$C$11:$C$14,0),0)</f>
        <v>0</v>
      </c>
      <c r="D1358" s="216">
        <f>VALUE('Faults data'!I1358)</f>
        <v>0</v>
      </c>
      <c r="E1358" s="224">
        <f t="shared" si="169"/>
        <v>0</v>
      </c>
      <c r="F1358" s="224">
        <f>'Faults data'!M1358</f>
        <v>0</v>
      </c>
      <c r="G1358" s="224" t="str">
        <f>IF('Faults data'!N1358=$G$17,$G$17,".")</f>
        <v>.</v>
      </c>
      <c r="H1358" s="224" t="str">
        <f>IF(ISNUMBER('Faults data'!L1358),'Faults data'!L1358,".")</f>
        <v>.</v>
      </c>
      <c r="I1358" s="224">
        <f>IF('Faults data'!S1358=Lists!$F$11,0,1)</f>
        <v>1</v>
      </c>
      <c r="J1358" s="240" t="str">
        <f t="shared" si="172"/>
        <v>.</v>
      </c>
      <c r="K1358" s="241"/>
      <c r="L1358" s="230" t="str">
        <f t="shared" si="173"/>
        <v>.</v>
      </c>
      <c r="M1358" s="231" t="str">
        <f t="shared" si="174"/>
        <v>.</v>
      </c>
      <c r="N1358" s="231" t="str">
        <f t="shared" si="175"/>
        <v>.</v>
      </c>
      <c r="O1358" s="231" t="str">
        <f t="shared" ref="O1358:O1421" si="176">IF(AND(N1358&gt;=0,$G1358=O$17),N1358,".")</f>
        <v>.</v>
      </c>
      <c r="P1358" s="232" t="str">
        <f t="shared" si="170"/>
        <v>.</v>
      </c>
      <c r="Q1358" s="233" t="str">
        <f t="shared" si="171"/>
        <v>.</v>
      </c>
      <c r="R1358" s="140"/>
      <c r="S1358" s="140"/>
      <c r="T1358" s="140"/>
      <c r="U1358" s="140"/>
      <c r="V1358" s="140"/>
      <c r="W1358" s="140"/>
      <c r="X1358" s="140"/>
      <c r="Y1358" s="140"/>
      <c r="Z1358" s="140"/>
      <c r="AA1358" s="140"/>
      <c r="AB1358" s="140"/>
      <c r="AC1358" s="140"/>
      <c r="AD1358" s="140"/>
      <c r="AE1358" s="140"/>
      <c r="AF1358" s="140"/>
      <c r="AG1358" s="140"/>
      <c r="AH1358" s="140"/>
      <c r="AI1358" s="140"/>
      <c r="AJ1358" s="140"/>
      <c r="AK1358" s="140"/>
      <c r="AL1358" s="140"/>
      <c r="AM1358" s="140"/>
      <c r="AN1358" s="140"/>
      <c r="AO1358" s="140"/>
      <c r="AP1358" s="140"/>
      <c r="AQ1358" s="140"/>
      <c r="AR1358" s="140"/>
      <c r="AS1358" s="140"/>
      <c r="AT1358" s="140"/>
      <c r="AU1358" s="140"/>
      <c r="AV1358" s="140"/>
      <c r="AW1358" s="140"/>
      <c r="AX1358" s="140"/>
      <c r="AY1358" s="140"/>
      <c r="AZ1358" s="140"/>
      <c r="BA1358" s="140"/>
      <c r="BB1358" s="140"/>
      <c r="BC1358" s="140"/>
      <c r="BD1358" s="140"/>
      <c r="BE1358" s="140"/>
    </row>
    <row r="1359" spans="1:57" outlineLevel="1" x14ac:dyDescent="0.2">
      <c r="A1359" s="234">
        <f>'Faults data'!A1359</f>
        <v>1342</v>
      </c>
      <c r="B1359" s="320">
        <f>'Faults data'!B1359</f>
        <v>0</v>
      </c>
      <c r="C1359" s="223">
        <f>IFERROR(MATCH('Faults data'!F1359,Lists!$C$11:$C$14,0),0)</f>
        <v>0</v>
      </c>
      <c r="D1359" s="216">
        <f>VALUE('Faults data'!I1359)</f>
        <v>0</v>
      </c>
      <c r="E1359" s="224">
        <f t="shared" ref="E1359:E1422" si="177">IFERROR(IF(OR(D1359&lt;$C$9,D1359&gt;$C$10),0,1),0)</f>
        <v>0</v>
      </c>
      <c r="F1359" s="224">
        <f>'Faults data'!M1359</f>
        <v>0</v>
      </c>
      <c r="G1359" s="224" t="str">
        <f>IF('Faults data'!N1359=$G$17,$G$17,".")</f>
        <v>.</v>
      </c>
      <c r="H1359" s="224" t="str">
        <f>IF(ISNUMBER('Faults data'!L1359),'Faults data'!L1359,".")</f>
        <v>.</v>
      </c>
      <c r="I1359" s="224">
        <f>IF('Faults data'!S1359=Lists!$F$11,0,1)</f>
        <v>1</v>
      </c>
      <c r="J1359" s="240" t="str">
        <f t="shared" si="172"/>
        <v>.</v>
      </c>
      <c r="K1359" s="241"/>
      <c r="L1359" s="230" t="str">
        <f t="shared" si="173"/>
        <v>.</v>
      </c>
      <c r="M1359" s="231" t="str">
        <f t="shared" si="174"/>
        <v>.</v>
      </c>
      <c r="N1359" s="231" t="str">
        <f t="shared" si="175"/>
        <v>.</v>
      </c>
      <c r="O1359" s="231" t="str">
        <f t="shared" si="176"/>
        <v>.</v>
      </c>
      <c r="P1359" s="232" t="str">
        <f t="shared" si="170"/>
        <v>.</v>
      </c>
      <c r="Q1359" s="233" t="str">
        <f t="shared" si="171"/>
        <v>.</v>
      </c>
      <c r="R1359" s="140"/>
      <c r="S1359" s="140"/>
      <c r="T1359" s="140"/>
      <c r="U1359" s="140"/>
      <c r="V1359" s="140"/>
      <c r="W1359" s="140"/>
      <c r="X1359" s="140"/>
      <c r="Y1359" s="140"/>
      <c r="Z1359" s="140"/>
      <c r="AA1359" s="140"/>
      <c r="AB1359" s="140"/>
      <c r="AC1359" s="140"/>
      <c r="AD1359" s="140"/>
      <c r="AE1359" s="140"/>
      <c r="AF1359" s="140"/>
      <c r="AG1359" s="140"/>
      <c r="AH1359" s="140"/>
      <c r="AI1359" s="140"/>
      <c r="AJ1359" s="140"/>
      <c r="AK1359" s="140"/>
      <c r="AL1359" s="140"/>
      <c r="AM1359" s="140"/>
      <c r="AN1359" s="140"/>
      <c r="AO1359" s="140"/>
      <c r="AP1359" s="140"/>
      <c r="AQ1359" s="140"/>
      <c r="AR1359" s="140"/>
      <c r="AS1359" s="140"/>
      <c r="AT1359" s="140"/>
      <c r="AU1359" s="140"/>
      <c r="AV1359" s="140"/>
      <c r="AW1359" s="140"/>
      <c r="AX1359" s="140"/>
      <c r="AY1359" s="140"/>
      <c r="AZ1359" s="140"/>
      <c r="BA1359" s="140"/>
      <c r="BB1359" s="140"/>
      <c r="BC1359" s="140"/>
      <c r="BD1359" s="140"/>
      <c r="BE1359" s="140"/>
    </row>
    <row r="1360" spans="1:57" outlineLevel="1" x14ac:dyDescent="0.2">
      <c r="A1360" s="234">
        <f>'Faults data'!A1360</f>
        <v>1343</v>
      </c>
      <c r="B1360" s="320">
        <f>'Faults data'!B1360</f>
        <v>0</v>
      </c>
      <c r="C1360" s="223">
        <f>IFERROR(MATCH('Faults data'!F1360,Lists!$C$11:$C$14,0),0)</f>
        <v>0</v>
      </c>
      <c r="D1360" s="216">
        <f>VALUE('Faults data'!I1360)</f>
        <v>0</v>
      </c>
      <c r="E1360" s="224">
        <f t="shared" si="177"/>
        <v>0</v>
      </c>
      <c r="F1360" s="224">
        <f>'Faults data'!M1360</f>
        <v>0</v>
      </c>
      <c r="G1360" s="224" t="str">
        <f>IF('Faults data'!N1360=$G$17,$G$17,".")</f>
        <v>.</v>
      </c>
      <c r="H1360" s="224" t="str">
        <f>IF(ISNUMBER('Faults data'!L1360),'Faults data'!L1360,".")</f>
        <v>.</v>
      </c>
      <c r="I1360" s="224">
        <f>IF('Faults data'!S1360=Lists!$F$11,0,1)</f>
        <v>1</v>
      </c>
      <c r="J1360" s="240" t="str">
        <f t="shared" si="172"/>
        <v>.</v>
      </c>
      <c r="K1360" s="241"/>
      <c r="L1360" s="230" t="str">
        <f t="shared" si="173"/>
        <v>.</v>
      </c>
      <c r="M1360" s="231" t="str">
        <f t="shared" si="174"/>
        <v>.</v>
      </c>
      <c r="N1360" s="231" t="str">
        <f t="shared" si="175"/>
        <v>.</v>
      </c>
      <c r="O1360" s="231" t="str">
        <f t="shared" si="176"/>
        <v>.</v>
      </c>
      <c r="P1360" s="232" t="str">
        <f t="shared" si="170"/>
        <v>.</v>
      </c>
      <c r="Q1360" s="233" t="str">
        <f t="shared" si="171"/>
        <v>.</v>
      </c>
      <c r="R1360" s="140"/>
      <c r="S1360" s="140"/>
      <c r="T1360" s="140"/>
      <c r="U1360" s="140"/>
      <c r="V1360" s="140"/>
      <c r="W1360" s="140"/>
      <c r="X1360" s="140"/>
      <c r="Y1360" s="140"/>
      <c r="Z1360" s="140"/>
      <c r="AA1360" s="140"/>
      <c r="AB1360" s="140"/>
      <c r="AC1360" s="140"/>
      <c r="AD1360" s="140"/>
      <c r="AE1360" s="140"/>
      <c r="AF1360" s="140"/>
      <c r="AG1360" s="140"/>
      <c r="AH1360" s="140"/>
      <c r="AI1360" s="140"/>
      <c r="AJ1360" s="140"/>
      <c r="AK1360" s="140"/>
      <c r="AL1360" s="140"/>
      <c r="AM1360" s="140"/>
      <c r="AN1360" s="140"/>
      <c r="AO1360" s="140"/>
      <c r="AP1360" s="140"/>
      <c r="AQ1360" s="140"/>
      <c r="AR1360" s="140"/>
      <c r="AS1360" s="140"/>
      <c r="AT1360" s="140"/>
      <c r="AU1360" s="140"/>
      <c r="AV1360" s="140"/>
      <c r="AW1360" s="140"/>
      <c r="AX1360" s="140"/>
      <c r="AY1360" s="140"/>
      <c r="AZ1360" s="140"/>
      <c r="BA1360" s="140"/>
      <c r="BB1360" s="140"/>
      <c r="BC1360" s="140"/>
      <c r="BD1360" s="140"/>
      <c r="BE1360" s="140"/>
    </row>
    <row r="1361" spans="1:57" outlineLevel="1" x14ac:dyDescent="0.2">
      <c r="A1361" s="234">
        <f>'Faults data'!A1361</f>
        <v>1344</v>
      </c>
      <c r="B1361" s="320">
        <f>'Faults data'!B1361</f>
        <v>0</v>
      </c>
      <c r="C1361" s="223">
        <f>IFERROR(MATCH('Faults data'!F1361,Lists!$C$11:$C$14,0),0)</f>
        <v>0</v>
      </c>
      <c r="D1361" s="216">
        <f>VALUE('Faults data'!I1361)</f>
        <v>0</v>
      </c>
      <c r="E1361" s="224">
        <f t="shared" si="177"/>
        <v>0</v>
      </c>
      <c r="F1361" s="224">
        <f>'Faults data'!M1361</f>
        <v>0</v>
      </c>
      <c r="G1361" s="224" t="str">
        <f>IF('Faults data'!N1361=$G$17,$G$17,".")</f>
        <v>.</v>
      </c>
      <c r="H1361" s="224" t="str">
        <f>IF(ISNUMBER('Faults data'!L1361),'Faults data'!L1361,".")</f>
        <v>.</v>
      </c>
      <c r="I1361" s="224">
        <f>IF('Faults data'!S1361=Lists!$F$11,0,1)</f>
        <v>1</v>
      </c>
      <c r="J1361" s="240" t="str">
        <f t="shared" si="172"/>
        <v>.</v>
      </c>
      <c r="K1361" s="241"/>
      <c r="L1361" s="230" t="str">
        <f t="shared" si="173"/>
        <v>.</v>
      </c>
      <c r="M1361" s="231" t="str">
        <f t="shared" si="174"/>
        <v>.</v>
      </c>
      <c r="N1361" s="231" t="str">
        <f t="shared" si="175"/>
        <v>.</v>
      </c>
      <c r="O1361" s="231" t="str">
        <f t="shared" si="176"/>
        <v>.</v>
      </c>
      <c r="P1361" s="232" t="str">
        <f t="shared" si="170"/>
        <v>.</v>
      </c>
      <c r="Q1361" s="233" t="str">
        <f t="shared" si="171"/>
        <v>.</v>
      </c>
      <c r="R1361" s="140"/>
      <c r="S1361" s="140"/>
      <c r="T1361" s="140"/>
      <c r="U1361" s="140"/>
      <c r="V1361" s="140"/>
      <c r="W1361" s="140"/>
      <c r="X1361" s="140"/>
      <c r="Y1361" s="140"/>
      <c r="Z1361" s="140"/>
      <c r="AA1361" s="140"/>
      <c r="AB1361" s="140"/>
      <c r="AC1361" s="140"/>
      <c r="AD1361" s="140"/>
      <c r="AE1361" s="140"/>
      <c r="AF1361" s="140"/>
      <c r="AG1361" s="140"/>
      <c r="AH1361" s="140"/>
      <c r="AI1361" s="140"/>
      <c r="AJ1361" s="140"/>
      <c r="AK1361" s="140"/>
      <c r="AL1361" s="140"/>
      <c r="AM1361" s="140"/>
      <c r="AN1361" s="140"/>
      <c r="AO1361" s="140"/>
      <c r="AP1361" s="140"/>
      <c r="AQ1361" s="140"/>
      <c r="AR1361" s="140"/>
      <c r="AS1361" s="140"/>
      <c r="AT1361" s="140"/>
      <c r="AU1361" s="140"/>
      <c r="AV1361" s="140"/>
      <c r="AW1361" s="140"/>
      <c r="AX1361" s="140"/>
      <c r="AY1361" s="140"/>
      <c r="AZ1361" s="140"/>
      <c r="BA1361" s="140"/>
      <c r="BB1361" s="140"/>
      <c r="BC1361" s="140"/>
      <c r="BD1361" s="140"/>
      <c r="BE1361" s="140"/>
    </row>
    <row r="1362" spans="1:57" outlineLevel="1" x14ac:dyDescent="0.2">
      <c r="A1362" s="234">
        <f>'Faults data'!A1362</f>
        <v>1345</v>
      </c>
      <c r="B1362" s="320">
        <f>'Faults data'!B1362</f>
        <v>0</v>
      </c>
      <c r="C1362" s="223">
        <f>IFERROR(MATCH('Faults data'!F1362,Lists!$C$11:$C$14,0),0)</f>
        <v>0</v>
      </c>
      <c r="D1362" s="216">
        <f>VALUE('Faults data'!I1362)</f>
        <v>0</v>
      </c>
      <c r="E1362" s="224">
        <f t="shared" si="177"/>
        <v>0</v>
      </c>
      <c r="F1362" s="224">
        <f>'Faults data'!M1362</f>
        <v>0</v>
      </c>
      <c r="G1362" s="224" t="str">
        <f>IF('Faults data'!N1362=$G$17,$G$17,".")</f>
        <v>.</v>
      </c>
      <c r="H1362" s="224" t="str">
        <f>IF(ISNUMBER('Faults data'!L1362),'Faults data'!L1362,".")</f>
        <v>.</v>
      </c>
      <c r="I1362" s="224">
        <f>IF('Faults data'!S1362=Lists!$F$11,0,1)</f>
        <v>1</v>
      </c>
      <c r="J1362" s="240" t="str">
        <f t="shared" si="172"/>
        <v>.</v>
      </c>
      <c r="K1362" s="241"/>
      <c r="L1362" s="230" t="str">
        <f t="shared" si="173"/>
        <v>.</v>
      </c>
      <c r="M1362" s="231" t="str">
        <f t="shared" si="174"/>
        <v>.</v>
      </c>
      <c r="N1362" s="231" t="str">
        <f t="shared" si="175"/>
        <v>.</v>
      </c>
      <c r="O1362" s="231" t="str">
        <f t="shared" si="176"/>
        <v>.</v>
      </c>
      <c r="P1362" s="232" t="str">
        <f t="shared" si="170"/>
        <v>.</v>
      </c>
      <c r="Q1362" s="233" t="str">
        <f t="shared" si="171"/>
        <v>.</v>
      </c>
      <c r="R1362" s="140"/>
      <c r="S1362" s="140"/>
      <c r="T1362" s="140"/>
      <c r="U1362" s="140"/>
      <c r="V1362" s="140"/>
      <c r="W1362" s="140"/>
      <c r="X1362" s="140"/>
      <c r="Y1362" s="140"/>
      <c r="Z1362" s="140"/>
      <c r="AA1362" s="140"/>
      <c r="AB1362" s="140"/>
      <c r="AC1362" s="140"/>
      <c r="AD1362" s="140"/>
      <c r="AE1362" s="140"/>
      <c r="AF1362" s="140"/>
      <c r="AG1362" s="140"/>
      <c r="AH1362" s="140"/>
      <c r="AI1362" s="140"/>
      <c r="AJ1362" s="140"/>
      <c r="AK1362" s="140"/>
      <c r="AL1362" s="140"/>
      <c r="AM1362" s="140"/>
      <c r="AN1362" s="140"/>
      <c r="AO1362" s="140"/>
      <c r="AP1362" s="140"/>
      <c r="AQ1362" s="140"/>
      <c r="AR1362" s="140"/>
      <c r="AS1362" s="140"/>
      <c r="AT1362" s="140"/>
      <c r="AU1362" s="140"/>
      <c r="AV1362" s="140"/>
      <c r="AW1362" s="140"/>
      <c r="AX1362" s="140"/>
      <c r="AY1362" s="140"/>
      <c r="AZ1362" s="140"/>
      <c r="BA1362" s="140"/>
      <c r="BB1362" s="140"/>
      <c r="BC1362" s="140"/>
      <c r="BD1362" s="140"/>
      <c r="BE1362" s="140"/>
    </row>
    <row r="1363" spans="1:57" outlineLevel="1" x14ac:dyDescent="0.2">
      <c r="A1363" s="234">
        <f>'Faults data'!A1363</f>
        <v>1346</v>
      </c>
      <c r="B1363" s="320">
        <f>'Faults data'!B1363</f>
        <v>0</v>
      </c>
      <c r="C1363" s="223">
        <f>IFERROR(MATCH('Faults data'!F1363,Lists!$C$11:$C$14,0),0)</f>
        <v>0</v>
      </c>
      <c r="D1363" s="216">
        <f>VALUE('Faults data'!I1363)</f>
        <v>0</v>
      </c>
      <c r="E1363" s="224">
        <f t="shared" si="177"/>
        <v>0</v>
      </c>
      <c r="F1363" s="224">
        <f>'Faults data'!M1363</f>
        <v>0</v>
      </c>
      <c r="G1363" s="224" t="str">
        <f>IF('Faults data'!N1363=$G$17,$G$17,".")</f>
        <v>.</v>
      </c>
      <c r="H1363" s="224" t="str">
        <f>IF(ISNUMBER('Faults data'!L1363),'Faults data'!L1363,".")</f>
        <v>.</v>
      </c>
      <c r="I1363" s="224">
        <f>IF('Faults data'!S1363=Lists!$F$11,0,1)</f>
        <v>1</v>
      </c>
      <c r="J1363" s="240" t="str">
        <f t="shared" si="172"/>
        <v>.</v>
      </c>
      <c r="K1363" s="241"/>
      <c r="L1363" s="230" t="str">
        <f t="shared" si="173"/>
        <v>.</v>
      </c>
      <c r="M1363" s="231" t="str">
        <f t="shared" si="174"/>
        <v>.</v>
      </c>
      <c r="N1363" s="231" t="str">
        <f t="shared" si="175"/>
        <v>.</v>
      </c>
      <c r="O1363" s="231" t="str">
        <f t="shared" si="176"/>
        <v>.</v>
      </c>
      <c r="P1363" s="232" t="str">
        <f t="shared" si="170"/>
        <v>.</v>
      </c>
      <c r="Q1363" s="233" t="str">
        <f t="shared" si="171"/>
        <v>.</v>
      </c>
      <c r="R1363" s="140"/>
      <c r="S1363" s="140"/>
      <c r="T1363" s="140"/>
      <c r="U1363" s="140"/>
      <c r="V1363" s="140"/>
      <c r="W1363" s="140"/>
      <c r="X1363" s="140"/>
      <c r="Y1363" s="140"/>
      <c r="Z1363" s="140"/>
      <c r="AA1363" s="140"/>
      <c r="AB1363" s="140"/>
      <c r="AC1363" s="140"/>
      <c r="AD1363" s="140"/>
      <c r="AE1363" s="140"/>
      <c r="AF1363" s="140"/>
      <c r="AG1363" s="140"/>
      <c r="AH1363" s="140"/>
      <c r="AI1363" s="140"/>
      <c r="AJ1363" s="140"/>
      <c r="AK1363" s="140"/>
      <c r="AL1363" s="140"/>
      <c r="AM1363" s="140"/>
      <c r="AN1363" s="140"/>
      <c r="AO1363" s="140"/>
      <c r="AP1363" s="140"/>
      <c r="AQ1363" s="140"/>
      <c r="AR1363" s="140"/>
      <c r="AS1363" s="140"/>
      <c r="AT1363" s="140"/>
      <c r="AU1363" s="140"/>
      <c r="AV1363" s="140"/>
      <c r="AW1363" s="140"/>
      <c r="AX1363" s="140"/>
      <c r="AY1363" s="140"/>
      <c r="AZ1363" s="140"/>
      <c r="BA1363" s="140"/>
      <c r="BB1363" s="140"/>
      <c r="BC1363" s="140"/>
      <c r="BD1363" s="140"/>
      <c r="BE1363" s="140"/>
    </row>
    <row r="1364" spans="1:57" outlineLevel="1" x14ac:dyDescent="0.2">
      <c r="A1364" s="234">
        <f>'Faults data'!A1364</f>
        <v>1347</v>
      </c>
      <c r="B1364" s="320">
        <f>'Faults data'!B1364</f>
        <v>0</v>
      </c>
      <c r="C1364" s="223">
        <f>IFERROR(MATCH('Faults data'!F1364,Lists!$C$11:$C$14,0),0)</f>
        <v>0</v>
      </c>
      <c r="D1364" s="216">
        <f>VALUE('Faults data'!I1364)</f>
        <v>0</v>
      </c>
      <c r="E1364" s="224">
        <f t="shared" si="177"/>
        <v>0</v>
      </c>
      <c r="F1364" s="224">
        <f>'Faults data'!M1364</f>
        <v>0</v>
      </c>
      <c r="G1364" s="224" t="str">
        <f>IF('Faults data'!N1364=$G$17,$G$17,".")</f>
        <v>.</v>
      </c>
      <c r="H1364" s="224" t="str">
        <f>IF(ISNUMBER('Faults data'!L1364),'Faults data'!L1364,".")</f>
        <v>.</v>
      </c>
      <c r="I1364" s="224">
        <f>IF('Faults data'!S1364=Lists!$F$11,0,1)</f>
        <v>1</v>
      </c>
      <c r="J1364" s="240" t="str">
        <f t="shared" si="172"/>
        <v>.</v>
      </c>
      <c r="K1364" s="241"/>
      <c r="L1364" s="230" t="str">
        <f t="shared" si="173"/>
        <v>.</v>
      </c>
      <c r="M1364" s="231" t="str">
        <f t="shared" si="174"/>
        <v>.</v>
      </c>
      <c r="N1364" s="231" t="str">
        <f t="shared" si="175"/>
        <v>.</v>
      </c>
      <c r="O1364" s="231" t="str">
        <f t="shared" si="176"/>
        <v>.</v>
      </c>
      <c r="P1364" s="232" t="str">
        <f t="shared" si="170"/>
        <v>.</v>
      </c>
      <c r="Q1364" s="233" t="str">
        <f t="shared" si="171"/>
        <v>.</v>
      </c>
      <c r="R1364" s="140"/>
      <c r="S1364" s="140"/>
      <c r="T1364" s="140"/>
      <c r="U1364" s="140"/>
      <c r="V1364" s="140"/>
      <c r="W1364" s="140"/>
      <c r="X1364" s="140"/>
      <c r="Y1364" s="140"/>
      <c r="Z1364" s="140"/>
      <c r="AA1364" s="140"/>
      <c r="AB1364" s="140"/>
      <c r="AC1364" s="140"/>
      <c r="AD1364" s="140"/>
      <c r="AE1364" s="140"/>
      <c r="AF1364" s="140"/>
      <c r="AG1364" s="140"/>
      <c r="AH1364" s="140"/>
      <c r="AI1364" s="140"/>
      <c r="AJ1364" s="140"/>
      <c r="AK1364" s="140"/>
      <c r="AL1364" s="140"/>
      <c r="AM1364" s="140"/>
      <c r="AN1364" s="140"/>
      <c r="AO1364" s="140"/>
      <c r="AP1364" s="140"/>
      <c r="AQ1364" s="140"/>
      <c r="AR1364" s="140"/>
      <c r="AS1364" s="140"/>
      <c r="AT1364" s="140"/>
      <c r="AU1364" s="140"/>
      <c r="AV1364" s="140"/>
      <c r="AW1364" s="140"/>
      <c r="AX1364" s="140"/>
      <c r="AY1364" s="140"/>
      <c r="AZ1364" s="140"/>
      <c r="BA1364" s="140"/>
      <c r="BB1364" s="140"/>
      <c r="BC1364" s="140"/>
      <c r="BD1364" s="140"/>
      <c r="BE1364" s="140"/>
    </row>
    <row r="1365" spans="1:57" outlineLevel="1" x14ac:dyDescent="0.2">
      <c r="A1365" s="234">
        <f>'Faults data'!A1365</f>
        <v>1348</v>
      </c>
      <c r="B1365" s="320">
        <f>'Faults data'!B1365</f>
        <v>0</v>
      </c>
      <c r="C1365" s="223">
        <f>IFERROR(MATCH('Faults data'!F1365,Lists!$C$11:$C$14,0),0)</f>
        <v>0</v>
      </c>
      <c r="D1365" s="216">
        <f>VALUE('Faults data'!I1365)</f>
        <v>0</v>
      </c>
      <c r="E1365" s="224">
        <f t="shared" si="177"/>
        <v>0</v>
      </c>
      <c r="F1365" s="224">
        <f>'Faults data'!M1365</f>
        <v>0</v>
      </c>
      <c r="G1365" s="224" t="str">
        <f>IF('Faults data'!N1365=$G$17,$G$17,".")</f>
        <v>.</v>
      </c>
      <c r="H1365" s="224" t="str">
        <f>IF(ISNUMBER('Faults data'!L1365),'Faults data'!L1365,".")</f>
        <v>.</v>
      </c>
      <c r="I1365" s="224">
        <f>IF('Faults data'!S1365=Lists!$F$11,0,1)</f>
        <v>1</v>
      </c>
      <c r="J1365" s="240" t="str">
        <f t="shared" si="172"/>
        <v>.</v>
      </c>
      <c r="K1365" s="241"/>
      <c r="L1365" s="230" t="str">
        <f t="shared" si="173"/>
        <v>.</v>
      </c>
      <c r="M1365" s="231" t="str">
        <f t="shared" si="174"/>
        <v>.</v>
      </c>
      <c r="N1365" s="231" t="str">
        <f t="shared" si="175"/>
        <v>.</v>
      </c>
      <c r="O1365" s="231" t="str">
        <f t="shared" si="176"/>
        <v>.</v>
      </c>
      <c r="P1365" s="232" t="str">
        <f t="shared" si="170"/>
        <v>.</v>
      </c>
      <c r="Q1365" s="233" t="str">
        <f t="shared" si="171"/>
        <v>.</v>
      </c>
      <c r="R1365" s="140"/>
      <c r="S1365" s="140"/>
      <c r="T1365" s="140"/>
      <c r="U1365" s="140"/>
      <c r="V1365" s="140"/>
      <c r="W1365" s="140"/>
      <c r="X1365" s="140"/>
      <c r="Y1365" s="140"/>
      <c r="Z1365" s="140"/>
      <c r="AA1365" s="140"/>
      <c r="AB1365" s="140"/>
      <c r="AC1365" s="140"/>
      <c r="AD1365" s="140"/>
      <c r="AE1365" s="140"/>
      <c r="AF1365" s="140"/>
      <c r="AG1365" s="140"/>
      <c r="AH1365" s="140"/>
      <c r="AI1365" s="140"/>
      <c r="AJ1365" s="140"/>
      <c r="AK1365" s="140"/>
      <c r="AL1365" s="140"/>
      <c r="AM1365" s="140"/>
      <c r="AN1365" s="140"/>
      <c r="AO1365" s="140"/>
      <c r="AP1365" s="140"/>
      <c r="AQ1365" s="140"/>
      <c r="AR1365" s="140"/>
      <c r="AS1365" s="140"/>
      <c r="AT1365" s="140"/>
      <c r="AU1365" s="140"/>
      <c r="AV1365" s="140"/>
      <c r="AW1365" s="140"/>
      <c r="AX1365" s="140"/>
      <c r="AY1365" s="140"/>
      <c r="AZ1365" s="140"/>
      <c r="BA1365" s="140"/>
      <c r="BB1365" s="140"/>
      <c r="BC1365" s="140"/>
      <c r="BD1365" s="140"/>
      <c r="BE1365" s="140"/>
    </row>
    <row r="1366" spans="1:57" outlineLevel="1" x14ac:dyDescent="0.2">
      <c r="A1366" s="234">
        <f>'Faults data'!A1366</f>
        <v>1349</v>
      </c>
      <c r="B1366" s="320">
        <f>'Faults data'!B1366</f>
        <v>0</v>
      </c>
      <c r="C1366" s="223">
        <f>IFERROR(MATCH('Faults data'!F1366,Lists!$C$11:$C$14,0),0)</f>
        <v>0</v>
      </c>
      <c r="D1366" s="216">
        <f>VALUE('Faults data'!I1366)</f>
        <v>0</v>
      </c>
      <c r="E1366" s="224">
        <f t="shared" si="177"/>
        <v>0</v>
      </c>
      <c r="F1366" s="224">
        <f>'Faults data'!M1366</f>
        <v>0</v>
      </c>
      <c r="G1366" s="224" t="str">
        <f>IF('Faults data'!N1366=$G$17,$G$17,".")</f>
        <v>.</v>
      </c>
      <c r="H1366" s="224" t="str">
        <f>IF(ISNUMBER('Faults data'!L1366),'Faults data'!L1366,".")</f>
        <v>.</v>
      </c>
      <c r="I1366" s="224">
        <f>IF('Faults data'!S1366=Lists!$F$11,0,1)</f>
        <v>1</v>
      </c>
      <c r="J1366" s="240" t="str">
        <f t="shared" si="172"/>
        <v>.</v>
      </c>
      <c r="K1366" s="241"/>
      <c r="L1366" s="230" t="str">
        <f t="shared" si="173"/>
        <v>.</v>
      </c>
      <c r="M1366" s="231" t="str">
        <f t="shared" si="174"/>
        <v>.</v>
      </c>
      <c r="N1366" s="231" t="str">
        <f t="shared" si="175"/>
        <v>.</v>
      </c>
      <c r="O1366" s="231" t="str">
        <f t="shared" si="176"/>
        <v>.</v>
      </c>
      <c r="P1366" s="232" t="str">
        <f t="shared" ref="P1366:P1429" si="178">IF(L1366&gt;P$9,L1366,".")</f>
        <v>.</v>
      </c>
      <c r="Q1366" s="233" t="str">
        <f t="shared" ref="Q1366:Q1429" si="179">IF(N1366&gt;Q$9,N1366,".")</f>
        <v>.</v>
      </c>
      <c r="R1366" s="140"/>
      <c r="S1366" s="140"/>
      <c r="T1366" s="140"/>
      <c r="U1366" s="140"/>
      <c r="V1366" s="140"/>
      <c r="W1366" s="140"/>
      <c r="X1366" s="140"/>
      <c r="Y1366" s="140"/>
      <c r="Z1366" s="140"/>
      <c r="AA1366" s="140"/>
      <c r="AB1366" s="140"/>
      <c r="AC1366" s="140"/>
      <c r="AD1366" s="140"/>
      <c r="AE1366" s="140"/>
      <c r="AF1366" s="140"/>
      <c r="AG1366" s="140"/>
      <c r="AH1366" s="140"/>
      <c r="AI1366" s="140"/>
      <c r="AJ1366" s="140"/>
      <c r="AK1366" s="140"/>
      <c r="AL1366" s="140"/>
      <c r="AM1366" s="140"/>
      <c r="AN1366" s="140"/>
      <c r="AO1366" s="140"/>
      <c r="AP1366" s="140"/>
      <c r="AQ1366" s="140"/>
      <c r="AR1366" s="140"/>
      <c r="AS1366" s="140"/>
      <c r="AT1366" s="140"/>
      <c r="AU1366" s="140"/>
      <c r="AV1366" s="140"/>
      <c r="AW1366" s="140"/>
      <c r="AX1366" s="140"/>
      <c r="AY1366" s="140"/>
      <c r="AZ1366" s="140"/>
      <c r="BA1366" s="140"/>
      <c r="BB1366" s="140"/>
      <c r="BC1366" s="140"/>
      <c r="BD1366" s="140"/>
      <c r="BE1366" s="140"/>
    </row>
    <row r="1367" spans="1:57" outlineLevel="1" x14ac:dyDescent="0.2">
      <c r="A1367" s="234">
        <f>'Faults data'!A1367</f>
        <v>1350</v>
      </c>
      <c r="B1367" s="320">
        <f>'Faults data'!B1367</f>
        <v>0</v>
      </c>
      <c r="C1367" s="223">
        <f>IFERROR(MATCH('Faults data'!F1367,Lists!$C$11:$C$14,0),0)</f>
        <v>0</v>
      </c>
      <c r="D1367" s="216">
        <f>VALUE('Faults data'!I1367)</f>
        <v>0</v>
      </c>
      <c r="E1367" s="224">
        <f t="shared" si="177"/>
        <v>0</v>
      </c>
      <c r="F1367" s="224">
        <f>'Faults data'!M1367</f>
        <v>0</v>
      </c>
      <c r="G1367" s="224" t="str">
        <f>IF('Faults data'!N1367=$G$17,$G$17,".")</f>
        <v>.</v>
      </c>
      <c r="H1367" s="224" t="str">
        <f>IF(ISNUMBER('Faults data'!L1367),'Faults data'!L1367,".")</f>
        <v>.</v>
      </c>
      <c r="I1367" s="224">
        <f>IF('Faults data'!S1367=Lists!$F$11,0,1)</f>
        <v>1</v>
      </c>
      <c r="J1367" s="240" t="str">
        <f t="shared" si="172"/>
        <v>.</v>
      </c>
      <c r="K1367" s="241"/>
      <c r="L1367" s="230" t="str">
        <f t="shared" si="173"/>
        <v>.</v>
      </c>
      <c r="M1367" s="231" t="str">
        <f t="shared" si="174"/>
        <v>.</v>
      </c>
      <c r="N1367" s="231" t="str">
        <f t="shared" si="175"/>
        <v>.</v>
      </c>
      <c r="O1367" s="231" t="str">
        <f t="shared" si="176"/>
        <v>.</v>
      </c>
      <c r="P1367" s="232" t="str">
        <f t="shared" si="178"/>
        <v>.</v>
      </c>
      <c r="Q1367" s="233" t="str">
        <f t="shared" si="179"/>
        <v>.</v>
      </c>
      <c r="R1367" s="140"/>
      <c r="S1367" s="140"/>
      <c r="T1367" s="140"/>
      <c r="U1367" s="140"/>
      <c r="V1367" s="140"/>
      <c r="W1367" s="140"/>
      <c r="X1367" s="140"/>
      <c r="Y1367" s="140"/>
      <c r="Z1367" s="140"/>
      <c r="AA1367" s="140"/>
      <c r="AB1367" s="140"/>
      <c r="AC1367" s="140"/>
      <c r="AD1367" s="140"/>
      <c r="AE1367" s="140"/>
      <c r="AF1367" s="140"/>
      <c r="AG1367" s="140"/>
      <c r="AH1367" s="140"/>
      <c r="AI1367" s="140"/>
      <c r="AJ1367" s="140"/>
      <c r="AK1367" s="140"/>
      <c r="AL1367" s="140"/>
      <c r="AM1367" s="140"/>
      <c r="AN1367" s="140"/>
      <c r="AO1367" s="140"/>
      <c r="AP1367" s="140"/>
      <c r="AQ1367" s="140"/>
      <c r="AR1367" s="140"/>
      <c r="AS1367" s="140"/>
      <c r="AT1367" s="140"/>
      <c r="AU1367" s="140"/>
      <c r="AV1367" s="140"/>
      <c r="AW1367" s="140"/>
      <c r="AX1367" s="140"/>
      <c r="AY1367" s="140"/>
      <c r="AZ1367" s="140"/>
      <c r="BA1367" s="140"/>
      <c r="BB1367" s="140"/>
      <c r="BC1367" s="140"/>
      <c r="BD1367" s="140"/>
      <c r="BE1367" s="140"/>
    </row>
    <row r="1368" spans="1:57" outlineLevel="1" x14ac:dyDescent="0.2">
      <c r="A1368" s="234">
        <f>'Faults data'!A1368</f>
        <v>1351</v>
      </c>
      <c r="B1368" s="320">
        <f>'Faults data'!B1368</f>
        <v>0</v>
      </c>
      <c r="C1368" s="223">
        <f>IFERROR(MATCH('Faults data'!F1368,Lists!$C$11:$C$14,0),0)</f>
        <v>0</v>
      </c>
      <c r="D1368" s="216">
        <f>VALUE('Faults data'!I1368)</f>
        <v>0</v>
      </c>
      <c r="E1368" s="224">
        <f t="shared" si="177"/>
        <v>0</v>
      </c>
      <c r="F1368" s="224">
        <f>'Faults data'!M1368</f>
        <v>0</v>
      </c>
      <c r="G1368" s="224" t="str">
        <f>IF('Faults data'!N1368=$G$17,$G$17,".")</f>
        <v>.</v>
      </c>
      <c r="H1368" s="224" t="str">
        <f>IF(ISNUMBER('Faults data'!L1368),'Faults data'!L1368,".")</f>
        <v>.</v>
      </c>
      <c r="I1368" s="224">
        <f>IF('Faults data'!S1368=Lists!$F$11,0,1)</f>
        <v>1</v>
      </c>
      <c r="J1368" s="240" t="str">
        <f t="shared" si="172"/>
        <v>.</v>
      </c>
      <c r="K1368" s="241"/>
      <c r="L1368" s="230" t="str">
        <f t="shared" si="173"/>
        <v>.</v>
      </c>
      <c r="M1368" s="231" t="str">
        <f t="shared" si="174"/>
        <v>.</v>
      </c>
      <c r="N1368" s="231" t="str">
        <f t="shared" si="175"/>
        <v>.</v>
      </c>
      <c r="O1368" s="231" t="str">
        <f t="shared" si="176"/>
        <v>.</v>
      </c>
      <c r="P1368" s="232" t="str">
        <f t="shared" si="178"/>
        <v>.</v>
      </c>
      <c r="Q1368" s="233" t="str">
        <f t="shared" si="179"/>
        <v>.</v>
      </c>
      <c r="R1368" s="140"/>
      <c r="S1368" s="140"/>
      <c r="T1368" s="140"/>
      <c r="U1368" s="140"/>
      <c r="V1368" s="140"/>
      <c r="W1368" s="140"/>
      <c r="X1368" s="140"/>
      <c r="Y1368" s="140"/>
      <c r="Z1368" s="140"/>
      <c r="AA1368" s="140"/>
      <c r="AB1368" s="140"/>
      <c r="AC1368" s="140"/>
      <c r="AD1368" s="140"/>
      <c r="AE1368" s="140"/>
      <c r="AF1368" s="140"/>
      <c r="AG1368" s="140"/>
      <c r="AH1368" s="140"/>
      <c r="AI1368" s="140"/>
      <c r="AJ1368" s="140"/>
      <c r="AK1368" s="140"/>
      <c r="AL1368" s="140"/>
      <c r="AM1368" s="140"/>
      <c r="AN1368" s="140"/>
      <c r="AO1368" s="140"/>
      <c r="AP1368" s="140"/>
      <c r="AQ1368" s="140"/>
      <c r="AR1368" s="140"/>
      <c r="AS1368" s="140"/>
      <c r="AT1368" s="140"/>
      <c r="AU1368" s="140"/>
      <c r="AV1368" s="140"/>
      <c r="AW1368" s="140"/>
      <c r="AX1368" s="140"/>
      <c r="AY1368" s="140"/>
      <c r="AZ1368" s="140"/>
      <c r="BA1368" s="140"/>
      <c r="BB1368" s="140"/>
      <c r="BC1368" s="140"/>
      <c r="BD1368" s="140"/>
      <c r="BE1368" s="140"/>
    </row>
    <row r="1369" spans="1:57" outlineLevel="1" x14ac:dyDescent="0.2">
      <c r="A1369" s="234">
        <f>'Faults data'!A1369</f>
        <v>1352</v>
      </c>
      <c r="B1369" s="320">
        <f>'Faults data'!B1369</f>
        <v>0</v>
      </c>
      <c r="C1369" s="223">
        <f>IFERROR(MATCH('Faults data'!F1369,Lists!$C$11:$C$14,0),0)</f>
        <v>0</v>
      </c>
      <c r="D1369" s="216">
        <f>VALUE('Faults data'!I1369)</f>
        <v>0</v>
      </c>
      <c r="E1369" s="224">
        <f t="shared" si="177"/>
        <v>0</v>
      </c>
      <c r="F1369" s="224">
        <f>'Faults data'!M1369</f>
        <v>0</v>
      </c>
      <c r="G1369" s="224" t="str">
        <f>IF('Faults data'!N1369=$G$17,$G$17,".")</f>
        <v>.</v>
      </c>
      <c r="H1369" s="224" t="str">
        <f>IF(ISNUMBER('Faults data'!L1369),'Faults data'!L1369,".")</f>
        <v>.</v>
      </c>
      <c r="I1369" s="224">
        <f>IF('Faults data'!S1369=Lists!$F$11,0,1)</f>
        <v>1</v>
      </c>
      <c r="J1369" s="240" t="str">
        <f t="shared" si="172"/>
        <v>.</v>
      </c>
      <c r="K1369" s="241"/>
      <c r="L1369" s="230" t="str">
        <f t="shared" si="173"/>
        <v>.</v>
      </c>
      <c r="M1369" s="231" t="str">
        <f t="shared" si="174"/>
        <v>.</v>
      </c>
      <c r="N1369" s="231" t="str">
        <f t="shared" si="175"/>
        <v>.</v>
      </c>
      <c r="O1369" s="231" t="str">
        <f t="shared" si="176"/>
        <v>.</v>
      </c>
      <c r="P1369" s="232" t="str">
        <f t="shared" si="178"/>
        <v>.</v>
      </c>
      <c r="Q1369" s="233" t="str">
        <f t="shared" si="179"/>
        <v>.</v>
      </c>
      <c r="R1369" s="140"/>
      <c r="S1369" s="140"/>
      <c r="T1369" s="140"/>
      <c r="U1369" s="140"/>
      <c r="V1369" s="140"/>
      <c r="W1369" s="140"/>
      <c r="X1369" s="140"/>
      <c r="Y1369" s="140"/>
      <c r="Z1369" s="140"/>
      <c r="AA1369" s="140"/>
      <c r="AB1369" s="140"/>
      <c r="AC1369" s="140"/>
      <c r="AD1369" s="140"/>
      <c r="AE1369" s="140"/>
      <c r="AF1369" s="140"/>
      <c r="AG1369" s="140"/>
      <c r="AH1369" s="140"/>
      <c r="AI1369" s="140"/>
      <c r="AJ1369" s="140"/>
      <c r="AK1369" s="140"/>
      <c r="AL1369" s="140"/>
      <c r="AM1369" s="140"/>
      <c r="AN1369" s="140"/>
      <c r="AO1369" s="140"/>
      <c r="AP1369" s="140"/>
      <c r="AQ1369" s="140"/>
      <c r="AR1369" s="140"/>
      <c r="AS1369" s="140"/>
      <c r="AT1369" s="140"/>
      <c r="AU1369" s="140"/>
      <c r="AV1369" s="140"/>
      <c r="AW1369" s="140"/>
      <c r="AX1369" s="140"/>
      <c r="AY1369" s="140"/>
      <c r="AZ1369" s="140"/>
      <c r="BA1369" s="140"/>
      <c r="BB1369" s="140"/>
      <c r="BC1369" s="140"/>
      <c r="BD1369" s="140"/>
      <c r="BE1369" s="140"/>
    </row>
    <row r="1370" spans="1:57" outlineLevel="1" x14ac:dyDescent="0.2">
      <c r="A1370" s="234">
        <f>'Faults data'!A1370</f>
        <v>1353</v>
      </c>
      <c r="B1370" s="320">
        <f>'Faults data'!B1370</f>
        <v>0</v>
      </c>
      <c r="C1370" s="223">
        <f>IFERROR(MATCH('Faults data'!F1370,Lists!$C$11:$C$14,0),0)</f>
        <v>0</v>
      </c>
      <c r="D1370" s="216">
        <f>VALUE('Faults data'!I1370)</f>
        <v>0</v>
      </c>
      <c r="E1370" s="224">
        <f t="shared" si="177"/>
        <v>0</v>
      </c>
      <c r="F1370" s="224">
        <f>'Faults data'!M1370</f>
        <v>0</v>
      </c>
      <c r="G1370" s="224" t="str">
        <f>IF('Faults data'!N1370=$G$17,$G$17,".")</f>
        <v>.</v>
      </c>
      <c r="H1370" s="224" t="str">
        <f>IF(ISNUMBER('Faults data'!L1370),'Faults data'!L1370,".")</f>
        <v>.</v>
      </c>
      <c r="I1370" s="224">
        <f>IF('Faults data'!S1370=Lists!$F$11,0,1)</f>
        <v>1</v>
      </c>
      <c r="J1370" s="240" t="str">
        <f t="shared" si="172"/>
        <v>.</v>
      </c>
      <c r="K1370" s="241"/>
      <c r="L1370" s="230" t="str">
        <f t="shared" si="173"/>
        <v>.</v>
      </c>
      <c r="M1370" s="231" t="str">
        <f t="shared" si="174"/>
        <v>.</v>
      </c>
      <c r="N1370" s="231" t="str">
        <f t="shared" si="175"/>
        <v>.</v>
      </c>
      <c r="O1370" s="231" t="str">
        <f t="shared" si="176"/>
        <v>.</v>
      </c>
      <c r="P1370" s="232" t="str">
        <f t="shared" si="178"/>
        <v>.</v>
      </c>
      <c r="Q1370" s="233" t="str">
        <f t="shared" si="179"/>
        <v>.</v>
      </c>
      <c r="R1370" s="140"/>
      <c r="S1370" s="140"/>
      <c r="T1370" s="140"/>
      <c r="U1370" s="140"/>
      <c r="V1370" s="140"/>
      <c r="W1370" s="140"/>
      <c r="X1370" s="140"/>
      <c r="Y1370" s="140"/>
      <c r="Z1370" s="140"/>
      <c r="AA1370" s="140"/>
      <c r="AB1370" s="140"/>
      <c r="AC1370" s="140"/>
      <c r="AD1370" s="140"/>
      <c r="AE1370" s="140"/>
      <c r="AF1370" s="140"/>
      <c r="AG1370" s="140"/>
      <c r="AH1370" s="140"/>
      <c r="AI1370" s="140"/>
      <c r="AJ1370" s="140"/>
      <c r="AK1370" s="140"/>
      <c r="AL1370" s="140"/>
      <c r="AM1370" s="140"/>
      <c r="AN1370" s="140"/>
      <c r="AO1370" s="140"/>
      <c r="AP1370" s="140"/>
      <c r="AQ1370" s="140"/>
      <c r="AR1370" s="140"/>
      <c r="AS1370" s="140"/>
      <c r="AT1370" s="140"/>
      <c r="AU1370" s="140"/>
      <c r="AV1370" s="140"/>
      <c r="AW1370" s="140"/>
      <c r="AX1370" s="140"/>
      <c r="AY1370" s="140"/>
      <c r="AZ1370" s="140"/>
      <c r="BA1370" s="140"/>
      <c r="BB1370" s="140"/>
      <c r="BC1370" s="140"/>
      <c r="BD1370" s="140"/>
      <c r="BE1370" s="140"/>
    </row>
    <row r="1371" spans="1:57" outlineLevel="1" x14ac:dyDescent="0.2">
      <c r="A1371" s="234">
        <f>'Faults data'!A1371</f>
        <v>1354</v>
      </c>
      <c r="B1371" s="320">
        <f>'Faults data'!B1371</f>
        <v>0</v>
      </c>
      <c r="C1371" s="223">
        <f>IFERROR(MATCH('Faults data'!F1371,Lists!$C$11:$C$14,0),0)</f>
        <v>0</v>
      </c>
      <c r="D1371" s="216">
        <f>VALUE('Faults data'!I1371)</f>
        <v>0</v>
      </c>
      <c r="E1371" s="224">
        <f t="shared" si="177"/>
        <v>0</v>
      </c>
      <c r="F1371" s="224">
        <f>'Faults data'!M1371</f>
        <v>0</v>
      </c>
      <c r="G1371" s="224" t="str">
        <f>IF('Faults data'!N1371=$G$17,$G$17,".")</f>
        <v>.</v>
      </c>
      <c r="H1371" s="224" t="str">
        <f>IF(ISNUMBER('Faults data'!L1371),'Faults data'!L1371,".")</f>
        <v>.</v>
      </c>
      <c r="I1371" s="224">
        <f>IF('Faults data'!S1371=Lists!$F$11,0,1)</f>
        <v>1</v>
      </c>
      <c r="J1371" s="240" t="str">
        <f t="shared" si="172"/>
        <v>.</v>
      </c>
      <c r="K1371" s="241"/>
      <c r="L1371" s="230" t="str">
        <f t="shared" si="173"/>
        <v>.</v>
      </c>
      <c r="M1371" s="231" t="str">
        <f t="shared" si="174"/>
        <v>.</v>
      </c>
      <c r="N1371" s="231" t="str">
        <f t="shared" si="175"/>
        <v>.</v>
      </c>
      <c r="O1371" s="231" t="str">
        <f t="shared" si="176"/>
        <v>.</v>
      </c>
      <c r="P1371" s="232" t="str">
        <f t="shared" si="178"/>
        <v>.</v>
      </c>
      <c r="Q1371" s="233" t="str">
        <f t="shared" si="179"/>
        <v>.</v>
      </c>
      <c r="R1371" s="140"/>
      <c r="S1371" s="140"/>
      <c r="T1371" s="140"/>
      <c r="U1371" s="140"/>
      <c r="V1371" s="140"/>
      <c r="W1371" s="140"/>
      <c r="X1371" s="140"/>
      <c r="Y1371" s="140"/>
      <c r="Z1371" s="140"/>
      <c r="AA1371" s="140"/>
      <c r="AB1371" s="140"/>
      <c r="AC1371" s="140"/>
      <c r="AD1371" s="140"/>
      <c r="AE1371" s="140"/>
      <c r="AF1371" s="140"/>
      <c r="AG1371" s="140"/>
      <c r="AH1371" s="140"/>
      <c r="AI1371" s="140"/>
      <c r="AJ1371" s="140"/>
      <c r="AK1371" s="140"/>
      <c r="AL1371" s="140"/>
      <c r="AM1371" s="140"/>
      <c r="AN1371" s="140"/>
      <c r="AO1371" s="140"/>
      <c r="AP1371" s="140"/>
      <c r="AQ1371" s="140"/>
      <c r="AR1371" s="140"/>
      <c r="AS1371" s="140"/>
      <c r="AT1371" s="140"/>
      <c r="AU1371" s="140"/>
      <c r="AV1371" s="140"/>
      <c r="AW1371" s="140"/>
      <c r="AX1371" s="140"/>
      <c r="AY1371" s="140"/>
      <c r="AZ1371" s="140"/>
      <c r="BA1371" s="140"/>
      <c r="BB1371" s="140"/>
      <c r="BC1371" s="140"/>
      <c r="BD1371" s="140"/>
      <c r="BE1371" s="140"/>
    </row>
    <row r="1372" spans="1:57" outlineLevel="1" x14ac:dyDescent="0.2">
      <c r="A1372" s="234">
        <f>'Faults data'!A1372</f>
        <v>1355</v>
      </c>
      <c r="B1372" s="320">
        <f>'Faults data'!B1372</f>
        <v>0</v>
      </c>
      <c r="C1372" s="223">
        <f>IFERROR(MATCH('Faults data'!F1372,Lists!$C$11:$C$14,0),0)</f>
        <v>0</v>
      </c>
      <c r="D1372" s="216">
        <f>VALUE('Faults data'!I1372)</f>
        <v>0</v>
      </c>
      <c r="E1372" s="224">
        <f t="shared" si="177"/>
        <v>0</v>
      </c>
      <c r="F1372" s="224">
        <f>'Faults data'!M1372</f>
        <v>0</v>
      </c>
      <c r="G1372" s="224" t="str">
        <f>IF('Faults data'!N1372=$G$17,$G$17,".")</f>
        <v>.</v>
      </c>
      <c r="H1372" s="224" t="str">
        <f>IF(ISNUMBER('Faults data'!L1372),'Faults data'!L1372,".")</f>
        <v>.</v>
      </c>
      <c r="I1372" s="224">
        <f>IF('Faults data'!S1372=Lists!$F$11,0,1)</f>
        <v>1</v>
      </c>
      <c r="J1372" s="240" t="str">
        <f t="shared" si="172"/>
        <v>.</v>
      </c>
      <c r="K1372" s="241"/>
      <c r="L1372" s="230" t="str">
        <f t="shared" si="173"/>
        <v>.</v>
      </c>
      <c r="M1372" s="231" t="str">
        <f t="shared" si="174"/>
        <v>.</v>
      </c>
      <c r="N1372" s="231" t="str">
        <f t="shared" si="175"/>
        <v>.</v>
      </c>
      <c r="O1372" s="231" t="str">
        <f t="shared" si="176"/>
        <v>.</v>
      </c>
      <c r="P1372" s="232" t="str">
        <f t="shared" si="178"/>
        <v>.</v>
      </c>
      <c r="Q1372" s="233" t="str">
        <f t="shared" si="179"/>
        <v>.</v>
      </c>
      <c r="R1372" s="140"/>
      <c r="S1372" s="140"/>
      <c r="T1372" s="140"/>
      <c r="U1372" s="140"/>
      <c r="V1372" s="140"/>
      <c r="W1372" s="140"/>
      <c r="X1372" s="140"/>
      <c r="Y1372" s="140"/>
      <c r="Z1372" s="140"/>
      <c r="AA1372" s="140"/>
      <c r="AB1372" s="140"/>
      <c r="AC1372" s="140"/>
      <c r="AD1372" s="140"/>
      <c r="AE1372" s="140"/>
      <c r="AF1372" s="140"/>
      <c r="AG1372" s="140"/>
      <c r="AH1372" s="140"/>
      <c r="AI1372" s="140"/>
      <c r="AJ1372" s="140"/>
      <c r="AK1372" s="140"/>
      <c r="AL1372" s="140"/>
      <c r="AM1372" s="140"/>
      <c r="AN1372" s="140"/>
      <c r="AO1372" s="140"/>
      <c r="AP1372" s="140"/>
      <c r="AQ1372" s="140"/>
      <c r="AR1372" s="140"/>
      <c r="AS1372" s="140"/>
      <c r="AT1372" s="140"/>
      <c r="AU1372" s="140"/>
      <c r="AV1372" s="140"/>
      <c r="AW1372" s="140"/>
      <c r="AX1372" s="140"/>
      <c r="AY1372" s="140"/>
      <c r="AZ1372" s="140"/>
      <c r="BA1372" s="140"/>
      <c r="BB1372" s="140"/>
      <c r="BC1372" s="140"/>
      <c r="BD1372" s="140"/>
      <c r="BE1372" s="140"/>
    </row>
    <row r="1373" spans="1:57" outlineLevel="1" x14ac:dyDescent="0.2">
      <c r="A1373" s="234">
        <f>'Faults data'!A1373</f>
        <v>1356</v>
      </c>
      <c r="B1373" s="320">
        <f>'Faults data'!B1373</f>
        <v>0</v>
      </c>
      <c r="C1373" s="223">
        <f>IFERROR(MATCH('Faults data'!F1373,Lists!$C$11:$C$14,0),0)</f>
        <v>0</v>
      </c>
      <c r="D1373" s="216">
        <f>VALUE('Faults data'!I1373)</f>
        <v>0</v>
      </c>
      <c r="E1373" s="224">
        <f t="shared" si="177"/>
        <v>0</v>
      </c>
      <c r="F1373" s="224">
        <f>'Faults data'!M1373</f>
        <v>0</v>
      </c>
      <c r="G1373" s="224" t="str">
        <f>IF('Faults data'!N1373=$G$17,$G$17,".")</f>
        <v>.</v>
      </c>
      <c r="H1373" s="224" t="str">
        <f>IF(ISNUMBER('Faults data'!L1373),'Faults data'!L1373,".")</f>
        <v>.</v>
      </c>
      <c r="I1373" s="224">
        <f>IF('Faults data'!S1373=Lists!$F$11,0,1)</f>
        <v>1</v>
      </c>
      <c r="J1373" s="240" t="str">
        <f t="shared" si="172"/>
        <v>.</v>
      </c>
      <c r="K1373" s="241"/>
      <c r="L1373" s="230" t="str">
        <f t="shared" si="173"/>
        <v>.</v>
      </c>
      <c r="M1373" s="231" t="str">
        <f t="shared" si="174"/>
        <v>.</v>
      </c>
      <c r="N1373" s="231" t="str">
        <f t="shared" si="175"/>
        <v>.</v>
      </c>
      <c r="O1373" s="231" t="str">
        <f t="shared" si="176"/>
        <v>.</v>
      </c>
      <c r="P1373" s="232" t="str">
        <f t="shared" si="178"/>
        <v>.</v>
      </c>
      <c r="Q1373" s="233" t="str">
        <f t="shared" si="179"/>
        <v>.</v>
      </c>
      <c r="R1373" s="140"/>
      <c r="S1373" s="140"/>
      <c r="T1373" s="140"/>
      <c r="U1373" s="140"/>
      <c r="V1373" s="140"/>
      <c r="W1373" s="140"/>
      <c r="X1373" s="140"/>
      <c r="Y1373" s="140"/>
      <c r="Z1373" s="140"/>
      <c r="AA1373" s="140"/>
      <c r="AB1373" s="140"/>
      <c r="AC1373" s="140"/>
      <c r="AD1373" s="140"/>
      <c r="AE1373" s="140"/>
      <c r="AF1373" s="140"/>
      <c r="AG1373" s="140"/>
      <c r="AH1373" s="140"/>
      <c r="AI1373" s="140"/>
      <c r="AJ1373" s="140"/>
      <c r="AK1373" s="140"/>
      <c r="AL1373" s="140"/>
      <c r="AM1373" s="140"/>
      <c r="AN1373" s="140"/>
      <c r="AO1373" s="140"/>
      <c r="AP1373" s="140"/>
      <c r="AQ1373" s="140"/>
      <c r="AR1373" s="140"/>
      <c r="AS1373" s="140"/>
      <c r="AT1373" s="140"/>
      <c r="AU1373" s="140"/>
      <c r="AV1373" s="140"/>
      <c r="AW1373" s="140"/>
      <c r="AX1373" s="140"/>
      <c r="AY1373" s="140"/>
      <c r="AZ1373" s="140"/>
      <c r="BA1373" s="140"/>
      <c r="BB1373" s="140"/>
      <c r="BC1373" s="140"/>
      <c r="BD1373" s="140"/>
      <c r="BE1373" s="140"/>
    </row>
    <row r="1374" spans="1:57" outlineLevel="1" x14ac:dyDescent="0.2">
      <c r="A1374" s="234">
        <f>'Faults data'!A1374</f>
        <v>1357</v>
      </c>
      <c r="B1374" s="320">
        <f>'Faults data'!B1374</f>
        <v>0</v>
      </c>
      <c r="C1374" s="223">
        <f>IFERROR(MATCH('Faults data'!F1374,Lists!$C$11:$C$14,0),0)</f>
        <v>0</v>
      </c>
      <c r="D1374" s="216">
        <f>VALUE('Faults data'!I1374)</f>
        <v>0</v>
      </c>
      <c r="E1374" s="224">
        <f t="shared" si="177"/>
        <v>0</v>
      </c>
      <c r="F1374" s="224">
        <f>'Faults data'!M1374</f>
        <v>0</v>
      </c>
      <c r="G1374" s="224" t="str">
        <f>IF('Faults data'!N1374=$G$17,$G$17,".")</f>
        <v>.</v>
      </c>
      <c r="H1374" s="224" t="str">
        <f>IF(ISNUMBER('Faults data'!L1374),'Faults data'!L1374,".")</f>
        <v>.</v>
      </c>
      <c r="I1374" s="224">
        <f>IF('Faults data'!S1374=Lists!$F$11,0,1)</f>
        <v>1</v>
      </c>
      <c r="J1374" s="240" t="str">
        <f t="shared" si="172"/>
        <v>.</v>
      </c>
      <c r="K1374" s="241"/>
      <c r="L1374" s="230" t="str">
        <f t="shared" si="173"/>
        <v>.</v>
      </c>
      <c r="M1374" s="231" t="str">
        <f t="shared" si="174"/>
        <v>.</v>
      </c>
      <c r="N1374" s="231" t="str">
        <f t="shared" si="175"/>
        <v>.</v>
      </c>
      <c r="O1374" s="231" t="str">
        <f t="shared" si="176"/>
        <v>.</v>
      </c>
      <c r="P1374" s="232" t="str">
        <f t="shared" si="178"/>
        <v>.</v>
      </c>
      <c r="Q1374" s="233" t="str">
        <f t="shared" si="179"/>
        <v>.</v>
      </c>
      <c r="R1374" s="140"/>
      <c r="S1374" s="140"/>
      <c r="T1374" s="140"/>
      <c r="U1374" s="140"/>
      <c r="V1374" s="140"/>
      <c r="W1374" s="140"/>
      <c r="X1374" s="140"/>
      <c r="Y1374" s="140"/>
      <c r="Z1374" s="140"/>
      <c r="AA1374" s="140"/>
      <c r="AB1374" s="140"/>
      <c r="AC1374" s="140"/>
      <c r="AD1374" s="140"/>
      <c r="AE1374" s="140"/>
      <c r="AF1374" s="140"/>
      <c r="AG1374" s="140"/>
      <c r="AH1374" s="140"/>
      <c r="AI1374" s="140"/>
      <c r="AJ1374" s="140"/>
      <c r="AK1374" s="140"/>
      <c r="AL1374" s="140"/>
      <c r="AM1374" s="140"/>
      <c r="AN1374" s="140"/>
      <c r="AO1374" s="140"/>
      <c r="AP1374" s="140"/>
      <c r="AQ1374" s="140"/>
      <c r="AR1374" s="140"/>
      <c r="AS1374" s="140"/>
      <c r="AT1374" s="140"/>
      <c r="AU1374" s="140"/>
      <c r="AV1374" s="140"/>
      <c r="AW1374" s="140"/>
      <c r="AX1374" s="140"/>
      <c r="AY1374" s="140"/>
      <c r="AZ1374" s="140"/>
      <c r="BA1374" s="140"/>
      <c r="BB1374" s="140"/>
      <c r="BC1374" s="140"/>
      <c r="BD1374" s="140"/>
      <c r="BE1374" s="140"/>
    </row>
    <row r="1375" spans="1:57" outlineLevel="1" x14ac:dyDescent="0.2">
      <c r="A1375" s="234">
        <f>'Faults data'!A1375</f>
        <v>1358</v>
      </c>
      <c r="B1375" s="320">
        <f>'Faults data'!B1375</f>
        <v>0</v>
      </c>
      <c r="C1375" s="223">
        <f>IFERROR(MATCH('Faults data'!F1375,Lists!$C$11:$C$14,0),0)</f>
        <v>0</v>
      </c>
      <c r="D1375" s="216">
        <f>VALUE('Faults data'!I1375)</f>
        <v>0</v>
      </c>
      <c r="E1375" s="224">
        <f t="shared" si="177"/>
        <v>0</v>
      </c>
      <c r="F1375" s="224">
        <f>'Faults data'!M1375</f>
        <v>0</v>
      </c>
      <c r="G1375" s="224" t="str">
        <f>IF('Faults data'!N1375=$G$17,$G$17,".")</f>
        <v>.</v>
      </c>
      <c r="H1375" s="224" t="str">
        <f>IF(ISNUMBER('Faults data'!L1375),'Faults data'!L1375,".")</f>
        <v>.</v>
      </c>
      <c r="I1375" s="224">
        <f>IF('Faults data'!S1375=Lists!$F$11,0,1)</f>
        <v>1</v>
      </c>
      <c r="J1375" s="240" t="str">
        <f t="shared" si="172"/>
        <v>.</v>
      </c>
      <c r="K1375" s="241"/>
      <c r="L1375" s="230" t="str">
        <f t="shared" si="173"/>
        <v>.</v>
      </c>
      <c r="M1375" s="231" t="str">
        <f t="shared" si="174"/>
        <v>.</v>
      </c>
      <c r="N1375" s="231" t="str">
        <f t="shared" si="175"/>
        <v>.</v>
      </c>
      <c r="O1375" s="231" t="str">
        <f t="shared" si="176"/>
        <v>.</v>
      </c>
      <c r="P1375" s="232" t="str">
        <f t="shared" si="178"/>
        <v>.</v>
      </c>
      <c r="Q1375" s="233" t="str">
        <f t="shared" si="179"/>
        <v>.</v>
      </c>
      <c r="R1375" s="140"/>
      <c r="S1375" s="140"/>
      <c r="T1375" s="140"/>
      <c r="U1375" s="140"/>
      <c r="V1375" s="140"/>
      <c r="W1375" s="140"/>
      <c r="X1375" s="140"/>
      <c r="Y1375" s="140"/>
      <c r="Z1375" s="140"/>
      <c r="AA1375" s="140"/>
      <c r="AB1375" s="140"/>
      <c r="AC1375" s="140"/>
      <c r="AD1375" s="140"/>
      <c r="AE1375" s="140"/>
      <c r="AF1375" s="140"/>
      <c r="AG1375" s="140"/>
      <c r="AH1375" s="140"/>
      <c r="AI1375" s="140"/>
      <c r="AJ1375" s="140"/>
      <c r="AK1375" s="140"/>
      <c r="AL1375" s="140"/>
      <c r="AM1375" s="140"/>
      <c r="AN1375" s="140"/>
      <c r="AO1375" s="140"/>
      <c r="AP1375" s="140"/>
      <c r="AQ1375" s="140"/>
      <c r="AR1375" s="140"/>
      <c r="AS1375" s="140"/>
      <c r="AT1375" s="140"/>
      <c r="AU1375" s="140"/>
      <c r="AV1375" s="140"/>
      <c r="AW1375" s="140"/>
      <c r="AX1375" s="140"/>
      <c r="AY1375" s="140"/>
      <c r="AZ1375" s="140"/>
      <c r="BA1375" s="140"/>
      <c r="BB1375" s="140"/>
      <c r="BC1375" s="140"/>
      <c r="BD1375" s="140"/>
      <c r="BE1375" s="140"/>
    </row>
    <row r="1376" spans="1:57" outlineLevel="1" x14ac:dyDescent="0.2">
      <c r="A1376" s="234">
        <f>'Faults data'!A1376</f>
        <v>1359</v>
      </c>
      <c r="B1376" s="320">
        <f>'Faults data'!B1376</f>
        <v>0</v>
      </c>
      <c r="C1376" s="223">
        <f>IFERROR(MATCH('Faults data'!F1376,Lists!$C$11:$C$14,0),0)</f>
        <v>0</v>
      </c>
      <c r="D1376" s="216">
        <f>VALUE('Faults data'!I1376)</f>
        <v>0</v>
      </c>
      <c r="E1376" s="224">
        <f t="shared" si="177"/>
        <v>0</v>
      </c>
      <c r="F1376" s="224">
        <f>'Faults data'!M1376</f>
        <v>0</v>
      </c>
      <c r="G1376" s="224" t="str">
        <f>IF('Faults data'!N1376=$G$17,$G$17,".")</f>
        <v>.</v>
      </c>
      <c r="H1376" s="224" t="str">
        <f>IF(ISNUMBER('Faults data'!L1376),'Faults data'!L1376,".")</f>
        <v>.</v>
      </c>
      <c r="I1376" s="224">
        <f>IF('Faults data'!S1376=Lists!$F$11,0,1)</f>
        <v>1</v>
      </c>
      <c r="J1376" s="240" t="str">
        <f t="shared" si="172"/>
        <v>.</v>
      </c>
      <c r="K1376" s="241"/>
      <c r="L1376" s="230" t="str">
        <f t="shared" si="173"/>
        <v>.</v>
      </c>
      <c r="M1376" s="231" t="str">
        <f t="shared" si="174"/>
        <v>.</v>
      </c>
      <c r="N1376" s="231" t="str">
        <f t="shared" si="175"/>
        <v>.</v>
      </c>
      <c r="O1376" s="231" t="str">
        <f t="shared" si="176"/>
        <v>.</v>
      </c>
      <c r="P1376" s="232" t="str">
        <f t="shared" si="178"/>
        <v>.</v>
      </c>
      <c r="Q1376" s="233" t="str">
        <f t="shared" si="179"/>
        <v>.</v>
      </c>
      <c r="R1376" s="140"/>
      <c r="S1376" s="140"/>
      <c r="T1376" s="140"/>
      <c r="U1376" s="140"/>
      <c r="V1376" s="140"/>
      <c r="W1376" s="140"/>
      <c r="X1376" s="140"/>
      <c r="Y1376" s="140"/>
      <c r="Z1376" s="140"/>
      <c r="AA1376" s="140"/>
      <c r="AB1376" s="140"/>
      <c r="AC1376" s="140"/>
      <c r="AD1376" s="140"/>
      <c r="AE1376" s="140"/>
      <c r="AF1376" s="140"/>
      <c r="AG1376" s="140"/>
      <c r="AH1376" s="140"/>
      <c r="AI1376" s="140"/>
      <c r="AJ1376" s="140"/>
      <c r="AK1376" s="140"/>
      <c r="AL1376" s="140"/>
      <c r="AM1376" s="140"/>
      <c r="AN1376" s="140"/>
      <c r="AO1376" s="140"/>
      <c r="AP1376" s="140"/>
      <c r="AQ1376" s="140"/>
      <c r="AR1376" s="140"/>
      <c r="AS1376" s="140"/>
      <c r="AT1376" s="140"/>
      <c r="AU1376" s="140"/>
      <c r="AV1376" s="140"/>
      <c r="AW1376" s="140"/>
      <c r="AX1376" s="140"/>
      <c r="AY1376" s="140"/>
      <c r="AZ1376" s="140"/>
      <c r="BA1376" s="140"/>
      <c r="BB1376" s="140"/>
      <c r="BC1376" s="140"/>
      <c r="BD1376" s="140"/>
      <c r="BE1376" s="140"/>
    </row>
    <row r="1377" spans="1:57" outlineLevel="1" x14ac:dyDescent="0.2">
      <c r="A1377" s="234">
        <f>'Faults data'!A1377</f>
        <v>1360</v>
      </c>
      <c r="B1377" s="320">
        <f>'Faults data'!B1377</f>
        <v>0</v>
      </c>
      <c r="C1377" s="223">
        <f>IFERROR(MATCH('Faults data'!F1377,Lists!$C$11:$C$14,0),0)</f>
        <v>0</v>
      </c>
      <c r="D1377" s="216">
        <f>VALUE('Faults data'!I1377)</f>
        <v>0</v>
      </c>
      <c r="E1377" s="224">
        <f t="shared" si="177"/>
        <v>0</v>
      </c>
      <c r="F1377" s="224">
        <f>'Faults data'!M1377</f>
        <v>0</v>
      </c>
      <c r="G1377" s="224" t="str">
        <f>IF('Faults data'!N1377=$G$17,$G$17,".")</f>
        <v>.</v>
      </c>
      <c r="H1377" s="224" t="str">
        <f>IF(ISNUMBER('Faults data'!L1377),'Faults data'!L1377,".")</f>
        <v>.</v>
      </c>
      <c r="I1377" s="224">
        <f>IF('Faults data'!S1377=Lists!$F$11,0,1)</f>
        <v>1</v>
      </c>
      <c r="J1377" s="240" t="str">
        <f t="shared" si="172"/>
        <v>.</v>
      </c>
      <c r="K1377" s="241"/>
      <c r="L1377" s="230" t="str">
        <f t="shared" si="173"/>
        <v>.</v>
      </c>
      <c r="M1377" s="231" t="str">
        <f t="shared" si="174"/>
        <v>.</v>
      </c>
      <c r="N1377" s="231" t="str">
        <f t="shared" si="175"/>
        <v>.</v>
      </c>
      <c r="O1377" s="231" t="str">
        <f t="shared" si="176"/>
        <v>.</v>
      </c>
      <c r="P1377" s="232" t="str">
        <f t="shared" si="178"/>
        <v>.</v>
      </c>
      <c r="Q1377" s="233" t="str">
        <f t="shared" si="179"/>
        <v>.</v>
      </c>
      <c r="R1377" s="140"/>
      <c r="S1377" s="140"/>
      <c r="T1377" s="140"/>
      <c r="U1377" s="140"/>
      <c r="V1377" s="140"/>
      <c r="W1377" s="140"/>
      <c r="X1377" s="140"/>
      <c r="Y1377" s="140"/>
      <c r="Z1377" s="140"/>
      <c r="AA1377" s="140"/>
      <c r="AB1377" s="140"/>
      <c r="AC1377" s="140"/>
      <c r="AD1377" s="140"/>
      <c r="AE1377" s="140"/>
      <c r="AF1377" s="140"/>
      <c r="AG1377" s="140"/>
      <c r="AH1377" s="140"/>
      <c r="AI1377" s="140"/>
      <c r="AJ1377" s="140"/>
      <c r="AK1377" s="140"/>
      <c r="AL1377" s="140"/>
      <c r="AM1377" s="140"/>
      <c r="AN1377" s="140"/>
      <c r="AO1377" s="140"/>
      <c r="AP1377" s="140"/>
      <c r="AQ1377" s="140"/>
      <c r="AR1377" s="140"/>
      <c r="AS1377" s="140"/>
      <c r="AT1377" s="140"/>
      <c r="AU1377" s="140"/>
      <c r="AV1377" s="140"/>
      <c r="AW1377" s="140"/>
      <c r="AX1377" s="140"/>
      <c r="AY1377" s="140"/>
      <c r="AZ1377" s="140"/>
      <c r="BA1377" s="140"/>
      <c r="BB1377" s="140"/>
      <c r="BC1377" s="140"/>
      <c r="BD1377" s="140"/>
      <c r="BE1377" s="140"/>
    </row>
    <row r="1378" spans="1:57" outlineLevel="1" x14ac:dyDescent="0.2">
      <c r="A1378" s="234">
        <f>'Faults data'!A1378</f>
        <v>1361</v>
      </c>
      <c r="B1378" s="320">
        <f>'Faults data'!B1378</f>
        <v>0</v>
      </c>
      <c r="C1378" s="223">
        <f>IFERROR(MATCH('Faults data'!F1378,Lists!$C$11:$C$14,0),0)</f>
        <v>0</v>
      </c>
      <c r="D1378" s="216">
        <f>VALUE('Faults data'!I1378)</f>
        <v>0</v>
      </c>
      <c r="E1378" s="224">
        <f t="shared" si="177"/>
        <v>0</v>
      </c>
      <c r="F1378" s="224">
        <f>'Faults data'!M1378</f>
        <v>0</v>
      </c>
      <c r="G1378" s="224" t="str">
        <f>IF('Faults data'!N1378=$G$17,$G$17,".")</f>
        <v>.</v>
      </c>
      <c r="H1378" s="224" t="str">
        <f>IF(ISNUMBER('Faults data'!L1378),'Faults data'!L1378,".")</f>
        <v>.</v>
      </c>
      <c r="I1378" s="224">
        <f>IF('Faults data'!S1378=Lists!$F$11,0,1)</f>
        <v>1</v>
      </c>
      <c r="J1378" s="240" t="str">
        <f t="shared" si="172"/>
        <v>.</v>
      </c>
      <c r="K1378" s="241"/>
      <c r="L1378" s="230" t="str">
        <f t="shared" si="173"/>
        <v>.</v>
      </c>
      <c r="M1378" s="231" t="str">
        <f t="shared" si="174"/>
        <v>.</v>
      </c>
      <c r="N1378" s="231" t="str">
        <f t="shared" si="175"/>
        <v>.</v>
      </c>
      <c r="O1378" s="231" t="str">
        <f t="shared" si="176"/>
        <v>.</v>
      </c>
      <c r="P1378" s="232" t="str">
        <f t="shared" si="178"/>
        <v>.</v>
      </c>
      <c r="Q1378" s="233" t="str">
        <f t="shared" si="179"/>
        <v>.</v>
      </c>
      <c r="R1378" s="140"/>
      <c r="S1378" s="140"/>
      <c r="T1378" s="140"/>
      <c r="U1378" s="140"/>
      <c r="V1378" s="140"/>
      <c r="W1378" s="140"/>
      <c r="X1378" s="140"/>
      <c r="Y1378" s="140"/>
      <c r="Z1378" s="140"/>
      <c r="AA1378" s="140"/>
      <c r="AB1378" s="140"/>
      <c r="AC1378" s="140"/>
      <c r="AD1378" s="140"/>
      <c r="AE1378" s="140"/>
      <c r="AF1378" s="140"/>
      <c r="AG1378" s="140"/>
      <c r="AH1378" s="140"/>
      <c r="AI1378" s="140"/>
      <c r="AJ1378" s="140"/>
      <c r="AK1378" s="140"/>
      <c r="AL1378" s="140"/>
      <c r="AM1378" s="140"/>
      <c r="AN1378" s="140"/>
      <c r="AO1378" s="140"/>
      <c r="AP1378" s="140"/>
      <c r="AQ1378" s="140"/>
      <c r="AR1378" s="140"/>
      <c r="AS1378" s="140"/>
      <c r="AT1378" s="140"/>
      <c r="AU1378" s="140"/>
      <c r="AV1378" s="140"/>
      <c r="AW1378" s="140"/>
      <c r="AX1378" s="140"/>
      <c r="AY1378" s="140"/>
      <c r="AZ1378" s="140"/>
      <c r="BA1378" s="140"/>
      <c r="BB1378" s="140"/>
      <c r="BC1378" s="140"/>
      <c r="BD1378" s="140"/>
      <c r="BE1378" s="140"/>
    </row>
    <row r="1379" spans="1:57" outlineLevel="1" x14ac:dyDescent="0.2">
      <c r="A1379" s="234">
        <f>'Faults data'!A1379</f>
        <v>1362</v>
      </c>
      <c r="B1379" s="320">
        <f>'Faults data'!B1379</f>
        <v>0</v>
      </c>
      <c r="C1379" s="223">
        <f>IFERROR(MATCH('Faults data'!F1379,Lists!$C$11:$C$14,0),0)</f>
        <v>0</v>
      </c>
      <c r="D1379" s="216">
        <f>VALUE('Faults data'!I1379)</f>
        <v>0</v>
      </c>
      <c r="E1379" s="224">
        <f t="shared" si="177"/>
        <v>0</v>
      </c>
      <c r="F1379" s="224">
        <f>'Faults data'!M1379</f>
        <v>0</v>
      </c>
      <c r="G1379" s="224" t="str">
        <f>IF('Faults data'!N1379=$G$17,$G$17,".")</f>
        <v>.</v>
      </c>
      <c r="H1379" s="224" t="str">
        <f>IF(ISNUMBER('Faults data'!L1379),'Faults data'!L1379,".")</f>
        <v>.</v>
      </c>
      <c r="I1379" s="224">
        <f>IF('Faults data'!S1379=Lists!$F$11,0,1)</f>
        <v>1</v>
      </c>
      <c r="J1379" s="240" t="str">
        <f t="shared" si="172"/>
        <v>.</v>
      </c>
      <c r="K1379" s="241"/>
      <c r="L1379" s="230" t="str">
        <f t="shared" si="173"/>
        <v>.</v>
      </c>
      <c r="M1379" s="231" t="str">
        <f t="shared" si="174"/>
        <v>.</v>
      </c>
      <c r="N1379" s="231" t="str">
        <f t="shared" si="175"/>
        <v>.</v>
      </c>
      <c r="O1379" s="231" t="str">
        <f t="shared" si="176"/>
        <v>.</v>
      </c>
      <c r="P1379" s="232" t="str">
        <f t="shared" si="178"/>
        <v>.</v>
      </c>
      <c r="Q1379" s="233" t="str">
        <f t="shared" si="179"/>
        <v>.</v>
      </c>
      <c r="R1379" s="140"/>
      <c r="S1379" s="140"/>
      <c r="T1379" s="140"/>
      <c r="U1379" s="140"/>
      <c r="V1379" s="140"/>
      <c r="W1379" s="140"/>
      <c r="X1379" s="140"/>
      <c r="Y1379" s="140"/>
      <c r="Z1379" s="140"/>
      <c r="AA1379" s="140"/>
      <c r="AB1379" s="140"/>
      <c r="AC1379" s="140"/>
      <c r="AD1379" s="140"/>
      <c r="AE1379" s="140"/>
      <c r="AF1379" s="140"/>
      <c r="AG1379" s="140"/>
      <c r="AH1379" s="140"/>
      <c r="AI1379" s="140"/>
      <c r="AJ1379" s="140"/>
      <c r="AK1379" s="140"/>
      <c r="AL1379" s="140"/>
      <c r="AM1379" s="140"/>
      <c r="AN1379" s="140"/>
      <c r="AO1379" s="140"/>
      <c r="AP1379" s="140"/>
      <c r="AQ1379" s="140"/>
      <c r="AR1379" s="140"/>
      <c r="AS1379" s="140"/>
      <c r="AT1379" s="140"/>
      <c r="AU1379" s="140"/>
      <c r="AV1379" s="140"/>
      <c r="AW1379" s="140"/>
      <c r="AX1379" s="140"/>
      <c r="AY1379" s="140"/>
      <c r="AZ1379" s="140"/>
      <c r="BA1379" s="140"/>
      <c r="BB1379" s="140"/>
      <c r="BC1379" s="140"/>
      <c r="BD1379" s="140"/>
      <c r="BE1379" s="140"/>
    </row>
    <row r="1380" spans="1:57" outlineLevel="1" x14ac:dyDescent="0.2">
      <c r="A1380" s="234">
        <f>'Faults data'!A1380</f>
        <v>1363</v>
      </c>
      <c r="B1380" s="320">
        <f>'Faults data'!B1380</f>
        <v>0</v>
      </c>
      <c r="C1380" s="223">
        <f>IFERROR(MATCH('Faults data'!F1380,Lists!$C$11:$C$14,0),0)</f>
        <v>0</v>
      </c>
      <c r="D1380" s="216">
        <f>VALUE('Faults data'!I1380)</f>
        <v>0</v>
      </c>
      <c r="E1380" s="224">
        <f t="shared" si="177"/>
        <v>0</v>
      </c>
      <c r="F1380" s="224">
        <f>'Faults data'!M1380</f>
        <v>0</v>
      </c>
      <c r="G1380" s="224" t="str">
        <f>IF('Faults data'!N1380=$G$17,$G$17,".")</f>
        <v>.</v>
      </c>
      <c r="H1380" s="224" t="str">
        <f>IF(ISNUMBER('Faults data'!L1380),'Faults data'!L1380,".")</f>
        <v>.</v>
      </c>
      <c r="I1380" s="224">
        <f>IF('Faults data'!S1380=Lists!$F$11,0,1)</f>
        <v>1</v>
      </c>
      <c r="J1380" s="240" t="str">
        <f t="shared" si="172"/>
        <v>.</v>
      </c>
      <c r="K1380" s="241"/>
      <c r="L1380" s="230" t="str">
        <f t="shared" si="173"/>
        <v>.</v>
      </c>
      <c r="M1380" s="231" t="str">
        <f t="shared" si="174"/>
        <v>.</v>
      </c>
      <c r="N1380" s="231" t="str">
        <f t="shared" si="175"/>
        <v>.</v>
      </c>
      <c r="O1380" s="231" t="str">
        <f t="shared" si="176"/>
        <v>.</v>
      </c>
      <c r="P1380" s="232" t="str">
        <f t="shared" si="178"/>
        <v>.</v>
      </c>
      <c r="Q1380" s="233" t="str">
        <f t="shared" si="179"/>
        <v>.</v>
      </c>
      <c r="R1380" s="140"/>
      <c r="S1380" s="140"/>
      <c r="T1380" s="140"/>
      <c r="U1380" s="140"/>
      <c r="V1380" s="140"/>
      <c r="W1380" s="140"/>
      <c r="X1380" s="140"/>
      <c r="Y1380" s="140"/>
      <c r="Z1380" s="140"/>
      <c r="AA1380" s="140"/>
      <c r="AB1380" s="140"/>
      <c r="AC1380" s="140"/>
      <c r="AD1380" s="140"/>
      <c r="AE1380" s="140"/>
      <c r="AF1380" s="140"/>
      <c r="AG1380" s="140"/>
      <c r="AH1380" s="140"/>
      <c r="AI1380" s="140"/>
      <c r="AJ1380" s="140"/>
      <c r="AK1380" s="140"/>
      <c r="AL1380" s="140"/>
      <c r="AM1380" s="140"/>
      <c r="AN1380" s="140"/>
      <c r="AO1380" s="140"/>
      <c r="AP1380" s="140"/>
      <c r="AQ1380" s="140"/>
      <c r="AR1380" s="140"/>
      <c r="AS1380" s="140"/>
      <c r="AT1380" s="140"/>
      <c r="AU1380" s="140"/>
      <c r="AV1380" s="140"/>
      <c r="AW1380" s="140"/>
      <c r="AX1380" s="140"/>
      <c r="AY1380" s="140"/>
      <c r="AZ1380" s="140"/>
      <c r="BA1380" s="140"/>
      <c r="BB1380" s="140"/>
      <c r="BC1380" s="140"/>
      <c r="BD1380" s="140"/>
      <c r="BE1380" s="140"/>
    </row>
    <row r="1381" spans="1:57" outlineLevel="1" x14ac:dyDescent="0.2">
      <c r="A1381" s="234">
        <f>'Faults data'!A1381</f>
        <v>1364</v>
      </c>
      <c r="B1381" s="320">
        <f>'Faults data'!B1381</f>
        <v>0</v>
      </c>
      <c r="C1381" s="223">
        <f>IFERROR(MATCH('Faults data'!F1381,Lists!$C$11:$C$14,0),0)</f>
        <v>0</v>
      </c>
      <c r="D1381" s="216">
        <f>VALUE('Faults data'!I1381)</f>
        <v>0</v>
      </c>
      <c r="E1381" s="224">
        <f t="shared" si="177"/>
        <v>0</v>
      </c>
      <c r="F1381" s="224">
        <f>'Faults data'!M1381</f>
        <v>0</v>
      </c>
      <c r="G1381" s="224" t="str">
        <f>IF('Faults data'!N1381=$G$17,$G$17,".")</f>
        <v>.</v>
      </c>
      <c r="H1381" s="224" t="str">
        <f>IF(ISNUMBER('Faults data'!L1381),'Faults data'!L1381,".")</f>
        <v>.</v>
      </c>
      <c r="I1381" s="224">
        <f>IF('Faults data'!S1381=Lists!$F$11,0,1)</f>
        <v>1</v>
      </c>
      <c r="J1381" s="240" t="str">
        <f t="shared" si="172"/>
        <v>.</v>
      </c>
      <c r="K1381" s="241"/>
      <c r="L1381" s="230" t="str">
        <f t="shared" si="173"/>
        <v>.</v>
      </c>
      <c r="M1381" s="231" t="str">
        <f t="shared" si="174"/>
        <v>.</v>
      </c>
      <c r="N1381" s="231" t="str">
        <f t="shared" si="175"/>
        <v>.</v>
      </c>
      <c r="O1381" s="231" t="str">
        <f t="shared" si="176"/>
        <v>.</v>
      </c>
      <c r="P1381" s="232" t="str">
        <f t="shared" si="178"/>
        <v>.</v>
      </c>
      <c r="Q1381" s="233" t="str">
        <f t="shared" si="179"/>
        <v>.</v>
      </c>
      <c r="R1381" s="140"/>
      <c r="S1381" s="140"/>
      <c r="T1381" s="140"/>
      <c r="U1381" s="140"/>
      <c r="V1381" s="140"/>
      <c r="W1381" s="140"/>
      <c r="X1381" s="140"/>
      <c r="Y1381" s="140"/>
      <c r="Z1381" s="140"/>
      <c r="AA1381" s="140"/>
      <c r="AB1381" s="140"/>
      <c r="AC1381" s="140"/>
      <c r="AD1381" s="140"/>
      <c r="AE1381" s="140"/>
      <c r="AF1381" s="140"/>
      <c r="AG1381" s="140"/>
      <c r="AH1381" s="140"/>
      <c r="AI1381" s="140"/>
      <c r="AJ1381" s="140"/>
      <c r="AK1381" s="140"/>
      <c r="AL1381" s="140"/>
      <c r="AM1381" s="140"/>
      <c r="AN1381" s="140"/>
      <c r="AO1381" s="140"/>
      <c r="AP1381" s="140"/>
      <c r="AQ1381" s="140"/>
      <c r="AR1381" s="140"/>
      <c r="AS1381" s="140"/>
      <c r="AT1381" s="140"/>
      <c r="AU1381" s="140"/>
      <c r="AV1381" s="140"/>
      <c r="AW1381" s="140"/>
      <c r="AX1381" s="140"/>
      <c r="AY1381" s="140"/>
      <c r="AZ1381" s="140"/>
      <c r="BA1381" s="140"/>
      <c r="BB1381" s="140"/>
      <c r="BC1381" s="140"/>
      <c r="BD1381" s="140"/>
      <c r="BE1381" s="140"/>
    </row>
    <row r="1382" spans="1:57" outlineLevel="1" x14ac:dyDescent="0.2">
      <c r="A1382" s="234">
        <f>'Faults data'!A1382</f>
        <v>1365</v>
      </c>
      <c r="B1382" s="320">
        <f>'Faults data'!B1382</f>
        <v>0</v>
      </c>
      <c r="C1382" s="223">
        <f>IFERROR(MATCH('Faults data'!F1382,Lists!$C$11:$C$14,0),0)</f>
        <v>0</v>
      </c>
      <c r="D1382" s="216">
        <f>VALUE('Faults data'!I1382)</f>
        <v>0</v>
      </c>
      <c r="E1382" s="224">
        <f t="shared" si="177"/>
        <v>0</v>
      </c>
      <c r="F1382" s="224">
        <f>'Faults data'!M1382</f>
        <v>0</v>
      </c>
      <c r="G1382" s="224" t="str">
        <f>IF('Faults data'!N1382=$G$17,$G$17,".")</f>
        <v>.</v>
      </c>
      <c r="H1382" s="224" t="str">
        <f>IF(ISNUMBER('Faults data'!L1382),'Faults data'!L1382,".")</f>
        <v>.</v>
      </c>
      <c r="I1382" s="224">
        <f>IF('Faults data'!S1382=Lists!$F$11,0,1)</f>
        <v>1</v>
      </c>
      <c r="J1382" s="240" t="str">
        <f t="shared" si="172"/>
        <v>.</v>
      </c>
      <c r="K1382" s="241"/>
      <c r="L1382" s="230" t="str">
        <f t="shared" si="173"/>
        <v>.</v>
      </c>
      <c r="M1382" s="231" t="str">
        <f t="shared" si="174"/>
        <v>.</v>
      </c>
      <c r="N1382" s="231" t="str">
        <f t="shared" si="175"/>
        <v>.</v>
      </c>
      <c r="O1382" s="231" t="str">
        <f t="shared" si="176"/>
        <v>.</v>
      </c>
      <c r="P1382" s="232" t="str">
        <f t="shared" si="178"/>
        <v>.</v>
      </c>
      <c r="Q1382" s="233" t="str">
        <f t="shared" si="179"/>
        <v>.</v>
      </c>
      <c r="R1382" s="140"/>
      <c r="S1382" s="140"/>
      <c r="T1382" s="140"/>
      <c r="U1382" s="140"/>
      <c r="V1382" s="140"/>
      <c r="W1382" s="140"/>
      <c r="X1382" s="140"/>
      <c r="Y1382" s="140"/>
      <c r="Z1382" s="140"/>
      <c r="AA1382" s="140"/>
      <c r="AB1382" s="140"/>
      <c r="AC1382" s="140"/>
      <c r="AD1382" s="140"/>
      <c r="AE1382" s="140"/>
      <c r="AF1382" s="140"/>
      <c r="AG1382" s="140"/>
      <c r="AH1382" s="140"/>
      <c r="AI1382" s="140"/>
      <c r="AJ1382" s="140"/>
      <c r="AK1382" s="140"/>
      <c r="AL1382" s="140"/>
      <c r="AM1382" s="140"/>
      <c r="AN1382" s="140"/>
      <c r="AO1382" s="140"/>
      <c r="AP1382" s="140"/>
      <c r="AQ1382" s="140"/>
      <c r="AR1382" s="140"/>
      <c r="AS1382" s="140"/>
      <c r="AT1382" s="140"/>
      <c r="AU1382" s="140"/>
      <c r="AV1382" s="140"/>
      <c r="AW1382" s="140"/>
      <c r="AX1382" s="140"/>
      <c r="AY1382" s="140"/>
      <c r="AZ1382" s="140"/>
      <c r="BA1382" s="140"/>
      <c r="BB1382" s="140"/>
      <c r="BC1382" s="140"/>
      <c r="BD1382" s="140"/>
      <c r="BE1382" s="140"/>
    </row>
    <row r="1383" spans="1:57" outlineLevel="1" x14ac:dyDescent="0.2">
      <c r="A1383" s="234">
        <f>'Faults data'!A1383</f>
        <v>1366</v>
      </c>
      <c r="B1383" s="320">
        <f>'Faults data'!B1383</f>
        <v>0</v>
      </c>
      <c r="C1383" s="223">
        <f>IFERROR(MATCH('Faults data'!F1383,Lists!$C$11:$C$14,0),0)</f>
        <v>0</v>
      </c>
      <c r="D1383" s="216">
        <f>VALUE('Faults data'!I1383)</f>
        <v>0</v>
      </c>
      <c r="E1383" s="224">
        <f t="shared" si="177"/>
        <v>0</v>
      </c>
      <c r="F1383" s="224">
        <f>'Faults data'!M1383</f>
        <v>0</v>
      </c>
      <c r="G1383" s="224" t="str">
        <f>IF('Faults data'!N1383=$G$17,$G$17,".")</f>
        <v>.</v>
      </c>
      <c r="H1383" s="224" t="str">
        <f>IF(ISNUMBER('Faults data'!L1383),'Faults data'!L1383,".")</f>
        <v>.</v>
      </c>
      <c r="I1383" s="224">
        <f>IF('Faults data'!S1383=Lists!$F$11,0,1)</f>
        <v>1</v>
      </c>
      <c r="J1383" s="240" t="str">
        <f t="shared" si="172"/>
        <v>.</v>
      </c>
      <c r="K1383" s="241"/>
      <c r="L1383" s="230" t="str">
        <f t="shared" si="173"/>
        <v>.</v>
      </c>
      <c r="M1383" s="231" t="str">
        <f t="shared" si="174"/>
        <v>.</v>
      </c>
      <c r="N1383" s="231" t="str">
        <f t="shared" si="175"/>
        <v>.</v>
      </c>
      <c r="O1383" s="231" t="str">
        <f t="shared" si="176"/>
        <v>.</v>
      </c>
      <c r="P1383" s="232" t="str">
        <f t="shared" si="178"/>
        <v>.</v>
      </c>
      <c r="Q1383" s="233" t="str">
        <f t="shared" si="179"/>
        <v>.</v>
      </c>
      <c r="R1383" s="140"/>
      <c r="S1383" s="140"/>
      <c r="T1383" s="140"/>
      <c r="U1383" s="140"/>
      <c r="V1383" s="140"/>
      <c r="W1383" s="140"/>
      <c r="X1383" s="140"/>
      <c r="Y1383" s="140"/>
      <c r="Z1383" s="140"/>
      <c r="AA1383" s="140"/>
      <c r="AB1383" s="140"/>
      <c r="AC1383" s="140"/>
      <c r="AD1383" s="140"/>
      <c r="AE1383" s="140"/>
      <c r="AF1383" s="140"/>
      <c r="AG1383" s="140"/>
      <c r="AH1383" s="140"/>
      <c r="AI1383" s="140"/>
      <c r="AJ1383" s="140"/>
      <c r="AK1383" s="140"/>
      <c r="AL1383" s="140"/>
      <c r="AM1383" s="140"/>
      <c r="AN1383" s="140"/>
      <c r="AO1383" s="140"/>
      <c r="AP1383" s="140"/>
      <c r="AQ1383" s="140"/>
      <c r="AR1383" s="140"/>
      <c r="AS1383" s="140"/>
      <c r="AT1383" s="140"/>
      <c r="AU1383" s="140"/>
      <c r="AV1383" s="140"/>
      <c r="AW1383" s="140"/>
      <c r="AX1383" s="140"/>
      <c r="AY1383" s="140"/>
      <c r="AZ1383" s="140"/>
      <c r="BA1383" s="140"/>
      <c r="BB1383" s="140"/>
      <c r="BC1383" s="140"/>
      <c r="BD1383" s="140"/>
      <c r="BE1383" s="140"/>
    </row>
    <row r="1384" spans="1:57" outlineLevel="1" x14ac:dyDescent="0.2">
      <c r="A1384" s="234">
        <f>'Faults data'!A1384</f>
        <v>1367</v>
      </c>
      <c r="B1384" s="320">
        <f>'Faults data'!B1384</f>
        <v>0</v>
      </c>
      <c r="C1384" s="223">
        <f>IFERROR(MATCH('Faults data'!F1384,Lists!$C$11:$C$14,0),0)</f>
        <v>0</v>
      </c>
      <c r="D1384" s="216">
        <f>VALUE('Faults data'!I1384)</f>
        <v>0</v>
      </c>
      <c r="E1384" s="224">
        <f t="shared" si="177"/>
        <v>0</v>
      </c>
      <c r="F1384" s="224">
        <f>'Faults data'!M1384</f>
        <v>0</v>
      </c>
      <c r="G1384" s="224" t="str">
        <f>IF('Faults data'!N1384=$G$17,$G$17,".")</f>
        <v>.</v>
      </c>
      <c r="H1384" s="224" t="str">
        <f>IF(ISNUMBER('Faults data'!L1384),'Faults data'!L1384,".")</f>
        <v>.</v>
      </c>
      <c r="I1384" s="224">
        <f>IF('Faults data'!S1384=Lists!$F$11,0,1)</f>
        <v>1</v>
      </c>
      <c r="J1384" s="240" t="str">
        <f t="shared" si="172"/>
        <v>.</v>
      </c>
      <c r="K1384" s="241"/>
      <c r="L1384" s="230" t="str">
        <f t="shared" si="173"/>
        <v>.</v>
      </c>
      <c r="M1384" s="231" t="str">
        <f t="shared" si="174"/>
        <v>.</v>
      </c>
      <c r="N1384" s="231" t="str">
        <f t="shared" si="175"/>
        <v>.</v>
      </c>
      <c r="O1384" s="231" t="str">
        <f t="shared" si="176"/>
        <v>.</v>
      </c>
      <c r="P1384" s="232" t="str">
        <f t="shared" si="178"/>
        <v>.</v>
      </c>
      <c r="Q1384" s="233" t="str">
        <f t="shared" si="179"/>
        <v>.</v>
      </c>
      <c r="R1384" s="140"/>
      <c r="S1384" s="140"/>
      <c r="T1384" s="140"/>
      <c r="U1384" s="140"/>
      <c r="V1384" s="140"/>
      <c r="W1384" s="140"/>
      <c r="X1384" s="140"/>
      <c r="Y1384" s="140"/>
      <c r="Z1384" s="140"/>
      <c r="AA1384" s="140"/>
      <c r="AB1384" s="140"/>
      <c r="AC1384" s="140"/>
      <c r="AD1384" s="140"/>
      <c r="AE1384" s="140"/>
      <c r="AF1384" s="140"/>
      <c r="AG1384" s="140"/>
      <c r="AH1384" s="140"/>
      <c r="AI1384" s="140"/>
      <c r="AJ1384" s="140"/>
      <c r="AK1384" s="140"/>
      <c r="AL1384" s="140"/>
      <c r="AM1384" s="140"/>
      <c r="AN1384" s="140"/>
      <c r="AO1384" s="140"/>
      <c r="AP1384" s="140"/>
      <c r="AQ1384" s="140"/>
      <c r="AR1384" s="140"/>
      <c r="AS1384" s="140"/>
      <c r="AT1384" s="140"/>
      <c r="AU1384" s="140"/>
      <c r="AV1384" s="140"/>
      <c r="AW1384" s="140"/>
      <c r="AX1384" s="140"/>
      <c r="AY1384" s="140"/>
      <c r="AZ1384" s="140"/>
      <c r="BA1384" s="140"/>
      <c r="BB1384" s="140"/>
      <c r="BC1384" s="140"/>
      <c r="BD1384" s="140"/>
      <c r="BE1384" s="140"/>
    </row>
    <row r="1385" spans="1:57" outlineLevel="1" x14ac:dyDescent="0.2">
      <c r="A1385" s="234">
        <f>'Faults data'!A1385</f>
        <v>1368</v>
      </c>
      <c r="B1385" s="320">
        <f>'Faults data'!B1385</f>
        <v>0</v>
      </c>
      <c r="C1385" s="223">
        <f>IFERROR(MATCH('Faults data'!F1385,Lists!$C$11:$C$14,0),0)</f>
        <v>0</v>
      </c>
      <c r="D1385" s="216">
        <f>VALUE('Faults data'!I1385)</f>
        <v>0</v>
      </c>
      <c r="E1385" s="224">
        <f t="shared" si="177"/>
        <v>0</v>
      </c>
      <c r="F1385" s="224">
        <f>'Faults data'!M1385</f>
        <v>0</v>
      </c>
      <c r="G1385" s="224" t="str">
        <f>IF('Faults data'!N1385=$G$17,$G$17,".")</f>
        <v>.</v>
      </c>
      <c r="H1385" s="224" t="str">
        <f>IF(ISNUMBER('Faults data'!L1385),'Faults data'!L1385,".")</f>
        <v>.</v>
      </c>
      <c r="I1385" s="224">
        <f>IF('Faults data'!S1385=Lists!$F$11,0,1)</f>
        <v>1</v>
      </c>
      <c r="J1385" s="240" t="str">
        <f t="shared" si="172"/>
        <v>.</v>
      </c>
      <c r="K1385" s="241"/>
      <c r="L1385" s="230" t="str">
        <f t="shared" si="173"/>
        <v>.</v>
      </c>
      <c r="M1385" s="231" t="str">
        <f t="shared" si="174"/>
        <v>.</v>
      </c>
      <c r="N1385" s="231" t="str">
        <f t="shared" si="175"/>
        <v>.</v>
      </c>
      <c r="O1385" s="231" t="str">
        <f t="shared" si="176"/>
        <v>.</v>
      </c>
      <c r="P1385" s="232" t="str">
        <f t="shared" si="178"/>
        <v>.</v>
      </c>
      <c r="Q1385" s="233" t="str">
        <f t="shared" si="179"/>
        <v>.</v>
      </c>
      <c r="R1385" s="140"/>
      <c r="S1385" s="140"/>
      <c r="T1385" s="140"/>
      <c r="U1385" s="140"/>
      <c r="V1385" s="140"/>
      <c r="W1385" s="140"/>
      <c r="X1385" s="140"/>
      <c r="Y1385" s="140"/>
      <c r="Z1385" s="140"/>
      <c r="AA1385" s="140"/>
      <c r="AB1385" s="140"/>
      <c r="AC1385" s="140"/>
      <c r="AD1385" s="140"/>
      <c r="AE1385" s="140"/>
      <c r="AF1385" s="140"/>
      <c r="AG1385" s="140"/>
      <c r="AH1385" s="140"/>
      <c r="AI1385" s="140"/>
      <c r="AJ1385" s="140"/>
      <c r="AK1385" s="140"/>
      <c r="AL1385" s="140"/>
      <c r="AM1385" s="140"/>
      <c r="AN1385" s="140"/>
      <c r="AO1385" s="140"/>
      <c r="AP1385" s="140"/>
      <c r="AQ1385" s="140"/>
      <c r="AR1385" s="140"/>
      <c r="AS1385" s="140"/>
      <c r="AT1385" s="140"/>
      <c r="AU1385" s="140"/>
      <c r="AV1385" s="140"/>
      <c r="AW1385" s="140"/>
      <c r="AX1385" s="140"/>
      <c r="AY1385" s="140"/>
      <c r="AZ1385" s="140"/>
      <c r="BA1385" s="140"/>
      <c r="BB1385" s="140"/>
      <c r="BC1385" s="140"/>
      <c r="BD1385" s="140"/>
      <c r="BE1385" s="140"/>
    </row>
    <row r="1386" spans="1:57" outlineLevel="1" x14ac:dyDescent="0.2">
      <c r="A1386" s="234">
        <f>'Faults data'!A1386</f>
        <v>1369</v>
      </c>
      <c r="B1386" s="320">
        <f>'Faults data'!B1386</f>
        <v>0</v>
      </c>
      <c r="C1386" s="223">
        <f>IFERROR(MATCH('Faults data'!F1386,Lists!$C$11:$C$14,0),0)</f>
        <v>0</v>
      </c>
      <c r="D1386" s="216">
        <f>VALUE('Faults data'!I1386)</f>
        <v>0</v>
      </c>
      <c r="E1386" s="224">
        <f t="shared" si="177"/>
        <v>0</v>
      </c>
      <c r="F1386" s="224">
        <f>'Faults data'!M1386</f>
        <v>0</v>
      </c>
      <c r="G1386" s="224" t="str">
        <f>IF('Faults data'!N1386=$G$17,$G$17,".")</f>
        <v>.</v>
      </c>
      <c r="H1386" s="224" t="str">
        <f>IF(ISNUMBER('Faults data'!L1386),'Faults data'!L1386,".")</f>
        <v>.</v>
      </c>
      <c r="I1386" s="224">
        <f>IF('Faults data'!S1386=Lists!$F$11,0,1)</f>
        <v>1</v>
      </c>
      <c r="J1386" s="240" t="str">
        <f t="shared" si="172"/>
        <v>.</v>
      </c>
      <c r="K1386" s="241"/>
      <c r="L1386" s="230" t="str">
        <f t="shared" si="173"/>
        <v>.</v>
      </c>
      <c r="M1386" s="231" t="str">
        <f t="shared" si="174"/>
        <v>.</v>
      </c>
      <c r="N1386" s="231" t="str">
        <f t="shared" si="175"/>
        <v>.</v>
      </c>
      <c r="O1386" s="231" t="str">
        <f t="shared" si="176"/>
        <v>.</v>
      </c>
      <c r="P1386" s="232" t="str">
        <f t="shared" si="178"/>
        <v>.</v>
      </c>
      <c r="Q1386" s="233" t="str">
        <f t="shared" si="179"/>
        <v>.</v>
      </c>
      <c r="R1386" s="140"/>
      <c r="S1386" s="140"/>
      <c r="T1386" s="140"/>
      <c r="U1386" s="140"/>
      <c r="V1386" s="140"/>
      <c r="W1386" s="140"/>
      <c r="X1386" s="140"/>
      <c r="Y1386" s="140"/>
      <c r="Z1386" s="140"/>
      <c r="AA1386" s="140"/>
      <c r="AB1386" s="140"/>
      <c r="AC1386" s="140"/>
      <c r="AD1386" s="140"/>
      <c r="AE1386" s="140"/>
      <c r="AF1386" s="140"/>
      <c r="AG1386" s="140"/>
      <c r="AH1386" s="140"/>
      <c r="AI1386" s="140"/>
      <c r="AJ1386" s="140"/>
      <c r="AK1386" s="140"/>
      <c r="AL1386" s="140"/>
      <c r="AM1386" s="140"/>
      <c r="AN1386" s="140"/>
      <c r="AO1386" s="140"/>
      <c r="AP1386" s="140"/>
      <c r="AQ1386" s="140"/>
      <c r="AR1386" s="140"/>
      <c r="AS1386" s="140"/>
      <c r="AT1386" s="140"/>
      <c r="AU1386" s="140"/>
      <c r="AV1386" s="140"/>
      <c r="AW1386" s="140"/>
      <c r="AX1386" s="140"/>
      <c r="AY1386" s="140"/>
      <c r="AZ1386" s="140"/>
      <c r="BA1386" s="140"/>
      <c r="BB1386" s="140"/>
      <c r="BC1386" s="140"/>
      <c r="BD1386" s="140"/>
      <c r="BE1386" s="140"/>
    </row>
    <row r="1387" spans="1:57" outlineLevel="1" x14ac:dyDescent="0.2">
      <c r="A1387" s="234">
        <f>'Faults data'!A1387</f>
        <v>1370</v>
      </c>
      <c r="B1387" s="320">
        <f>'Faults data'!B1387</f>
        <v>0</v>
      </c>
      <c r="C1387" s="223">
        <f>IFERROR(MATCH('Faults data'!F1387,Lists!$C$11:$C$14,0),0)</f>
        <v>0</v>
      </c>
      <c r="D1387" s="216">
        <f>VALUE('Faults data'!I1387)</f>
        <v>0</v>
      </c>
      <c r="E1387" s="224">
        <f t="shared" si="177"/>
        <v>0</v>
      </c>
      <c r="F1387" s="224">
        <f>'Faults data'!M1387</f>
        <v>0</v>
      </c>
      <c r="G1387" s="224" t="str">
        <f>IF('Faults data'!N1387=$G$17,$G$17,".")</f>
        <v>.</v>
      </c>
      <c r="H1387" s="224" t="str">
        <f>IF(ISNUMBER('Faults data'!L1387),'Faults data'!L1387,".")</f>
        <v>.</v>
      </c>
      <c r="I1387" s="224">
        <f>IF('Faults data'!S1387=Lists!$F$11,0,1)</f>
        <v>1</v>
      </c>
      <c r="J1387" s="240" t="str">
        <f t="shared" si="172"/>
        <v>.</v>
      </c>
      <c r="K1387" s="241"/>
      <c r="L1387" s="230" t="str">
        <f t="shared" si="173"/>
        <v>.</v>
      </c>
      <c r="M1387" s="231" t="str">
        <f t="shared" si="174"/>
        <v>.</v>
      </c>
      <c r="N1387" s="231" t="str">
        <f t="shared" si="175"/>
        <v>.</v>
      </c>
      <c r="O1387" s="231" t="str">
        <f t="shared" si="176"/>
        <v>.</v>
      </c>
      <c r="P1387" s="232" t="str">
        <f t="shared" si="178"/>
        <v>.</v>
      </c>
      <c r="Q1387" s="233" t="str">
        <f t="shared" si="179"/>
        <v>.</v>
      </c>
      <c r="R1387" s="140"/>
      <c r="S1387" s="140"/>
      <c r="T1387" s="140"/>
      <c r="U1387" s="140"/>
      <c r="V1387" s="140"/>
      <c r="W1387" s="140"/>
      <c r="X1387" s="140"/>
      <c r="Y1387" s="140"/>
      <c r="Z1387" s="140"/>
      <c r="AA1387" s="140"/>
      <c r="AB1387" s="140"/>
      <c r="AC1387" s="140"/>
      <c r="AD1387" s="140"/>
      <c r="AE1387" s="140"/>
      <c r="AF1387" s="140"/>
      <c r="AG1387" s="140"/>
      <c r="AH1387" s="140"/>
      <c r="AI1387" s="140"/>
      <c r="AJ1387" s="140"/>
      <c r="AK1387" s="140"/>
      <c r="AL1387" s="140"/>
      <c r="AM1387" s="140"/>
      <c r="AN1387" s="140"/>
      <c r="AO1387" s="140"/>
      <c r="AP1387" s="140"/>
      <c r="AQ1387" s="140"/>
      <c r="AR1387" s="140"/>
      <c r="AS1387" s="140"/>
      <c r="AT1387" s="140"/>
      <c r="AU1387" s="140"/>
      <c r="AV1387" s="140"/>
      <c r="AW1387" s="140"/>
      <c r="AX1387" s="140"/>
      <c r="AY1387" s="140"/>
      <c r="AZ1387" s="140"/>
      <c r="BA1387" s="140"/>
      <c r="BB1387" s="140"/>
      <c r="BC1387" s="140"/>
      <c r="BD1387" s="140"/>
      <c r="BE1387" s="140"/>
    </row>
    <row r="1388" spans="1:57" outlineLevel="1" x14ac:dyDescent="0.2">
      <c r="A1388" s="234">
        <f>'Faults data'!A1388</f>
        <v>1371</v>
      </c>
      <c r="B1388" s="320">
        <f>'Faults data'!B1388</f>
        <v>0</v>
      </c>
      <c r="C1388" s="223">
        <f>IFERROR(MATCH('Faults data'!F1388,Lists!$C$11:$C$14,0),0)</f>
        <v>0</v>
      </c>
      <c r="D1388" s="216">
        <f>VALUE('Faults data'!I1388)</f>
        <v>0</v>
      </c>
      <c r="E1388" s="224">
        <f t="shared" si="177"/>
        <v>0</v>
      </c>
      <c r="F1388" s="224">
        <f>'Faults data'!M1388</f>
        <v>0</v>
      </c>
      <c r="G1388" s="224" t="str">
        <f>IF('Faults data'!N1388=$G$17,$G$17,".")</f>
        <v>.</v>
      </c>
      <c r="H1388" s="224" t="str">
        <f>IF(ISNUMBER('Faults data'!L1388),'Faults data'!L1388,".")</f>
        <v>.</v>
      </c>
      <c r="I1388" s="224">
        <f>IF('Faults data'!S1388=Lists!$F$11,0,1)</f>
        <v>1</v>
      </c>
      <c r="J1388" s="240" t="str">
        <f t="shared" si="172"/>
        <v>.</v>
      </c>
      <c r="K1388" s="241"/>
      <c r="L1388" s="230" t="str">
        <f t="shared" si="173"/>
        <v>.</v>
      </c>
      <c r="M1388" s="231" t="str">
        <f t="shared" si="174"/>
        <v>.</v>
      </c>
      <c r="N1388" s="231" t="str">
        <f t="shared" si="175"/>
        <v>.</v>
      </c>
      <c r="O1388" s="231" t="str">
        <f t="shared" si="176"/>
        <v>.</v>
      </c>
      <c r="P1388" s="232" t="str">
        <f t="shared" si="178"/>
        <v>.</v>
      </c>
      <c r="Q1388" s="233" t="str">
        <f t="shared" si="179"/>
        <v>.</v>
      </c>
      <c r="R1388" s="140"/>
      <c r="S1388" s="140"/>
      <c r="T1388" s="140"/>
      <c r="U1388" s="140"/>
      <c r="V1388" s="140"/>
      <c r="W1388" s="140"/>
      <c r="X1388" s="140"/>
      <c r="Y1388" s="140"/>
      <c r="Z1388" s="140"/>
      <c r="AA1388" s="140"/>
      <c r="AB1388" s="140"/>
      <c r="AC1388" s="140"/>
      <c r="AD1388" s="140"/>
      <c r="AE1388" s="140"/>
      <c r="AF1388" s="140"/>
      <c r="AG1388" s="140"/>
      <c r="AH1388" s="140"/>
      <c r="AI1388" s="140"/>
      <c r="AJ1388" s="140"/>
      <c r="AK1388" s="140"/>
      <c r="AL1388" s="140"/>
      <c r="AM1388" s="140"/>
      <c r="AN1388" s="140"/>
      <c r="AO1388" s="140"/>
      <c r="AP1388" s="140"/>
      <c r="AQ1388" s="140"/>
      <c r="AR1388" s="140"/>
      <c r="AS1388" s="140"/>
      <c r="AT1388" s="140"/>
      <c r="AU1388" s="140"/>
      <c r="AV1388" s="140"/>
      <c r="AW1388" s="140"/>
      <c r="AX1388" s="140"/>
      <c r="AY1388" s="140"/>
      <c r="AZ1388" s="140"/>
      <c r="BA1388" s="140"/>
      <c r="BB1388" s="140"/>
      <c r="BC1388" s="140"/>
      <c r="BD1388" s="140"/>
      <c r="BE1388" s="140"/>
    </row>
    <row r="1389" spans="1:57" outlineLevel="1" x14ac:dyDescent="0.2">
      <c r="A1389" s="234">
        <f>'Faults data'!A1389</f>
        <v>1372</v>
      </c>
      <c r="B1389" s="320">
        <f>'Faults data'!B1389</f>
        <v>0</v>
      </c>
      <c r="C1389" s="223">
        <f>IFERROR(MATCH('Faults data'!F1389,Lists!$C$11:$C$14,0),0)</f>
        <v>0</v>
      </c>
      <c r="D1389" s="216">
        <f>VALUE('Faults data'!I1389)</f>
        <v>0</v>
      </c>
      <c r="E1389" s="224">
        <f t="shared" si="177"/>
        <v>0</v>
      </c>
      <c r="F1389" s="224">
        <f>'Faults data'!M1389</f>
        <v>0</v>
      </c>
      <c r="G1389" s="224" t="str">
        <f>IF('Faults data'!N1389=$G$17,$G$17,".")</f>
        <v>.</v>
      </c>
      <c r="H1389" s="224" t="str">
        <f>IF(ISNUMBER('Faults data'!L1389),'Faults data'!L1389,".")</f>
        <v>.</v>
      </c>
      <c r="I1389" s="224">
        <f>IF('Faults data'!S1389=Lists!$F$11,0,1)</f>
        <v>1</v>
      </c>
      <c r="J1389" s="240" t="str">
        <f t="shared" si="172"/>
        <v>.</v>
      </c>
      <c r="K1389" s="241"/>
      <c r="L1389" s="230" t="str">
        <f t="shared" si="173"/>
        <v>.</v>
      </c>
      <c r="M1389" s="231" t="str">
        <f t="shared" si="174"/>
        <v>.</v>
      </c>
      <c r="N1389" s="231" t="str">
        <f t="shared" si="175"/>
        <v>.</v>
      </c>
      <c r="O1389" s="231" t="str">
        <f t="shared" si="176"/>
        <v>.</v>
      </c>
      <c r="P1389" s="232" t="str">
        <f t="shared" si="178"/>
        <v>.</v>
      </c>
      <c r="Q1389" s="233" t="str">
        <f t="shared" si="179"/>
        <v>.</v>
      </c>
      <c r="R1389" s="140"/>
      <c r="S1389" s="140"/>
      <c r="T1389" s="140"/>
      <c r="U1389" s="140"/>
      <c r="V1389" s="140"/>
      <c r="W1389" s="140"/>
      <c r="X1389" s="140"/>
      <c r="Y1389" s="140"/>
      <c r="Z1389" s="140"/>
      <c r="AA1389" s="140"/>
      <c r="AB1389" s="140"/>
      <c r="AC1389" s="140"/>
      <c r="AD1389" s="140"/>
      <c r="AE1389" s="140"/>
      <c r="AF1389" s="140"/>
      <c r="AG1389" s="140"/>
      <c r="AH1389" s="140"/>
      <c r="AI1389" s="140"/>
      <c r="AJ1389" s="140"/>
      <c r="AK1389" s="140"/>
      <c r="AL1389" s="140"/>
      <c r="AM1389" s="140"/>
      <c r="AN1389" s="140"/>
      <c r="AO1389" s="140"/>
      <c r="AP1389" s="140"/>
      <c r="AQ1389" s="140"/>
      <c r="AR1389" s="140"/>
      <c r="AS1389" s="140"/>
      <c r="AT1389" s="140"/>
      <c r="AU1389" s="140"/>
      <c r="AV1389" s="140"/>
      <c r="AW1389" s="140"/>
      <c r="AX1389" s="140"/>
      <c r="AY1389" s="140"/>
      <c r="AZ1389" s="140"/>
      <c r="BA1389" s="140"/>
      <c r="BB1389" s="140"/>
      <c r="BC1389" s="140"/>
      <c r="BD1389" s="140"/>
      <c r="BE1389" s="140"/>
    </row>
    <row r="1390" spans="1:57" outlineLevel="1" x14ac:dyDescent="0.2">
      <c r="A1390" s="234">
        <f>'Faults data'!A1390</f>
        <v>1373</v>
      </c>
      <c r="B1390" s="320">
        <f>'Faults data'!B1390</f>
        <v>0</v>
      </c>
      <c r="C1390" s="223">
        <f>IFERROR(MATCH('Faults data'!F1390,Lists!$C$11:$C$14,0),0)</f>
        <v>0</v>
      </c>
      <c r="D1390" s="216">
        <f>VALUE('Faults data'!I1390)</f>
        <v>0</v>
      </c>
      <c r="E1390" s="224">
        <f t="shared" si="177"/>
        <v>0</v>
      </c>
      <c r="F1390" s="224">
        <f>'Faults data'!M1390</f>
        <v>0</v>
      </c>
      <c r="G1390" s="224" t="str">
        <f>IF('Faults data'!N1390=$G$17,$G$17,".")</f>
        <v>.</v>
      </c>
      <c r="H1390" s="224" t="str">
        <f>IF(ISNUMBER('Faults data'!L1390),'Faults data'!L1390,".")</f>
        <v>.</v>
      </c>
      <c r="I1390" s="224">
        <f>IF('Faults data'!S1390=Lists!$F$11,0,1)</f>
        <v>1</v>
      </c>
      <c r="J1390" s="240" t="str">
        <f t="shared" si="172"/>
        <v>.</v>
      </c>
      <c r="K1390" s="241"/>
      <c r="L1390" s="230" t="str">
        <f t="shared" si="173"/>
        <v>.</v>
      </c>
      <c r="M1390" s="231" t="str">
        <f t="shared" si="174"/>
        <v>.</v>
      </c>
      <c r="N1390" s="231" t="str">
        <f t="shared" si="175"/>
        <v>.</v>
      </c>
      <c r="O1390" s="231" t="str">
        <f t="shared" si="176"/>
        <v>.</v>
      </c>
      <c r="P1390" s="232" t="str">
        <f t="shared" si="178"/>
        <v>.</v>
      </c>
      <c r="Q1390" s="233" t="str">
        <f t="shared" si="179"/>
        <v>.</v>
      </c>
      <c r="R1390" s="140"/>
      <c r="S1390" s="140"/>
      <c r="T1390" s="140"/>
      <c r="U1390" s="140"/>
      <c r="V1390" s="140"/>
      <c r="W1390" s="140"/>
      <c r="X1390" s="140"/>
      <c r="Y1390" s="140"/>
      <c r="Z1390" s="140"/>
      <c r="AA1390" s="140"/>
      <c r="AB1390" s="140"/>
      <c r="AC1390" s="140"/>
      <c r="AD1390" s="140"/>
      <c r="AE1390" s="140"/>
      <c r="AF1390" s="140"/>
      <c r="AG1390" s="140"/>
      <c r="AH1390" s="140"/>
      <c r="AI1390" s="140"/>
      <c r="AJ1390" s="140"/>
      <c r="AK1390" s="140"/>
      <c r="AL1390" s="140"/>
      <c r="AM1390" s="140"/>
      <c r="AN1390" s="140"/>
      <c r="AO1390" s="140"/>
      <c r="AP1390" s="140"/>
      <c r="AQ1390" s="140"/>
      <c r="AR1390" s="140"/>
      <c r="AS1390" s="140"/>
      <c r="AT1390" s="140"/>
      <c r="AU1390" s="140"/>
      <c r="AV1390" s="140"/>
      <c r="AW1390" s="140"/>
      <c r="AX1390" s="140"/>
      <c r="AY1390" s="140"/>
      <c r="AZ1390" s="140"/>
      <c r="BA1390" s="140"/>
      <c r="BB1390" s="140"/>
      <c r="BC1390" s="140"/>
      <c r="BD1390" s="140"/>
      <c r="BE1390" s="140"/>
    </row>
    <row r="1391" spans="1:57" outlineLevel="1" x14ac:dyDescent="0.2">
      <c r="A1391" s="234">
        <f>'Faults data'!A1391</f>
        <v>1374</v>
      </c>
      <c r="B1391" s="320">
        <f>'Faults data'!B1391</f>
        <v>0</v>
      </c>
      <c r="C1391" s="223">
        <f>IFERROR(MATCH('Faults data'!F1391,Lists!$C$11:$C$14,0),0)</f>
        <v>0</v>
      </c>
      <c r="D1391" s="216">
        <f>VALUE('Faults data'!I1391)</f>
        <v>0</v>
      </c>
      <c r="E1391" s="224">
        <f t="shared" si="177"/>
        <v>0</v>
      </c>
      <c r="F1391" s="224">
        <f>'Faults data'!M1391</f>
        <v>0</v>
      </c>
      <c r="G1391" s="224" t="str">
        <f>IF('Faults data'!N1391=$G$17,$G$17,".")</f>
        <v>.</v>
      </c>
      <c r="H1391" s="224" t="str">
        <f>IF(ISNUMBER('Faults data'!L1391),'Faults data'!L1391,".")</f>
        <v>.</v>
      </c>
      <c r="I1391" s="224">
        <f>IF('Faults data'!S1391=Lists!$F$11,0,1)</f>
        <v>1</v>
      </c>
      <c r="J1391" s="240" t="str">
        <f t="shared" si="172"/>
        <v>.</v>
      </c>
      <c r="K1391" s="241"/>
      <c r="L1391" s="230" t="str">
        <f t="shared" si="173"/>
        <v>.</v>
      </c>
      <c r="M1391" s="231" t="str">
        <f t="shared" si="174"/>
        <v>.</v>
      </c>
      <c r="N1391" s="231" t="str">
        <f t="shared" si="175"/>
        <v>.</v>
      </c>
      <c r="O1391" s="231" t="str">
        <f t="shared" si="176"/>
        <v>.</v>
      </c>
      <c r="P1391" s="232" t="str">
        <f t="shared" si="178"/>
        <v>.</v>
      </c>
      <c r="Q1391" s="233" t="str">
        <f t="shared" si="179"/>
        <v>.</v>
      </c>
      <c r="R1391" s="140"/>
      <c r="S1391" s="140"/>
      <c r="T1391" s="140"/>
      <c r="U1391" s="140"/>
      <c r="V1391" s="140"/>
      <c r="W1391" s="140"/>
      <c r="X1391" s="140"/>
      <c r="Y1391" s="140"/>
      <c r="Z1391" s="140"/>
      <c r="AA1391" s="140"/>
      <c r="AB1391" s="140"/>
      <c r="AC1391" s="140"/>
      <c r="AD1391" s="140"/>
      <c r="AE1391" s="140"/>
      <c r="AF1391" s="140"/>
      <c r="AG1391" s="140"/>
      <c r="AH1391" s="140"/>
      <c r="AI1391" s="140"/>
      <c r="AJ1391" s="140"/>
      <c r="AK1391" s="140"/>
      <c r="AL1391" s="140"/>
      <c r="AM1391" s="140"/>
      <c r="AN1391" s="140"/>
      <c r="AO1391" s="140"/>
      <c r="AP1391" s="140"/>
      <c r="AQ1391" s="140"/>
      <c r="AR1391" s="140"/>
      <c r="AS1391" s="140"/>
      <c r="AT1391" s="140"/>
      <c r="AU1391" s="140"/>
      <c r="AV1391" s="140"/>
      <c r="AW1391" s="140"/>
      <c r="AX1391" s="140"/>
      <c r="AY1391" s="140"/>
      <c r="AZ1391" s="140"/>
      <c r="BA1391" s="140"/>
      <c r="BB1391" s="140"/>
      <c r="BC1391" s="140"/>
      <c r="BD1391" s="140"/>
      <c r="BE1391" s="140"/>
    </row>
    <row r="1392" spans="1:57" outlineLevel="1" x14ac:dyDescent="0.2">
      <c r="A1392" s="234">
        <f>'Faults data'!A1392</f>
        <v>1375</v>
      </c>
      <c r="B1392" s="320">
        <f>'Faults data'!B1392</f>
        <v>0</v>
      </c>
      <c r="C1392" s="223">
        <f>IFERROR(MATCH('Faults data'!F1392,Lists!$C$11:$C$14,0),0)</f>
        <v>0</v>
      </c>
      <c r="D1392" s="216">
        <f>VALUE('Faults data'!I1392)</f>
        <v>0</v>
      </c>
      <c r="E1392" s="224">
        <f t="shared" si="177"/>
        <v>0</v>
      </c>
      <c r="F1392" s="224">
        <f>'Faults data'!M1392</f>
        <v>0</v>
      </c>
      <c r="G1392" s="224" t="str">
        <f>IF('Faults data'!N1392=$G$17,$G$17,".")</f>
        <v>.</v>
      </c>
      <c r="H1392" s="224" t="str">
        <f>IF(ISNUMBER('Faults data'!L1392),'Faults data'!L1392,".")</f>
        <v>.</v>
      </c>
      <c r="I1392" s="224">
        <f>IF('Faults data'!S1392=Lists!$F$11,0,1)</f>
        <v>1</v>
      </c>
      <c r="J1392" s="240" t="str">
        <f t="shared" si="172"/>
        <v>.</v>
      </c>
      <c r="K1392" s="241"/>
      <c r="L1392" s="230" t="str">
        <f t="shared" si="173"/>
        <v>.</v>
      </c>
      <c r="M1392" s="231" t="str">
        <f t="shared" si="174"/>
        <v>.</v>
      </c>
      <c r="N1392" s="231" t="str">
        <f t="shared" si="175"/>
        <v>.</v>
      </c>
      <c r="O1392" s="231" t="str">
        <f t="shared" si="176"/>
        <v>.</v>
      </c>
      <c r="P1392" s="232" t="str">
        <f t="shared" si="178"/>
        <v>.</v>
      </c>
      <c r="Q1392" s="233" t="str">
        <f t="shared" si="179"/>
        <v>.</v>
      </c>
      <c r="R1392" s="140"/>
      <c r="S1392" s="140"/>
      <c r="T1392" s="140"/>
      <c r="U1392" s="140"/>
      <c r="V1392" s="140"/>
      <c r="W1392" s="140"/>
      <c r="X1392" s="140"/>
      <c r="Y1392" s="140"/>
      <c r="Z1392" s="140"/>
      <c r="AA1392" s="140"/>
      <c r="AB1392" s="140"/>
      <c r="AC1392" s="140"/>
      <c r="AD1392" s="140"/>
      <c r="AE1392" s="140"/>
      <c r="AF1392" s="140"/>
      <c r="AG1392" s="140"/>
      <c r="AH1392" s="140"/>
      <c r="AI1392" s="140"/>
      <c r="AJ1392" s="140"/>
      <c r="AK1392" s="140"/>
      <c r="AL1392" s="140"/>
      <c r="AM1392" s="140"/>
      <c r="AN1392" s="140"/>
      <c r="AO1392" s="140"/>
      <c r="AP1392" s="140"/>
      <c r="AQ1392" s="140"/>
      <c r="AR1392" s="140"/>
      <c r="AS1392" s="140"/>
      <c r="AT1392" s="140"/>
      <c r="AU1392" s="140"/>
      <c r="AV1392" s="140"/>
      <c r="AW1392" s="140"/>
      <c r="AX1392" s="140"/>
      <c r="AY1392" s="140"/>
      <c r="AZ1392" s="140"/>
      <c r="BA1392" s="140"/>
      <c r="BB1392" s="140"/>
      <c r="BC1392" s="140"/>
      <c r="BD1392" s="140"/>
      <c r="BE1392" s="140"/>
    </row>
    <row r="1393" spans="1:57" outlineLevel="1" x14ac:dyDescent="0.2">
      <c r="A1393" s="234">
        <f>'Faults data'!A1393</f>
        <v>1376</v>
      </c>
      <c r="B1393" s="320">
        <f>'Faults data'!B1393</f>
        <v>0</v>
      </c>
      <c r="C1393" s="223">
        <f>IFERROR(MATCH('Faults data'!F1393,Lists!$C$11:$C$14,0),0)</f>
        <v>0</v>
      </c>
      <c r="D1393" s="216">
        <f>VALUE('Faults data'!I1393)</f>
        <v>0</v>
      </c>
      <c r="E1393" s="224">
        <f t="shared" si="177"/>
        <v>0</v>
      </c>
      <c r="F1393" s="224">
        <f>'Faults data'!M1393</f>
        <v>0</v>
      </c>
      <c r="G1393" s="224" t="str">
        <f>IF('Faults data'!N1393=$G$17,$G$17,".")</f>
        <v>.</v>
      </c>
      <c r="H1393" s="224" t="str">
        <f>IF(ISNUMBER('Faults data'!L1393),'Faults data'!L1393,".")</f>
        <v>.</v>
      </c>
      <c r="I1393" s="224">
        <f>IF('Faults data'!S1393=Lists!$F$11,0,1)</f>
        <v>1</v>
      </c>
      <c r="J1393" s="240" t="str">
        <f t="shared" si="172"/>
        <v>.</v>
      </c>
      <c r="K1393" s="241"/>
      <c r="L1393" s="230" t="str">
        <f t="shared" si="173"/>
        <v>.</v>
      </c>
      <c r="M1393" s="231" t="str">
        <f t="shared" si="174"/>
        <v>.</v>
      </c>
      <c r="N1393" s="231" t="str">
        <f t="shared" si="175"/>
        <v>.</v>
      </c>
      <c r="O1393" s="231" t="str">
        <f t="shared" si="176"/>
        <v>.</v>
      </c>
      <c r="P1393" s="232" t="str">
        <f t="shared" si="178"/>
        <v>.</v>
      </c>
      <c r="Q1393" s="233" t="str">
        <f t="shared" si="179"/>
        <v>.</v>
      </c>
      <c r="R1393" s="140"/>
      <c r="S1393" s="140"/>
      <c r="T1393" s="140"/>
      <c r="U1393" s="140"/>
      <c r="V1393" s="140"/>
      <c r="W1393" s="140"/>
      <c r="X1393" s="140"/>
      <c r="Y1393" s="140"/>
      <c r="Z1393" s="140"/>
      <c r="AA1393" s="140"/>
      <c r="AB1393" s="140"/>
      <c r="AC1393" s="140"/>
      <c r="AD1393" s="140"/>
      <c r="AE1393" s="140"/>
      <c r="AF1393" s="140"/>
      <c r="AG1393" s="140"/>
      <c r="AH1393" s="140"/>
      <c r="AI1393" s="140"/>
      <c r="AJ1393" s="140"/>
      <c r="AK1393" s="140"/>
      <c r="AL1393" s="140"/>
      <c r="AM1393" s="140"/>
      <c r="AN1393" s="140"/>
      <c r="AO1393" s="140"/>
      <c r="AP1393" s="140"/>
      <c r="AQ1393" s="140"/>
      <c r="AR1393" s="140"/>
      <c r="AS1393" s="140"/>
      <c r="AT1393" s="140"/>
      <c r="AU1393" s="140"/>
      <c r="AV1393" s="140"/>
      <c r="AW1393" s="140"/>
      <c r="AX1393" s="140"/>
      <c r="AY1393" s="140"/>
      <c r="AZ1393" s="140"/>
      <c r="BA1393" s="140"/>
      <c r="BB1393" s="140"/>
      <c r="BC1393" s="140"/>
      <c r="BD1393" s="140"/>
      <c r="BE1393" s="140"/>
    </row>
    <row r="1394" spans="1:57" outlineLevel="1" x14ac:dyDescent="0.2">
      <c r="A1394" s="234">
        <f>'Faults data'!A1394</f>
        <v>1377</v>
      </c>
      <c r="B1394" s="320">
        <f>'Faults data'!B1394</f>
        <v>0</v>
      </c>
      <c r="C1394" s="223">
        <f>IFERROR(MATCH('Faults data'!F1394,Lists!$C$11:$C$14,0),0)</f>
        <v>0</v>
      </c>
      <c r="D1394" s="216">
        <f>VALUE('Faults data'!I1394)</f>
        <v>0</v>
      </c>
      <c r="E1394" s="224">
        <f t="shared" si="177"/>
        <v>0</v>
      </c>
      <c r="F1394" s="224">
        <f>'Faults data'!M1394</f>
        <v>0</v>
      </c>
      <c r="G1394" s="224" t="str">
        <f>IF('Faults data'!N1394=$G$17,$G$17,".")</f>
        <v>.</v>
      </c>
      <c r="H1394" s="224" t="str">
        <f>IF(ISNUMBER('Faults data'!L1394),'Faults data'!L1394,".")</f>
        <v>.</v>
      </c>
      <c r="I1394" s="224">
        <f>IF('Faults data'!S1394=Lists!$F$11,0,1)</f>
        <v>1</v>
      </c>
      <c r="J1394" s="240" t="str">
        <f t="shared" si="172"/>
        <v>.</v>
      </c>
      <c r="K1394" s="241"/>
      <c r="L1394" s="230" t="str">
        <f t="shared" si="173"/>
        <v>.</v>
      </c>
      <c r="M1394" s="231" t="str">
        <f t="shared" si="174"/>
        <v>.</v>
      </c>
      <c r="N1394" s="231" t="str">
        <f t="shared" si="175"/>
        <v>.</v>
      </c>
      <c r="O1394" s="231" t="str">
        <f t="shared" si="176"/>
        <v>.</v>
      </c>
      <c r="P1394" s="232" t="str">
        <f t="shared" si="178"/>
        <v>.</v>
      </c>
      <c r="Q1394" s="233" t="str">
        <f t="shared" si="179"/>
        <v>.</v>
      </c>
      <c r="R1394" s="140"/>
      <c r="S1394" s="140"/>
      <c r="T1394" s="140"/>
      <c r="U1394" s="140"/>
      <c r="V1394" s="140"/>
      <c r="W1394" s="140"/>
      <c r="X1394" s="140"/>
      <c r="Y1394" s="140"/>
      <c r="Z1394" s="140"/>
      <c r="AA1394" s="140"/>
      <c r="AB1394" s="140"/>
      <c r="AC1394" s="140"/>
      <c r="AD1394" s="140"/>
      <c r="AE1394" s="140"/>
      <c r="AF1394" s="140"/>
      <c r="AG1394" s="140"/>
      <c r="AH1394" s="140"/>
      <c r="AI1394" s="140"/>
      <c r="AJ1394" s="140"/>
      <c r="AK1394" s="140"/>
      <c r="AL1394" s="140"/>
      <c r="AM1394" s="140"/>
      <c r="AN1394" s="140"/>
      <c r="AO1394" s="140"/>
      <c r="AP1394" s="140"/>
      <c r="AQ1394" s="140"/>
      <c r="AR1394" s="140"/>
      <c r="AS1394" s="140"/>
      <c r="AT1394" s="140"/>
      <c r="AU1394" s="140"/>
      <c r="AV1394" s="140"/>
      <c r="AW1394" s="140"/>
      <c r="AX1394" s="140"/>
      <c r="AY1394" s="140"/>
      <c r="AZ1394" s="140"/>
      <c r="BA1394" s="140"/>
      <c r="BB1394" s="140"/>
      <c r="BC1394" s="140"/>
      <c r="BD1394" s="140"/>
      <c r="BE1394" s="140"/>
    </row>
    <row r="1395" spans="1:57" outlineLevel="1" x14ac:dyDescent="0.2">
      <c r="A1395" s="234">
        <f>'Faults data'!A1395</f>
        <v>1378</v>
      </c>
      <c r="B1395" s="320">
        <f>'Faults data'!B1395</f>
        <v>0</v>
      </c>
      <c r="C1395" s="223">
        <f>IFERROR(MATCH('Faults data'!F1395,Lists!$C$11:$C$14,0),0)</f>
        <v>0</v>
      </c>
      <c r="D1395" s="216">
        <f>VALUE('Faults data'!I1395)</f>
        <v>0</v>
      </c>
      <c r="E1395" s="224">
        <f t="shared" si="177"/>
        <v>0</v>
      </c>
      <c r="F1395" s="224">
        <f>'Faults data'!M1395</f>
        <v>0</v>
      </c>
      <c r="G1395" s="224" t="str">
        <f>IF('Faults data'!N1395=$G$17,$G$17,".")</f>
        <v>.</v>
      </c>
      <c r="H1395" s="224" t="str">
        <f>IF(ISNUMBER('Faults data'!L1395),'Faults data'!L1395,".")</f>
        <v>.</v>
      </c>
      <c r="I1395" s="224">
        <f>IF('Faults data'!S1395=Lists!$F$11,0,1)</f>
        <v>1</v>
      </c>
      <c r="J1395" s="240" t="str">
        <f t="shared" si="172"/>
        <v>.</v>
      </c>
      <c r="K1395" s="241"/>
      <c r="L1395" s="230" t="str">
        <f t="shared" si="173"/>
        <v>.</v>
      </c>
      <c r="M1395" s="231" t="str">
        <f t="shared" si="174"/>
        <v>.</v>
      </c>
      <c r="N1395" s="231" t="str">
        <f t="shared" si="175"/>
        <v>.</v>
      </c>
      <c r="O1395" s="231" t="str">
        <f t="shared" si="176"/>
        <v>.</v>
      </c>
      <c r="P1395" s="232" t="str">
        <f t="shared" si="178"/>
        <v>.</v>
      </c>
      <c r="Q1395" s="233" t="str">
        <f t="shared" si="179"/>
        <v>.</v>
      </c>
      <c r="R1395" s="140"/>
      <c r="S1395" s="140"/>
      <c r="T1395" s="140"/>
      <c r="U1395" s="140"/>
      <c r="V1395" s="140"/>
      <c r="W1395" s="140"/>
      <c r="X1395" s="140"/>
      <c r="Y1395" s="140"/>
      <c r="Z1395" s="140"/>
      <c r="AA1395" s="140"/>
      <c r="AB1395" s="140"/>
      <c r="AC1395" s="140"/>
      <c r="AD1395" s="140"/>
      <c r="AE1395" s="140"/>
      <c r="AF1395" s="140"/>
      <c r="AG1395" s="140"/>
      <c r="AH1395" s="140"/>
      <c r="AI1395" s="140"/>
      <c r="AJ1395" s="140"/>
      <c r="AK1395" s="140"/>
      <c r="AL1395" s="140"/>
      <c r="AM1395" s="140"/>
      <c r="AN1395" s="140"/>
      <c r="AO1395" s="140"/>
      <c r="AP1395" s="140"/>
      <c r="AQ1395" s="140"/>
      <c r="AR1395" s="140"/>
      <c r="AS1395" s="140"/>
      <c r="AT1395" s="140"/>
      <c r="AU1395" s="140"/>
      <c r="AV1395" s="140"/>
      <c r="AW1395" s="140"/>
      <c r="AX1395" s="140"/>
      <c r="AY1395" s="140"/>
      <c r="AZ1395" s="140"/>
      <c r="BA1395" s="140"/>
      <c r="BB1395" s="140"/>
      <c r="BC1395" s="140"/>
      <c r="BD1395" s="140"/>
      <c r="BE1395" s="140"/>
    </row>
    <row r="1396" spans="1:57" outlineLevel="1" x14ac:dyDescent="0.2">
      <c r="A1396" s="234">
        <f>'Faults data'!A1396</f>
        <v>1379</v>
      </c>
      <c r="B1396" s="320">
        <f>'Faults data'!B1396</f>
        <v>0</v>
      </c>
      <c r="C1396" s="223">
        <f>IFERROR(MATCH('Faults data'!F1396,Lists!$C$11:$C$14,0),0)</f>
        <v>0</v>
      </c>
      <c r="D1396" s="216">
        <f>VALUE('Faults data'!I1396)</f>
        <v>0</v>
      </c>
      <c r="E1396" s="224">
        <f t="shared" si="177"/>
        <v>0</v>
      </c>
      <c r="F1396" s="224">
        <f>'Faults data'!M1396</f>
        <v>0</v>
      </c>
      <c r="G1396" s="224" t="str">
        <f>IF('Faults data'!N1396=$G$17,$G$17,".")</f>
        <v>.</v>
      </c>
      <c r="H1396" s="224" t="str">
        <f>IF(ISNUMBER('Faults data'!L1396),'Faults data'!L1396,".")</f>
        <v>.</v>
      </c>
      <c r="I1396" s="224">
        <f>IF('Faults data'!S1396=Lists!$F$11,0,1)</f>
        <v>1</v>
      </c>
      <c r="J1396" s="240" t="str">
        <f t="shared" si="172"/>
        <v>.</v>
      </c>
      <c r="K1396" s="241"/>
      <c r="L1396" s="230" t="str">
        <f t="shared" si="173"/>
        <v>.</v>
      </c>
      <c r="M1396" s="231" t="str">
        <f t="shared" si="174"/>
        <v>.</v>
      </c>
      <c r="N1396" s="231" t="str">
        <f t="shared" si="175"/>
        <v>.</v>
      </c>
      <c r="O1396" s="231" t="str">
        <f t="shared" si="176"/>
        <v>.</v>
      </c>
      <c r="P1396" s="232" t="str">
        <f t="shared" si="178"/>
        <v>.</v>
      </c>
      <c r="Q1396" s="233" t="str">
        <f t="shared" si="179"/>
        <v>.</v>
      </c>
      <c r="R1396" s="140"/>
      <c r="S1396" s="140"/>
      <c r="T1396" s="140"/>
      <c r="U1396" s="140"/>
      <c r="V1396" s="140"/>
      <c r="W1396" s="140"/>
      <c r="X1396" s="140"/>
      <c r="Y1396" s="140"/>
      <c r="Z1396" s="140"/>
      <c r="AA1396" s="140"/>
      <c r="AB1396" s="140"/>
      <c r="AC1396" s="140"/>
      <c r="AD1396" s="140"/>
      <c r="AE1396" s="140"/>
      <c r="AF1396" s="140"/>
      <c r="AG1396" s="140"/>
      <c r="AH1396" s="140"/>
      <c r="AI1396" s="140"/>
      <c r="AJ1396" s="140"/>
      <c r="AK1396" s="140"/>
      <c r="AL1396" s="140"/>
      <c r="AM1396" s="140"/>
      <c r="AN1396" s="140"/>
      <c r="AO1396" s="140"/>
      <c r="AP1396" s="140"/>
      <c r="AQ1396" s="140"/>
      <c r="AR1396" s="140"/>
      <c r="AS1396" s="140"/>
      <c r="AT1396" s="140"/>
      <c r="AU1396" s="140"/>
      <c r="AV1396" s="140"/>
      <c r="AW1396" s="140"/>
      <c r="AX1396" s="140"/>
      <c r="AY1396" s="140"/>
      <c r="AZ1396" s="140"/>
      <c r="BA1396" s="140"/>
      <c r="BB1396" s="140"/>
      <c r="BC1396" s="140"/>
      <c r="BD1396" s="140"/>
      <c r="BE1396" s="140"/>
    </row>
    <row r="1397" spans="1:57" outlineLevel="1" x14ac:dyDescent="0.2">
      <c r="A1397" s="234">
        <f>'Faults data'!A1397</f>
        <v>1380</v>
      </c>
      <c r="B1397" s="320">
        <f>'Faults data'!B1397</f>
        <v>0</v>
      </c>
      <c r="C1397" s="223">
        <f>IFERROR(MATCH('Faults data'!F1397,Lists!$C$11:$C$14,0),0)</f>
        <v>0</v>
      </c>
      <c r="D1397" s="216">
        <f>VALUE('Faults data'!I1397)</f>
        <v>0</v>
      </c>
      <c r="E1397" s="224">
        <f t="shared" si="177"/>
        <v>0</v>
      </c>
      <c r="F1397" s="224">
        <f>'Faults data'!M1397</f>
        <v>0</v>
      </c>
      <c r="G1397" s="224" t="str">
        <f>IF('Faults data'!N1397=$G$17,$G$17,".")</f>
        <v>.</v>
      </c>
      <c r="H1397" s="224" t="str">
        <f>IF(ISNUMBER('Faults data'!L1397),'Faults data'!L1397,".")</f>
        <v>.</v>
      </c>
      <c r="I1397" s="224">
        <f>IF('Faults data'!S1397=Lists!$F$11,0,1)</f>
        <v>1</v>
      </c>
      <c r="J1397" s="240" t="str">
        <f t="shared" si="172"/>
        <v>.</v>
      </c>
      <c r="K1397" s="241"/>
      <c r="L1397" s="230" t="str">
        <f t="shared" si="173"/>
        <v>.</v>
      </c>
      <c r="M1397" s="231" t="str">
        <f t="shared" si="174"/>
        <v>.</v>
      </c>
      <c r="N1397" s="231" t="str">
        <f t="shared" si="175"/>
        <v>.</v>
      </c>
      <c r="O1397" s="231" t="str">
        <f t="shared" si="176"/>
        <v>.</v>
      </c>
      <c r="P1397" s="232" t="str">
        <f t="shared" si="178"/>
        <v>.</v>
      </c>
      <c r="Q1397" s="233" t="str">
        <f t="shared" si="179"/>
        <v>.</v>
      </c>
      <c r="R1397" s="140"/>
      <c r="S1397" s="140"/>
      <c r="T1397" s="140"/>
      <c r="U1397" s="140"/>
      <c r="V1397" s="140"/>
      <c r="W1397" s="140"/>
      <c r="X1397" s="140"/>
      <c r="Y1397" s="140"/>
      <c r="Z1397" s="140"/>
      <c r="AA1397" s="140"/>
      <c r="AB1397" s="140"/>
      <c r="AC1397" s="140"/>
      <c r="AD1397" s="140"/>
      <c r="AE1397" s="140"/>
      <c r="AF1397" s="140"/>
      <c r="AG1397" s="140"/>
      <c r="AH1397" s="140"/>
      <c r="AI1397" s="140"/>
      <c r="AJ1397" s="140"/>
      <c r="AK1397" s="140"/>
      <c r="AL1397" s="140"/>
      <c r="AM1397" s="140"/>
      <c r="AN1397" s="140"/>
      <c r="AO1397" s="140"/>
      <c r="AP1397" s="140"/>
      <c r="AQ1397" s="140"/>
      <c r="AR1397" s="140"/>
      <c r="AS1397" s="140"/>
      <c r="AT1397" s="140"/>
      <c r="AU1397" s="140"/>
      <c r="AV1397" s="140"/>
      <c r="AW1397" s="140"/>
      <c r="AX1397" s="140"/>
      <c r="AY1397" s="140"/>
      <c r="AZ1397" s="140"/>
      <c r="BA1397" s="140"/>
      <c r="BB1397" s="140"/>
      <c r="BC1397" s="140"/>
      <c r="BD1397" s="140"/>
      <c r="BE1397" s="140"/>
    </row>
    <row r="1398" spans="1:57" outlineLevel="1" x14ac:dyDescent="0.2">
      <c r="A1398" s="234">
        <f>'Faults data'!A1398</f>
        <v>1381</v>
      </c>
      <c r="B1398" s="320">
        <f>'Faults data'!B1398</f>
        <v>0</v>
      </c>
      <c r="C1398" s="223">
        <f>IFERROR(MATCH('Faults data'!F1398,Lists!$C$11:$C$14,0),0)</f>
        <v>0</v>
      </c>
      <c r="D1398" s="216">
        <f>VALUE('Faults data'!I1398)</f>
        <v>0</v>
      </c>
      <c r="E1398" s="224">
        <f t="shared" si="177"/>
        <v>0</v>
      </c>
      <c r="F1398" s="224">
        <f>'Faults data'!M1398</f>
        <v>0</v>
      </c>
      <c r="G1398" s="224" t="str">
        <f>IF('Faults data'!N1398=$G$17,$G$17,".")</f>
        <v>.</v>
      </c>
      <c r="H1398" s="224" t="str">
        <f>IF(ISNUMBER('Faults data'!L1398),'Faults data'!L1398,".")</f>
        <v>.</v>
      </c>
      <c r="I1398" s="224">
        <f>IF('Faults data'!S1398=Lists!$F$11,0,1)</f>
        <v>1</v>
      </c>
      <c r="J1398" s="240" t="str">
        <f t="shared" si="172"/>
        <v>.</v>
      </c>
      <c r="K1398" s="241"/>
      <c r="L1398" s="230" t="str">
        <f t="shared" si="173"/>
        <v>.</v>
      </c>
      <c r="M1398" s="231" t="str">
        <f t="shared" si="174"/>
        <v>.</v>
      </c>
      <c r="N1398" s="231" t="str">
        <f t="shared" si="175"/>
        <v>.</v>
      </c>
      <c r="O1398" s="231" t="str">
        <f t="shared" si="176"/>
        <v>.</v>
      </c>
      <c r="P1398" s="232" t="str">
        <f t="shared" si="178"/>
        <v>.</v>
      </c>
      <c r="Q1398" s="233" t="str">
        <f t="shared" si="179"/>
        <v>.</v>
      </c>
      <c r="R1398" s="140"/>
      <c r="S1398" s="140"/>
      <c r="T1398" s="140"/>
      <c r="U1398" s="140"/>
      <c r="V1398" s="140"/>
      <c r="W1398" s="140"/>
      <c r="X1398" s="140"/>
      <c r="Y1398" s="140"/>
      <c r="Z1398" s="140"/>
      <c r="AA1398" s="140"/>
      <c r="AB1398" s="140"/>
      <c r="AC1398" s="140"/>
      <c r="AD1398" s="140"/>
      <c r="AE1398" s="140"/>
      <c r="AF1398" s="140"/>
      <c r="AG1398" s="140"/>
      <c r="AH1398" s="140"/>
      <c r="AI1398" s="140"/>
      <c r="AJ1398" s="140"/>
      <c r="AK1398" s="140"/>
      <c r="AL1398" s="140"/>
      <c r="AM1398" s="140"/>
      <c r="AN1398" s="140"/>
      <c r="AO1398" s="140"/>
      <c r="AP1398" s="140"/>
      <c r="AQ1398" s="140"/>
      <c r="AR1398" s="140"/>
      <c r="AS1398" s="140"/>
      <c r="AT1398" s="140"/>
      <c r="AU1398" s="140"/>
      <c r="AV1398" s="140"/>
      <c r="AW1398" s="140"/>
      <c r="AX1398" s="140"/>
      <c r="AY1398" s="140"/>
      <c r="AZ1398" s="140"/>
      <c r="BA1398" s="140"/>
      <c r="BB1398" s="140"/>
      <c r="BC1398" s="140"/>
      <c r="BD1398" s="140"/>
      <c r="BE1398" s="140"/>
    </row>
    <row r="1399" spans="1:57" outlineLevel="1" x14ac:dyDescent="0.2">
      <c r="A1399" s="234">
        <f>'Faults data'!A1399</f>
        <v>1382</v>
      </c>
      <c r="B1399" s="320">
        <f>'Faults data'!B1399</f>
        <v>0</v>
      </c>
      <c r="C1399" s="223">
        <f>IFERROR(MATCH('Faults data'!F1399,Lists!$C$11:$C$14,0),0)</f>
        <v>0</v>
      </c>
      <c r="D1399" s="216">
        <f>VALUE('Faults data'!I1399)</f>
        <v>0</v>
      </c>
      <c r="E1399" s="224">
        <f t="shared" si="177"/>
        <v>0</v>
      </c>
      <c r="F1399" s="224">
        <f>'Faults data'!M1399</f>
        <v>0</v>
      </c>
      <c r="G1399" s="224" t="str">
        <f>IF('Faults data'!N1399=$G$17,$G$17,".")</f>
        <v>.</v>
      </c>
      <c r="H1399" s="224" t="str">
        <f>IF(ISNUMBER('Faults data'!L1399),'Faults data'!L1399,".")</f>
        <v>.</v>
      </c>
      <c r="I1399" s="224">
        <f>IF('Faults data'!S1399=Lists!$F$11,0,1)</f>
        <v>1</v>
      </c>
      <c r="J1399" s="240" t="str">
        <f t="shared" si="172"/>
        <v>.</v>
      </c>
      <c r="K1399" s="241"/>
      <c r="L1399" s="230" t="str">
        <f t="shared" si="173"/>
        <v>.</v>
      </c>
      <c r="M1399" s="231" t="str">
        <f t="shared" si="174"/>
        <v>.</v>
      </c>
      <c r="N1399" s="231" t="str">
        <f t="shared" si="175"/>
        <v>.</v>
      </c>
      <c r="O1399" s="231" t="str">
        <f t="shared" si="176"/>
        <v>.</v>
      </c>
      <c r="P1399" s="232" t="str">
        <f t="shared" si="178"/>
        <v>.</v>
      </c>
      <c r="Q1399" s="233" t="str">
        <f t="shared" si="179"/>
        <v>.</v>
      </c>
      <c r="R1399" s="140"/>
      <c r="S1399" s="140"/>
      <c r="T1399" s="140"/>
      <c r="U1399" s="140"/>
      <c r="V1399" s="140"/>
      <c r="W1399" s="140"/>
      <c r="X1399" s="140"/>
      <c r="Y1399" s="140"/>
      <c r="Z1399" s="140"/>
      <c r="AA1399" s="140"/>
      <c r="AB1399" s="140"/>
      <c r="AC1399" s="140"/>
      <c r="AD1399" s="140"/>
      <c r="AE1399" s="140"/>
      <c r="AF1399" s="140"/>
      <c r="AG1399" s="140"/>
      <c r="AH1399" s="140"/>
      <c r="AI1399" s="140"/>
      <c r="AJ1399" s="140"/>
      <c r="AK1399" s="140"/>
      <c r="AL1399" s="140"/>
      <c r="AM1399" s="140"/>
      <c r="AN1399" s="140"/>
      <c r="AO1399" s="140"/>
      <c r="AP1399" s="140"/>
      <c r="AQ1399" s="140"/>
      <c r="AR1399" s="140"/>
      <c r="AS1399" s="140"/>
      <c r="AT1399" s="140"/>
      <c r="AU1399" s="140"/>
      <c r="AV1399" s="140"/>
      <c r="AW1399" s="140"/>
      <c r="AX1399" s="140"/>
      <c r="AY1399" s="140"/>
      <c r="AZ1399" s="140"/>
      <c r="BA1399" s="140"/>
      <c r="BB1399" s="140"/>
      <c r="BC1399" s="140"/>
      <c r="BD1399" s="140"/>
      <c r="BE1399" s="140"/>
    </row>
    <row r="1400" spans="1:57" outlineLevel="1" x14ac:dyDescent="0.2">
      <c r="A1400" s="234">
        <f>'Faults data'!A1400</f>
        <v>1383</v>
      </c>
      <c r="B1400" s="320">
        <f>'Faults data'!B1400</f>
        <v>0</v>
      </c>
      <c r="C1400" s="223">
        <f>IFERROR(MATCH('Faults data'!F1400,Lists!$C$11:$C$14,0),0)</f>
        <v>0</v>
      </c>
      <c r="D1400" s="216">
        <f>VALUE('Faults data'!I1400)</f>
        <v>0</v>
      </c>
      <c r="E1400" s="224">
        <f t="shared" si="177"/>
        <v>0</v>
      </c>
      <c r="F1400" s="224">
        <f>'Faults data'!M1400</f>
        <v>0</v>
      </c>
      <c r="G1400" s="224" t="str">
        <f>IF('Faults data'!N1400=$G$17,$G$17,".")</f>
        <v>.</v>
      </c>
      <c r="H1400" s="224" t="str">
        <f>IF(ISNUMBER('Faults data'!L1400),'Faults data'!L1400,".")</f>
        <v>.</v>
      </c>
      <c r="I1400" s="224">
        <f>IF('Faults data'!S1400=Lists!$F$11,0,1)</f>
        <v>1</v>
      </c>
      <c r="J1400" s="240" t="str">
        <f t="shared" si="172"/>
        <v>.</v>
      </c>
      <c r="K1400" s="241"/>
      <c r="L1400" s="230" t="str">
        <f t="shared" si="173"/>
        <v>.</v>
      </c>
      <c r="M1400" s="231" t="str">
        <f t="shared" si="174"/>
        <v>.</v>
      </c>
      <c r="N1400" s="231" t="str">
        <f t="shared" si="175"/>
        <v>.</v>
      </c>
      <c r="O1400" s="231" t="str">
        <f t="shared" si="176"/>
        <v>.</v>
      </c>
      <c r="P1400" s="232" t="str">
        <f t="shared" si="178"/>
        <v>.</v>
      </c>
      <c r="Q1400" s="233" t="str">
        <f t="shared" si="179"/>
        <v>.</v>
      </c>
      <c r="R1400" s="140"/>
      <c r="S1400" s="140"/>
      <c r="T1400" s="140"/>
      <c r="U1400" s="140"/>
      <c r="V1400" s="140"/>
      <c r="W1400" s="140"/>
      <c r="X1400" s="140"/>
      <c r="Y1400" s="140"/>
      <c r="Z1400" s="140"/>
      <c r="AA1400" s="140"/>
      <c r="AB1400" s="140"/>
      <c r="AC1400" s="140"/>
      <c r="AD1400" s="140"/>
      <c r="AE1400" s="140"/>
      <c r="AF1400" s="140"/>
      <c r="AG1400" s="140"/>
      <c r="AH1400" s="140"/>
      <c r="AI1400" s="140"/>
      <c r="AJ1400" s="140"/>
      <c r="AK1400" s="140"/>
      <c r="AL1400" s="140"/>
      <c r="AM1400" s="140"/>
      <c r="AN1400" s="140"/>
      <c r="AO1400" s="140"/>
      <c r="AP1400" s="140"/>
      <c r="AQ1400" s="140"/>
      <c r="AR1400" s="140"/>
      <c r="AS1400" s="140"/>
      <c r="AT1400" s="140"/>
      <c r="AU1400" s="140"/>
      <c r="AV1400" s="140"/>
      <c r="AW1400" s="140"/>
      <c r="AX1400" s="140"/>
      <c r="AY1400" s="140"/>
      <c r="AZ1400" s="140"/>
      <c r="BA1400" s="140"/>
      <c r="BB1400" s="140"/>
      <c r="BC1400" s="140"/>
      <c r="BD1400" s="140"/>
      <c r="BE1400" s="140"/>
    </row>
    <row r="1401" spans="1:57" outlineLevel="1" x14ac:dyDescent="0.2">
      <c r="A1401" s="234">
        <f>'Faults data'!A1401</f>
        <v>1384</v>
      </c>
      <c r="B1401" s="320">
        <f>'Faults data'!B1401</f>
        <v>0</v>
      </c>
      <c r="C1401" s="223">
        <f>IFERROR(MATCH('Faults data'!F1401,Lists!$C$11:$C$14,0),0)</f>
        <v>0</v>
      </c>
      <c r="D1401" s="216">
        <f>VALUE('Faults data'!I1401)</f>
        <v>0</v>
      </c>
      <c r="E1401" s="224">
        <f t="shared" si="177"/>
        <v>0</v>
      </c>
      <c r="F1401" s="224">
        <f>'Faults data'!M1401</f>
        <v>0</v>
      </c>
      <c r="G1401" s="224" t="str">
        <f>IF('Faults data'!N1401=$G$17,$G$17,".")</f>
        <v>.</v>
      </c>
      <c r="H1401" s="224" t="str">
        <f>IF(ISNUMBER('Faults data'!L1401),'Faults data'!L1401,".")</f>
        <v>.</v>
      </c>
      <c r="I1401" s="224">
        <f>IF('Faults data'!S1401=Lists!$F$11,0,1)</f>
        <v>1</v>
      </c>
      <c r="J1401" s="240" t="str">
        <f t="shared" si="172"/>
        <v>.</v>
      </c>
      <c r="K1401" s="241"/>
      <c r="L1401" s="230" t="str">
        <f t="shared" si="173"/>
        <v>.</v>
      </c>
      <c r="M1401" s="231" t="str">
        <f t="shared" si="174"/>
        <v>.</v>
      </c>
      <c r="N1401" s="231" t="str">
        <f t="shared" si="175"/>
        <v>.</v>
      </c>
      <c r="O1401" s="231" t="str">
        <f t="shared" si="176"/>
        <v>.</v>
      </c>
      <c r="P1401" s="232" t="str">
        <f t="shared" si="178"/>
        <v>.</v>
      </c>
      <c r="Q1401" s="233" t="str">
        <f t="shared" si="179"/>
        <v>.</v>
      </c>
      <c r="R1401" s="140"/>
      <c r="S1401" s="140"/>
      <c r="T1401" s="140"/>
      <c r="U1401" s="140"/>
      <c r="V1401" s="140"/>
      <c r="W1401" s="140"/>
      <c r="X1401" s="140"/>
      <c r="Y1401" s="140"/>
      <c r="Z1401" s="140"/>
      <c r="AA1401" s="140"/>
      <c r="AB1401" s="140"/>
      <c r="AC1401" s="140"/>
      <c r="AD1401" s="140"/>
      <c r="AE1401" s="140"/>
      <c r="AF1401" s="140"/>
      <c r="AG1401" s="140"/>
      <c r="AH1401" s="140"/>
      <c r="AI1401" s="140"/>
      <c r="AJ1401" s="140"/>
      <c r="AK1401" s="140"/>
      <c r="AL1401" s="140"/>
      <c r="AM1401" s="140"/>
      <c r="AN1401" s="140"/>
      <c r="AO1401" s="140"/>
      <c r="AP1401" s="140"/>
      <c r="AQ1401" s="140"/>
      <c r="AR1401" s="140"/>
      <c r="AS1401" s="140"/>
      <c r="AT1401" s="140"/>
      <c r="AU1401" s="140"/>
      <c r="AV1401" s="140"/>
      <c r="AW1401" s="140"/>
      <c r="AX1401" s="140"/>
      <c r="AY1401" s="140"/>
      <c r="AZ1401" s="140"/>
      <c r="BA1401" s="140"/>
      <c r="BB1401" s="140"/>
      <c r="BC1401" s="140"/>
      <c r="BD1401" s="140"/>
      <c r="BE1401" s="140"/>
    </row>
    <row r="1402" spans="1:57" outlineLevel="1" x14ac:dyDescent="0.2">
      <c r="A1402" s="234">
        <f>'Faults data'!A1402</f>
        <v>1385</v>
      </c>
      <c r="B1402" s="320">
        <f>'Faults data'!B1402</f>
        <v>0</v>
      </c>
      <c r="C1402" s="223">
        <f>IFERROR(MATCH('Faults data'!F1402,Lists!$C$11:$C$14,0),0)</f>
        <v>0</v>
      </c>
      <c r="D1402" s="216">
        <f>VALUE('Faults data'!I1402)</f>
        <v>0</v>
      </c>
      <c r="E1402" s="224">
        <f t="shared" si="177"/>
        <v>0</v>
      </c>
      <c r="F1402" s="224">
        <f>'Faults data'!M1402</f>
        <v>0</v>
      </c>
      <c r="G1402" s="224" t="str">
        <f>IF('Faults data'!N1402=$G$17,$G$17,".")</f>
        <v>.</v>
      </c>
      <c r="H1402" s="224" t="str">
        <f>IF(ISNUMBER('Faults data'!L1402),'Faults data'!L1402,".")</f>
        <v>.</v>
      </c>
      <c r="I1402" s="224">
        <f>IF('Faults data'!S1402=Lists!$F$11,0,1)</f>
        <v>1</v>
      </c>
      <c r="J1402" s="240" t="str">
        <f t="shared" si="172"/>
        <v>.</v>
      </c>
      <c r="K1402" s="241"/>
      <c r="L1402" s="230" t="str">
        <f t="shared" si="173"/>
        <v>.</v>
      </c>
      <c r="M1402" s="231" t="str">
        <f t="shared" si="174"/>
        <v>.</v>
      </c>
      <c r="N1402" s="231" t="str">
        <f t="shared" si="175"/>
        <v>.</v>
      </c>
      <c r="O1402" s="231" t="str">
        <f t="shared" si="176"/>
        <v>.</v>
      </c>
      <c r="P1402" s="232" t="str">
        <f t="shared" si="178"/>
        <v>.</v>
      </c>
      <c r="Q1402" s="233" t="str">
        <f t="shared" si="179"/>
        <v>.</v>
      </c>
      <c r="R1402" s="140"/>
      <c r="S1402" s="140"/>
      <c r="T1402" s="140"/>
      <c r="U1402" s="140"/>
      <c r="V1402" s="140"/>
      <c r="W1402" s="140"/>
      <c r="X1402" s="140"/>
      <c r="Y1402" s="140"/>
      <c r="Z1402" s="140"/>
      <c r="AA1402" s="140"/>
      <c r="AB1402" s="140"/>
      <c r="AC1402" s="140"/>
      <c r="AD1402" s="140"/>
      <c r="AE1402" s="140"/>
      <c r="AF1402" s="140"/>
      <c r="AG1402" s="140"/>
      <c r="AH1402" s="140"/>
      <c r="AI1402" s="140"/>
      <c r="AJ1402" s="140"/>
      <c r="AK1402" s="140"/>
      <c r="AL1402" s="140"/>
      <c r="AM1402" s="140"/>
      <c r="AN1402" s="140"/>
      <c r="AO1402" s="140"/>
      <c r="AP1402" s="140"/>
      <c r="AQ1402" s="140"/>
      <c r="AR1402" s="140"/>
      <c r="AS1402" s="140"/>
      <c r="AT1402" s="140"/>
      <c r="AU1402" s="140"/>
      <c r="AV1402" s="140"/>
      <c r="AW1402" s="140"/>
      <c r="AX1402" s="140"/>
      <c r="AY1402" s="140"/>
      <c r="AZ1402" s="140"/>
      <c r="BA1402" s="140"/>
      <c r="BB1402" s="140"/>
      <c r="BC1402" s="140"/>
      <c r="BD1402" s="140"/>
      <c r="BE1402" s="140"/>
    </row>
    <row r="1403" spans="1:57" outlineLevel="1" x14ac:dyDescent="0.2">
      <c r="A1403" s="234">
        <f>'Faults data'!A1403</f>
        <v>1386</v>
      </c>
      <c r="B1403" s="320">
        <f>'Faults data'!B1403</f>
        <v>0</v>
      </c>
      <c r="C1403" s="223">
        <f>IFERROR(MATCH('Faults data'!F1403,Lists!$C$11:$C$14,0),0)</f>
        <v>0</v>
      </c>
      <c r="D1403" s="216">
        <f>VALUE('Faults data'!I1403)</f>
        <v>0</v>
      </c>
      <c r="E1403" s="224">
        <f t="shared" si="177"/>
        <v>0</v>
      </c>
      <c r="F1403" s="224">
        <f>'Faults data'!M1403</f>
        <v>0</v>
      </c>
      <c r="G1403" s="224" t="str">
        <f>IF('Faults data'!N1403=$G$17,$G$17,".")</f>
        <v>.</v>
      </c>
      <c r="H1403" s="224" t="str">
        <f>IF(ISNUMBER('Faults data'!L1403),'Faults data'!L1403,".")</f>
        <v>.</v>
      </c>
      <c r="I1403" s="224">
        <f>IF('Faults data'!S1403=Lists!$F$11,0,1)</f>
        <v>1</v>
      </c>
      <c r="J1403" s="240" t="str">
        <f t="shared" si="172"/>
        <v>.</v>
      </c>
      <c r="K1403" s="241"/>
      <c r="L1403" s="230" t="str">
        <f t="shared" si="173"/>
        <v>.</v>
      </c>
      <c r="M1403" s="231" t="str">
        <f t="shared" si="174"/>
        <v>.</v>
      </c>
      <c r="N1403" s="231" t="str">
        <f t="shared" si="175"/>
        <v>.</v>
      </c>
      <c r="O1403" s="231" t="str">
        <f t="shared" si="176"/>
        <v>.</v>
      </c>
      <c r="P1403" s="232" t="str">
        <f t="shared" si="178"/>
        <v>.</v>
      </c>
      <c r="Q1403" s="233" t="str">
        <f t="shared" si="179"/>
        <v>.</v>
      </c>
      <c r="R1403" s="140"/>
      <c r="S1403" s="140"/>
      <c r="T1403" s="140"/>
      <c r="U1403" s="140"/>
      <c r="V1403" s="140"/>
      <c r="W1403" s="140"/>
      <c r="X1403" s="140"/>
      <c r="Y1403" s="140"/>
      <c r="Z1403" s="140"/>
      <c r="AA1403" s="140"/>
      <c r="AB1403" s="140"/>
      <c r="AC1403" s="140"/>
      <c r="AD1403" s="140"/>
      <c r="AE1403" s="140"/>
      <c r="AF1403" s="140"/>
      <c r="AG1403" s="140"/>
      <c r="AH1403" s="140"/>
      <c r="AI1403" s="140"/>
      <c r="AJ1403" s="140"/>
      <c r="AK1403" s="140"/>
      <c r="AL1403" s="140"/>
      <c r="AM1403" s="140"/>
      <c r="AN1403" s="140"/>
      <c r="AO1403" s="140"/>
      <c r="AP1403" s="140"/>
      <c r="AQ1403" s="140"/>
      <c r="AR1403" s="140"/>
      <c r="AS1403" s="140"/>
      <c r="AT1403" s="140"/>
      <c r="AU1403" s="140"/>
      <c r="AV1403" s="140"/>
      <c r="AW1403" s="140"/>
      <c r="AX1403" s="140"/>
      <c r="AY1403" s="140"/>
      <c r="AZ1403" s="140"/>
      <c r="BA1403" s="140"/>
      <c r="BB1403" s="140"/>
      <c r="BC1403" s="140"/>
      <c r="BD1403" s="140"/>
      <c r="BE1403" s="140"/>
    </row>
    <row r="1404" spans="1:57" outlineLevel="1" x14ac:dyDescent="0.2">
      <c r="A1404" s="234">
        <f>'Faults data'!A1404</f>
        <v>1387</v>
      </c>
      <c r="B1404" s="320">
        <f>'Faults data'!B1404</f>
        <v>0</v>
      </c>
      <c r="C1404" s="223">
        <f>IFERROR(MATCH('Faults data'!F1404,Lists!$C$11:$C$14,0),0)</f>
        <v>0</v>
      </c>
      <c r="D1404" s="216">
        <f>VALUE('Faults data'!I1404)</f>
        <v>0</v>
      </c>
      <c r="E1404" s="224">
        <f t="shared" si="177"/>
        <v>0</v>
      </c>
      <c r="F1404" s="224">
        <f>'Faults data'!M1404</f>
        <v>0</v>
      </c>
      <c r="G1404" s="224" t="str">
        <f>IF('Faults data'!N1404=$G$17,$G$17,".")</f>
        <v>.</v>
      </c>
      <c r="H1404" s="224" t="str">
        <f>IF(ISNUMBER('Faults data'!L1404),'Faults data'!L1404,".")</f>
        <v>.</v>
      </c>
      <c r="I1404" s="224">
        <f>IF('Faults data'!S1404=Lists!$F$11,0,1)</f>
        <v>1</v>
      </c>
      <c r="J1404" s="240" t="str">
        <f t="shared" si="172"/>
        <v>.</v>
      </c>
      <c r="K1404" s="241"/>
      <c r="L1404" s="230" t="str">
        <f t="shared" si="173"/>
        <v>.</v>
      </c>
      <c r="M1404" s="231" t="str">
        <f t="shared" si="174"/>
        <v>.</v>
      </c>
      <c r="N1404" s="231" t="str">
        <f t="shared" si="175"/>
        <v>.</v>
      </c>
      <c r="O1404" s="231" t="str">
        <f t="shared" si="176"/>
        <v>.</v>
      </c>
      <c r="P1404" s="232" t="str">
        <f t="shared" si="178"/>
        <v>.</v>
      </c>
      <c r="Q1404" s="233" t="str">
        <f t="shared" si="179"/>
        <v>.</v>
      </c>
      <c r="R1404" s="140"/>
      <c r="S1404" s="140"/>
      <c r="T1404" s="140"/>
      <c r="U1404" s="140"/>
      <c r="V1404" s="140"/>
      <c r="W1404" s="140"/>
      <c r="X1404" s="140"/>
      <c r="Y1404" s="140"/>
      <c r="Z1404" s="140"/>
      <c r="AA1404" s="140"/>
      <c r="AB1404" s="140"/>
      <c r="AC1404" s="140"/>
      <c r="AD1404" s="140"/>
      <c r="AE1404" s="140"/>
      <c r="AF1404" s="140"/>
      <c r="AG1404" s="140"/>
      <c r="AH1404" s="140"/>
      <c r="AI1404" s="140"/>
      <c r="AJ1404" s="140"/>
      <c r="AK1404" s="140"/>
      <c r="AL1404" s="140"/>
      <c r="AM1404" s="140"/>
      <c r="AN1404" s="140"/>
      <c r="AO1404" s="140"/>
      <c r="AP1404" s="140"/>
      <c r="AQ1404" s="140"/>
      <c r="AR1404" s="140"/>
      <c r="AS1404" s="140"/>
      <c r="AT1404" s="140"/>
      <c r="AU1404" s="140"/>
      <c r="AV1404" s="140"/>
      <c r="AW1404" s="140"/>
      <c r="AX1404" s="140"/>
      <c r="AY1404" s="140"/>
      <c r="AZ1404" s="140"/>
      <c r="BA1404" s="140"/>
      <c r="BB1404" s="140"/>
      <c r="BC1404" s="140"/>
      <c r="BD1404" s="140"/>
      <c r="BE1404" s="140"/>
    </row>
    <row r="1405" spans="1:57" outlineLevel="1" x14ac:dyDescent="0.2">
      <c r="A1405" s="234">
        <f>'Faults data'!A1405</f>
        <v>1388</v>
      </c>
      <c r="B1405" s="320">
        <f>'Faults data'!B1405</f>
        <v>0</v>
      </c>
      <c r="C1405" s="223">
        <f>IFERROR(MATCH('Faults data'!F1405,Lists!$C$11:$C$14,0),0)</f>
        <v>0</v>
      </c>
      <c r="D1405" s="216">
        <f>VALUE('Faults data'!I1405)</f>
        <v>0</v>
      </c>
      <c r="E1405" s="224">
        <f t="shared" si="177"/>
        <v>0</v>
      </c>
      <c r="F1405" s="224">
        <f>'Faults data'!M1405</f>
        <v>0</v>
      </c>
      <c r="G1405" s="224" t="str">
        <f>IF('Faults data'!N1405=$G$17,$G$17,".")</f>
        <v>.</v>
      </c>
      <c r="H1405" s="224" t="str">
        <f>IF(ISNUMBER('Faults data'!L1405),'Faults data'!L1405,".")</f>
        <v>.</v>
      </c>
      <c r="I1405" s="224">
        <f>IF('Faults data'!S1405=Lists!$F$11,0,1)</f>
        <v>1</v>
      </c>
      <c r="J1405" s="240" t="str">
        <f t="shared" si="172"/>
        <v>.</v>
      </c>
      <c r="K1405" s="241"/>
      <c r="L1405" s="230" t="str">
        <f t="shared" si="173"/>
        <v>.</v>
      </c>
      <c r="M1405" s="231" t="str">
        <f t="shared" si="174"/>
        <v>.</v>
      </c>
      <c r="N1405" s="231" t="str">
        <f t="shared" si="175"/>
        <v>.</v>
      </c>
      <c r="O1405" s="231" t="str">
        <f t="shared" si="176"/>
        <v>.</v>
      </c>
      <c r="P1405" s="232" t="str">
        <f t="shared" si="178"/>
        <v>.</v>
      </c>
      <c r="Q1405" s="233" t="str">
        <f t="shared" si="179"/>
        <v>.</v>
      </c>
      <c r="R1405" s="140"/>
      <c r="S1405" s="140"/>
      <c r="T1405" s="140"/>
      <c r="U1405" s="140"/>
      <c r="V1405" s="140"/>
      <c r="W1405" s="140"/>
      <c r="X1405" s="140"/>
      <c r="Y1405" s="140"/>
      <c r="Z1405" s="140"/>
      <c r="AA1405" s="140"/>
      <c r="AB1405" s="140"/>
      <c r="AC1405" s="140"/>
      <c r="AD1405" s="140"/>
      <c r="AE1405" s="140"/>
      <c r="AF1405" s="140"/>
      <c r="AG1405" s="140"/>
      <c r="AH1405" s="140"/>
      <c r="AI1405" s="140"/>
      <c r="AJ1405" s="140"/>
      <c r="AK1405" s="140"/>
      <c r="AL1405" s="140"/>
      <c r="AM1405" s="140"/>
      <c r="AN1405" s="140"/>
      <c r="AO1405" s="140"/>
      <c r="AP1405" s="140"/>
      <c r="AQ1405" s="140"/>
      <c r="AR1405" s="140"/>
      <c r="AS1405" s="140"/>
      <c r="AT1405" s="140"/>
      <c r="AU1405" s="140"/>
      <c r="AV1405" s="140"/>
      <c r="AW1405" s="140"/>
      <c r="AX1405" s="140"/>
      <c r="AY1405" s="140"/>
      <c r="AZ1405" s="140"/>
      <c r="BA1405" s="140"/>
      <c r="BB1405" s="140"/>
      <c r="BC1405" s="140"/>
      <c r="BD1405" s="140"/>
      <c r="BE1405" s="140"/>
    </row>
    <row r="1406" spans="1:57" outlineLevel="1" x14ac:dyDescent="0.2">
      <c r="A1406" s="234">
        <f>'Faults data'!A1406</f>
        <v>1389</v>
      </c>
      <c r="B1406" s="320">
        <f>'Faults data'!B1406</f>
        <v>0</v>
      </c>
      <c r="C1406" s="223">
        <f>IFERROR(MATCH('Faults data'!F1406,Lists!$C$11:$C$14,0),0)</f>
        <v>0</v>
      </c>
      <c r="D1406" s="216">
        <f>VALUE('Faults data'!I1406)</f>
        <v>0</v>
      </c>
      <c r="E1406" s="224">
        <f t="shared" si="177"/>
        <v>0</v>
      </c>
      <c r="F1406" s="224">
        <f>'Faults data'!M1406</f>
        <v>0</v>
      </c>
      <c r="G1406" s="224" t="str">
        <f>IF('Faults data'!N1406=$G$17,$G$17,".")</f>
        <v>.</v>
      </c>
      <c r="H1406" s="224" t="str">
        <f>IF(ISNUMBER('Faults data'!L1406),'Faults data'!L1406,".")</f>
        <v>.</v>
      </c>
      <c r="I1406" s="224">
        <f>IF('Faults data'!S1406=Lists!$F$11,0,1)</f>
        <v>1</v>
      </c>
      <c r="J1406" s="240" t="str">
        <f t="shared" si="172"/>
        <v>.</v>
      </c>
      <c r="K1406" s="241"/>
      <c r="L1406" s="230" t="str">
        <f t="shared" si="173"/>
        <v>.</v>
      </c>
      <c r="M1406" s="231" t="str">
        <f t="shared" si="174"/>
        <v>.</v>
      </c>
      <c r="N1406" s="231" t="str">
        <f t="shared" si="175"/>
        <v>.</v>
      </c>
      <c r="O1406" s="231" t="str">
        <f t="shared" si="176"/>
        <v>.</v>
      </c>
      <c r="P1406" s="232" t="str">
        <f t="shared" si="178"/>
        <v>.</v>
      </c>
      <c r="Q1406" s="233" t="str">
        <f t="shared" si="179"/>
        <v>.</v>
      </c>
      <c r="R1406" s="140"/>
      <c r="S1406" s="140"/>
      <c r="T1406" s="140"/>
      <c r="U1406" s="140"/>
      <c r="V1406" s="140"/>
      <c r="W1406" s="140"/>
      <c r="X1406" s="140"/>
      <c r="Y1406" s="140"/>
      <c r="Z1406" s="140"/>
      <c r="AA1406" s="140"/>
      <c r="AB1406" s="140"/>
      <c r="AC1406" s="140"/>
      <c r="AD1406" s="140"/>
      <c r="AE1406" s="140"/>
      <c r="AF1406" s="140"/>
      <c r="AG1406" s="140"/>
      <c r="AH1406" s="140"/>
      <c r="AI1406" s="140"/>
      <c r="AJ1406" s="140"/>
      <c r="AK1406" s="140"/>
      <c r="AL1406" s="140"/>
      <c r="AM1406" s="140"/>
      <c r="AN1406" s="140"/>
      <c r="AO1406" s="140"/>
      <c r="AP1406" s="140"/>
      <c r="AQ1406" s="140"/>
      <c r="AR1406" s="140"/>
      <c r="AS1406" s="140"/>
      <c r="AT1406" s="140"/>
      <c r="AU1406" s="140"/>
      <c r="AV1406" s="140"/>
      <c r="AW1406" s="140"/>
      <c r="AX1406" s="140"/>
      <c r="AY1406" s="140"/>
      <c r="AZ1406" s="140"/>
      <c r="BA1406" s="140"/>
      <c r="BB1406" s="140"/>
      <c r="BC1406" s="140"/>
      <c r="BD1406" s="140"/>
      <c r="BE1406" s="140"/>
    </row>
    <row r="1407" spans="1:57" outlineLevel="1" x14ac:dyDescent="0.2">
      <c r="A1407" s="234">
        <f>'Faults data'!A1407</f>
        <v>1390</v>
      </c>
      <c r="B1407" s="320">
        <f>'Faults data'!B1407</f>
        <v>0</v>
      </c>
      <c r="C1407" s="223">
        <f>IFERROR(MATCH('Faults data'!F1407,Lists!$C$11:$C$14,0),0)</f>
        <v>0</v>
      </c>
      <c r="D1407" s="216">
        <f>VALUE('Faults data'!I1407)</f>
        <v>0</v>
      </c>
      <c r="E1407" s="224">
        <f t="shared" si="177"/>
        <v>0</v>
      </c>
      <c r="F1407" s="224">
        <f>'Faults data'!M1407</f>
        <v>0</v>
      </c>
      <c r="G1407" s="224" t="str">
        <f>IF('Faults data'!N1407=$G$17,$G$17,".")</f>
        <v>.</v>
      </c>
      <c r="H1407" s="224" t="str">
        <f>IF(ISNUMBER('Faults data'!L1407),'Faults data'!L1407,".")</f>
        <v>.</v>
      </c>
      <c r="I1407" s="224">
        <f>IF('Faults data'!S1407=Lists!$F$11,0,1)</f>
        <v>1</v>
      </c>
      <c r="J1407" s="240" t="str">
        <f t="shared" si="172"/>
        <v>.</v>
      </c>
      <c r="K1407" s="241"/>
      <c r="L1407" s="230" t="str">
        <f t="shared" si="173"/>
        <v>.</v>
      </c>
      <c r="M1407" s="231" t="str">
        <f t="shared" si="174"/>
        <v>.</v>
      </c>
      <c r="N1407" s="231" t="str">
        <f t="shared" si="175"/>
        <v>.</v>
      </c>
      <c r="O1407" s="231" t="str">
        <f t="shared" si="176"/>
        <v>.</v>
      </c>
      <c r="P1407" s="232" t="str">
        <f t="shared" si="178"/>
        <v>.</v>
      </c>
      <c r="Q1407" s="233" t="str">
        <f t="shared" si="179"/>
        <v>.</v>
      </c>
      <c r="R1407" s="140"/>
      <c r="S1407" s="140"/>
      <c r="T1407" s="140"/>
      <c r="U1407" s="140"/>
      <c r="V1407" s="140"/>
      <c r="W1407" s="140"/>
      <c r="X1407" s="140"/>
      <c r="Y1407" s="140"/>
      <c r="Z1407" s="140"/>
      <c r="AA1407" s="140"/>
      <c r="AB1407" s="140"/>
      <c r="AC1407" s="140"/>
      <c r="AD1407" s="140"/>
      <c r="AE1407" s="140"/>
      <c r="AF1407" s="140"/>
      <c r="AG1407" s="140"/>
      <c r="AH1407" s="140"/>
      <c r="AI1407" s="140"/>
      <c r="AJ1407" s="140"/>
      <c r="AK1407" s="140"/>
      <c r="AL1407" s="140"/>
      <c r="AM1407" s="140"/>
      <c r="AN1407" s="140"/>
      <c r="AO1407" s="140"/>
      <c r="AP1407" s="140"/>
      <c r="AQ1407" s="140"/>
      <c r="AR1407" s="140"/>
      <c r="AS1407" s="140"/>
      <c r="AT1407" s="140"/>
      <c r="AU1407" s="140"/>
      <c r="AV1407" s="140"/>
      <c r="AW1407" s="140"/>
      <c r="AX1407" s="140"/>
      <c r="AY1407" s="140"/>
      <c r="AZ1407" s="140"/>
      <c r="BA1407" s="140"/>
      <c r="BB1407" s="140"/>
      <c r="BC1407" s="140"/>
      <c r="BD1407" s="140"/>
      <c r="BE1407" s="140"/>
    </row>
    <row r="1408" spans="1:57" outlineLevel="1" x14ac:dyDescent="0.2">
      <c r="A1408" s="234">
        <f>'Faults data'!A1408</f>
        <v>1391</v>
      </c>
      <c r="B1408" s="320">
        <f>'Faults data'!B1408</f>
        <v>0</v>
      </c>
      <c r="C1408" s="223">
        <f>IFERROR(MATCH('Faults data'!F1408,Lists!$C$11:$C$14,0),0)</f>
        <v>0</v>
      </c>
      <c r="D1408" s="216">
        <f>VALUE('Faults data'!I1408)</f>
        <v>0</v>
      </c>
      <c r="E1408" s="224">
        <f t="shared" si="177"/>
        <v>0</v>
      </c>
      <c r="F1408" s="224">
        <f>'Faults data'!M1408</f>
        <v>0</v>
      </c>
      <c r="G1408" s="224" t="str">
        <f>IF('Faults data'!N1408=$G$17,$G$17,".")</f>
        <v>.</v>
      </c>
      <c r="H1408" s="224" t="str">
        <f>IF(ISNUMBER('Faults data'!L1408),'Faults data'!L1408,".")</f>
        <v>.</v>
      </c>
      <c r="I1408" s="224">
        <f>IF('Faults data'!S1408=Lists!$F$11,0,1)</f>
        <v>1</v>
      </c>
      <c r="J1408" s="240" t="str">
        <f t="shared" si="172"/>
        <v>.</v>
      </c>
      <c r="K1408" s="241"/>
      <c r="L1408" s="230" t="str">
        <f t="shared" si="173"/>
        <v>.</v>
      </c>
      <c r="M1408" s="231" t="str">
        <f t="shared" si="174"/>
        <v>.</v>
      </c>
      <c r="N1408" s="231" t="str">
        <f t="shared" si="175"/>
        <v>.</v>
      </c>
      <c r="O1408" s="231" t="str">
        <f t="shared" si="176"/>
        <v>.</v>
      </c>
      <c r="P1408" s="232" t="str">
        <f t="shared" si="178"/>
        <v>.</v>
      </c>
      <c r="Q1408" s="233" t="str">
        <f t="shared" si="179"/>
        <v>.</v>
      </c>
      <c r="R1408" s="140"/>
      <c r="S1408" s="140"/>
      <c r="T1408" s="140"/>
      <c r="U1408" s="140"/>
      <c r="V1408" s="140"/>
      <c r="W1408" s="140"/>
      <c r="X1408" s="140"/>
      <c r="Y1408" s="140"/>
      <c r="Z1408" s="140"/>
      <c r="AA1408" s="140"/>
      <c r="AB1408" s="140"/>
      <c r="AC1408" s="140"/>
      <c r="AD1408" s="140"/>
      <c r="AE1408" s="140"/>
      <c r="AF1408" s="140"/>
      <c r="AG1408" s="140"/>
      <c r="AH1408" s="140"/>
      <c r="AI1408" s="140"/>
      <c r="AJ1408" s="140"/>
      <c r="AK1408" s="140"/>
      <c r="AL1408" s="140"/>
      <c r="AM1408" s="140"/>
      <c r="AN1408" s="140"/>
      <c r="AO1408" s="140"/>
      <c r="AP1408" s="140"/>
      <c r="AQ1408" s="140"/>
      <c r="AR1408" s="140"/>
      <c r="AS1408" s="140"/>
      <c r="AT1408" s="140"/>
      <c r="AU1408" s="140"/>
      <c r="AV1408" s="140"/>
      <c r="AW1408" s="140"/>
      <c r="AX1408" s="140"/>
      <c r="AY1408" s="140"/>
      <c r="AZ1408" s="140"/>
      <c r="BA1408" s="140"/>
      <c r="BB1408" s="140"/>
      <c r="BC1408" s="140"/>
      <c r="BD1408" s="140"/>
      <c r="BE1408" s="140"/>
    </row>
    <row r="1409" spans="1:57" outlineLevel="1" x14ac:dyDescent="0.2">
      <c r="A1409" s="234">
        <f>'Faults data'!A1409</f>
        <v>1392</v>
      </c>
      <c r="B1409" s="320">
        <f>'Faults data'!B1409</f>
        <v>0</v>
      </c>
      <c r="C1409" s="223">
        <f>IFERROR(MATCH('Faults data'!F1409,Lists!$C$11:$C$14,0),0)</f>
        <v>0</v>
      </c>
      <c r="D1409" s="216">
        <f>VALUE('Faults data'!I1409)</f>
        <v>0</v>
      </c>
      <c r="E1409" s="224">
        <f t="shared" si="177"/>
        <v>0</v>
      </c>
      <c r="F1409" s="224">
        <f>'Faults data'!M1409</f>
        <v>0</v>
      </c>
      <c r="G1409" s="224" t="str">
        <f>IF('Faults data'!N1409=$G$17,$G$17,".")</f>
        <v>.</v>
      </c>
      <c r="H1409" s="224" t="str">
        <f>IF(ISNUMBER('Faults data'!L1409),'Faults data'!L1409,".")</f>
        <v>.</v>
      </c>
      <c r="I1409" s="224">
        <f>IF('Faults data'!S1409=Lists!$F$11,0,1)</f>
        <v>1</v>
      </c>
      <c r="J1409" s="240" t="str">
        <f t="shared" si="172"/>
        <v>.</v>
      </c>
      <c r="K1409" s="241"/>
      <c r="L1409" s="230" t="str">
        <f t="shared" si="173"/>
        <v>.</v>
      </c>
      <c r="M1409" s="231" t="str">
        <f t="shared" si="174"/>
        <v>.</v>
      </c>
      <c r="N1409" s="231" t="str">
        <f t="shared" si="175"/>
        <v>.</v>
      </c>
      <c r="O1409" s="231" t="str">
        <f t="shared" si="176"/>
        <v>.</v>
      </c>
      <c r="P1409" s="232" t="str">
        <f t="shared" si="178"/>
        <v>.</v>
      </c>
      <c r="Q1409" s="233" t="str">
        <f t="shared" si="179"/>
        <v>.</v>
      </c>
      <c r="R1409" s="140"/>
      <c r="S1409" s="140"/>
      <c r="T1409" s="140"/>
      <c r="U1409" s="140"/>
      <c r="V1409" s="140"/>
      <c r="W1409" s="140"/>
      <c r="X1409" s="140"/>
      <c r="Y1409" s="140"/>
      <c r="Z1409" s="140"/>
      <c r="AA1409" s="140"/>
      <c r="AB1409" s="140"/>
      <c r="AC1409" s="140"/>
      <c r="AD1409" s="140"/>
      <c r="AE1409" s="140"/>
      <c r="AF1409" s="140"/>
      <c r="AG1409" s="140"/>
      <c r="AH1409" s="140"/>
      <c r="AI1409" s="140"/>
      <c r="AJ1409" s="140"/>
      <c r="AK1409" s="140"/>
      <c r="AL1409" s="140"/>
      <c r="AM1409" s="140"/>
      <c r="AN1409" s="140"/>
      <c r="AO1409" s="140"/>
      <c r="AP1409" s="140"/>
      <c r="AQ1409" s="140"/>
      <c r="AR1409" s="140"/>
      <c r="AS1409" s="140"/>
      <c r="AT1409" s="140"/>
      <c r="AU1409" s="140"/>
      <c r="AV1409" s="140"/>
      <c r="AW1409" s="140"/>
      <c r="AX1409" s="140"/>
      <c r="AY1409" s="140"/>
      <c r="AZ1409" s="140"/>
      <c r="BA1409" s="140"/>
      <c r="BB1409" s="140"/>
      <c r="BC1409" s="140"/>
      <c r="BD1409" s="140"/>
      <c r="BE1409" s="140"/>
    </row>
    <row r="1410" spans="1:57" outlineLevel="1" x14ac:dyDescent="0.2">
      <c r="A1410" s="234">
        <f>'Faults data'!A1410</f>
        <v>1393</v>
      </c>
      <c r="B1410" s="320">
        <f>'Faults data'!B1410</f>
        <v>0</v>
      </c>
      <c r="C1410" s="223">
        <f>IFERROR(MATCH('Faults data'!F1410,Lists!$C$11:$C$14,0),0)</f>
        <v>0</v>
      </c>
      <c r="D1410" s="216">
        <f>VALUE('Faults data'!I1410)</f>
        <v>0</v>
      </c>
      <c r="E1410" s="224">
        <f t="shared" si="177"/>
        <v>0</v>
      </c>
      <c r="F1410" s="224">
        <f>'Faults data'!M1410</f>
        <v>0</v>
      </c>
      <c r="G1410" s="224" t="str">
        <f>IF('Faults data'!N1410=$G$17,$G$17,".")</f>
        <v>.</v>
      </c>
      <c r="H1410" s="224" t="str">
        <f>IF(ISNUMBER('Faults data'!L1410),'Faults data'!L1410,".")</f>
        <v>.</v>
      </c>
      <c r="I1410" s="224">
        <f>IF('Faults data'!S1410=Lists!$F$11,0,1)</f>
        <v>1</v>
      </c>
      <c r="J1410" s="240" t="str">
        <f t="shared" si="172"/>
        <v>.</v>
      </c>
      <c r="K1410" s="241"/>
      <c r="L1410" s="230" t="str">
        <f t="shared" si="173"/>
        <v>.</v>
      </c>
      <c r="M1410" s="231" t="str">
        <f t="shared" si="174"/>
        <v>.</v>
      </c>
      <c r="N1410" s="231" t="str">
        <f t="shared" si="175"/>
        <v>.</v>
      </c>
      <c r="O1410" s="231" t="str">
        <f t="shared" si="176"/>
        <v>.</v>
      </c>
      <c r="P1410" s="232" t="str">
        <f t="shared" si="178"/>
        <v>.</v>
      </c>
      <c r="Q1410" s="233" t="str">
        <f t="shared" si="179"/>
        <v>.</v>
      </c>
      <c r="R1410" s="140"/>
      <c r="S1410" s="140"/>
      <c r="T1410" s="140"/>
      <c r="U1410" s="140"/>
      <c r="V1410" s="140"/>
      <c r="W1410" s="140"/>
      <c r="X1410" s="140"/>
      <c r="Y1410" s="140"/>
      <c r="Z1410" s="140"/>
      <c r="AA1410" s="140"/>
      <c r="AB1410" s="140"/>
      <c r="AC1410" s="140"/>
      <c r="AD1410" s="140"/>
      <c r="AE1410" s="140"/>
      <c r="AF1410" s="140"/>
      <c r="AG1410" s="140"/>
      <c r="AH1410" s="140"/>
      <c r="AI1410" s="140"/>
      <c r="AJ1410" s="140"/>
      <c r="AK1410" s="140"/>
      <c r="AL1410" s="140"/>
      <c r="AM1410" s="140"/>
      <c r="AN1410" s="140"/>
      <c r="AO1410" s="140"/>
      <c r="AP1410" s="140"/>
      <c r="AQ1410" s="140"/>
      <c r="AR1410" s="140"/>
      <c r="AS1410" s="140"/>
      <c r="AT1410" s="140"/>
      <c r="AU1410" s="140"/>
      <c r="AV1410" s="140"/>
      <c r="AW1410" s="140"/>
      <c r="AX1410" s="140"/>
      <c r="AY1410" s="140"/>
      <c r="AZ1410" s="140"/>
      <c r="BA1410" s="140"/>
      <c r="BB1410" s="140"/>
      <c r="BC1410" s="140"/>
      <c r="BD1410" s="140"/>
      <c r="BE1410" s="140"/>
    </row>
    <row r="1411" spans="1:57" outlineLevel="1" x14ac:dyDescent="0.2">
      <c r="A1411" s="234">
        <f>'Faults data'!A1411</f>
        <v>1394</v>
      </c>
      <c r="B1411" s="320">
        <f>'Faults data'!B1411</f>
        <v>0</v>
      </c>
      <c r="C1411" s="223">
        <f>IFERROR(MATCH('Faults data'!F1411,Lists!$C$11:$C$14,0),0)</f>
        <v>0</v>
      </c>
      <c r="D1411" s="216">
        <f>VALUE('Faults data'!I1411)</f>
        <v>0</v>
      </c>
      <c r="E1411" s="224">
        <f t="shared" si="177"/>
        <v>0</v>
      </c>
      <c r="F1411" s="224">
        <f>'Faults data'!M1411</f>
        <v>0</v>
      </c>
      <c r="G1411" s="224" t="str">
        <f>IF('Faults data'!N1411=$G$17,$G$17,".")</f>
        <v>.</v>
      </c>
      <c r="H1411" s="224" t="str">
        <f>IF(ISNUMBER('Faults data'!L1411),'Faults data'!L1411,".")</f>
        <v>.</v>
      </c>
      <c r="I1411" s="224">
        <f>IF('Faults data'!S1411=Lists!$F$11,0,1)</f>
        <v>1</v>
      </c>
      <c r="J1411" s="240" t="str">
        <f t="shared" si="172"/>
        <v>.</v>
      </c>
      <c r="K1411" s="241"/>
      <c r="L1411" s="230" t="str">
        <f t="shared" si="173"/>
        <v>.</v>
      </c>
      <c r="M1411" s="231" t="str">
        <f t="shared" si="174"/>
        <v>.</v>
      </c>
      <c r="N1411" s="231" t="str">
        <f t="shared" si="175"/>
        <v>.</v>
      </c>
      <c r="O1411" s="231" t="str">
        <f t="shared" si="176"/>
        <v>.</v>
      </c>
      <c r="P1411" s="232" t="str">
        <f t="shared" si="178"/>
        <v>.</v>
      </c>
      <c r="Q1411" s="233" t="str">
        <f t="shared" si="179"/>
        <v>.</v>
      </c>
      <c r="R1411" s="140"/>
      <c r="S1411" s="140"/>
      <c r="T1411" s="140"/>
      <c r="U1411" s="140"/>
      <c r="V1411" s="140"/>
      <c r="W1411" s="140"/>
      <c r="X1411" s="140"/>
      <c r="Y1411" s="140"/>
      <c r="Z1411" s="140"/>
      <c r="AA1411" s="140"/>
      <c r="AB1411" s="140"/>
      <c r="AC1411" s="140"/>
      <c r="AD1411" s="140"/>
      <c r="AE1411" s="140"/>
      <c r="AF1411" s="140"/>
      <c r="AG1411" s="140"/>
      <c r="AH1411" s="140"/>
      <c r="AI1411" s="140"/>
      <c r="AJ1411" s="140"/>
      <c r="AK1411" s="140"/>
      <c r="AL1411" s="140"/>
      <c r="AM1411" s="140"/>
      <c r="AN1411" s="140"/>
      <c r="AO1411" s="140"/>
      <c r="AP1411" s="140"/>
      <c r="AQ1411" s="140"/>
      <c r="AR1411" s="140"/>
      <c r="AS1411" s="140"/>
      <c r="AT1411" s="140"/>
      <c r="AU1411" s="140"/>
      <c r="AV1411" s="140"/>
      <c r="AW1411" s="140"/>
      <c r="AX1411" s="140"/>
      <c r="AY1411" s="140"/>
      <c r="AZ1411" s="140"/>
      <c r="BA1411" s="140"/>
      <c r="BB1411" s="140"/>
      <c r="BC1411" s="140"/>
      <c r="BD1411" s="140"/>
      <c r="BE1411" s="140"/>
    </row>
    <row r="1412" spans="1:57" outlineLevel="1" x14ac:dyDescent="0.2">
      <c r="A1412" s="234">
        <f>'Faults data'!A1412</f>
        <v>1395</v>
      </c>
      <c r="B1412" s="320">
        <f>'Faults data'!B1412</f>
        <v>0</v>
      </c>
      <c r="C1412" s="223">
        <f>IFERROR(MATCH('Faults data'!F1412,Lists!$C$11:$C$14,0),0)</f>
        <v>0</v>
      </c>
      <c r="D1412" s="216">
        <f>VALUE('Faults data'!I1412)</f>
        <v>0</v>
      </c>
      <c r="E1412" s="224">
        <f t="shared" si="177"/>
        <v>0</v>
      </c>
      <c r="F1412" s="224">
        <f>'Faults data'!M1412</f>
        <v>0</v>
      </c>
      <c r="G1412" s="224" t="str">
        <f>IF('Faults data'!N1412=$G$17,$G$17,".")</f>
        <v>.</v>
      </c>
      <c r="H1412" s="224" t="str">
        <f>IF(ISNUMBER('Faults data'!L1412),'Faults data'!L1412,".")</f>
        <v>.</v>
      </c>
      <c r="I1412" s="224">
        <f>IF('Faults data'!S1412=Lists!$F$11,0,1)</f>
        <v>1</v>
      </c>
      <c r="J1412" s="240" t="str">
        <f t="shared" si="172"/>
        <v>.</v>
      </c>
      <c r="K1412" s="241"/>
      <c r="L1412" s="230" t="str">
        <f t="shared" si="173"/>
        <v>.</v>
      </c>
      <c r="M1412" s="231" t="str">
        <f t="shared" si="174"/>
        <v>.</v>
      </c>
      <c r="N1412" s="231" t="str">
        <f t="shared" si="175"/>
        <v>.</v>
      </c>
      <c r="O1412" s="231" t="str">
        <f t="shared" si="176"/>
        <v>.</v>
      </c>
      <c r="P1412" s="232" t="str">
        <f t="shared" si="178"/>
        <v>.</v>
      </c>
      <c r="Q1412" s="233" t="str">
        <f t="shared" si="179"/>
        <v>.</v>
      </c>
      <c r="R1412" s="140"/>
      <c r="S1412" s="140"/>
      <c r="T1412" s="140"/>
      <c r="U1412" s="140"/>
      <c r="V1412" s="140"/>
      <c r="W1412" s="140"/>
      <c r="X1412" s="140"/>
      <c r="Y1412" s="140"/>
      <c r="Z1412" s="140"/>
      <c r="AA1412" s="140"/>
      <c r="AB1412" s="140"/>
      <c r="AC1412" s="140"/>
      <c r="AD1412" s="140"/>
      <c r="AE1412" s="140"/>
      <c r="AF1412" s="140"/>
      <c r="AG1412" s="140"/>
      <c r="AH1412" s="140"/>
      <c r="AI1412" s="140"/>
      <c r="AJ1412" s="140"/>
      <c r="AK1412" s="140"/>
      <c r="AL1412" s="140"/>
      <c r="AM1412" s="140"/>
      <c r="AN1412" s="140"/>
      <c r="AO1412" s="140"/>
      <c r="AP1412" s="140"/>
      <c r="AQ1412" s="140"/>
      <c r="AR1412" s="140"/>
      <c r="AS1412" s="140"/>
      <c r="AT1412" s="140"/>
      <c r="AU1412" s="140"/>
      <c r="AV1412" s="140"/>
      <c r="AW1412" s="140"/>
      <c r="AX1412" s="140"/>
      <c r="AY1412" s="140"/>
      <c r="AZ1412" s="140"/>
      <c r="BA1412" s="140"/>
      <c r="BB1412" s="140"/>
      <c r="BC1412" s="140"/>
      <c r="BD1412" s="140"/>
      <c r="BE1412" s="140"/>
    </row>
    <row r="1413" spans="1:57" outlineLevel="1" x14ac:dyDescent="0.2">
      <c r="A1413" s="234">
        <f>'Faults data'!A1413</f>
        <v>1396</v>
      </c>
      <c r="B1413" s="320">
        <f>'Faults data'!B1413</f>
        <v>0</v>
      </c>
      <c r="C1413" s="223">
        <f>IFERROR(MATCH('Faults data'!F1413,Lists!$C$11:$C$14,0),0)</f>
        <v>0</v>
      </c>
      <c r="D1413" s="216">
        <f>VALUE('Faults data'!I1413)</f>
        <v>0</v>
      </c>
      <c r="E1413" s="224">
        <f t="shared" si="177"/>
        <v>0</v>
      </c>
      <c r="F1413" s="224">
        <f>'Faults data'!M1413</f>
        <v>0</v>
      </c>
      <c r="G1413" s="224" t="str">
        <f>IF('Faults data'!N1413=$G$17,$G$17,".")</f>
        <v>.</v>
      </c>
      <c r="H1413" s="224" t="str">
        <f>IF(ISNUMBER('Faults data'!L1413),'Faults data'!L1413,".")</f>
        <v>.</v>
      </c>
      <c r="I1413" s="224">
        <f>IF('Faults data'!S1413=Lists!$F$11,0,1)</f>
        <v>1</v>
      </c>
      <c r="J1413" s="240" t="str">
        <f t="shared" si="172"/>
        <v>.</v>
      </c>
      <c r="K1413" s="241"/>
      <c r="L1413" s="230" t="str">
        <f t="shared" si="173"/>
        <v>.</v>
      </c>
      <c r="M1413" s="231" t="str">
        <f t="shared" si="174"/>
        <v>.</v>
      </c>
      <c r="N1413" s="231" t="str">
        <f t="shared" si="175"/>
        <v>.</v>
      </c>
      <c r="O1413" s="231" t="str">
        <f t="shared" si="176"/>
        <v>.</v>
      </c>
      <c r="P1413" s="232" t="str">
        <f t="shared" si="178"/>
        <v>.</v>
      </c>
      <c r="Q1413" s="233" t="str">
        <f t="shared" si="179"/>
        <v>.</v>
      </c>
      <c r="R1413" s="140"/>
      <c r="S1413" s="140"/>
      <c r="T1413" s="140"/>
      <c r="U1413" s="140"/>
      <c r="V1413" s="140"/>
      <c r="W1413" s="140"/>
      <c r="X1413" s="140"/>
      <c r="Y1413" s="140"/>
      <c r="Z1413" s="140"/>
      <c r="AA1413" s="140"/>
      <c r="AB1413" s="140"/>
      <c r="AC1413" s="140"/>
      <c r="AD1413" s="140"/>
      <c r="AE1413" s="140"/>
      <c r="AF1413" s="140"/>
      <c r="AG1413" s="140"/>
      <c r="AH1413" s="140"/>
      <c r="AI1413" s="140"/>
      <c r="AJ1413" s="140"/>
      <c r="AK1413" s="140"/>
      <c r="AL1413" s="140"/>
      <c r="AM1413" s="140"/>
      <c r="AN1413" s="140"/>
      <c r="AO1413" s="140"/>
      <c r="AP1413" s="140"/>
      <c r="AQ1413" s="140"/>
      <c r="AR1413" s="140"/>
      <c r="AS1413" s="140"/>
      <c r="AT1413" s="140"/>
      <c r="AU1413" s="140"/>
      <c r="AV1413" s="140"/>
      <c r="AW1413" s="140"/>
      <c r="AX1413" s="140"/>
      <c r="AY1413" s="140"/>
      <c r="AZ1413" s="140"/>
      <c r="BA1413" s="140"/>
      <c r="BB1413" s="140"/>
      <c r="BC1413" s="140"/>
      <c r="BD1413" s="140"/>
      <c r="BE1413" s="140"/>
    </row>
    <row r="1414" spans="1:57" outlineLevel="1" x14ac:dyDescent="0.2">
      <c r="A1414" s="234">
        <f>'Faults data'!A1414</f>
        <v>1397</v>
      </c>
      <c r="B1414" s="320">
        <f>'Faults data'!B1414</f>
        <v>0</v>
      </c>
      <c r="C1414" s="223">
        <f>IFERROR(MATCH('Faults data'!F1414,Lists!$C$11:$C$14,0),0)</f>
        <v>0</v>
      </c>
      <c r="D1414" s="216">
        <f>VALUE('Faults data'!I1414)</f>
        <v>0</v>
      </c>
      <c r="E1414" s="224">
        <f t="shared" si="177"/>
        <v>0</v>
      </c>
      <c r="F1414" s="224">
        <f>'Faults data'!M1414</f>
        <v>0</v>
      </c>
      <c r="G1414" s="224" t="str">
        <f>IF('Faults data'!N1414=$G$17,$G$17,".")</f>
        <v>.</v>
      </c>
      <c r="H1414" s="224" t="str">
        <f>IF(ISNUMBER('Faults data'!L1414),'Faults data'!L1414,".")</f>
        <v>.</v>
      </c>
      <c r="I1414" s="224">
        <f>IF('Faults data'!S1414=Lists!$F$11,0,1)</f>
        <v>1</v>
      </c>
      <c r="J1414" s="240" t="str">
        <f t="shared" si="172"/>
        <v>.</v>
      </c>
      <c r="K1414" s="241"/>
      <c r="L1414" s="230" t="str">
        <f t="shared" si="173"/>
        <v>.</v>
      </c>
      <c r="M1414" s="231" t="str">
        <f t="shared" si="174"/>
        <v>.</v>
      </c>
      <c r="N1414" s="231" t="str">
        <f t="shared" si="175"/>
        <v>.</v>
      </c>
      <c r="O1414" s="231" t="str">
        <f t="shared" si="176"/>
        <v>.</v>
      </c>
      <c r="P1414" s="232" t="str">
        <f t="shared" si="178"/>
        <v>.</v>
      </c>
      <c r="Q1414" s="233" t="str">
        <f t="shared" si="179"/>
        <v>.</v>
      </c>
      <c r="R1414" s="140"/>
      <c r="S1414" s="140"/>
      <c r="T1414" s="140"/>
      <c r="U1414" s="140"/>
      <c r="V1414" s="140"/>
      <c r="W1414" s="140"/>
      <c r="X1414" s="140"/>
      <c r="Y1414" s="140"/>
      <c r="Z1414" s="140"/>
      <c r="AA1414" s="140"/>
      <c r="AB1414" s="140"/>
      <c r="AC1414" s="140"/>
      <c r="AD1414" s="140"/>
      <c r="AE1414" s="140"/>
      <c r="AF1414" s="140"/>
      <c r="AG1414" s="140"/>
      <c r="AH1414" s="140"/>
      <c r="AI1414" s="140"/>
      <c r="AJ1414" s="140"/>
      <c r="AK1414" s="140"/>
      <c r="AL1414" s="140"/>
      <c r="AM1414" s="140"/>
      <c r="AN1414" s="140"/>
      <c r="AO1414" s="140"/>
      <c r="AP1414" s="140"/>
      <c r="AQ1414" s="140"/>
      <c r="AR1414" s="140"/>
      <c r="AS1414" s="140"/>
      <c r="AT1414" s="140"/>
      <c r="AU1414" s="140"/>
      <c r="AV1414" s="140"/>
      <c r="AW1414" s="140"/>
      <c r="AX1414" s="140"/>
      <c r="AY1414" s="140"/>
      <c r="AZ1414" s="140"/>
      <c r="BA1414" s="140"/>
      <c r="BB1414" s="140"/>
      <c r="BC1414" s="140"/>
      <c r="BD1414" s="140"/>
      <c r="BE1414" s="140"/>
    </row>
    <row r="1415" spans="1:57" outlineLevel="1" x14ac:dyDescent="0.2">
      <c r="A1415" s="234">
        <f>'Faults data'!A1415</f>
        <v>1398</v>
      </c>
      <c r="B1415" s="320">
        <f>'Faults data'!B1415</f>
        <v>0</v>
      </c>
      <c r="C1415" s="223">
        <f>IFERROR(MATCH('Faults data'!F1415,Lists!$C$11:$C$14,0),0)</f>
        <v>0</v>
      </c>
      <c r="D1415" s="216">
        <f>VALUE('Faults data'!I1415)</f>
        <v>0</v>
      </c>
      <c r="E1415" s="224">
        <f t="shared" si="177"/>
        <v>0</v>
      </c>
      <c r="F1415" s="224">
        <f>'Faults data'!M1415</f>
        <v>0</v>
      </c>
      <c r="G1415" s="224" t="str">
        <f>IF('Faults data'!N1415=$G$17,$G$17,".")</f>
        <v>.</v>
      </c>
      <c r="H1415" s="224" t="str">
        <f>IF(ISNUMBER('Faults data'!L1415),'Faults data'!L1415,".")</f>
        <v>.</v>
      </c>
      <c r="I1415" s="224">
        <f>IF('Faults data'!S1415=Lists!$F$11,0,1)</f>
        <v>1</v>
      </c>
      <c r="J1415" s="240" t="str">
        <f t="shared" si="172"/>
        <v>.</v>
      </c>
      <c r="K1415" s="241"/>
      <c r="L1415" s="230" t="str">
        <f t="shared" si="173"/>
        <v>.</v>
      </c>
      <c r="M1415" s="231" t="str">
        <f t="shared" si="174"/>
        <v>.</v>
      </c>
      <c r="N1415" s="231" t="str">
        <f t="shared" si="175"/>
        <v>.</v>
      </c>
      <c r="O1415" s="231" t="str">
        <f t="shared" si="176"/>
        <v>.</v>
      </c>
      <c r="P1415" s="232" t="str">
        <f t="shared" si="178"/>
        <v>.</v>
      </c>
      <c r="Q1415" s="233" t="str">
        <f t="shared" si="179"/>
        <v>.</v>
      </c>
      <c r="R1415" s="140"/>
      <c r="S1415" s="140"/>
      <c r="T1415" s="140"/>
      <c r="U1415" s="140"/>
      <c r="V1415" s="140"/>
      <c r="W1415" s="140"/>
      <c r="X1415" s="140"/>
      <c r="Y1415" s="140"/>
      <c r="Z1415" s="140"/>
      <c r="AA1415" s="140"/>
      <c r="AB1415" s="140"/>
      <c r="AC1415" s="140"/>
      <c r="AD1415" s="140"/>
      <c r="AE1415" s="140"/>
      <c r="AF1415" s="140"/>
      <c r="AG1415" s="140"/>
      <c r="AH1415" s="140"/>
      <c r="AI1415" s="140"/>
      <c r="AJ1415" s="140"/>
      <c r="AK1415" s="140"/>
      <c r="AL1415" s="140"/>
      <c r="AM1415" s="140"/>
      <c r="AN1415" s="140"/>
      <c r="AO1415" s="140"/>
      <c r="AP1415" s="140"/>
      <c r="AQ1415" s="140"/>
      <c r="AR1415" s="140"/>
      <c r="AS1415" s="140"/>
      <c r="AT1415" s="140"/>
      <c r="AU1415" s="140"/>
      <c r="AV1415" s="140"/>
      <c r="AW1415" s="140"/>
      <c r="AX1415" s="140"/>
      <c r="AY1415" s="140"/>
      <c r="AZ1415" s="140"/>
      <c r="BA1415" s="140"/>
      <c r="BB1415" s="140"/>
      <c r="BC1415" s="140"/>
      <c r="BD1415" s="140"/>
      <c r="BE1415" s="140"/>
    </row>
    <row r="1416" spans="1:57" outlineLevel="1" x14ac:dyDescent="0.2">
      <c r="A1416" s="234">
        <f>'Faults data'!A1416</f>
        <v>1399</v>
      </c>
      <c r="B1416" s="320">
        <f>'Faults data'!B1416</f>
        <v>0</v>
      </c>
      <c r="C1416" s="223">
        <f>IFERROR(MATCH('Faults data'!F1416,Lists!$C$11:$C$14,0),0)</f>
        <v>0</v>
      </c>
      <c r="D1416" s="216">
        <f>VALUE('Faults data'!I1416)</f>
        <v>0</v>
      </c>
      <c r="E1416" s="224">
        <f t="shared" si="177"/>
        <v>0</v>
      </c>
      <c r="F1416" s="224">
        <f>'Faults data'!M1416</f>
        <v>0</v>
      </c>
      <c r="G1416" s="224" t="str">
        <f>IF('Faults data'!N1416=$G$17,$G$17,".")</f>
        <v>.</v>
      </c>
      <c r="H1416" s="224" t="str">
        <f>IF(ISNUMBER('Faults data'!L1416),'Faults data'!L1416,".")</f>
        <v>.</v>
      </c>
      <c r="I1416" s="224">
        <f>IF('Faults data'!S1416=Lists!$F$11,0,1)</f>
        <v>1</v>
      </c>
      <c r="J1416" s="240" t="str">
        <f t="shared" si="172"/>
        <v>.</v>
      </c>
      <c r="K1416" s="241"/>
      <c r="L1416" s="230" t="str">
        <f t="shared" si="173"/>
        <v>.</v>
      </c>
      <c r="M1416" s="231" t="str">
        <f t="shared" si="174"/>
        <v>.</v>
      </c>
      <c r="N1416" s="231" t="str">
        <f t="shared" si="175"/>
        <v>.</v>
      </c>
      <c r="O1416" s="231" t="str">
        <f t="shared" si="176"/>
        <v>.</v>
      </c>
      <c r="P1416" s="232" t="str">
        <f t="shared" si="178"/>
        <v>.</v>
      </c>
      <c r="Q1416" s="233" t="str">
        <f t="shared" si="179"/>
        <v>.</v>
      </c>
      <c r="R1416" s="140"/>
      <c r="S1416" s="140"/>
      <c r="T1416" s="140"/>
      <c r="U1416" s="140"/>
      <c r="V1416" s="140"/>
      <c r="W1416" s="140"/>
      <c r="X1416" s="140"/>
      <c r="Y1416" s="140"/>
      <c r="Z1416" s="140"/>
      <c r="AA1416" s="140"/>
      <c r="AB1416" s="140"/>
      <c r="AC1416" s="140"/>
      <c r="AD1416" s="140"/>
      <c r="AE1416" s="140"/>
      <c r="AF1416" s="140"/>
      <c r="AG1416" s="140"/>
      <c r="AH1416" s="140"/>
      <c r="AI1416" s="140"/>
      <c r="AJ1416" s="140"/>
      <c r="AK1416" s="140"/>
      <c r="AL1416" s="140"/>
      <c r="AM1416" s="140"/>
      <c r="AN1416" s="140"/>
      <c r="AO1416" s="140"/>
      <c r="AP1416" s="140"/>
      <c r="AQ1416" s="140"/>
      <c r="AR1416" s="140"/>
      <c r="AS1416" s="140"/>
      <c r="AT1416" s="140"/>
      <c r="AU1416" s="140"/>
      <c r="AV1416" s="140"/>
      <c r="AW1416" s="140"/>
      <c r="AX1416" s="140"/>
      <c r="AY1416" s="140"/>
      <c r="AZ1416" s="140"/>
      <c r="BA1416" s="140"/>
      <c r="BB1416" s="140"/>
      <c r="BC1416" s="140"/>
      <c r="BD1416" s="140"/>
      <c r="BE1416" s="140"/>
    </row>
    <row r="1417" spans="1:57" outlineLevel="1" x14ac:dyDescent="0.2">
      <c r="A1417" s="234">
        <f>'Faults data'!A1417</f>
        <v>1400</v>
      </c>
      <c r="B1417" s="320">
        <f>'Faults data'!B1417</f>
        <v>0</v>
      </c>
      <c r="C1417" s="223">
        <f>IFERROR(MATCH('Faults data'!F1417,Lists!$C$11:$C$14,0),0)</f>
        <v>0</v>
      </c>
      <c r="D1417" s="216">
        <f>VALUE('Faults data'!I1417)</f>
        <v>0</v>
      </c>
      <c r="E1417" s="224">
        <f t="shared" si="177"/>
        <v>0</v>
      </c>
      <c r="F1417" s="224">
        <f>'Faults data'!M1417</f>
        <v>0</v>
      </c>
      <c r="G1417" s="224" t="str">
        <f>IF('Faults data'!N1417=$G$17,$G$17,".")</f>
        <v>.</v>
      </c>
      <c r="H1417" s="224" t="str">
        <f>IF(ISNUMBER('Faults data'!L1417),'Faults data'!L1417,".")</f>
        <v>.</v>
      </c>
      <c r="I1417" s="224">
        <f>IF('Faults data'!S1417=Lists!$F$11,0,1)</f>
        <v>1</v>
      </c>
      <c r="J1417" s="240" t="str">
        <f t="shared" si="172"/>
        <v>.</v>
      </c>
      <c r="K1417" s="241"/>
      <c r="L1417" s="230" t="str">
        <f t="shared" si="173"/>
        <v>.</v>
      </c>
      <c r="M1417" s="231" t="str">
        <f t="shared" si="174"/>
        <v>.</v>
      </c>
      <c r="N1417" s="231" t="str">
        <f t="shared" si="175"/>
        <v>.</v>
      </c>
      <c r="O1417" s="231" t="str">
        <f t="shared" si="176"/>
        <v>.</v>
      </c>
      <c r="P1417" s="232" t="str">
        <f t="shared" si="178"/>
        <v>.</v>
      </c>
      <c r="Q1417" s="233" t="str">
        <f t="shared" si="179"/>
        <v>.</v>
      </c>
      <c r="R1417" s="140"/>
      <c r="S1417" s="140"/>
      <c r="T1417" s="140"/>
      <c r="U1417" s="140"/>
      <c r="V1417" s="140"/>
      <c r="W1417" s="140"/>
      <c r="X1417" s="140"/>
      <c r="Y1417" s="140"/>
      <c r="Z1417" s="140"/>
      <c r="AA1417" s="140"/>
      <c r="AB1417" s="140"/>
      <c r="AC1417" s="140"/>
      <c r="AD1417" s="140"/>
      <c r="AE1417" s="140"/>
      <c r="AF1417" s="140"/>
      <c r="AG1417" s="140"/>
      <c r="AH1417" s="140"/>
      <c r="AI1417" s="140"/>
      <c r="AJ1417" s="140"/>
      <c r="AK1417" s="140"/>
      <c r="AL1417" s="140"/>
      <c r="AM1417" s="140"/>
      <c r="AN1417" s="140"/>
      <c r="AO1417" s="140"/>
      <c r="AP1417" s="140"/>
      <c r="AQ1417" s="140"/>
      <c r="AR1417" s="140"/>
      <c r="AS1417" s="140"/>
      <c r="AT1417" s="140"/>
      <c r="AU1417" s="140"/>
      <c r="AV1417" s="140"/>
      <c r="AW1417" s="140"/>
      <c r="AX1417" s="140"/>
      <c r="AY1417" s="140"/>
      <c r="AZ1417" s="140"/>
      <c r="BA1417" s="140"/>
      <c r="BB1417" s="140"/>
      <c r="BC1417" s="140"/>
      <c r="BD1417" s="140"/>
      <c r="BE1417" s="140"/>
    </row>
    <row r="1418" spans="1:57" outlineLevel="1" x14ac:dyDescent="0.2">
      <c r="A1418" s="234">
        <f>'Faults data'!A1418</f>
        <v>1401</v>
      </c>
      <c r="B1418" s="320">
        <f>'Faults data'!B1418</f>
        <v>0</v>
      </c>
      <c r="C1418" s="223">
        <f>IFERROR(MATCH('Faults data'!F1418,Lists!$C$11:$C$14,0),0)</f>
        <v>0</v>
      </c>
      <c r="D1418" s="216">
        <f>VALUE('Faults data'!I1418)</f>
        <v>0</v>
      </c>
      <c r="E1418" s="224">
        <f t="shared" si="177"/>
        <v>0</v>
      </c>
      <c r="F1418" s="224">
        <f>'Faults data'!M1418</f>
        <v>0</v>
      </c>
      <c r="G1418" s="224" t="str">
        <f>IF('Faults data'!N1418=$G$17,$G$17,".")</f>
        <v>.</v>
      </c>
      <c r="H1418" s="224" t="str">
        <f>IF(ISNUMBER('Faults data'!L1418),'Faults data'!L1418,".")</f>
        <v>.</v>
      </c>
      <c r="I1418" s="224">
        <f>IF('Faults data'!S1418=Lists!$F$11,0,1)</f>
        <v>1</v>
      </c>
      <c r="J1418" s="240" t="str">
        <f t="shared" si="172"/>
        <v>.</v>
      </c>
      <c r="K1418" s="241"/>
      <c r="L1418" s="230" t="str">
        <f t="shared" si="173"/>
        <v>.</v>
      </c>
      <c r="M1418" s="231" t="str">
        <f t="shared" si="174"/>
        <v>.</v>
      </c>
      <c r="N1418" s="231" t="str">
        <f t="shared" si="175"/>
        <v>.</v>
      </c>
      <c r="O1418" s="231" t="str">
        <f t="shared" si="176"/>
        <v>.</v>
      </c>
      <c r="P1418" s="232" t="str">
        <f t="shared" si="178"/>
        <v>.</v>
      </c>
      <c r="Q1418" s="233" t="str">
        <f t="shared" si="179"/>
        <v>.</v>
      </c>
      <c r="R1418" s="140"/>
      <c r="S1418" s="140"/>
      <c r="T1418" s="140"/>
      <c r="U1418" s="140"/>
      <c r="V1418" s="140"/>
      <c r="W1418" s="140"/>
      <c r="X1418" s="140"/>
      <c r="Y1418" s="140"/>
      <c r="Z1418" s="140"/>
      <c r="AA1418" s="140"/>
      <c r="AB1418" s="140"/>
      <c r="AC1418" s="140"/>
      <c r="AD1418" s="140"/>
      <c r="AE1418" s="140"/>
      <c r="AF1418" s="140"/>
      <c r="AG1418" s="140"/>
      <c r="AH1418" s="140"/>
      <c r="AI1418" s="140"/>
      <c r="AJ1418" s="140"/>
      <c r="AK1418" s="140"/>
      <c r="AL1418" s="140"/>
      <c r="AM1418" s="140"/>
      <c r="AN1418" s="140"/>
      <c r="AO1418" s="140"/>
      <c r="AP1418" s="140"/>
      <c r="AQ1418" s="140"/>
      <c r="AR1418" s="140"/>
      <c r="AS1418" s="140"/>
      <c r="AT1418" s="140"/>
      <c r="AU1418" s="140"/>
      <c r="AV1418" s="140"/>
      <c r="AW1418" s="140"/>
      <c r="AX1418" s="140"/>
      <c r="AY1418" s="140"/>
      <c r="AZ1418" s="140"/>
      <c r="BA1418" s="140"/>
      <c r="BB1418" s="140"/>
      <c r="BC1418" s="140"/>
      <c r="BD1418" s="140"/>
      <c r="BE1418" s="140"/>
    </row>
    <row r="1419" spans="1:57" outlineLevel="1" x14ac:dyDescent="0.2">
      <c r="A1419" s="234">
        <f>'Faults data'!A1419</f>
        <v>1402</v>
      </c>
      <c r="B1419" s="320">
        <f>'Faults data'!B1419</f>
        <v>0</v>
      </c>
      <c r="C1419" s="223">
        <f>IFERROR(MATCH('Faults data'!F1419,Lists!$C$11:$C$14,0),0)</f>
        <v>0</v>
      </c>
      <c r="D1419" s="216">
        <f>VALUE('Faults data'!I1419)</f>
        <v>0</v>
      </c>
      <c r="E1419" s="224">
        <f t="shared" si="177"/>
        <v>0</v>
      </c>
      <c r="F1419" s="224">
        <f>'Faults data'!M1419</f>
        <v>0</v>
      </c>
      <c r="G1419" s="224" t="str">
        <f>IF('Faults data'!N1419=$G$17,$G$17,".")</f>
        <v>.</v>
      </c>
      <c r="H1419" s="224" t="str">
        <f>IF(ISNUMBER('Faults data'!L1419),'Faults data'!L1419,".")</f>
        <v>.</v>
      </c>
      <c r="I1419" s="224">
        <f>IF('Faults data'!S1419=Lists!$F$11,0,1)</f>
        <v>1</v>
      </c>
      <c r="J1419" s="240" t="str">
        <f t="shared" si="172"/>
        <v>.</v>
      </c>
      <c r="K1419" s="241"/>
      <c r="L1419" s="230" t="str">
        <f t="shared" si="173"/>
        <v>.</v>
      </c>
      <c r="M1419" s="231" t="str">
        <f t="shared" si="174"/>
        <v>.</v>
      </c>
      <c r="N1419" s="231" t="str">
        <f t="shared" si="175"/>
        <v>.</v>
      </c>
      <c r="O1419" s="231" t="str">
        <f t="shared" si="176"/>
        <v>.</v>
      </c>
      <c r="P1419" s="232" t="str">
        <f t="shared" si="178"/>
        <v>.</v>
      </c>
      <c r="Q1419" s="233" t="str">
        <f t="shared" si="179"/>
        <v>.</v>
      </c>
      <c r="R1419" s="140"/>
      <c r="S1419" s="140"/>
      <c r="T1419" s="140"/>
      <c r="U1419" s="140"/>
      <c r="V1419" s="140"/>
      <c r="W1419" s="140"/>
      <c r="X1419" s="140"/>
      <c r="Y1419" s="140"/>
      <c r="Z1419" s="140"/>
      <c r="AA1419" s="140"/>
      <c r="AB1419" s="140"/>
      <c r="AC1419" s="140"/>
      <c r="AD1419" s="140"/>
      <c r="AE1419" s="140"/>
      <c r="AF1419" s="140"/>
      <c r="AG1419" s="140"/>
      <c r="AH1419" s="140"/>
      <c r="AI1419" s="140"/>
      <c r="AJ1419" s="140"/>
      <c r="AK1419" s="140"/>
      <c r="AL1419" s="140"/>
      <c r="AM1419" s="140"/>
      <c r="AN1419" s="140"/>
      <c r="AO1419" s="140"/>
      <c r="AP1419" s="140"/>
      <c r="AQ1419" s="140"/>
      <c r="AR1419" s="140"/>
      <c r="AS1419" s="140"/>
      <c r="AT1419" s="140"/>
      <c r="AU1419" s="140"/>
      <c r="AV1419" s="140"/>
      <c r="AW1419" s="140"/>
      <c r="AX1419" s="140"/>
      <c r="AY1419" s="140"/>
      <c r="AZ1419" s="140"/>
      <c r="BA1419" s="140"/>
      <c r="BB1419" s="140"/>
      <c r="BC1419" s="140"/>
      <c r="BD1419" s="140"/>
      <c r="BE1419" s="140"/>
    </row>
    <row r="1420" spans="1:57" outlineLevel="1" x14ac:dyDescent="0.2">
      <c r="A1420" s="234">
        <f>'Faults data'!A1420</f>
        <v>1403</v>
      </c>
      <c r="B1420" s="320">
        <f>'Faults data'!B1420</f>
        <v>0</v>
      </c>
      <c r="C1420" s="223">
        <f>IFERROR(MATCH('Faults data'!F1420,Lists!$C$11:$C$14,0),0)</f>
        <v>0</v>
      </c>
      <c r="D1420" s="216">
        <f>VALUE('Faults data'!I1420)</f>
        <v>0</v>
      </c>
      <c r="E1420" s="224">
        <f t="shared" si="177"/>
        <v>0</v>
      </c>
      <c r="F1420" s="224">
        <f>'Faults data'!M1420</f>
        <v>0</v>
      </c>
      <c r="G1420" s="224" t="str">
        <f>IF('Faults data'!N1420=$G$17,$G$17,".")</f>
        <v>.</v>
      </c>
      <c r="H1420" s="224" t="str">
        <f>IF(ISNUMBER('Faults data'!L1420),'Faults data'!L1420,".")</f>
        <v>.</v>
      </c>
      <c r="I1420" s="224">
        <f>IF('Faults data'!S1420=Lists!$F$11,0,1)</f>
        <v>1</v>
      </c>
      <c r="J1420" s="240" t="str">
        <f t="shared" si="172"/>
        <v>.</v>
      </c>
      <c r="K1420" s="241"/>
      <c r="L1420" s="230" t="str">
        <f t="shared" si="173"/>
        <v>.</v>
      </c>
      <c r="M1420" s="231" t="str">
        <f t="shared" si="174"/>
        <v>.</v>
      </c>
      <c r="N1420" s="231" t="str">
        <f t="shared" si="175"/>
        <v>.</v>
      </c>
      <c r="O1420" s="231" t="str">
        <f t="shared" si="176"/>
        <v>.</v>
      </c>
      <c r="P1420" s="232" t="str">
        <f t="shared" si="178"/>
        <v>.</v>
      </c>
      <c r="Q1420" s="233" t="str">
        <f t="shared" si="179"/>
        <v>.</v>
      </c>
      <c r="R1420" s="140"/>
      <c r="S1420" s="140"/>
      <c r="T1420" s="140"/>
      <c r="U1420" s="140"/>
      <c r="V1420" s="140"/>
      <c r="W1420" s="140"/>
      <c r="X1420" s="140"/>
      <c r="Y1420" s="140"/>
      <c r="Z1420" s="140"/>
      <c r="AA1420" s="140"/>
      <c r="AB1420" s="140"/>
      <c r="AC1420" s="140"/>
      <c r="AD1420" s="140"/>
      <c r="AE1420" s="140"/>
      <c r="AF1420" s="140"/>
      <c r="AG1420" s="140"/>
      <c r="AH1420" s="140"/>
      <c r="AI1420" s="140"/>
      <c r="AJ1420" s="140"/>
      <c r="AK1420" s="140"/>
      <c r="AL1420" s="140"/>
      <c r="AM1420" s="140"/>
      <c r="AN1420" s="140"/>
      <c r="AO1420" s="140"/>
      <c r="AP1420" s="140"/>
      <c r="AQ1420" s="140"/>
      <c r="AR1420" s="140"/>
      <c r="AS1420" s="140"/>
      <c r="AT1420" s="140"/>
      <c r="AU1420" s="140"/>
      <c r="AV1420" s="140"/>
      <c r="AW1420" s="140"/>
      <c r="AX1420" s="140"/>
      <c r="AY1420" s="140"/>
      <c r="AZ1420" s="140"/>
      <c r="BA1420" s="140"/>
      <c r="BB1420" s="140"/>
      <c r="BC1420" s="140"/>
      <c r="BD1420" s="140"/>
      <c r="BE1420" s="140"/>
    </row>
    <row r="1421" spans="1:57" outlineLevel="1" x14ac:dyDescent="0.2">
      <c r="A1421" s="234">
        <f>'Faults data'!A1421</f>
        <v>1404</v>
      </c>
      <c r="B1421" s="320">
        <f>'Faults data'!B1421</f>
        <v>0</v>
      </c>
      <c r="C1421" s="223">
        <f>IFERROR(MATCH('Faults data'!F1421,Lists!$C$11:$C$14,0),0)</f>
        <v>0</v>
      </c>
      <c r="D1421" s="216">
        <f>VALUE('Faults data'!I1421)</f>
        <v>0</v>
      </c>
      <c r="E1421" s="224">
        <f t="shared" si="177"/>
        <v>0</v>
      </c>
      <c r="F1421" s="224">
        <f>'Faults data'!M1421</f>
        <v>0</v>
      </c>
      <c r="G1421" s="224" t="str">
        <f>IF('Faults data'!N1421=$G$17,$G$17,".")</f>
        <v>.</v>
      </c>
      <c r="H1421" s="224" t="str">
        <f>IF(ISNUMBER('Faults data'!L1421),'Faults data'!L1421,".")</f>
        <v>.</v>
      </c>
      <c r="I1421" s="224">
        <f>IF('Faults data'!S1421=Lists!$F$11,0,1)</f>
        <v>1</v>
      </c>
      <c r="J1421" s="240" t="str">
        <f t="shared" ref="J1421:J1484" si="180">IF(OR(C1421&gt;0,E1421=0,H1421="."),".",H1421)</f>
        <v>.</v>
      </c>
      <c r="K1421" s="241"/>
      <c r="L1421" s="230" t="str">
        <f t="shared" ref="L1421:L1484" si="181">IF(L$16=$F1421,$J1421,".")</f>
        <v>.</v>
      </c>
      <c r="M1421" s="231" t="str">
        <f t="shared" ref="M1421:M1484" si="182">IF(AND(L1421&gt;0,$G1421=M$17),L1421,".")</f>
        <v>.</v>
      </c>
      <c r="N1421" s="231" t="str">
        <f t="shared" ref="N1421:N1484" si="183">IF(N$16=$F1421,$J1421,".")</f>
        <v>.</v>
      </c>
      <c r="O1421" s="231" t="str">
        <f t="shared" si="176"/>
        <v>.</v>
      </c>
      <c r="P1421" s="232" t="str">
        <f t="shared" si="178"/>
        <v>.</v>
      </c>
      <c r="Q1421" s="233" t="str">
        <f t="shared" si="179"/>
        <v>.</v>
      </c>
      <c r="R1421" s="140"/>
      <c r="S1421" s="140"/>
      <c r="T1421" s="140"/>
      <c r="U1421" s="140"/>
      <c r="V1421" s="140"/>
      <c r="W1421" s="140"/>
      <c r="X1421" s="140"/>
      <c r="Y1421" s="140"/>
      <c r="Z1421" s="140"/>
      <c r="AA1421" s="140"/>
      <c r="AB1421" s="140"/>
      <c r="AC1421" s="140"/>
      <c r="AD1421" s="140"/>
      <c r="AE1421" s="140"/>
      <c r="AF1421" s="140"/>
      <c r="AG1421" s="140"/>
      <c r="AH1421" s="140"/>
      <c r="AI1421" s="140"/>
      <c r="AJ1421" s="140"/>
      <c r="AK1421" s="140"/>
      <c r="AL1421" s="140"/>
      <c r="AM1421" s="140"/>
      <c r="AN1421" s="140"/>
      <c r="AO1421" s="140"/>
      <c r="AP1421" s="140"/>
      <c r="AQ1421" s="140"/>
      <c r="AR1421" s="140"/>
      <c r="AS1421" s="140"/>
      <c r="AT1421" s="140"/>
      <c r="AU1421" s="140"/>
      <c r="AV1421" s="140"/>
      <c r="AW1421" s="140"/>
      <c r="AX1421" s="140"/>
      <c r="AY1421" s="140"/>
      <c r="AZ1421" s="140"/>
      <c r="BA1421" s="140"/>
      <c r="BB1421" s="140"/>
      <c r="BC1421" s="140"/>
      <c r="BD1421" s="140"/>
      <c r="BE1421" s="140"/>
    </row>
    <row r="1422" spans="1:57" outlineLevel="1" x14ac:dyDescent="0.2">
      <c r="A1422" s="234">
        <f>'Faults data'!A1422</f>
        <v>1405</v>
      </c>
      <c r="B1422" s="320">
        <f>'Faults data'!B1422</f>
        <v>0</v>
      </c>
      <c r="C1422" s="223">
        <f>IFERROR(MATCH('Faults data'!F1422,Lists!$C$11:$C$14,0),0)</f>
        <v>0</v>
      </c>
      <c r="D1422" s="216">
        <f>VALUE('Faults data'!I1422)</f>
        <v>0</v>
      </c>
      <c r="E1422" s="224">
        <f t="shared" si="177"/>
        <v>0</v>
      </c>
      <c r="F1422" s="224">
        <f>'Faults data'!M1422</f>
        <v>0</v>
      </c>
      <c r="G1422" s="224" t="str">
        <f>IF('Faults data'!N1422=$G$17,$G$17,".")</f>
        <v>.</v>
      </c>
      <c r="H1422" s="224" t="str">
        <f>IF(ISNUMBER('Faults data'!L1422),'Faults data'!L1422,".")</f>
        <v>.</v>
      </c>
      <c r="I1422" s="224">
        <f>IF('Faults data'!S1422=Lists!$F$11,0,1)</f>
        <v>1</v>
      </c>
      <c r="J1422" s="240" t="str">
        <f t="shared" si="180"/>
        <v>.</v>
      </c>
      <c r="K1422" s="241"/>
      <c r="L1422" s="230" t="str">
        <f t="shared" si="181"/>
        <v>.</v>
      </c>
      <c r="M1422" s="231" t="str">
        <f t="shared" si="182"/>
        <v>.</v>
      </c>
      <c r="N1422" s="231" t="str">
        <f t="shared" si="183"/>
        <v>.</v>
      </c>
      <c r="O1422" s="231" t="str">
        <f t="shared" ref="O1422:O1485" si="184">IF(AND(N1422&gt;=0,$G1422=O$17),N1422,".")</f>
        <v>.</v>
      </c>
      <c r="P1422" s="232" t="str">
        <f t="shared" si="178"/>
        <v>.</v>
      </c>
      <c r="Q1422" s="233" t="str">
        <f t="shared" si="179"/>
        <v>.</v>
      </c>
      <c r="R1422" s="140"/>
      <c r="S1422" s="140"/>
      <c r="T1422" s="140"/>
      <c r="U1422" s="140"/>
      <c r="V1422" s="140"/>
      <c r="W1422" s="140"/>
      <c r="X1422" s="140"/>
      <c r="Y1422" s="140"/>
      <c r="Z1422" s="140"/>
      <c r="AA1422" s="140"/>
      <c r="AB1422" s="140"/>
      <c r="AC1422" s="140"/>
      <c r="AD1422" s="140"/>
      <c r="AE1422" s="140"/>
      <c r="AF1422" s="140"/>
      <c r="AG1422" s="140"/>
      <c r="AH1422" s="140"/>
      <c r="AI1422" s="140"/>
      <c r="AJ1422" s="140"/>
      <c r="AK1422" s="140"/>
      <c r="AL1422" s="140"/>
      <c r="AM1422" s="140"/>
      <c r="AN1422" s="140"/>
      <c r="AO1422" s="140"/>
      <c r="AP1422" s="140"/>
      <c r="AQ1422" s="140"/>
      <c r="AR1422" s="140"/>
      <c r="AS1422" s="140"/>
      <c r="AT1422" s="140"/>
      <c r="AU1422" s="140"/>
      <c r="AV1422" s="140"/>
      <c r="AW1422" s="140"/>
      <c r="AX1422" s="140"/>
      <c r="AY1422" s="140"/>
      <c r="AZ1422" s="140"/>
      <c r="BA1422" s="140"/>
      <c r="BB1422" s="140"/>
      <c r="BC1422" s="140"/>
      <c r="BD1422" s="140"/>
      <c r="BE1422" s="140"/>
    </row>
    <row r="1423" spans="1:57" outlineLevel="1" x14ac:dyDescent="0.2">
      <c r="A1423" s="234">
        <f>'Faults data'!A1423</f>
        <v>1406</v>
      </c>
      <c r="B1423" s="320">
        <f>'Faults data'!B1423</f>
        <v>0</v>
      </c>
      <c r="C1423" s="223">
        <f>IFERROR(MATCH('Faults data'!F1423,Lists!$C$11:$C$14,0),0)</f>
        <v>0</v>
      </c>
      <c r="D1423" s="216">
        <f>VALUE('Faults data'!I1423)</f>
        <v>0</v>
      </c>
      <c r="E1423" s="224">
        <f t="shared" ref="E1423:E1486" si="185">IFERROR(IF(OR(D1423&lt;$C$9,D1423&gt;$C$10),0,1),0)</f>
        <v>0</v>
      </c>
      <c r="F1423" s="224">
        <f>'Faults data'!M1423</f>
        <v>0</v>
      </c>
      <c r="G1423" s="224" t="str">
        <f>IF('Faults data'!N1423=$G$17,$G$17,".")</f>
        <v>.</v>
      </c>
      <c r="H1423" s="224" t="str">
        <f>IF(ISNUMBER('Faults data'!L1423),'Faults data'!L1423,".")</f>
        <v>.</v>
      </c>
      <c r="I1423" s="224">
        <f>IF('Faults data'!S1423=Lists!$F$11,0,1)</f>
        <v>1</v>
      </c>
      <c r="J1423" s="240" t="str">
        <f t="shared" si="180"/>
        <v>.</v>
      </c>
      <c r="K1423" s="241"/>
      <c r="L1423" s="230" t="str">
        <f t="shared" si="181"/>
        <v>.</v>
      </c>
      <c r="M1423" s="231" t="str">
        <f t="shared" si="182"/>
        <v>.</v>
      </c>
      <c r="N1423" s="231" t="str">
        <f t="shared" si="183"/>
        <v>.</v>
      </c>
      <c r="O1423" s="231" t="str">
        <f t="shared" si="184"/>
        <v>.</v>
      </c>
      <c r="P1423" s="232" t="str">
        <f t="shared" si="178"/>
        <v>.</v>
      </c>
      <c r="Q1423" s="233" t="str">
        <f t="shared" si="179"/>
        <v>.</v>
      </c>
      <c r="R1423" s="140"/>
      <c r="S1423" s="140"/>
      <c r="T1423" s="140"/>
      <c r="U1423" s="140"/>
      <c r="V1423" s="140"/>
      <c r="W1423" s="140"/>
      <c r="X1423" s="140"/>
      <c r="Y1423" s="140"/>
      <c r="Z1423" s="140"/>
      <c r="AA1423" s="140"/>
      <c r="AB1423" s="140"/>
      <c r="AC1423" s="140"/>
      <c r="AD1423" s="140"/>
      <c r="AE1423" s="140"/>
      <c r="AF1423" s="140"/>
      <c r="AG1423" s="140"/>
      <c r="AH1423" s="140"/>
      <c r="AI1423" s="140"/>
      <c r="AJ1423" s="140"/>
      <c r="AK1423" s="140"/>
      <c r="AL1423" s="140"/>
      <c r="AM1423" s="140"/>
      <c r="AN1423" s="140"/>
      <c r="AO1423" s="140"/>
      <c r="AP1423" s="140"/>
      <c r="AQ1423" s="140"/>
      <c r="AR1423" s="140"/>
      <c r="AS1423" s="140"/>
      <c r="AT1423" s="140"/>
      <c r="AU1423" s="140"/>
      <c r="AV1423" s="140"/>
      <c r="AW1423" s="140"/>
      <c r="AX1423" s="140"/>
      <c r="AY1423" s="140"/>
      <c r="AZ1423" s="140"/>
      <c r="BA1423" s="140"/>
      <c r="BB1423" s="140"/>
      <c r="BC1423" s="140"/>
      <c r="BD1423" s="140"/>
      <c r="BE1423" s="140"/>
    </row>
    <row r="1424" spans="1:57" outlineLevel="1" x14ac:dyDescent="0.2">
      <c r="A1424" s="234">
        <f>'Faults data'!A1424</f>
        <v>1407</v>
      </c>
      <c r="B1424" s="320">
        <f>'Faults data'!B1424</f>
        <v>0</v>
      </c>
      <c r="C1424" s="223">
        <f>IFERROR(MATCH('Faults data'!F1424,Lists!$C$11:$C$14,0),0)</f>
        <v>0</v>
      </c>
      <c r="D1424" s="216">
        <f>VALUE('Faults data'!I1424)</f>
        <v>0</v>
      </c>
      <c r="E1424" s="224">
        <f t="shared" si="185"/>
        <v>0</v>
      </c>
      <c r="F1424" s="224">
        <f>'Faults data'!M1424</f>
        <v>0</v>
      </c>
      <c r="G1424" s="224" t="str">
        <f>IF('Faults data'!N1424=$G$17,$G$17,".")</f>
        <v>.</v>
      </c>
      <c r="H1424" s="224" t="str">
        <f>IF(ISNUMBER('Faults data'!L1424),'Faults data'!L1424,".")</f>
        <v>.</v>
      </c>
      <c r="I1424" s="224">
        <f>IF('Faults data'!S1424=Lists!$F$11,0,1)</f>
        <v>1</v>
      </c>
      <c r="J1424" s="240" t="str">
        <f t="shared" si="180"/>
        <v>.</v>
      </c>
      <c r="K1424" s="241"/>
      <c r="L1424" s="230" t="str">
        <f t="shared" si="181"/>
        <v>.</v>
      </c>
      <c r="M1424" s="231" t="str">
        <f t="shared" si="182"/>
        <v>.</v>
      </c>
      <c r="N1424" s="231" t="str">
        <f t="shared" si="183"/>
        <v>.</v>
      </c>
      <c r="O1424" s="231" t="str">
        <f t="shared" si="184"/>
        <v>.</v>
      </c>
      <c r="P1424" s="232" t="str">
        <f t="shared" si="178"/>
        <v>.</v>
      </c>
      <c r="Q1424" s="233" t="str">
        <f t="shared" si="179"/>
        <v>.</v>
      </c>
      <c r="R1424" s="140"/>
      <c r="S1424" s="140"/>
      <c r="T1424" s="140"/>
      <c r="U1424" s="140"/>
      <c r="V1424" s="140"/>
      <c r="W1424" s="140"/>
      <c r="X1424" s="140"/>
      <c r="Y1424" s="140"/>
      <c r="Z1424" s="140"/>
      <c r="AA1424" s="140"/>
      <c r="AB1424" s="140"/>
      <c r="AC1424" s="140"/>
      <c r="AD1424" s="140"/>
      <c r="AE1424" s="140"/>
      <c r="AF1424" s="140"/>
      <c r="AG1424" s="140"/>
      <c r="AH1424" s="140"/>
      <c r="AI1424" s="140"/>
      <c r="AJ1424" s="140"/>
      <c r="AK1424" s="140"/>
      <c r="AL1424" s="140"/>
      <c r="AM1424" s="140"/>
      <c r="AN1424" s="140"/>
      <c r="AO1424" s="140"/>
      <c r="AP1424" s="140"/>
      <c r="AQ1424" s="140"/>
      <c r="AR1424" s="140"/>
      <c r="AS1424" s="140"/>
      <c r="AT1424" s="140"/>
      <c r="AU1424" s="140"/>
      <c r="AV1424" s="140"/>
      <c r="AW1424" s="140"/>
      <c r="AX1424" s="140"/>
      <c r="AY1424" s="140"/>
      <c r="AZ1424" s="140"/>
      <c r="BA1424" s="140"/>
      <c r="BB1424" s="140"/>
      <c r="BC1424" s="140"/>
      <c r="BD1424" s="140"/>
      <c r="BE1424" s="140"/>
    </row>
    <row r="1425" spans="1:57" outlineLevel="1" x14ac:dyDescent="0.2">
      <c r="A1425" s="234">
        <f>'Faults data'!A1425</f>
        <v>1408</v>
      </c>
      <c r="B1425" s="320">
        <f>'Faults data'!B1425</f>
        <v>0</v>
      </c>
      <c r="C1425" s="223">
        <f>IFERROR(MATCH('Faults data'!F1425,Lists!$C$11:$C$14,0),0)</f>
        <v>0</v>
      </c>
      <c r="D1425" s="216">
        <f>VALUE('Faults data'!I1425)</f>
        <v>0</v>
      </c>
      <c r="E1425" s="224">
        <f t="shared" si="185"/>
        <v>0</v>
      </c>
      <c r="F1425" s="224">
        <f>'Faults data'!M1425</f>
        <v>0</v>
      </c>
      <c r="G1425" s="224" t="str">
        <f>IF('Faults data'!N1425=$G$17,$G$17,".")</f>
        <v>.</v>
      </c>
      <c r="H1425" s="224" t="str">
        <f>IF(ISNUMBER('Faults data'!L1425),'Faults data'!L1425,".")</f>
        <v>.</v>
      </c>
      <c r="I1425" s="224">
        <f>IF('Faults data'!S1425=Lists!$F$11,0,1)</f>
        <v>1</v>
      </c>
      <c r="J1425" s="240" t="str">
        <f t="shared" si="180"/>
        <v>.</v>
      </c>
      <c r="K1425" s="241"/>
      <c r="L1425" s="230" t="str">
        <f t="shared" si="181"/>
        <v>.</v>
      </c>
      <c r="M1425" s="231" t="str">
        <f t="shared" si="182"/>
        <v>.</v>
      </c>
      <c r="N1425" s="231" t="str">
        <f t="shared" si="183"/>
        <v>.</v>
      </c>
      <c r="O1425" s="231" t="str">
        <f t="shared" si="184"/>
        <v>.</v>
      </c>
      <c r="P1425" s="232" t="str">
        <f t="shared" si="178"/>
        <v>.</v>
      </c>
      <c r="Q1425" s="233" t="str">
        <f t="shared" si="179"/>
        <v>.</v>
      </c>
      <c r="R1425" s="140"/>
      <c r="S1425" s="140"/>
      <c r="T1425" s="140"/>
      <c r="U1425" s="140"/>
      <c r="V1425" s="140"/>
      <c r="W1425" s="140"/>
      <c r="X1425" s="140"/>
      <c r="Y1425" s="140"/>
      <c r="Z1425" s="140"/>
      <c r="AA1425" s="140"/>
      <c r="AB1425" s="140"/>
      <c r="AC1425" s="140"/>
      <c r="AD1425" s="140"/>
      <c r="AE1425" s="140"/>
      <c r="AF1425" s="140"/>
      <c r="AG1425" s="140"/>
      <c r="AH1425" s="140"/>
      <c r="AI1425" s="140"/>
      <c r="AJ1425" s="140"/>
      <c r="AK1425" s="140"/>
      <c r="AL1425" s="140"/>
      <c r="AM1425" s="140"/>
      <c r="AN1425" s="140"/>
      <c r="AO1425" s="140"/>
      <c r="AP1425" s="140"/>
      <c r="AQ1425" s="140"/>
      <c r="AR1425" s="140"/>
      <c r="AS1425" s="140"/>
      <c r="AT1425" s="140"/>
      <c r="AU1425" s="140"/>
      <c r="AV1425" s="140"/>
      <c r="AW1425" s="140"/>
      <c r="AX1425" s="140"/>
      <c r="AY1425" s="140"/>
      <c r="AZ1425" s="140"/>
      <c r="BA1425" s="140"/>
      <c r="BB1425" s="140"/>
      <c r="BC1425" s="140"/>
      <c r="BD1425" s="140"/>
      <c r="BE1425" s="140"/>
    </row>
    <row r="1426" spans="1:57" outlineLevel="1" x14ac:dyDescent="0.2">
      <c r="A1426" s="234">
        <f>'Faults data'!A1426</f>
        <v>1409</v>
      </c>
      <c r="B1426" s="320">
        <f>'Faults data'!B1426</f>
        <v>0</v>
      </c>
      <c r="C1426" s="223">
        <f>IFERROR(MATCH('Faults data'!F1426,Lists!$C$11:$C$14,0),0)</f>
        <v>0</v>
      </c>
      <c r="D1426" s="216">
        <f>VALUE('Faults data'!I1426)</f>
        <v>0</v>
      </c>
      <c r="E1426" s="224">
        <f t="shared" si="185"/>
        <v>0</v>
      </c>
      <c r="F1426" s="224">
        <f>'Faults data'!M1426</f>
        <v>0</v>
      </c>
      <c r="G1426" s="224" t="str">
        <f>IF('Faults data'!N1426=$G$17,$G$17,".")</f>
        <v>.</v>
      </c>
      <c r="H1426" s="224" t="str">
        <f>IF(ISNUMBER('Faults data'!L1426),'Faults data'!L1426,".")</f>
        <v>.</v>
      </c>
      <c r="I1426" s="224">
        <f>IF('Faults data'!S1426=Lists!$F$11,0,1)</f>
        <v>1</v>
      </c>
      <c r="J1426" s="240" t="str">
        <f t="shared" si="180"/>
        <v>.</v>
      </c>
      <c r="K1426" s="241"/>
      <c r="L1426" s="230" t="str">
        <f t="shared" si="181"/>
        <v>.</v>
      </c>
      <c r="M1426" s="231" t="str">
        <f t="shared" si="182"/>
        <v>.</v>
      </c>
      <c r="N1426" s="231" t="str">
        <f t="shared" si="183"/>
        <v>.</v>
      </c>
      <c r="O1426" s="231" t="str">
        <f t="shared" si="184"/>
        <v>.</v>
      </c>
      <c r="P1426" s="232" t="str">
        <f t="shared" si="178"/>
        <v>.</v>
      </c>
      <c r="Q1426" s="233" t="str">
        <f t="shared" si="179"/>
        <v>.</v>
      </c>
      <c r="R1426" s="140"/>
      <c r="S1426" s="140"/>
      <c r="T1426" s="140"/>
      <c r="U1426" s="140"/>
      <c r="V1426" s="140"/>
      <c r="W1426" s="140"/>
      <c r="X1426" s="140"/>
      <c r="Y1426" s="140"/>
      <c r="Z1426" s="140"/>
      <c r="AA1426" s="140"/>
      <c r="AB1426" s="140"/>
      <c r="AC1426" s="140"/>
      <c r="AD1426" s="140"/>
      <c r="AE1426" s="140"/>
      <c r="AF1426" s="140"/>
      <c r="AG1426" s="140"/>
      <c r="AH1426" s="140"/>
      <c r="AI1426" s="140"/>
      <c r="AJ1426" s="140"/>
      <c r="AK1426" s="140"/>
      <c r="AL1426" s="140"/>
      <c r="AM1426" s="140"/>
      <c r="AN1426" s="140"/>
      <c r="AO1426" s="140"/>
      <c r="AP1426" s="140"/>
      <c r="AQ1426" s="140"/>
      <c r="AR1426" s="140"/>
      <c r="AS1426" s="140"/>
      <c r="AT1426" s="140"/>
      <c r="AU1426" s="140"/>
      <c r="AV1426" s="140"/>
      <c r="AW1426" s="140"/>
      <c r="AX1426" s="140"/>
      <c r="AY1426" s="140"/>
      <c r="AZ1426" s="140"/>
      <c r="BA1426" s="140"/>
      <c r="BB1426" s="140"/>
      <c r="BC1426" s="140"/>
      <c r="BD1426" s="140"/>
      <c r="BE1426" s="140"/>
    </row>
    <row r="1427" spans="1:57" outlineLevel="1" x14ac:dyDescent="0.2">
      <c r="A1427" s="234">
        <f>'Faults data'!A1427</f>
        <v>1410</v>
      </c>
      <c r="B1427" s="320">
        <f>'Faults data'!B1427</f>
        <v>0</v>
      </c>
      <c r="C1427" s="223">
        <f>IFERROR(MATCH('Faults data'!F1427,Lists!$C$11:$C$14,0),0)</f>
        <v>0</v>
      </c>
      <c r="D1427" s="216">
        <f>VALUE('Faults data'!I1427)</f>
        <v>0</v>
      </c>
      <c r="E1427" s="224">
        <f t="shared" si="185"/>
        <v>0</v>
      </c>
      <c r="F1427" s="224">
        <f>'Faults data'!M1427</f>
        <v>0</v>
      </c>
      <c r="G1427" s="224" t="str">
        <f>IF('Faults data'!N1427=$G$17,$G$17,".")</f>
        <v>.</v>
      </c>
      <c r="H1427" s="224" t="str">
        <f>IF(ISNUMBER('Faults data'!L1427),'Faults data'!L1427,".")</f>
        <v>.</v>
      </c>
      <c r="I1427" s="224">
        <f>IF('Faults data'!S1427=Lists!$F$11,0,1)</f>
        <v>1</v>
      </c>
      <c r="J1427" s="240" t="str">
        <f t="shared" si="180"/>
        <v>.</v>
      </c>
      <c r="K1427" s="241"/>
      <c r="L1427" s="230" t="str">
        <f t="shared" si="181"/>
        <v>.</v>
      </c>
      <c r="M1427" s="231" t="str">
        <f t="shared" si="182"/>
        <v>.</v>
      </c>
      <c r="N1427" s="231" t="str">
        <f t="shared" si="183"/>
        <v>.</v>
      </c>
      <c r="O1427" s="231" t="str">
        <f t="shared" si="184"/>
        <v>.</v>
      </c>
      <c r="P1427" s="232" t="str">
        <f t="shared" si="178"/>
        <v>.</v>
      </c>
      <c r="Q1427" s="233" t="str">
        <f t="shared" si="179"/>
        <v>.</v>
      </c>
      <c r="R1427" s="140"/>
      <c r="S1427" s="140"/>
      <c r="T1427" s="140"/>
      <c r="U1427" s="140"/>
      <c r="V1427" s="140"/>
      <c r="W1427" s="140"/>
      <c r="X1427" s="140"/>
      <c r="Y1427" s="140"/>
      <c r="Z1427" s="140"/>
      <c r="AA1427" s="140"/>
      <c r="AB1427" s="140"/>
      <c r="AC1427" s="140"/>
      <c r="AD1427" s="140"/>
      <c r="AE1427" s="140"/>
      <c r="AF1427" s="140"/>
      <c r="AG1427" s="140"/>
      <c r="AH1427" s="140"/>
      <c r="AI1427" s="140"/>
      <c r="AJ1427" s="140"/>
      <c r="AK1427" s="140"/>
      <c r="AL1427" s="140"/>
      <c r="AM1427" s="140"/>
      <c r="AN1427" s="140"/>
      <c r="AO1427" s="140"/>
      <c r="AP1427" s="140"/>
      <c r="AQ1427" s="140"/>
      <c r="AR1427" s="140"/>
      <c r="AS1427" s="140"/>
      <c r="AT1427" s="140"/>
      <c r="AU1427" s="140"/>
      <c r="AV1427" s="140"/>
      <c r="AW1427" s="140"/>
      <c r="AX1427" s="140"/>
      <c r="AY1427" s="140"/>
      <c r="AZ1427" s="140"/>
      <c r="BA1427" s="140"/>
      <c r="BB1427" s="140"/>
      <c r="BC1427" s="140"/>
      <c r="BD1427" s="140"/>
      <c r="BE1427" s="140"/>
    </row>
    <row r="1428" spans="1:57" outlineLevel="1" x14ac:dyDescent="0.2">
      <c r="A1428" s="234">
        <f>'Faults data'!A1428</f>
        <v>1411</v>
      </c>
      <c r="B1428" s="320">
        <f>'Faults data'!B1428</f>
        <v>0</v>
      </c>
      <c r="C1428" s="223">
        <f>IFERROR(MATCH('Faults data'!F1428,Lists!$C$11:$C$14,0),0)</f>
        <v>0</v>
      </c>
      <c r="D1428" s="216">
        <f>VALUE('Faults data'!I1428)</f>
        <v>0</v>
      </c>
      <c r="E1428" s="224">
        <f t="shared" si="185"/>
        <v>0</v>
      </c>
      <c r="F1428" s="224">
        <f>'Faults data'!M1428</f>
        <v>0</v>
      </c>
      <c r="G1428" s="224" t="str">
        <f>IF('Faults data'!N1428=$G$17,$G$17,".")</f>
        <v>.</v>
      </c>
      <c r="H1428" s="224" t="str">
        <f>IF(ISNUMBER('Faults data'!L1428),'Faults data'!L1428,".")</f>
        <v>.</v>
      </c>
      <c r="I1428" s="224">
        <f>IF('Faults data'!S1428=Lists!$F$11,0,1)</f>
        <v>1</v>
      </c>
      <c r="J1428" s="240" t="str">
        <f t="shared" si="180"/>
        <v>.</v>
      </c>
      <c r="K1428" s="241"/>
      <c r="L1428" s="230" t="str">
        <f t="shared" si="181"/>
        <v>.</v>
      </c>
      <c r="M1428" s="231" t="str">
        <f t="shared" si="182"/>
        <v>.</v>
      </c>
      <c r="N1428" s="231" t="str">
        <f t="shared" si="183"/>
        <v>.</v>
      </c>
      <c r="O1428" s="231" t="str">
        <f t="shared" si="184"/>
        <v>.</v>
      </c>
      <c r="P1428" s="232" t="str">
        <f t="shared" si="178"/>
        <v>.</v>
      </c>
      <c r="Q1428" s="233" t="str">
        <f t="shared" si="179"/>
        <v>.</v>
      </c>
      <c r="R1428" s="140"/>
      <c r="S1428" s="140"/>
      <c r="T1428" s="140"/>
      <c r="U1428" s="140"/>
      <c r="V1428" s="140"/>
      <c r="W1428" s="140"/>
      <c r="X1428" s="140"/>
      <c r="Y1428" s="140"/>
      <c r="Z1428" s="140"/>
      <c r="AA1428" s="140"/>
      <c r="AB1428" s="140"/>
      <c r="AC1428" s="140"/>
      <c r="AD1428" s="140"/>
      <c r="AE1428" s="140"/>
      <c r="AF1428" s="140"/>
      <c r="AG1428" s="140"/>
      <c r="AH1428" s="140"/>
      <c r="AI1428" s="140"/>
      <c r="AJ1428" s="140"/>
      <c r="AK1428" s="140"/>
      <c r="AL1428" s="140"/>
      <c r="AM1428" s="140"/>
      <c r="AN1428" s="140"/>
      <c r="AO1428" s="140"/>
      <c r="AP1428" s="140"/>
      <c r="AQ1428" s="140"/>
      <c r="AR1428" s="140"/>
      <c r="AS1428" s="140"/>
      <c r="AT1428" s="140"/>
      <c r="AU1428" s="140"/>
      <c r="AV1428" s="140"/>
      <c r="AW1428" s="140"/>
      <c r="AX1428" s="140"/>
      <c r="AY1428" s="140"/>
      <c r="AZ1428" s="140"/>
      <c r="BA1428" s="140"/>
      <c r="BB1428" s="140"/>
      <c r="BC1428" s="140"/>
      <c r="BD1428" s="140"/>
      <c r="BE1428" s="140"/>
    </row>
    <row r="1429" spans="1:57" outlineLevel="1" x14ac:dyDescent="0.2">
      <c r="A1429" s="234">
        <f>'Faults data'!A1429</f>
        <v>1412</v>
      </c>
      <c r="B1429" s="320">
        <f>'Faults data'!B1429</f>
        <v>0</v>
      </c>
      <c r="C1429" s="223">
        <f>IFERROR(MATCH('Faults data'!F1429,Lists!$C$11:$C$14,0),0)</f>
        <v>0</v>
      </c>
      <c r="D1429" s="216">
        <f>VALUE('Faults data'!I1429)</f>
        <v>0</v>
      </c>
      <c r="E1429" s="224">
        <f t="shared" si="185"/>
        <v>0</v>
      </c>
      <c r="F1429" s="224">
        <f>'Faults data'!M1429</f>
        <v>0</v>
      </c>
      <c r="G1429" s="224" t="str">
        <f>IF('Faults data'!N1429=$G$17,$G$17,".")</f>
        <v>.</v>
      </c>
      <c r="H1429" s="224" t="str">
        <f>IF(ISNUMBER('Faults data'!L1429),'Faults data'!L1429,".")</f>
        <v>.</v>
      </c>
      <c r="I1429" s="224">
        <f>IF('Faults data'!S1429=Lists!$F$11,0,1)</f>
        <v>1</v>
      </c>
      <c r="J1429" s="240" t="str">
        <f t="shared" si="180"/>
        <v>.</v>
      </c>
      <c r="K1429" s="241"/>
      <c r="L1429" s="230" t="str">
        <f t="shared" si="181"/>
        <v>.</v>
      </c>
      <c r="M1429" s="231" t="str">
        <f t="shared" si="182"/>
        <v>.</v>
      </c>
      <c r="N1429" s="231" t="str">
        <f t="shared" si="183"/>
        <v>.</v>
      </c>
      <c r="O1429" s="231" t="str">
        <f t="shared" si="184"/>
        <v>.</v>
      </c>
      <c r="P1429" s="232" t="str">
        <f t="shared" si="178"/>
        <v>.</v>
      </c>
      <c r="Q1429" s="233" t="str">
        <f t="shared" si="179"/>
        <v>.</v>
      </c>
      <c r="R1429" s="140"/>
      <c r="S1429" s="140"/>
      <c r="T1429" s="140"/>
      <c r="U1429" s="140"/>
      <c r="V1429" s="140"/>
      <c r="W1429" s="140"/>
      <c r="X1429" s="140"/>
      <c r="Y1429" s="140"/>
      <c r="Z1429" s="140"/>
      <c r="AA1429" s="140"/>
      <c r="AB1429" s="140"/>
      <c r="AC1429" s="140"/>
      <c r="AD1429" s="140"/>
      <c r="AE1429" s="140"/>
      <c r="AF1429" s="140"/>
      <c r="AG1429" s="140"/>
      <c r="AH1429" s="140"/>
      <c r="AI1429" s="140"/>
      <c r="AJ1429" s="140"/>
      <c r="AK1429" s="140"/>
      <c r="AL1429" s="140"/>
      <c r="AM1429" s="140"/>
      <c r="AN1429" s="140"/>
      <c r="AO1429" s="140"/>
      <c r="AP1429" s="140"/>
      <c r="AQ1429" s="140"/>
      <c r="AR1429" s="140"/>
      <c r="AS1429" s="140"/>
      <c r="AT1429" s="140"/>
      <c r="AU1429" s="140"/>
      <c r="AV1429" s="140"/>
      <c r="AW1429" s="140"/>
      <c r="AX1429" s="140"/>
      <c r="AY1429" s="140"/>
      <c r="AZ1429" s="140"/>
      <c r="BA1429" s="140"/>
      <c r="BB1429" s="140"/>
      <c r="BC1429" s="140"/>
      <c r="BD1429" s="140"/>
      <c r="BE1429" s="140"/>
    </row>
    <row r="1430" spans="1:57" outlineLevel="1" x14ac:dyDescent="0.2">
      <c r="A1430" s="234">
        <f>'Faults data'!A1430</f>
        <v>1413</v>
      </c>
      <c r="B1430" s="320">
        <f>'Faults data'!B1430</f>
        <v>0</v>
      </c>
      <c r="C1430" s="223">
        <f>IFERROR(MATCH('Faults data'!F1430,Lists!$C$11:$C$14,0),0)</f>
        <v>0</v>
      </c>
      <c r="D1430" s="216">
        <f>VALUE('Faults data'!I1430)</f>
        <v>0</v>
      </c>
      <c r="E1430" s="224">
        <f t="shared" si="185"/>
        <v>0</v>
      </c>
      <c r="F1430" s="224">
        <f>'Faults data'!M1430</f>
        <v>0</v>
      </c>
      <c r="G1430" s="224" t="str">
        <f>IF('Faults data'!N1430=$G$17,$G$17,".")</f>
        <v>.</v>
      </c>
      <c r="H1430" s="224" t="str">
        <f>IF(ISNUMBER('Faults data'!L1430),'Faults data'!L1430,".")</f>
        <v>.</v>
      </c>
      <c r="I1430" s="224">
        <f>IF('Faults data'!S1430=Lists!$F$11,0,1)</f>
        <v>1</v>
      </c>
      <c r="J1430" s="240" t="str">
        <f t="shared" si="180"/>
        <v>.</v>
      </c>
      <c r="K1430" s="241"/>
      <c r="L1430" s="230" t="str">
        <f t="shared" si="181"/>
        <v>.</v>
      </c>
      <c r="M1430" s="231" t="str">
        <f t="shared" si="182"/>
        <v>.</v>
      </c>
      <c r="N1430" s="231" t="str">
        <f t="shared" si="183"/>
        <v>.</v>
      </c>
      <c r="O1430" s="231" t="str">
        <f t="shared" si="184"/>
        <v>.</v>
      </c>
      <c r="P1430" s="232" t="str">
        <f t="shared" ref="P1430:P1493" si="186">IF(L1430&gt;P$9,L1430,".")</f>
        <v>.</v>
      </c>
      <c r="Q1430" s="233" t="str">
        <f t="shared" ref="Q1430:Q1493" si="187">IF(N1430&gt;Q$9,N1430,".")</f>
        <v>.</v>
      </c>
      <c r="R1430" s="140"/>
      <c r="S1430" s="140"/>
      <c r="T1430" s="140"/>
      <c r="U1430" s="140"/>
      <c r="V1430" s="140"/>
      <c r="W1430" s="140"/>
      <c r="X1430" s="140"/>
      <c r="Y1430" s="140"/>
      <c r="Z1430" s="140"/>
      <c r="AA1430" s="140"/>
      <c r="AB1430" s="140"/>
      <c r="AC1430" s="140"/>
      <c r="AD1430" s="140"/>
      <c r="AE1430" s="140"/>
      <c r="AF1430" s="140"/>
      <c r="AG1430" s="140"/>
      <c r="AH1430" s="140"/>
      <c r="AI1430" s="140"/>
      <c r="AJ1430" s="140"/>
      <c r="AK1430" s="140"/>
      <c r="AL1430" s="140"/>
      <c r="AM1430" s="140"/>
      <c r="AN1430" s="140"/>
      <c r="AO1430" s="140"/>
      <c r="AP1430" s="140"/>
      <c r="AQ1430" s="140"/>
      <c r="AR1430" s="140"/>
      <c r="AS1430" s="140"/>
      <c r="AT1430" s="140"/>
      <c r="AU1430" s="140"/>
      <c r="AV1430" s="140"/>
      <c r="AW1430" s="140"/>
      <c r="AX1430" s="140"/>
      <c r="AY1430" s="140"/>
      <c r="AZ1430" s="140"/>
      <c r="BA1430" s="140"/>
      <c r="BB1430" s="140"/>
      <c r="BC1430" s="140"/>
      <c r="BD1430" s="140"/>
      <c r="BE1430" s="140"/>
    </row>
    <row r="1431" spans="1:57" outlineLevel="1" x14ac:dyDescent="0.2">
      <c r="A1431" s="234">
        <f>'Faults data'!A1431</f>
        <v>1414</v>
      </c>
      <c r="B1431" s="320">
        <f>'Faults data'!B1431</f>
        <v>0</v>
      </c>
      <c r="C1431" s="223">
        <f>IFERROR(MATCH('Faults data'!F1431,Lists!$C$11:$C$14,0),0)</f>
        <v>0</v>
      </c>
      <c r="D1431" s="216">
        <f>VALUE('Faults data'!I1431)</f>
        <v>0</v>
      </c>
      <c r="E1431" s="224">
        <f t="shared" si="185"/>
        <v>0</v>
      </c>
      <c r="F1431" s="224">
        <f>'Faults data'!M1431</f>
        <v>0</v>
      </c>
      <c r="G1431" s="224" t="str">
        <f>IF('Faults data'!N1431=$G$17,$G$17,".")</f>
        <v>.</v>
      </c>
      <c r="H1431" s="224" t="str">
        <f>IF(ISNUMBER('Faults data'!L1431),'Faults data'!L1431,".")</f>
        <v>.</v>
      </c>
      <c r="I1431" s="224">
        <f>IF('Faults data'!S1431=Lists!$F$11,0,1)</f>
        <v>1</v>
      </c>
      <c r="J1431" s="240" t="str">
        <f t="shared" si="180"/>
        <v>.</v>
      </c>
      <c r="K1431" s="241"/>
      <c r="L1431" s="230" t="str">
        <f t="shared" si="181"/>
        <v>.</v>
      </c>
      <c r="M1431" s="231" t="str">
        <f t="shared" si="182"/>
        <v>.</v>
      </c>
      <c r="N1431" s="231" t="str">
        <f t="shared" si="183"/>
        <v>.</v>
      </c>
      <c r="O1431" s="231" t="str">
        <f t="shared" si="184"/>
        <v>.</v>
      </c>
      <c r="P1431" s="232" t="str">
        <f t="shared" si="186"/>
        <v>.</v>
      </c>
      <c r="Q1431" s="233" t="str">
        <f t="shared" si="187"/>
        <v>.</v>
      </c>
      <c r="R1431" s="140"/>
      <c r="S1431" s="140"/>
      <c r="T1431" s="140"/>
      <c r="U1431" s="140"/>
      <c r="V1431" s="140"/>
      <c r="W1431" s="140"/>
      <c r="X1431" s="140"/>
      <c r="Y1431" s="140"/>
      <c r="Z1431" s="140"/>
      <c r="AA1431" s="140"/>
      <c r="AB1431" s="140"/>
      <c r="AC1431" s="140"/>
      <c r="AD1431" s="140"/>
      <c r="AE1431" s="140"/>
      <c r="AF1431" s="140"/>
      <c r="AG1431" s="140"/>
      <c r="AH1431" s="140"/>
      <c r="AI1431" s="140"/>
      <c r="AJ1431" s="140"/>
      <c r="AK1431" s="140"/>
      <c r="AL1431" s="140"/>
      <c r="AM1431" s="140"/>
      <c r="AN1431" s="140"/>
      <c r="AO1431" s="140"/>
      <c r="AP1431" s="140"/>
      <c r="AQ1431" s="140"/>
      <c r="AR1431" s="140"/>
      <c r="AS1431" s="140"/>
      <c r="AT1431" s="140"/>
      <c r="AU1431" s="140"/>
      <c r="AV1431" s="140"/>
      <c r="AW1431" s="140"/>
      <c r="AX1431" s="140"/>
      <c r="AY1431" s="140"/>
      <c r="AZ1431" s="140"/>
      <c r="BA1431" s="140"/>
      <c r="BB1431" s="140"/>
      <c r="BC1431" s="140"/>
      <c r="BD1431" s="140"/>
      <c r="BE1431" s="140"/>
    </row>
    <row r="1432" spans="1:57" outlineLevel="1" x14ac:dyDescent="0.2">
      <c r="A1432" s="234">
        <f>'Faults data'!A1432</f>
        <v>1415</v>
      </c>
      <c r="B1432" s="320">
        <f>'Faults data'!B1432</f>
        <v>0</v>
      </c>
      <c r="C1432" s="223">
        <f>IFERROR(MATCH('Faults data'!F1432,Lists!$C$11:$C$14,0),0)</f>
        <v>0</v>
      </c>
      <c r="D1432" s="216">
        <f>VALUE('Faults data'!I1432)</f>
        <v>0</v>
      </c>
      <c r="E1432" s="224">
        <f t="shared" si="185"/>
        <v>0</v>
      </c>
      <c r="F1432" s="224">
        <f>'Faults data'!M1432</f>
        <v>0</v>
      </c>
      <c r="G1432" s="224" t="str">
        <f>IF('Faults data'!N1432=$G$17,$G$17,".")</f>
        <v>.</v>
      </c>
      <c r="H1432" s="224" t="str">
        <f>IF(ISNUMBER('Faults data'!L1432),'Faults data'!L1432,".")</f>
        <v>.</v>
      </c>
      <c r="I1432" s="224">
        <f>IF('Faults data'!S1432=Lists!$F$11,0,1)</f>
        <v>1</v>
      </c>
      <c r="J1432" s="240" t="str">
        <f t="shared" si="180"/>
        <v>.</v>
      </c>
      <c r="K1432" s="241"/>
      <c r="L1432" s="230" t="str">
        <f t="shared" si="181"/>
        <v>.</v>
      </c>
      <c r="M1432" s="231" t="str">
        <f t="shared" si="182"/>
        <v>.</v>
      </c>
      <c r="N1432" s="231" t="str">
        <f t="shared" si="183"/>
        <v>.</v>
      </c>
      <c r="O1432" s="231" t="str">
        <f t="shared" si="184"/>
        <v>.</v>
      </c>
      <c r="P1432" s="232" t="str">
        <f t="shared" si="186"/>
        <v>.</v>
      </c>
      <c r="Q1432" s="233" t="str">
        <f t="shared" si="187"/>
        <v>.</v>
      </c>
      <c r="R1432" s="140"/>
      <c r="S1432" s="140"/>
      <c r="T1432" s="140"/>
      <c r="U1432" s="140"/>
      <c r="V1432" s="140"/>
      <c r="W1432" s="140"/>
      <c r="X1432" s="140"/>
      <c r="Y1432" s="140"/>
      <c r="Z1432" s="140"/>
      <c r="AA1432" s="140"/>
      <c r="AB1432" s="140"/>
      <c r="AC1432" s="140"/>
      <c r="AD1432" s="140"/>
      <c r="AE1432" s="140"/>
      <c r="AF1432" s="140"/>
      <c r="AG1432" s="140"/>
      <c r="AH1432" s="140"/>
      <c r="AI1432" s="140"/>
      <c r="AJ1432" s="140"/>
      <c r="AK1432" s="140"/>
      <c r="AL1432" s="140"/>
      <c r="AM1432" s="140"/>
      <c r="AN1432" s="140"/>
      <c r="AO1432" s="140"/>
      <c r="AP1432" s="140"/>
      <c r="AQ1432" s="140"/>
      <c r="AR1432" s="140"/>
      <c r="AS1432" s="140"/>
      <c r="AT1432" s="140"/>
      <c r="AU1432" s="140"/>
      <c r="AV1432" s="140"/>
      <c r="AW1432" s="140"/>
      <c r="AX1432" s="140"/>
      <c r="AY1432" s="140"/>
      <c r="AZ1432" s="140"/>
      <c r="BA1432" s="140"/>
      <c r="BB1432" s="140"/>
      <c r="BC1432" s="140"/>
      <c r="BD1432" s="140"/>
      <c r="BE1432" s="140"/>
    </row>
    <row r="1433" spans="1:57" outlineLevel="1" x14ac:dyDescent="0.2">
      <c r="A1433" s="234">
        <f>'Faults data'!A1433</f>
        <v>1416</v>
      </c>
      <c r="B1433" s="320">
        <f>'Faults data'!B1433</f>
        <v>0</v>
      </c>
      <c r="C1433" s="223">
        <f>IFERROR(MATCH('Faults data'!F1433,Lists!$C$11:$C$14,0),0)</f>
        <v>0</v>
      </c>
      <c r="D1433" s="216">
        <f>VALUE('Faults data'!I1433)</f>
        <v>0</v>
      </c>
      <c r="E1433" s="224">
        <f t="shared" si="185"/>
        <v>0</v>
      </c>
      <c r="F1433" s="224">
        <f>'Faults data'!M1433</f>
        <v>0</v>
      </c>
      <c r="G1433" s="224" t="str">
        <f>IF('Faults data'!N1433=$G$17,$G$17,".")</f>
        <v>.</v>
      </c>
      <c r="H1433" s="224" t="str">
        <f>IF(ISNUMBER('Faults data'!L1433),'Faults data'!L1433,".")</f>
        <v>.</v>
      </c>
      <c r="I1433" s="224">
        <f>IF('Faults data'!S1433=Lists!$F$11,0,1)</f>
        <v>1</v>
      </c>
      <c r="J1433" s="240" t="str">
        <f t="shared" si="180"/>
        <v>.</v>
      </c>
      <c r="K1433" s="241"/>
      <c r="L1433" s="230" t="str">
        <f t="shared" si="181"/>
        <v>.</v>
      </c>
      <c r="M1433" s="231" t="str">
        <f t="shared" si="182"/>
        <v>.</v>
      </c>
      <c r="N1433" s="231" t="str">
        <f t="shared" si="183"/>
        <v>.</v>
      </c>
      <c r="O1433" s="231" t="str">
        <f t="shared" si="184"/>
        <v>.</v>
      </c>
      <c r="P1433" s="232" t="str">
        <f t="shared" si="186"/>
        <v>.</v>
      </c>
      <c r="Q1433" s="233" t="str">
        <f t="shared" si="187"/>
        <v>.</v>
      </c>
      <c r="R1433" s="140"/>
      <c r="S1433" s="140"/>
      <c r="T1433" s="140"/>
      <c r="U1433" s="140"/>
      <c r="V1433" s="140"/>
      <c r="W1433" s="140"/>
      <c r="X1433" s="140"/>
      <c r="Y1433" s="140"/>
      <c r="Z1433" s="140"/>
      <c r="AA1433" s="140"/>
      <c r="AB1433" s="140"/>
      <c r="AC1433" s="140"/>
      <c r="AD1433" s="140"/>
      <c r="AE1433" s="140"/>
      <c r="AF1433" s="140"/>
      <c r="AG1433" s="140"/>
      <c r="AH1433" s="140"/>
      <c r="AI1433" s="140"/>
      <c r="AJ1433" s="140"/>
      <c r="AK1433" s="140"/>
      <c r="AL1433" s="140"/>
      <c r="AM1433" s="140"/>
      <c r="AN1433" s="140"/>
      <c r="AO1433" s="140"/>
      <c r="AP1433" s="140"/>
      <c r="AQ1433" s="140"/>
      <c r="AR1433" s="140"/>
      <c r="AS1433" s="140"/>
      <c r="AT1433" s="140"/>
      <c r="AU1433" s="140"/>
      <c r="AV1433" s="140"/>
      <c r="AW1433" s="140"/>
      <c r="AX1433" s="140"/>
      <c r="AY1433" s="140"/>
      <c r="AZ1433" s="140"/>
      <c r="BA1433" s="140"/>
      <c r="BB1433" s="140"/>
      <c r="BC1433" s="140"/>
      <c r="BD1433" s="140"/>
      <c r="BE1433" s="140"/>
    </row>
    <row r="1434" spans="1:57" outlineLevel="1" x14ac:dyDescent="0.2">
      <c r="A1434" s="234">
        <f>'Faults data'!A1434</f>
        <v>1417</v>
      </c>
      <c r="B1434" s="320">
        <f>'Faults data'!B1434</f>
        <v>0</v>
      </c>
      <c r="C1434" s="223">
        <f>IFERROR(MATCH('Faults data'!F1434,Lists!$C$11:$C$14,0),0)</f>
        <v>0</v>
      </c>
      <c r="D1434" s="216">
        <f>VALUE('Faults data'!I1434)</f>
        <v>0</v>
      </c>
      <c r="E1434" s="224">
        <f t="shared" si="185"/>
        <v>0</v>
      </c>
      <c r="F1434" s="224">
        <f>'Faults data'!M1434</f>
        <v>0</v>
      </c>
      <c r="G1434" s="224" t="str">
        <f>IF('Faults data'!N1434=$G$17,$G$17,".")</f>
        <v>.</v>
      </c>
      <c r="H1434" s="224" t="str">
        <f>IF(ISNUMBER('Faults data'!L1434),'Faults data'!L1434,".")</f>
        <v>.</v>
      </c>
      <c r="I1434" s="224">
        <f>IF('Faults data'!S1434=Lists!$F$11,0,1)</f>
        <v>1</v>
      </c>
      <c r="J1434" s="240" t="str">
        <f t="shared" si="180"/>
        <v>.</v>
      </c>
      <c r="K1434" s="241"/>
      <c r="L1434" s="230" t="str">
        <f t="shared" si="181"/>
        <v>.</v>
      </c>
      <c r="M1434" s="231" t="str">
        <f t="shared" si="182"/>
        <v>.</v>
      </c>
      <c r="N1434" s="231" t="str">
        <f t="shared" si="183"/>
        <v>.</v>
      </c>
      <c r="O1434" s="231" t="str">
        <f t="shared" si="184"/>
        <v>.</v>
      </c>
      <c r="P1434" s="232" t="str">
        <f t="shared" si="186"/>
        <v>.</v>
      </c>
      <c r="Q1434" s="233" t="str">
        <f t="shared" si="187"/>
        <v>.</v>
      </c>
      <c r="R1434" s="140"/>
      <c r="S1434" s="140"/>
      <c r="T1434" s="140"/>
      <c r="U1434" s="140"/>
      <c r="V1434" s="140"/>
      <c r="W1434" s="140"/>
      <c r="X1434" s="140"/>
      <c r="Y1434" s="140"/>
      <c r="Z1434" s="140"/>
      <c r="AA1434" s="140"/>
      <c r="AB1434" s="140"/>
      <c r="AC1434" s="140"/>
      <c r="AD1434" s="140"/>
      <c r="AE1434" s="140"/>
      <c r="AF1434" s="140"/>
      <c r="AG1434" s="140"/>
      <c r="AH1434" s="140"/>
      <c r="AI1434" s="140"/>
      <c r="AJ1434" s="140"/>
      <c r="AK1434" s="140"/>
      <c r="AL1434" s="140"/>
      <c r="AM1434" s="140"/>
      <c r="AN1434" s="140"/>
      <c r="AO1434" s="140"/>
      <c r="AP1434" s="140"/>
      <c r="AQ1434" s="140"/>
      <c r="AR1434" s="140"/>
      <c r="AS1434" s="140"/>
      <c r="AT1434" s="140"/>
      <c r="AU1434" s="140"/>
      <c r="AV1434" s="140"/>
      <c r="AW1434" s="140"/>
      <c r="AX1434" s="140"/>
      <c r="AY1434" s="140"/>
      <c r="AZ1434" s="140"/>
      <c r="BA1434" s="140"/>
      <c r="BB1434" s="140"/>
      <c r="BC1434" s="140"/>
      <c r="BD1434" s="140"/>
      <c r="BE1434" s="140"/>
    </row>
    <row r="1435" spans="1:57" outlineLevel="1" x14ac:dyDescent="0.2">
      <c r="A1435" s="234">
        <f>'Faults data'!A1435</f>
        <v>1418</v>
      </c>
      <c r="B1435" s="320">
        <f>'Faults data'!B1435</f>
        <v>0</v>
      </c>
      <c r="C1435" s="223">
        <f>IFERROR(MATCH('Faults data'!F1435,Lists!$C$11:$C$14,0),0)</f>
        <v>0</v>
      </c>
      <c r="D1435" s="216">
        <f>VALUE('Faults data'!I1435)</f>
        <v>0</v>
      </c>
      <c r="E1435" s="224">
        <f t="shared" si="185"/>
        <v>0</v>
      </c>
      <c r="F1435" s="224">
        <f>'Faults data'!M1435</f>
        <v>0</v>
      </c>
      <c r="G1435" s="224" t="str">
        <f>IF('Faults data'!N1435=$G$17,$G$17,".")</f>
        <v>.</v>
      </c>
      <c r="H1435" s="224" t="str">
        <f>IF(ISNUMBER('Faults data'!L1435),'Faults data'!L1435,".")</f>
        <v>.</v>
      </c>
      <c r="I1435" s="224">
        <f>IF('Faults data'!S1435=Lists!$F$11,0,1)</f>
        <v>1</v>
      </c>
      <c r="J1435" s="240" t="str">
        <f t="shared" si="180"/>
        <v>.</v>
      </c>
      <c r="K1435" s="241"/>
      <c r="L1435" s="230" t="str">
        <f t="shared" si="181"/>
        <v>.</v>
      </c>
      <c r="M1435" s="231" t="str">
        <f t="shared" si="182"/>
        <v>.</v>
      </c>
      <c r="N1435" s="231" t="str">
        <f t="shared" si="183"/>
        <v>.</v>
      </c>
      <c r="O1435" s="231" t="str">
        <f t="shared" si="184"/>
        <v>.</v>
      </c>
      <c r="P1435" s="232" t="str">
        <f t="shared" si="186"/>
        <v>.</v>
      </c>
      <c r="Q1435" s="233" t="str">
        <f t="shared" si="187"/>
        <v>.</v>
      </c>
      <c r="R1435" s="140"/>
      <c r="S1435" s="140"/>
      <c r="T1435" s="140"/>
      <c r="U1435" s="140"/>
      <c r="V1435" s="140"/>
      <c r="W1435" s="140"/>
      <c r="X1435" s="140"/>
      <c r="Y1435" s="140"/>
      <c r="Z1435" s="140"/>
      <c r="AA1435" s="140"/>
      <c r="AB1435" s="140"/>
      <c r="AC1435" s="140"/>
      <c r="AD1435" s="140"/>
      <c r="AE1435" s="140"/>
      <c r="AF1435" s="140"/>
      <c r="AG1435" s="140"/>
      <c r="AH1435" s="140"/>
      <c r="AI1435" s="140"/>
      <c r="AJ1435" s="140"/>
      <c r="AK1435" s="140"/>
      <c r="AL1435" s="140"/>
      <c r="AM1435" s="140"/>
      <c r="AN1435" s="140"/>
      <c r="AO1435" s="140"/>
      <c r="AP1435" s="140"/>
      <c r="AQ1435" s="140"/>
      <c r="AR1435" s="140"/>
      <c r="AS1435" s="140"/>
      <c r="AT1435" s="140"/>
      <c r="AU1435" s="140"/>
      <c r="AV1435" s="140"/>
      <c r="AW1435" s="140"/>
      <c r="AX1435" s="140"/>
      <c r="AY1435" s="140"/>
      <c r="AZ1435" s="140"/>
      <c r="BA1435" s="140"/>
      <c r="BB1435" s="140"/>
      <c r="BC1435" s="140"/>
      <c r="BD1435" s="140"/>
      <c r="BE1435" s="140"/>
    </row>
    <row r="1436" spans="1:57" outlineLevel="1" x14ac:dyDescent="0.2">
      <c r="A1436" s="234">
        <f>'Faults data'!A1436</f>
        <v>1419</v>
      </c>
      <c r="B1436" s="320">
        <f>'Faults data'!B1436</f>
        <v>0</v>
      </c>
      <c r="C1436" s="223">
        <f>IFERROR(MATCH('Faults data'!F1436,Lists!$C$11:$C$14,0),0)</f>
        <v>0</v>
      </c>
      <c r="D1436" s="216">
        <f>VALUE('Faults data'!I1436)</f>
        <v>0</v>
      </c>
      <c r="E1436" s="224">
        <f t="shared" si="185"/>
        <v>0</v>
      </c>
      <c r="F1436" s="224">
        <f>'Faults data'!M1436</f>
        <v>0</v>
      </c>
      <c r="G1436" s="224" t="str">
        <f>IF('Faults data'!N1436=$G$17,$G$17,".")</f>
        <v>.</v>
      </c>
      <c r="H1436" s="224" t="str">
        <f>IF(ISNUMBER('Faults data'!L1436),'Faults data'!L1436,".")</f>
        <v>.</v>
      </c>
      <c r="I1436" s="224">
        <f>IF('Faults data'!S1436=Lists!$F$11,0,1)</f>
        <v>1</v>
      </c>
      <c r="J1436" s="240" t="str">
        <f t="shared" si="180"/>
        <v>.</v>
      </c>
      <c r="K1436" s="241"/>
      <c r="L1436" s="230" t="str">
        <f t="shared" si="181"/>
        <v>.</v>
      </c>
      <c r="M1436" s="231" t="str">
        <f t="shared" si="182"/>
        <v>.</v>
      </c>
      <c r="N1436" s="231" t="str">
        <f t="shared" si="183"/>
        <v>.</v>
      </c>
      <c r="O1436" s="231" t="str">
        <f t="shared" si="184"/>
        <v>.</v>
      </c>
      <c r="P1436" s="232" t="str">
        <f t="shared" si="186"/>
        <v>.</v>
      </c>
      <c r="Q1436" s="233" t="str">
        <f t="shared" si="187"/>
        <v>.</v>
      </c>
      <c r="R1436" s="140"/>
      <c r="S1436" s="140"/>
      <c r="T1436" s="140"/>
      <c r="U1436" s="140"/>
      <c r="V1436" s="140"/>
      <c r="W1436" s="140"/>
      <c r="X1436" s="140"/>
      <c r="Y1436" s="140"/>
      <c r="Z1436" s="140"/>
      <c r="AA1436" s="140"/>
      <c r="AB1436" s="140"/>
      <c r="AC1436" s="140"/>
      <c r="AD1436" s="140"/>
      <c r="AE1436" s="140"/>
      <c r="AF1436" s="140"/>
      <c r="AG1436" s="140"/>
      <c r="AH1436" s="140"/>
      <c r="AI1436" s="140"/>
      <c r="AJ1436" s="140"/>
      <c r="AK1436" s="140"/>
      <c r="AL1436" s="140"/>
      <c r="AM1436" s="140"/>
      <c r="AN1436" s="140"/>
      <c r="AO1436" s="140"/>
      <c r="AP1436" s="140"/>
      <c r="AQ1436" s="140"/>
      <c r="AR1436" s="140"/>
      <c r="AS1436" s="140"/>
      <c r="AT1436" s="140"/>
      <c r="AU1436" s="140"/>
      <c r="AV1436" s="140"/>
      <c r="AW1436" s="140"/>
      <c r="AX1436" s="140"/>
      <c r="AY1436" s="140"/>
      <c r="AZ1436" s="140"/>
      <c r="BA1436" s="140"/>
      <c r="BB1436" s="140"/>
      <c r="BC1436" s="140"/>
      <c r="BD1436" s="140"/>
      <c r="BE1436" s="140"/>
    </row>
    <row r="1437" spans="1:57" outlineLevel="1" x14ac:dyDescent="0.2">
      <c r="A1437" s="234">
        <f>'Faults data'!A1437</f>
        <v>1420</v>
      </c>
      <c r="B1437" s="320">
        <f>'Faults data'!B1437</f>
        <v>0</v>
      </c>
      <c r="C1437" s="223">
        <f>IFERROR(MATCH('Faults data'!F1437,Lists!$C$11:$C$14,0),0)</f>
        <v>0</v>
      </c>
      <c r="D1437" s="216">
        <f>VALUE('Faults data'!I1437)</f>
        <v>0</v>
      </c>
      <c r="E1437" s="224">
        <f t="shared" si="185"/>
        <v>0</v>
      </c>
      <c r="F1437" s="224">
        <f>'Faults data'!M1437</f>
        <v>0</v>
      </c>
      <c r="G1437" s="224" t="str">
        <f>IF('Faults data'!N1437=$G$17,$G$17,".")</f>
        <v>.</v>
      </c>
      <c r="H1437" s="224" t="str">
        <f>IF(ISNUMBER('Faults data'!L1437),'Faults data'!L1437,".")</f>
        <v>.</v>
      </c>
      <c r="I1437" s="224">
        <f>IF('Faults data'!S1437=Lists!$F$11,0,1)</f>
        <v>1</v>
      </c>
      <c r="J1437" s="240" t="str">
        <f t="shared" si="180"/>
        <v>.</v>
      </c>
      <c r="K1437" s="241"/>
      <c r="L1437" s="230" t="str">
        <f t="shared" si="181"/>
        <v>.</v>
      </c>
      <c r="M1437" s="231" t="str">
        <f t="shared" si="182"/>
        <v>.</v>
      </c>
      <c r="N1437" s="231" t="str">
        <f t="shared" si="183"/>
        <v>.</v>
      </c>
      <c r="O1437" s="231" t="str">
        <f t="shared" si="184"/>
        <v>.</v>
      </c>
      <c r="P1437" s="232" t="str">
        <f t="shared" si="186"/>
        <v>.</v>
      </c>
      <c r="Q1437" s="233" t="str">
        <f t="shared" si="187"/>
        <v>.</v>
      </c>
      <c r="R1437" s="140"/>
      <c r="S1437" s="140"/>
      <c r="T1437" s="140"/>
      <c r="U1437" s="140"/>
      <c r="V1437" s="140"/>
      <c r="W1437" s="140"/>
      <c r="X1437" s="140"/>
      <c r="Y1437" s="140"/>
      <c r="Z1437" s="140"/>
      <c r="AA1437" s="140"/>
      <c r="AB1437" s="140"/>
      <c r="AC1437" s="140"/>
      <c r="AD1437" s="140"/>
      <c r="AE1437" s="140"/>
      <c r="AF1437" s="140"/>
      <c r="AG1437" s="140"/>
      <c r="AH1437" s="140"/>
      <c r="AI1437" s="140"/>
      <c r="AJ1437" s="140"/>
      <c r="AK1437" s="140"/>
      <c r="AL1437" s="140"/>
      <c r="AM1437" s="140"/>
      <c r="AN1437" s="140"/>
      <c r="AO1437" s="140"/>
      <c r="AP1437" s="140"/>
      <c r="AQ1437" s="140"/>
      <c r="AR1437" s="140"/>
      <c r="AS1437" s="140"/>
      <c r="AT1437" s="140"/>
      <c r="AU1437" s="140"/>
      <c r="AV1437" s="140"/>
      <c r="AW1437" s="140"/>
      <c r="AX1437" s="140"/>
      <c r="AY1437" s="140"/>
      <c r="AZ1437" s="140"/>
      <c r="BA1437" s="140"/>
      <c r="BB1437" s="140"/>
      <c r="BC1437" s="140"/>
      <c r="BD1437" s="140"/>
      <c r="BE1437" s="140"/>
    </row>
    <row r="1438" spans="1:57" outlineLevel="1" x14ac:dyDescent="0.2">
      <c r="A1438" s="234">
        <f>'Faults data'!A1438</f>
        <v>1421</v>
      </c>
      <c r="B1438" s="320">
        <f>'Faults data'!B1438</f>
        <v>0</v>
      </c>
      <c r="C1438" s="223">
        <f>IFERROR(MATCH('Faults data'!F1438,Lists!$C$11:$C$14,0),0)</f>
        <v>0</v>
      </c>
      <c r="D1438" s="216">
        <f>VALUE('Faults data'!I1438)</f>
        <v>0</v>
      </c>
      <c r="E1438" s="224">
        <f t="shared" si="185"/>
        <v>0</v>
      </c>
      <c r="F1438" s="224">
        <f>'Faults data'!M1438</f>
        <v>0</v>
      </c>
      <c r="G1438" s="224" t="str">
        <f>IF('Faults data'!N1438=$G$17,$G$17,".")</f>
        <v>.</v>
      </c>
      <c r="H1438" s="224" t="str">
        <f>IF(ISNUMBER('Faults data'!L1438),'Faults data'!L1438,".")</f>
        <v>.</v>
      </c>
      <c r="I1438" s="224">
        <f>IF('Faults data'!S1438=Lists!$F$11,0,1)</f>
        <v>1</v>
      </c>
      <c r="J1438" s="240" t="str">
        <f t="shared" si="180"/>
        <v>.</v>
      </c>
      <c r="K1438" s="241"/>
      <c r="L1438" s="230" t="str">
        <f t="shared" si="181"/>
        <v>.</v>
      </c>
      <c r="M1438" s="231" t="str">
        <f t="shared" si="182"/>
        <v>.</v>
      </c>
      <c r="N1438" s="231" t="str">
        <f t="shared" si="183"/>
        <v>.</v>
      </c>
      <c r="O1438" s="231" t="str">
        <f t="shared" si="184"/>
        <v>.</v>
      </c>
      <c r="P1438" s="232" t="str">
        <f t="shared" si="186"/>
        <v>.</v>
      </c>
      <c r="Q1438" s="233" t="str">
        <f t="shared" si="187"/>
        <v>.</v>
      </c>
      <c r="R1438" s="140"/>
      <c r="S1438" s="140"/>
      <c r="T1438" s="140"/>
      <c r="U1438" s="140"/>
      <c r="V1438" s="140"/>
      <c r="W1438" s="140"/>
      <c r="X1438" s="140"/>
      <c r="Y1438" s="140"/>
      <c r="Z1438" s="140"/>
      <c r="AA1438" s="140"/>
      <c r="AB1438" s="140"/>
      <c r="AC1438" s="140"/>
      <c r="AD1438" s="140"/>
      <c r="AE1438" s="140"/>
      <c r="AF1438" s="140"/>
      <c r="AG1438" s="140"/>
      <c r="AH1438" s="140"/>
      <c r="AI1438" s="140"/>
      <c r="AJ1438" s="140"/>
      <c r="AK1438" s="140"/>
      <c r="AL1438" s="140"/>
      <c r="AM1438" s="140"/>
      <c r="AN1438" s="140"/>
      <c r="AO1438" s="140"/>
      <c r="AP1438" s="140"/>
      <c r="AQ1438" s="140"/>
      <c r="AR1438" s="140"/>
      <c r="AS1438" s="140"/>
      <c r="AT1438" s="140"/>
      <c r="AU1438" s="140"/>
      <c r="AV1438" s="140"/>
      <c r="AW1438" s="140"/>
      <c r="AX1438" s="140"/>
      <c r="AY1438" s="140"/>
      <c r="AZ1438" s="140"/>
      <c r="BA1438" s="140"/>
      <c r="BB1438" s="140"/>
      <c r="BC1438" s="140"/>
      <c r="BD1438" s="140"/>
      <c r="BE1438" s="140"/>
    </row>
    <row r="1439" spans="1:57" outlineLevel="1" x14ac:dyDescent="0.2">
      <c r="A1439" s="234">
        <f>'Faults data'!A1439</f>
        <v>1422</v>
      </c>
      <c r="B1439" s="320">
        <f>'Faults data'!B1439</f>
        <v>0</v>
      </c>
      <c r="C1439" s="223">
        <f>IFERROR(MATCH('Faults data'!F1439,Lists!$C$11:$C$14,0),0)</f>
        <v>0</v>
      </c>
      <c r="D1439" s="216">
        <f>VALUE('Faults data'!I1439)</f>
        <v>0</v>
      </c>
      <c r="E1439" s="224">
        <f t="shared" si="185"/>
        <v>0</v>
      </c>
      <c r="F1439" s="224">
        <f>'Faults data'!M1439</f>
        <v>0</v>
      </c>
      <c r="G1439" s="224" t="str">
        <f>IF('Faults data'!N1439=$G$17,$G$17,".")</f>
        <v>.</v>
      </c>
      <c r="H1439" s="224" t="str">
        <f>IF(ISNUMBER('Faults data'!L1439),'Faults data'!L1439,".")</f>
        <v>.</v>
      </c>
      <c r="I1439" s="224">
        <f>IF('Faults data'!S1439=Lists!$F$11,0,1)</f>
        <v>1</v>
      </c>
      <c r="J1439" s="240" t="str">
        <f t="shared" si="180"/>
        <v>.</v>
      </c>
      <c r="K1439" s="241"/>
      <c r="L1439" s="230" t="str">
        <f t="shared" si="181"/>
        <v>.</v>
      </c>
      <c r="M1439" s="231" t="str">
        <f t="shared" si="182"/>
        <v>.</v>
      </c>
      <c r="N1439" s="231" t="str">
        <f t="shared" si="183"/>
        <v>.</v>
      </c>
      <c r="O1439" s="231" t="str">
        <f t="shared" si="184"/>
        <v>.</v>
      </c>
      <c r="P1439" s="232" t="str">
        <f t="shared" si="186"/>
        <v>.</v>
      </c>
      <c r="Q1439" s="233" t="str">
        <f t="shared" si="187"/>
        <v>.</v>
      </c>
      <c r="R1439" s="140"/>
      <c r="S1439" s="140"/>
      <c r="T1439" s="140"/>
      <c r="U1439" s="140"/>
      <c r="V1439" s="140"/>
      <c r="W1439" s="140"/>
      <c r="X1439" s="140"/>
      <c r="Y1439" s="140"/>
      <c r="Z1439" s="140"/>
      <c r="AA1439" s="140"/>
      <c r="AB1439" s="140"/>
      <c r="AC1439" s="140"/>
      <c r="AD1439" s="140"/>
      <c r="AE1439" s="140"/>
      <c r="AF1439" s="140"/>
      <c r="AG1439" s="140"/>
      <c r="AH1439" s="140"/>
      <c r="AI1439" s="140"/>
      <c r="AJ1439" s="140"/>
      <c r="AK1439" s="140"/>
      <c r="AL1439" s="140"/>
      <c r="AM1439" s="140"/>
      <c r="AN1439" s="140"/>
      <c r="AO1439" s="140"/>
      <c r="AP1439" s="140"/>
      <c r="AQ1439" s="140"/>
      <c r="AR1439" s="140"/>
      <c r="AS1439" s="140"/>
      <c r="AT1439" s="140"/>
      <c r="AU1439" s="140"/>
      <c r="AV1439" s="140"/>
      <c r="AW1439" s="140"/>
      <c r="AX1439" s="140"/>
      <c r="AY1439" s="140"/>
      <c r="AZ1439" s="140"/>
      <c r="BA1439" s="140"/>
      <c r="BB1439" s="140"/>
      <c r="BC1439" s="140"/>
      <c r="BD1439" s="140"/>
      <c r="BE1439" s="140"/>
    </row>
    <row r="1440" spans="1:57" outlineLevel="1" x14ac:dyDescent="0.2">
      <c r="A1440" s="234">
        <f>'Faults data'!A1440</f>
        <v>1423</v>
      </c>
      <c r="B1440" s="320">
        <f>'Faults data'!B1440</f>
        <v>0</v>
      </c>
      <c r="C1440" s="223">
        <f>IFERROR(MATCH('Faults data'!F1440,Lists!$C$11:$C$14,0),0)</f>
        <v>0</v>
      </c>
      <c r="D1440" s="216">
        <f>VALUE('Faults data'!I1440)</f>
        <v>0</v>
      </c>
      <c r="E1440" s="224">
        <f t="shared" si="185"/>
        <v>0</v>
      </c>
      <c r="F1440" s="224">
        <f>'Faults data'!M1440</f>
        <v>0</v>
      </c>
      <c r="G1440" s="224" t="str">
        <f>IF('Faults data'!N1440=$G$17,$G$17,".")</f>
        <v>.</v>
      </c>
      <c r="H1440" s="224" t="str">
        <f>IF(ISNUMBER('Faults data'!L1440),'Faults data'!L1440,".")</f>
        <v>.</v>
      </c>
      <c r="I1440" s="224">
        <f>IF('Faults data'!S1440=Lists!$F$11,0,1)</f>
        <v>1</v>
      </c>
      <c r="J1440" s="240" t="str">
        <f t="shared" si="180"/>
        <v>.</v>
      </c>
      <c r="K1440" s="241"/>
      <c r="L1440" s="230" t="str">
        <f t="shared" si="181"/>
        <v>.</v>
      </c>
      <c r="M1440" s="231" t="str">
        <f t="shared" si="182"/>
        <v>.</v>
      </c>
      <c r="N1440" s="231" t="str">
        <f t="shared" si="183"/>
        <v>.</v>
      </c>
      <c r="O1440" s="231" t="str">
        <f t="shared" si="184"/>
        <v>.</v>
      </c>
      <c r="P1440" s="232" t="str">
        <f t="shared" si="186"/>
        <v>.</v>
      </c>
      <c r="Q1440" s="233" t="str">
        <f t="shared" si="187"/>
        <v>.</v>
      </c>
      <c r="R1440" s="140"/>
      <c r="S1440" s="140"/>
      <c r="T1440" s="140"/>
      <c r="U1440" s="140"/>
      <c r="V1440" s="140"/>
      <c r="W1440" s="140"/>
      <c r="X1440" s="140"/>
      <c r="Y1440" s="140"/>
      <c r="Z1440" s="140"/>
      <c r="AA1440" s="140"/>
      <c r="AB1440" s="140"/>
      <c r="AC1440" s="140"/>
      <c r="AD1440" s="140"/>
      <c r="AE1440" s="140"/>
      <c r="AF1440" s="140"/>
      <c r="AG1440" s="140"/>
      <c r="AH1440" s="140"/>
      <c r="AI1440" s="140"/>
      <c r="AJ1440" s="140"/>
      <c r="AK1440" s="140"/>
      <c r="AL1440" s="140"/>
      <c r="AM1440" s="140"/>
      <c r="AN1440" s="140"/>
      <c r="AO1440" s="140"/>
      <c r="AP1440" s="140"/>
      <c r="AQ1440" s="140"/>
      <c r="AR1440" s="140"/>
      <c r="AS1440" s="140"/>
      <c r="AT1440" s="140"/>
      <c r="AU1440" s="140"/>
      <c r="AV1440" s="140"/>
      <c r="AW1440" s="140"/>
      <c r="AX1440" s="140"/>
      <c r="AY1440" s="140"/>
      <c r="AZ1440" s="140"/>
      <c r="BA1440" s="140"/>
      <c r="BB1440" s="140"/>
      <c r="BC1440" s="140"/>
      <c r="BD1440" s="140"/>
      <c r="BE1440" s="140"/>
    </row>
    <row r="1441" spans="1:57" outlineLevel="1" x14ac:dyDescent="0.2">
      <c r="A1441" s="234">
        <f>'Faults data'!A1441</f>
        <v>1424</v>
      </c>
      <c r="B1441" s="320">
        <f>'Faults data'!B1441</f>
        <v>0</v>
      </c>
      <c r="C1441" s="223">
        <f>IFERROR(MATCH('Faults data'!F1441,Lists!$C$11:$C$14,0),0)</f>
        <v>0</v>
      </c>
      <c r="D1441" s="216">
        <f>VALUE('Faults data'!I1441)</f>
        <v>0</v>
      </c>
      <c r="E1441" s="224">
        <f t="shared" si="185"/>
        <v>0</v>
      </c>
      <c r="F1441" s="224">
        <f>'Faults data'!M1441</f>
        <v>0</v>
      </c>
      <c r="G1441" s="224" t="str">
        <f>IF('Faults data'!N1441=$G$17,$G$17,".")</f>
        <v>.</v>
      </c>
      <c r="H1441" s="224" t="str">
        <f>IF(ISNUMBER('Faults data'!L1441),'Faults data'!L1441,".")</f>
        <v>.</v>
      </c>
      <c r="I1441" s="224">
        <f>IF('Faults data'!S1441=Lists!$F$11,0,1)</f>
        <v>1</v>
      </c>
      <c r="J1441" s="240" t="str">
        <f t="shared" si="180"/>
        <v>.</v>
      </c>
      <c r="K1441" s="241"/>
      <c r="L1441" s="230" t="str">
        <f t="shared" si="181"/>
        <v>.</v>
      </c>
      <c r="M1441" s="231" t="str">
        <f t="shared" si="182"/>
        <v>.</v>
      </c>
      <c r="N1441" s="231" t="str">
        <f t="shared" si="183"/>
        <v>.</v>
      </c>
      <c r="O1441" s="231" t="str">
        <f t="shared" si="184"/>
        <v>.</v>
      </c>
      <c r="P1441" s="232" t="str">
        <f t="shared" si="186"/>
        <v>.</v>
      </c>
      <c r="Q1441" s="233" t="str">
        <f t="shared" si="187"/>
        <v>.</v>
      </c>
      <c r="R1441" s="140"/>
      <c r="S1441" s="140"/>
      <c r="T1441" s="140"/>
      <c r="U1441" s="140"/>
      <c r="V1441" s="140"/>
      <c r="W1441" s="140"/>
      <c r="X1441" s="140"/>
      <c r="Y1441" s="140"/>
      <c r="Z1441" s="140"/>
      <c r="AA1441" s="140"/>
      <c r="AB1441" s="140"/>
      <c r="AC1441" s="140"/>
      <c r="AD1441" s="140"/>
      <c r="AE1441" s="140"/>
      <c r="AF1441" s="140"/>
      <c r="AG1441" s="140"/>
      <c r="AH1441" s="140"/>
      <c r="AI1441" s="140"/>
      <c r="AJ1441" s="140"/>
      <c r="AK1441" s="140"/>
      <c r="AL1441" s="140"/>
      <c r="AM1441" s="140"/>
      <c r="AN1441" s="140"/>
      <c r="AO1441" s="140"/>
      <c r="AP1441" s="140"/>
      <c r="AQ1441" s="140"/>
      <c r="AR1441" s="140"/>
      <c r="AS1441" s="140"/>
      <c r="AT1441" s="140"/>
      <c r="AU1441" s="140"/>
      <c r="AV1441" s="140"/>
      <c r="AW1441" s="140"/>
      <c r="AX1441" s="140"/>
      <c r="AY1441" s="140"/>
      <c r="AZ1441" s="140"/>
      <c r="BA1441" s="140"/>
      <c r="BB1441" s="140"/>
      <c r="BC1441" s="140"/>
      <c r="BD1441" s="140"/>
      <c r="BE1441" s="140"/>
    </row>
    <row r="1442" spans="1:57" outlineLevel="1" x14ac:dyDescent="0.2">
      <c r="A1442" s="234">
        <f>'Faults data'!A1442</f>
        <v>1425</v>
      </c>
      <c r="B1442" s="320">
        <f>'Faults data'!B1442</f>
        <v>0</v>
      </c>
      <c r="C1442" s="223">
        <f>IFERROR(MATCH('Faults data'!F1442,Lists!$C$11:$C$14,0),0)</f>
        <v>0</v>
      </c>
      <c r="D1442" s="216">
        <f>VALUE('Faults data'!I1442)</f>
        <v>0</v>
      </c>
      <c r="E1442" s="224">
        <f t="shared" si="185"/>
        <v>0</v>
      </c>
      <c r="F1442" s="224">
        <f>'Faults data'!M1442</f>
        <v>0</v>
      </c>
      <c r="G1442" s="224" t="str">
        <f>IF('Faults data'!N1442=$G$17,$G$17,".")</f>
        <v>.</v>
      </c>
      <c r="H1442" s="224" t="str">
        <f>IF(ISNUMBER('Faults data'!L1442),'Faults data'!L1442,".")</f>
        <v>.</v>
      </c>
      <c r="I1442" s="224">
        <f>IF('Faults data'!S1442=Lists!$F$11,0,1)</f>
        <v>1</v>
      </c>
      <c r="J1442" s="240" t="str">
        <f t="shared" si="180"/>
        <v>.</v>
      </c>
      <c r="K1442" s="241"/>
      <c r="L1442" s="230" t="str">
        <f t="shared" si="181"/>
        <v>.</v>
      </c>
      <c r="M1442" s="231" t="str">
        <f t="shared" si="182"/>
        <v>.</v>
      </c>
      <c r="N1442" s="231" t="str">
        <f t="shared" si="183"/>
        <v>.</v>
      </c>
      <c r="O1442" s="231" t="str">
        <f t="shared" si="184"/>
        <v>.</v>
      </c>
      <c r="P1442" s="232" t="str">
        <f t="shared" si="186"/>
        <v>.</v>
      </c>
      <c r="Q1442" s="233" t="str">
        <f t="shared" si="187"/>
        <v>.</v>
      </c>
      <c r="R1442" s="140"/>
      <c r="S1442" s="140"/>
      <c r="T1442" s="140"/>
      <c r="U1442" s="140"/>
      <c r="V1442" s="140"/>
      <c r="W1442" s="140"/>
      <c r="X1442" s="140"/>
      <c r="Y1442" s="140"/>
      <c r="Z1442" s="140"/>
      <c r="AA1442" s="140"/>
      <c r="AB1442" s="140"/>
      <c r="AC1442" s="140"/>
      <c r="AD1442" s="140"/>
      <c r="AE1442" s="140"/>
      <c r="AF1442" s="140"/>
      <c r="AG1442" s="140"/>
      <c r="AH1442" s="140"/>
      <c r="AI1442" s="140"/>
      <c r="AJ1442" s="140"/>
      <c r="AK1442" s="140"/>
      <c r="AL1442" s="140"/>
      <c r="AM1442" s="140"/>
      <c r="AN1442" s="140"/>
      <c r="AO1442" s="140"/>
      <c r="AP1442" s="140"/>
      <c r="AQ1442" s="140"/>
      <c r="AR1442" s="140"/>
      <c r="AS1442" s="140"/>
      <c r="AT1442" s="140"/>
      <c r="AU1442" s="140"/>
      <c r="AV1442" s="140"/>
      <c r="AW1442" s="140"/>
      <c r="AX1442" s="140"/>
      <c r="AY1442" s="140"/>
      <c r="AZ1442" s="140"/>
      <c r="BA1442" s="140"/>
      <c r="BB1442" s="140"/>
      <c r="BC1442" s="140"/>
      <c r="BD1442" s="140"/>
      <c r="BE1442" s="140"/>
    </row>
    <row r="1443" spans="1:57" outlineLevel="1" x14ac:dyDescent="0.2">
      <c r="A1443" s="234">
        <f>'Faults data'!A1443</f>
        <v>1426</v>
      </c>
      <c r="B1443" s="320">
        <f>'Faults data'!B1443</f>
        <v>0</v>
      </c>
      <c r="C1443" s="223">
        <f>IFERROR(MATCH('Faults data'!F1443,Lists!$C$11:$C$14,0),0)</f>
        <v>0</v>
      </c>
      <c r="D1443" s="216">
        <f>VALUE('Faults data'!I1443)</f>
        <v>0</v>
      </c>
      <c r="E1443" s="224">
        <f t="shared" si="185"/>
        <v>0</v>
      </c>
      <c r="F1443" s="224">
        <f>'Faults data'!M1443</f>
        <v>0</v>
      </c>
      <c r="G1443" s="224" t="str">
        <f>IF('Faults data'!N1443=$G$17,$G$17,".")</f>
        <v>.</v>
      </c>
      <c r="H1443" s="224" t="str">
        <f>IF(ISNUMBER('Faults data'!L1443),'Faults data'!L1443,".")</f>
        <v>.</v>
      </c>
      <c r="I1443" s="224">
        <f>IF('Faults data'!S1443=Lists!$F$11,0,1)</f>
        <v>1</v>
      </c>
      <c r="J1443" s="240" t="str">
        <f t="shared" si="180"/>
        <v>.</v>
      </c>
      <c r="K1443" s="241"/>
      <c r="L1443" s="230" t="str">
        <f t="shared" si="181"/>
        <v>.</v>
      </c>
      <c r="M1443" s="231" t="str">
        <f t="shared" si="182"/>
        <v>.</v>
      </c>
      <c r="N1443" s="231" t="str">
        <f t="shared" si="183"/>
        <v>.</v>
      </c>
      <c r="O1443" s="231" t="str">
        <f t="shared" si="184"/>
        <v>.</v>
      </c>
      <c r="P1443" s="232" t="str">
        <f t="shared" si="186"/>
        <v>.</v>
      </c>
      <c r="Q1443" s="233" t="str">
        <f t="shared" si="187"/>
        <v>.</v>
      </c>
      <c r="R1443" s="140"/>
      <c r="S1443" s="140"/>
      <c r="T1443" s="140"/>
      <c r="U1443" s="140"/>
      <c r="V1443" s="140"/>
      <c r="W1443" s="140"/>
      <c r="X1443" s="140"/>
      <c r="Y1443" s="140"/>
      <c r="Z1443" s="140"/>
      <c r="AA1443" s="140"/>
      <c r="AB1443" s="140"/>
      <c r="AC1443" s="140"/>
      <c r="AD1443" s="140"/>
      <c r="AE1443" s="140"/>
      <c r="AF1443" s="140"/>
      <c r="AG1443" s="140"/>
      <c r="AH1443" s="140"/>
      <c r="AI1443" s="140"/>
      <c r="AJ1443" s="140"/>
      <c r="AK1443" s="140"/>
      <c r="AL1443" s="140"/>
      <c r="AM1443" s="140"/>
      <c r="AN1443" s="140"/>
      <c r="AO1443" s="140"/>
      <c r="AP1443" s="140"/>
      <c r="AQ1443" s="140"/>
      <c r="AR1443" s="140"/>
      <c r="AS1443" s="140"/>
      <c r="AT1443" s="140"/>
      <c r="AU1443" s="140"/>
      <c r="AV1443" s="140"/>
      <c r="AW1443" s="140"/>
      <c r="AX1443" s="140"/>
      <c r="AY1443" s="140"/>
      <c r="AZ1443" s="140"/>
      <c r="BA1443" s="140"/>
      <c r="BB1443" s="140"/>
      <c r="BC1443" s="140"/>
      <c r="BD1443" s="140"/>
      <c r="BE1443" s="140"/>
    </row>
    <row r="1444" spans="1:57" outlineLevel="1" x14ac:dyDescent="0.2">
      <c r="A1444" s="234">
        <f>'Faults data'!A1444</f>
        <v>1427</v>
      </c>
      <c r="B1444" s="320">
        <f>'Faults data'!B1444</f>
        <v>0</v>
      </c>
      <c r="C1444" s="223">
        <f>IFERROR(MATCH('Faults data'!F1444,Lists!$C$11:$C$14,0),0)</f>
        <v>0</v>
      </c>
      <c r="D1444" s="216">
        <f>VALUE('Faults data'!I1444)</f>
        <v>0</v>
      </c>
      <c r="E1444" s="224">
        <f t="shared" si="185"/>
        <v>0</v>
      </c>
      <c r="F1444" s="224">
        <f>'Faults data'!M1444</f>
        <v>0</v>
      </c>
      <c r="G1444" s="224" t="str">
        <f>IF('Faults data'!N1444=$G$17,$G$17,".")</f>
        <v>.</v>
      </c>
      <c r="H1444" s="224" t="str">
        <f>IF(ISNUMBER('Faults data'!L1444),'Faults data'!L1444,".")</f>
        <v>.</v>
      </c>
      <c r="I1444" s="224">
        <f>IF('Faults data'!S1444=Lists!$F$11,0,1)</f>
        <v>1</v>
      </c>
      <c r="J1444" s="240" t="str">
        <f t="shared" si="180"/>
        <v>.</v>
      </c>
      <c r="K1444" s="241"/>
      <c r="L1444" s="230" t="str">
        <f t="shared" si="181"/>
        <v>.</v>
      </c>
      <c r="M1444" s="231" t="str">
        <f t="shared" si="182"/>
        <v>.</v>
      </c>
      <c r="N1444" s="231" t="str">
        <f t="shared" si="183"/>
        <v>.</v>
      </c>
      <c r="O1444" s="231" t="str">
        <f t="shared" si="184"/>
        <v>.</v>
      </c>
      <c r="P1444" s="232" t="str">
        <f t="shared" si="186"/>
        <v>.</v>
      </c>
      <c r="Q1444" s="233" t="str">
        <f t="shared" si="187"/>
        <v>.</v>
      </c>
      <c r="R1444" s="140"/>
      <c r="S1444" s="140"/>
      <c r="T1444" s="140"/>
      <c r="U1444" s="140"/>
      <c r="V1444" s="140"/>
      <c r="W1444" s="140"/>
      <c r="X1444" s="140"/>
      <c r="Y1444" s="140"/>
      <c r="Z1444" s="140"/>
      <c r="AA1444" s="140"/>
      <c r="AB1444" s="140"/>
      <c r="AC1444" s="140"/>
      <c r="AD1444" s="140"/>
      <c r="AE1444" s="140"/>
      <c r="AF1444" s="140"/>
      <c r="AG1444" s="140"/>
      <c r="AH1444" s="140"/>
      <c r="AI1444" s="140"/>
      <c r="AJ1444" s="140"/>
      <c r="AK1444" s="140"/>
      <c r="AL1444" s="140"/>
      <c r="AM1444" s="140"/>
      <c r="AN1444" s="140"/>
      <c r="AO1444" s="140"/>
      <c r="AP1444" s="140"/>
      <c r="AQ1444" s="140"/>
      <c r="AR1444" s="140"/>
      <c r="AS1444" s="140"/>
      <c r="AT1444" s="140"/>
      <c r="AU1444" s="140"/>
      <c r="AV1444" s="140"/>
      <c r="AW1444" s="140"/>
      <c r="AX1444" s="140"/>
      <c r="AY1444" s="140"/>
      <c r="AZ1444" s="140"/>
      <c r="BA1444" s="140"/>
      <c r="BB1444" s="140"/>
      <c r="BC1444" s="140"/>
      <c r="BD1444" s="140"/>
      <c r="BE1444" s="140"/>
    </row>
    <row r="1445" spans="1:57" outlineLevel="1" x14ac:dyDescent="0.2">
      <c r="A1445" s="234">
        <f>'Faults data'!A1445</f>
        <v>1428</v>
      </c>
      <c r="B1445" s="320">
        <f>'Faults data'!B1445</f>
        <v>0</v>
      </c>
      <c r="C1445" s="223">
        <f>IFERROR(MATCH('Faults data'!F1445,Lists!$C$11:$C$14,0),0)</f>
        <v>0</v>
      </c>
      <c r="D1445" s="216">
        <f>VALUE('Faults data'!I1445)</f>
        <v>0</v>
      </c>
      <c r="E1445" s="224">
        <f t="shared" si="185"/>
        <v>0</v>
      </c>
      <c r="F1445" s="224">
        <f>'Faults data'!M1445</f>
        <v>0</v>
      </c>
      <c r="G1445" s="224" t="str">
        <f>IF('Faults data'!N1445=$G$17,$G$17,".")</f>
        <v>.</v>
      </c>
      <c r="H1445" s="224" t="str">
        <f>IF(ISNUMBER('Faults data'!L1445),'Faults data'!L1445,".")</f>
        <v>.</v>
      </c>
      <c r="I1445" s="224">
        <f>IF('Faults data'!S1445=Lists!$F$11,0,1)</f>
        <v>1</v>
      </c>
      <c r="J1445" s="240" t="str">
        <f t="shared" si="180"/>
        <v>.</v>
      </c>
      <c r="K1445" s="241"/>
      <c r="L1445" s="230" t="str">
        <f t="shared" si="181"/>
        <v>.</v>
      </c>
      <c r="M1445" s="231" t="str">
        <f t="shared" si="182"/>
        <v>.</v>
      </c>
      <c r="N1445" s="231" t="str">
        <f t="shared" si="183"/>
        <v>.</v>
      </c>
      <c r="O1445" s="231" t="str">
        <f t="shared" si="184"/>
        <v>.</v>
      </c>
      <c r="P1445" s="232" t="str">
        <f t="shared" si="186"/>
        <v>.</v>
      </c>
      <c r="Q1445" s="233" t="str">
        <f t="shared" si="187"/>
        <v>.</v>
      </c>
      <c r="R1445" s="140"/>
      <c r="S1445" s="140"/>
      <c r="T1445" s="140"/>
      <c r="U1445" s="140"/>
      <c r="V1445" s="140"/>
      <c r="W1445" s="140"/>
      <c r="X1445" s="140"/>
      <c r="Y1445" s="140"/>
      <c r="Z1445" s="140"/>
      <c r="AA1445" s="140"/>
      <c r="AB1445" s="140"/>
      <c r="AC1445" s="140"/>
      <c r="AD1445" s="140"/>
      <c r="AE1445" s="140"/>
      <c r="AF1445" s="140"/>
      <c r="AG1445" s="140"/>
      <c r="AH1445" s="140"/>
      <c r="AI1445" s="140"/>
      <c r="AJ1445" s="140"/>
      <c r="AK1445" s="140"/>
      <c r="AL1445" s="140"/>
      <c r="AM1445" s="140"/>
      <c r="AN1445" s="140"/>
      <c r="AO1445" s="140"/>
      <c r="AP1445" s="140"/>
      <c r="AQ1445" s="140"/>
      <c r="AR1445" s="140"/>
      <c r="AS1445" s="140"/>
      <c r="AT1445" s="140"/>
      <c r="AU1445" s="140"/>
      <c r="AV1445" s="140"/>
      <c r="AW1445" s="140"/>
      <c r="AX1445" s="140"/>
      <c r="AY1445" s="140"/>
      <c r="AZ1445" s="140"/>
      <c r="BA1445" s="140"/>
      <c r="BB1445" s="140"/>
      <c r="BC1445" s="140"/>
      <c r="BD1445" s="140"/>
      <c r="BE1445" s="140"/>
    </row>
    <row r="1446" spans="1:57" outlineLevel="1" x14ac:dyDescent="0.2">
      <c r="A1446" s="234">
        <f>'Faults data'!A1446</f>
        <v>1429</v>
      </c>
      <c r="B1446" s="320">
        <f>'Faults data'!B1446</f>
        <v>0</v>
      </c>
      <c r="C1446" s="223">
        <f>IFERROR(MATCH('Faults data'!F1446,Lists!$C$11:$C$14,0),0)</f>
        <v>0</v>
      </c>
      <c r="D1446" s="216">
        <f>VALUE('Faults data'!I1446)</f>
        <v>0</v>
      </c>
      <c r="E1446" s="224">
        <f t="shared" si="185"/>
        <v>0</v>
      </c>
      <c r="F1446" s="224">
        <f>'Faults data'!M1446</f>
        <v>0</v>
      </c>
      <c r="G1446" s="224" t="str">
        <f>IF('Faults data'!N1446=$G$17,$G$17,".")</f>
        <v>.</v>
      </c>
      <c r="H1446" s="224" t="str">
        <f>IF(ISNUMBER('Faults data'!L1446),'Faults data'!L1446,".")</f>
        <v>.</v>
      </c>
      <c r="I1446" s="224">
        <f>IF('Faults data'!S1446=Lists!$F$11,0,1)</f>
        <v>1</v>
      </c>
      <c r="J1446" s="240" t="str">
        <f t="shared" si="180"/>
        <v>.</v>
      </c>
      <c r="K1446" s="241"/>
      <c r="L1446" s="230" t="str">
        <f t="shared" si="181"/>
        <v>.</v>
      </c>
      <c r="M1446" s="231" t="str">
        <f t="shared" si="182"/>
        <v>.</v>
      </c>
      <c r="N1446" s="231" t="str">
        <f t="shared" si="183"/>
        <v>.</v>
      </c>
      <c r="O1446" s="231" t="str">
        <f t="shared" si="184"/>
        <v>.</v>
      </c>
      <c r="P1446" s="232" t="str">
        <f t="shared" si="186"/>
        <v>.</v>
      </c>
      <c r="Q1446" s="233" t="str">
        <f t="shared" si="187"/>
        <v>.</v>
      </c>
      <c r="R1446" s="140"/>
      <c r="S1446" s="140"/>
      <c r="T1446" s="140"/>
      <c r="U1446" s="140"/>
      <c r="V1446" s="140"/>
      <c r="W1446" s="140"/>
      <c r="X1446" s="140"/>
      <c r="Y1446" s="140"/>
      <c r="Z1446" s="140"/>
      <c r="AA1446" s="140"/>
      <c r="AB1446" s="140"/>
      <c r="AC1446" s="140"/>
      <c r="AD1446" s="140"/>
      <c r="AE1446" s="140"/>
      <c r="AF1446" s="140"/>
      <c r="AG1446" s="140"/>
      <c r="AH1446" s="140"/>
      <c r="AI1446" s="140"/>
      <c r="AJ1446" s="140"/>
      <c r="AK1446" s="140"/>
      <c r="AL1446" s="140"/>
      <c r="AM1446" s="140"/>
      <c r="AN1446" s="140"/>
      <c r="AO1446" s="140"/>
      <c r="AP1446" s="140"/>
      <c r="AQ1446" s="140"/>
      <c r="AR1446" s="140"/>
      <c r="AS1446" s="140"/>
      <c r="AT1446" s="140"/>
      <c r="AU1446" s="140"/>
      <c r="AV1446" s="140"/>
      <c r="AW1446" s="140"/>
      <c r="AX1446" s="140"/>
      <c r="AY1446" s="140"/>
      <c r="AZ1446" s="140"/>
      <c r="BA1446" s="140"/>
      <c r="BB1446" s="140"/>
      <c r="BC1446" s="140"/>
      <c r="BD1446" s="140"/>
      <c r="BE1446" s="140"/>
    </row>
    <row r="1447" spans="1:57" outlineLevel="1" x14ac:dyDescent="0.2">
      <c r="A1447" s="234">
        <f>'Faults data'!A1447</f>
        <v>1430</v>
      </c>
      <c r="B1447" s="320">
        <f>'Faults data'!B1447</f>
        <v>0</v>
      </c>
      <c r="C1447" s="223">
        <f>IFERROR(MATCH('Faults data'!F1447,Lists!$C$11:$C$14,0),0)</f>
        <v>0</v>
      </c>
      <c r="D1447" s="216">
        <f>VALUE('Faults data'!I1447)</f>
        <v>0</v>
      </c>
      <c r="E1447" s="224">
        <f t="shared" si="185"/>
        <v>0</v>
      </c>
      <c r="F1447" s="224">
        <f>'Faults data'!M1447</f>
        <v>0</v>
      </c>
      <c r="G1447" s="224" t="str">
        <f>IF('Faults data'!N1447=$G$17,$G$17,".")</f>
        <v>.</v>
      </c>
      <c r="H1447" s="224" t="str">
        <f>IF(ISNUMBER('Faults data'!L1447),'Faults data'!L1447,".")</f>
        <v>.</v>
      </c>
      <c r="I1447" s="224">
        <f>IF('Faults data'!S1447=Lists!$F$11,0,1)</f>
        <v>1</v>
      </c>
      <c r="J1447" s="240" t="str">
        <f t="shared" si="180"/>
        <v>.</v>
      </c>
      <c r="K1447" s="241"/>
      <c r="L1447" s="230" t="str">
        <f t="shared" si="181"/>
        <v>.</v>
      </c>
      <c r="M1447" s="231" t="str">
        <f t="shared" si="182"/>
        <v>.</v>
      </c>
      <c r="N1447" s="231" t="str">
        <f t="shared" si="183"/>
        <v>.</v>
      </c>
      <c r="O1447" s="231" t="str">
        <f t="shared" si="184"/>
        <v>.</v>
      </c>
      <c r="P1447" s="232" t="str">
        <f t="shared" si="186"/>
        <v>.</v>
      </c>
      <c r="Q1447" s="233" t="str">
        <f t="shared" si="187"/>
        <v>.</v>
      </c>
      <c r="R1447" s="140"/>
      <c r="S1447" s="140"/>
      <c r="T1447" s="140"/>
      <c r="U1447" s="140"/>
      <c r="V1447" s="140"/>
      <c r="W1447" s="140"/>
      <c r="X1447" s="140"/>
      <c r="Y1447" s="140"/>
      <c r="Z1447" s="140"/>
      <c r="AA1447" s="140"/>
      <c r="AB1447" s="140"/>
      <c r="AC1447" s="140"/>
      <c r="AD1447" s="140"/>
      <c r="AE1447" s="140"/>
      <c r="AF1447" s="140"/>
      <c r="AG1447" s="140"/>
      <c r="AH1447" s="140"/>
      <c r="AI1447" s="140"/>
      <c r="AJ1447" s="140"/>
      <c r="AK1447" s="140"/>
      <c r="AL1447" s="140"/>
      <c r="AM1447" s="140"/>
      <c r="AN1447" s="140"/>
      <c r="AO1447" s="140"/>
      <c r="AP1447" s="140"/>
      <c r="AQ1447" s="140"/>
      <c r="AR1447" s="140"/>
      <c r="AS1447" s="140"/>
      <c r="AT1447" s="140"/>
      <c r="AU1447" s="140"/>
      <c r="AV1447" s="140"/>
      <c r="AW1447" s="140"/>
      <c r="AX1447" s="140"/>
      <c r="AY1447" s="140"/>
      <c r="AZ1447" s="140"/>
      <c r="BA1447" s="140"/>
      <c r="BB1447" s="140"/>
      <c r="BC1447" s="140"/>
      <c r="BD1447" s="140"/>
      <c r="BE1447" s="140"/>
    </row>
    <row r="1448" spans="1:57" outlineLevel="1" x14ac:dyDescent="0.2">
      <c r="A1448" s="234">
        <f>'Faults data'!A1448</f>
        <v>1431</v>
      </c>
      <c r="B1448" s="320">
        <f>'Faults data'!B1448</f>
        <v>0</v>
      </c>
      <c r="C1448" s="223">
        <f>IFERROR(MATCH('Faults data'!F1448,Lists!$C$11:$C$14,0),0)</f>
        <v>0</v>
      </c>
      <c r="D1448" s="216">
        <f>VALUE('Faults data'!I1448)</f>
        <v>0</v>
      </c>
      <c r="E1448" s="224">
        <f t="shared" si="185"/>
        <v>0</v>
      </c>
      <c r="F1448" s="224">
        <f>'Faults data'!M1448</f>
        <v>0</v>
      </c>
      <c r="G1448" s="224" t="str">
        <f>IF('Faults data'!N1448=$G$17,$G$17,".")</f>
        <v>.</v>
      </c>
      <c r="H1448" s="224" t="str">
        <f>IF(ISNUMBER('Faults data'!L1448),'Faults data'!L1448,".")</f>
        <v>.</v>
      </c>
      <c r="I1448" s="224">
        <f>IF('Faults data'!S1448=Lists!$F$11,0,1)</f>
        <v>1</v>
      </c>
      <c r="J1448" s="240" t="str">
        <f t="shared" si="180"/>
        <v>.</v>
      </c>
      <c r="K1448" s="241"/>
      <c r="L1448" s="230" t="str">
        <f t="shared" si="181"/>
        <v>.</v>
      </c>
      <c r="M1448" s="231" t="str">
        <f t="shared" si="182"/>
        <v>.</v>
      </c>
      <c r="N1448" s="231" t="str">
        <f t="shared" si="183"/>
        <v>.</v>
      </c>
      <c r="O1448" s="231" t="str">
        <f t="shared" si="184"/>
        <v>.</v>
      </c>
      <c r="P1448" s="232" t="str">
        <f t="shared" si="186"/>
        <v>.</v>
      </c>
      <c r="Q1448" s="233" t="str">
        <f t="shared" si="187"/>
        <v>.</v>
      </c>
      <c r="R1448" s="140"/>
      <c r="S1448" s="140"/>
      <c r="T1448" s="140"/>
      <c r="U1448" s="140"/>
      <c r="V1448" s="140"/>
      <c r="W1448" s="140"/>
      <c r="X1448" s="140"/>
      <c r="Y1448" s="140"/>
      <c r="Z1448" s="140"/>
      <c r="AA1448" s="140"/>
      <c r="AB1448" s="140"/>
      <c r="AC1448" s="140"/>
      <c r="AD1448" s="140"/>
      <c r="AE1448" s="140"/>
      <c r="AF1448" s="140"/>
      <c r="AG1448" s="140"/>
      <c r="AH1448" s="140"/>
      <c r="AI1448" s="140"/>
      <c r="AJ1448" s="140"/>
      <c r="AK1448" s="140"/>
      <c r="AL1448" s="140"/>
      <c r="AM1448" s="140"/>
      <c r="AN1448" s="140"/>
      <c r="AO1448" s="140"/>
      <c r="AP1448" s="140"/>
      <c r="AQ1448" s="140"/>
      <c r="AR1448" s="140"/>
      <c r="AS1448" s="140"/>
      <c r="AT1448" s="140"/>
      <c r="AU1448" s="140"/>
      <c r="AV1448" s="140"/>
      <c r="AW1448" s="140"/>
      <c r="AX1448" s="140"/>
      <c r="AY1448" s="140"/>
      <c r="AZ1448" s="140"/>
      <c r="BA1448" s="140"/>
      <c r="BB1448" s="140"/>
      <c r="BC1448" s="140"/>
      <c r="BD1448" s="140"/>
      <c r="BE1448" s="140"/>
    </row>
    <row r="1449" spans="1:57" outlineLevel="1" x14ac:dyDescent="0.2">
      <c r="A1449" s="234">
        <f>'Faults data'!A1449</f>
        <v>1432</v>
      </c>
      <c r="B1449" s="320">
        <f>'Faults data'!B1449</f>
        <v>0</v>
      </c>
      <c r="C1449" s="223">
        <f>IFERROR(MATCH('Faults data'!F1449,Lists!$C$11:$C$14,0),0)</f>
        <v>0</v>
      </c>
      <c r="D1449" s="216">
        <f>VALUE('Faults data'!I1449)</f>
        <v>0</v>
      </c>
      <c r="E1449" s="224">
        <f t="shared" si="185"/>
        <v>0</v>
      </c>
      <c r="F1449" s="224">
        <f>'Faults data'!M1449</f>
        <v>0</v>
      </c>
      <c r="G1449" s="224" t="str">
        <f>IF('Faults data'!N1449=$G$17,$G$17,".")</f>
        <v>.</v>
      </c>
      <c r="H1449" s="224" t="str">
        <f>IF(ISNUMBER('Faults data'!L1449),'Faults data'!L1449,".")</f>
        <v>.</v>
      </c>
      <c r="I1449" s="224">
        <f>IF('Faults data'!S1449=Lists!$F$11,0,1)</f>
        <v>1</v>
      </c>
      <c r="J1449" s="240" t="str">
        <f t="shared" si="180"/>
        <v>.</v>
      </c>
      <c r="K1449" s="241"/>
      <c r="L1449" s="230" t="str">
        <f t="shared" si="181"/>
        <v>.</v>
      </c>
      <c r="M1449" s="231" t="str">
        <f t="shared" si="182"/>
        <v>.</v>
      </c>
      <c r="N1449" s="231" t="str">
        <f t="shared" si="183"/>
        <v>.</v>
      </c>
      <c r="O1449" s="231" t="str">
        <f t="shared" si="184"/>
        <v>.</v>
      </c>
      <c r="P1449" s="232" t="str">
        <f t="shared" si="186"/>
        <v>.</v>
      </c>
      <c r="Q1449" s="233" t="str">
        <f t="shared" si="187"/>
        <v>.</v>
      </c>
      <c r="R1449" s="140"/>
      <c r="S1449" s="140"/>
      <c r="T1449" s="140"/>
      <c r="U1449" s="140"/>
      <c r="V1449" s="140"/>
      <c r="W1449" s="140"/>
      <c r="X1449" s="140"/>
      <c r="Y1449" s="140"/>
      <c r="Z1449" s="140"/>
      <c r="AA1449" s="140"/>
      <c r="AB1449" s="140"/>
      <c r="AC1449" s="140"/>
      <c r="AD1449" s="140"/>
      <c r="AE1449" s="140"/>
      <c r="AF1449" s="140"/>
      <c r="AG1449" s="140"/>
      <c r="AH1449" s="140"/>
      <c r="AI1449" s="140"/>
      <c r="AJ1449" s="140"/>
      <c r="AK1449" s="140"/>
      <c r="AL1449" s="140"/>
      <c r="AM1449" s="140"/>
      <c r="AN1449" s="140"/>
      <c r="AO1449" s="140"/>
      <c r="AP1449" s="140"/>
      <c r="AQ1449" s="140"/>
      <c r="AR1449" s="140"/>
      <c r="AS1449" s="140"/>
      <c r="AT1449" s="140"/>
      <c r="AU1449" s="140"/>
      <c r="AV1449" s="140"/>
      <c r="AW1449" s="140"/>
      <c r="AX1449" s="140"/>
      <c r="AY1449" s="140"/>
      <c r="AZ1449" s="140"/>
      <c r="BA1449" s="140"/>
      <c r="BB1449" s="140"/>
      <c r="BC1449" s="140"/>
      <c r="BD1449" s="140"/>
      <c r="BE1449" s="140"/>
    </row>
    <row r="1450" spans="1:57" outlineLevel="1" x14ac:dyDescent="0.2">
      <c r="A1450" s="234">
        <f>'Faults data'!A1450</f>
        <v>1433</v>
      </c>
      <c r="B1450" s="320">
        <f>'Faults data'!B1450</f>
        <v>0</v>
      </c>
      <c r="C1450" s="223">
        <f>IFERROR(MATCH('Faults data'!F1450,Lists!$C$11:$C$14,0),0)</f>
        <v>0</v>
      </c>
      <c r="D1450" s="216">
        <f>VALUE('Faults data'!I1450)</f>
        <v>0</v>
      </c>
      <c r="E1450" s="224">
        <f t="shared" si="185"/>
        <v>0</v>
      </c>
      <c r="F1450" s="224">
        <f>'Faults data'!M1450</f>
        <v>0</v>
      </c>
      <c r="G1450" s="224" t="str">
        <f>IF('Faults data'!N1450=$G$17,$G$17,".")</f>
        <v>.</v>
      </c>
      <c r="H1450" s="224" t="str">
        <f>IF(ISNUMBER('Faults data'!L1450),'Faults data'!L1450,".")</f>
        <v>.</v>
      </c>
      <c r="I1450" s="224">
        <f>IF('Faults data'!S1450=Lists!$F$11,0,1)</f>
        <v>1</v>
      </c>
      <c r="J1450" s="240" t="str">
        <f t="shared" si="180"/>
        <v>.</v>
      </c>
      <c r="K1450" s="241"/>
      <c r="L1450" s="230" t="str">
        <f t="shared" si="181"/>
        <v>.</v>
      </c>
      <c r="M1450" s="231" t="str">
        <f t="shared" si="182"/>
        <v>.</v>
      </c>
      <c r="N1450" s="231" t="str">
        <f t="shared" si="183"/>
        <v>.</v>
      </c>
      <c r="O1450" s="231" t="str">
        <f t="shared" si="184"/>
        <v>.</v>
      </c>
      <c r="P1450" s="232" t="str">
        <f t="shared" si="186"/>
        <v>.</v>
      </c>
      <c r="Q1450" s="233" t="str">
        <f t="shared" si="187"/>
        <v>.</v>
      </c>
      <c r="R1450" s="140"/>
      <c r="S1450" s="140"/>
      <c r="T1450" s="140"/>
      <c r="U1450" s="140"/>
      <c r="V1450" s="140"/>
      <c r="W1450" s="140"/>
      <c r="X1450" s="140"/>
      <c r="Y1450" s="140"/>
      <c r="Z1450" s="140"/>
      <c r="AA1450" s="140"/>
      <c r="AB1450" s="140"/>
      <c r="AC1450" s="140"/>
      <c r="AD1450" s="140"/>
      <c r="AE1450" s="140"/>
      <c r="AF1450" s="140"/>
      <c r="AG1450" s="140"/>
      <c r="AH1450" s="140"/>
      <c r="AI1450" s="140"/>
      <c r="AJ1450" s="140"/>
      <c r="AK1450" s="140"/>
      <c r="AL1450" s="140"/>
      <c r="AM1450" s="140"/>
      <c r="AN1450" s="140"/>
      <c r="AO1450" s="140"/>
      <c r="AP1450" s="140"/>
      <c r="AQ1450" s="140"/>
      <c r="AR1450" s="140"/>
      <c r="AS1450" s="140"/>
      <c r="AT1450" s="140"/>
      <c r="AU1450" s="140"/>
      <c r="AV1450" s="140"/>
      <c r="AW1450" s="140"/>
      <c r="AX1450" s="140"/>
      <c r="AY1450" s="140"/>
      <c r="AZ1450" s="140"/>
      <c r="BA1450" s="140"/>
      <c r="BB1450" s="140"/>
      <c r="BC1450" s="140"/>
      <c r="BD1450" s="140"/>
      <c r="BE1450" s="140"/>
    </row>
    <row r="1451" spans="1:57" outlineLevel="1" x14ac:dyDescent="0.2">
      <c r="A1451" s="234">
        <f>'Faults data'!A1451</f>
        <v>1434</v>
      </c>
      <c r="B1451" s="320">
        <f>'Faults data'!B1451</f>
        <v>0</v>
      </c>
      <c r="C1451" s="223">
        <f>IFERROR(MATCH('Faults data'!F1451,Lists!$C$11:$C$14,0),0)</f>
        <v>0</v>
      </c>
      <c r="D1451" s="216">
        <f>VALUE('Faults data'!I1451)</f>
        <v>0</v>
      </c>
      <c r="E1451" s="224">
        <f t="shared" si="185"/>
        <v>0</v>
      </c>
      <c r="F1451" s="224">
        <f>'Faults data'!M1451</f>
        <v>0</v>
      </c>
      <c r="G1451" s="224" t="str">
        <f>IF('Faults data'!N1451=$G$17,$G$17,".")</f>
        <v>.</v>
      </c>
      <c r="H1451" s="224" t="str">
        <f>IF(ISNUMBER('Faults data'!L1451),'Faults data'!L1451,".")</f>
        <v>.</v>
      </c>
      <c r="I1451" s="224">
        <f>IF('Faults data'!S1451=Lists!$F$11,0,1)</f>
        <v>1</v>
      </c>
      <c r="J1451" s="240" t="str">
        <f t="shared" si="180"/>
        <v>.</v>
      </c>
      <c r="K1451" s="241"/>
      <c r="L1451" s="230" t="str">
        <f t="shared" si="181"/>
        <v>.</v>
      </c>
      <c r="M1451" s="231" t="str">
        <f t="shared" si="182"/>
        <v>.</v>
      </c>
      <c r="N1451" s="231" t="str">
        <f t="shared" si="183"/>
        <v>.</v>
      </c>
      <c r="O1451" s="231" t="str">
        <f t="shared" si="184"/>
        <v>.</v>
      </c>
      <c r="P1451" s="232" t="str">
        <f t="shared" si="186"/>
        <v>.</v>
      </c>
      <c r="Q1451" s="233" t="str">
        <f t="shared" si="187"/>
        <v>.</v>
      </c>
      <c r="R1451" s="140"/>
      <c r="S1451" s="140"/>
      <c r="T1451" s="140"/>
      <c r="U1451" s="140"/>
      <c r="V1451" s="140"/>
      <c r="W1451" s="140"/>
      <c r="X1451" s="140"/>
      <c r="Y1451" s="140"/>
      <c r="Z1451" s="140"/>
      <c r="AA1451" s="140"/>
      <c r="AB1451" s="140"/>
      <c r="AC1451" s="140"/>
      <c r="AD1451" s="140"/>
      <c r="AE1451" s="140"/>
      <c r="AF1451" s="140"/>
      <c r="AG1451" s="140"/>
      <c r="AH1451" s="140"/>
      <c r="AI1451" s="140"/>
      <c r="AJ1451" s="140"/>
      <c r="AK1451" s="140"/>
      <c r="AL1451" s="140"/>
      <c r="AM1451" s="140"/>
      <c r="AN1451" s="140"/>
      <c r="AO1451" s="140"/>
      <c r="AP1451" s="140"/>
      <c r="AQ1451" s="140"/>
      <c r="AR1451" s="140"/>
      <c r="AS1451" s="140"/>
      <c r="AT1451" s="140"/>
      <c r="AU1451" s="140"/>
      <c r="AV1451" s="140"/>
      <c r="AW1451" s="140"/>
      <c r="AX1451" s="140"/>
      <c r="AY1451" s="140"/>
      <c r="AZ1451" s="140"/>
      <c r="BA1451" s="140"/>
      <c r="BB1451" s="140"/>
      <c r="BC1451" s="140"/>
      <c r="BD1451" s="140"/>
      <c r="BE1451" s="140"/>
    </row>
    <row r="1452" spans="1:57" outlineLevel="1" x14ac:dyDescent="0.2">
      <c r="A1452" s="234">
        <f>'Faults data'!A1452</f>
        <v>1435</v>
      </c>
      <c r="B1452" s="320">
        <f>'Faults data'!B1452</f>
        <v>0</v>
      </c>
      <c r="C1452" s="223">
        <f>IFERROR(MATCH('Faults data'!F1452,Lists!$C$11:$C$14,0),0)</f>
        <v>0</v>
      </c>
      <c r="D1452" s="216">
        <f>VALUE('Faults data'!I1452)</f>
        <v>0</v>
      </c>
      <c r="E1452" s="224">
        <f t="shared" si="185"/>
        <v>0</v>
      </c>
      <c r="F1452" s="224">
        <f>'Faults data'!M1452</f>
        <v>0</v>
      </c>
      <c r="G1452" s="224" t="str">
        <f>IF('Faults data'!N1452=$G$17,$G$17,".")</f>
        <v>.</v>
      </c>
      <c r="H1452" s="224" t="str">
        <f>IF(ISNUMBER('Faults data'!L1452),'Faults data'!L1452,".")</f>
        <v>.</v>
      </c>
      <c r="I1452" s="224">
        <f>IF('Faults data'!S1452=Lists!$F$11,0,1)</f>
        <v>1</v>
      </c>
      <c r="J1452" s="240" t="str">
        <f t="shared" si="180"/>
        <v>.</v>
      </c>
      <c r="K1452" s="241"/>
      <c r="L1452" s="230" t="str">
        <f t="shared" si="181"/>
        <v>.</v>
      </c>
      <c r="M1452" s="231" t="str">
        <f t="shared" si="182"/>
        <v>.</v>
      </c>
      <c r="N1452" s="231" t="str">
        <f t="shared" si="183"/>
        <v>.</v>
      </c>
      <c r="O1452" s="231" t="str">
        <f t="shared" si="184"/>
        <v>.</v>
      </c>
      <c r="P1452" s="232" t="str">
        <f t="shared" si="186"/>
        <v>.</v>
      </c>
      <c r="Q1452" s="233" t="str">
        <f t="shared" si="187"/>
        <v>.</v>
      </c>
      <c r="R1452" s="140"/>
      <c r="S1452" s="140"/>
      <c r="T1452" s="140"/>
      <c r="U1452" s="140"/>
      <c r="V1452" s="140"/>
      <c r="W1452" s="140"/>
      <c r="X1452" s="140"/>
      <c r="Y1452" s="140"/>
      <c r="Z1452" s="140"/>
      <c r="AA1452" s="140"/>
      <c r="AB1452" s="140"/>
      <c r="AC1452" s="140"/>
      <c r="AD1452" s="140"/>
      <c r="AE1452" s="140"/>
      <c r="AF1452" s="140"/>
      <c r="AG1452" s="140"/>
      <c r="AH1452" s="140"/>
      <c r="AI1452" s="140"/>
      <c r="AJ1452" s="140"/>
      <c r="AK1452" s="140"/>
      <c r="AL1452" s="140"/>
      <c r="AM1452" s="140"/>
      <c r="AN1452" s="140"/>
      <c r="AO1452" s="140"/>
      <c r="AP1452" s="140"/>
      <c r="AQ1452" s="140"/>
      <c r="AR1452" s="140"/>
      <c r="AS1452" s="140"/>
      <c r="AT1452" s="140"/>
      <c r="AU1452" s="140"/>
      <c r="AV1452" s="140"/>
      <c r="AW1452" s="140"/>
      <c r="AX1452" s="140"/>
      <c r="AY1452" s="140"/>
      <c r="AZ1452" s="140"/>
      <c r="BA1452" s="140"/>
      <c r="BB1452" s="140"/>
      <c r="BC1452" s="140"/>
      <c r="BD1452" s="140"/>
      <c r="BE1452" s="140"/>
    </row>
    <row r="1453" spans="1:57" outlineLevel="1" x14ac:dyDescent="0.2">
      <c r="A1453" s="234">
        <f>'Faults data'!A1453</f>
        <v>1436</v>
      </c>
      <c r="B1453" s="320">
        <f>'Faults data'!B1453</f>
        <v>0</v>
      </c>
      <c r="C1453" s="223">
        <f>IFERROR(MATCH('Faults data'!F1453,Lists!$C$11:$C$14,0),0)</f>
        <v>0</v>
      </c>
      <c r="D1453" s="216">
        <f>VALUE('Faults data'!I1453)</f>
        <v>0</v>
      </c>
      <c r="E1453" s="224">
        <f t="shared" si="185"/>
        <v>0</v>
      </c>
      <c r="F1453" s="224">
        <f>'Faults data'!M1453</f>
        <v>0</v>
      </c>
      <c r="G1453" s="224" t="str">
        <f>IF('Faults data'!N1453=$G$17,$G$17,".")</f>
        <v>.</v>
      </c>
      <c r="H1453" s="224" t="str">
        <f>IF(ISNUMBER('Faults data'!L1453),'Faults data'!L1453,".")</f>
        <v>.</v>
      </c>
      <c r="I1453" s="224">
        <f>IF('Faults data'!S1453=Lists!$F$11,0,1)</f>
        <v>1</v>
      </c>
      <c r="J1453" s="240" t="str">
        <f t="shared" si="180"/>
        <v>.</v>
      </c>
      <c r="K1453" s="241"/>
      <c r="L1453" s="230" t="str">
        <f t="shared" si="181"/>
        <v>.</v>
      </c>
      <c r="M1453" s="231" t="str">
        <f t="shared" si="182"/>
        <v>.</v>
      </c>
      <c r="N1453" s="231" t="str">
        <f t="shared" si="183"/>
        <v>.</v>
      </c>
      <c r="O1453" s="231" t="str">
        <f t="shared" si="184"/>
        <v>.</v>
      </c>
      <c r="P1453" s="232" t="str">
        <f t="shared" si="186"/>
        <v>.</v>
      </c>
      <c r="Q1453" s="233" t="str">
        <f t="shared" si="187"/>
        <v>.</v>
      </c>
      <c r="R1453" s="140"/>
      <c r="S1453" s="140"/>
      <c r="T1453" s="140"/>
      <c r="U1453" s="140"/>
      <c r="V1453" s="140"/>
      <c r="W1453" s="140"/>
      <c r="X1453" s="140"/>
      <c r="Y1453" s="140"/>
      <c r="Z1453" s="140"/>
      <c r="AA1453" s="140"/>
      <c r="AB1453" s="140"/>
      <c r="AC1453" s="140"/>
      <c r="AD1453" s="140"/>
      <c r="AE1453" s="140"/>
      <c r="AF1453" s="140"/>
      <c r="AG1453" s="140"/>
      <c r="AH1453" s="140"/>
      <c r="AI1453" s="140"/>
      <c r="AJ1453" s="140"/>
      <c r="AK1453" s="140"/>
      <c r="AL1453" s="140"/>
      <c r="AM1453" s="140"/>
      <c r="AN1453" s="140"/>
      <c r="AO1453" s="140"/>
      <c r="AP1453" s="140"/>
      <c r="AQ1453" s="140"/>
      <c r="AR1453" s="140"/>
      <c r="AS1453" s="140"/>
      <c r="AT1453" s="140"/>
      <c r="AU1453" s="140"/>
      <c r="AV1453" s="140"/>
      <c r="AW1453" s="140"/>
      <c r="AX1453" s="140"/>
      <c r="AY1453" s="140"/>
      <c r="AZ1453" s="140"/>
      <c r="BA1453" s="140"/>
      <c r="BB1453" s="140"/>
      <c r="BC1453" s="140"/>
      <c r="BD1453" s="140"/>
      <c r="BE1453" s="140"/>
    </row>
    <row r="1454" spans="1:57" outlineLevel="1" x14ac:dyDescent="0.2">
      <c r="A1454" s="234">
        <f>'Faults data'!A1454</f>
        <v>1437</v>
      </c>
      <c r="B1454" s="320">
        <f>'Faults data'!B1454</f>
        <v>0</v>
      </c>
      <c r="C1454" s="223">
        <f>IFERROR(MATCH('Faults data'!F1454,Lists!$C$11:$C$14,0),0)</f>
        <v>0</v>
      </c>
      <c r="D1454" s="216">
        <f>VALUE('Faults data'!I1454)</f>
        <v>0</v>
      </c>
      <c r="E1454" s="224">
        <f t="shared" si="185"/>
        <v>0</v>
      </c>
      <c r="F1454" s="224">
        <f>'Faults data'!M1454</f>
        <v>0</v>
      </c>
      <c r="G1454" s="224" t="str">
        <f>IF('Faults data'!N1454=$G$17,$G$17,".")</f>
        <v>.</v>
      </c>
      <c r="H1454" s="224" t="str">
        <f>IF(ISNUMBER('Faults data'!L1454),'Faults data'!L1454,".")</f>
        <v>.</v>
      </c>
      <c r="I1454" s="224">
        <f>IF('Faults data'!S1454=Lists!$F$11,0,1)</f>
        <v>1</v>
      </c>
      <c r="J1454" s="240" t="str">
        <f t="shared" si="180"/>
        <v>.</v>
      </c>
      <c r="K1454" s="241"/>
      <c r="L1454" s="230" t="str">
        <f t="shared" si="181"/>
        <v>.</v>
      </c>
      <c r="M1454" s="231" t="str">
        <f t="shared" si="182"/>
        <v>.</v>
      </c>
      <c r="N1454" s="231" t="str">
        <f t="shared" si="183"/>
        <v>.</v>
      </c>
      <c r="O1454" s="231" t="str">
        <f t="shared" si="184"/>
        <v>.</v>
      </c>
      <c r="P1454" s="232" t="str">
        <f t="shared" si="186"/>
        <v>.</v>
      </c>
      <c r="Q1454" s="233" t="str">
        <f t="shared" si="187"/>
        <v>.</v>
      </c>
      <c r="R1454" s="140"/>
      <c r="S1454" s="140"/>
      <c r="T1454" s="140"/>
      <c r="U1454" s="140"/>
      <c r="V1454" s="140"/>
      <c r="W1454" s="140"/>
      <c r="X1454" s="140"/>
      <c r="Y1454" s="140"/>
      <c r="Z1454" s="140"/>
      <c r="AA1454" s="140"/>
      <c r="AB1454" s="140"/>
      <c r="AC1454" s="140"/>
      <c r="AD1454" s="140"/>
      <c r="AE1454" s="140"/>
      <c r="AF1454" s="140"/>
      <c r="AG1454" s="140"/>
      <c r="AH1454" s="140"/>
      <c r="AI1454" s="140"/>
      <c r="AJ1454" s="140"/>
      <c r="AK1454" s="140"/>
      <c r="AL1454" s="140"/>
      <c r="AM1454" s="140"/>
      <c r="AN1454" s="140"/>
      <c r="AO1454" s="140"/>
      <c r="AP1454" s="140"/>
      <c r="AQ1454" s="140"/>
      <c r="AR1454" s="140"/>
      <c r="AS1454" s="140"/>
      <c r="AT1454" s="140"/>
      <c r="AU1454" s="140"/>
      <c r="AV1454" s="140"/>
      <c r="AW1454" s="140"/>
      <c r="AX1454" s="140"/>
      <c r="AY1454" s="140"/>
      <c r="AZ1454" s="140"/>
      <c r="BA1454" s="140"/>
      <c r="BB1454" s="140"/>
      <c r="BC1454" s="140"/>
      <c r="BD1454" s="140"/>
      <c r="BE1454" s="140"/>
    </row>
    <row r="1455" spans="1:57" outlineLevel="1" x14ac:dyDescent="0.2">
      <c r="A1455" s="234">
        <f>'Faults data'!A1455</f>
        <v>1438</v>
      </c>
      <c r="B1455" s="320">
        <f>'Faults data'!B1455</f>
        <v>0</v>
      </c>
      <c r="C1455" s="223">
        <f>IFERROR(MATCH('Faults data'!F1455,Lists!$C$11:$C$14,0),0)</f>
        <v>0</v>
      </c>
      <c r="D1455" s="216">
        <f>VALUE('Faults data'!I1455)</f>
        <v>0</v>
      </c>
      <c r="E1455" s="224">
        <f t="shared" si="185"/>
        <v>0</v>
      </c>
      <c r="F1455" s="224">
        <f>'Faults data'!M1455</f>
        <v>0</v>
      </c>
      <c r="G1455" s="224" t="str">
        <f>IF('Faults data'!N1455=$G$17,$G$17,".")</f>
        <v>.</v>
      </c>
      <c r="H1455" s="224" t="str">
        <f>IF(ISNUMBER('Faults data'!L1455),'Faults data'!L1455,".")</f>
        <v>.</v>
      </c>
      <c r="I1455" s="224">
        <f>IF('Faults data'!S1455=Lists!$F$11,0,1)</f>
        <v>1</v>
      </c>
      <c r="J1455" s="240" t="str">
        <f t="shared" si="180"/>
        <v>.</v>
      </c>
      <c r="K1455" s="241"/>
      <c r="L1455" s="230" t="str">
        <f t="shared" si="181"/>
        <v>.</v>
      </c>
      <c r="M1455" s="231" t="str">
        <f t="shared" si="182"/>
        <v>.</v>
      </c>
      <c r="N1455" s="231" t="str">
        <f t="shared" si="183"/>
        <v>.</v>
      </c>
      <c r="O1455" s="231" t="str">
        <f t="shared" si="184"/>
        <v>.</v>
      </c>
      <c r="P1455" s="232" t="str">
        <f t="shared" si="186"/>
        <v>.</v>
      </c>
      <c r="Q1455" s="233" t="str">
        <f t="shared" si="187"/>
        <v>.</v>
      </c>
      <c r="R1455" s="140"/>
      <c r="S1455" s="140"/>
      <c r="T1455" s="140"/>
      <c r="U1455" s="140"/>
      <c r="V1455" s="140"/>
      <c r="W1455" s="140"/>
      <c r="X1455" s="140"/>
      <c r="Y1455" s="140"/>
      <c r="Z1455" s="140"/>
      <c r="AA1455" s="140"/>
      <c r="AB1455" s="140"/>
      <c r="AC1455" s="140"/>
      <c r="AD1455" s="140"/>
      <c r="AE1455" s="140"/>
      <c r="AF1455" s="140"/>
      <c r="AG1455" s="140"/>
      <c r="AH1455" s="140"/>
      <c r="AI1455" s="140"/>
      <c r="AJ1455" s="140"/>
      <c r="AK1455" s="140"/>
      <c r="AL1455" s="140"/>
      <c r="AM1455" s="140"/>
      <c r="AN1455" s="140"/>
      <c r="AO1455" s="140"/>
      <c r="AP1455" s="140"/>
      <c r="AQ1455" s="140"/>
      <c r="AR1455" s="140"/>
      <c r="AS1455" s="140"/>
      <c r="AT1455" s="140"/>
      <c r="AU1455" s="140"/>
      <c r="AV1455" s="140"/>
      <c r="AW1455" s="140"/>
      <c r="AX1455" s="140"/>
      <c r="AY1455" s="140"/>
      <c r="AZ1455" s="140"/>
      <c r="BA1455" s="140"/>
      <c r="BB1455" s="140"/>
      <c r="BC1455" s="140"/>
      <c r="BD1455" s="140"/>
      <c r="BE1455" s="140"/>
    </row>
    <row r="1456" spans="1:57" outlineLevel="1" x14ac:dyDescent="0.2">
      <c r="A1456" s="234">
        <f>'Faults data'!A1456</f>
        <v>1439</v>
      </c>
      <c r="B1456" s="320">
        <f>'Faults data'!B1456</f>
        <v>0</v>
      </c>
      <c r="C1456" s="223">
        <f>IFERROR(MATCH('Faults data'!F1456,Lists!$C$11:$C$14,0),0)</f>
        <v>0</v>
      </c>
      <c r="D1456" s="216">
        <f>VALUE('Faults data'!I1456)</f>
        <v>0</v>
      </c>
      <c r="E1456" s="224">
        <f t="shared" si="185"/>
        <v>0</v>
      </c>
      <c r="F1456" s="224">
        <f>'Faults data'!M1456</f>
        <v>0</v>
      </c>
      <c r="G1456" s="224" t="str">
        <f>IF('Faults data'!N1456=$G$17,$G$17,".")</f>
        <v>.</v>
      </c>
      <c r="H1456" s="224" t="str">
        <f>IF(ISNUMBER('Faults data'!L1456),'Faults data'!L1456,".")</f>
        <v>.</v>
      </c>
      <c r="I1456" s="224">
        <f>IF('Faults data'!S1456=Lists!$F$11,0,1)</f>
        <v>1</v>
      </c>
      <c r="J1456" s="240" t="str">
        <f t="shared" si="180"/>
        <v>.</v>
      </c>
      <c r="K1456" s="241"/>
      <c r="L1456" s="230" t="str">
        <f t="shared" si="181"/>
        <v>.</v>
      </c>
      <c r="M1456" s="231" t="str">
        <f t="shared" si="182"/>
        <v>.</v>
      </c>
      <c r="N1456" s="231" t="str">
        <f t="shared" si="183"/>
        <v>.</v>
      </c>
      <c r="O1456" s="231" t="str">
        <f t="shared" si="184"/>
        <v>.</v>
      </c>
      <c r="P1456" s="232" t="str">
        <f t="shared" si="186"/>
        <v>.</v>
      </c>
      <c r="Q1456" s="233" t="str">
        <f t="shared" si="187"/>
        <v>.</v>
      </c>
      <c r="R1456" s="140"/>
      <c r="S1456" s="140"/>
      <c r="T1456" s="140"/>
      <c r="U1456" s="140"/>
      <c r="V1456" s="140"/>
      <c r="W1456" s="140"/>
      <c r="X1456" s="140"/>
      <c r="Y1456" s="140"/>
      <c r="Z1456" s="140"/>
      <c r="AA1456" s="140"/>
      <c r="AB1456" s="140"/>
      <c r="AC1456" s="140"/>
      <c r="AD1456" s="140"/>
      <c r="AE1456" s="140"/>
      <c r="AF1456" s="140"/>
      <c r="AG1456" s="140"/>
      <c r="AH1456" s="140"/>
      <c r="AI1456" s="140"/>
      <c r="AJ1456" s="140"/>
      <c r="AK1456" s="140"/>
      <c r="AL1456" s="140"/>
      <c r="AM1456" s="140"/>
      <c r="AN1456" s="140"/>
      <c r="AO1456" s="140"/>
      <c r="AP1456" s="140"/>
      <c r="AQ1456" s="140"/>
      <c r="AR1456" s="140"/>
      <c r="AS1456" s="140"/>
      <c r="AT1456" s="140"/>
      <c r="AU1456" s="140"/>
      <c r="AV1456" s="140"/>
      <c r="AW1456" s="140"/>
      <c r="AX1456" s="140"/>
      <c r="AY1456" s="140"/>
      <c r="AZ1456" s="140"/>
      <c r="BA1456" s="140"/>
      <c r="BB1456" s="140"/>
      <c r="BC1456" s="140"/>
      <c r="BD1456" s="140"/>
      <c r="BE1456" s="140"/>
    </row>
    <row r="1457" spans="1:57" outlineLevel="1" x14ac:dyDescent="0.2">
      <c r="A1457" s="234">
        <f>'Faults data'!A1457</f>
        <v>1440</v>
      </c>
      <c r="B1457" s="320">
        <f>'Faults data'!B1457</f>
        <v>0</v>
      </c>
      <c r="C1457" s="223">
        <f>IFERROR(MATCH('Faults data'!F1457,Lists!$C$11:$C$14,0),0)</f>
        <v>0</v>
      </c>
      <c r="D1457" s="216">
        <f>VALUE('Faults data'!I1457)</f>
        <v>0</v>
      </c>
      <c r="E1457" s="224">
        <f t="shared" si="185"/>
        <v>0</v>
      </c>
      <c r="F1457" s="224">
        <f>'Faults data'!M1457</f>
        <v>0</v>
      </c>
      <c r="G1457" s="224" t="str">
        <f>IF('Faults data'!N1457=$G$17,$G$17,".")</f>
        <v>.</v>
      </c>
      <c r="H1457" s="224" t="str">
        <f>IF(ISNUMBER('Faults data'!L1457),'Faults data'!L1457,".")</f>
        <v>.</v>
      </c>
      <c r="I1457" s="224">
        <f>IF('Faults data'!S1457=Lists!$F$11,0,1)</f>
        <v>1</v>
      </c>
      <c r="J1457" s="240" t="str">
        <f t="shared" si="180"/>
        <v>.</v>
      </c>
      <c r="K1457" s="241"/>
      <c r="L1457" s="230" t="str">
        <f t="shared" si="181"/>
        <v>.</v>
      </c>
      <c r="M1457" s="231" t="str">
        <f t="shared" si="182"/>
        <v>.</v>
      </c>
      <c r="N1457" s="231" t="str">
        <f t="shared" si="183"/>
        <v>.</v>
      </c>
      <c r="O1457" s="231" t="str">
        <f t="shared" si="184"/>
        <v>.</v>
      </c>
      <c r="P1457" s="232" t="str">
        <f t="shared" si="186"/>
        <v>.</v>
      </c>
      <c r="Q1457" s="233" t="str">
        <f t="shared" si="187"/>
        <v>.</v>
      </c>
      <c r="R1457" s="140"/>
      <c r="S1457" s="140"/>
      <c r="T1457" s="140"/>
      <c r="U1457" s="140"/>
      <c r="V1457" s="140"/>
      <c r="W1457" s="140"/>
      <c r="X1457" s="140"/>
      <c r="Y1457" s="140"/>
      <c r="Z1457" s="140"/>
      <c r="AA1457" s="140"/>
      <c r="AB1457" s="140"/>
      <c r="AC1457" s="140"/>
      <c r="AD1457" s="140"/>
      <c r="AE1457" s="140"/>
      <c r="AF1457" s="140"/>
      <c r="AG1457" s="140"/>
      <c r="AH1457" s="140"/>
      <c r="AI1457" s="140"/>
      <c r="AJ1457" s="140"/>
      <c r="AK1457" s="140"/>
      <c r="AL1457" s="140"/>
      <c r="AM1457" s="140"/>
      <c r="AN1457" s="140"/>
      <c r="AO1457" s="140"/>
      <c r="AP1457" s="140"/>
      <c r="AQ1457" s="140"/>
      <c r="AR1457" s="140"/>
      <c r="AS1457" s="140"/>
      <c r="AT1457" s="140"/>
      <c r="AU1457" s="140"/>
      <c r="AV1457" s="140"/>
      <c r="AW1457" s="140"/>
      <c r="AX1457" s="140"/>
      <c r="AY1457" s="140"/>
      <c r="AZ1457" s="140"/>
      <c r="BA1457" s="140"/>
      <c r="BB1457" s="140"/>
      <c r="BC1457" s="140"/>
      <c r="BD1457" s="140"/>
      <c r="BE1457" s="140"/>
    </row>
    <row r="1458" spans="1:57" outlineLevel="1" x14ac:dyDescent="0.2">
      <c r="A1458" s="234">
        <f>'Faults data'!A1458</f>
        <v>1441</v>
      </c>
      <c r="B1458" s="320">
        <f>'Faults data'!B1458</f>
        <v>0</v>
      </c>
      <c r="C1458" s="223">
        <f>IFERROR(MATCH('Faults data'!F1458,Lists!$C$11:$C$14,0),0)</f>
        <v>0</v>
      </c>
      <c r="D1458" s="216">
        <f>VALUE('Faults data'!I1458)</f>
        <v>0</v>
      </c>
      <c r="E1458" s="224">
        <f t="shared" si="185"/>
        <v>0</v>
      </c>
      <c r="F1458" s="224">
        <f>'Faults data'!M1458</f>
        <v>0</v>
      </c>
      <c r="G1458" s="224" t="str">
        <f>IF('Faults data'!N1458=$G$17,$G$17,".")</f>
        <v>.</v>
      </c>
      <c r="H1458" s="224" t="str">
        <f>IF(ISNUMBER('Faults data'!L1458),'Faults data'!L1458,".")</f>
        <v>.</v>
      </c>
      <c r="I1458" s="224">
        <f>IF('Faults data'!S1458=Lists!$F$11,0,1)</f>
        <v>1</v>
      </c>
      <c r="J1458" s="240" t="str">
        <f t="shared" si="180"/>
        <v>.</v>
      </c>
      <c r="K1458" s="241"/>
      <c r="L1458" s="230" t="str">
        <f t="shared" si="181"/>
        <v>.</v>
      </c>
      <c r="M1458" s="231" t="str">
        <f t="shared" si="182"/>
        <v>.</v>
      </c>
      <c r="N1458" s="231" t="str">
        <f t="shared" si="183"/>
        <v>.</v>
      </c>
      <c r="O1458" s="231" t="str">
        <f t="shared" si="184"/>
        <v>.</v>
      </c>
      <c r="P1458" s="232" t="str">
        <f t="shared" si="186"/>
        <v>.</v>
      </c>
      <c r="Q1458" s="233" t="str">
        <f t="shared" si="187"/>
        <v>.</v>
      </c>
      <c r="R1458" s="140"/>
      <c r="S1458" s="140"/>
      <c r="T1458" s="140"/>
      <c r="U1458" s="140"/>
      <c r="V1458" s="140"/>
      <c r="W1458" s="140"/>
      <c r="X1458" s="140"/>
      <c r="Y1458" s="140"/>
      <c r="Z1458" s="140"/>
      <c r="AA1458" s="140"/>
      <c r="AB1458" s="140"/>
      <c r="AC1458" s="140"/>
      <c r="AD1458" s="140"/>
      <c r="AE1458" s="140"/>
      <c r="AF1458" s="140"/>
      <c r="AG1458" s="140"/>
      <c r="AH1458" s="140"/>
      <c r="AI1458" s="140"/>
      <c r="AJ1458" s="140"/>
      <c r="AK1458" s="140"/>
      <c r="AL1458" s="140"/>
      <c r="AM1458" s="140"/>
      <c r="AN1458" s="140"/>
      <c r="AO1458" s="140"/>
      <c r="AP1458" s="140"/>
      <c r="AQ1458" s="140"/>
      <c r="AR1458" s="140"/>
      <c r="AS1458" s="140"/>
      <c r="AT1458" s="140"/>
      <c r="AU1458" s="140"/>
      <c r="AV1458" s="140"/>
      <c r="AW1458" s="140"/>
      <c r="AX1458" s="140"/>
      <c r="AY1458" s="140"/>
      <c r="AZ1458" s="140"/>
      <c r="BA1458" s="140"/>
      <c r="BB1458" s="140"/>
      <c r="BC1458" s="140"/>
      <c r="BD1458" s="140"/>
      <c r="BE1458" s="140"/>
    </row>
    <row r="1459" spans="1:57" outlineLevel="1" x14ac:dyDescent="0.2">
      <c r="A1459" s="234">
        <f>'Faults data'!A1459</f>
        <v>1442</v>
      </c>
      <c r="B1459" s="320">
        <f>'Faults data'!B1459</f>
        <v>0</v>
      </c>
      <c r="C1459" s="223">
        <f>IFERROR(MATCH('Faults data'!F1459,Lists!$C$11:$C$14,0),0)</f>
        <v>0</v>
      </c>
      <c r="D1459" s="216">
        <f>VALUE('Faults data'!I1459)</f>
        <v>0</v>
      </c>
      <c r="E1459" s="224">
        <f t="shared" si="185"/>
        <v>0</v>
      </c>
      <c r="F1459" s="224">
        <f>'Faults data'!M1459</f>
        <v>0</v>
      </c>
      <c r="G1459" s="224" t="str">
        <f>IF('Faults data'!N1459=$G$17,$G$17,".")</f>
        <v>.</v>
      </c>
      <c r="H1459" s="224" t="str">
        <f>IF(ISNUMBER('Faults data'!L1459),'Faults data'!L1459,".")</f>
        <v>.</v>
      </c>
      <c r="I1459" s="224">
        <f>IF('Faults data'!S1459=Lists!$F$11,0,1)</f>
        <v>1</v>
      </c>
      <c r="J1459" s="240" t="str">
        <f t="shared" si="180"/>
        <v>.</v>
      </c>
      <c r="K1459" s="241"/>
      <c r="L1459" s="230" t="str">
        <f t="shared" si="181"/>
        <v>.</v>
      </c>
      <c r="M1459" s="231" t="str">
        <f t="shared" si="182"/>
        <v>.</v>
      </c>
      <c r="N1459" s="231" t="str">
        <f t="shared" si="183"/>
        <v>.</v>
      </c>
      <c r="O1459" s="231" t="str">
        <f t="shared" si="184"/>
        <v>.</v>
      </c>
      <c r="P1459" s="232" t="str">
        <f t="shared" si="186"/>
        <v>.</v>
      </c>
      <c r="Q1459" s="233" t="str">
        <f t="shared" si="187"/>
        <v>.</v>
      </c>
      <c r="R1459" s="140"/>
      <c r="S1459" s="140"/>
      <c r="T1459" s="140"/>
      <c r="U1459" s="140"/>
      <c r="V1459" s="140"/>
      <c r="W1459" s="140"/>
      <c r="X1459" s="140"/>
      <c r="Y1459" s="140"/>
      <c r="Z1459" s="140"/>
      <c r="AA1459" s="140"/>
      <c r="AB1459" s="140"/>
      <c r="AC1459" s="140"/>
      <c r="AD1459" s="140"/>
      <c r="AE1459" s="140"/>
      <c r="AF1459" s="140"/>
      <c r="AG1459" s="140"/>
      <c r="AH1459" s="140"/>
      <c r="AI1459" s="140"/>
      <c r="AJ1459" s="140"/>
      <c r="AK1459" s="140"/>
      <c r="AL1459" s="140"/>
      <c r="AM1459" s="140"/>
      <c r="AN1459" s="140"/>
      <c r="AO1459" s="140"/>
      <c r="AP1459" s="140"/>
      <c r="AQ1459" s="140"/>
      <c r="AR1459" s="140"/>
      <c r="AS1459" s="140"/>
      <c r="AT1459" s="140"/>
      <c r="AU1459" s="140"/>
      <c r="AV1459" s="140"/>
      <c r="AW1459" s="140"/>
      <c r="AX1459" s="140"/>
      <c r="AY1459" s="140"/>
      <c r="AZ1459" s="140"/>
      <c r="BA1459" s="140"/>
      <c r="BB1459" s="140"/>
      <c r="BC1459" s="140"/>
      <c r="BD1459" s="140"/>
      <c r="BE1459" s="140"/>
    </row>
    <row r="1460" spans="1:57" outlineLevel="1" x14ac:dyDescent="0.2">
      <c r="A1460" s="234">
        <f>'Faults data'!A1460</f>
        <v>1443</v>
      </c>
      <c r="B1460" s="320">
        <f>'Faults data'!B1460</f>
        <v>0</v>
      </c>
      <c r="C1460" s="223">
        <f>IFERROR(MATCH('Faults data'!F1460,Lists!$C$11:$C$14,0),0)</f>
        <v>0</v>
      </c>
      <c r="D1460" s="216">
        <f>VALUE('Faults data'!I1460)</f>
        <v>0</v>
      </c>
      <c r="E1460" s="224">
        <f t="shared" si="185"/>
        <v>0</v>
      </c>
      <c r="F1460" s="224">
        <f>'Faults data'!M1460</f>
        <v>0</v>
      </c>
      <c r="G1460" s="224" t="str">
        <f>IF('Faults data'!N1460=$G$17,$G$17,".")</f>
        <v>.</v>
      </c>
      <c r="H1460" s="224" t="str">
        <f>IF(ISNUMBER('Faults data'!L1460),'Faults data'!L1460,".")</f>
        <v>.</v>
      </c>
      <c r="I1460" s="224">
        <f>IF('Faults data'!S1460=Lists!$F$11,0,1)</f>
        <v>1</v>
      </c>
      <c r="J1460" s="240" t="str">
        <f t="shared" si="180"/>
        <v>.</v>
      </c>
      <c r="K1460" s="241"/>
      <c r="L1460" s="230" t="str">
        <f t="shared" si="181"/>
        <v>.</v>
      </c>
      <c r="M1460" s="231" t="str">
        <f t="shared" si="182"/>
        <v>.</v>
      </c>
      <c r="N1460" s="231" t="str">
        <f t="shared" si="183"/>
        <v>.</v>
      </c>
      <c r="O1460" s="231" t="str">
        <f t="shared" si="184"/>
        <v>.</v>
      </c>
      <c r="P1460" s="232" t="str">
        <f t="shared" si="186"/>
        <v>.</v>
      </c>
      <c r="Q1460" s="233" t="str">
        <f t="shared" si="187"/>
        <v>.</v>
      </c>
      <c r="R1460" s="140"/>
      <c r="S1460" s="140"/>
      <c r="T1460" s="140"/>
      <c r="U1460" s="140"/>
      <c r="V1460" s="140"/>
      <c r="W1460" s="140"/>
      <c r="X1460" s="140"/>
      <c r="Y1460" s="140"/>
      <c r="Z1460" s="140"/>
      <c r="AA1460" s="140"/>
      <c r="AB1460" s="140"/>
      <c r="AC1460" s="140"/>
      <c r="AD1460" s="140"/>
      <c r="AE1460" s="140"/>
      <c r="AF1460" s="140"/>
      <c r="AG1460" s="140"/>
      <c r="AH1460" s="140"/>
      <c r="AI1460" s="140"/>
      <c r="AJ1460" s="140"/>
      <c r="AK1460" s="140"/>
      <c r="AL1460" s="140"/>
      <c r="AM1460" s="140"/>
      <c r="AN1460" s="140"/>
      <c r="AO1460" s="140"/>
      <c r="AP1460" s="140"/>
      <c r="AQ1460" s="140"/>
      <c r="AR1460" s="140"/>
      <c r="AS1460" s="140"/>
      <c r="AT1460" s="140"/>
      <c r="AU1460" s="140"/>
      <c r="AV1460" s="140"/>
      <c r="AW1460" s="140"/>
      <c r="AX1460" s="140"/>
      <c r="AY1460" s="140"/>
      <c r="AZ1460" s="140"/>
      <c r="BA1460" s="140"/>
      <c r="BB1460" s="140"/>
      <c r="BC1460" s="140"/>
      <c r="BD1460" s="140"/>
      <c r="BE1460" s="140"/>
    </row>
    <row r="1461" spans="1:57" outlineLevel="1" x14ac:dyDescent="0.2">
      <c r="A1461" s="234">
        <f>'Faults data'!A1461</f>
        <v>1444</v>
      </c>
      <c r="B1461" s="320">
        <f>'Faults data'!B1461</f>
        <v>0</v>
      </c>
      <c r="C1461" s="223">
        <f>IFERROR(MATCH('Faults data'!F1461,Lists!$C$11:$C$14,0),0)</f>
        <v>0</v>
      </c>
      <c r="D1461" s="216">
        <f>VALUE('Faults data'!I1461)</f>
        <v>0</v>
      </c>
      <c r="E1461" s="224">
        <f t="shared" si="185"/>
        <v>0</v>
      </c>
      <c r="F1461" s="224">
        <f>'Faults data'!M1461</f>
        <v>0</v>
      </c>
      <c r="G1461" s="224" t="str">
        <f>IF('Faults data'!N1461=$G$17,$G$17,".")</f>
        <v>.</v>
      </c>
      <c r="H1461" s="224" t="str">
        <f>IF(ISNUMBER('Faults data'!L1461),'Faults data'!L1461,".")</f>
        <v>.</v>
      </c>
      <c r="I1461" s="224">
        <f>IF('Faults data'!S1461=Lists!$F$11,0,1)</f>
        <v>1</v>
      </c>
      <c r="J1461" s="240" t="str">
        <f t="shared" si="180"/>
        <v>.</v>
      </c>
      <c r="K1461" s="241"/>
      <c r="L1461" s="230" t="str">
        <f t="shared" si="181"/>
        <v>.</v>
      </c>
      <c r="M1461" s="231" t="str">
        <f t="shared" si="182"/>
        <v>.</v>
      </c>
      <c r="N1461" s="231" t="str">
        <f t="shared" si="183"/>
        <v>.</v>
      </c>
      <c r="O1461" s="231" t="str">
        <f t="shared" si="184"/>
        <v>.</v>
      </c>
      <c r="P1461" s="232" t="str">
        <f t="shared" si="186"/>
        <v>.</v>
      </c>
      <c r="Q1461" s="233" t="str">
        <f t="shared" si="187"/>
        <v>.</v>
      </c>
      <c r="R1461" s="140"/>
      <c r="S1461" s="140"/>
      <c r="T1461" s="140"/>
      <c r="U1461" s="140"/>
      <c r="V1461" s="140"/>
      <c r="W1461" s="140"/>
      <c r="X1461" s="140"/>
      <c r="Y1461" s="140"/>
      <c r="Z1461" s="140"/>
      <c r="AA1461" s="140"/>
      <c r="AB1461" s="140"/>
      <c r="AC1461" s="140"/>
      <c r="AD1461" s="140"/>
      <c r="AE1461" s="140"/>
      <c r="AF1461" s="140"/>
      <c r="AG1461" s="140"/>
      <c r="AH1461" s="140"/>
      <c r="AI1461" s="140"/>
      <c r="AJ1461" s="140"/>
      <c r="AK1461" s="140"/>
      <c r="AL1461" s="140"/>
      <c r="AM1461" s="140"/>
      <c r="AN1461" s="140"/>
      <c r="AO1461" s="140"/>
      <c r="AP1461" s="140"/>
      <c r="AQ1461" s="140"/>
      <c r="AR1461" s="140"/>
      <c r="AS1461" s="140"/>
      <c r="AT1461" s="140"/>
      <c r="AU1461" s="140"/>
      <c r="AV1461" s="140"/>
      <c r="AW1461" s="140"/>
      <c r="AX1461" s="140"/>
      <c r="AY1461" s="140"/>
      <c r="AZ1461" s="140"/>
      <c r="BA1461" s="140"/>
      <c r="BB1461" s="140"/>
      <c r="BC1461" s="140"/>
      <c r="BD1461" s="140"/>
      <c r="BE1461" s="140"/>
    </row>
    <row r="1462" spans="1:57" outlineLevel="1" x14ac:dyDescent="0.2">
      <c r="A1462" s="234">
        <f>'Faults data'!A1462</f>
        <v>1445</v>
      </c>
      <c r="B1462" s="320">
        <f>'Faults data'!B1462</f>
        <v>0</v>
      </c>
      <c r="C1462" s="223">
        <f>IFERROR(MATCH('Faults data'!F1462,Lists!$C$11:$C$14,0),0)</f>
        <v>0</v>
      </c>
      <c r="D1462" s="216">
        <f>VALUE('Faults data'!I1462)</f>
        <v>0</v>
      </c>
      <c r="E1462" s="224">
        <f t="shared" si="185"/>
        <v>0</v>
      </c>
      <c r="F1462" s="224">
        <f>'Faults data'!M1462</f>
        <v>0</v>
      </c>
      <c r="G1462" s="224" t="str">
        <f>IF('Faults data'!N1462=$G$17,$G$17,".")</f>
        <v>.</v>
      </c>
      <c r="H1462" s="224" t="str">
        <f>IF(ISNUMBER('Faults data'!L1462),'Faults data'!L1462,".")</f>
        <v>.</v>
      </c>
      <c r="I1462" s="224">
        <f>IF('Faults data'!S1462=Lists!$F$11,0,1)</f>
        <v>1</v>
      </c>
      <c r="J1462" s="240" t="str">
        <f t="shared" si="180"/>
        <v>.</v>
      </c>
      <c r="K1462" s="241"/>
      <c r="L1462" s="230" t="str">
        <f t="shared" si="181"/>
        <v>.</v>
      </c>
      <c r="M1462" s="231" t="str">
        <f t="shared" si="182"/>
        <v>.</v>
      </c>
      <c r="N1462" s="231" t="str">
        <f t="shared" si="183"/>
        <v>.</v>
      </c>
      <c r="O1462" s="231" t="str">
        <f t="shared" si="184"/>
        <v>.</v>
      </c>
      <c r="P1462" s="232" t="str">
        <f t="shared" si="186"/>
        <v>.</v>
      </c>
      <c r="Q1462" s="233" t="str">
        <f t="shared" si="187"/>
        <v>.</v>
      </c>
      <c r="R1462" s="140"/>
      <c r="S1462" s="140"/>
      <c r="T1462" s="140"/>
      <c r="U1462" s="140"/>
      <c r="V1462" s="140"/>
      <c r="W1462" s="140"/>
      <c r="X1462" s="140"/>
      <c r="Y1462" s="140"/>
      <c r="Z1462" s="140"/>
      <c r="AA1462" s="140"/>
      <c r="AB1462" s="140"/>
      <c r="AC1462" s="140"/>
      <c r="AD1462" s="140"/>
      <c r="AE1462" s="140"/>
      <c r="AF1462" s="140"/>
      <c r="AG1462" s="140"/>
      <c r="AH1462" s="140"/>
      <c r="AI1462" s="140"/>
      <c r="AJ1462" s="140"/>
      <c r="AK1462" s="140"/>
      <c r="AL1462" s="140"/>
      <c r="AM1462" s="140"/>
      <c r="AN1462" s="140"/>
      <c r="AO1462" s="140"/>
      <c r="AP1462" s="140"/>
      <c r="AQ1462" s="140"/>
      <c r="AR1462" s="140"/>
      <c r="AS1462" s="140"/>
      <c r="AT1462" s="140"/>
      <c r="AU1462" s="140"/>
      <c r="AV1462" s="140"/>
      <c r="AW1462" s="140"/>
      <c r="AX1462" s="140"/>
      <c r="AY1462" s="140"/>
      <c r="AZ1462" s="140"/>
      <c r="BA1462" s="140"/>
      <c r="BB1462" s="140"/>
      <c r="BC1462" s="140"/>
      <c r="BD1462" s="140"/>
      <c r="BE1462" s="140"/>
    </row>
    <row r="1463" spans="1:57" outlineLevel="1" x14ac:dyDescent="0.2">
      <c r="A1463" s="234">
        <f>'Faults data'!A1463</f>
        <v>1446</v>
      </c>
      <c r="B1463" s="320">
        <f>'Faults data'!B1463</f>
        <v>0</v>
      </c>
      <c r="C1463" s="223">
        <f>IFERROR(MATCH('Faults data'!F1463,Lists!$C$11:$C$14,0),0)</f>
        <v>0</v>
      </c>
      <c r="D1463" s="216">
        <f>VALUE('Faults data'!I1463)</f>
        <v>0</v>
      </c>
      <c r="E1463" s="224">
        <f t="shared" si="185"/>
        <v>0</v>
      </c>
      <c r="F1463" s="224">
        <f>'Faults data'!M1463</f>
        <v>0</v>
      </c>
      <c r="G1463" s="224" t="str">
        <f>IF('Faults data'!N1463=$G$17,$G$17,".")</f>
        <v>.</v>
      </c>
      <c r="H1463" s="224" t="str">
        <f>IF(ISNUMBER('Faults data'!L1463),'Faults data'!L1463,".")</f>
        <v>.</v>
      </c>
      <c r="I1463" s="224">
        <f>IF('Faults data'!S1463=Lists!$F$11,0,1)</f>
        <v>1</v>
      </c>
      <c r="J1463" s="240" t="str">
        <f t="shared" si="180"/>
        <v>.</v>
      </c>
      <c r="K1463" s="241"/>
      <c r="L1463" s="230" t="str">
        <f t="shared" si="181"/>
        <v>.</v>
      </c>
      <c r="M1463" s="231" t="str">
        <f t="shared" si="182"/>
        <v>.</v>
      </c>
      <c r="N1463" s="231" t="str">
        <f t="shared" si="183"/>
        <v>.</v>
      </c>
      <c r="O1463" s="231" t="str">
        <f t="shared" si="184"/>
        <v>.</v>
      </c>
      <c r="P1463" s="232" t="str">
        <f t="shared" si="186"/>
        <v>.</v>
      </c>
      <c r="Q1463" s="233" t="str">
        <f t="shared" si="187"/>
        <v>.</v>
      </c>
      <c r="R1463" s="140"/>
      <c r="S1463" s="140"/>
      <c r="T1463" s="140"/>
      <c r="U1463" s="140"/>
      <c r="V1463" s="140"/>
      <c r="W1463" s="140"/>
      <c r="X1463" s="140"/>
      <c r="Y1463" s="140"/>
      <c r="Z1463" s="140"/>
      <c r="AA1463" s="140"/>
      <c r="AB1463" s="140"/>
      <c r="AC1463" s="140"/>
      <c r="AD1463" s="140"/>
      <c r="AE1463" s="140"/>
      <c r="AF1463" s="140"/>
      <c r="AG1463" s="140"/>
      <c r="AH1463" s="140"/>
      <c r="AI1463" s="140"/>
      <c r="AJ1463" s="140"/>
      <c r="AK1463" s="140"/>
      <c r="AL1463" s="140"/>
      <c r="AM1463" s="140"/>
      <c r="AN1463" s="140"/>
      <c r="AO1463" s="140"/>
      <c r="AP1463" s="140"/>
      <c r="AQ1463" s="140"/>
      <c r="AR1463" s="140"/>
      <c r="AS1463" s="140"/>
      <c r="AT1463" s="140"/>
      <c r="AU1463" s="140"/>
      <c r="AV1463" s="140"/>
      <c r="AW1463" s="140"/>
      <c r="AX1463" s="140"/>
      <c r="AY1463" s="140"/>
      <c r="AZ1463" s="140"/>
      <c r="BA1463" s="140"/>
      <c r="BB1463" s="140"/>
      <c r="BC1463" s="140"/>
      <c r="BD1463" s="140"/>
      <c r="BE1463" s="140"/>
    </row>
    <row r="1464" spans="1:57" outlineLevel="1" x14ac:dyDescent="0.2">
      <c r="A1464" s="234">
        <f>'Faults data'!A1464</f>
        <v>1447</v>
      </c>
      <c r="B1464" s="320">
        <f>'Faults data'!B1464</f>
        <v>0</v>
      </c>
      <c r="C1464" s="223">
        <f>IFERROR(MATCH('Faults data'!F1464,Lists!$C$11:$C$14,0),0)</f>
        <v>0</v>
      </c>
      <c r="D1464" s="216">
        <f>VALUE('Faults data'!I1464)</f>
        <v>0</v>
      </c>
      <c r="E1464" s="224">
        <f t="shared" si="185"/>
        <v>0</v>
      </c>
      <c r="F1464" s="224">
        <f>'Faults data'!M1464</f>
        <v>0</v>
      </c>
      <c r="G1464" s="224" t="str">
        <f>IF('Faults data'!N1464=$G$17,$G$17,".")</f>
        <v>.</v>
      </c>
      <c r="H1464" s="224" t="str">
        <f>IF(ISNUMBER('Faults data'!L1464),'Faults data'!L1464,".")</f>
        <v>.</v>
      </c>
      <c r="I1464" s="224">
        <f>IF('Faults data'!S1464=Lists!$F$11,0,1)</f>
        <v>1</v>
      </c>
      <c r="J1464" s="240" t="str">
        <f t="shared" si="180"/>
        <v>.</v>
      </c>
      <c r="K1464" s="241"/>
      <c r="L1464" s="230" t="str">
        <f t="shared" si="181"/>
        <v>.</v>
      </c>
      <c r="M1464" s="231" t="str">
        <f t="shared" si="182"/>
        <v>.</v>
      </c>
      <c r="N1464" s="231" t="str">
        <f t="shared" si="183"/>
        <v>.</v>
      </c>
      <c r="O1464" s="231" t="str">
        <f t="shared" si="184"/>
        <v>.</v>
      </c>
      <c r="P1464" s="232" t="str">
        <f t="shared" si="186"/>
        <v>.</v>
      </c>
      <c r="Q1464" s="233" t="str">
        <f t="shared" si="187"/>
        <v>.</v>
      </c>
      <c r="R1464" s="140"/>
      <c r="S1464" s="140"/>
      <c r="T1464" s="140"/>
      <c r="U1464" s="140"/>
      <c r="V1464" s="140"/>
      <c r="W1464" s="140"/>
      <c r="X1464" s="140"/>
      <c r="Y1464" s="140"/>
      <c r="Z1464" s="140"/>
      <c r="AA1464" s="140"/>
      <c r="AB1464" s="140"/>
      <c r="AC1464" s="140"/>
      <c r="AD1464" s="140"/>
      <c r="AE1464" s="140"/>
      <c r="AF1464" s="140"/>
      <c r="AG1464" s="140"/>
      <c r="AH1464" s="140"/>
      <c r="AI1464" s="140"/>
      <c r="AJ1464" s="140"/>
      <c r="AK1464" s="140"/>
      <c r="AL1464" s="140"/>
      <c r="AM1464" s="140"/>
      <c r="AN1464" s="140"/>
      <c r="AO1464" s="140"/>
      <c r="AP1464" s="140"/>
      <c r="AQ1464" s="140"/>
      <c r="AR1464" s="140"/>
      <c r="AS1464" s="140"/>
      <c r="AT1464" s="140"/>
      <c r="AU1464" s="140"/>
      <c r="AV1464" s="140"/>
      <c r="AW1464" s="140"/>
      <c r="AX1464" s="140"/>
      <c r="AY1464" s="140"/>
      <c r="AZ1464" s="140"/>
      <c r="BA1464" s="140"/>
      <c r="BB1464" s="140"/>
      <c r="BC1464" s="140"/>
      <c r="BD1464" s="140"/>
      <c r="BE1464" s="140"/>
    </row>
    <row r="1465" spans="1:57" outlineLevel="1" x14ac:dyDescent="0.2">
      <c r="A1465" s="234">
        <f>'Faults data'!A1465</f>
        <v>1448</v>
      </c>
      <c r="B1465" s="320">
        <f>'Faults data'!B1465</f>
        <v>0</v>
      </c>
      <c r="C1465" s="223">
        <f>IFERROR(MATCH('Faults data'!F1465,Lists!$C$11:$C$14,0),0)</f>
        <v>0</v>
      </c>
      <c r="D1465" s="216">
        <f>VALUE('Faults data'!I1465)</f>
        <v>0</v>
      </c>
      <c r="E1465" s="224">
        <f t="shared" si="185"/>
        <v>0</v>
      </c>
      <c r="F1465" s="224">
        <f>'Faults data'!M1465</f>
        <v>0</v>
      </c>
      <c r="G1465" s="224" t="str">
        <f>IF('Faults data'!N1465=$G$17,$G$17,".")</f>
        <v>.</v>
      </c>
      <c r="H1465" s="224" t="str">
        <f>IF(ISNUMBER('Faults data'!L1465),'Faults data'!L1465,".")</f>
        <v>.</v>
      </c>
      <c r="I1465" s="224">
        <f>IF('Faults data'!S1465=Lists!$F$11,0,1)</f>
        <v>1</v>
      </c>
      <c r="J1465" s="240" t="str">
        <f t="shared" si="180"/>
        <v>.</v>
      </c>
      <c r="K1465" s="241"/>
      <c r="L1465" s="230" t="str">
        <f t="shared" si="181"/>
        <v>.</v>
      </c>
      <c r="M1465" s="231" t="str">
        <f t="shared" si="182"/>
        <v>.</v>
      </c>
      <c r="N1465" s="231" t="str">
        <f t="shared" si="183"/>
        <v>.</v>
      </c>
      <c r="O1465" s="231" t="str">
        <f t="shared" si="184"/>
        <v>.</v>
      </c>
      <c r="P1465" s="232" t="str">
        <f t="shared" si="186"/>
        <v>.</v>
      </c>
      <c r="Q1465" s="233" t="str">
        <f t="shared" si="187"/>
        <v>.</v>
      </c>
      <c r="R1465" s="140"/>
      <c r="S1465" s="140"/>
      <c r="T1465" s="140"/>
      <c r="U1465" s="140"/>
      <c r="V1465" s="140"/>
      <c r="W1465" s="140"/>
      <c r="X1465" s="140"/>
      <c r="Y1465" s="140"/>
      <c r="Z1465" s="140"/>
      <c r="AA1465" s="140"/>
      <c r="AB1465" s="140"/>
      <c r="AC1465" s="140"/>
      <c r="AD1465" s="140"/>
      <c r="AE1465" s="140"/>
      <c r="AF1465" s="140"/>
      <c r="AG1465" s="140"/>
      <c r="AH1465" s="140"/>
      <c r="AI1465" s="140"/>
      <c r="AJ1465" s="140"/>
      <c r="AK1465" s="140"/>
      <c r="AL1465" s="140"/>
      <c r="AM1465" s="140"/>
      <c r="AN1465" s="140"/>
      <c r="AO1465" s="140"/>
      <c r="AP1465" s="140"/>
      <c r="AQ1465" s="140"/>
      <c r="AR1465" s="140"/>
      <c r="AS1465" s="140"/>
      <c r="AT1465" s="140"/>
      <c r="AU1465" s="140"/>
      <c r="AV1465" s="140"/>
      <c r="AW1465" s="140"/>
      <c r="AX1465" s="140"/>
      <c r="AY1465" s="140"/>
      <c r="AZ1465" s="140"/>
      <c r="BA1465" s="140"/>
      <c r="BB1465" s="140"/>
      <c r="BC1465" s="140"/>
      <c r="BD1465" s="140"/>
      <c r="BE1465" s="140"/>
    </row>
    <row r="1466" spans="1:57" outlineLevel="1" x14ac:dyDescent="0.2">
      <c r="A1466" s="234">
        <f>'Faults data'!A1466</f>
        <v>1449</v>
      </c>
      <c r="B1466" s="320">
        <f>'Faults data'!B1466</f>
        <v>0</v>
      </c>
      <c r="C1466" s="223">
        <f>IFERROR(MATCH('Faults data'!F1466,Lists!$C$11:$C$14,0),0)</f>
        <v>0</v>
      </c>
      <c r="D1466" s="216">
        <f>VALUE('Faults data'!I1466)</f>
        <v>0</v>
      </c>
      <c r="E1466" s="224">
        <f t="shared" si="185"/>
        <v>0</v>
      </c>
      <c r="F1466" s="224">
        <f>'Faults data'!M1466</f>
        <v>0</v>
      </c>
      <c r="G1466" s="224" t="str">
        <f>IF('Faults data'!N1466=$G$17,$G$17,".")</f>
        <v>.</v>
      </c>
      <c r="H1466" s="224" t="str">
        <f>IF(ISNUMBER('Faults data'!L1466),'Faults data'!L1466,".")</f>
        <v>.</v>
      </c>
      <c r="I1466" s="224">
        <f>IF('Faults data'!S1466=Lists!$F$11,0,1)</f>
        <v>1</v>
      </c>
      <c r="J1466" s="240" t="str">
        <f t="shared" si="180"/>
        <v>.</v>
      </c>
      <c r="K1466" s="241"/>
      <c r="L1466" s="230" t="str">
        <f t="shared" si="181"/>
        <v>.</v>
      </c>
      <c r="M1466" s="231" t="str">
        <f t="shared" si="182"/>
        <v>.</v>
      </c>
      <c r="N1466" s="231" t="str">
        <f t="shared" si="183"/>
        <v>.</v>
      </c>
      <c r="O1466" s="231" t="str">
        <f t="shared" si="184"/>
        <v>.</v>
      </c>
      <c r="P1466" s="232" t="str">
        <f t="shared" si="186"/>
        <v>.</v>
      </c>
      <c r="Q1466" s="233" t="str">
        <f t="shared" si="187"/>
        <v>.</v>
      </c>
      <c r="R1466" s="140"/>
      <c r="S1466" s="140"/>
      <c r="T1466" s="140"/>
      <c r="U1466" s="140"/>
      <c r="V1466" s="140"/>
      <c r="W1466" s="140"/>
      <c r="X1466" s="140"/>
      <c r="Y1466" s="140"/>
      <c r="Z1466" s="140"/>
      <c r="AA1466" s="140"/>
      <c r="AB1466" s="140"/>
      <c r="AC1466" s="140"/>
      <c r="AD1466" s="140"/>
      <c r="AE1466" s="140"/>
      <c r="AF1466" s="140"/>
      <c r="AG1466" s="140"/>
      <c r="AH1466" s="140"/>
      <c r="AI1466" s="140"/>
      <c r="AJ1466" s="140"/>
      <c r="AK1466" s="140"/>
      <c r="AL1466" s="140"/>
      <c r="AM1466" s="140"/>
      <c r="AN1466" s="140"/>
      <c r="AO1466" s="140"/>
      <c r="AP1466" s="140"/>
      <c r="AQ1466" s="140"/>
      <c r="AR1466" s="140"/>
      <c r="AS1466" s="140"/>
      <c r="AT1466" s="140"/>
      <c r="AU1466" s="140"/>
      <c r="AV1466" s="140"/>
      <c r="AW1466" s="140"/>
      <c r="AX1466" s="140"/>
      <c r="AY1466" s="140"/>
      <c r="AZ1466" s="140"/>
      <c r="BA1466" s="140"/>
      <c r="BB1466" s="140"/>
      <c r="BC1466" s="140"/>
      <c r="BD1466" s="140"/>
      <c r="BE1466" s="140"/>
    </row>
    <row r="1467" spans="1:57" outlineLevel="1" x14ac:dyDescent="0.2">
      <c r="A1467" s="234">
        <f>'Faults data'!A1467</f>
        <v>1450</v>
      </c>
      <c r="B1467" s="320">
        <f>'Faults data'!B1467</f>
        <v>0</v>
      </c>
      <c r="C1467" s="223">
        <f>IFERROR(MATCH('Faults data'!F1467,Lists!$C$11:$C$14,0),0)</f>
        <v>0</v>
      </c>
      <c r="D1467" s="216">
        <f>VALUE('Faults data'!I1467)</f>
        <v>0</v>
      </c>
      <c r="E1467" s="224">
        <f t="shared" si="185"/>
        <v>0</v>
      </c>
      <c r="F1467" s="224">
        <f>'Faults data'!M1467</f>
        <v>0</v>
      </c>
      <c r="G1467" s="224" t="str">
        <f>IF('Faults data'!N1467=$G$17,$G$17,".")</f>
        <v>.</v>
      </c>
      <c r="H1467" s="224" t="str">
        <f>IF(ISNUMBER('Faults data'!L1467),'Faults data'!L1467,".")</f>
        <v>.</v>
      </c>
      <c r="I1467" s="224">
        <f>IF('Faults data'!S1467=Lists!$F$11,0,1)</f>
        <v>1</v>
      </c>
      <c r="J1467" s="240" t="str">
        <f t="shared" si="180"/>
        <v>.</v>
      </c>
      <c r="K1467" s="241"/>
      <c r="L1467" s="230" t="str">
        <f t="shared" si="181"/>
        <v>.</v>
      </c>
      <c r="M1467" s="231" t="str">
        <f t="shared" si="182"/>
        <v>.</v>
      </c>
      <c r="N1467" s="231" t="str">
        <f t="shared" si="183"/>
        <v>.</v>
      </c>
      <c r="O1467" s="231" t="str">
        <f t="shared" si="184"/>
        <v>.</v>
      </c>
      <c r="P1467" s="232" t="str">
        <f t="shared" si="186"/>
        <v>.</v>
      </c>
      <c r="Q1467" s="233" t="str">
        <f t="shared" si="187"/>
        <v>.</v>
      </c>
      <c r="R1467" s="140"/>
      <c r="S1467" s="140"/>
      <c r="T1467" s="140"/>
      <c r="U1467" s="140"/>
      <c r="V1467" s="140"/>
      <c r="W1467" s="140"/>
      <c r="X1467" s="140"/>
      <c r="Y1467" s="140"/>
      <c r="Z1467" s="140"/>
      <c r="AA1467" s="140"/>
      <c r="AB1467" s="140"/>
      <c r="AC1467" s="140"/>
      <c r="AD1467" s="140"/>
      <c r="AE1467" s="140"/>
      <c r="AF1467" s="140"/>
      <c r="AG1467" s="140"/>
      <c r="AH1467" s="140"/>
      <c r="AI1467" s="140"/>
      <c r="AJ1467" s="140"/>
      <c r="AK1467" s="140"/>
      <c r="AL1467" s="140"/>
      <c r="AM1467" s="140"/>
      <c r="AN1467" s="140"/>
      <c r="AO1467" s="140"/>
      <c r="AP1467" s="140"/>
      <c r="AQ1467" s="140"/>
      <c r="AR1467" s="140"/>
      <c r="AS1467" s="140"/>
      <c r="AT1467" s="140"/>
      <c r="AU1467" s="140"/>
      <c r="AV1467" s="140"/>
      <c r="AW1467" s="140"/>
      <c r="AX1467" s="140"/>
      <c r="AY1467" s="140"/>
      <c r="AZ1467" s="140"/>
      <c r="BA1467" s="140"/>
      <c r="BB1467" s="140"/>
      <c r="BC1467" s="140"/>
      <c r="BD1467" s="140"/>
      <c r="BE1467" s="140"/>
    </row>
    <row r="1468" spans="1:57" outlineLevel="1" x14ac:dyDescent="0.2">
      <c r="A1468" s="234">
        <f>'Faults data'!A1468</f>
        <v>1451</v>
      </c>
      <c r="B1468" s="320">
        <f>'Faults data'!B1468</f>
        <v>0</v>
      </c>
      <c r="C1468" s="223">
        <f>IFERROR(MATCH('Faults data'!F1468,Lists!$C$11:$C$14,0),0)</f>
        <v>0</v>
      </c>
      <c r="D1468" s="216">
        <f>VALUE('Faults data'!I1468)</f>
        <v>0</v>
      </c>
      <c r="E1468" s="224">
        <f t="shared" si="185"/>
        <v>0</v>
      </c>
      <c r="F1468" s="224">
        <f>'Faults data'!M1468</f>
        <v>0</v>
      </c>
      <c r="G1468" s="224" t="str">
        <f>IF('Faults data'!N1468=$G$17,$G$17,".")</f>
        <v>.</v>
      </c>
      <c r="H1468" s="224" t="str">
        <f>IF(ISNUMBER('Faults data'!L1468),'Faults data'!L1468,".")</f>
        <v>.</v>
      </c>
      <c r="I1468" s="224">
        <f>IF('Faults data'!S1468=Lists!$F$11,0,1)</f>
        <v>1</v>
      </c>
      <c r="J1468" s="240" t="str">
        <f t="shared" si="180"/>
        <v>.</v>
      </c>
      <c r="K1468" s="241"/>
      <c r="L1468" s="230" t="str">
        <f t="shared" si="181"/>
        <v>.</v>
      </c>
      <c r="M1468" s="231" t="str">
        <f t="shared" si="182"/>
        <v>.</v>
      </c>
      <c r="N1468" s="231" t="str">
        <f t="shared" si="183"/>
        <v>.</v>
      </c>
      <c r="O1468" s="231" t="str">
        <f t="shared" si="184"/>
        <v>.</v>
      </c>
      <c r="P1468" s="232" t="str">
        <f t="shared" si="186"/>
        <v>.</v>
      </c>
      <c r="Q1468" s="233" t="str">
        <f t="shared" si="187"/>
        <v>.</v>
      </c>
      <c r="R1468" s="140"/>
      <c r="S1468" s="140"/>
      <c r="T1468" s="140"/>
      <c r="U1468" s="140"/>
      <c r="V1468" s="140"/>
      <c r="W1468" s="140"/>
      <c r="X1468" s="140"/>
      <c r="Y1468" s="140"/>
      <c r="Z1468" s="140"/>
      <c r="AA1468" s="140"/>
      <c r="AB1468" s="140"/>
      <c r="AC1468" s="140"/>
      <c r="AD1468" s="140"/>
      <c r="AE1468" s="140"/>
      <c r="AF1468" s="140"/>
      <c r="AG1468" s="140"/>
      <c r="AH1468" s="140"/>
      <c r="AI1468" s="140"/>
      <c r="AJ1468" s="140"/>
      <c r="AK1468" s="140"/>
      <c r="AL1468" s="140"/>
      <c r="AM1468" s="140"/>
      <c r="AN1468" s="140"/>
      <c r="AO1468" s="140"/>
      <c r="AP1468" s="140"/>
      <c r="AQ1468" s="140"/>
      <c r="AR1468" s="140"/>
      <c r="AS1468" s="140"/>
      <c r="AT1468" s="140"/>
      <c r="AU1468" s="140"/>
      <c r="AV1468" s="140"/>
      <c r="AW1468" s="140"/>
      <c r="AX1468" s="140"/>
      <c r="AY1468" s="140"/>
      <c r="AZ1468" s="140"/>
      <c r="BA1468" s="140"/>
      <c r="BB1468" s="140"/>
      <c r="BC1468" s="140"/>
      <c r="BD1468" s="140"/>
      <c r="BE1468" s="140"/>
    </row>
    <row r="1469" spans="1:57" outlineLevel="1" x14ac:dyDescent="0.2">
      <c r="A1469" s="234">
        <f>'Faults data'!A1469</f>
        <v>1452</v>
      </c>
      <c r="B1469" s="320">
        <f>'Faults data'!B1469</f>
        <v>0</v>
      </c>
      <c r="C1469" s="223">
        <f>IFERROR(MATCH('Faults data'!F1469,Lists!$C$11:$C$14,0),0)</f>
        <v>0</v>
      </c>
      <c r="D1469" s="216">
        <f>VALUE('Faults data'!I1469)</f>
        <v>0</v>
      </c>
      <c r="E1469" s="224">
        <f t="shared" si="185"/>
        <v>0</v>
      </c>
      <c r="F1469" s="224">
        <f>'Faults data'!M1469</f>
        <v>0</v>
      </c>
      <c r="G1469" s="224" t="str">
        <f>IF('Faults data'!N1469=$G$17,$G$17,".")</f>
        <v>.</v>
      </c>
      <c r="H1469" s="224" t="str">
        <f>IF(ISNUMBER('Faults data'!L1469),'Faults data'!L1469,".")</f>
        <v>.</v>
      </c>
      <c r="I1469" s="224">
        <f>IF('Faults data'!S1469=Lists!$F$11,0,1)</f>
        <v>1</v>
      </c>
      <c r="J1469" s="240" t="str">
        <f t="shared" si="180"/>
        <v>.</v>
      </c>
      <c r="K1469" s="241"/>
      <c r="L1469" s="230" t="str">
        <f t="shared" si="181"/>
        <v>.</v>
      </c>
      <c r="M1469" s="231" t="str">
        <f t="shared" si="182"/>
        <v>.</v>
      </c>
      <c r="N1469" s="231" t="str">
        <f t="shared" si="183"/>
        <v>.</v>
      </c>
      <c r="O1469" s="231" t="str">
        <f t="shared" si="184"/>
        <v>.</v>
      </c>
      <c r="P1469" s="232" t="str">
        <f t="shared" si="186"/>
        <v>.</v>
      </c>
      <c r="Q1469" s="233" t="str">
        <f t="shared" si="187"/>
        <v>.</v>
      </c>
      <c r="R1469" s="140"/>
      <c r="S1469" s="140"/>
      <c r="T1469" s="140"/>
      <c r="U1469" s="140"/>
      <c r="V1469" s="140"/>
      <c r="W1469" s="140"/>
      <c r="X1469" s="140"/>
      <c r="Y1469" s="140"/>
      <c r="Z1469" s="140"/>
      <c r="AA1469" s="140"/>
      <c r="AB1469" s="140"/>
      <c r="AC1469" s="140"/>
      <c r="AD1469" s="140"/>
      <c r="AE1469" s="140"/>
      <c r="AF1469" s="140"/>
      <c r="AG1469" s="140"/>
      <c r="AH1469" s="140"/>
      <c r="AI1469" s="140"/>
      <c r="AJ1469" s="140"/>
      <c r="AK1469" s="140"/>
      <c r="AL1469" s="140"/>
      <c r="AM1469" s="140"/>
      <c r="AN1469" s="140"/>
      <c r="AO1469" s="140"/>
      <c r="AP1469" s="140"/>
      <c r="AQ1469" s="140"/>
      <c r="AR1469" s="140"/>
      <c r="AS1469" s="140"/>
      <c r="AT1469" s="140"/>
      <c r="AU1469" s="140"/>
      <c r="AV1469" s="140"/>
      <c r="AW1469" s="140"/>
      <c r="AX1469" s="140"/>
      <c r="AY1469" s="140"/>
      <c r="AZ1469" s="140"/>
      <c r="BA1469" s="140"/>
      <c r="BB1469" s="140"/>
      <c r="BC1469" s="140"/>
      <c r="BD1469" s="140"/>
      <c r="BE1469" s="140"/>
    </row>
    <row r="1470" spans="1:57" outlineLevel="1" x14ac:dyDescent="0.2">
      <c r="A1470" s="234">
        <f>'Faults data'!A1470</f>
        <v>1453</v>
      </c>
      <c r="B1470" s="320">
        <f>'Faults data'!B1470</f>
        <v>0</v>
      </c>
      <c r="C1470" s="223">
        <f>IFERROR(MATCH('Faults data'!F1470,Lists!$C$11:$C$14,0),0)</f>
        <v>0</v>
      </c>
      <c r="D1470" s="216">
        <f>VALUE('Faults data'!I1470)</f>
        <v>0</v>
      </c>
      <c r="E1470" s="224">
        <f t="shared" si="185"/>
        <v>0</v>
      </c>
      <c r="F1470" s="224">
        <f>'Faults data'!M1470</f>
        <v>0</v>
      </c>
      <c r="G1470" s="224" t="str">
        <f>IF('Faults data'!N1470=$G$17,$G$17,".")</f>
        <v>.</v>
      </c>
      <c r="H1470" s="224" t="str">
        <f>IF(ISNUMBER('Faults data'!L1470),'Faults data'!L1470,".")</f>
        <v>.</v>
      </c>
      <c r="I1470" s="224">
        <f>IF('Faults data'!S1470=Lists!$F$11,0,1)</f>
        <v>1</v>
      </c>
      <c r="J1470" s="240" t="str">
        <f t="shared" si="180"/>
        <v>.</v>
      </c>
      <c r="K1470" s="241"/>
      <c r="L1470" s="230" t="str">
        <f t="shared" si="181"/>
        <v>.</v>
      </c>
      <c r="M1470" s="231" t="str">
        <f t="shared" si="182"/>
        <v>.</v>
      </c>
      <c r="N1470" s="231" t="str">
        <f t="shared" si="183"/>
        <v>.</v>
      </c>
      <c r="O1470" s="231" t="str">
        <f t="shared" si="184"/>
        <v>.</v>
      </c>
      <c r="P1470" s="232" t="str">
        <f t="shared" si="186"/>
        <v>.</v>
      </c>
      <c r="Q1470" s="233" t="str">
        <f t="shared" si="187"/>
        <v>.</v>
      </c>
      <c r="R1470" s="140"/>
      <c r="S1470" s="140"/>
      <c r="T1470" s="140"/>
      <c r="U1470" s="140"/>
      <c r="V1470" s="140"/>
      <c r="W1470" s="140"/>
      <c r="X1470" s="140"/>
      <c r="Y1470" s="140"/>
      <c r="Z1470" s="140"/>
      <c r="AA1470" s="140"/>
      <c r="AB1470" s="140"/>
      <c r="AC1470" s="140"/>
      <c r="AD1470" s="140"/>
      <c r="AE1470" s="140"/>
      <c r="AF1470" s="140"/>
      <c r="AG1470" s="140"/>
      <c r="AH1470" s="140"/>
      <c r="AI1470" s="140"/>
      <c r="AJ1470" s="140"/>
      <c r="AK1470" s="140"/>
      <c r="AL1470" s="140"/>
      <c r="AM1470" s="140"/>
      <c r="AN1470" s="140"/>
      <c r="AO1470" s="140"/>
      <c r="AP1470" s="140"/>
      <c r="AQ1470" s="140"/>
      <c r="AR1470" s="140"/>
      <c r="AS1470" s="140"/>
      <c r="AT1470" s="140"/>
      <c r="AU1470" s="140"/>
      <c r="AV1470" s="140"/>
      <c r="AW1470" s="140"/>
      <c r="AX1470" s="140"/>
      <c r="AY1470" s="140"/>
      <c r="AZ1470" s="140"/>
      <c r="BA1470" s="140"/>
      <c r="BB1470" s="140"/>
      <c r="BC1470" s="140"/>
      <c r="BD1470" s="140"/>
      <c r="BE1470" s="140"/>
    </row>
    <row r="1471" spans="1:57" outlineLevel="1" x14ac:dyDescent="0.2">
      <c r="A1471" s="234">
        <f>'Faults data'!A1471</f>
        <v>1454</v>
      </c>
      <c r="B1471" s="320">
        <f>'Faults data'!B1471</f>
        <v>0</v>
      </c>
      <c r="C1471" s="223">
        <f>IFERROR(MATCH('Faults data'!F1471,Lists!$C$11:$C$14,0),0)</f>
        <v>0</v>
      </c>
      <c r="D1471" s="216">
        <f>VALUE('Faults data'!I1471)</f>
        <v>0</v>
      </c>
      <c r="E1471" s="224">
        <f t="shared" si="185"/>
        <v>0</v>
      </c>
      <c r="F1471" s="224">
        <f>'Faults data'!M1471</f>
        <v>0</v>
      </c>
      <c r="G1471" s="224" t="str">
        <f>IF('Faults data'!N1471=$G$17,$G$17,".")</f>
        <v>.</v>
      </c>
      <c r="H1471" s="224" t="str">
        <f>IF(ISNUMBER('Faults data'!L1471),'Faults data'!L1471,".")</f>
        <v>.</v>
      </c>
      <c r="I1471" s="224">
        <f>IF('Faults data'!S1471=Lists!$F$11,0,1)</f>
        <v>1</v>
      </c>
      <c r="J1471" s="240" t="str">
        <f t="shared" si="180"/>
        <v>.</v>
      </c>
      <c r="K1471" s="241"/>
      <c r="L1471" s="230" t="str">
        <f t="shared" si="181"/>
        <v>.</v>
      </c>
      <c r="M1471" s="231" t="str">
        <f t="shared" si="182"/>
        <v>.</v>
      </c>
      <c r="N1471" s="231" t="str">
        <f t="shared" si="183"/>
        <v>.</v>
      </c>
      <c r="O1471" s="231" t="str">
        <f t="shared" si="184"/>
        <v>.</v>
      </c>
      <c r="P1471" s="232" t="str">
        <f t="shared" si="186"/>
        <v>.</v>
      </c>
      <c r="Q1471" s="233" t="str">
        <f t="shared" si="187"/>
        <v>.</v>
      </c>
      <c r="R1471" s="140"/>
      <c r="S1471" s="140"/>
      <c r="T1471" s="140"/>
      <c r="U1471" s="140"/>
      <c r="V1471" s="140"/>
      <c r="W1471" s="140"/>
      <c r="X1471" s="140"/>
      <c r="Y1471" s="140"/>
      <c r="Z1471" s="140"/>
      <c r="AA1471" s="140"/>
      <c r="AB1471" s="140"/>
      <c r="AC1471" s="140"/>
      <c r="AD1471" s="140"/>
      <c r="AE1471" s="140"/>
      <c r="AF1471" s="140"/>
      <c r="AG1471" s="140"/>
      <c r="AH1471" s="140"/>
      <c r="AI1471" s="140"/>
      <c r="AJ1471" s="140"/>
      <c r="AK1471" s="140"/>
      <c r="AL1471" s="140"/>
      <c r="AM1471" s="140"/>
      <c r="AN1471" s="140"/>
      <c r="AO1471" s="140"/>
      <c r="AP1471" s="140"/>
      <c r="AQ1471" s="140"/>
      <c r="AR1471" s="140"/>
      <c r="AS1471" s="140"/>
      <c r="AT1471" s="140"/>
      <c r="AU1471" s="140"/>
      <c r="AV1471" s="140"/>
      <c r="AW1471" s="140"/>
      <c r="AX1471" s="140"/>
      <c r="AY1471" s="140"/>
      <c r="AZ1471" s="140"/>
      <c r="BA1471" s="140"/>
      <c r="BB1471" s="140"/>
      <c r="BC1471" s="140"/>
      <c r="BD1471" s="140"/>
      <c r="BE1471" s="140"/>
    </row>
    <row r="1472" spans="1:57" outlineLevel="1" x14ac:dyDescent="0.2">
      <c r="A1472" s="234">
        <f>'Faults data'!A1472</f>
        <v>1455</v>
      </c>
      <c r="B1472" s="320">
        <f>'Faults data'!B1472</f>
        <v>0</v>
      </c>
      <c r="C1472" s="223">
        <f>IFERROR(MATCH('Faults data'!F1472,Lists!$C$11:$C$14,0),0)</f>
        <v>0</v>
      </c>
      <c r="D1472" s="216">
        <f>VALUE('Faults data'!I1472)</f>
        <v>0</v>
      </c>
      <c r="E1472" s="224">
        <f t="shared" si="185"/>
        <v>0</v>
      </c>
      <c r="F1472" s="224">
        <f>'Faults data'!M1472</f>
        <v>0</v>
      </c>
      <c r="G1472" s="224" t="str">
        <f>IF('Faults data'!N1472=$G$17,$G$17,".")</f>
        <v>.</v>
      </c>
      <c r="H1472" s="224" t="str">
        <f>IF(ISNUMBER('Faults data'!L1472),'Faults data'!L1472,".")</f>
        <v>.</v>
      </c>
      <c r="I1472" s="224">
        <f>IF('Faults data'!S1472=Lists!$F$11,0,1)</f>
        <v>1</v>
      </c>
      <c r="J1472" s="240" t="str">
        <f t="shared" si="180"/>
        <v>.</v>
      </c>
      <c r="K1472" s="241"/>
      <c r="L1472" s="230" t="str">
        <f t="shared" si="181"/>
        <v>.</v>
      </c>
      <c r="M1472" s="231" t="str">
        <f t="shared" si="182"/>
        <v>.</v>
      </c>
      <c r="N1472" s="231" t="str">
        <f t="shared" si="183"/>
        <v>.</v>
      </c>
      <c r="O1472" s="231" t="str">
        <f t="shared" si="184"/>
        <v>.</v>
      </c>
      <c r="P1472" s="232" t="str">
        <f t="shared" si="186"/>
        <v>.</v>
      </c>
      <c r="Q1472" s="233" t="str">
        <f t="shared" si="187"/>
        <v>.</v>
      </c>
      <c r="R1472" s="140"/>
      <c r="S1472" s="140"/>
      <c r="T1472" s="140"/>
      <c r="U1472" s="140"/>
      <c r="V1472" s="140"/>
      <c r="W1472" s="140"/>
      <c r="X1472" s="140"/>
      <c r="Y1472" s="140"/>
      <c r="Z1472" s="140"/>
      <c r="AA1472" s="140"/>
      <c r="AB1472" s="140"/>
      <c r="AC1472" s="140"/>
      <c r="AD1472" s="140"/>
      <c r="AE1472" s="140"/>
      <c r="AF1472" s="140"/>
      <c r="AG1472" s="140"/>
      <c r="AH1472" s="140"/>
      <c r="AI1472" s="140"/>
      <c r="AJ1472" s="140"/>
      <c r="AK1472" s="140"/>
      <c r="AL1472" s="140"/>
      <c r="AM1472" s="140"/>
      <c r="AN1472" s="140"/>
      <c r="AO1472" s="140"/>
      <c r="AP1472" s="140"/>
      <c r="AQ1472" s="140"/>
      <c r="AR1472" s="140"/>
      <c r="AS1472" s="140"/>
      <c r="AT1472" s="140"/>
      <c r="AU1472" s="140"/>
      <c r="AV1472" s="140"/>
      <c r="AW1472" s="140"/>
      <c r="AX1472" s="140"/>
      <c r="AY1472" s="140"/>
      <c r="AZ1472" s="140"/>
      <c r="BA1472" s="140"/>
      <c r="BB1472" s="140"/>
      <c r="BC1472" s="140"/>
      <c r="BD1472" s="140"/>
      <c r="BE1472" s="140"/>
    </row>
    <row r="1473" spans="1:57" outlineLevel="1" x14ac:dyDescent="0.2">
      <c r="A1473" s="234">
        <f>'Faults data'!A1473</f>
        <v>1456</v>
      </c>
      <c r="B1473" s="320">
        <f>'Faults data'!B1473</f>
        <v>0</v>
      </c>
      <c r="C1473" s="223">
        <f>IFERROR(MATCH('Faults data'!F1473,Lists!$C$11:$C$14,0),0)</f>
        <v>0</v>
      </c>
      <c r="D1473" s="216">
        <f>VALUE('Faults data'!I1473)</f>
        <v>0</v>
      </c>
      <c r="E1473" s="224">
        <f t="shared" si="185"/>
        <v>0</v>
      </c>
      <c r="F1473" s="224">
        <f>'Faults data'!M1473</f>
        <v>0</v>
      </c>
      <c r="G1473" s="224" t="str">
        <f>IF('Faults data'!N1473=$G$17,$G$17,".")</f>
        <v>.</v>
      </c>
      <c r="H1473" s="224" t="str">
        <f>IF(ISNUMBER('Faults data'!L1473),'Faults data'!L1473,".")</f>
        <v>.</v>
      </c>
      <c r="I1473" s="224">
        <f>IF('Faults data'!S1473=Lists!$F$11,0,1)</f>
        <v>1</v>
      </c>
      <c r="J1473" s="240" t="str">
        <f t="shared" si="180"/>
        <v>.</v>
      </c>
      <c r="K1473" s="241"/>
      <c r="L1473" s="230" t="str">
        <f t="shared" si="181"/>
        <v>.</v>
      </c>
      <c r="M1473" s="231" t="str">
        <f t="shared" si="182"/>
        <v>.</v>
      </c>
      <c r="N1473" s="231" t="str">
        <f t="shared" si="183"/>
        <v>.</v>
      </c>
      <c r="O1473" s="231" t="str">
        <f t="shared" si="184"/>
        <v>.</v>
      </c>
      <c r="P1473" s="232" t="str">
        <f t="shared" si="186"/>
        <v>.</v>
      </c>
      <c r="Q1473" s="233" t="str">
        <f t="shared" si="187"/>
        <v>.</v>
      </c>
      <c r="R1473" s="140"/>
      <c r="S1473" s="140"/>
      <c r="T1473" s="140"/>
      <c r="U1473" s="140"/>
      <c r="V1473" s="140"/>
      <c r="W1473" s="140"/>
      <c r="X1473" s="140"/>
      <c r="Y1473" s="140"/>
      <c r="Z1473" s="140"/>
      <c r="AA1473" s="140"/>
      <c r="AB1473" s="140"/>
      <c r="AC1473" s="140"/>
      <c r="AD1473" s="140"/>
      <c r="AE1473" s="140"/>
      <c r="AF1473" s="140"/>
      <c r="AG1473" s="140"/>
      <c r="AH1473" s="140"/>
      <c r="AI1473" s="140"/>
      <c r="AJ1473" s="140"/>
      <c r="AK1473" s="140"/>
      <c r="AL1473" s="140"/>
      <c r="AM1473" s="140"/>
      <c r="AN1473" s="140"/>
      <c r="AO1473" s="140"/>
      <c r="AP1473" s="140"/>
      <c r="AQ1473" s="140"/>
      <c r="AR1473" s="140"/>
      <c r="AS1473" s="140"/>
      <c r="AT1473" s="140"/>
      <c r="AU1473" s="140"/>
      <c r="AV1473" s="140"/>
      <c r="AW1473" s="140"/>
      <c r="AX1473" s="140"/>
      <c r="AY1473" s="140"/>
      <c r="AZ1473" s="140"/>
      <c r="BA1473" s="140"/>
      <c r="BB1473" s="140"/>
      <c r="BC1473" s="140"/>
      <c r="BD1473" s="140"/>
      <c r="BE1473" s="140"/>
    </row>
    <row r="1474" spans="1:57" outlineLevel="1" x14ac:dyDescent="0.2">
      <c r="A1474" s="234">
        <f>'Faults data'!A1474</f>
        <v>1457</v>
      </c>
      <c r="B1474" s="320">
        <f>'Faults data'!B1474</f>
        <v>0</v>
      </c>
      <c r="C1474" s="223">
        <f>IFERROR(MATCH('Faults data'!F1474,Lists!$C$11:$C$14,0),0)</f>
        <v>0</v>
      </c>
      <c r="D1474" s="216">
        <f>VALUE('Faults data'!I1474)</f>
        <v>0</v>
      </c>
      <c r="E1474" s="224">
        <f t="shared" si="185"/>
        <v>0</v>
      </c>
      <c r="F1474" s="224">
        <f>'Faults data'!M1474</f>
        <v>0</v>
      </c>
      <c r="G1474" s="224" t="str">
        <f>IF('Faults data'!N1474=$G$17,$G$17,".")</f>
        <v>.</v>
      </c>
      <c r="H1474" s="224" t="str">
        <f>IF(ISNUMBER('Faults data'!L1474),'Faults data'!L1474,".")</f>
        <v>.</v>
      </c>
      <c r="I1474" s="224">
        <f>IF('Faults data'!S1474=Lists!$F$11,0,1)</f>
        <v>1</v>
      </c>
      <c r="J1474" s="240" t="str">
        <f t="shared" si="180"/>
        <v>.</v>
      </c>
      <c r="K1474" s="241"/>
      <c r="L1474" s="230" t="str">
        <f t="shared" si="181"/>
        <v>.</v>
      </c>
      <c r="M1474" s="231" t="str">
        <f t="shared" si="182"/>
        <v>.</v>
      </c>
      <c r="N1474" s="231" t="str">
        <f t="shared" si="183"/>
        <v>.</v>
      </c>
      <c r="O1474" s="231" t="str">
        <f t="shared" si="184"/>
        <v>.</v>
      </c>
      <c r="P1474" s="232" t="str">
        <f t="shared" si="186"/>
        <v>.</v>
      </c>
      <c r="Q1474" s="233" t="str">
        <f t="shared" si="187"/>
        <v>.</v>
      </c>
      <c r="R1474" s="140"/>
      <c r="S1474" s="140"/>
      <c r="T1474" s="140"/>
      <c r="U1474" s="140"/>
      <c r="V1474" s="140"/>
      <c r="W1474" s="140"/>
      <c r="X1474" s="140"/>
      <c r="Y1474" s="140"/>
      <c r="Z1474" s="140"/>
      <c r="AA1474" s="140"/>
      <c r="AB1474" s="140"/>
      <c r="AC1474" s="140"/>
      <c r="AD1474" s="140"/>
      <c r="AE1474" s="140"/>
      <c r="AF1474" s="140"/>
      <c r="AG1474" s="140"/>
      <c r="AH1474" s="140"/>
      <c r="AI1474" s="140"/>
      <c r="AJ1474" s="140"/>
      <c r="AK1474" s="140"/>
      <c r="AL1474" s="140"/>
      <c r="AM1474" s="140"/>
      <c r="AN1474" s="140"/>
      <c r="AO1474" s="140"/>
      <c r="AP1474" s="140"/>
      <c r="AQ1474" s="140"/>
      <c r="AR1474" s="140"/>
      <c r="AS1474" s="140"/>
      <c r="AT1474" s="140"/>
      <c r="AU1474" s="140"/>
      <c r="AV1474" s="140"/>
      <c r="AW1474" s="140"/>
      <c r="AX1474" s="140"/>
      <c r="AY1474" s="140"/>
      <c r="AZ1474" s="140"/>
      <c r="BA1474" s="140"/>
      <c r="BB1474" s="140"/>
      <c r="BC1474" s="140"/>
      <c r="BD1474" s="140"/>
      <c r="BE1474" s="140"/>
    </row>
    <row r="1475" spans="1:57" outlineLevel="1" x14ac:dyDescent="0.2">
      <c r="A1475" s="234">
        <f>'Faults data'!A1475</f>
        <v>1458</v>
      </c>
      <c r="B1475" s="320">
        <f>'Faults data'!B1475</f>
        <v>0</v>
      </c>
      <c r="C1475" s="223">
        <f>IFERROR(MATCH('Faults data'!F1475,Lists!$C$11:$C$14,0),0)</f>
        <v>0</v>
      </c>
      <c r="D1475" s="216">
        <f>VALUE('Faults data'!I1475)</f>
        <v>0</v>
      </c>
      <c r="E1475" s="224">
        <f t="shared" si="185"/>
        <v>0</v>
      </c>
      <c r="F1475" s="224">
        <f>'Faults data'!M1475</f>
        <v>0</v>
      </c>
      <c r="G1475" s="224" t="str">
        <f>IF('Faults data'!N1475=$G$17,$G$17,".")</f>
        <v>.</v>
      </c>
      <c r="H1475" s="224" t="str">
        <f>IF(ISNUMBER('Faults data'!L1475),'Faults data'!L1475,".")</f>
        <v>.</v>
      </c>
      <c r="I1475" s="224">
        <f>IF('Faults data'!S1475=Lists!$F$11,0,1)</f>
        <v>1</v>
      </c>
      <c r="J1475" s="240" t="str">
        <f t="shared" si="180"/>
        <v>.</v>
      </c>
      <c r="K1475" s="241"/>
      <c r="L1475" s="230" t="str">
        <f t="shared" si="181"/>
        <v>.</v>
      </c>
      <c r="M1475" s="231" t="str">
        <f t="shared" si="182"/>
        <v>.</v>
      </c>
      <c r="N1475" s="231" t="str">
        <f t="shared" si="183"/>
        <v>.</v>
      </c>
      <c r="O1475" s="231" t="str">
        <f t="shared" si="184"/>
        <v>.</v>
      </c>
      <c r="P1475" s="232" t="str">
        <f t="shared" si="186"/>
        <v>.</v>
      </c>
      <c r="Q1475" s="233" t="str">
        <f t="shared" si="187"/>
        <v>.</v>
      </c>
      <c r="R1475" s="140"/>
      <c r="S1475" s="140"/>
      <c r="T1475" s="140"/>
      <c r="U1475" s="140"/>
      <c r="V1475" s="140"/>
      <c r="W1475" s="140"/>
      <c r="X1475" s="140"/>
      <c r="Y1475" s="140"/>
      <c r="Z1475" s="140"/>
      <c r="AA1475" s="140"/>
      <c r="AB1475" s="140"/>
      <c r="AC1475" s="140"/>
      <c r="AD1475" s="140"/>
      <c r="AE1475" s="140"/>
      <c r="AF1475" s="140"/>
      <c r="AG1475" s="140"/>
      <c r="AH1475" s="140"/>
      <c r="AI1475" s="140"/>
      <c r="AJ1475" s="140"/>
      <c r="AK1475" s="140"/>
      <c r="AL1475" s="140"/>
      <c r="AM1475" s="140"/>
      <c r="AN1475" s="140"/>
      <c r="AO1475" s="140"/>
      <c r="AP1475" s="140"/>
      <c r="AQ1475" s="140"/>
      <c r="AR1475" s="140"/>
      <c r="AS1475" s="140"/>
      <c r="AT1475" s="140"/>
      <c r="AU1475" s="140"/>
      <c r="AV1475" s="140"/>
      <c r="AW1475" s="140"/>
      <c r="AX1475" s="140"/>
      <c r="AY1475" s="140"/>
      <c r="AZ1475" s="140"/>
      <c r="BA1475" s="140"/>
      <c r="BB1475" s="140"/>
      <c r="BC1475" s="140"/>
      <c r="BD1475" s="140"/>
      <c r="BE1475" s="140"/>
    </row>
    <row r="1476" spans="1:57" outlineLevel="1" x14ac:dyDescent="0.2">
      <c r="A1476" s="234">
        <f>'Faults data'!A1476</f>
        <v>1459</v>
      </c>
      <c r="B1476" s="320">
        <f>'Faults data'!B1476</f>
        <v>0</v>
      </c>
      <c r="C1476" s="223">
        <f>IFERROR(MATCH('Faults data'!F1476,Lists!$C$11:$C$14,0),0)</f>
        <v>0</v>
      </c>
      <c r="D1476" s="216">
        <f>VALUE('Faults data'!I1476)</f>
        <v>0</v>
      </c>
      <c r="E1476" s="224">
        <f t="shared" si="185"/>
        <v>0</v>
      </c>
      <c r="F1476" s="224">
        <f>'Faults data'!M1476</f>
        <v>0</v>
      </c>
      <c r="G1476" s="224" t="str">
        <f>IF('Faults data'!N1476=$G$17,$G$17,".")</f>
        <v>.</v>
      </c>
      <c r="H1476" s="224" t="str">
        <f>IF(ISNUMBER('Faults data'!L1476),'Faults data'!L1476,".")</f>
        <v>.</v>
      </c>
      <c r="I1476" s="224">
        <f>IF('Faults data'!S1476=Lists!$F$11,0,1)</f>
        <v>1</v>
      </c>
      <c r="J1476" s="240" t="str">
        <f t="shared" si="180"/>
        <v>.</v>
      </c>
      <c r="K1476" s="241"/>
      <c r="L1476" s="230" t="str">
        <f t="shared" si="181"/>
        <v>.</v>
      </c>
      <c r="M1476" s="231" t="str">
        <f t="shared" si="182"/>
        <v>.</v>
      </c>
      <c r="N1476" s="231" t="str">
        <f t="shared" si="183"/>
        <v>.</v>
      </c>
      <c r="O1476" s="231" t="str">
        <f t="shared" si="184"/>
        <v>.</v>
      </c>
      <c r="P1476" s="232" t="str">
        <f t="shared" si="186"/>
        <v>.</v>
      </c>
      <c r="Q1476" s="233" t="str">
        <f t="shared" si="187"/>
        <v>.</v>
      </c>
      <c r="R1476" s="140"/>
      <c r="S1476" s="140"/>
      <c r="T1476" s="140"/>
      <c r="U1476" s="140"/>
      <c r="V1476" s="140"/>
      <c r="W1476" s="140"/>
      <c r="X1476" s="140"/>
      <c r="Y1476" s="140"/>
      <c r="Z1476" s="140"/>
      <c r="AA1476" s="140"/>
      <c r="AB1476" s="140"/>
      <c r="AC1476" s="140"/>
      <c r="AD1476" s="140"/>
      <c r="AE1476" s="140"/>
      <c r="AF1476" s="140"/>
      <c r="AG1476" s="140"/>
      <c r="AH1476" s="140"/>
      <c r="AI1476" s="140"/>
      <c r="AJ1476" s="140"/>
      <c r="AK1476" s="140"/>
      <c r="AL1476" s="140"/>
      <c r="AM1476" s="140"/>
      <c r="AN1476" s="140"/>
      <c r="AO1476" s="140"/>
      <c r="AP1476" s="140"/>
      <c r="AQ1476" s="140"/>
      <c r="AR1476" s="140"/>
      <c r="AS1476" s="140"/>
      <c r="AT1476" s="140"/>
      <c r="AU1476" s="140"/>
      <c r="AV1476" s="140"/>
      <c r="AW1476" s="140"/>
      <c r="AX1476" s="140"/>
      <c r="AY1476" s="140"/>
      <c r="AZ1476" s="140"/>
      <c r="BA1476" s="140"/>
      <c r="BB1476" s="140"/>
      <c r="BC1476" s="140"/>
      <c r="BD1476" s="140"/>
      <c r="BE1476" s="140"/>
    </row>
    <row r="1477" spans="1:57" outlineLevel="1" x14ac:dyDescent="0.2">
      <c r="A1477" s="234">
        <f>'Faults data'!A1477</f>
        <v>1460</v>
      </c>
      <c r="B1477" s="320">
        <f>'Faults data'!B1477</f>
        <v>0</v>
      </c>
      <c r="C1477" s="223">
        <f>IFERROR(MATCH('Faults data'!F1477,Lists!$C$11:$C$14,0),0)</f>
        <v>0</v>
      </c>
      <c r="D1477" s="216">
        <f>VALUE('Faults data'!I1477)</f>
        <v>0</v>
      </c>
      <c r="E1477" s="224">
        <f t="shared" si="185"/>
        <v>0</v>
      </c>
      <c r="F1477" s="224">
        <f>'Faults data'!M1477</f>
        <v>0</v>
      </c>
      <c r="G1477" s="224" t="str">
        <f>IF('Faults data'!N1477=$G$17,$G$17,".")</f>
        <v>.</v>
      </c>
      <c r="H1477" s="224" t="str">
        <f>IF(ISNUMBER('Faults data'!L1477),'Faults data'!L1477,".")</f>
        <v>.</v>
      </c>
      <c r="I1477" s="224">
        <f>IF('Faults data'!S1477=Lists!$F$11,0,1)</f>
        <v>1</v>
      </c>
      <c r="J1477" s="240" t="str">
        <f t="shared" si="180"/>
        <v>.</v>
      </c>
      <c r="K1477" s="241"/>
      <c r="L1477" s="230" t="str">
        <f t="shared" si="181"/>
        <v>.</v>
      </c>
      <c r="M1477" s="231" t="str">
        <f t="shared" si="182"/>
        <v>.</v>
      </c>
      <c r="N1477" s="231" t="str">
        <f t="shared" si="183"/>
        <v>.</v>
      </c>
      <c r="O1477" s="231" t="str">
        <f t="shared" si="184"/>
        <v>.</v>
      </c>
      <c r="P1477" s="232" t="str">
        <f t="shared" si="186"/>
        <v>.</v>
      </c>
      <c r="Q1477" s="233" t="str">
        <f t="shared" si="187"/>
        <v>.</v>
      </c>
      <c r="R1477" s="140"/>
      <c r="S1477" s="140"/>
      <c r="T1477" s="140"/>
      <c r="U1477" s="140"/>
      <c r="V1477" s="140"/>
      <c r="W1477" s="140"/>
      <c r="X1477" s="140"/>
      <c r="Y1477" s="140"/>
      <c r="Z1477" s="140"/>
      <c r="AA1477" s="140"/>
      <c r="AB1477" s="140"/>
      <c r="AC1477" s="140"/>
      <c r="AD1477" s="140"/>
      <c r="AE1477" s="140"/>
      <c r="AF1477" s="140"/>
      <c r="AG1477" s="140"/>
      <c r="AH1477" s="140"/>
      <c r="AI1477" s="140"/>
      <c r="AJ1477" s="140"/>
      <c r="AK1477" s="140"/>
      <c r="AL1477" s="140"/>
      <c r="AM1477" s="140"/>
      <c r="AN1477" s="140"/>
      <c r="AO1477" s="140"/>
      <c r="AP1477" s="140"/>
      <c r="AQ1477" s="140"/>
      <c r="AR1477" s="140"/>
      <c r="AS1477" s="140"/>
      <c r="AT1477" s="140"/>
      <c r="AU1477" s="140"/>
      <c r="AV1477" s="140"/>
      <c r="AW1477" s="140"/>
      <c r="AX1477" s="140"/>
      <c r="AY1477" s="140"/>
      <c r="AZ1477" s="140"/>
      <c r="BA1477" s="140"/>
      <c r="BB1477" s="140"/>
      <c r="BC1477" s="140"/>
      <c r="BD1477" s="140"/>
      <c r="BE1477" s="140"/>
    </row>
    <row r="1478" spans="1:57" outlineLevel="1" x14ac:dyDescent="0.2">
      <c r="A1478" s="234">
        <f>'Faults data'!A1478</f>
        <v>1461</v>
      </c>
      <c r="B1478" s="320">
        <f>'Faults data'!B1478</f>
        <v>0</v>
      </c>
      <c r="C1478" s="223">
        <f>IFERROR(MATCH('Faults data'!F1478,Lists!$C$11:$C$14,0),0)</f>
        <v>0</v>
      </c>
      <c r="D1478" s="216">
        <f>VALUE('Faults data'!I1478)</f>
        <v>0</v>
      </c>
      <c r="E1478" s="224">
        <f t="shared" si="185"/>
        <v>0</v>
      </c>
      <c r="F1478" s="224">
        <f>'Faults data'!M1478</f>
        <v>0</v>
      </c>
      <c r="G1478" s="224" t="str">
        <f>IF('Faults data'!N1478=$G$17,$G$17,".")</f>
        <v>.</v>
      </c>
      <c r="H1478" s="224" t="str">
        <f>IF(ISNUMBER('Faults data'!L1478),'Faults data'!L1478,".")</f>
        <v>.</v>
      </c>
      <c r="I1478" s="224">
        <f>IF('Faults data'!S1478=Lists!$F$11,0,1)</f>
        <v>1</v>
      </c>
      <c r="J1478" s="240" t="str">
        <f t="shared" si="180"/>
        <v>.</v>
      </c>
      <c r="K1478" s="241"/>
      <c r="L1478" s="230" t="str">
        <f t="shared" si="181"/>
        <v>.</v>
      </c>
      <c r="M1478" s="231" t="str">
        <f t="shared" si="182"/>
        <v>.</v>
      </c>
      <c r="N1478" s="231" t="str">
        <f t="shared" si="183"/>
        <v>.</v>
      </c>
      <c r="O1478" s="231" t="str">
        <f t="shared" si="184"/>
        <v>.</v>
      </c>
      <c r="P1478" s="232" t="str">
        <f t="shared" si="186"/>
        <v>.</v>
      </c>
      <c r="Q1478" s="233" t="str">
        <f t="shared" si="187"/>
        <v>.</v>
      </c>
      <c r="R1478" s="140"/>
      <c r="S1478" s="140"/>
      <c r="T1478" s="140"/>
      <c r="U1478" s="140"/>
      <c r="V1478" s="140"/>
      <c r="W1478" s="140"/>
      <c r="X1478" s="140"/>
      <c r="Y1478" s="140"/>
      <c r="Z1478" s="140"/>
      <c r="AA1478" s="140"/>
      <c r="AB1478" s="140"/>
      <c r="AC1478" s="140"/>
      <c r="AD1478" s="140"/>
      <c r="AE1478" s="140"/>
      <c r="AF1478" s="140"/>
      <c r="AG1478" s="140"/>
      <c r="AH1478" s="140"/>
      <c r="AI1478" s="140"/>
      <c r="AJ1478" s="140"/>
      <c r="AK1478" s="140"/>
      <c r="AL1478" s="140"/>
      <c r="AM1478" s="140"/>
      <c r="AN1478" s="140"/>
      <c r="AO1478" s="140"/>
      <c r="AP1478" s="140"/>
      <c r="AQ1478" s="140"/>
      <c r="AR1478" s="140"/>
      <c r="AS1478" s="140"/>
      <c r="AT1478" s="140"/>
      <c r="AU1478" s="140"/>
      <c r="AV1478" s="140"/>
      <c r="AW1478" s="140"/>
      <c r="AX1478" s="140"/>
      <c r="AY1478" s="140"/>
      <c r="AZ1478" s="140"/>
      <c r="BA1478" s="140"/>
      <c r="BB1478" s="140"/>
      <c r="BC1478" s="140"/>
      <c r="BD1478" s="140"/>
      <c r="BE1478" s="140"/>
    </row>
    <row r="1479" spans="1:57" outlineLevel="1" x14ac:dyDescent="0.2">
      <c r="A1479" s="234">
        <f>'Faults data'!A1479</f>
        <v>1462</v>
      </c>
      <c r="B1479" s="320">
        <f>'Faults data'!B1479</f>
        <v>0</v>
      </c>
      <c r="C1479" s="223">
        <f>IFERROR(MATCH('Faults data'!F1479,Lists!$C$11:$C$14,0),0)</f>
        <v>0</v>
      </c>
      <c r="D1479" s="216">
        <f>VALUE('Faults data'!I1479)</f>
        <v>0</v>
      </c>
      <c r="E1479" s="224">
        <f t="shared" si="185"/>
        <v>0</v>
      </c>
      <c r="F1479" s="224">
        <f>'Faults data'!M1479</f>
        <v>0</v>
      </c>
      <c r="G1479" s="224" t="str">
        <f>IF('Faults data'!N1479=$G$17,$G$17,".")</f>
        <v>.</v>
      </c>
      <c r="H1479" s="224" t="str">
        <f>IF(ISNUMBER('Faults data'!L1479),'Faults data'!L1479,".")</f>
        <v>.</v>
      </c>
      <c r="I1479" s="224">
        <f>IF('Faults data'!S1479=Lists!$F$11,0,1)</f>
        <v>1</v>
      </c>
      <c r="J1479" s="240" t="str">
        <f t="shared" si="180"/>
        <v>.</v>
      </c>
      <c r="K1479" s="241"/>
      <c r="L1479" s="230" t="str">
        <f t="shared" si="181"/>
        <v>.</v>
      </c>
      <c r="M1479" s="231" t="str">
        <f t="shared" si="182"/>
        <v>.</v>
      </c>
      <c r="N1479" s="231" t="str">
        <f t="shared" si="183"/>
        <v>.</v>
      </c>
      <c r="O1479" s="231" t="str">
        <f t="shared" si="184"/>
        <v>.</v>
      </c>
      <c r="P1479" s="232" t="str">
        <f t="shared" si="186"/>
        <v>.</v>
      </c>
      <c r="Q1479" s="233" t="str">
        <f t="shared" si="187"/>
        <v>.</v>
      </c>
      <c r="R1479" s="140"/>
      <c r="S1479" s="140"/>
      <c r="T1479" s="140"/>
      <c r="U1479" s="140"/>
      <c r="V1479" s="140"/>
      <c r="W1479" s="140"/>
      <c r="X1479" s="140"/>
      <c r="Y1479" s="140"/>
      <c r="Z1479" s="140"/>
      <c r="AA1479" s="140"/>
      <c r="AB1479" s="140"/>
      <c r="AC1479" s="140"/>
      <c r="AD1479" s="140"/>
      <c r="AE1479" s="140"/>
      <c r="AF1479" s="140"/>
      <c r="AG1479" s="140"/>
      <c r="AH1479" s="140"/>
      <c r="AI1479" s="140"/>
      <c r="AJ1479" s="140"/>
      <c r="AK1479" s="140"/>
      <c r="AL1479" s="140"/>
      <c r="AM1479" s="140"/>
      <c r="AN1479" s="140"/>
      <c r="AO1479" s="140"/>
      <c r="AP1479" s="140"/>
      <c r="AQ1479" s="140"/>
      <c r="AR1479" s="140"/>
      <c r="AS1479" s="140"/>
      <c r="AT1479" s="140"/>
      <c r="AU1479" s="140"/>
      <c r="AV1479" s="140"/>
      <c r="AW1479" s="140"/>
      <c r="AX1479" s="140"/>
      <c r="AY1479" s="140"/>
      <c r="AZ1479" s="140"/>
      <c r="BA1479" s="140"/>
      <c r="BB1479" s="140"/>
      <c r="BC1479" s="140"/>
      <c r="BD1479" s="140"/>
      <c r="BE1479" s="140"/>
    </row>
    <row r="1480" spans="1:57" outlineLevel="1" x14ac:dyDescent="0.2">
      <c r="A1480" s="234">
        <f>'Faults data'!A1480</f>
        <v>1463</v>
      </c>
      <c r="B1480" s="320">
        <f>'Faults data'!B1480</f>
        <v>0</v>
      </c>
      <c r="C1480" s="223">
        <f>IFERROR(MATCH('Faults data'!F1480,Lists!$C$11:$C$14,0),0)</f>
        <v>0</v>
      </c>
      <c r="D1480" s="216">
        <f>VALUE('Faults data'!I1480)</f>
        <v>0</v>
      </c>
      <c r="E1480" s="224">
        <f t="shared" si="185"/>
        <v>0</v>
      </c>
      <c r="F1480" s="224">
        <f>'Faults data'!M1480</f>
        <v>0</v>
      </c>
      <c r="G1480" s="224" t="str">
        <f>IF('Faults data'!N1480=$G$17,$G$17,".")</f>
        <v>.</v>
      </c>
      <c r="H1480" s="224" t="str">
        <f>IF(ISNUMBER('Faults data'!L1480),'Faults data'!L1480,".")</f>
        <v>.</v>
      </c>
      <c r="I1480" s="224">
        <f>IF('Faults data'!S1480=Lists!$F$11,0,1)</f>
        <v>1</v>
      </c>
      <c r="J1480" s="240" t="str">
        <f t="shared" si="180"/>
        <v>.</v>
      </c>
      <c r="K1480" s="241"/>
      <c r="L1480" s="230" t="str">
        <f t="shared" si="181"/>
        <v>.</v>
      </c>
      <c r="M1480" s="231" t="str">
        <f t="shared" si="182"/>
        <v>.</v>
      </c>
      <c r="N1480" s="231" t="str">
        <f t="shared" si="183"/>
        <v>.</v>
      </c>
      <c r="O1480" s="231" t="str">
        <f t="shared" si="184"/>
        <v>.</v>
      </c>
      <c r="P1480" s="232" t="str">
        <f t="shared" si="186"/>
        <v>.</v>
      </c>
      <c r="Q1480" s="233" t="str">
        <f t="shared" si="187"/>
        <v>.</v>
      </c>
      <c r="R1480" s="140"/>
      <c r="S1480" s="140"/>
      <c r="T1480" s="140"/>
      <c r="U1480" s="140"/>
      <c r="V1480" s="140"/>
      <c r="W1480" s="140"/>
      <c r="X1480" s="140"/>
      <c r="Y1480" s="140"/>
      <c r="Z1480" s="140"/>
      <c r="AA1480" s="140"/>
      <c r="AB1480" s="140"/>
      <c r="AC1480" s="140"/>
      <c r="AD1480" s="140"/>
      <c r="AE1480" s="140"/>
      <c r="AF1480" s="140"/>
      <c r="AG1480" s="140"/>
      <c r="AH1480" s="140"/>
      <c r="AI1480" s="140"/>
      <c r="AJ1480" s="140"/>
      <c r="AK1480" s="140"/>
      <c r="AL1480" s="140"/>
      <c r="AM1480" s="140"/>
      <c r="AN1480" s="140"/>
      <c r="AO1480" s="140"/>
      <c r="AP1480" s="140"/>
      <c r="AQ1480" s="140"/>
      <c r="AR1480" s="140"/>
      <c r="AS1480" s="140"/>
      <c r="AT1480" s="140"/>
      <c r="AU1480" s="140"/>
      <c r="AV1480" s="140"/>
      <c r="AW1480" s="140"/>
      <c r="AX1480" s="140"/>
      <c r="AY1480" s="140"/>
      <c r="AZ1480" s="140"/>
      <c r="BA1480" s="140"/>
      <c r="BB1480" s="140"/>
      <c r="BC1480" s="140"/>
      <c r="BD1480" s="140"/>
      <c r="BE1480" s="140"/>
    </row>
    <row r="1481" spans="1:57" outlineLevel="1" x14ac:dyDescent="0.2">
      <c r="A1481" s="234">
        <f>'Faults data'!A1481</f>
        <v>1464</v>
      </c>
      <c r="B1481" s="320">
        <f>'Faults data'!B1481</f>
        <v>0</v>
      </c>
      <c r="C1481" s="223">
        <f>IFERROR(MATCH('Faults data'!F1481,Lists!$C$11:$C$14,0),0)</f>
        <v>0</v>
      </c>
      <c r="D1481" s="216">
        <f>VALUE('Faults data'!I1481)</f>
        <v>0</v>
      </c>
      <c r="E1481" s="224">
        <f t="shared" si="185"/>
        <v>0</v>
      </c>
      <c r="F1481" s="224">
        <f>'Faults data'!M1481</f>
        <v>0</v>
      </c>
      <c r="G1481" s="224" t="str">
        <f>IF('Faults data'!N1481=$G$17,$G$17,".")</f>
        <v>.</v>
      </c>
      <c r="H1481" s="224" t="str">
        <f>IF(ISNUMBER('Faults data'!L1481),'Faults data'!L1481,".")</f>
        <v>.</v>
      </c>
      <c r="I1481" s="224">
        <f>IF('Faults data'!S1481=Lists!$F$11,0,1)</f>
        <v>1</v>
      </c>
      <c r="J1481" s="240" t="str">
        <f t="shared" si="180"/>
        <v>.</v>
      </c>
      <c r="K1481" s="241"/>
      <c r="L1481" s="230" t="str">
        <f t="shared" si="181"/>
        <v>.</v>
      </c>
      <c r="M1481" s="231" t="str">
        <f t="shared" si="182"/>
        <v>.</v>
      </c>
      <c r="N1481" s="231" t="str">
        <f t="shared" si="183"/>
        <v>.</v>
      </c>
      <c r="O1481" s="231" t="str">
        <f t="shared" si="184"/>
        <v>.</v>
      </c>
      <c r="P1481" s="232" t="str">
        <f t="shared" si="186"/>
        <v>.</v>
      </c>
      <c r="Q1481" s="233" t="str">
        <f t="shared" si="187"/>
        <v>.</v>
      </c>
      <c r="R1481" s="140"/>
      <c r="S1481" s="140"/>
      <c r="T1481" s="140"/>
      <c r="U1481" s="140"/>
      <c r="V1481" s="140"/>
      <c r="W1481" s="140"/>
      <c r="X1481" s="140"/>
      <c r="Y1481" s="140"/>
      <c r="Z1481" s="140"/>
      <c r="AA1481" s="140"/>
      <c r="AB1481" s="140"/>
      <c r="AC1481" s="140"/>
      <c r="AD1481" s="140"/>
      <c r="AE1481" s="140"/>
      <c r="AF1481" s="140"/>
      <c r="AG1481" s="140"/>
      <c r="AH1481" s="140"/>
      <c r="AI1481" s="140"/>
      <c r="AJ1481" s="140"/>
      <c r="AK1481" s="140"/>
      <c r="AL1481" s="140"/>
      <c r="AM1481" s="140"/>
      <c r="AN1481" s="140"/>
      <c r="AO1481" s="140"/>
      <c r="AP1481" s="140"/>
      <c r="AQ1481" s="140"/>
      <c r="AR1481" s="140"/>
      <c r="AS1481" s="140"/>
      <c r="AT1481" s="140"/>
      <c r="AU1481" s="140"/>
      <c r="AV1481" s="140"/>
      <c r="AW1481" s="140"/>
      <c r="AX1481" s="140"/>
      <c r="AY1481" s="140"/>
      <c r="AZ1481" s="140"/>
      <c r="BA1481" s="140"/>
      <c r="BB1481" s="140"/>
      <c r="BC1481" s="140"/>
      <c r="BD1481" s="140"/>
      <c r="BE1481" s="140"/>
    </row>
    <row r="1482" spans="1:57" outlineLevel="1" x14ac:dyDescent="0.2">
      <c r="A1482" s="234">
        <f>'Faults data'!A1482</f>
        <v>1465</v>
      </c>
      <c r="B1482" s="320">
        <f>'Faults data'!B1482</f>
        <v>0</v>
      </c>
      <c r="C1482" s="223">
        <f>IFERROR(MATCH('Faults data'!F1482,Lists!$C$11:$C$14,0),0)</f>
        <v>0</v>
      </c>
      <c r="D1482" s="216">
        <f>VALUE('Faults data'!I1482)</f>
        <v>0</v>
      </c>
      <c r="E1482" s="224">
        <f t="shared" si="185"/>
        <v>0</v>
      </c>
      <c r="F1482" s="224">
        <f>'Faults data'!M1482</f>
        <v>0</v>
      </c>
      <c r="G1482" s="224" t="str">
        <f>IF('Faults data'!N1482=$G$17,$G$17,".")</f>
        <v>.</v>
      </c>
      <c r="H1482" s="224" t="str">
        <f>IF(ISNUMBER('Faults data'!L1482),'Faults data'!L1482,".")</f>
        <v>.</v>
      </c>
      <c r="I1482" s="224">
        <f>IF('Faults data'!S1482=Lists!$F$11,0,1)</f>
        <v>1</v>
      </c>
      <c r="J1482" s="240" t="str">
        <f t="shared" si="180"/>
        <v>.</v>
      </c>
      <c r="K1482" s="241"/>
      <c r="L1482" s="230" t="str">
        <f t="shared" si="181"/>
        <v>.</v>
      </c>
      <c r="M1482" s="231" t="str">
        <f t="shared" si="182"/>
        <v>.</v>
      </c>
      <c r="N1482" s="231" t="str">
        <f t="shared" si="183"/>
        <v>.</v>
      </c>
      <c r="O1482" s="231" t="str">
        <f t="shared" si="184"/>
        <v>.</v>
      </c>
      <c r="P1482" s="232" t="str">
        <f t="shared" si="186"/>
        <v>.</v>
      </c>
      <c r="Q1482" s="233" t="str">
        <f t="shared" si="187"/>
        <v>.</v>
      </c>
      <c r="R1482" s="140"/>
      <c r="S1482" s="140"/>
      <c r="T1482" s="140"/>
      <c r="U1482" s="140"/>
      <c r="V1482" s="140"/>
      <c r="W1482" s="140"/>
      <c r="X1482" s="140"/>
      <c r="Y1482" s="140"/>
      <c r="Z1482" s="140"/>
      <c r="AA1482" s="140"/>
      <c r="AB1482" s="140"/>
      <c r="AC1482" s="140"/>
      <c r="AD1482" s="140"/>
      <c r="AE1482" s="140"/>
      <c r="AF1482" s="140"/>
      <c r="AG1482" s="140"/>
      <c r="AH1482" s="140"/>
      <c r="AI1482" s="140"/>
      <c r="AJ1482" s="140"/>
      <c r="AK1482" s="140"/>
      <c r="AL1482" s="140"/>
      <c r="AM1482" s="140"/>
      <c r="AN1482" s="140"/>
      <c r="AO1482" s="140"/>
      <c r="AP1482" s="140"/>
      <c r="AQ1482" s="140"/>
      <c r="AR1482" s="140"/>
      <c r="AS1482" s="140"/>
      <c r="AT1482" s="140"/>
      <c r="AU1482" s="140"/>
      <c r="AV1482" s="140"/>
      <c r="AW1482" s="140"/>
      <c r="AX1482" s="140"/>
      <c r="AY1482" s="140"/>
      <c r="AZ1482" s="140"/>
      <c r="BA1482" s="140"/>
      <c r="BB1482" s="140"/>
      <c r="BC1482" s="140"/>
      <c r="BD1482" s="140"/>
      <c r="BE1482" s="140"/>
    </row>
    <row r="1483" spans="1:57" outlineLevel="1" x14ac:dyDescent="0.2">
      <c r="A1483" s="234">
        <f>'Faults data'!A1483</f>
        <v>1466</v>
      </c>
      <c r="B1483" s="320">
        <f>'Faults data'!B1483</f>
        <v>0</v>
      </c>
      <c r="C1483" s="223">
        <f>IFERROR(MATCH('Faults data'!F1483,Lists!$C$11:$C$14,0),0)</f>
        <v>0</v>
      </c>
      <c r="D1483" s="216">
        <f>VALUE('Faults data'!I1483)</f>
        <v>0</v>
      </c>
      <c r="E1483" s="224">
        <f t="shared" si="185"/>
        <v>0</v>
      </c>
      <c r="F1483" s="224">
        <f>'Faults data'!M1483</f>
        <v>0</v>
      </c>
      <c r="G1483" s="224" t="str">
        <f>IF('Faults data'!N1483=$G$17,$G$17,".")</f>
        <v>.</v>
      </c>
      <c r="H1483" s="224" t="str">
        <f>IF(ISNUMBER('Faults data'!L1483),'Faults data'!L1483,".")</f>
        <v>.</v>
      </c>
      <c r="I1483" s="224">
        <f>IF('Faults data'!S1483=Lists!$F$11,0,1)</f>
        <v>1</v>
      </c>
      <c r="J1483" s="240" t="str">
        <f t="shared" si="180"/>
        <v>.</v>
      </c>
      <c r="K1483" s="241"/>
      <c r="L1483" s="230" t="str">
        <f t="shared" si="181"/>
        <v>.</v>
      </c>
      <c r="M1483" s="231" t="str">
        <f t="shared" si="182"/>
        <v>.</v>
      </c>
      <c r="N1483" s="231" t="str">
        <f t="shared" si="183"/>
        <v>.</v>
      </c>
      <c r="O1483" s="231" t="str">
        <f t="shared" si="184"/>
        <v>.</v>
      </c>
      <c r="P1483" s="232" t="str">
        <f t="shared" si="186"/>
        <v>.</v>
      </c>
      <c r="Q1483" s="233" t="str">
        <f t="shared" si="187"/>
        <v>.</v>
      </c>
      <c r="R1483" s="140"/>
      <c r="S1483" s="140"/>
      <c r="T1483" s="140"/>
      <c r="U1483" s="140"/>
      <c r="V1483" s="140"/>
      <c r="W1483" s="140"/>
      <c r="X1483" s="140"/>
      <c r="Y1483" s="140"/>
      <c r="Z1483" s="140"/>
      <c r="AA1483" s="140"/>
      <c r="AB1483" s="140"/>
      <c r="AC1483" s="140"/>
      <c r="AD1483" s="140"/>
      <c r="AE1483" s="140"/>
      <c r="AF1483" s="140"/>
      <c r="AG1483" s="140"/>
      <c r="AH1483" s="140"/>
      <c r="AI1483" s="140"/>
      <c r="AJ1483" s="140"/>
      <c r="AK1483" s="140"/>
      <c r="AL1483" s="140"/>
      <c r="AM1483" s="140"/>
      <c r="AN1483" s="140"/>
      <c r="AO1483" s="140"/>
      <c r="AP1483" s="140"/>
      <c r="AQ1483" s="140"/>
      <c r="AR1483" s="140"/>
      <c r="AS1483" s="140"/>
      <c r="AT1483" s="140"/>
      <c r="AU1483" s="140"/>
      <c r="AV1483" s="140"/>
      <c r="AW1483" s="140"/>
      <c r="AX1483" s="140"/>
      <c r="AY1483" s="140"/>
      <c r="AZ1483" s="140"/>
      <c r="BA1483" s="140"/>
      <c r="BB1483" s="140"/>
      <c r="BC1483" s="140"/>
      <c r="BD1483" s="140"/>
      <c r="BE1483" s="140"/>
    </row>
    <row r="1484" spans="1:57" outlineLevel="1" x14ac:dyDescent="0.2">
      <c r="A1484" s="234">
        <f>'Faults data'!A1484</f>
        <v>1467</v>
      </c>
      <c r="B1484" s="320">
        <f>'Faults data'!B1484</f>
        <v>0</v>
      </c>
      <c r="C1484" s="223">
        <f>IFERROR(MATCH('Faults data'!F1484,Lists!$C$11:$C$14,0),0)</f>
        <v>0</v>
      </c>
      <c r="D1484" s="216">
        <f>VALUE('Faults data'!I1484)</f>
        <v>0</v>
      </c>
      <c r="E1484" s="224">
        <f t="shared" si="185"/>
        <v>0</v>
      </c>
      <c r="F1484" s="224">
        <f>'Faults data'!M1484</f>
        <v>0</v>
      </c>
      <c r="G1484" s="224" t="str">
        <f>IF('Faults data'!N1484=$G$17,$G$17,".")</f>
        <v>.</v>
      </c>
      <c r="H1484" s="224" t="str">
        <f>IF(ISNUMBER('Faults data'!L1484),'Faults data'!L1484,".")</f>
        <v>.</v>
      </c>
      <c r="I1484" s="224">
        <f>IF('Faults data'!S1484=Lists!$F$11,0,1)</f>
        <v>1</v>
      </c>
      <c r="J1484" s="240" t="str">
        <f t="shared" si="180"/>
        <v>.</v>
      </c>
      <c r="K1484" s="241"/>
      <c r="L1484" s="230" t="str">
        <f t="shared" si="181"/>
        <v>.</v>
      </c>
      <c r="M1484" s="231" t="str">
        <f t="shared" si="182"/>
        <v>.</v>
      </c>
      <c r="N1484" s="231" t="str">
        <f t="shared" si="183"/>
        <v>.</v>
      </c>
      <c r="O1484" s="231" t="str">
        <f t="shared" si="184"/>
        <v>.</v>
      </c>
      <c r="P1484" s="232" t="str">
        <f t="shared" si="186"/>
        <v>.</v>
      </c>
      <c r="Q1484" s="233" t="str">
        <f t="shared" si="187"/>
        <v>.</v>
      </c>
      <c r="R1484" s="140"/>
      <c r="S1484" s="140"/>
      <c r="T1484" s="140"/>
      <c r="U1484" s="140"/>
      <c r="V1484" s="140"/>
      <c r="W1484" s="140"/>
      <c r="X1484" s="140"/>
      <c r="Y1484" s="140"/>
      <c r="Z1484" s="140"/>
      <c r="AA1484" s="140"/>
      <c r="AB1484" s="140"/>
      <c r="AC1484" s="140"/>
      <c r="AD1484" s="140"/>
      <c r="AE1484" s="140"/>
      <c r="AF1484" s="140"/>
      <c r="AG1484" s="140"/>
      <c r="AH1484" s="140"/>
      <c r="AI1484" s="140"/>
      <c r="AJ1484" s="140"/>
      <c r="AK1484" s="140"/>
      <c r="AL1484" s="140"/>
      <c r="AM1484" s="140"/>
      <c r="AN1484" s="140"/>
      <c r="AO1484" s="140"/>
      <c r="AP1484" s="140"/>
      <c r="AQ1484" s="140"/>
      <c r="AR1484" s="140"/>
      <c r="AS1484" s="140"/>
      <c r="AT1484" s="140"/>
      <c r="AU1484" s="140"/>
      <c r="AV1484" s="140"/>
      <c r="AW1484" s="140"/>
      <c r="AX1484" s="140"/>
      <c r="AY1484" s="140"/>
      <c r="AZ1484" s="140"/>
      <c r="BA1484" s="140"/>
      <c r="BB1484" s="140"/>
      <c r="BC1484" s="140"/>
      <c r="BD1484" s="140"/>
      <c r="BE1484" s="140"/>
    </row>
    <row r="1485" spans="1:57" outlineLevel="1" x14ac:dyDescent="0.2">
      <c r="A1485" s="234">
        <f>'Faults data'!A1485</f>
        <v>1468</v>
      </c>
      <c r="B1485" s="320">
        <f>'Faults data'!B1485</f>
        <v>0</v>
      </c>
      <c r="C1485" s="223">
        <f>IFERROR(MATCH('Faults data'!F1485,Lists!$C$11:$C$14,0),0)</f>
        <v>0</v>
      </c>
      <c r="D1485" s="216">
        <f>VALUE('Faults data'!I1485)</f>
        <v>0</v>
      </c>
      <c r="E1485" s="224">
        <f t="shared" si="185"/>
        <v>0</v>
      </c>
      <c r="F1485" s="224">
        <f>'Faults data'!M1485</f>
        <v>0</v>
      </c>
      <c r="G1485" s="224" t="str">
        <f>IF('Faults data'!N1485=$G$17,$G$17,".")</f>
        <v>.</v>
      </c>
      <c r="H1485" s="224" t="str">
        <f>IF(ISNUMBER('Faults data'!L1485),'Faults data'!L1485,".")</f>
        <v>.</v>
      </c>
      <c r="I1485" s="224">
        <f>IF('Faults data'!S1485=Lists!$F$11,0,1)</f>
        <v>1</v>
      </c>
      <c r="J1485" s="240" t="str">
        <f t="shared" ref="J1485:J1548" si="188">IF(OR(C1485&gt;0,E1485=0,H1485="."),".",H1485)</f>
        <v>.</v>
      </c>
      <c r="K1485" s="241"/>
      <c r="L1485" s="230" t="str">
        <f t="shared" ref="L1485:L1548" si="189">IF(L$16=$F1485,$J1485,".")</f>
        <v>.</v>
      </c>
      <c r="M1485" s="231" t="str">
        <f t="shared" ref="M1485:M1548" si="190">IF(AND(L1485&gt;0,$G1485=M$17),L1485,".")</f>
        <v>.</v>
      </c>
      <c r="N1485" s="231" t="str">
        <f t="shared" ref="N1485:N1548" si="191">IF(N$16=$F1485,$J1485,".")</f>
        <v>.</v>
      </c>
      <c r="O1485" s="231" t="str">
        <f t="shared" si="184"/>
        <v>.</v>
      </c>
      <c r="P1485" s="232" t="str">
        <f t="shared" si="186"/>
        <v>.</v>
      </c>
      <c r="Q1485" s="233" t="str">
        <f t="shared" si="187"/>
        <v>.</v>
      </c>
      <c r="R1485" s="140"/>
      <c r="S1485" s="140"/>
      <c r="T1485" s="140"/>
      <c r="U1485" s="140"/>
      <c r="V1485" s="140"/>
      <c r="W1485" s="140"/>
      <c r="X1485" s="140"/>
      <c r="Y1485" s="140"/>
      <c r="Z1485" s="140"/>
      <c r="AA1485" s="140"/>
      <c r="AB1485" s="140"/>
      <c r="AC1485" s="140"/>
      <c r="AD1485" s="140"/>
      <c r="AE1485" s="140"/>
      <c r="AF1485" s="140"/>
      <c r="AG1485" s="140"/>
      <c r="AH1485" s="140"/>
      <c r="AI1485" s="140"/>
      <c r="AJ1485" s="140"/>
      <c r="AK1485" s="140"/>
      <c r="AL1485" s="140"/>
      <c r="AM1485" s="140"/>
      <c r="AN1485" s="140"/>
      <c r="AO1485" s="140"/>
      <c r="AP1485" s="140"/>
      <c r="AQ1485" s="140"/>
      <c r="AR1485" s="140"/>
      <c r="AS1485" s="140"/>
      <c r="AT1485" s="140"/>
      <c r="AU1485" s="140"/>
      <c r="AV1485" s="140"/>
      <c r="AW1485" s="140"/>
      <c r="AX1485" s="140"/>
      <c r="AY1485" s="140"/>
      <c r="AZ1485" s="140"/>
      <c r="BA1485" s="140"/>
      <c r="BB1485" s="140"/>
      <c r="BC1485" s="140"/>
      <c r="BD1485" s="140"/>
      <c r="BE1485" s="140"/>
    </row>
    <row r="1486" spans="1:57" outlineLevel="1" x14ac:dyDescent="0.2">
      <c r="A1486" s="234">
        <f>'Faults data'!A1486</f>
        <v>1469</v>
      </c>
      <c r="B1486" s="320">
        <f>'Faults data'!B1486</f>
        <v>0</v>
      </c>
      <c r="C1486" s="223">
        <f>IFERROR(MATCH('Faults data'!F1486,Lists!$C$11:$C$14,0),0)</f>
        <v>0</v>
      </c>
      <c r="D1486" s="216">
        <f>VALUE('Faults data'!I1486)</f>
        <v>0</v>
      </c>
      <c r="E1486" s="224">
        <f t="shared" si="185"/>
        <v>0</v>
      </c>
      <c r="F1486" s="224">
        <f>'Faults data'!M1486</f>
        <v>0</v>
      </c>
      <c r="G1486" s="224" t="str">
        <f>IF('Faults data'!N1486=$G$17,$G$17,".")</f>
        <v>.</v>
      </c>
      <c r="H1486" s="224" t="str">
        <f>IF(ISNUMBER('Faults data'!L1486),'Faults data'!L1486,".")</f>
        <v>.</v>
      </c>
      <c r="I1486" s="224">
        <f>IF('Faults data'!S1486=Lists!$F$11,0,1)</f>
        <v>1</v>
      </c>
      <c r="J1486" s="240" t="str">
        <f t="shared" si="188"/>
        <v>.</v>
      </c>
      <c r="K1486" s="241"/>
      <c r="L1486" s="230" t="str">
        <f t="shared" si="189"/>
        <v>.</v>
      </c>
      <c r="M1486" s="231" t="str">
        <f t="shared" si="190"/>
        <v>.</v>
      </c>
      <c r="N1486" s="231" t="str">
        <f t="shared" si="191"/>
        <v>.</v>
      </c>
      <c r="O1486" s="231" t="str">
        <f t="shared" ref="O1486:O1549" si="192">IF(AND(N1486&gt;=0,$G1486=O$17),N1486,".")</f>
        <v>.</v>
      </c>
      <c r="P1486" s="232" t="str">
        <f t="shared" si="186"/>
        <v>.</v>
      </c>
      <c r="Q1486" s="233" t="str">
        <f t="shared" si="187"/>
        <v>.</v>
      </c>
      <c r="R1486" s="140"/>
      <c r="S1486" s="140"/>
      <c r="T1486" s="140"/>
      <c r="U1486" s="140"/>
      <c r="V1486" s="140"/>
      <c r="W1486" s="140"/>
      <c r="X1486" s="140"/>
      <c r="Y1486" s="140"/>
      <c r="Z1486" s="140"/>
      <c r="AA1486" s="140"/>
      <c r="AB1486" s="140"/>
      <c r="AC1486" s="140"/>
      <c r="AD1486" s="140"/>
      <c r="AE1486" s="140"/>
      <c r="AF1486" s="140"/>
      <c r="AG1486" s="140"/>
      <c r="AH1486" s="140"/>
      <c r="AI1486" s="140"/>
      <c r="AJ1486" s="140"/>
      <c r="AK1486" s="140"/>
      <c r="AL1486" s="140"/>
      <c r="AM1486" s="140"/>
      <c r="AN1486" s="140"/>
      <c r="AO1486" s="140"/>
      <c r="AP1486" s="140"/>
      <c r="AQ1486" s="140"/>
      <c r="AR1486" s="140"/>
      <c r="AS1486" s="140"/>
      <c r="AT1486" s="140"/>
      <c r="AU1486" s="140"/>
      <c r="AV1486" s="140"/>
      <c r="AW1486" s="140"/>
      <c r="AX1486" s="140"/>
      <c r="AY1486" s="140"/>
      <c r="AZ1486" s="140"/>
      <c r="BA1486" s="140"/>
      <c r="BB1486" s="140"/>
      <c r="BC1486" s="140"/>
      <c r="BD1486" s="140"/>
      <c r="BE1486" s="140"/>
    </row>
    <row r="1487" spans="1:57" outlineLevel="1" x14ac:dyDescent="0.2">
      <c r="A1487" s="234">
        <f>'Faults data'!A1487</f>
        <v>1470</v>
      </c>
      <c r="B1487" s="320">
        <f>'Faults data'!B1487</f>
        <v>0</v>
      </c>
      <c r="C1487" s="223">
        <f>IFERROR(MATCH('Faults data'!F1487,Lists!$C$11:$C$14,0),0)</f>
        <v>0</v>
      </c>
      <c r="D1487" s="216">
        <f>VALUE('Faults data'!I1487)</f>
        <v>0</v>
      </c>
      <c r="E1487" s="224">
        <f t="shared" ref="E1487:E1550" si="193">IFERROR(IF(OR(D1487&lt;$C$9,D1487&gt;$C$10),0,1),0)</f>
        <v>0</v>
      </c>
      <c r="F1487" s="224">
        <f>'Faults data'!M1487</f>
        <v>0</v>
      </c>
      <c r="G1487" s="224" t="str">
        <f>IF('Faults data'!N1487=$G$17,$G$17,".")</f>
        <v>.</v>
      </c>
      <c r="H1487" s="224" t="str">
        <f>IF(ISNUMBER('Faults data'!L1487),'Faults data'!L1487,".")</f>
        <v>.</v>
      </c>
      <c r="I1487" s="224">
        <f>IF('Faults data'!S1487=Lists!$F$11,0,1)</f>
        <v>1</v>
      </c>
      <c r="J1487" s="240" t="str">
        <f t="shared" si="188"/>
        <v>.</v>
      </c>
      <c r="K1487" s="241"/>
      <c r="L1487" s="230" t="str">
        <f t="shared" si="189"/>
        <v>.</v>
      </c>
      <c r="M1487" s="231" t="str">
        <f t="shared" si="190"/>
        <v>.</v>
      </c>
      <c r="N1487" s="231" t="str">
        <f t="shared" si="191"/>
        <v>.</v>
      </c>
      <c r="O1487" s="231" t="str">
        <f t="shared" si="192"/>
        <v>.</v>
      </c>
      <c r="P1487" s="232" t="str">
        <f t="shared" si="186"/>
        <v>.</v>
      </c>
      <c r="Q1487" s="233" t="str">
        <f t="shared" si="187"/>
        <v>.</v>
      </c>
      <c r="R1487" s="140"/>
      <c r="S1487" s="140"/>
      <c r="T1487" s="140"/>
      <c r="U1487" s="140"/>
      <c r="V1487" s="140"/>
      <c r="W1487" s="140"/>
      <c r="X1487" s="140"/>
      <c r="Y1487" s="140"/>
      <c r="Z1487" s="140"/>
      <c r="AA1487" s="140"/>
      <c r="AB1487" s="140"/>
      <c r="AC1487" s="140"/>
      <c r="AD1487" s="140"/>
      <c r="AE1487" s="140"/>
      <c r="AF1487" s="140"/>
      <c r="AG1487" s="140"/>
      <c r="AH1487" s="140"/>
      <c r="AI1487" s="140"/>
      <c r="AJ1487" s="140"/>
      <c r="AK1487" s="140"/>
      <c r="AL1487" s="140"/>
      <c r="AM1487" s="140"/>
      <c r="AN1487" s="140"/>
      <c r="AO1487" s="140"/>
      <c r="AP1487" s="140"/>
      <c r="AQ1487" s="140"/>
      <c r="AR1487" s="140"/>
      <c r="AS1487" s="140"/>
      <c r="AT1487" s="140"/>
      <c r="AU1487" s="140"/>
      <c r="AV1487" s="140"/>
      <c r="AW1487" s="140"/>
      <c r="AX1487" s="140"/>
      <c r="AY1487" s="140"/>
      <c r="AZ1487" s="140"/>
      <c r="BA1487" s="140"/>
      <c r="BB1487" s="140"/>
      <c r="BC1487" s="140"/>
      <c r="BD1487" s="140"/>
      <c r="BE1487" s="140"/>
    </row>
    <row r="1488" spans="1:57" outlineLevel="1" x14ac:dyDescent="0.2">
      <c r="A1488" s="234">
        <f>'Faults data'!A1488</f>
        <v>1471</v>
      </c>
      <c r="B1488" s="320">
        <f>'Faults data'!B1488</f>
        <v>0</v>
      </c>
      <c r="C1488" s="223">
        <f>IFERROR(MATCH('Faults data'!F1488,Lists!$C$11:$C$14,0),0)</f>
        <v>0</v>
      </c>
      <c r="D1488" s="216">
        <f>VALUE('Faults data'!I1488)</f>
        <v>0</v>
      </c>
      <c r="E1488" s="224">
        <f t="shared" si="193"/>
        <v>0</v>
      </c>
      <c r="F1488" s="224">
        <f>'Faults data'!M1488</f>
        <v>0</v>
      </c>
      <c r="G1488" s="224" t="str">
        <f>IF('Faults data'!N1488=$G$17,$G$17,".")</f>
        <v>.</v>
      </c>
      <c r="H1488" s="224" t="str">
        <f>IF(ISNUMBER('Faults data'!L1488),'Faults data'!L1488,".")</f>
        <v>.</v>
      </c>
      <c r="I1488" s="224">
        <f>IF('Faults data'!S1488=Lists!$F$11,0,1)</f>
        <v>1</v>
      </c>
      <c r="J1488" s="240" t="str">
        <f t="shared" si="188"/>
        <v>.</v>
      </c>
      <c r="K1488" s="241"/>
      <c r="L1488" s="230" t="str">
        <f t="shared" si="189"/>
        <v>.</v>
      </c>
      <c r="M1488" s="231" t="str">
        <f t="shared" si="190"/>
        <v>.</v>
      </c>
      <c r="N1488" s="231" t="str">
        <f t="shared" si="191"/>
        <v>.</v>
      </c>
      <c r="O1488" s="231" t="str">
        <f t="shared" si="192"/>
        <v>.</v>
      </c>
      <c r="P1488" s="232" t="str">
        <f t="shared" si="186"/>
        <v>.</v>
      </c>
      <c r="Q1488" s="233" t="str">
        <f t="shared" si="187"/>
        <v>.</v>
      </c>
      <c r="R1488" s="140"/>
      <c r="S1488" s="140"/>
      <c r="T1488" s="140"/>
      <c r="U1488" s="140"/>
      <c r="V1488" s="140"/>
      <c r="W1488" s="140"/>
      <c r="X1488" s="140"/>
      <c r="Y1488" s="140"/>
      <c r="Z1488" s="140"/>
      <c r="AA1488" s="140"/>
      <c r="AB1488" s="140"/>
      <c r="AC1488" s="140"/>
      <c r="AD1488" s="140"/>
      <c r="AE1488" s="140"/>
      <c r="AF1488" s="140"/>
      <c r="AG1488" s="140"/>
      <c r="AH1488" s="140"/>
      <c r="AI1488" s="140"/>
      <c r="AJ1488" s="140"/>
      <c r="AK1488" s="140"/>
      <c r="AL1488" s="140"/>
      <c r="AM1488" s="140"/>
      <c r="AN1488" s="140"/>
      <c r="AO1488" s="140"/>
      <c r="AP1488" s="140"/>
      <c r="AQ1488" s="140"/>
      <c r="AR1488" s="140"/>
      <c r="AS1488" s="140"/>
      <c r="AT1488" s="140"/>
      <c r="AU1488" s="140"/>
      <c r="AV1488" s="140"/>
      <c r="AW1488" s="140"/>
      <c r="AX1488" s="140"/>
      <c r="AY1488" s="140"/>
      <c r="AZ1488" s="140"/>
      <c r="BA1488" s="140"/>
      <c r="BB1488" s="140"/>
      <c r="BC1488" s="140"/>
      <c r="BD1488" s="140"/>
      <c r="BE1488" s="140"/>
    </row>
    <row r="1489" spans="1:57" outlineLevel="1" x14ac:dyDescent="0.2">
      <c r="A1489" s="234">
        <f>'Faults data'!A1489</f>
        <v>1472</v>
      </c>
      <c r="B1489" s="320">
        <f>'Faults data'!B1489</f>
        <v>0</v>
      </c>
      <c r="C1489" s="223">
        <f>IFERROR(MATCH('Faults data'!F1489,Lists!$C$11:$C$14,0),0)</f>
        <v>0</v>
      </c>
      <c r="D1489" s="216">
        <f>VALUE('Faults data'!I1489)</f>
        <v>0</v>
      </c>
      <c r="E1489" s="224">
        <f t="shared" si="193"/>
        <v>0</v>
      </c>
      <c r="F1489" s="224">
        <f>'Faults data'!M1489</f>
        <v>0</v>
      </c>
      <c r="G1489" s="224" t="str">
        <f>IF('Faults data'!N1489=$G$17,$G$17,".")</f>
        <v>.</v>
      </c>
      <c r="H1489" s="224" t="str">
        <f>IF(ISNUMBER('Faults data'!L1489),'Faults data'!L1489,".")</f>
        <v>.</v>
      </c>
      <c r="I1489" s="224">
        <f>IF('Faults data'!S1489=Lists!$F$11,0,1)</f>
        <v>1</v>
      </c>
      <c r="J1489" s="240" t="str">
        <f t="shared" si="188"/>
        <v>.</v>
      </c>
      <c r="K1489" s="241"/>
      <c r="L1489" s="230" t="str">
        <f t="shared" si="189"/>
        <v>.</v>
      </c>
      <c r="M1489" s="231" t="str">
        <f t="shared" si="190"/>
        <v>.</v>
      </c>
      <c r="N1489" s="231" t="str">
        <f t="shared" si="191"/>
        <v>.</v>
      </c>
      <c r="O1489" s="231" t="str">
        <f t="shared" si="192"/>
        <v>.</v>
      </c>
      <c r="P1489" s="232" t="str">
        <f t="shared" si="186"/>
        <v>.</v>
      </c>
      <c r="Q1489" s="233" t="str">
        <f t="shared" si="187"/>
        <v>.</v>
      </c>
      <c r="R1489" s="140"/>
      <c r="S1489" s="140"/>
      <c r="T1489" s="140"/>
      <c r="U1489" s="140"/>
      <c r="V1489" s="140"/>
      <c r="W1489" s="140"/>
      <c r="X1489" s="140"/>
      <c r="Y1489" s="140"/>
      <c r="Z1489" s="140"/>
      <c r="AA1489" s="140"/>
      <c r="AB1489" s="140"/>
      <c r="AC1489" s="140"/>
      <c r="AD1489" s="140"/>
      <c r="AE1489" s="140"/>
      <c r="AF1489" s="140"/>
      <c r="AG1489" s="140"/>
      <c r="AH1489" s="140"/>
      <c r="AI1489" s="140"/>
      <c r="AJ1489" s="140"/>
      <c r="AK1489" s="140"/>
      <c r="AL1489" s="140"/>
      <c r="AM1489" s="140"/>
      <c r="AN1489" s="140"/>
      <c r="AO1489" s="140"/>
      <c r="AP1489" s="140"/>
      <c r="AQ1489" s="140"/>
      <c r="AR1489" s="140"/>
      <c r="AS1489" s="140"/>
      <c r="AT1489" s="140"/>
      <c r="AU1489" s="140"/>
      <c r="AV1489" s="140"/>
      <c r="AW1489" s="140"/>
      <c r="AX1489" s="140"/>
      <c r="AY1489" s="140"/>
      <c r="AZ1489" s="140"/>
      <c r="BA1489" s="140"/>
      <c r="BB1489" s="140"/>
      <c r="BC1489" s="140"/>
      <c r="BD1489" s="140"/>
      <c r="BE1489" s="140"/>
    </row>
    <row r="1490" spans="1:57" outlineLevel="1" x14ac:dyDescent="0.2">
      <c r="A1490" s="234">
        <f>'Faults data'!A1490</f>
        <v>1473</v>
      </c>
      <c r="B1490" s="320">
        <f>'Faults data'!B1490</f>
        <v>0</v>
      </c>
      <c r="C1490" s="223">
        <f>IFERROR(MATCH('Faults data'!F1490,Lists!$C$11:$C$14,0),0)</f>
        <v>0</v>
      </c>
      <c r="D1490" s="216">
        <f>VALUE('Faults data'!I1490)</f>
        <v>0</v>
      </c>
      <c r="E1490" s="224">
        <f t="shared" si="193"/>
        <v>0</v>
      </c>
      <c r="F1490" s="224">
        <f>'Faults data'!M1490</f>
        <v>0</v>
      </c>
      <c r="G1490" s="224" t="str">
        <f>IF('Faults data'!N1490=$G$17,$G$17,".")</f>
        <v>.</v>
      </c>
      <c r="H1490" s="224" t="str">
        <f>IF(ISNUMBER('Faults data'!L1490),'Faults data'!L1490,".")</f>
        <v>.</v>
      </c>
      <c r="I1490" s="224">
        <f>IF('Faults data'!S1490=Lists!$F$11,0,1)</f>
        <v>1</v>
      </c>
      <c r="J1490" s="240" t="str">
        <f t="shared" si="188"/>
        <v>.</v>
      </c>
      <c r="K1490" s="241"/>
      <c r="L1490" s="230" t="str">
        <f t="shared" si="189"/>
        <v>.</v>
      </c>
      <c r="M1490" s="231" t="str">
        <f t="shared" si="190"/>
        <v>.</v>
      </c>
      <c r="N1490" s="231" t="str">
        <f t="shared" si="191"/>
        <v>.</v>
      </c>
      <c r="O1490" s="231" t="str">
        <f t="shared" si="192"/>
        <v>.</v>
      </c>
      <c r="P1490" s="232" t="str">
        <f t="shared" si="186"/>
        <v>.</v>
      </c>
      <c r="Q1490" s="233" t="str">
        <f t="shared" si="187"/>
        <v>.</v>
      </c>
      <c r="R1490" s="140"/>
      <c r="S1490" s="140"/>
      <c r="T1490" s="140"/>
      <c r="U1490" s="140"/>
      <c r="V1490" s="140"/>
      <c r="W1490" s="140"/>
      <c r="X1490" s="140"/>
      <c r="Y1490" s="140"/>
      <c r="Z1490" s="140"/>
      <c r="AA1490" s="140"/>
      <c r="AB1490" s="140"/>
      <c r="AC1490" s="140"/>
      <c r="AD1490" s="140"/>
      <c r="AE1490" s="140"/>
      <c r="AF1490" s="140"/>
      <c r="AG1490" s="140"/>
      <c r="AH1490" s="140"/>
      <c r="AI1490" s="140"/>
      <c r="AJ1490" s="140"/>
      <c r="AK1490" s="140"/>
      <c r="AL1490" s="140"/>
      <c r="AM1490" s="140"/>
      <c r="AN1490" s="140"/>
      <c r="AO1490" s="140"/>
      <c r="AP1490" s="140"/>
      <c r="AQ1490" s="140"/>
      <c r="AR1490" s="140"/>
      <c r="AS1490" s="140"/>
      <c r="AT1490" s="140"/>
      <c r="AU1490" s="140"/>
      <c r="AV1490" s="140"/>
      <c r="AW1490" s="140"/>
      <c r="AX1490" s="140"/>
      <c r="AY1490" s="140"/>
      <c r="AZ1490" s="140"/>
      <c r="BA1490" s="140"/>
      <c r="BB1490" s="140"/>
      <c r="BC1490" s="140"/>
      <c r="BD1490" s="140"/>
      <c r="BE1490" s="140"/>
    </row>
    <row r="1491" spans="1:57" outlineLevel="1" x14ac:dyDescent="0.2">
      <c r="A1491" s="234">
        <f>'Faults data'!A1491</f>
        <v>1474</v>
      </c>
      <c r="B1491" s="320">
        <f>'Faults data'!B1491</f>
        <v>0</v>
      </c>
      <c r="C1491" s="223">
        <f>IFERROR(MATCH('Faults data'!F1491,Lists!$C$11:$C$14,0),0)</f>
        <v>0</v>
      </c>
      <c r="D1491" s="216">
        <f>VALUE('Faults data'!I1491)</f>
        <v>0</v>
      </c>
      <c r="E1491" s="224">
        <f t="shared" si="193"/>
        <v>0</v>
      </c>
      <c r="F1491" s="224">
        <f>'Faults data'!M1491</f>
        <v>0</v>
      </c>
      <c r="G1491" s="224" t="str">
        <f>IF('Faults data'!N1491=$G$17,$G$17,".")</f>
        <v>.</v>
      </c>
      <c r="H1491" s="224" t="str">
        <f>IF(ISNUMBER('Faults data'!L1491),'Faults data'!L1491,".")</f>
        <v>.</v>
      </c>
      <c r="I1491" s="224">
        <f>IF('Faults data'!S1491=Lists!$F$11,0,1)</f>
        <v>1</v>
      </c>
      <c r="J1491" s="240" t="str">
        <f t="shared" si="188"/>
        <v>.</v>
      </c>
      <c r="K1491" s="241"/>
      <c r="L1491" s="230" t="str">
        <f t="shared" si="189"/>
        <v>.</v>
      </c>
      <c r="M1491" s="231" t="str">
        <f t="shared" si="190"/>
        <v>.</v>
      </c>
      <c r="N1491" s="231" t="str">
        <f t="shared" si="191"/>
        <v>.</v>
      </c>
      <c r="O1491" s="231" t="str">
        <f t="shared" si="192"/>
        <v>.</v>
      </c>
      <c r="P1491" s="232" t="str">
        <f t="shared" si="186"/>
        <v>.</v>
      </c>
      <c r="Q1491" s="233" t="str">
        <f t="shared" si="187"/>
        <v>.</v>
      </c>
      <c r="R1491" s="140"/>
      <c r="S1491" s="140"/>
      <c r="T1491" s="140"/>
      <c r="U1491" s="140"/>
      <c r="V1491" s="140"/>
      <c r="W1491" s="140"/>
      <c r="X1491" s="140"/>
      <c r="Y1491" s="140"/>
      <c r="Z1491" s="140"/>
      <c r="AA1491" s="140"/>
      <c r="AB1491" s="140"/>
      <c r="AC1491" s="140"/>
      <c r="AD1491" s="140"/>
      <c r="AE1491" s="140"/>
      <c r="AF1491" s="140"/>
      <c r="AG1491" s="140"/>
      <c r="AH1491" s="140"/>
      <c r="AI1491" s="140"/>
      <c r="AJ1491" s="140"/>
      <c r="AK1491" s="140"/>
      <c r="AL1491" s="140"/>
      <c r="AM1491" s="140"/>
      <c r="AN1491" s="140"/>
      <c r="AO1491" s="140"/>
      <c r="AP1491" s="140"/>
      <c r="AQ1491" s="140"/>
      <c r="AR1491" s="140"/>
      <c r="AS1491" s="140"/>
      <c r="AT1491" s="140"/>
      <c r="AU1491" s="140"/>
      <c r="AV1491" s="140"/>
      <c r="AW1491" s="140"/>
      <c r="AX1491" s="140"/>
      <c r="AY1491" s="140"/>
      <c r="AZ1491" s="140"/>
      <c r="BA1491" s="140"/>
      <c r="BB1491" s="140"/>
      <c r="BC1491" s="140"/>
      <c r="BD1491" s="140"/>
      <c r="BE1491" s="140"/>
    </row>
    <row r="1492" spans="1:57" outlineLevel="1" x14ac:dyDescent="0.2">
      <c r="A1492" s="234">
        <f>'Faults data'!A1492</f>
        <v>1475</v>
      </c>
      <c r="B1492" s="320">
        <f>'Faults data'!B1492</f>
        <v>0</v>
      </c>
      <c r="C1492" s="223">
        <f>IFERROR(MATCH('Faults data'!F1492,Lists!$C$11:$C$14,0),0)</f>
        <v>0</v>
      </c>
      <c r="D1492" s="216">
        <f>VALUE('Faults data'!I1492)</f>
        <v>0</v>
      </c>
      <c r="E1492" s="224">
        <f t="shared" si="193"/>
        <v>0</v>
      </c>
      <c r="F1492" s="224">
        <f>'Faults data'!M1492</f>
        <v>0</v>
      </c>
      <c r="G1492" s="224" t="str">
        <f>IF('Faults data'!N1492=$G$17,$G$17,".")</f>
        <v>.</v>
      </c>
      <c r="H1492" s="224" t="str">
        <f>IF(ISNUMBER('Faults data'!L1492),'Faults data'!L1492,".")</f>
        <v>.</v>
      </c>
      <c r="I1492" s="224">
        <f>IF('Faults data'!S1492=Lists!$F$11,0,1)</f>
        <v>1</v>
      </c>
      <c r="J1492" s="240" t="str">
        <f t="shared" si="188"/>
        <v>.</v>
      </c>
      <c r="K1492" s="241"/>
      <c r="L1492" s="230" t="str">
        <f t="shared" si="189"/>
        <v>.</v>
      </c>
      <c r="M1492" s="231" t="str">
        <f t="shared" si="190"/>
        <v>.</v>
      </c>
      <c r="N1492" s="231" t="str">
        <f t="shared" si="191"/>
        <v>.</v>
      </c>
      <c r="O1492" s="231" t="str">
        <f t="shared" si="192"/>
        <v>.</v>
      </c>
      <c r="P1492" s="232" t="str">
        <f t="shared" si="186"/>
        <v>.</v>
      </c>
      <c r="Q1492" s="233" t="str">
        <f t="shared" si="187"/>
        <v>.</v>
      </c>
      <c r="R1492" s="140"/>
      <c r="S1492" s="140"/>
      <c r="T1492" s="140"/>
      <c r="U1492" s="140"/>
      <c r="V1492" s="140"/>
      <c r="W1492" s="140"/>
      <c r="X1492" s="140"/>
      <c r="Y1492" s="140"/>
      <c r="Z1492" s="140"/>
      <c r="AA1492" s="140"/>
      <c r="AB1492" s="140"/>
      <c r="AC1492" s="140"/>
      <c r="AD1492" s="140"/>
      <c r="AE1492" s="140"/>
      <c r="AF1492" s="140"/>
      <c r="AG1492" s="140"/>
      <c r="AH1492" s="140"/>
      <c r="AI1492" s="140"/>
      <c r="AJ1492" s="140"/>
      <c r="AK1492" s="140"/>
      <c r="AL1492" s="140"/>
      <c r="AM1492" s="140"/>
      <c r="AN1492" s="140"/>
      <c r="AO1492" s="140"/>
      <c r="AP1492" s="140"/>
      <c r="AQ1492" s="140"/>
      <c r="AR1492" s="140"/>
      <c r="AS1492" s="140"/>
      <c r="AT1492" s="140"/>
      <c r="AU1492" s="140"/>
      <c r="AV1492" s="140"/>
      <c r="AW1492" s="140"/>
      <c r="AX1492" s="140"/>
      <c r="AY1492" s="140"/>
      <c r="AZ1492" s="140"/>
      <c r="BA1492" s="140"/>
      <c r="BB1492" s="140"/>
      <c r="BC1492" s="140"/>
      <c r="BD1492" s="140"/>
      <c r="BE1492" s="140"/>
    </row>
    <row r="1493" spans="1:57" outlineLevel="1" x14ac:dyDescent="0.2">
      <c r="A1493" s="234">
        <f>'Faults data'!A1493</f>
        <v>1476</v>
      </c>
      <c r="B1493" s="320">
        <f>'Faults data'!B1493</f>
        <v>0</v>
      </c>
      <c r="C1493" s="223">
        <f>IFERROR(MATCH('Faults data'!F1493,Lists!$C$11:$C$14,0),0)</f>
        <v>0</v>
      </c>
      <c r="D1493" s="216">
        <f>VALUE('Faults data'!I1493)</f>
        <v>0</v>
      </c>
      <c r="E1493" s="224">
        <f t="shared" si="193"/>
        <v>0</v>
      </c>
      <c r="F1493" s="224">
        <f>'Faults data'!M1493</f>
        <v>0</v>
      </c>
      <c r="G1493" s="224" t="str">
        <f>IF('Faults data'!N1493=$G$17,$G$17,".")</f>
        <v>.</v>
      </c>
      <c r="H1493" s="224" t="str">
        <f>IF(ISNUMBER('Faults data'!L1493),'Faults data'!L1493,".")</f>
        <v>.</v>
      </c>
      <c r="I1493" s="224">
        <f>IF('Faults data'!S1493=Lists!$F$11,0,1)</f>
        <v>1</v>
      </c>
      <c r="J1493" s="240" t="str">
        <f t="shared" si="188"/>
        <v>.</v>
      </c>
      <c r="K1493" s="241"/>
      <c r="L1493" s="230" t="str">
        <f t="shared" si="189"/>
        <v>.</v>
      </c>
      <c r="M1493" s="231" t="str">
        <f t="shared" si="190"/>
        <v>.</v>
      </c>
      <c r="N1493" s="231" t="str">
        <f t="shared" si="191"/>
        <v>.</v>
      </c>
      <c r="O1493" s="231" t="str">
        <f t="shared" si="192"/>
        <v>.</v>
      </c>
      <c r="P1493" s="232" t="str">
        <f t="shared" si="186"/>
        <v>.</v>
      </c>
      <c r="Q1493" s="233" t="str">
        <f t="shared" si="187"/>
        <v>.</v>
      </c>
      <c r="R1493" s="140"/>
      <c r="S1493" s="140"/>
      <c r="T1493" s="140"/>
      <c r="U1493" s="140"/>
      <c r="V1493" s="140"/>
      <c r="W1493" s="140"/>
      <c r="X1493" s="140"/>
      <c r="Y1493" s="140"/>
      <c r="Z1493" s="140"/>
      <c r="AA1493" s="140"/>
      <c r="AB1493" s="140"/>
      <c r="AC1493" s="140"/>
      <c r="AD1493" s="140"/>
      <c r="AE1493" s="140"/>
      <c r="AF1493" s="140"/>
      <c r="AG1493" s="140"/>
      <c r="AH1493" s="140"/>
      <c r="AI1493" s="140"/>
      <c r="AJ1493" s="140"/>
      <c r="AK1493" s="140"/>
      <c r="AL1493" s="140"/>
      <c r="AM1493" s="140"/>
      <c r="AN1493" s="140"/>
      <c r="AO1493" s="140"/>
      <c r="AP1493" s="140"/>
      <c r="AQ1493" s="140"/>
      <c r="AR1493" s="140"/>
      <c r="AS1493" s="140"/>
      <c r="AT1493" s="140"/>
      <c r="AU1493" s="140"/>
      <c r="AV1493" s="140"/>
      <c r="AW1493" s="140"/>
      <c r="AX1493" s="140"/>
      <c r="AY1493" s="140"/>
      <c r="AZ1493" s="140"/>
      <c r="BA1493" s="140"/>
      <c r="BB1493" s="140"/>
      <c r="BC1493" s="140"/>
      <c r="BD1493" s="140"/>
      <c r="BE1493" s="140"/>
    </row>
    <row r="1494" spans="1:57" outlineLevel="1" x14ac:dyDescent="0.2">
      <c r="A1494" s="234">
        <f>'Faults data'!A1494</f>
        <v>1477</v>
      </c>
      <c r="B1494" s="320">
        <f>'Faults data'!B1494</f>
        <v>0</v>
      </c>
      <c r="C1494" s="223">
        <f>IFERROR(MATCH('Faults data'!F1494,Lists!$C$11:$C$14,0),0)</f>
        <v>0</v>
      </c>
      <c r="D1494" s="216">
        <f>VALUE('Faults data'!I1494)</f>
        <v>0</v>
      </c>
      <c r="E1494" s="224">
        <f t="shared" si="193"/>
        <v>0</v>
      </c>
      <c r="F1494" s="224">
        <f>'Faults data'!M1494</f>
        <v>0</v>
      </c>
      <c r="G1494" s="224" t="str">
        <f>IF('Faults data'!N1494=$G$17,$G$17,".")</f>
        <v>.</v>
      </c>
      <c r="H1494" s="224" t="str">
        <f>IF(ISNUMBER('Faults data'!L1494),'Faults data'!L1494,".")</f>
        <v>.</v>
      </c>
      <c r="I1494" s="224">
        <f>IF('Faults data'!S1494=Lists!$F$11,0,1)</f>
        <v>1</v>
      </c>
      <c r="J1494" s="240" t="str">
        <f t="shared" si="188"/>
        <v>.</v>
      </c>
      <c r="K1494" s="241"/>
      <c r="L1494" s="230" t="str">
        <f t="shared" si="189"/>
        <v>.</v>
      </c>
      <c r="M1494" s="231" t="str">
        <f t="shared" si="190"/>
        <v>.</v>
      </c>
      <c r="N1494" s="231" t="str">
        <f t="shared" si="191"/>
        <v>.</v>
      </c>
      <c r="O1494" s="231" t="str">
        <f t="shared" si="192"/>
        <v>.</v>
      </c>
      <c r="P1494" s="232" t="str">
        <f t="shared" ref="P1494:P1557" si="194">IF(L1494&gt;P$9,L1494,".")</f>
        <v>.</v>
      </c>
      <c r="Q1494" s="233" t="str">
        <f t="shared" ref="Q1494:Q1557" si="195">IF(N1494&gt;Q$9,N1494,".")</f>
        <v>.</v>
      </c>
      <c r="R1494" s="140"/>
      <c r="S1494" s="140"/>
      <c r="T1494" s="140"/>
      <c r="U1494" s="140"/>
      <c r="V1494" s="140"/>
      <c r="W1494" s="140"/>
      <c r="X1494" s="140"/>
      <c r="Y1494" s="140"/>
      <c r="Z1494" s="140"/>
      <c r="AA1494" s="140"/>
      <c r="AB1494" s="140"/>
      <c r="AC1494" s="140"/>
      <c r="AD1494" s="140"/>
      <c r="AE1494" s="140"/>
      <c r="AF1494" s="140"/>
      <c r="AG1494" s="140"/>
      <c r="AH1494" s="140"/>
      <c r="AI1494" s="140"/>
      <c r="AJ1494" s="140"/>
      <c r="AK1494" s="140"/>
      <c r="AL1494" s="140"/>
      <c r="AM1494" s="140"/>
      <c r="AN1494" s="140"/>
      <c r="AO1494" s="140"/>
      <c r="AP1494" s="140"/>
      <c r="AQ1494" s="140"/>
      <c r="AR1494" s="140"/>
      <c r="AS1494" s="140"/>
      <c r="AT1494" s="140"/>
      <c r="AU1494" s="140"/>
      <c r="AV1494" s="140"/>
      <c r="AW1494" s="140"/>
      <c r="AX1494" s="140"/>
      <c r="AY1494" s="140"/>
      <c r="AZ1494" s="140"/>
      <c r="BA1494" s="140"/>
      <c r="BB1494" s="140"/>
      <c r="BC1494" s="140"/>
      <c r="BD1494" s="140"/>
      <c r="BE1494" s="140"/>
    </row>
    <row r="1495" spans="1:57" outlineLevel="1" x14ac:dyDescent="0.2">
      <c r="A1495" s="234">
        <f>'Faults data'!A1495</f>
        <v>1478</v>
      </c>
      <c r="B1495" s="320">
        <f>'Faults data'!B1495</f>
        <v>0</v>
      </c>
      <c r="C1495" s="223">
        <f>IFERROR(MATCH('Faults data'!F1495,Lists!$C$11:$C$14,0),0)</f>
        <v>0</v>
      </c>
      <c r="D1495" s="216">
        <f>VALUE('Faults data'!I1495)</f>
        <v>0</v>
      </c>
      <c r="E1495" s="224">
        <f t="shared" si="193"/>
        <v>0</v>
      </c>
      <c r="F1495" s="224">
        <f>'Faults data'!M1495</f>
        <v>0</v>
      </c>
      <c r="G1495" s="224" t="str">
        <f>IF('Faults data'!N1495=$G$17,$G$17,".")</f>
        <v>.</v>
      </c>
      <c r="H1495" s="224" t="str">
        <f>IF(ISNUMBER('Faults data'!L1495),'Faults data'!L1495,".")</f>
        <v>.</v>
      </c>
      <c r="I1495" s="224">
        <f>IF('Faults data'!S1495=Lists!$F$11,0,1)</f>
        <v>1</v>
      </c>
      <c r="J1495" s="240" t="str">
        <f t="shared" si="188"/>
        <v>.</v>
      </c>
      <c r="K1495" s="241"/>
      <c r="L1495" s="230" t="str">
        <f t="shared" si="189"/>
        <v>.</v>
      </c>
      <c r="M1495" s="231" t="str">
        <f t="shared" si="190"/>
        <v>.</v>
      </c>
      <c r="N1495" s="231" t="str">
        <f t="shared" si="191"/>
        <v>.</v>
      </c>
      <c r="O1495" s="231" t="str">
        <f t="shared" si="192"/>
        <v>.</v>
      </c>
      <c r="P1495" s="232" t="str">
        <f t="shared" si="194"/>
        <v>.</v>
      </c>
      <c r="Q1495" s="233" t="str">
        <f t="shared" si="195"/>
        <v>.</v>
      </c>
      <c r="R1495" s="140"/>
      <c r="S1495" s="140"/>
      <c r="T1495" s="140"/>
      <c r="U1495" s="140"/>
      <c r="V1495" s="140"/>
      <c r="W1495" s="140"/>
      <c r="X1495" s="140"/>
      <c r="Y1495" s="140"/>
      <c r="Z1495" s="140"/>
      <c r="AA1495" s="140"/>
      <c r="AB1495" s="140"/>
      <c r="AC1495" s="140"/>
      <c r="AD1495" s="140"/>
      <c r="AE1495" s="140"/>
      <c r="AF1495" s="140"/>
      <c r="AG1495" s="140"/>
      <c r="AH1495" s="140"/>
      <c r="AI1495" s="140"/>
      <c r="AJ1495" s="140"/>
      <c r="AK1495" s="140"/>
      <c r="AL1495" s="140"/>
      <c r="AM1495" s="140"/>
      <c r="AN1495" s="140"/>
      <c r="AO1495" s="140"/>
      <c r="AP1495" s="140"/>
      <c r="AQ1495" s="140"/>
      <c r="AR1495" s="140"/>
      <c r="AS1495" s="140"/>
      <c r="AT1495" s="140"/>
      <c r="AU1495" s="140"/>
      <c r="AV1495" s="140"/>
      <c r="AW1495" s="140"/>
      <c r="AX1495" s="140"/>
      <c r="AY1495" s="140"/>
      <c r="AZ1495" s="140"/>
      <c r="BA1495" s="140"/>
      <c r="BB1495" s="140"/>
      <c r="BC1495" s="140"/>
      <c r="BD1495" s="140"/>
      <c r="BE1495" s="140"/>
    </row>
    <row r="1496" spans="1:57" outlineLevel="1" x14ac:dyDescent="0.2">
      <c r="A1496" s="234">
        <f>'Faults data'!A1496</f>
        <v>1479</v>
      </c>
      <c r="B1496" s="320">
        <f>'Faults data'!B1496</f>
        <v>0</v>
      </c>
      <c r="C1496" s="223">
        <f>IFERROR(MATCH('Faults data'!F1496,Lists!$C$11:$C$14,0),0)</f>
        <v>0</v>
      </c>
      <c r="D1496" s="216">
        <f>VALUE('Faults data'!I1496)</f>
        <v>0</v>
      </c>
      <c r="E1496" s="224">
        <f t="shared" si="193"/>
        <v>0</v>
      </c>
      <c r="F1496" s="224">
        <f>'Faults data'!M1496</f>
        <v>0</v>
      </c>
      <c r="G1496" s="224" t="str">
        <f>IF('Faults data'!N1496=$G$17,$G$17,".")</f>
        <v>.</v>
      </c>
      <c r="H1496" s="224" t="str">
        <f>IF(ISNUMBER('Faults data'!L1496),'Faults data'!L1496,".")</f>
        <v>.</v>
      </c>
      <c r="I1496" s="224">
        <f>IF('Faults data'!S1496=Lists!$F$11,0,1)</f>
        <v>1</v>
      </c>
      <c r="J1496" s="240" t="str">
        <f t="shared" si="188"/>
        <v>.</v>
      </c>
      <c r="K1496" s="241"/>
      <c r="L1496" s="230" t="str">
        <f t="shared" si="189"/>
        <v>.</v>
      </c>
      <c r="M1496" s="231" t="str">
        <f t="shared" si="190"/>
        <v>.</v>
      </c>
      <c r="N1496" s="231" t="str">
        <f t="shared" si="191"/>
        <v>.</v>
      </c>
      <c r="O1496" s="231" t="str">
        <f t="shared" si="192"/>
        <v>.</v>
      </c>
      <c r="P1496" s="232" t="str">
        <f t="shared" si="194"/>
        <v>.</v>
      </c>
      <c r="Q1496" s="233" t="str">
        <f t="shared" si="195"/>
        <v>.</v>
      </c>
      <c r="R1496" s="140"/>
      <c r="S1496" s="140"/>
      <c r="T1496" s="140"/>
      <c r="U1496" s="140"/>
      <c r="V1496" s="140"/>
      <c r="W1496" s="140"/>
      <c r="X1496" s="140"/>
      <c r="Y1496" s="140"/>
      <c r="Z1496" s="140"/>
      <c r="AA1496" s="140"/>
      <c r="AB1496" s="140"/>
      <c r="AC1496" s="140"/>
      <c r="AD1496" s="140"/>
      <c r="AE1496" s="140"/>
      <c r="AF1496" s="140"/>
      <c r="AG1496" s="140"/>
      <c r="AH1496" s="140"/>
      <c r="AI1496" s="140"/>
      <c r="AJ1496" s="140"/>
      <c r="AK1496" s="140"/>
      <c r="AL1496" s="140"/>
      <c r="AM1496" s="140"/>
      <c r="AN1496" s="140"/>
      <c r="AO1496" s="140"/>
      <c r="AP1496" s="140"/>
      <c r="AQ1496" s="140"/>
      <c r="AR1496" s="140"/>
      <c r="AS1496" s="140"/>
      <c r="AT1496" s="140"/>
      <c r="AU1496" s="140"/>
      <c r="AV1496" s="140"/>
      <c r="AW1496" s="140"/>
      <c r="AX1496" s="140"/>
      <c r="AY1496" s="140"/>
      <c r="AZ1496" s="140"/>
      <c r="BA1496" s="140"/>
      <c r="BB1496" s="140"/>
      <c r="BC1496" s="140"/>
      <c r="BD1496" s="140"/>
      <c r="BE1496" s="140"/>
    </row>
    <row r="1497" spans="1:57" outlineLevel="1" x14ac:dyDescent="0.2">
      <c r="A1497" s="234">
        <f>'Faults data'!A1497</f>
        <v>1480</v>
      </c>
      <c r="B1497" s="320">
        <f>'Faults data'!B1497</f>
        <v>0</v>
      </c>
      <c r="C1497" s="223">
        <f>IFERROR(MATCH('Faults data'!F1497,Lists!$C$11:$C$14,0),0)</f>
        <v>0</v>
      </c>
      <c r="D1497" s="216">
        <f>VALUE('Faults data'!I1497)</f>
        <v>0</v>
      </c>
      <c r="E1497" s="224">
        <f t="shared" si="193"/>
        <v>0</v>
      </c>
      <c r="F1497" s="224">
        <f>'Faults data'!M1497</f>
        <v>0</v>
      </c>
      <c r="G1497" s="224" t="str">
        <f>IF('Faults data'!N1497=$G$17,$G$17,".")</f>
        <v>.</v>
      </c>
      <c r="H1497" s="224" t="str">
        <f>IF(ISNUMBER('Faults data'!L1497),'Faults data'!L1497,".")</f>
        <v>.</v>
      </c>
      <c r="I1497" s="224">
        <f>IF('Faults data'!S1497=Lists!$F$11,0,1)</f>
        <v>1</v>
      </c>
      <c r="J1497" s="240" t="str">
        <f t="shared" si="188"/>
        <v>.</v>
      </c>
      <c r="K1497" s="241"/>
      <c r="L1497" s="230" t="str">
        <f t="shared" si="189"/>
        <v>.</v>
      </c>
      <c r="M1497" s="231" t="str">
        <f t="shared" si="190"/>
        <v>.</v>
      </c>
      <c r="N1497" s="231" t="str">
        <f t="shared" si="191"/>
        <v>.</v>
      </c>
      <c r="O1497" s="231" t="str">
        <f t="shared" si="192"/>
        <v>.</v>
      </c>
      <c r="P1497" s="232" t="str">
        <f t="shared" si="194"/>
        <v>.</v>
      </c>
      <c r="Q1497" s="233" t="str">
        <f t="shared" si="195"/>
        <v>.</v>
      </c>
      <c r="R1497" s="140"/>
      <c r="S1497" s="140"/>
      <c r="T1497" s="140"/>
      <c r="U1497" s="140"/>
      <c r="V1497" s="140"/>
      <c r="W1497" s="140"/>
      <c r="X1497" s="140"/>
      <c r="Y1497" s="140"/>
      <c r="Z1497" s="140"/>
      <c r="AA1497" s="140"/>
      <c r="AB1497" s="140"/>
      <c r="AC1497" s="140"/>
      <c r="AD1497" s="140"/>
      <c r="AE1497" s="140"/>
      <c r="AF1497" s="140"/>
      <c r="AG1497" s="140"/>
      <c r="AH1497" s="140"/>
      <c r="AI1497" s="140"/>
      <c r="AJ1497" s="140"/>
      <c r="AK1497" s="140"/>
      <c r="AL1497" s="140"/>
      <c r="AM1497" s="140"/>
      <c r="AN1497" s="140"/>
      <c r="AO1497" s="140"/>
      <c r="AP1497" s="140"/>
      <c r="AQ1497" s="140"/>
      <c r="AR1497" s="140"/>
      <c r="AS1497" s="140"/>
      <c r="AT1497" s="140"/>
      <c r="AU1497" s="140"/>
      <c r="AV1497" s="140"/>
      <c r="AW1497" s="140"/>
      <c r="AX1497" s="140"/>
      <c r="AY1497" s="140"/>
      <c r="AZ1497" s="140"/>
      <c r="BA1497" s="140"/>
      <c r="BB1497" s="140"/>
      <c r="BC1497" s="140"/>
      <c r="BD1497" s="140"/>
      <c r="BE1497" s="140"/>
    </row>
    <row r="1498" spans="1:57" outlineLevel="1" x14ac:dyDescent="0.2">
      <c r="A1498" s="234">
        <f>'Faults data'!A1498</f>
        <v>1481</v>
      </c>
      <c r="B1498" s="320">
        <f>'Faults data'!B1498</f>
        <v>0</v>
      </c>
      <c r="C1498" s="223">
        <f>IFERROR(MATCH('Faults data'!F1498,Lists!$C$11:$C$14,0),0)</f>
        <v>0</v>
      </c>
      <c r="D1498" s="216">
        <f>VALUE('Faults data'!I1498)</f>
        <v>0</v>
      </c>
      <c r="E1498" s="224">
        <f t="shared" si="193"/>
        <v>0</v>
      </c>
      <c r="F1498" s="224">
        <f>'Faults data'!M1498</f>
        <v>0</v>
      </c>
      <c r="G1498" s="224" t="str">
        <f>IF('Faults data'!N1498=$G$17,$G$17,".")</f>
        <v>.</v>
      </c>
      <c r="H1498" s="224" t="str">
        <f>IF(ISNUMBER('Faults data'!L1498),'Faults data'!L1498,".")</f>
        <v>.</v>
      </c>
      <c r="I1498" s="224">
        <f>IF('Faults data'!S1498=Lists!$F$11,0,1)</f>
        <v>1</v>
      </c>
      <c r="J1498" s="240" t="str">
        <f t="shared" si="188"/>
        <v>.</v>
      </c>
      <c r="K1498" s="241"/>
      <c r="L1498" s="230" t="str">
        <f t="shared" si="189"/>
        <v>.</v>
      </c>
      <c r="M1498" s="231" t="str">
        <f t="shared" si="190"/>
        <v>.</v>
      </c>
      <c r="N1498" s="231" t="str">
        <f t="shared" si="191"/>
        <v>.</v>
      </c>
      <c r="O1498" s="231" t="str">
        <f t="shared" si="192"/>
        <v>.</v>
      </c>
      <c r="P1498" s="232" t="str">
        <f t="shared" si="194"/>
        <v>.</v>
      </c>
      <c r="Q1498" s="233" t="str">
        <f t="shared" si="195"/>
        <v>.</v>
      </c>
      <c r="R1498" s="140"/>
      <c r="S1498" s="140"/>
      <c r="T1498" s="140"/>
      <c r="U1498" s="140"/>
      <c r="V1498" s="140"/>
      <c r="W1498" s="140"/>
      <c r="X1498" s="140"/>
      <c r="Y1498" s="140"/>
      <c r="Z1498" s="140"/>
      <c r="AA1498" s="140"/>
      <c r="AB1498" s="140"/>
      <c r="AC1498" s="140"/>
      <c r="AD1498" s="140"/>
      <c r="AE1498" s="140"/>
      <c r="AF1498" s="140"/>
      <c r="AG1498" s="140"/>
      <c r="AH1498" s="140"/>
      <c r="AI1498" s="140"/>
      <c r="AJ1498" s="140"/>
      <c r="AK1498" s="140"/>
      <c r="AL1498" s="140"/>
      <c r="AM1498" s="140"/>
      <c r="AN1498" s="140"/>
      <c r="AO1498" s="140"/>
      <c r="AP1498" s="140"/>
      <c r="AQ1498" s="140"/>
      <c r="AR1498" s="140"/>
      <c r="AS1498" s="140"/>
      <c r="AT1498" s="140"/>
      <c r="AU1498" s="140"/>
      <c r="AV1498" s="140"/>
      <c r="AW1498" s="140"/>
      <c r="AX1498" s="140"/>
      <c r="AY1498" s="140"/>
      <c r="AZ1498" s="140"/>
      <c r="BA1498" s="140"/>
      <c r="BB1498" s="140"/>
      <c r="BC1498" s="140"/>
      <c r="BD1498" s="140"/>
      <c r="BE1498" s="140"/>
    </row>
    <row r="1499" spans="1:57" outlineLevel="1" x14ac:dyDescent="0.2">
      <c r="A1499" s="234">
        <f>'Faults data'!A1499</f>
        <v>1482</v>
      </c>
      <c r="B1499" s="320">
        <f>'Faults data'!B1499</f>
        <v>0</v>
      </c>
      <c r="C1499" s="223">
        <f>IFERROR(MATCH('Faults data'!F1499,Lists!$C$11:$C$14,0),0)</f>
        <v>0</v>
      </c>
      <c r="D1499" s="216">
        <f>VALUE('Faults data'!I1499)</f>
        <v>0</v>
      </c>
      <c r="E1499" s="224">
        <f t="shared" si="193"/>
        <v>0</v>
      </c>
      <c r="F1499" s="224">
        <f>'Faults data'!M1499</f>
        <v>0</v>
      </c>
      <c r="G1499" s="224" t="str">
        <f>IF('Faults data'!N1499=$G$17,$G$17,".")</f>
        <v>.</v>
      </c>
      <c r="H1499" s="224" t="str">
        <f>IF(ISNUMBER('Faults data'!L1499),'Faults data'!L1499,".")</f>
        <v>.</v>
      </c>
      <c r="I1499" s="224">
        <f>IF('Faults data'!S1499=Lists!$F$11,0,1)</f>
        <v>1</v>
      </c>
      <c r="J1499" s="240" t="str">
        <f t="shared" si="188"/>
        <v>.</v>
      </c>
      <c r="K1499" s="241"/>
      <c r="L1499" s="230" t="str">
        <f t="shared" si="189"/>
        <v>.</v>
      </c>
      <c r="M1499" s="231" t="str">
        <f t="shared" si="190"/>
        <v>.</v>
      </c>
      <c r="N1499" s="231" t="str">
        <f t="shared" si="191"/>
        <v>.</v>
      </c>
      <c r="O1499" s="231" t="str">
        <f t="shared" si="192"/>
        <v>.</v>
      </c>
      <c r="P1499" s="232" t="str">
        <f t="shared" si="194"/>
        <v>.</v>
      </c>
      <c r="Q1499" s="233" t="str">
        <f t="shared" si="195"/>
        <v>.</v>
      </c>
      <c r="R1499" s="140"/>
      <c r="S1499" s="140"/>
      <c r="T1499" s="140"/>
      <c r="U1499" s="140"/>
      <c r="V1499" s="140"/>
      <c r="W1499" s="140"/>
      <c r="X1499" s="140"/>
      <c r="Y1499" s="140"/>
      <c r="Z1499" s="140"/>
      <c r="AA1499" s="140"/>
      <c r="AB1499" s="140"/>
      <c r="AC1499" s="140"/>
      <c r="AD1499" s="140"/>
      <c r="AE1499" s="140"/>
      <c r="AF1499" s="140"/>
      <c r="AG1499" s="140"/>
      <c r="AH1499" s="140"/>
      <c r="AI1499" s="140"/>
      <c r="AJ1499" s="140"/>
      <c r="AK1499" s="140"/>
      <c r="AL1499" s="140"/>
      <c r="AM1499" s="140"/>
      <c r="AN1499" s="140"/>
      <c r="AO1499" s="140"/>
      <c r="AP1499" s="140"/>
      <c r="AQ1499" s="140"/>
      <c r="AR1499" s="140"/>
      <c r="AS1499" s="140"/>
      <c r="AT1499" s="140"/>
      <c r="AU1499" s="140"/>
      <c r="AV1499" s="140"/>
      <c r="AW1499" s="140"/>
      <c r="AX1499" s="140"/>
      <c r="AY1499" s="140"/>
      <c r="AZ1499" s="140"/>
      <c r="BA1499" s="140"/>
      <c r="BB1499" s="140"/>
      <c r="BC1499" s="140"/>
      <c r="BD1499" s="140"/>
      <c r="BE1499" s="140"/>
    </row>
    <row r="1500" spans="1:57" outlineLevel="1" x14ac:dyDescent="0.2">
      <c r="A1500" s="234">
        <f>'Faults data'!A1500</f>
        <v>1483</v>
      </c>
      <c r="B1500" s="320">
        <f>'Faults data'!B1500</f>
        <v>0</v>
      </c>
      <c r="C1500" s="223">
        <f>IFERROR(MATCH('Faults data'!F1500,Lists!$C$11:$C$14,0),0)</f>
        <v>0</v>
      </c>
      <c r="D1500" s="216">
        <f>VALUE('Faults data'!I1500)</f>
        <v>0</v>
      </c>
      <c r="E1500" s="224">
        <f t="shared" si="193"/>
        <v>0</v>
      </c>
      <c r="F1500" s="224">
        <f>'Faults data'!M1500</f>
        <v>0</v>
      </c>
      <c r="G1500" s="224" t="str">
        <f>IF('Faults data'!N1500=$G$17,$G$17,".")</f>
        <v>.</v>
      </c>
      <c r="H1500" s="224" t="str">
        <f>IF(ISNUMBER('Faults data'!L1500),'Faults data'!L1500,".")</f>
        <v>.</v>
      </c>
      <c r="I1500" s="224">
        <f>IF('Faults data'!S1500=Lists!$F$11,0,1)</f>
        <v>1</v>
      </c>
      <c r="J1500" s="240" t="str">
        <f t="shared" si="188"/>
        <v>.</v>
      </c>
      <c r="K1500" s="241"/>
      <c r="L1500" s="230" t="str">
        <f t="shared" si="189"/>
        <v>.</v>
      </c>
      <c r="M1500" s="231" t="str">
        <f t="shared" si="190"/>
        <v>.</v>
      </c>
      <c r="N1500" s="231" t="str">
        <f t="shared" si="191"/>
        <v>.</v>
      </c>
      <c r="O1500" s="231" t="str">
        <f t="shared" si="192"/>
        <v>.</v>
      </c>
      <c r="P1500" s="232" t="str">
        <f t="shared" si="194"/>
        <v>.</v>
      </c>
      <c r="Q1500" s="233" t="str">
        <f t="shared" si="195"/>
        <v>.</v>
      </c>
      <c r="R1500" s="140"/>
      <c r="S1500" s="140"/>
      <c r="T1500" s="140"/>
      <c r="U1500" s="140"/>
      <c r="V1500" s="140"/>
      <c r="W1500" s="140"/>
      <c r="X1500" s="140"/>
      <c r="Y1500" s="140"/>
      <c r="Z1500" s="140"/>
      <c r="AA1500" s="140"/>
      <c r="AB1500" s="140"/>
      <c r="AC1500" s="140"/>
      <c r="AD1500" s="140"/>
      <c r="AE1500" s="140"/>
      <c r="AF1500" s="140"/>
      <c r="AG1500" s="140"/>
      <c r="AH1500" s="140"/>
      <c r="AI1500" s="140"/>
      <c r="AJ1500" s="140"/>
      <c r="AK1500" s="140"/>
      <c r="AL1500" s="140"/>
      <c r="AM1500" s="140"/>
      <c r="AN1500" s="140"/>
      <c r="AO1500" s="140"/>
      <c r="AP1500" s="140"/>
      <c r="AQ1500" s="140"/>
      <c r="AR1500" s="140"/>
      <c r="AS1500" s="140"/>
      <c r="AT1500" s="140"/>
      <c r="AU1500" s="140"/>
      <c r="AV1500" s="140"/>
      <c r="AW1500" s="140"/>
      <c r="AX1500" s="140"/>
      <c r="AY1500" s="140"/>
      <c r="AZ1500" s="140"/>
      <c r="BA1500" s="140"/>
      <c r="BB1500" s="140"/>
      <c r="BC1500" s="140"/>
      <c r="BD1500" s="140"/>
      <c r="BE1500" s="140"/>
    </row>
    <row r="1501" spans="1:57" outlineLevel="1" x14ac:dyDescent="0.2">
      <c r="A1501" s="234">
        <f>'Faults data'!A1501</f>
        <v>1484</v>
      </c>
      <c r="B1501" s="320">
        <f>'Faults data'!B1501</f>
        <v>0</v>
      </c>
      <c r="C1501" s="223">
        <f>IFERROR(MATCH('Faults data'!F1501,Lists!$C$11:$C$14,0),0)</f>
        <v>0</v>
      </c>
      <c r="D1501" s="216">
        <f>VALUE('Faults data'!I1501)</f>
        <v>0</v>
      </c>
      <c r="E1501" s="224">
        <f t="shared" si="193"/>
        <v>0</v>
      </c>
      <c r="F1501" s="224">
        <f>'Faults data'!M1501</f>
        <v>0</v>
      </c>
      <c r="G1501" s="224" t="str">
        <f>IF('Faults data'!N1501=$G$17,$G$17,".")</f>
        <v>.</v>
      </c>
      <c r="H1501" s="224" t="str">
        <f>IF(ISNUMBER('Faults data'!L1501),'Faults data'!L1501,".")</f>
        <v>.</v>
      </c>
      <c r="I1501" s="224">
        <f>IF('Faults data'!S1501=Lists!$F$11,0,1)</f>
        <v>1</v>
      </c>
      <c r="J1501" s="240" t="str">
        <f t="shared" si="188"/>
        <v>.</v>
      </c>
      <c r="K1501" s="241"/>
      <c r="L1501" s="230" t="str">
        <f t="shared" si="189"/>
        <v>.</v>
      </c>
      <c r="M1501" s="231" t="str">
        <f t="shared" si="190"/>
        <v>.</v>
      </c>
      <c r="N1501" s="231" t="str">
        <f t="shared" si="191"/>
        <v>.</v>
      </c>
      <c r="O1501" s="231" t="str">
        <f t="shared" si="192"/>
        <v>.</v>
      </c>
      <c r="P1501" s="232" t="str">
        <f t="shared" si="194"/>
        <v>.</v>
      </c>
      <c r="Q1501" s="233" t="str">
        <f t="shared" si="195"/>
        <v>.</v>
      </c>
      <c r="R1501" s="140"/>
      <c r="S1501" s="140"/>
      <c r="T1501" s="140"/>
      <c r="U1501" s="140"/>
      <c r="V1501" s="140"/>
      <c r="W1501" s="140"/>
      <c r="X1501" s="140"/>
      <c r="Y1501" s="140"/>
      <c r="Z1501" s="140"/>
      <c r="AA1501" s="140"/>
      <c r="AB1501" s="140"/>
      <c r="AC1501" s="140"/>
      <c r="AD1501" s="140"/>
      <c r="AE1501" s="140"/>
      <c r="AF1501" s="140"/>
      <c r="AG1501" s="140"/>
      <c r="AH1501" s="140"/>
      <c r="AI1501" s="140"/>
      <c r="AJ1501" s="140"/>
      <c r="AK1501" s="140"/>
      <c r="AL1501" s="140"/>
      <c r="AM1501" s="140"/>
      <c r="AN1501" s="140"/>
      <c r="AO1501" s="140"/>
      <c r="AP1501" s="140"/>
      <c r="AQ1501" s="140"/>
      <c r="AR1501" s="140"/>
      <c r="AS1501" s="140"/>
      <c r="AT1501" s="140"/>
      <c r="AU1501" s="140"/>
      <c r="AV1501" s="140"/>
      <c r="AW1501" s="140"/>
      <c r="AX1501" s="140"/>
      <c r="AY1501" s="140"/>
      <c r="AZ1501" s="140"/>
      <c r="BA1501" s="140"/>
      <c r="BB1501" s="140"/>
      <c r="BC1501" s="140"/>
      <c r="BD1501" s="140"/>
      <c r="BE1501" s="140"/>
    </row>
    <row r="1502" spans="1:57" outlineLevel="1" x14ac:dyDescent="0.2">
      <c r="A1502" s="234">
        <f>'Faults data'!A1502</f>
        <v>1485</v>
      </c>
      <c r="B1502" s="320">
        <f>'Faults data'!B1502</f>
        <v>0</v>
      </c>
      <c r="C1502" s="223">
        <f>IFERROR(MATCH('Faults data'!F1502,Lists!$C$11:$C$14,0),0)</f>
        <v>0</v>
      </c>
      <c r="D1502" s="216">
        <f>VALUE('Faults data'!I1502)</f>
        <v>0</v>
      </c>
      <c r="E1502" s="224">
        <f t="shared" si="193"/>
        <v>0</v>
      </c>
      <c r="F1502" s="224">
        <f>'Faults data'!M1502</f>
        <v>0</v>
      </c>
      <c r="G1502" s="224" t="str">
        <f>IF('Faults data'!N1502=$G$17,$G$17,".")</f>
        <v>.</v>
      </c>
      <c r="H1502" s="224" t="str">
        <f>IF(ISNUMBER('Faults data'!L1502),'Faults data'!L1502,".")</f>
        <v>.</v>
      </c>
      <c r="I1502" s="224">
        <f>IF('Faults data'!S1502=Lists!$F$11,0,1)</f>
        <v>1</v>
      </c>
      <c r="J1502" s="240" t="str">
        <f t="shared" si="188"/>
        <v>.</v>
      </c>
      <c r="K1502" s="241"/>
      <c r="L1502" s="230" t="str">
        <f t="shared" si="189"/>
        <v>.</v>
      </c>
      <c r="M1502" s="231" t="str">
        <f t="shared" si="190"/>
        <v>.</v>
      </c>
      <c r="N1502" s="231" t="str">
        <f t="shared" si="191"/>
        <v>.</v>
      </c>
      <c r="O1502" s="231" t="str">
        <f t="shared" si="192"/>
        <v>.</v>
      </c>
      <c r="P1502" s="232" t="str">
        <f t="shared" si="194"/>
        <v>.</v>
      </c>
      <c r="Q1502" s="233" t="str">
        <f t="shared" si="195"/>
        <v>.</v>
      </c>
      <c r="R1502" s="140"/>
      <c r="S1502" s="140"/>
      <c r="T1502" s="140"/>
      <c r="U1502" s="140"/>
      <c r="V1502" s="140"/>
      <c r="W1502" s="140"/>
      <c r="X1502" s="140"/>
      <c r="Y1502" s="140"/>
      <c r="Z1502" s="140"/>
      <c r="AA1502" s="140"/>
      <c r="AB1502" s="140"/>
      <c r="AC1502" s="140"/>
      <c r="AD1502" s="140"/>
      <c r="AE1502" s="140"/>
      <c r="AF1502" s="140"/>
      <c r="AG1502" s="140"/>
      <c r="AH1502" s="140"/>
      <c r="AI1502" s="140"/>
      <c r="AJ1502" s="140"/>
      <c r="AK1502" s="140"/>
      <c r="AL1502" s="140"/>
      <c r="AM1502" s="140"/>
      <c r="AN1502" s="140"/>
      <c r="AO1502" s="140"/>
      <c r="AP1502" s="140"/>
      <c r="AQ1502" s="140"/>
      <c r="AR1502" s="140"/>
      <c r="AS1502" s="140"/>
      <c r="AT1502" s="140"/>
      <c r="AU1502" s="140"/>
      <c r="AV1502" s="140"/>
      <c r="AW1502" s="140"/>
      <c r="AX1502" s="140"/>
      <c r="AY1502" s="140"/>
      <c r="AZ1502" s="140"/>
      <c r="BA1502" s="140"/>
      <c r="BB1502" s="140"/>
      <c r="BC1502" s="140"/>
      <c r="BD1502" s="140"/>
      <c r="BE1502" s="140"/>
    </row>
    <row r="1503" spans="1:57" outlineLevel="1" x14ac:dyDescent="0.2">
      <c r="A1503" s="234">
        <f>'Faults data'!A1503</f>
        <v>1486</v>
      </c>
      <c r="B1503" s="320">
        <f>'Faults data'!B1503</f>
        <v>0</v>
      </c>
      <c r="C1503" s="223">
        <f>IFERROR(MATCH('Faults data'!F1503,Lists!$C$11:$C$14,0),0)</f>
        <v>0</v>
      </c>
      <c r="D1503" s="216">
        <f>VALUE('Faults data'!I1503)</f>
        <v>0</v>
      </c>
      <c r="E1503" s="224">
        <f t="shared" si="193"/>
        <v>0</v>
      </c>
      <c r="F1503" s="224">
        <f>'Faults data'!M1503</f>
        <v>0</v>
      </c>
      <c r="G1503" s="224" t="str">
        <f>IF('Faults data'!N1503=$G$17,$G$17,".")</f>
        <v>.</v>
      </c>
      <c r="H1503" s="224" t="str">
        <f>IF(ISNUMBER('Faults data'!L1503),'Faults data'!L1503,".")</f>
        <v>.</v>
      </c>
      <c r="I1503" s="224">
        <f>IF('Faults data'!S1503=Lists!$F$11,0,1)</f>
        <v>1</v>
      </c>
      <c r="J1503" s="240" t="str">
        <f t="shared" si="188"/>
        <v>.</v>
      </c>
      <c r="K1503" s="241"/>
      <c r="L1503" s="230" t="str">
        <f t="shared" si="189"/>
        <v>.</v>
      </c>
      <c r="M1503" s="231" t="str">
        <f t="shared" si="190"/>
        <v>.</v>
      </c>
      <c r="N1503" s="231" t="str">
        <f t="shared" si="191"/>
        <v>.</v>
      </c>
      <c r="O1503" s="231" t="str">
        <f t="shared" si="192"/>
        <v>.</v>
      </c>
      <c r="P1503" s="232" t="str">
        <f t="shared" si="194"/>
        <v>.</v>
      </c>
      <c r="Q1503" s="233" t="str">
        <f t="shared" si="195"/>
        <v>.</v>
      </c>
      <c r="R1503" s="140"/>
      <c r="S1503" s="140"/>
      <c r="T1503" s="140"/>
      <c r="U1503" s="140"/>
      <c r="V1503" s="140"/>
      <c r="W1503" s="140"/>
      <c r="X1503" s="140"/>
      <c r="Y1503" s="140"/>
      <c r="Z1503" s="140"/>
      <c r="AA1503" s="140"/>
      <c r="AB1503" s="140"/>
      <c r="AC1503" s="140"/>
      <c r="AD1503" s="140"/>
      <c r="AE1503" s="140"/>
      <c r="AF1503" s="140"/>
      <c r="AG1503" s="140"/>
      <c r="AH1503" s="140"/>
      <c r="AI1503" s="140"/>
      <c r="AJ1503" s="140"/>
      <c r="AK1503" s="140"/>
      <c r="AL1503" s="140"/>
      <c r="AM1503" s="140"/>
      <c r="AN1503" s="140"/>
      <c r="AO1503" s="140"/>
      <c r="AP1503" s="140"/>
      <c r="AQ1503" s="140"/>
      <c r="AR1503" s="140"/>
      <c r="AS1503" s="140"/>
      <c r="AT1503" s="140"/>
      <c r="AU1503" s="140"/>
      <c r="AV1503" s="140"/>
      <c r="AW1503" s="140"/>
      <c r="AX1503" s="140"/>
      <c r="AY1503" s="140"/>
      <c r="AZ1503" s="140"/>
      <c r="BA1503" s="140"/>
      <c r="BB1503" s="140"/>
      <c r="BC1503" s="140"/>
      <c r="BD1503" s="140"/>
      <c r="BE1503" s="140"/>
    </row>
    <row r="1504" spans="1:57" outlineLevel="1" x14ac:dyDescent="0.2">
      <c r="A1504" s="234">
        <f>'Faults data'!A1504</f>
        <v>1487</v>
      </c>
      <c r="B1504" s="320">
        <f>'Faults data'!B1504</f>
        <v>0</v>
      </c>
      <c r="C1504" s="223">
        <f>IFERROR(MATCH('Faults data'!F1504,Lists!$C$11:$C$14,0),0)</f>
        <v>0</v>
      </c>
      <c r="D1504" s="216">
        <f>VALUE('Faults data'!I1504)</f>
        <v>0</v>
      </c>
      <c r="E1504" s="224">
        <f t="shared" si="193"/>
        <v>0</v>
      </c>
      <c r="F1504" s="224">
        <f>'Faults data'!M1504</f>
        <v>0</v>
      </c>
      <c r="G1504" s="224" t="str">
        <f>IF('Faults data'!N1504=$G$17,$G$17,".")</f>
        <v>.</v>
      </c>
      <c r="H1504" s="224" t="str">
        <f>IF(ISNUMBER('Faults data'!L1504),'Faults data'!L1504,".")</f>
        <v>.</v>
      </c>
      <c r="I1504" s="224">
        <f>IF('Faults data'!S1504=Lists!$F$11,0,1)</f>
        <v>1</v>
      </c>
      <c r="J1504" s="240" t="str">
        <f t="shared" si="188"/>
        <v>.</v>
      </c>
      <c r="K1504" s="241"/>
      <c r="L1504" s="230" t="str">
        <f t="shared" si="189"/>
        <v>.</v>
      </c>
      <c r="M1504" s="231" t="str">
        <f t="shared" si="190"/>
        <v>.</v>
      </c>
      <c r="N1504" s="231" t="str">
        <f t="shared" si="191"/>
        <v>.</v>
      </c>
      <c r="O1504" s="231" t="str">
        <f t="shared" si="192"/>
        <v>.</v>
      </c>
      <c r="P1504" s="232" t="str">
        <f t="shared" si="194"/>
        <v>.</v>
      </c>
      <c r="Q1504" s="233" t="str">
        <f t="shared" si="195"/>
        <v>.</v>
      </c>
      <c r="R1504" s="140"/>
      <c r="S1504" s="140"/>
      <c r="T1504" s="140"/>
      <c r="U1504" s="140"/>
      <c r="V1504" s="140"/>
      <c r="W1504" s="140"/>
      <c r="X1504" s="140"/>
      <c r="Y1504" s="140"/>
      <c r="Z1504" s="140"/>
      <c r="AA1504" s="140"/>
      <c r="AB1504" s="140"/>
      <c r="AC1504" s="140"/>
      <c r="AD1504" s="140"/>
      <c r="AE1504" s="140"/>
      <c r="AF1504" s="140"/>
      <c r="AG1504" s="140"/>
      <c r="AH1504" s="140"/>
      <c r="AI1504" s="140"/>
      <c r="AJ1504" s="140"/>
      <c r="AK1504" s="140"/>
      <c r="AL1504" s="140"/>
      <c r="AM1504" s="140"/>
      <c r="AN1504" s="140"/>
      <c r="AO1504" s="140"/>
      <c r="AP1504" s="140"/>
      <c r="AQ1504" s="140"/>
      <c r="AR1504" s="140"/>
      <c r="AS1504" s="140"/>
      <c r="AT1504" s="140"/>
      <c r="AU1504" s="140"/>
      <c r="AV1504" s="140"/>
      <c r="AW1504" s="140"/>
      <c r="AX1504" s="140"/>
      <c r="AY1504" s="140"/>
      <c r="AZ1504" s="140"/>
      <c r="BA1504" s="140"/>
      <c r="BB1504" s="140"/>
      <c r="BC1504" s="140"/>
      <c r="BD1504" s="140"/>
      <c r="BE1504" s="140"/>
    </row>
    <row r="1505" spans="1:57" outlineLevel="1" x14ac:dyDescent="0.2">
      <c r="A1505" s="234">
        <f>'Faults data'!A1505</f>
        <v>1488</v>
      </c>
      <c r="B1505" s="320">
        <f>'Faults data'!B1505</f>
        <v>0</v>
      </c>
      <c r="C1505" s="223">
        <f>IFERROR(MATCH('Faults data'!F1505,Lists!$C$11:$C$14,0),0)</f>
        <v>0</v>
      </c>
      <c r="D1505" s="216">
        <f>VALUE('Faults data'!I1505)</f>
        <v>0</v>
      </c>
      <c r="E1505" s="224">
        <f t="shared" si="193"/>
        <v>0</v>
      </c>
      <c r="F1505" s="224">
        <f>'Faults data'!M1505</f>
        <v>0</v>
      </c>
      <c r="G1505" s="224" t="str">
        <f>IF('Faults data'!N1505=$G$17,$G$17,".")</f>
        <v>.</v>
      </c>
      <c r="H1505" s="224" t="str">
        <f>IF(ISNUMBER('Faults data'!L1505),'Faults data'!L1505,".")</f>
        <v>.</v>
      </c>
      <c r="I1505" s="224">
        <f>IF('Faults data'!S1505=Lists!$F$11,0,1)</f>
        <v>1</v>
      </c>
      <c r="J1505" s="240" t="str">
        <f t="shared" si="188"/>
        <v>.</v>
      </c>
      <c r="K1505" s="241"/>
      <c r="L1505" s="230" t="str">
        <f t="shared" si="189"/>
        <v>.</v>
      </c>
      <c r="M1505" s="231" t="str">
        <f t="shared" si="190"/>
        <v>.</v>
      </c>
      <c r="N1505" s="231" t="str">
        <f t="shared" si="191"/>
        <v>.</v>
      </c>
      <c r="O1505" s="231" t="str">
        <f t="shared" si="192"/>
        <v>.</v>
      </c>
      <c r="P1505" s="232" t="str">
        <f t="shared" si="194"/>
        <v>.</v>
      </c>
      <c r="Q1505" s="233" t="str">
        <f t="shared" si="195"/>
        <v>.</v>
      </c>
      <c r="R1505" s="140"/>
      <c r="S1505" s="140"/>
      <c r="T1505" s="140"/>
      <c r="U1505" s="140"/>
      <c r="V1505" s="140"/>
      <c r="W1505" s="140"/>
      <c r="X1505" s="140"/>
      <c r="Y1505" s="140"/>
      <c r="Z1505" s="140"/>
      <c r="AA1505" s="140"/>
      <c r="AB1505" s="140"/>
      <c r="AC1505" s="140"/>
      <c r="AD1505" s="140"/>
      <c r="AE1505" s="140"/>
      <c r="AF1505" s="140"/>
      <c r="AG1505" s="140"/>
      <c r="AH1505" s="140"/>
      <c r="AI1505" s="140"/>
      <c r="AJ1505" s="140"/>
      <c r="AK1505" s="140"/>
      <c r="AL1505" s="140"/>
      <c r="AM1505" s="140"/>
      <c r="AN1505" s="140"/>
      <c r="AO1505" s="140"/>
      <c r="AP1505" s="140"/>
      <c r="AQ1505" s="140"/>
      <c r="AR1505" s="140"/>
      <c r="AS1505" s="140"/>
      <c r="AT1505" s="140"/>
      <c r="AU1505" s="140"/>
      <c r="AV1505" s="140"/>
      <c r="AW1505" s="140"/>
      <c r="AX1505" s="140"/>
      <c r="AY1505" s="140"/>
      <c r="AZ1505" s="140"/>
      <c r="BA1505" s="140"/>
      <c r="BB1505" s="140"/>
      <c r="BC1505" s="140"/>
      <c r="BD1505" s="140"/>
      <c r="BE1505" s="140"/>
    </row>
    <row r="1506" spans="1:57" outlineLevel="1" x14ac:dyDescent="0.2">
      <c r="A1506" s="234">
        <f>'Faults data'!A1506</f>
        <v>1489</v>
      </c>
      <c r="B1506" s="320">
        <f>'Faults data'!B1506</f>
        <v>0</v>
      </c>
      <c r="C1506" s="223">
        <f>IFERROR(MATCH('Faults data'!F1506,Lists!$C$11:$C$14,0),0)</f>
        <v>0</v>
      </c>
      <c r="D1506" s="216">
        <f>VALUE('Faults data'!I1506)</f>
        <v>0</v>
      </c>
      <c r="E1506" s="224">
        <f t="shared" si="193"/>
        <v>0</v>
      </c>
      <c r="F1506" s="224">
        <f>'Faults data'!M1506</f>
        <v>0</v>
      </c>
      <c r="G1506" s="224" t="str">
        <f>IF('Faults data'!N1506=$G$17,$G$17,".")</f>
        <v>.</v>
      </c>
      <c r="H1506" s="224" t="str">
        <f>IF(ISNUMBER('Faults data'!L1506),'Faults data'!L1506,".")</f>
        <v>.</v>
      </c>
      <c r="I1506" s="224">
        <f>IF('Faults data'!S1506=Lists!$F$11,0,1)</f>
        <v>1</v>
      </c>
      <c r="J1506" s="240" t="str">
        <f t="shared" si="188"/>
        <v>.</v>
      </c>
      <c r="K1506" s="241"/>
      <c r="L1506" s="230" t="str">
        <f t="shared" si="189"/>
        <v>.</v>
      </c>
      <c r="M1506" s="231" t="str">
        <f t="shared" si="190"/>
        <v>.</v>
      </c>
      <c r="N1506" s="231" t="str">
        <f t="shared" si="191"/>
        <v>.</v>
      </c>
      <c r="O1506" s="231" t="str">
        <f t="shared" si="192"/>
        <v>.</v>
      </c>
      <c r="P1506" s="232" t="str">
        <f t="shared" si="194"/>
        <v>.</v>
      </c>
      <c r="Q1506" s="233" t="str">
        <f t="shared" si="195"/>
        <v>.</v>
      </c>
      <c r="R1506" s="140"/>
      <c r="S1506" s="140"/>
      <c r="T1506" s="140"/>
      <c r="U1506" s="140"/>
      <c r="V1506" s="140"/>
      <c r="W1506" s="140"/>
      <c r="X1506" s="140"/>
      <c r="Y1506" s="140"/>
      <c r="Z1506" s="140"/>
      <c r="AA1506" s="140"/>
      <c r="AB1506" s="140"/>
      <c r="AC1506" s="140"/>
      <c r="AD1506" s="140"/>
      <c r="AE1506" s="140"/>
      <c r="AF1506" s="140"/>
      <c r="AG1506" s="140"/>
      <c r="AH1506" s="140"/>
      <c r="AI1506" s="140"/>
      <c r="AJ1506" s="140"/>
      <c r="AK1506" s="140"/>
      <c r="AL1506" s="140"/>
      <c r="AM1506" s="140"/>
      <c r="AN1506" s="140"/>
      <c r="AO1506" s="140"/>
      <c r="AP1506" s="140"/>
      <c r="AQ1506" s="140"/>
      <c r="AR1506" s="140"/>
      <c r="AS1506" s="140"/>
      <c r="AT1506" s="140"/>
      <c r="AU1506" s="140"/>
      <c r="AV1506" s="140"/>
      <c r="AW1506" s="140"/>
      <c r="AX1506" s="140"/>
      <c r="AY1506" s="140"/>
      <c r="AZ1506" s="140"/>
      <c r="BA1506" s="140"/>
      <c r="BB1506" s="140"/>
      <c r="BC1506" s="140"/>
      <c r="BD1506" s="140"/>
      <c r="BE1506" s="140"/>
    </row>
    <row r="1507" spans="1:57" outlineLevel="1" x14ac:dyDescent="0.2">
      <c r="A1507" s="234">
        <f>'Faults data'!A1507</f>
        <v>1490</v>
      </c>
      <c r="B1507" s="320">
        <f>'Faults data'!B1507</f>
        <v>0</v>
      </c>
      <c r="C1507" s="223">
        <f>IFERROR(MATCH('Faults data'!F1507,Lists!$C$11:$C$14,0),0)</f>
        <v>0</v>
      </c>
      <c r="D1507" s="216">
        <f>VALUE('Faults data'!I1507)</f>
        <v>0</v>
      </c>
      <c r="E1507" s="224">
        <f t="shared" si="193"/>
        <v>0</v>
      </c>
      <c r="F1507" s="224">
        <f>'Faults data'!M1507</f>
        <v>0</v>
      </c>
      <c r="G1507" s="224" t="str">
        <f>IF('Faults data'!N1507=$G$17,$G$17,".")</f>
        <v>.</v>
      </c>
      <c r="H1507" s="224" t="str">
        <f>IF(ISNUMBER('Faults data'!L1507),'Faults data'!L1507,".")</f>
        <v>.</v>
      </c>
      <c r="I1507" s="224">
        <f>IF('Faults data'!S1507=Lists!$F$11,0,1)</f>
        <v>1</v>
      </c>
      <c r="J1507" s="240" t="str">
        <f t="shared" si="188"/>
        <v>.</v>
      </c>
      <c r="K1507" s="241"/>
      <c r="L1507" s="230" t="str">
        <f t="shared" si="189"/>
        <v>.</v>
      </c>
      <c r="M1507" s="231" t="str">
        <f t="shared" si="190"/>
        <v>.</v>
      </c>
      <c r="N1507" s="231" t="str">
        <f t="shared" si="191"/>
        <v>.</v>
      </c>
      <c r="O1507" s="231" t="str">
        <f t="shared" si="192"/>
        <v>.</v>
      </c>
      <c r="P1507" s="232" t="str">
        <f t="shared" si="194"/>
        <v>.</v>
      </c>
      <c r="Q1507" s="233" t="str">
        <f t="shared" si="195"/>
        <v>.</v>
      </c>
      <c r="R1507" s="140"/>
      <c r="S1507" s="140"/>
      <c r="T1507" s="140"/>
      <c r="U1507" s="140"/>
      <c r="V1507" s="140"/>
      <c r="W1507" s="140"/>
      <c r="X1507" s="140"/>
      <c r="Y1507" s="140"/>
      <c r="Z1507" s="140"/>
      <c r="AA1507" s="140"/>
      <c r="AB1507" s="140"/>
      <c r="AC1507" s="140"/>
      <c r="AD1507" s="140"/>
      <c r="AE1507" s="140"/>
      <c r="AF1507" s="140"/>
      <c r="AG1507" s="140"/>
      <c r="AH1507" s="140"/>
      <c r="AI1507" s="140"/>
      <c r="AJ1507" s="140"/>
      <c r="AK1507" s="140"/>
      <c r="AL1507" s="140"/>
      <c r="AM1507" s="140"/>
      <c r="AN1507" s="140"/>
      <c r="AO1507" s="140"/>
      <c r="AP1507" s="140"/>
      <c r="AQ1507" s="140"/>
      <c r="AR1507" s="140"/>
      <c r="AS1507" s="140"/>
      <c r="AT1507" s="140"/>
      <c r="AU1507" s="140"/>
      <c r="AV1507" s="140"/>
      <c r="AW1507" s="140"/>
      <c r="AX1507" s="140"/>
      <c r="AY1507" s="140"/>
      <c r="AZ1507" s="140"/>
      <c r="BA1507" s="140"/>
      <c r="BB1507" s="140"/>
      <c r="BC1507" s="140"/>
      <c r="BD1507" s="140"/>
      <c r="BE1507" s="140"/>
    </row>
    <row r="1508" spans="1:57" outlineLevel="1" x14ac:dyDescent="0.2">
      <c r="A1508" s="234">
        <f>'Faults data'!A1508</f>
        <v>1491</v>
      </c>
      <c r="B1508" s="320">
        <f>'Faults data'!B1508</f>
        <v>0</v>
      </c>
      <c r="C1508" s="223">
        <f>IFERROR(MATCH('Faults data'!F1508,Lists!$C$11:$C$14,0),0)</f>
        <v>0</v>
      </c>
      <c r="D1508" s="216">
        <f>VALUE('Faults data'!I1508)</f>
        <v>0</v>
      </c>
      <c r="E1508" s="224">
        <f t="shared" si="193"/>
        <v>0</v>
      </c>
      <c r="F1508" s="224">
        <f>'Faults data'!M1508</f>
        <v>0</v>
      </c>
      <c r="G1508" s="224" t="str">
        <f>IF('Faults data'!N1508=$G$17,$G$17,".")</f>
        <v>.</v>
      </c>
      <c r="H1508" s="224" t="str">
        <f>IF(ISNUMBER('Faults data'!L1508),'Faults data'!L1508,".")</f>
        <v>.</v>
      </c>
      <c r="I1508" s="224">
        <f>IF('Faults data'!S1508=Lists!$F$11,0,1)</f>
        <v>1</v>
      </c>
      <c r="J1508" s="240" t="str">
        <f t="shared" si="188"/>
        <v>.</v>
      </c>
      <c r="K1508" s="241"/>
      <c r="L1508" s="230" t="str">
        <f t="shared" si="189"/>
        <v>.</v>
      </c>
      <c r="M1508" s="231" t="str">
        <f t="shared" si="190"/>
        <v>.</v>
      </c>
      <c r="N1508" s="231" t="str">
        <f t="shared" si="191"/>
        <v>.</v>
      </c>
      <c r="O1508" s="231" t="str">
        <f t="shared" si="192"/>
        <v>.</v>
      </c>
      <c r="P1508" s="232" t="str">
        <f t="shared" si="194"/>
        <v>.</v>
      </c>
      <c r="Q1508" s="233" t="str">
        <f t="shared" si="195"/>
        <v>.</v>
      </c>
      <c r="R1508" s="140"/>
      <c r="S1508" s="140"/>
      <c r="T1508" s="140"/>
      <c r="U1508" s="140"/>
      <c r="V1508" s="140"/>
      <c r="W1508" s="140"/>
      <c r="X1508" s="140"/>
      <c r="Y1508" s="140"/>
      <c r="Z1508" s="140"/>
      <c r="AA1508" s="140"/>
      <c r="AB1508" s="140"/>
      <c r="AC1508" s="140"/>
      <c r="AD1508" s="140"/>
      <c r="AE1508" s="140"/>
      <c r="AF1508" s="140"/>
      <c r="AG1508" s="140"/>
      <c r="AH1508" s="140"/>
      <c r="AI1508" s="140"/>
      <c r="AJ1508" s="140"/>
      <c r="AK1508" s="140"/>
      <c r="AL1508" s="140"/>
      <c r="AM1508" s="140"/>
      <c r="AN1508" s="140"/>
      <c r="AO1508" s="140"/>
      <c r="AP1508" s="140"/>
      <c r="AQ1508" s="140"/>
      <c r="AR1508" s="140"/>
      <c r="AS1508" s="140"/>
      <c r="AT1508" s="140"/>
      <c r="AU1508" s="140"/>
      <c r="AV1508" s="140"/>
      <c r="AW1508" s="140"/>
      <c r="AX1508" s="140"/>
      <c r="AY1508" s="140"/>
      <c r="AZ1508" s="140"/>
      <c r="BA1508" s="140"/>
      <c r="BB1508" s="140"/>
      <c r="BC1508" s="140"/>
      <c r="BD1508" s="140"/>
      <c r="BE1508" s="140"/>
    </row>
    <row r="1509" spans="1:57" outlineLevel="1" x14ac:dyDescent="0.2">
      <c r="A1509" s="234">
        <f>'Faults data'!A1509</f>
        <v>1492</v>
      </c>
      <c r="B1509" s="320">
        <f>'Faults data'!B1509</f>
        <v>0</v>
      </c>
      <c r="C1509" s="223">
        <f>IFERROR(MATCH('Faults data'!F1509,Lists!$C$11:$C$14,0),0)</f>
        <v>0</v>
      </c>
      <c r="D1509" s="216">
        <f>VALUE('Faults data'!I1509)</f>
        <v>0</v>
      </c>
      <c r="E1509" s="224">
        <f t="shared" si="193"/>
        <v>0</v>
      </c>
      <c r="F1509" s="224">
        <f>'Faults data'!M1509</f>
        <v>0</v>
      </c>
      <c r="G1509" s="224" t="str">
        <f>IF('Faults data'!N1509=$G$17,$G$17,".")</f>
        <v>.</v>
      </c>
      <c r="H1509" s="224" t="str">
        <f>IF(ISNUMBER('Faults data'!L1509),'Faults data'!L1509,".")</f>
        <v>.</v>
      </c>
      <c r="I1509" s="224">
        <f>IF('Faults data'!S1509=Lists!$F$11,0,1)</f>
        <v>1</v>
      </c>
      <c r="J1509" s="240" t="str">
        <f t="shared" si="188"/>
        <v>.</v>
      </c>
      <c r="K1509" s="241"/>
      <c r="L1509" s="230" t="str">
        <f t="shared" si="189"/>
        <v>.</v>
      </c>
      <c r="M1509" s="231" t="str">
        <f t="shared" si="190"/>
        <v>.</v>
      </c>
      <c r="N1509" s="231" t="str">
        <f t="shared" si="191"/>
        <v>.</v>
      </c>
      <c r="O1509" s="231" t="str">
        <f t="shared" si="192"/>
        <v>.</v>
      </c>
      <c r="P1509" s="232" t="str">
        <f t="shared" si="194"/>
        <v>.</v>
      </c>
      <c r="Q1509" s="233" t="str">
        <f t="shared" si="195"/>
        <v>.</v>
      </c>
      <c r="R1509" s="140"/>
      <c r="S1509" s="140"/>
      <c r="T1509" s="140"/>
      <c r="U1509" s="140"/>
      <c r="V1509" s="140"/>
      <c r="W1509" s="140"/>
      <c r="X1509" s="140"/>
      <c r="Y1509" s="140"/>
      <c r="Z1509" s="140"/>
      <c r="AA1509" s="140"/>
      <c r="AB1509" s="140"/>
      <c r="AC1509" s="140"/>
      <c r="AD1509" s="140"/>
      <c r="AE1509" s="140"/>
      <c r="AF1509" s="140"/>
      <c r="AG1509" s="140"/>
      <c r="AH1509" s="140"/>
      <c r="AI1509" s="140"/>
      <c r="AJ1509" s="140"/>
      <c r="AK1509" s="140"/>
      <c r="AL1509" s="140"/>
      <c r="AM1509" s="140"/>
      <c r="AN1509" s="140"/>
      <c r="AO1509" s="140"/>
      <c r="AP1509" s="140"/>
      <c r="AQ1509" s="140"/>
      <c r="AR1509" s="140"/>
      <c r="AS1509" s="140"/>
      <c r="AT1509" s="140"/>
      <c r="AU1509" s="140"/>
      <c r="AV1509" s="140"/>
      <c r="AW1509" s="140"/>
      <c r="AX1509" s="140"/>
      <c r="AY1509" s="140"/>
      <c r="AZ1509" s="140"/>
      <c r="BA1509" s="140"/>
      <c r="BB1509" s="140"/>
      <c r="BC1509" s="140"/>
      <c r="BD1509" s="140"/>
      <c r="BE1509" s="140"/>
    </row>
    <row r="1510" spans="1:57" outlineLevel="1" x14ac:dyDescent="0.2">
      <c r="A1510" s="234">
        <f>'Faults data'!A1510</f>
        <v>1493</v>
      </c>
      <c r="B1510" s="320">
        <f>'Faults data'!B1510</f>
        <v>0</v>
      </c>
      <c r="C1510" s="223">
        <f>IFERROR(MATCH('Faults data'!F1510,Lists!$C$11:$C$14,0),0)</f>
        <v>0</v>
      </c>
      <c r="D1510" s="216">
        <f>VALUE('Faults data'!I1510)</f>
        <v>0</v>
      </c>
      <c r="E1510" s="224">
        <f t="shared" si="193"/>
        <v>0</v>
      </c>
      <c r="F1510" s="224">
        <f>'Faults data'!M1510</f>
        <v>0</v>
      </c>
      <c r="G1510" s="224" t="str">
        <f>IF('Faults data'!N1510=$G$17,$G$17,".")</f>
        <v>.</v>
      </c>
      <c r="H1510" s="224" t="str">
        <f>IF(ISNUMBER('Faults data'!L1510),'Faults data'!L1510,".")</f>
        <v>.</v>
      </c>
      <c r="I1510" s="224">
        <f>IF('Faults data'!S1510=Lists!$F$11,0,1)</f>
        <v>1</v>
      </c>
      <c r="J1510" s="240" t="str">
        <f t="shared" si="188"/>
        <v>.</v>
      </c>
      <c r="K1510" s="241"/>
      <c r="L1510" s="230" t="str">
        <f t="shared" si="189"/>
        <v>.</v>
      </c>
      <c r="M1510" s="231" t="str">
        <f t="shared" si="190"/>
        <v>.</v>
      </c>
      <c r="N1510" s="231" t="str">
        <f t="shared" si="191"/>
        <v>.</v>
      </c>
      <c r="O1510" s="231" t="str">
        <f t="shared" si="192"/>
        <v>.</v>
      </c>
      <c r="P1510" s="232" t="str">
        <f t="shared" si="194"/>
        <v>.</v>
      </c>
      <c r="Q1510" s="233" t="str">
        <f t="shared" si="195"/>
        <v>.</v>
      </c>
      <c r="R1510" s="140"/>
      <c r="S1510" s="140"/>
      <c r="T1510" s="140"/>
      <c r="U1510" s="140"/>
      <c r="V1510" s="140"/>
      <c r="W1510" s="140"/>
      <c r="X1510" s="140"/>
      <c r="Y1510" s="140"/>
      <c r="Z1510" s="140"/>
      <c r="AA1510" s="140"/>
      <c r="AB1510" s="140"/>
      <c r="AC1510" s="140"/>
      <c r="AD1510" s="140"/>
      <c r="AE1510" s="140"/>
      <c r="AF1510" s="140"/>
      <c r="AG1510" s="140"/>
      <c r="AH1510" s="140"/>
      <c r="AI1510" s="140"/>
      <c r="AJ1510" s="140"/>
      <c r="AK1510" s="140"/>
      <c r="AL1510" s="140"/>
      <c r="AM1510" s="140"/>
      <c r="AN1510" s="140"/>
      <c r="AO1510" s="140"/>
      <c r="AP1510" s="140"/>
      <c r="AQ1510" s="140"/>
      <c r="AR1510" s="140"/>
      <c r="AS1510" s="140"/>
      <c r="AT1510" s="140"/>
      <c r="AU1510" s="140"/>
      <c r="AV1510" s="140"/>
      <c r="AW1510" s="140"/>
      <c r="AX1510" s="140"/>
      <c r="AY1510" s="140"/>
      <c r="AZ1510" s="140"/>
      <c r="BA1510" s="140"/>
      <c r="BB1510" s="140"/>
      <c r="BC1510" s="140"/>
      <c r="BD1510" s="140"/>
      <c r="BE1510" s="140"/>
    </row>
    <row r="1511" spans="1:57" outlineLevel="1" x14ac:dyDescent="0.2">
      <c r="A1511" s="234">
        <f>'Faults data'!A1511</f>
        <v>1494</v>
      </c>
      <c r="B1511" s="320">
        <f>'Faults data'!B1511</f>
        <v>0</v>
      </c>
      <c r="C1511" s="223">
        <f>IFERROR(MATCH('Faults data'!F1511,Lists!$C$11:$C$14,0),0)</f>
        <v>0</v>
      </c>
      <c r="D1511" s="216">
        <f>VALUE('Faults data'!I1511)</f>
        <v>0</v>
      </c>
      <c r="E1511" s="224">
        <f t="shared" si="193"/>
        <v>0</v>
      </c>
      <c r="F1511" s="224">
        <f>'Faults data'!M1511</f>
        <v>0</v>
      </c>
      <c r="G1511" s="224" t="str">
        <f>IF('Faults data'!N1511=$G$17,$G$17,".")</f>
        <v>.</v>
      </c>
      <c r="H1511" s="224" t="str">
        <f>IF(ISNUMBER('Faults data'!L1511),'Faults data'!L1511,".")</f>
        <v>.</v>
      </c>
      <c r="I1511" s="224">
        <f>IF('Faults data'!S1511=Lists!$F$11,0,1)</f>
        <v>1</v>
      </c>
      <c r="J1511" s="240" t="str">
        <f t="shared" si="188"/>
        <v>.</v>
      </c>
      <c r="K1511" s="241"/>
      <c r="L1511" s="230" t="str">
        <f t="shared" si="189"/>
        <v>.</v>
      </c>
      <c r="M1511" s="231" t="str">
        <f t="shared" si="190"/>
        <v>.</v>
      </c>
      <c r="N1511" s="231" t="str">
        <f t="shared" si="191"/>
        <v>.</v>
      </c>
      <c r="O1511" s="231" t="str">
        <f t="shared" si="192"/>
        <v>.</v>
      </c>
      <c r="P1511" s="232" t="str">
        <f t="shared" si="194"/>
        <v>.</v>
      </c>
      <c r="Q1511" s="233" t="str">
        <f t="shared" si="195"/>
        <v>.</v>
      </c>
      <c r="R1511" s="140"/>
      <c r="S1511" s="140"/>
      <c r="T1511" s="140"/>
      <c r="U1511" s="140"/>
      <c r="V1511" s="140"/>
      <c r="W1511" s="140"/>
      <c r="X1511" s="140"/>
      <c r="Y1511" s="140"/>
      <c r="Z1511" s="140"/>
      <c r="AA1511" s="140"/>
      <c r="AB1511" s="140"/>
      <c r="AC1511" s="140"/>
      <c r="AD1511" s="140"/>
      <c r="AE1511" s="140"/>
      <c r="AF1511" s="140"/>
      <c r="AG1511" s="140"/>
      <c r="AH1511" s="140"/>
      <c r="AI1511" s="140"/>
      <c r="AJ1511" s="140"/>
      <c r="AK1511" s="140"/>
      <c r="AL1511" s="140"/>
      <c r="AM1511" s="140"/>
      <c r="AN1511" s="140"/>
      <c r="AO1511" s="140"/>
      <c r="AP1511" s="140"/>
      <c r="AQ1511" s="140"/>
      <c r="AR1511" s="140"/>
      <c r="AS1511" s="140"/>
      <c r="AT1511" s="140"/>
      <c r="AU1511" s="140"/>
      <c r="AV1511" s="140"/>
      <c r="AW1511" s="140"/>
      <c r="AX1511" s="140"/>
      <c r="AY1511" s="140"/>
      <c r="AZ1511" s="140"/>
      <c r="BA1511" s="140"/>
      <c r="BB1511" s="140"/>
      <c r="BC1511" s="140"/>
      <c r="BD1511" s="140"/>
      <c r="BE1511" s="140"/>
    </row>
    <row r="1512" spans="1:57" outlineLevel="1" x14ac:dyDescent="0.2">
      <c r="A1512" s="234">
        <f>'Faults data'!A1512</f>
        <v>1495</v>
      </c>
      <c r="B1512" s="320">
        <f>'Faults data'!B1512</f>
        <v>0</v>
      </c>
      <c r="C1512" s="223">
        <f>IFERROR(MATCH('Faults data'!F1512,Lists!$C$11:$C$14,0),0)</f>
        <v>0</v>
      </c>
      <c r="D1512" s="216">
        <f>VALUE('Faults data'!I1512)</f>
        <v>0</v>
      </c>
      <c r="E1512" s="224">
        <f t="shared" si="193"/>
        <v>0</v>
      </c>
      <c r="F1512" s="224">
        <f>'Faults data'!M1512</f>
        <v>0</v>
      </c>
      <c r="G1512" s="224" t="str">
        <f>IF('Faults data'!N1512=$G$17,$G$17,".")</f>
        <v>.</v>
      </c>
      <c r="H1512" s="224" t="str">
        <f>IF(ISNUMBER('Faults data'!L1512),'Faults data'!L1512,".")</f>
        <v>.</v>
      </c>
      <c r="I1512" s="224">
        <f>IF('Faults data'!S1512=Lists!$F$11,0,1)</f>
        <v>1</v>
      </c>
      <c r="J1512" s="240" t="str">
        <f t="shared" si="188"/>
        <v>.</v>
      </c>
      <c r="K1512" s="241"/>
      <c r="L1512" s="230" t="str">
        <f t="shared" si="189"/>
        <v>.</v>
      </c>
      <c r="M1512" s="231" t="str">
        <f t="shared" si="190"/>
        <v>.</v>
      </c>
      <c r="N1512" s="231" t="str">
        <f t="shared" si="191"/>
        <v>.</v>
      </c>
      <c r="O1512" s="231" t="str">
        <f t="shared" si="192"/>
        <v>.</v>
      </c>
      <c r="P1512" s="232" t="str">
        <f t="shared" si="194"/>
        <v>.</v>
      </c>
      <c r="Q1512" s="233" t="str">
        <f t="shared" si="195"/>
        <v>.</v>
      </c>
      <c r="R1512" s="140"/>
      <c r="S1512" s="140"/>
      <c r="T1512" s="140"/>
      <c r="U1512" s="140"/>
      <c r="V1512" s="140"/>
      <c r="W1512" s="140"/>
      <c r="X1512" s="140"/>
      <c r="Y1512" s="140"/>
      <c r="Z1512" s="140"/>
      <c r="AA1512" s="140"/>
      <c r="AB1512" s="140"/>
      <c r="AC1512" s="140"/>
      <c r="AD1512" s="140"/>
      <c r="AE1512" s="140"/>
      <c r="AF1512" s="140"/>
      <c r="AG1512" s="140"/>
      <c r="AH1512" s="140"/>
      <c r="AI1512" s="140"/>
      <c r="AJ1512" s="140"/>
      <c r="AK1512" s="140"/>
      <c r="AL1512" s="140"/>
      <c r="AM1512" s="140"/>
      <c r="AN1512" s="140"/>
      <c r="AO1512" s="140"/>
      <c r="AP1512" s="140"/>
      <c r="AQ1512" s="140"/>
      <c r="AR1512" s="140"/>
      <c r="AS1512" s="140"/>
      <c r="AT1512" s="140"/>
      <c r="AU1512" s="140"/>
      <c r="AV1512" s="140"/>
      <c r="AW1512" s="140"/>
      <c r="AX1512" s="140"/>
      <c r="AY1512" s="140"/>
      <c r="AZ1512" s="140"/>
      <c r="BA1512" s="140"/>
      <c r="BB1512" s="140"/>
      <c r="BC1512" s="140"/>
      <c r="BD1512" s="140"/>
      <c r="BE1512" s="140"/>
    </row>
    <row r="1513" spans="1:57" outlineLevel="1" x14ac:dyDescent="0.2">
      <c r="A1513" s="234">
        <f>'Faults data'!A1513</f>
        <v>1496</v>
      </c>
      <c r="B1513" s="320">
        <f>'Faults data'!B1513</f>
        <v>0</v>
      </c>
      <c r="C1513" s="223">
        <f>IFERROR(MATCH('Faults data'!F1513,Lists!$C$11:$C$14,0),0)</f>
        <v>0</v>
      </c>
      <c r="D1513" s="216">
        <f>VALUE('Faults data'!I1513)</f>
        <v>0</v>
      </c>
      <c r="E1513" s="224">
        <f t="shared" si="193"/>
        <v>0</v>
      </c>
      <c r="F1513" s="224">
        <f>'Faults data'!M1513</f>
        <v>0</v>
      </c>
      <c r="G1513" s="224" t="str">
        <f>IF('Faults data'!N1513=$G$17,$G$17,".")</f>
        <v>.</v>
      </c>
      <c r="H1513" s="224" t="str">
        <f>IF(ISNUMBER('Faults data'!L1513),'Faults data'!L1513,".")</f>
        <v>.</v>
      </c>
      <c r="I1513" s="224">
        <f>IF('Faults data'!S1513=Lists!$F$11,0,1)</f>
        <v>1</v>
      </c>
      <c r="J1513" s="240" t="str">
        <f t="shared" si="188"/>
        <v>.</v>
      </c>
      <c r="K1513" s="241"/>
      <c r="L1513" s="230" t="str">
        <f t="shared" si="189"/>
        <v>.</v>
      </c>
      <c r="M1513" s="231" t="str">
        <f t="shared" si="190"/>
        <v>.</v>
      </c>
      <c r="N1513" s="231" t="str">
        <f t="shared" si="191"/>
        <v>.</v>
      </c>
      <c r="O1513" s="231" t="str">
        <f t="shared" si="192"/>
        <v>.</v>
      </c>
      <c r="P1513" s="232" t="str">
        <f t="shared" si="194"/>
        <v>.</v>
      </c>
      <c r="Q1513" s="233" t="str">
        <f t="shared" si="195"/>
        <v>.</v>
      </c>
      <c r="R1513" s="140"/>
      <c r="S1513" s="140"/>
      <c r="T1513" s="140"/>
      <c r="U1513" s="140"/>
      <c r="V1513" s="140"/>
      <c r="W1513" s="140"/>
      <c r="X1513" s="140"/>
      <c r="Y1513" s="140"/>
      <c r="Z1513" s="140"/>
      <c r="AA1513" s="140"/>
      <c r="AB1513" s="140"/>
      <c r="AC1513" s="140"/>
      <c r="AD1513" s="140"/>
      <c r="AE1513" s="140"/>
      <c r="AF1513" s="140"/>
      <c r="AG1513" s="140"/>
      <c r="AH1513" s="140"/>
      <c r="AI1513" s="140"/>
      <c r="AJ1513" s="140"/>
      <c r="AK1513" s="140"/>
      <c r="AL1513" s="140"/>
      <c r="AM1513" s="140"/>
      <c r="AN1513" s="140"/>
      <c r="AO1513" s="140"/>
      <c r="AP1513" s="140"/>
      <c r="AQ1513" s="140"/>
      <c r="AR1513" s="140"/>
      <c r="AS1513" s="140"/>
      <c r="AT1513" s="140"/>
      <c r="AU1513" s="140"/>
      <c r="AV1513" s="140"/>
      <c r="AW1513" s="140"/>
      <c r="AX1513" s="140"/>
      <c r="AY1513" s="140"/>
      <c r="AZ1513" s="140"/>
      <c r="BA1513" s="140"/>
      <c r="BB1513" s="140"/>
      <c r="BC1513" s="140"/>
      <c r="BD1513" s="140"/>
      <c r="BE1513" s="140"/>
    </row>
    <row r="1514" spans="1:57" outlineLevel="1" x14ac:dyDescent="0.2">
      <c r="A1514" s="234">
        <f>'Faults data'!A1514</f>
        <v>1497</v>
      </c>
      <c r="B1514" s="320">
        <f>'Faults data'!B1514</f>
        <v>0</v>
      </c>
      <c r="C1514" s="223">
        <f>IFERROR(MATCH('Faults data'!F1514,Lists!$C$11:$C$14,0),0)</f>
        <v>0</v>
      </c>
      <c r="D1514" s="216">
        <f>VALUE('Faults data'!I1514)</f>
        <v>0</v>
      </c>
      <c r="E1514" s="224">
        <f t="shared" si="193"/>
        <v>0</v>
      </c>
      <c r="F1514" s="224">
        <f>'Faults data'!M1514</f>
        <v>0</v>
      </c>
      <c r="G1514" s="224" t="str">
        <f>IF('Faults data'!N1514=$G$17,$G$17,".")</f>
        <v>.</v>
      </c>
      <c r="H1514" s="224" t="str">
        <f>IF(ISNUMBER('Faults data'!L1514),'Faults data'!L1514,".")</f>
        <v>.</v>
      </c>
      <c r="I1514" s="224">
        <f>IF('Faults data'!S1514=Lists!$F$11,0,1)</f>
        <v>1</v>
      </c>
      <c r="J1514" s="240" t="str">
        <f t="shared" si="188"/>
        <v>.</v>
      </c>
      <c r="K1514" s="241"/>
      <c r="L1514" s="230" t="str">
        <f t="shared" si="189"/>
        <v>.</v>
      </c>
      <c r="M1514" s="231" t="str">
        <f t="shared" si="190"/>
        <v>.</v>
      </c>
      <c r="N1514" s="231" t="str">
        <f t="shared" si="191"/>
        <v>.</v>
      </c>
      <c r="O1514" s="231" t="str">
        <f t="shared" si="192"/>
        <v>.</v>
      </c>
      <c r="P1514" s="232" t="str">
        <f t="shared" si="194"/>
        <v>.</v>
      </c>
      <c r="Q1514" s="233" t="str">
        <f t="shared" si="195"/>
        <v>.</v>
      </c>
      <c r="R1514" s="140"/>
      <c r="S1514" s="140"/>
      <c r="T1514" s="140"/>
      <c r="U1514" s="140"/>
      <c r="V1514" s="140"/>
      <c r="W1514" s="140"/>
      <c r="X1514" s="140"/>
      <c r="Y1514" s="140"/>
      <c r="Z1514" s="140"/>
      <c r="AA1514" s="140"/>
      <c r="AB1514" s="140"/>
      <c r="AC1514" s="140"/>
      <c r="AD1514" s="140"/>
      <c r="AE1514" s="140"/>
      <c r="AF1514" s="140"/>
      <c r="AG1514" s="140"/>
      <c r="AH1514" s="140"/>
      <c r="AI1514" s="140"/>
      <c r="AJ1514" s="140"/>
      <c r="AK1514" s="140"/>
      <c r="AL1514" s="140"/>
      <c r="AM1514" s="140"/>
      <c r="AN1514" s="140"/>
      <c r="AO1514" s="140"/>
      <c r="AP1514" s="140"/>
      <c r="AQ1514" s="140"/>
      <c r="AR1514" s="140"/>
      <c r="AS1514" s="140"/>
      <c r="AT1514" s="140"/>
      <c r="AU1514" s="140"/>
      <c r="AV1514" s="140"/>
      <c r="AW1514" s="140"/>
      <c r="AX1514" s="140"/>
      <c r="AY1514" s="140"/>
      <c r="AZ1514" s="140"/>
      <c r="BA1514" s="140"/>
      <c r="BB1514" s="140"/>
      <c r="BC1514" s="140"/>
      <c r="BD1514" s="140"/>
      <c r="BE1514" s="140"/>
    </row>
    <row r="1515" spans="1:57" outlineLevel="1" x14ac:dyDescent="0.2">
      <c r="A1515" s="234">
        <f>'Faults data'!A1515</f>
        <v>1498</v>
      </c>
      <c r="B1515" s="320">
        <f>'Faults data'!B1515</f>
        <v>0</v>
      </c>
      <c r="C1515" s="223">
        <f>IFERROR(MATCH('Faults data'!F1515,Lists!$C$11:$C$14,0),0)</f>
        <v>0</v>
      </c>
      <c r="D1515" s="216">
        <f>VALUE('Faults data'!I1515)</f>
        <v>0</v>
      </c>
      <c r="E1515" s="224">
        <f t="shared" si="193"/>
        <v>0</v>
      </c>
      <c r="F1515" s="224">
        <f>'Faults data'!M1515</f>
        <v>0</v>
      </c>
      <c r="G1515" s="224" t="str">
        <f>IF('Faults data'!N1515=$G$17,$G$17,".")</f>
        <v>.</v>
      </c>
      <c r="H1515" s="224" t="str">
        <f>IF(ISNUMBER('Faults data'!L1515),'Faults data'!L1515,".")</f>
        <v>.</v>
      </c>
      <c r="I1515" s="224">
        <f>IF('Faults data'!S1515=Lists!$F$11,0,1)</f>
        <v>1</v>
      </c>
      <c r="J1515" s="240" t="str">
        <f t="shared" si="188"/>
        <v>.</v>
      </c>
      <c r="K1515" s="241"/>
      <c r="L1515" s="230" t="str">
        <f t="shared" si="189"/>
        <v>.</v>
      </c>
      <c r="M1515" s="231" t="str">
        <f t="shared" si="190"/>
        <v>.</v>
      </c>
      <c r="N1515" s="231" t="str">
        <f t="shared" si="191"/>
        <v>.</v>
      </c>
      <c r="O1515" s="231" t="str">
        <f t="shared" si="192"/>
        <v>.</v>
      </c>
      <c r="P1515" s="232" t="str">
        <f t="shared" si="194"/>
        <v>.</v>
      </c>
      <c r="Q1515" s="233" t="str">
        <f t="shared" si="195"/>
        <v>.</v>
      </c>
      <c r="R1515" s="140"/>
      <c r="S1515" s="140"/>
      <c r="T1515" s="140"/>
      <c r="U1515" s="140"/>
      <c r="V1515" s="140"/>
      <c r="W1515" s="140"/>
      <c r="X1515" s="140"/>
      <c r="Y1515" s="140"/>
      <c r="Z1515" s="140"/>
      <c r="AA1515" s="140"/>
      <c r="AB1515" s="140"/>
      <c r="AC1515" s="140"/>
      <c r="AD1515" s="140"/>
      <c r="AE1515" s="140"/>
      <c r="AF1515" s="140"/>
      <c r="AG1515" s="140"/>
      <c r="AH1515" s="140"/>
      <c r="AI1515" s="140"/>
      <c r="AJ1515" s="140"/>
      <c r="AK1515" s="140"/>
      <c r="AL1515" s="140"/>
      <c r="AM1515" s="140"/>
      <c r="AN1515" s="140"/>
      <c r="AO1515" s="140"/>
      <c r="AP1515" s="140"/>
      <c r="AQ1515" s="140"/>
      <c r="AR1515" s="140"/>
      <c r="AS1515" s="140"/>
      <c r="AT1515" s="140"/>
      <c r="AU1515" s="140"/>
      <c r="AV1515" s="140"/>
      <c r="AW1515" s="140"/>
      <c r="AX1515" s="140"/>
      <c r="AY1515" s="140"/>
      <c r="AZ1515" s="140"/>
      <c r="BA1515" s="140"/>
      <c r="BB1515" s="140"/>
      <c r="BC1515" s="140"/>
      <c r="BD1515" s="140"/>
      <c r="BE1515" s="140"/>
    </row>
    <row r="1516" spans="1:57" outlineLevel="1" x14ac:dyDescent="0.2">
      <c r="A1516" s="234">
        <f>'Faults data'!A1516</f>
        <v>1499</v>
      </c>
      <c r="B1516" s="320">
        <f>'Faults data'!B1516</f>
        <v>0</v>
      </c>
      <c r="C1516" s="223">
        <f>IFERROR(MATCH('Faults data'!F1516,Lists!$C$11:$C$14,0),0)</f>
        <v>0</v>
      </c>
      <c r="D1516" s="216">
        <f>VALUE('Faults data'!I1516)</f>
        <v>0</v>
      </c>
      <c r="E1516" s="224">
        <f t="shared" si="193"/>
        <v>0</v>
      </c>
      <c r="F1516" s="224">
        <f>'Faults data'!M1516</f>
        <v>0</v>
      </c>
      <c r="G1516" s="224" t="str">
        <f>IF('Faults data'!N1516=$G$17,$G$17,".")</f>
        <v>.</v>
      </c>
      <c r="H1516" s="224" t="str">
        <f>IF(ISNUMBER('Faults data'!L1516),'Faults data'!L1516,".")</f>
        <v>.</v>
      </c>
      <c r="I1516" s="224">
        <f>IF('Faults data'!S1516=Lists!$F$11,0,1)</f>
        <v>1</v>
      </c>
      <c r="J1516" s="240" t="str">
        <f t="shared" si="188"/>
        <v>.</v>
      </c>
      <c r="K1516" s="241"/>
      <c r="L1516" s="230" t="str">
        <f t="shared" si="189"/>
        <v>.</v>
      </c>
      <c r="M1516" s="231" t="str">
        <f t="shared" si="190"/>
        <v>.</v>
      </c>
      <c r="N1516" s="231" t="str">
        <f t="shared" si="191"/>
        <v>.</v>
      </c>
      <c r="O1516" s="231" t="str">
        <f t="shared" si="192"/>
        <v>.</v>
      </c>
      <c r="P1516" s="232" t="str">
        <f t="shared" si="194"/>
        <v>.</v>
      </c>
      <c r="Q1516" s="233" t="str">
        <f t="shared" si="195"/>
        <v>.</v>
      </c>
      <c r="R1516" s="140"/>
      <c r="S1516" s="140"/>
      <c r="T1516" s="140"/>
      <c r="U1516" s="140"/>
      <c r="V1516" s="140"/>
      <c r="W1516" s="140"/>
      <c r="X1516" s="140"/>
      <c r="Y1516" s="140"/>
      <c r="Z1516" s="140"/>
      <c r="AA1516" s="140"/>
      <c r="AB1516" s="140"/>
      <c r="AC1516" s="140"/>
      <c r="AD1516" s="140"/>
      <c r="AE1516" s="140"/>
      <c r="AF1516" s="140"/>
      <c r="AG1516" s="140"/>
      <c r="AH1516" s="140"/>
      <c r="AI1516" s="140"/>
      <c r="AJ1516" s="140"/>
      <c r="AK1516" s="140"/>
      <c r="AL1516" s="140"/>
      <c r="AM1516" s="140"/>
      <c r="AN1516" s="140"/>
      <c r="AO1516" s="140"/>
      <c r="AP1516" s="140"/>
      <c r="AQ1516" s="140"/>
      <c r="AR1516" s="140"/>
      <c r="AS1516" s="140"/>
      <c r="AT1516" s="140"/>
      <c r="AU1516" s="140"/>
      <c r="AV1516" s="140"/>
      <c r="AW1516" s="140"/>
      <c r="AX1516" s="140"/>
      <c r="AY1516" s="140"/>
      <c r="AZ1516" s="140"/>
      <c r="BA1516" s="140"/>
      <c r="BB1516" s="140"/>
      <c r="BC1516" s="140"/>
      <c r="BD1516" s="140"/>
      <c r="BE1516" s="140"/>
    </row>
    <row r="1517" spans="1:57" outlineLevel="1" x14ac:dyDescent="0.2">
      <c r="A1517" s="234">
        <f>'Faults data'!A1517</f>
        <v>1500</v>
      </c>
      <c r="B1517" s="320">
        <f>'Faults data'!B1517</f>
        <v>0</v>
      </c>
      <c r="C1517" s="223">
        <f>IFERROR(MATCH('Faults data'!F1517,Lists!$C$11:$C$14,0),0)</f>
        <v>0</v>
      </c>
      <c r="D1517" s="216">
        <f>VALUE('Faults data'!I1517)</f>
        <v>0</v>
      </c>
      <c r="E1517" s="224">
        <f t="shared" si="193"/>
        <v>0</v>
      </c>
      <c r="F1517" s="224">
        <f>'Faults data'!M1517</f>
        <v>0</v>
      </c>
      <c r="G1517" s="224" t="str">
        <f>IF('Faults data'!N1517=$G$17,$G$17,".")</f>
        <v>.</v>
      </c>
      <c r="H1517" s="224" t="str">
        <f>IF(ISNUMBER('Faults data'!L1517),'Faults data'!L1517,".")</f>
        <v>.</v>
      </c>
      <c r="I1517" s="224">
        <f>IF('Faults data'!S1517=Lists!$F$11,0,1)</f>
        <v>1</v>
      </c>
      <c r="J1517" s="240" t="str">
        <f t="shared" si="188"/>
        <v>.</v>
      </c>
      <c r="K1517" s="241"/>
      <c r="L1517" s="230" t="str">
        <f t="shared" si="189"/>
        <v>.</v>
      </c>
      <c r="M1517" s="231" t="str">
        <f t="shared" si="190"/>
        <v>.</v>
      </c>
      <c r="N1517" s="231" t="str">
        <f t="shared" si="191"/>
        <v>.</v>
      </c>
      <c r="O1517" s="231" t="str">
        <f t="shared" si="192"/>
        <v>.</v>
      </c>
      <c r="P1517" s="232" t="str">
        <f t="shared" si="194"/>
        <v>.</v>
      </c>
      <c r="Q1517" s="233" t="str">
        <f t="shared" si="195"/>
        <v>.</v>
      </c>
      <c r="R1517" s="140"/>
      <c r="S1517" s="140"/>
      <c r="T1517" s="140"/>
      <c r="U1517" s="140"/>
      <c r="V1517" s="140"/>
      <c r="W1517" s="140"/>
      <c r="X1517" s="140"/>
      <c r="Y1517" s="140"/>
      <c r="Z1517" s="140"/>
      <c r="AA1517" s="140"/>
      <c r="AB1517" s="140"/>
      <c r="AC1517" s="140"/>
      <c r="AD1517" s="140"/>
      <c r="AE1517" s="140"/>
      <c r="AF1517" s="140"/>
      <c r="AG1517" s="140"/>
      <c r="AH1517" s="140"/>
      <c r="AI1517" s="140"/>
      <c r="AJ1517" s="140"/>
      <c r="AK1517" s="140"/>
      <c r="AL1517" s="140"/>
      <c r="AM1517" s="140"/>
      <c r="AN1517" s="140"/>
      <c r="AO1517" s="140"/>
      <c r="AP1517" s="140"/>
      <c r="AQ1517" s="140"/>
      <c r="AR1517" s="140"/>
      <c r="AS1517" s="140"/>
      <c r="AT1517" s="140"/>
      <c r="AU1517" s="140"/>
      <c r="AV1517" s="140"/>
      <c r="AW1517" s="140"/>
      <c r="AX1517" s="140"/>
      <c r="AY1517" s="140"/>
      <c r="AZ1517" s="140"/>
      <c r="BA1517" s="140"/>
      <c r="BB1517" s="140"/>
      <c r="BC1517" s="140"/>
      <c r="BD1517" s="140"/>
      <c r="BE1517" s="140"/>
    </row>
    <row r="1518" spans="1:57" outlineLevel="1" x14ac:dyDescent="0.2">
      <c r="A1518" s="234">
        <f>'Faults data'!A1518</f>
        <v>1501</v>
      </c>
      <c r="B1518" s="320">
        <f>'Faults data'!B1518</f>
        <v>0</v>
      </c>
      <c r="C1518" s="223">
        <f>IFERROR(MATCH('Faults data'!F1518,Lists!$C$11:$C$14,0),0)</f>
        <v>0</v>
      </c>
      <c r="D1518" s="216">
        <f>VALUE('Faults data'!I1518)</f>
        <v>0</v>
      </c>
      <c r="E1518" s="224">
        <f t="shared" si="193"/>
        <v>0</v>
      </c>
      <c r="F1518" s="224">
        <f>'Faults data'!M1518</f>
        <v>0</v>
      </c>
      <c r="G1518" s="224" t="str">
        <f>IF('Faults data'!N1518=$G$17,$G$17,".")</f>
        <v>.</v>
      </c>
      <c r="H1518" s="224" t="str">
        <f>IF(ISNUMBER('Faults data'!L1518),'Faults data'!L1518,".")</f>
        <v>.</v>
      </c>
      <c r="I1518" s="224">
        <f>IF('Faults data'!S1518=Lists!$F$11,0,1)</f>
        <v>1</v>
      </c>
      <c r="J1518" s="240" t="str">
        <f t="shared" si="188"/>
        <v>.</v>
      </c>
      <c r="K1518" s="241"/>
      <c r="L1518" s="230" t="str">
        <f t="shared" si="189"/>
        <v>.</v>
      </c>
      <c r="M1518" s="231" t="str">
        <f t="shared" si="190"/>
        <v>.</v>
      </c>
      <c r="N1518" s="231" t="str">
        <f t="shared" si="191"/>
        <v>.</v>
      </c>
      <c r="O1518" s="231" t="str">
        <f t="shared" si="192"/>
        <v>.</v>
      </c>
      <c r="P1518" s="232" t="str">
        <f t="shared" si="194"/>
        <v>.</v>
      </c>
      <c r="Q1518" s="233" t="str">
        <f t="shared" si="195"/>
        <v>.</v>
      </c>
      <c r="R1518" s="140"/>
      <c r="S1518" s="140"/>
      <c r="T1518" s="140"/>
      <c r="U1518" s="140"/>
      <c r="V1518" s="140"/>
      <c r="W1518" s="140"/>
      <c r="X1518" s="140"/>
      <c r="Y1518" s="140"/>
      <c r="Z1518" s="140"/>
      <c r="AA1518" s="140"/>
      <c r="AB1518" s="140"/>
      <c r="AC1518" s="140"/>
      <c r="AD1518" s="140"/>
      <c r="AE1518" s="140"/>
      <c r="AF1518" s="140"/>
      <c r="AG1518" s="140"/>
      <c r="AH1518" s="140"/>
      <c r="AI1518" s="140"/>
      <c r="AJ1518" s="140"/>
      <c r="AK1518" s="140"/>
      <c r="AL1518" s="140"/>
      <c r="AM1518" s="140"/>
      <c r="AN1518" s="140"/>
      <c r="AO1518" s="140"/>
      <c r="AP1518" s="140"/>
      <c r="AQ1518" s="140"/>
      <c r="AR1518" s="140"/>
      <c r="AS1518" s="140"/>
      <c r="AT1518" s="140"/>
      <c r="AU1518" s="140"/>
      <c r="AV1518" s="140"/>
      <c r="AW1518" s="140"/>
      <c r="AX1518" s="140"/>
      <c r="AY1518" s="140"/>
      <c r="AZ1518" s="140"/>
      <c r="BA1518" s="140"/>
      <c r="BB1518" s="140"/>
      <c r="BC1518" s="140"/>
      <c r="BD1518" s="140"/>
      <c r="BE1518" s="140"/>
    </row>
    <row r="1519" spans="1:57" outlineLevel="1" x14ac:dyDescent="0.2">
      <c r="A1519" s="234">
        <f>'Faults data'!A1519</f>
        <v>1502</v>
      </c>
      <c r="B1519" s="320">
        <f>'Faults data'!B1519</f>
        <v>0</v>
      </c>
      <c r="C1519" s="223">
        <f>IFERROR(MATCH('Faults data'!F1519,Lists!$C$11:$C$14,0),0)</f>
        <v>0</v>
      </c>
      <c r="D1519" s="216">
        <f>VALUE('Faults data'!I1519)</f>
        <v>0</v>
      </c>
      <c r="E1519" s="224">
        <f t="shared" si="193"/>
        <v>0</v>
      </c>
      <c r="F1519" s="224">
        <f>'Faults data'!M1519</f>
        <v>0</v>
      </c>
      <c r="G1519" s="224" t="str">
        <f>IF('Faults data'!N1519=$G$17,$G$17,".")</f>
        <v>.</v>
      </c>
      <c r="H1519" s="224" t="str">
        <f>IF(ISNUMBER('Faults data'!L1519),'Faults data'!L1519,".")</f>
        <v>.</v>
      </c>
      <c r="I1519" s="224">
        <f>IF('Faults data'!S1519=Lists!$F$11,0,1)</f>
        <v>1</v>
      </c>
      <c r="J1519" s="240" t="str">
        <f t="shared" si="188"/>
        <v>.</v>
      </c>
      <c r="K1519" s="241"/>
      <c r="L1519" s="230" t="str">
        <f t="shared" si="189"/>
        <v>.</v>
      </c>
      <c r="M1519" s="231" t="str">
        <f t="shared" si="190"/>
        <v>.</v>
      </c>
      <c r="N1519" s="231" t="str">
        <f t="shared" si="191"/>
        <v>.</v>
      </c>
      <c r="O1519" s="231" t="str">
        <f t="shared" si="192"/>
        <v>.</v>
      </c>
      <c r="P1519" s="232" t="str">
        <f t="shared" si="194"/>
        <v>.</v>
      </c>
      <c r="Q1519" s="233" t="str">
        <f t="shared" si="195"/>
        <v>.</v>
      </c>
      <c r="R1519" s="140"/>
      <c r="S1519" s="140"/>
      <c r="T1519" s="140"/>
      <c r="U1519" s="140"/>
      <c r="V1519" s="140"/>
      <c r="W1519" s="140"/>
      <c r="X1519" s="140"/>
      <c r="Y1519" s="140"/>
      <c r="Z1519" s="140"/>
      <c r="AA1519" s="140"/>
      <c r="AB1519" s="140"/>
      <c r="AC1519" s="140"/>
      <c r="AD1519" s="140"/>
      <c r="AE1519" s="140"/>
      <c r="AF1519" s="140"/>
      <c r="AG1519" s="140"/>
      <c r="AH1519" s="140"/>
      <c r="AI1519" s="140"/>
      <c r="AJ1519" s="140"/>
      <c r="AK1519" s="140"/>
      <c r="AL1519" s="140"/>
      <c r="AM1519" s="140"/>
      <c r="AN1519" s="140"/>
      <c r="AO1519" s="140"/>
      <c r="AP1519" s="140"/>
      <c r="AQ1519" s="140"/>
      <c r="AR1519" s="140"/>
      <c r="AS1519" s="140"/>
      <c r="AT1519" s="140"/>
      <c r="AU1519" s="140"/>
      <c r="AV1519" s="140"/>
      <c r="AW1519" s="140"/>
      <c r="AX1519" s="140"/>
      <c r="AY1519" s="140"/>
      <c r="AZ1519" s="140"/>
      <c r="BA1519" s="140"/>
      <c r="BB1519" s="140"/>
      <c r="BC1519" s="140"/>
      <c r="BD1519" s="140"/>
      <c r="BE1519" s="140"/>
    </row>
    <row r="1520" spans="1:57" outlineLevel="1" x14ac:dyDescent="0.2">
      <c r="A1520" s="234">
        <f>'Faults data'!A1520</f>
        <v>1503</v>
      </c>
      <c r="B1520" s="320">
        <f>'Faults data'!B1520</f>
        <v>0</v>
      </c>
      <c r="C1520" s="223">
        <f>IFERROR(MATCH('Faults data'!F1520,Lists!$C$11:$C$14,0),0)</f>
        <v>0</v>
      </c>
      <c r="D1520" s="216">
        <f>VALUE('Faults data'!I1520)</f>
        <v>0</v>
      </c>
      <c r="E1520" s="224">
        <f t="shared" si="193"/>
        <v>0</v>
      </c>
      <c r="F1520" s="224">
        <f>'Faults data'!M1520</f>
        <v>0</v>
      </c>
      <c r="G1520" s="224" t="str">
        <f>IF('Faults data'!N1520=$G$17,$G$17,".")</f>
        <v>.</v>
      </c>
      <c r="H1520" s="224" t="str">
        <f>IF(ISNUMBER('Faults data'!L1520),'Faults data'!L1520,".")</f>
        <v>.</v>
      </c>
      <c r="I1520" s="224">
        <f>IF('Faults data'!S1520=Lists!$F$11,0,1)</f>
        <v>1</v>
      </c>
      <c r="J1520" s="240" t="str">
        <f t="shared" si="188"/>
        <v>.</v>
      </c>
      <c r="K1520" s="241"/>
      <c r="L1520" s="230" t="str">
        <f t="shared" si="189"/>
        <v>.</v>
      </c>
      <c r="M1520" s="231" t="str">
        <f t="shared" si="190"/>
        <v>.</v>
      </c>
      <c r="N1520" s="231" t="str">
        <f t="shared" si="191"/>
        <v>.</v>
      </c>
      <c r="O1520" s="231" t="str">
        <f t="shared" si="192"/>
        <v>.</v>
      </c>
      <c r="P1520" s="232" t="str">
        <f t="shared" si="194"/>
        <v>.</v>
      </c>
      <c r="Q1520" s="233" t="str">
        <f t="shared" si="195"/>
        <v>.</v>
      </c>
      <c r="R1520" s="140"/>
      <c r="S1520" s="140"/>
      <c r="T1520" s="140"/>
      <c r="U1520" s="140"/>
      <c r="V1520" s="140"/>
      <c r="W1520" s="140"/>
      <c r="X1520" s="140"/>
      <c r="Y1520" s="140"/>
      <c r="Z1520" s="140"/>
      <c r="AA1520" s="140"/>
      <c r="AB1520" s="140"/>
      <c r="AC1520" s="140"/>
      <c r="AD1520" s="140"/>
      <c r="AE1520" s="140"/>
      <c r="AF1520" s="140"/>
      <c r="AG1520" s="140"/>
      <c r="AH1520" s="140"/>
      <c r="AI1520" s="140"/>
      <c r="AJ1520" s="140"/>
      <c r="AK1520" s="140"/>
      <c r="AL1520" s="140"/>
      <c r="AM1520" s="140"/>
      <c r="AN1520" s="140"/>
      <c r="AO1520" s="140"/>
      <c r="AP1520" s="140"/>
      <c r="AQ1520" s="140"/>
      <c r="AR1520" s="140"/>
      <c r="AS1520" s="140"/>
      <c r="AT1520" s="140"/>
      <c r="AU1520" s="140"/>
      <c r="AV1520" s="140"/>
      <c r="AW1520" s="140"/>
      <c r="AX1520" s="140"/>
      <c r="AY1520" s="140"/>
      <c r="AZ1520" s="140"/>
      <c r="BA1520" s="140"/>
      <c r="BB1520" s="140"/>
      <c r="BC1520" s="140"/>
      <c r="BD1520" s="140"/>
      <c r="BE1520" s="140"/>
    </row>
    <row r="1521" spans="1:57" outlineLevel="1" x14ac:dyDescent="0.2">
      <c r="A1521" s="234">
        <f>'Faults data'!A1521</f>
        <v>1504</v>
      </c>
      <c r="B1521" s="320">
        <f>'Faults data'!B1521</f>
        <v>0</v>
      </c>
      <c r="C1521" s="223">
        <f>IFERROR(MATCH('Faults data'!F1521,Lists!$C$11:$C$14,0),0)</f>
        <v>0</v>
      </c>
      <c r="D1521" s="216">
        <f>VALUE('Faults data'!I1521)</f>
        <v>0</v>
      </c>
      <c r="E1521" s="224">
        <f t="shared" si="193"/>
        <v>0</v>
      </c>
      <c r="F1521" s="224">
        <f>'Faults data'!M1521</f>
        <v>0</v>
      </c>
      <c r="G1521" s="224" t="str">
        <f>IF('Faults data'!N1521=$G$17,$G$17,".")</f>
        <v>.</v>
      </c>
      <c r="H1521" s="224" t="str">
        <f>IF(ISNUMBER('Faults data'!L1521),'Faults data'!L1521,".")</f>
        <v>.</v>
      </c>
      <c r="I1521" s="224">
        <f>IF('Faults data'!S1521=Lists!$F$11,0,1)</f>
        <v>1</v>
      </c>
      <c r="J1521" s="240" t="str">
        <f t="shared" si="188"/>
        <v>.</v>
      </c>
      <c r="K1521" s="241"/>
      <c r="L1521" s="230" t="str">
        <f t="shared" si="189"/>
        <v>.</v>
      </c>
      <c r="M1521" s="231" t="str">
        <f t="shared" si="190"/>
        <v>.</v>
      </c>
      <c r="N1521" s="231" t="str">
        <f t="shared" si="191"/>
        <v>.</v>
      </c>
      <c r="O1521" s="231" t="str">
        <f t="shared" si="192"/>
        <v>.</v>
      </c>
      <c r="P1521" s="232" t="str">
        <f t="shared" si="194"/>
        <v>.</v>
      </c>
      <c r="Q1521" s="233" t="str">
        <f t="shared" si="195"/>
        <v>.</v>
      </c>
      <c r="R1521" s="140"/>
      <c r="S1521" s="140"/>
      <c r="T1521" s="140"/>
      <c r="U1521" s="140"/>
      <c r="V1521" s="140"/>
      <c r="W1521" s="140"/>
      <c r="X1521" s="140"/>
      <c r="Y1521" s="140"/>
      <c r="Z1521" s="140"/>
      <c r="AA1521" s="140"/>
      <c r="AB1521" s="140"/>
      <c r="AC1521" s="140"/>
      <c r="AD1521" s="140"/>
      <c r="AE1521" s="140"/>
      <c r="AF1521" s="140"/>
      <c r="AG1521" s="140"/>
      <c r="AH1521" s="140"/>
      <c r="AI1521" s="140"/>
      <c r="AJ1521" s="140"/>
      <c r="AK1521" s="140"/>
      <c r="AL1521" s="140"/>
      <c r="AM1521" s="140"/>
      <c r="AN1521" s="140"/>
      <c r="AO1521" s="140"/>
      <c r="AP1521" s="140"/>
      <c r="AQ1521" s="140"/>
      <c r="AR1521" s="140"/>
      <c r="AS1521" s="140"/>
      <c r="AT1521" s="140"/>
      <c r="AU1521" s="140"/>
      <c r="AV1521" s="140"/>
      <c r="AW1521" s="140"/>
      <c r="AX1521" s="140"/>
      <c r="AY1521" s="140"/>
      <c r="AZ1521" s="140"/>
      <c r="BA1521" s="140"/>
      <c r="BB1521" s="140"/>
      <c r="BC1521" s="140"/>
      <c r="BD1521" s="140"/>
      <c r="BE1521" s="140"/>
    </row>
    <row r="1522" spans="1:57" outlineLevel="1" x14ac:dyDescent="0.2">
      <c r="A1522" s="234">
        <f>'Faults data'!A1522</f>
        <v>1505</v>
      </c>
      <c r="B1522" s="320">
        <f>'Faults data'!B1522</f>
        <v>0</v>
      </c>
      <c r="C1522" s="223">
        <f>IFERROR(MATCH('Faults data'!F1522,Lists!$C$11:$C$14,0),0)</f>
        <v>0</v>
      </c>
      <c r="D1522" s="216">
        <f>VALUE('Faults data'!I1522)</f>
        <v>0</v>
      </c>
      <c r="E1522" s="224">
        <f t="shared" si="193"/>
        <v>0</v>
      </c>
      <c r="F1522" s="224">
        <f>'Faults data'!M1522</f>
        <v>0</v>
      </c>
      <c r="G1522" s="224" t="str">
        <f>IF('Faults data'!N1522=$G$17,$G$17,".")</f>
        <v>.</v>
      </c>
      <c r="H1522" s="224" t="str">
        <f>IF(ISNUMBER('Faults data'!L1522),'Faults data'!L1522,".")</f>
        <v>.</v>
      </c>
      <c r="I1522" s="224">
        <f>IF('Faults data'!S1522=Lists!$F$11,0,1)</f>
        <v>1</v>
      </c>
      <c r="J1522" s="240" t="str">
        <f t="shared" si="188"/>
        <v>.</v>
      </c>
      <c r="K1522" s="241"/>
      <c r="L1522" s="230" t="str">
        <f t="shared" si="189"/>
        <v>.</v>
      </c>
      <c r="M1522" s="231" t="str">
        <f t="shared" si="190"/>
        <v>.</v>
      </c>
      <c r="N1522" s="231" t="str">
        <f t="shared" si="191"/>
        <v>.</v>
      </c>
      <c r="O1522" s="231" t="str">
        <f t="shared" si="192"/>
        <v>.</v>
      </c>
      <c r="P1522" s="232" t="str">
        <f t="shared" si="194"/>
        <v>.</v>
      </c>
      <c r="Q1522" s="233" t="str">
        <f t="shared" si="195"/>
        <v>.</v>
      </c>
      <c r="R1522" s="140"/>
      <c r="S1522" s="140"/>
      <c r="T1522" s="140"/>
      <c r="U1522" s="140"/>
      <c r="V1522" s="140"/>
      <c r="W1522" s="140"/>
      <c r="X1522" s="140"/>
      <c r="Y1522" s="140"/>
      <c r="Z1522" s="140"/>
      <c r="AA1522" s="140"/>
      <c r="AB1522" s="140"/>
      <c r="AC1522" s="140"/>
      <c r="AD1522" s="140"/>
      <c r="AE1522" s="140"/>
      <c r="AF1522" s="140"/>
      <c r="AG1522" s="140"/>
      <c r="AH1522" s="140"/>
      <c r="AI1522" s="140"/>
      <c r="AJ1522" s="140"/>
      <c r="AK1522" s="140"/>
      <c r="AL1522" s="140"/>
      <c r="AM1522" s="140"/>
      <c r="AN1522" s="140"/>
      <c r="AO1522" s="140"/>
      <c r="AP1522" s="140"/>
      <c r="AQ1522" s="140"/>
      <c r="AR1522" s="140"/>
      <c r="AS1522" s="140"/>
      <c r="AT1522" s="140"/>
      <c r="AU1522" s="140"/>
      <c r="AV1522" s="140"/>
      <c r="AW1522" s="140"/>
      <c r="AX1522" s="140"/>
      <c r="AY1522" s="140"/>
      <c r="AZ1522" s="140"/>
      <c r="BA1522" s="140"/>
      <c r="BB1522" s="140"/>
      <c r="BC1522" s="140"/>
      <c r="BD1522" s="140"/>
      <c r="BE1522" s="140"/>
    </row>
    <row r="1523" spans="1:57" outlineLevel="1" x14ac:dyDescent="0.2">
      <c r="A1523" s="234">
        <f>'Faults data'!A1523</f>
        <v>1506</v>
      </c>
      <c r="B1523" s="320">
        <f>'Faults data'!B1523</f>
        <v>0</v>
      </c>
      <c r="C1523" s="223">
        <f>IFERROR(MATCH('Faults data'!F1523,Lists!$C$11:$C$14,0),0)</f>
        <v>0</v>
      </c>
      <c r="D1523" s="216">
        <f>VALUE('Faults data'!I1523)</f>
        <v>0</v>
      </c>
      <c r="E1523" s="224">
        <f t="shared" si="193"/>
        <v>0</v>
      </c>
      <c r="F1523" s="224">
        <f>'Faults data'!M1523</f>
        <v>0</v>
      </c>
      <c r="G1523" s="224" t="str">
        <f>IF('Faults data'!N1523=$G$17,$G$17,".")</f>
        <v>.</v>
      </c>
      <c r="H1523" s="224" t="str">
        <f>IF(ISNUMBER('Faults data'!L1523),'Faults data'!L1523,".")</f>
        <v>.</v>
      </c>
      <c r="I1523" s="224">
        <f>IF('Faults data'!S1523=Lists!$F$11,0,1)</f>
        <v>1</v>
      </c>
      <c r="J1523" s="240" t="str">
        <f t="shared" si="188"/>
        <v>.</v>
      </c>
      <c r="K1523" s="241"/>
      <c r="L1523" s="230" t="str">
        <f t="shared" si="189"/>
        <v>.</v>
      </c>
      <c r="M1523" s="231" t="str">
        <f t="shared" si="190"/>
        <v>.</v>
      </c>
      <c r="N1523" s="231" t="str">
        <f t="shared" si="191"/>
        <v>.</v>
      </c>
      <c r="O1523" s="231" t="str">
        <f t="shared" si="192"/>
        <v>.</v>
      </c>
      <c r="P1523" s="232" t="str">
        <f t="shared" si="194"/>
        <v>.</v>
      </c>
      <c r="Q1523" s="233" t="str">
        <f t="shared" si="195"/>
        <v>.</v>
      </c>
      <c r="R1523" s="140"/>
      <c r="S1523" s="140"/>
      <c r="T1523" s="140"/>
      <c r="U1523" s="140"/>
      <c r="V1523" s="140"/>
      <c r="W1523" s="140"/>
      <c r="X1523" s="140"/>
      <c r="Y1523" s="140"/>
      <c r="Z1523" s="140"/>
      <c r="AA1523" s="140"/>
      <c r="AB1523" s="140"/>
      <c r="AC1523" s="140"/>
      <c r="AD1523" s="140"/>
      <c r="AE1523" s="140"/>
      <c r="AF1523" s="140"/>
      <c r="AG1523" s="140"/>
      <c r="AH1523" s="140"/>
      <c r="AI1523" s="140"/>
      <c r="AJ1523" s="140"/>
      <c r="AK1523" s="140"/>
      <c r="AL1523" s="140"/>
      <c r="AM1523" s="140"/>
      <c r="AN1523" s="140"/>
      <c r="AO1523" s="140"/>
      <c r="AP1523" s="140"/>
      <c r="AQ1523" s="140"/>
      <c r="AR1523" s="140"/>
      <c r="AS1523" s="140"/>
      <c r="AT1523" s="140"/>
      <c r="AU1523" s="140"/>
      <c r="AV1523" s="140"/>
      <c r="AW1523" s="140"/>
      <c r="AX1523" s="140"/>
      <c r="AY1523" s="140"/>
      <c r="AZ1523" s="140"/>
      <c r="BA1523" s="140"/>
      <c r="BB1523" s="140"/>
      <c r="BC1523" s="140"/>
      <c r="BD1523" s="140"/>
      <c r="BE1523" s="140"/>
    </row>
    <row r="1524" spans="1:57" outlineLevel="1" x14ac:dyDescent="0.2">
      <c r="A1524" s="234">
        <f>'Faults data'!A1524</f>
        <v>1507</v>
      </c>
      <c r="B1524" s="320">
        <f>'Faults data'!B1524</f>
        <v>0</v>
      </c>
      <c r="C1524" s="223">
        <f>IFERROR(MATCH('Faults data'!F1524,Lists!$C$11:$C$14,0),0)</f>
        <v>0</v>
      </c>
      <c r="D1524" s="216">
        <f>VALUE('Faults data'!I1524)</f>
        <v>0</v>
      </c>
      <c r="E1524" s="224">
        <f t="shared" si="193"/>
        <v>0</v>
      </c>
      <c r="F1524" s="224">
        <f>'Faults data'!M1524</f>
        <v>0</v>
      </c>
      <c r="G1524" s="224" t="str">
        <f>IF('Faults data'!N1524=$G$17,$G$17,".")</f>
        <v>.</v>
      </c>
      <c r="H1524" s="224" t="str">
        <f>IF(ISNUMBER('Faults data'!L1524),'Faults data'!L1524,".")</f>
        <v>.</v>
      </c>
      <c r="I1524" s="224">
        <f>IF('Faults data'!S1524=Lists!$F$11,0,1)</f>
        <v>1</v>
      </c>
      <c r="J1524" s="240" t="str">
        <f t="shared" si="188"/>
        <v>.</v>
      </c>
      <c r="K1524" s="241"/>
      <c r="L1524" s="230" t="str">
        <f t="shared" si="189"/>
        <v>.</v>
      </c>
      <c r="M1524" s="231" t="str">
        <f t="shared" si="190"/>
        <v>.</v>
      </c>
      <c r="N1524" s="231" t="str">
        <f t="shared" si="191"/>
        <v>.</v>
      </c>
      <c r="O1524" s="231" t="str">
        <f t="shared" si="192"/>
        <v>.</v>
      </c>
      <c r="P1524" s="232" t="str">
        <f t="shared" si="194"/>
        <v>.</v>
      </c>
      <c r="Q1524" s="233" t="str">
        <f t="shared" si="195"/>
        <v>.</v>
      </c>
      <c r="R1524" s="140"/>
      <c r="S1524" s="140"/>
      <c r="T1524" s="140"/>
      <c r="U1524" s="140"/>
      <c r="V1524" s="140"/>
      <c r="W1524" s="140"/>
      <c r="X1524" s="140"/>
      <c r="Y1524" s="140"/>
      <c r="Z1524" s="140"/>
      <c r="AA1524" s="140"/>
      <c r="AB1524" s="140"/>
      <c r="AC1524" s="140"/>
      <c r="AD1524" s="140"/>
      <c r="AE1524" s="140"/>
      <c r="AF1524" s="140"/>
      <c r="AG1524" s="140"/>
      <c r="AH1524" s="140"/>
      <c r="AI1524" s="140"/>
      <c r="AJ1524" s="140"/>
      <c r="AK1524" s="140"/>
      <c r="AL1524" s="140"/>
      <c r="AM1524" s="140"/>
      <c r="AN1524" s="140"/>
      <c r="AO1524" s="140"/>
      <c r="AP1524" s="140"/>
      <c r="AQ1524" s="140"/>
      <c r="AR1524" s="140"/>
      <c r="AS1524" s="140"/>
      <c r="AT1524" s="140"/>
      <c r="AU1524" s="140"/>
      <c r="AV1524" s="140"/>
      <c r="AW1524" s="140"/>
      <c r="AX1524" s="140"/>
      <c r="AY1524" s="140"/>
      <c r="AZ1524" s="140"/>
      <c r="BA1524" s="140"/>
      <c r="BB1524" s="140"/>
      <c r="BC1524" s="140"/>
      <c r="BD1524" s="140"/>
      <c r="BE1524" s="140"/>
    </row>
    <row r="1525" spans="1:57" outlineLevel="1" x14ac:dyDescent="0.2">
      <c r="A1525" s="234">
        <f>'Faults data'!A1525</f>
        <v>1508</v>
      </c>
      <c r="B1525" s="320">
        <f>'Faults data'!B1525</f>
        <v>0</v>
      </c>
      <c r="C1525" s="223">
        <f>IFERROR(MATCH('Faults data'!F1525,Lists!$C$11:$C$14,0),0)</f>
        <v>0</v>
      </c>
      <c r="D1525" s="216">
        <f>VALUE('Faults data'!I1525)</f>
        <v>0</v>
      </c>
      <c r="E1525" s="224">
        <f t="shared" si="193"/>
        <v>0</v>
      </c>
      <c r="F1525" s="224">
        <f>'Faults data'!M1525</f>
        <v>0</v>
      </c>
      <c r="G1525" s="224" t="str">
        <f>IF('Faults data'!N1525=$G$17,$G$17,".")</f>
        <v>.</v>
      </c>
      <c r="H1525" s="224" t="str">
        <f>IF(ISNUMBER('Faults data'!L1525),'Faults data'!L1525,".")</f>
        <v>.</v>
      </c>
      <c r="I1525" s="224">
        <f>IF('Faults data'!S1525=Lists!$F$11,0,1)</f>
        <v>1</v>
      </c>
      <c r="J1525" s="240" t="str">
        <f t="shared" si="188"/>
        <v>.</v>
      </c>
      <c r="K1525" s="241"/>
      <c r="L1525" s="230" t="str">
        <f t="shared" si="189"/>
        <v>.</v>
      </c>
      <c r="M1525" s="231" t="str">
        <f t="shared" si="190"/>
        <v>.</v>
      </c>
      <c r="N1525" s="231" t="str">
        <f t="shared" si="191"/>
        <v>.</v>
      </c>
      <c r="O1525" s="231" t="str">
        <f t="shared" si="192"/>
        <v>.</v>
      </c>
      <c r="P1525" s="232" t="str">
        <f t="shared" si="194"/>
        <v>.</v>
      </c>
      <c r="Q1525" s="233" t="str">
        <f t="shared" si="195"/>
        <v>.</v>
      </c>
      <c r="R1525" s="140"/>
      <c r="S1525" s="140"/>
      <c r="T1525" s="140"/>
      <c r="U1525" s="140"/>
      <c r="V1525" s="140"/>
      <c r="W1525" s="140"/>
      <c r="X1525" s="140"/>
      <c r="Y1525" s="140"/>
      <c r="Z1525" s="140"/>
      <c r="AA1525" s="140"/>
      <c r="AB1525" s="140"/>
      <c r="AC1525" s="140"/>
      <c r="AD1525" s="140"/>
      <c r="AE1525" s="140"/>
      <c r="AF1525" s="140"/>
      <c r="AG1525" s="140"/>
      <c r="AH1525" s="140"/>
      <c r="AI1525" s="140"/>
      <c r="AJ1525" s="140"/>
      <c r="AK1525" s="140"/>
      <c r="AL1525" s="140"/>
      <c r="AM1525" s="140"/>
      <c r="AN1525" s="140"/>
      <c r="AO1525" s="140"/>
      <c r="AP1525" s="140"/>
      <c r="AQ1525" s="140"/>
      <c r="AR1525" s="140"/>
      <c r="AS1525" s="140"/>
      <c r="AT1525" s="140"/>
      <c r="AU1525" s="140"/>
      <c r="AV1525" s="140"/>
      <c r="AW1525" s="140"/>
      <c r="AX1525" s="140"/>
      <c r="AY1525" s="140"/>
      <c r="AZ1525" s="140"/>
      <c r="BA1525" s="140"/>
      <c r="BB1525" s="140"/>
      <c r="BC1525" s="140"/>
      <c r="BD1525" s="140"/>
      <c r="BE1525" s="140"/>
    </row>
    <row r="1526" spans="1:57" outlineLevel="1" x14ac:dyDescent="0.2">
      <c r="A1526" s="234">
        <f>'Faults data'!A1526</f>
        <v>1509</v>
      </c>
      <c r="B1526" s="320">
        <f>'Faults data'!B1526</f>
        <v>0</v>
      </c>
      <c r="C1526" s="223">
        <f>IFERROR(MATCH('Faults data'!F1526,Lists!$C$11:$C$14,0),0)</f>
        <v>0</v>
      </c>
      <c r="D1526" s="216">
        <f>VALUE('Faults data'!I1526)</f>
        <v>0</v>
      </c>
      <c r="E1526" s="224">
        <f t="shared" si="193"/>
        <v>0</v>
      </c>
      <c r="F1526" s="224">
        <f>'Faults data'!M1526</f>
        <v>0</v>
      </c>
      <c r="G1526" s="224" t="str">
        <f>IF('Faults data'!N1526=$G$17,$G$17,".")</f>
        <v>.</v>
      </c>
      <c r="H1526" s="224" t="str">
        <f>IF(ISNUMBER('Faults data'!L1526),'Faults data'!L1526,".")</f>
        <v>.</v>
      </c>
      <c r="I1526" s="224">
        <f>IF('Faults data'!S1526=Lists!$F$11,0,1)</f>
        <v>1</v>
      </c>
      <c r="J1526" s="240" t="str">
        <f t="shared" si="188"/>
        <v>.</v>
      </c>
      <c r="K1526" s="241"/>
      <c r="L1526" s="230" t="str">
        <f t="shared" si="189"/>
        <v>.</v>
      </c>
      <c r="M1526" s="231" t="str">
        <f t="shared" si="190"/>
        <v>.</v>
      </c>
      <c r="N1526" s="231" t="str">
        <f t="shared" si="191"/>
        <v>.</v>
      </c>
      <c r="O1526" s="231" t="str">
        <f t="shared" si="192"/>
        <v>.</v>
      </c>
      <c r="P1526" s="232" t="str">
        <f t="shared" si="194"/>
        <v>.</v>
      </c>
      <c r="Q1526" s="233" t="str">
        <f t="shared" si="195"/>
        <v>.</v>
      </c>
      <c r="R1526" s="140"/>
      <c r="S1526" s="140"/>
      <c r="T1526" s="140"/>
      <c r="U1526" s="140"/>
      <c r="V1526" s="140"/>
      <c r="W1526" s="140"/>
      <c r="X1526" s="140"/>
      <c r="Y1526" s="140"/>
      <c r="Z1526" s="140"/>
      <c r="AA1526" s="140"/>
      <c r="AB1526" s="140"/>
      <c r="AC1526" s="140"/>
      <c r="AD1526" s="140"/>
      <c r="AE1526" s="140"/>
      <c r="AF1526" s="140"/>
      <c r="AG1526" s="140"/>
      <c r="AH1526" s="140"/>
      <c r="AI1526" s="140"/>
      <c r="AJ1526" s="140"/>
      <c r="AK1526" s="140"/>
      <c r="AL1526" s="140"/>
      <c r="AM1526" s="140"/>
      <c r="AN1526" s="140"/>
      <c r="AO1526" s="140"/>
      <c r="AP1526" s="140"/>
      <c r="AQ1526" s="140"/>
      <c r="AR1526" s="140"/>
      <c r="AS1526" s="140"/>
      <c r="AT1526" s="140"/>
      <c r="AU1526" s="140"/>
      <c r="AV1526" s="140"/>
      <c r="AW1526" s="140"/>
      <c r="AX1526" s="140"/>
      <c r="AY1526" s="140"/>
      <c r="AZ1526" s="140"/>
      <c r="BA1526" s="140"/>
      <c r="BB1526" s="140"/>
      <c r="BC1526" s="140"/>
      <c r="BD1526" s="140"/>
      <c r="BE1526" s="140"/>
    </row>
    <row r="1527" spans="1:57" outlineLevel="1" x14ac:dyDescent="0.2">
      <c r="A1527" s="234">
        <f>'Faults data'!A1527</f>
        <v>1510</v>
      </c>
      <c r="B1527" s="320">
        <f>'Faults data'!B1527</f>
        <v>0</v>
      </c>
      <c r="C1527" s="223">
        <f>IFERROR(MATCH('Faults data'!F1527,Lists!$C$11:$C$14,0),0)</f>
        <v>0</v>
      </c>
      <c r="D1527" s="216">
        <f>VALUE('Faults data'!I1527)</f>
        <v>0</v>
      </c>
      <c r="E1527" s="224">
        <f t="shared" si="193"/>
        <v>0</v>
      </c>
      <c r="F1527" s="224">
        <f>'Faults data'!M1527</f>
        <v>0</v>
      </c>
      <c r="G1527" s="224" t="str">
        <f>IF('Faults data'!N1527=$G$17,$G$17,".")</f>
        <v>.</v>
      </c>
      <c r="H1527" s="224" t="str">
        <f>IF(ISNUMBER('Faults data'!L1527),'Faults data'!L1527,".")</f>
        <v>.</v>
      </c>
      <c r="I1527" s="224">
        <f>IF('Faults data'!S1527=Lists!$F$11,0,1)</f>
        <v>1</v>
      </c>
      <c r="J1527" s="240" t="str">
        <f t="shared" si="188"/>
        <v>.</v>
      </c>
      <c r="K1527" s="241"/>
      <c r="L1527" s="230" t="str">
        <f t="shared" si="189"/>
        <v>.</v>
      </c>
      <c r="M1527" s="231" t="str">
        <f t="shared" si="190"/>
        <v>.</v>
      </c>
      <c r="N1527" s="231" t="str">
        <f t="shared" si="191"/>
        <v>.</v>
      </c>
      <c r="O1527" s="231" t="str">
        <f t="shared" si="192"/>
        <v>.</v>
      </c>
      <c r="P1527" s="232" t="str">
        <f t="shared" si="194"/>
        <v>.</v>
      </c>
      <c r="Q1527" s="233" t="str">
        <f t="shared" si="195"/>
        <v>.</v>
      </c>
      <c r="R1527" s="140"/>
      <c r="S1527" s="140"/>
      <c r="T1527" s="140"/>
      <c r="U1527" s="140"/>
      <c r="V1527" s="140"/>
      <c r="W1527" s="140"/>
      <c r="X1527" s="140"/>
      <c r="Y1527" s="140"/>
      <c r="Z1527" s="140"/>
      <c r="AA1527" s="140"/>
      <c r="AB1527" s="140"/>
      <c r="AC1527" s="140"/>
      <c r="AD1527" s="140"/>
      <c r="AE1527" s="140"/>
      <c r="AF1527" s="140"/>
      <c r="AG1527" s="140"/>
      <c r="AH1527" s="140"/>
      <c r="AI1527" s="140"/>
      <c r="AJ1527" s="140"/>
      <c r="AK1527" s="140"/>
      <c r="AL1527" s="140"/>
      <c r="AM1527" s="140"/>
      <c r="AN1527" s="140"/>
      <c r="AO1527" s="140"/>
      <c r="AP1527" s="140"/>
      <c r="AQ1527" s="140"/>
      <c r="AR1527" s="140"/>
      <c r="AS1527" s="140"/>
      <c r="AT1527" s="140"/>
      <c r="AU1527" s="140"/>
      <c r="AV1527" s="140"/>
      <c r="AW1527" s="140"/>
      <c r="AX1527" s="140"/>
      <c r="AY1527" s="140"/>
      <c r="AZ1527" s="140"/>
      <c r="BA1527" s="140"/>
      <c r="BB1527" s="140"/>
      <c r="BC1527" s="140"/>
      <c r="BD1527" s="140"/>
      <c r="BE1527" s="140"/>
    </row>
    <row r="1528" spans="1:57" outlineLevel="1" x14ac:dyDescent="0.2">
      <c r="A1528" s="234">
        <f>'Faults data'!A1528</f>
        <v>1511</v>
      </c>
      <c r="B1528" s="320">
        <f>'Faults data'!B1528</f>
        <v>0</v>
      </c>
      <c r="C1528" s="223">
        <f>IFERROR(MATCH('Faults data'!F1528,Lists!$C$11:$C$14,0),0)</f>
        <v>0</v>
      </c>
      <c r="D1528" s="216">
        <f>VALUE('Faults data'!I1528)</f>
        <v>0</v>
      </c>
      <c r="E1528" s="224">
        <f t="shared" si="193"/>
        <v>0</v>
      </c>
      <c r="F1528" s="224">
        <f>'Faults data'!M1528</f>
        <v>0</v>
      </c>
      <c r="G1528" s="224" t="str">
        <f>IF('Faults data'!N1528=$G$17,$G$17,".")</f>
        <v>.</v>
      </c>
      <c r="H1528" s="224" t="str">
        <f>IF(ISNUMBER('Faults data'!L1528),'Faults data'!L1528,".")</f>
        <v>.</v>
      </c>
      <c r="I1528" s="224">
        <f>IF('Faults data'!S1528=Lists!$F$11,0,1)</f>
        <v>1</v>
      </c>
      <c r="J1528" s="240" t="str">
        <f t="shared" si="188"/>
        <v>.</v>
      </c>
      <c r="K1528" s="241"/>
      <c r="L1528" s="230" t="str">
        <f t="shared" si="189"/>
        <v>.</v>
      </c>
      <c r="M1528" s="231" t="str">
        <f t="shared" si="190"/>
        <v>.</v>
      </c>
      <c r="N1528" s="231" t="str">
        <f t="shared" si="191"/>
        <v>.</v>
      </c>
      <c r="O1528" s="231" t="str">
        <f t="shared" si="192"/>
        <v>.</v>
      </c>
      <c r="P1528" s="232" t="str">
        <f t="shared" si="194"/>
        <v>.</v>
      </c>
      <c r="Q1528" s="233" t="str">
        <f t="shared" si="195"/>
        <v>.</v>
      </c>
      <c r="R1528" s="140"/>
      <c r="S1528" s="140"/>
      <c r="T1528" s="140"/>
      <c r="U1528" s="140"/>
      <c r="V1528" s="140"/>
      <c r="W1528" s="140"/>
      <c r="X1528" s="140"/>
      <c r="Y1528" s="140"/>
      <c r="Z1528" s="140"/>
      <c r="AA1528" s="140"/>
      <c r="AB1528" s="140"/>
      <c r="AC1528" s="140"/>
      <c r="AD1528" s="140"/>
      <c r="AE1528" s="140"/>
      <c r="AF1528" s="140"/>
      <c r="AG1528" s="140"/>
      <c r="AH1528" s="140"/>
      <c r="AI1528" s="140"/>
      <c r="AJ1528" s="140"/>
      <c r="AK1528" s="140"/>
      <c r="AL1528" s="140"/>
      <c r="AM1528" s="140"/>
      <c r="AN1528" s="140"/>
      <c r="AO1528" s="140"/>
      <c r="AP1528" s="140"/>
      <c r="AQ1528" s="140"/>
      <c r="AR1528" s="140"/>
      <c r="AS1528" s="140"/>
      <c r="AT1528" s="140"/>
      <c r="AU1528" s="140"/>
      <c r="AV1528" s="140"/>
      <c r="AW1528" s="140"/>
      <c r="AX1528" s="140"/>
      <c r="AY1528" s="140"/>
      <c r="AZ1528" s="140"/>
      <c r="BA1528" s="140"/>
      <c r="BB1528" s="140"/>
      <c r="BC1528" s="140"/>
      <c r="BD1528" s="140"/>
      <c r="BE1528" s="140"/>
    </row>
    <row r="1529" spans="1:57" outlineLevel="1" x14ac:dyDescent="0.2">
      <c r="A1529" s="234">
        <f>'Faults data'!A1529</f>
        <v>1512</v>
      </c>
      <c r="B1529" s="320">
        <f>'Faults data'!B1529</f>
        <v>0</v>
      </c>
      <c r="C1529" s="223">
        <f>IFERROR(MATCH('Faults data'!F1529,Lists!$C$11:$C$14,0),0)</f>
        <v>0</v>
      </c>
      <c r="D1529" s="216">
        <f>VALUE('Faults data'!I1529)</f>
        <v>0</v>
      </c>
      <c r="E1529" s="224">
        <f t="shared" si="193"/>
        <v>0</v>
      </c>
      <c r="F1529" s="224">
        <f>'Faults data'!M1529</f>
        <v>0</v>
      </c>
      <c r="G1529" s="224" t="str">
        <f>IF('Faults data'!N1529=$G$17,$G$17,".")</f>
        <v>.</v>
      </c>
      <c r="H1529" s="224" t="str">
        <f>IF(ISNUMBER('Faults data'!L1529),'Faults data'!L1529,".")</f>
        <v>.</v>
      </c>
      <c r="I1529" s="224">
        <f>IF('Faults data'!S1529=Lists!$F$11,0,1)</f>
        <v>1</v>
      </c>
      <c r="J1529" s="240" t="str">
        <f t="shared" si="188"/>
        <v>.</v>
      </c>
      <c r="K1529" s="241"/>
      <c r="L1529" s="230" t="str">
        <f t="shared" si="189"/>
        <v>.</v>
      </c>
      <c r="M1529" s="231" t="str">
        <f t="shared" si="190"/>
        <v>.</v>
      </c>
      <c r="N1529" s="231" t="str">
        <f t="shared" si="191"/>
        <v>.</v>
      </c>
      <c r="O1529" s="231" t="str">
        <f t="shared" si="192"/>
        <v>.</v>
      </c>
      <c r="P1529" s="232" t="str">
        <f t="shared" si="194"/>
        <v>.</v>
      </c>
      <c r="Q1529" s="233" t="str">
        <f t="shared" si="195"/>
        <v>.</v>
      </c>
      <c r="R1529" s="140"/>
      <c r="S1529" s="140"/>
      <c r="T1529" s="140"/>
      <c r="U1529" s="140"/>
      <c r="V1529" s="140"/>
      <c r="W1529" s="140"/>
      <c r="X1529" s="140"/>
      <c r="Y1529" s="140"/>
      <c r="Z1529" s="140"/>
      <c r="AA1529" s="140"/>
      <c r="AB1529" s="140"/>
      <c r="AC1529" s="140"/>
      <c r="AD1529" s="140"/>
      <c r="AE1529" s="140"/>
      <c r="AF1529" s="140"/>
      <c r="AG1529" s="140"/>
      <c r="AH1529" s="140"/>
      <c r="AI1529" s="140"/>
      <c r="AJ1529" s="140"/>
      <c r="AK1529" s="140"/>
      <c r="AL1529" s="140"/>
      <c r="AM1529" s="140"/>
      <c r="AN1529" s="140"/>
      <c r="AO1529" s="140"/>
      <c r="AP1529" s="140"/>
      <c r="AQ1529" s="140"/>
      <c r="AR1529" s="140"/>
      <c r="AS1529" s="140"/>
      <c r="AT1529" s="140"/>
      <c r="AU1529" s="140"/>
      <c r="AV1529" s="140"/>
      <c r="AW1529" s="140"/>
      <c r="AX1529" s="140"/>
      <c r="AY1529" s="140"/>
      <c r="AZ1529" s="140"/>
      <c r="BA1529" s="140"/>
      <c r="BB1529" s="140"/>
      <c r="BC1529" s="140"/>
      <c r="BD1529" s="140"/>
      <c r="BE1529" s="140"/>
    </row>
    <row r="1530" spans="1:57" outlineLevel="1" x14ac:dyDescent="0.2">
      <c r="A1530" s="234">
        <f>'Faults data'!A1530</f>
        <v>1513</v>
      </c>
      <c r="B1530" s="320">
        <f>'Faults data'!B1530</f>
        <v>0</v>
      </c>
      <c r="C1530" s="223">
        <f>IFERROR(MATCH('Faults data'!F1530,Lists!$C$11:$C$14,0),0)</f>
        <v>0</v>
      </c>
      <c r="D1530" s="216">
        <f>VALUE('Faults data'!I1530)</f>
        <v>0</v>
      </c>
      <c r="E1530" s="224">
        <f t="shared" si="193"/>
        <v>0</v>
      </c>
      <c r="F1530" s="224">
        <f>'Faults data'!M1530</f>
        <v>0</v>
      </c>
      <c r="G1530" s="224" t="str">
        <f>IF('Faults data'!N1530=$G$17,$G$17,".")</f>
        <v>.</v>
      </c>
      <c r="H1530" s="224" t="str">
        <f>IF(ISNUMBER('Faults data'!L1530),'Faults data'!L1530,".")</f>
        <v>.</v>
      </c>
      <c r="I1530" s="224">
        <f>IF('Faults data'!S1530=Lists!$F$11,0,1)</f>
        <v>1</v>
      </c>
      <c r="J1530" s="240" t="str">
        <f t="shared" si="188"/>
        <v>.</v>
      </c>
      <c r="K1530" s="241"/>
      <c r="L1530" s="230" t="str">
        <f t="shared" si="189"/>
        <v>.</v>
      </c>
      <c r="M1530" s="231" t="str">
        <f t="shared" si="190"/>
        <v>.</v>
      </c>
      <c r="N1530" s="231" t="str">
        <f t="shared" si="191"/>
        <v>.</v>
      </c>
      <c r="O1530" s="231" t="str">
        <f t="shared" si="192"/>
        <v>.</v>
      </c>
      <c r="P1530" s="232" t="str">
        <f t="shared" si="194"/>
        <v>.</v>
      </c>
      <c r="Q1530" s="233" t="str">
        <f t="shared" si="195"/>
        <v>.</v>
      </c>
      <c r="R1530" s="140"/>
      <c r="S1530" s="140"/>
      <c r="T1530" s="140"/>
      <c r="U1530" s="140"/>
      <c r="V1530" s="140"/>
      <c r="W1530" s="140"/>
      <c r="X1530" s="140"/>
      <c r="Y1530" s="140"/>
      <c r="Z1530" s="140"/>
      <c r="AA1530" s="140"/>
      <c r="AB1530" s="140"/>
      <c r="AC1530" s="140"/>
      <c r="AD1530" s="140"/>
      <c r="AE1530" s="140"/>
      <c r="AF1530" s="140"/>
      <c r="AG1530" s="140"/>
      <c r="AH1530" s="140"/>
      <c r="AI1530" s="140"/>
      <c r="AJ1530" s="140"/>
      <c r="AK1530" s="140"/>
      <c r="AL1530" s="140"/>
      <c r="AM1530" s="140"/>
      <c r="AN1530" s="140"/>
      <c r="AO1530" s="140"/>
      <c r="AP1530" s="140"/>
      <c r="AQ1530" s="140"/>
      <c r="AR1530" s="140"/>
      <c r="AS1530" s="140"/>
      <c r="AT1530" s="140"/>
      <c r="AU1530" s="140"/>
      <c r="AV1530" s="140"/>
      <c r="AW1530" s="140"/>
      <c r="AX1530" s="140"/>
      <c r="AY1530" s="140"/>
      <c r="AZ1530" s="140"/>
      <c r="BA1530" s="140"/>
      <c r="BB1530" s="140"/>
      <c r="BC1530" s="140"/>
      <c r="BD1530" s="140"/>
      <c r="BE1530" s="140"/>
    </row>
    <row r="1531" spans="1:57" outlineLevel="1" x14ac:dyDescent="0.2">
      <c r="A1531" s="234">
        <f>'Faults data'!A1531</f>
        <v>1514</v>
      </c>
      <c r="B1531" s="320">
        <f>'Faults data'!B1531</f>
        <v>0</v>
      </c>
      <c r="C1531" s="223">
        <f>IFERROR(MATCH('Faults data'!F1531,Lists!$C$11:$C$14,0),0)</f>
        <v>0</v>
      </c>
      <c r="D1531" s="216">
        <f>VALUE('Faults data'!I1531)</f>
        <v>0</v>
      </c>
      <c r="E1531" s="224">
        <f t="shared" si="193"/>
        <v>0</v>
      </c>
      <c r="F1531" s="224">
        <f>'Faults data'!M1531</f>
        <v>0</v>
      </c>
      <c r="G1531" s="224" t="str">
        <f>IF('Faults data'!N1531=$G$17,$G$17,".")</f>
        <v>.</v>
      </c>
      <c r="H1531" s="224" t="str">
        <f>IF(ISNUMBER('Faults data'!L1531),'Faults data'!L1531,".")</f>
        <v>.</v>
      </c>
      <c r="I1531" s="224">
        <f>IF('Faults data'!S1531=Lists!$F$11,0,1)</f>
        <v>1</v>
      </c>
      <c r="J1531" s="240" t="str">
        <f t="shared" si="188"/>
        <v>.</v>
      </c>
      <c r="K1531" s="241"/>
      <c r="L1531" s="230" t="str">
        <f t="shared" si="189"/>
        <v>.</v>
      </c>
      <c r="M1531" s="231" t="str">
        <f t="shared" si="190"/>
        <v>.</v>
      </c>
      <c r="N1531" s="231" t="str">
        <f t="shared" si="191"/>
        <v>.</v>
      </c>
      <c r="O1531" s="231" t="str">
        <f t="shared" si="192"/>
        <v>.</v>
      </c>
      <c r="P1531" s="232" t="str">
        <f t="shared" si="194"/>
        <v>.</v>
      </c>
      <c r="Q1531" s="233" t="str">
        <f t="shared" si="195"/>
        <v>.</v>
      </c>
      <c r="R1531" s="140"/>
      <c r="S1531" s="140"/>
      <c r="T1531" s="140"/>
      <c r="U1531" s="140"/>
      <c r="V1531" s="140"/>
      <c r="W1531" s="140"/>
      <c r="X1531" s="140"/>
      <c r="Y1531" s="140"/>
      <c r="Z1531" s="140"/>
      <c r="AA1531" s="140"/>
      <c r="AB1531" s="140"/>
      <c r="AC1531" s="140"/>
      <c r="AD1531" s="140"/>
      <c r="AE1531" s="140"/>
      <c r="AF1531" s="140"/>
      <c r="AG1531" s="140"/>
      <c r="AH1531" s="140"/>
      <c r="AI1531" s="140"/>
      <c r="AJ1531" s="140"/>
      <c r="AK1531" s="140"/>
      <c r="AL1531" s="140"/>
      <c r="AM1531" s="140"/>
      <c r="AN1531" s="140"/>
      <c r="AO1531" s="140"/>
      <c r="AP1531" s="140"/>
      <c r="AQ1531" s="140"/>
      <c r="AR1531" s="140"/>
      <c r="AS1531" s="140"/>
      <c r="AT1531" s="140"/>
      <c r="AU1531" s="140"/>
      <c r="AV1531" s="140"/>
      <c r="AW1531" s="140"/>
      <c r="AX1531" s="140"/>
      <c r="AY1531" s="140"/>
      <c r="AZ1531" s="140"/>
      <c r="BA1531" s="140"/>
      <c r="BB1531" s="140"/>
      <c r="BC1531" s="140"/>
      <c r="BD1531" s="140"/>
      <c r="BE1531" s="140"/>
    </row>
    <row r="1532" spans="1:57" outlineLevel="1" x14ac:dyDescent="0.2">
      <c r="A1532" s="234">
        <f>'Faults data'!A1532</f>
        <v>1515</v>
      </c>
      <c r="B1532" s="320">
        <f>'Faults data'!B1532</f>
        <v>0</v>
      </c>
      <c r="C1532" s="223">
        <f>IFERROR(MATCH('Faults data'!F1532,Lists!$C$11:$C$14,0),0)</f>
        <v>0</v>
      </c>
      <c r="D1532" s="216">
        <f>VALUE('Faults data'!I1532)</f>
        <v>0</v>
      </c>
      <c r="E1532" s="224">
        <f t="shared" si="193"/>
        <v>0</v>
      </c>
      <c r="F1532" s="224">
        <f>'Faults data'!M1532</f>
        <v>0</v>
      </c>
      <c r="G1532" s="224" t="str">
        <f>IF('Faults data'!N1532=$G$17,$G$17,".")</f>
        <v>.</v>
      </c>
      <c r="H1532" s="224" t="str">
        <f>IF(ISNUMBER('Faults data'!L1532),'Faults data'!L1532,".")</f>
        <v>.</v>
      </c>
      <c r="I1532" s="224">
        <f>IF('Faults data'!S1532=Lists!$F$11,0,1)</f>
        <v>1</v>
      </c>
      <c r="J1532" s="240" t="str">
        <f t="shared" si="188"/>
        <v>.</v>
      </c>
      <c r="K1532" s="241"/>
      <c r="L1532" s="230" t="str">
        <f t="shared" si="189"/>
        <v>.</v>
      </c>
      <c r="M1532" s="231" t="str">
        <f t="shared" si="190"/>
        <v>.</v>
      </c>
      <c r="N1532" s="231" t="str">
        <f t="shared" si="191"/>
        <v>.</v>
      </c>
      <c r="O1532" s="231" t="str">
        <f t="shared" si="192"/>
        <v>.</v>
      </c>
      <c r="P1532" s="232" t="str">
        <f t="shared" si="194"/>
        <v>.</v>
      </c>
      <c r="Q1532" s="233" t="str">
        <f t="shared" si="195"/>
        <v>.</v>
      </c>
      <c r="R1532" s="140"/>
      <c r="S1532" s="140"/>
      <c r="T1532" s="140"/>
      <c r="U1532" s="140"/>
      <c r="V1532" s="140"/>
      <c r="W1532" s="140"/>
      <c r="X1532" s="140"/>
      <c r="Y1532" s="140"/>
      <c r="Z1532" s="140"/>
      <c r="AA1532" s="140"/>
      <c r="AB1532" s="140"/>
      <c r="AC1532" s="140"/>
      <c r="AD1532" s="140"/>
      <c r="AE1532" s="140"/>
      <c r="AF1532" s="140"/>
      <c r="AG1532" s="140"/>
      <c r="AH1532" s="140"/>
      <c r="AI1532" s="140"/>
      <c r="AJ1532" s="140"/>
      <c r="AK1532" s="140"/>
      <c r="AL1532" s="140"/>
      <c r="AM1532" s="140"/>
      <c r="AN1532" s="140"/>
      <c r="AO1532" s="140"/>
      <c r="AP1532" s="140"/>
      <c r="AQ1532" s="140"/>
      <c r="AR1532" s="140"/>
      <c r="AS1532" s="140"/>
      <c r="AT1532" s="140"/>
      <c r="AU1532" s="140"/>
      <c r="AV1532" s="140"/>
      <c r="AW1532" s="140"/>
      <c r="AX1532" s="140"/>
      <c r="AY1532" s="140"/>
      <c r="AZ1532" s="140"/>
      <c r="BA1532" s="140"/>
      <c r="BB1532" s="140"/>
      <c r="BC1532" s="140"/>
      <c r="BD1532" s="140"/>
      <c r="BE1532" s="140"/>
    </row>
    <row r="1533" spans="1:57" outlineLevel="1" x14ac:dyDescent="0.2">
      <c r="A1533" s="234">
        <f>'Faults data'!A1533</f>
        <v>1516</v>
      </c>
      <c r="B1533" s="320">
        <f>'Faults data'!B1533</f>
        <v>0</v>
      </c>
      <c r="C1533" s="223">
        <f>IFERROR(MATCH('Faults data'!F1533,Lists!$C$11:$C$14,0),0)</f>
        <v>0</v>
      </c>
      <c r="D1533" s="216">
        <f>VALUE('Faults data'!I1533)</f>
        <v>0</v>
      </c>
      <c r="E1533" s="224">
        <f t="shared" si="193"/>
        <v>0</v>
      </c>
      <c r="F1533" s="224">
        <f>'Faults data'!M1533</f>
        <v>0</v>
      </c>
      <c r="G1533" s="224" t="str">
        <f>IF('Faults data'!N1533=$G$17,$G$17,".")</f>
        <v>.</v>
      </c>
      <c r="H1533" s="224" t="str">
        <f>IF(ISNUMBER('Faults data'!L1533),'Faults data'!L1533,".")</f>
        <v>.</v>
      </c>
      <c r="I1533" s="224">
        <f>IF('Faults data'!S1533=Lists!$F$11,0,1)</f>
        <v>1</v>
      </c>
      <c r="J1533" s="240" t="str">
        <f t="shared" si="188"/>
        <v>.</v>
      </c>
      <c r="K1533" s="241"/>
      <c r="L1533" s="230" t="str">
        <f t="shared" si="189"/>
        <v>.</v>
      </c>
      <c r="M1533" s="231" t="str">
        <f t="shared" si="190"/>
        <v>.</v>
      </c>
      <c r="N1533" s="231" t="str">
        <f t="shared" si="191"/>
        <v>.</v>
      </c>
      <c r="O1533" s="231" t="str">
        <f t="shared" si="192"/>
        <v>.</v>
      </c>
      <c r="P1533" s="232" t="str">
        <f t="shared" si="194"/>
        <v>.</v>
      </c>
      <c r="Q1533" s="233" t="str">
        <f t="shared" si="195"/>
        <v>.</v>
      </c>
      <c r="R1533" s="140"/>
      <c r="S1533" s="140"/>
      <c r="T1533" s="140"/>
      <c r="U1533" s="140"/>
      <c r="V1533" s="140"/>
      <c r="W1533" s="140"/>
      <c r="X1533" s="140"/>
      <c r="Y1533" s="140"/>
      <c r="Z1533" s="140"/>
      <c r="AA1533" s="140"/>
      <c r="AB1533" s="140"/>
      <c r="AC1533" s="140"/>
      <c r="AD1533" s="140"/>
      <c r="AE1533" s="140"/>
      <c r="AF1533" s="140"/>
      <c r="AG1533" s="140"/>
      <c r="AH1533" s="140"/>
      <c r="AI1533" s="140"/>
      <c r="AJ1533" s="140"/>
      <c r="AK1533" s="140"/>
      <c r="AL1533" s="140"/>
      <c r="AM1533" s="140"/>
      <c r="AN1533" s="140"/>
      <c r="AO1533" s="140"/>
      <c r="AP1533" s="140"/>
      <c r="AQ1533" s="140"/>
      <c r="AR1533" s="140"/>
      <c r="AS1533" s="140"/>
      <c r="AT1533" s="140"/>
      <c r="AU1533" s="140"/>
      <c r="AV1533" s="140"/>
      <c r="AW1533" s="140"/>
      <c r="AX1533" s="140"/>
      <c r="AY1533" s="140"/>
      <c r="AZ1533" s="140"/>
      <c r="BA1533" s="140"/>
      <c r="BB1533" s="140"/>
      <c r="BC1533" s="140"/>
      <c r="BD1533" s="140"/>
      <c r="BE1533" s="140"/>
    </row>
    <row r="1534" spans="1:57" outlineLevel="1" x14ac:dyDescent="0.2">
      <c r="A1534" s="234">
        <f>'Faults data'!A1534</f>
        <v>1517</v>
      </c>
      <c r="B1534" s="320">
        <f>'Faults data'!B1534</f>
        <v>0</v>
      </c>
      <c r="C1534" s="223">
        <f>IFERROR(MATCH('Faults data'!F1534,Lists!$C$11:$C$14,0),0)</f>
        <v>0</v>
      </c>
      <c r="D1534" s="216">
        <f>VALUE('Faults data'!I1534)</f>
        <v>0</v>
      </c>
      <c r="E1534" s="224">
        <f t="shared" si="193"/>
        <v>0</v>
      </c>
      <c r="F1534" s="224">
        <f>'Faults data'!M1534</f>
        <v>0</v>
      </c>
      <c r="G1534" s="224" t="str">
        <f>IF('Faults data'!N1534=$G$17,$G$17,".")</f>
        <v>.</v>
      </c>
      <c r="H1534" s="224" t="str">
        <f>IF(ISNUMBER('Faults data'!L1534),'Faults data'!L1534,".")</f>
        <v>.</v>
      </c>
      <c r="I1534" s="224">
        <f>IF('Faults data'!S1534=Lists!$F$11,0,1)</f>
        <v>1</v>
      </c>
      <c r="J1534" s="240" t="str">
        <f t="shared" si="188"/>
        <v>.</v>
      </c>
      <c r="K1534" s="241"/>
      <c r="L1534" s="230" t="str">
        <f t="shared" si="189"/>
        <v>.</v>
      </c>
      <c r="M1534" s="231" t="str">
        <f t="shared" si="190"/>
        <v>.</v>
      </c>
      <c r="N1534" s="231" t="str">
        <f t="shared" si="191"/>
        <v>.</v>
      </c>
      <c r="O1534" s="231" t="str">
        <f t="shared" si="192"/>
        <v>.</v>
      </c>
      <c r="P1534" s="232" t="str">
        <f t="shared" si="194"/>
        <v>.</v>
      </c>
      <c r="Q1534" s="233" t="str">
        <f t="shared" si="195"/>
        <v>.</v>
      </c>
      <c r="R1534" s="140"/>
      <c r="S1534" s="140"/>
      <c r="T1534" s="140"/>
      <c r="U1534" s="140"/>
      <c r="V1534" s="140"/>
      <c r="W1534" s="140"/>
      <c r="X1534" s="140"/>
      <c r="Y1534" s="140"/>
      <c r="Z1534" s="140"/>
      <c r="AA1534" s="140"/>
      <c r="AB1534" s="140"/>
      <c r="AC1534" s="140"/>
      <c r="AD1534" s="140"/>
      <c r="AE1534" s="140"/>
      <c r="AF1534" s="140"/>
      <c r="AG1534" s="140"/>
      <c r="AH1534" s="140"/>
      <c r="AI1534" s="140"/>
      <c r="AJ1534" s="140"/>
      <c r="AK1534" s="140"/>
      <c r="AL1534" s="140"/>
      <c r="AM1534" s="140"/>
      <c r="AN1534" s="140"/>
      <c r="AO1534" s="140"/>
      <c r="AP1534" s="140"/>
      <c r="AQ1534" s="140"/>
      <c r="AR1534" s="140"/>
      <c r="AS1534" s="140"/>
      <c r="AT1534" s="140"/>
      <c r="AU1534" s="140"/>
      <c r="AV1534" s="140"/>
      <c r="AW1534" s="140"/>
      <c r="AX1534" s="140"/>
      <c r="AY1534" s="140"/>
      <c r="AZ1534" s="140"/>
      <c r="BA1534" s="140"/>
      <c r="BB1534" s="140"/>
      <c r="BC1534" s="140"/>
      <c r="BD1534" s="140"/>
      <c r="BE1534" s="140"/>
    </row>
    <row r="1535" spans="1:57" outlineLevel="1" x14ac:dyDescent="0.2">
      <c r="A1535" s="234">
        <f>'Faults data'!A1535</f>
        <v>1518</v>
      </c>
      <c r="B1535" s="320">
        <f>'Faults data'!B1535</f>
        <v>0</v>
      </c>
      <c r="C1535" s="223">
        <f>IFERROR(MATCH('Faults data'!F1535,Lists!$C$11:$C$14,0),0)</f>
        <v>0</v>
      </c>
      <c r="D1535" s="216">
        <f>VALUE('Faults data'!I1535)</f>
        <v>0</v>
      </c>
      <c r="E1535" s="224">
        <f t="shared" si="193"/>
        <v>0</v>
      </c>
      <c r="F1535" s="224">
        <f>'Faults data'!M1535</f>
        <v>0</v>
      </c>
      <c r="G1535" s="224" t="str">
        <f>IF('Faults data'!N1535=$G$17,$G$17,".")</f>
        <v>.</v>
      </c>
      <c r="H1535" s="224" t="str">
        <f>IF(ISNUMBER('Faults data'!L1535),'Faults data'!L1535,".")</f>
        <v>.</v>
      </c>
      <c r="I1535" s="224">
        <f>IF('Faults data'!S1535=Lists!$F$11,0,1)</f>
        <v>1</v>
      </c>
      <c r="J1535" s="240" t="str">
        <f t="shared" si="188"/>
        <v>.</v>
      </c>
      <c r="K1535" s="241"/>
      <c r="L1535" s="230" t="str">
        <f t="shared" si="189"/>
        <v>.</v>
      </c>
      <c r="M1535" s="231" t="str">
        <f t="shared" si="190"/>
        <v>.</v>
      </c>
      <c r="N1535" s="231" t="str">
        <f t="shared" si="191"/>
        <v>.</v>
      </c>
      <c r="O1535" s="231" t="str">
        <f t="shared" si="192"/>
        <v>.</v>
      </c>
      <c r="P1535" s="232" t="str">
        <f t="shared" si="194"/>
        <v>.</v>
      </c>
      <c r="Q1535" s="233" t="str">
        <f t="shared" si="195"/>
        <v>.</v>
      </c>
      <c r="R1535" s="140"/>
      <c r="S1535" s="140"/>
      <c r="T1535" s="140"/>
      <c r="U1535" s="140"/>
      <c r="V1535" s="140"/>
      <c r="W1535" s="140"/>
      <c r="X1535" s="140"/>
      <c r="Y1535" s="140"/>
      <c r="Z1535" s="140"/>
      <c r="AA1535" s="140"/>
      <c r="AB1535" s="140"/>
      <c r="AC1535" s="140"/>
      <c r="AD1535" s="140"/>
      <c r="AE1535" s="140"/>
      <c r="AF1535" s="140"/>
      <c r="AG1535" s="140"/>
      <c r="AH1535" s="140"/>
      <c r="AI1535" s="140"/>
      <c r="AJ1535" s="140"/>
      <c r="AK1535" s="140"/>
      <c r="AL1535" s="140"/>
      <c r="AM1535" s="140"/>
      <c r="AN1535" s="140"/>
      <c r="AO1535" s="140"/>
      <c r="AP1535" s="140"/>
      <c r="AQ1535" s="140"/>
      <c r="AR1535" s="140"/>
      <c r="AS1535" s="140"/>
      <c r="AT1535" s="140"/>
      <c r="AU1535" s="140"/>
      <c r="AV1535" s="140"/>
      <c r="AW1535" s="140"/>
      <c r="AX1535" s="140"/>
      <c r="AY1535" s="140"/>
      <c r="AZ1535" s="140"/>
      <c r="BA1535" s="140"/>
      <c r="BB1535" s="140"/>
      <c r="BC1535" s="140"/>
      <c r="BD1535" s="140"/>
      <c r="BE1535" s="140"/>
    </row>
    <row r="1536" spans="1:57" outlineLevel="1" x14ac:dyDescent="0.2">
      <c r="A1536" s="234">
        <f>'Faults data'!A1536</f>
        <v>1519</v>
      </c>
      <c r="B1536" s="320">
        <f>'Faults data'!B1536</f>
        <v>0</v>
      </c>
      <c r="C1536" s="223">
        <f>IFERROR(MATCH('Faults data'!F1536,Lists!$C$11:$C$14,0),0)</f>
        <v>0</v>
      </c>
      <c r="D1536" s="216">
        <f>VALUE('Faults data'!I1536)</f>
        <v>0</v>
      </c>
      <c r="E1536" s="224">
        <f t="shared" si="193"/>
        <v>0</v>
      </c>
      <c r="F1536" s="224">
        <f>'Faults data'!M1536</f>
        <v>0</v>
      </c>
      <c r="G1536" s="224" t="str">
        <f>IF('Faults data'!N1536=$G$17,$G$17,".")</f>
        <v>.</v>
      </c>
      <c r="H1536" s="224" t="str">
        <f>IF(ISNUMBER('Faults data'!L1536),'Faults data'!L1536,".")</f>
        <v>.</v>
      </c>
      <c r="I1536" s="224">
        <f>IF('Faults data'!S1536=Lists!$F$11,0,1)</f>
        <v>1</v>
      </c>
      <c r="J1536" s="240" t="str">
        <f t="shared" si="188"/>
        <v>.</v>
      </c>
      <c r="K1536" s="241"/>
      <c r="L1536" s="230" t="str">
        <f t="shared" si="189"/>
        <v>.</v>
      </c>
      <c r="M1536" s="231" t="str">
        <f t="shared" si="190"/>
        <v>.</v>
      </c>
      <c r="N1536" s="231" t="str">
        <f t="shared" si="191"/>
        <v>.</v>
      </c>
      <c r="O1536" s="231" t="str">
        <f t="shared" si="192"/>
        <v>.</v>
      </c>
      <c r="P1536" s="232" t="str">
        <f t="shared" si="194"/>
        <v>.</v>
      </c>
      <c r="Q1536" s="233" t="str">
        <f t="shared" si="195"/>
        <v>.</v>
      </c>
      <c r="R1536" s="140"/>
      <c r="S1536" s="140"/>
      <c r="T1536" s="140"/>
      <c r="U1536" s="140"/>
      <c r="V1536" s="140"/>
      <c r="W1536" s="140"/>
      <c r="X1536" s="140"/>
      <c r="Y1536" s="140"/>
      <c r="Z1536" s="140"/>
      <c r="AA1536" s="140"/>
      <c r="AB1536" s="140"/>
      <c r="AC1536" s="140"/>
      <c r="AD1536" s="140"/>
      <c r="AE1536" s="140"/>
      <c r="AF1536" s="140"/>
      <c r="AG1536" s="140"/>
      <c r="AH1536" s="140"/>
      <c r="AI1536" s="140"/>
      <c r="AJ1536" s="140"/>
      <c r="AK1536" s="140"/>
      <c r="AL1536" s="140"/>
      <c r="AM1536" s="140"/>
      <c r="AN1536" s="140"/>
      <c r="AO1536" s="140"/>
      <c r="AP1536" s="140"/>
      <c r="AQ1536" s="140"/>
      <c r="AR1536" s="140"/>
      <c r="AS1536" s="140"/>
      <c r="AT1536" s="140"/>
      <c r="AU1536" s="140"/>
      <c r="AV1536" s="140"/>
      <c r="AW1536" s="140"/>
      <c r="AX1536" s="140"/>
      <c r="AY1536" s="140"/>
      <c r="AZ1536" s="140"/>
      <c r="BA1536" s="140"/>
      <c r="BB1536" s="140"/>
      <c r="BC1536" s="140"/>
      <c r="BD1536" s="140"/>
      <c r="BE1536" s="140"/>
    </row>
    <row r="1537" spans="1:57" outlineLevel="1" x14ac:dyDescent="0.2">
      <c r="A1537" s="234">
        <f>'Faults data'!A1537</f>
        <v>1520</v>
      </c>
      <c r="B1537" s="320">
        <f>'Faults data'!B1537</f>
        <v>0</v>
      </c>
      <c r="C1537" s="223">
        <f>IFERROR(MATCH('Faults data'!F1537,Lists!$C$11:$C$14,0),0)</f>
        <v>0</v>
      </c>
      <c r="D1537" s="216">
        <f>VALUE('Faults data'!I1537)</f>
        <v>0</v>
      </c>
      <c r="E1537" s="224">
        <f t="shared" si="193"/>
        <v>0</v>
      </c>
      <c r="F1537" s="224">
        <f>'Faults data'!M1537</f>
        <v>0</v>
      </c>
      <c r="G1537" s="224" t="str">
        <f>IF('Faults data'!N1537=$G$17,$G$17,".")</f>
        <v>.</v>
      </c>
      <c r="H1537" s="224" t="str">
        <f>IF(ISNUMBER('Faults data'!L1537),'Faults data'!L1537,".")</f>
        <v>.</v>
      </c>
      <c r="I1537" s="224">
        <f>IF('Faults data'!S1537=Lists!$F$11,0,1)</f>
        <v>1</v>
      </c>
      <c r="J1537" s="240" t="str">
        <f t="shared" si="188"/>
        <v>.</v>
      </c>
      <c r="K1537" s="241"/>
      <c r="L1537" s="230" t="str">
        <f t="shared" si="189"/>
        <v>.</v>
      </c>
      <c r="M1537" s="231" t="str">
        <f t="shared" si="190"/>
        <v>.</v>
      </c>
      <c r="N1537" s="231" t="str">
        <f t="shared" si="191"/>
        <v>.</v>
      </c>
      <c r="O1537" s="231" t="str">
        <f t="shared" si="192"/>
        <v>.</v>
      </c>
      <c r="P1537" s="232" t="str">
        <f t="shared" si="194"/>
        <v>.</v>
      </c>
      <c r="Q1537" s="233" t="str">
        <f t="shared" si="195"/>
        <v>.</v>
      </c>
      <c r="R1537" s="140"/>
      <c r="S1537" s="140"/>
      <c r="T1537" s="140"/>
      <c r="U1537" s="140"/>
      <c r="V1537" s="140"/>
      <c r="W1537" s="140"/>
      <c r="X1537" s="140"/>
      <c r="Y1537" s="140"/>
      <c r="Z1537" s="140"/>
      <c r="AA1537" s="140"/>
      <c r="AB1537" s="140"/>
      <c r="AC1537" s="140"/>
      <c r="AD1537" s="140"/>
      <c r="AE1537" s="140"/>
      <c r="AF1537" s="140"/>
      <c r="AG1537" s="140"/>
      <c r="AH1537" s="140"/>
      <c r="AI1537" s="140"/>
      <c r="AJ1537" s="140"/>
      <c r="AK1537" s="140"/>
      <c r="AL1537" s="140"/>
      <c r="AM1537" s="140"/>
      <c r="AN1537" s="140"/>
      <c r="AO1537" s="140"/>
      <c r="AP1537" s="140"/>
      <c r="AQ1537" s="140"/>
      <c r="AR1537" s="140"/>
      <c r="AS1537" s="140"/>
      <c r="AT1537" s="140"/>
      <c r="AU1537" s="140"/>
      <c r="AV1537" s="140"/>
      <c r="AW1537" s="140"/>
      <c r="AX1537" s="140"/>
      <c r="AY1537" s="140"/>
      <c r="AZ1537" s="140"/>
      <c r="BA1537" s="140"/>
      <c r="BB1537" s="140"/>
      <c r="BC1537" s="140"/>
      <c r="BD1537" s="140"/>
      <c r="BE1537" s="140"/>
    </row>
    <row r="1538" spans="1:57" outlineLevel="1" x14ac:dyDescent="0.2">
      <c r="A1538" s="234">
        <f>'Faults data'!A1538</f>
        <v>1521</v>
      </c>
      <c r="B1538" s="320">
        <f>'Faults data'!B1538</f>
        <v>0</v>
      </c>
      <c r="C1538" s="223">
        <f>IFERROR(MATCH('Faults data'!F1538,Lists!$C$11:$C$14,0),0)</f>
        <v>0</v>
      </c>
      <c r="D1538" s="216">
        <f>VALUE('Faults data'!I1538)</f>
        <v>0</v>
      </c>
      <c r="E1538" s="224">
        <f t="shared" si="193"/>
        <v>0</v>
      </c>
      <c r="F1538" s="224">
        <f>'Faults data'!M1538</f>
        <v>0</v>
      </c>
      <c r="G1538" s="224" t="str">
        <f>IF('Faults data'!N1538=$G$17,$G$17,".")</f>
        <v>.</v>
      </c>
      <c r="H1538" s="224" t="str">
        <f>IF(ISNUMBER('Faults data'!L1538),'Faults data'!L1538,".")</f>
        <v>.</v>
      </c>
      <c r="I1538" s="224">
        <f>IF('Faults data'!S1538=Lists!$F$11,0,1)</f>
        <v>1</v>
      </c>
      <c r="J1538" s="240" t="str">
        <f t="shared" si="188"/>
        <v>.</v>
      </c>
      <c r="K1538" s="241"/>
      <c r="L1538" s="230" t="str">
        <f t="shared" si="189"/>
        <v>.</v>
      </c>
      <c r="M1538" s="231" t="str">
        <f t="shared" si="190"/>
        <v>.</v>
      </c>
      <c r="N1538" s="231" t="str">
        <f t="shared" si="191"/>
        <v>.</v>
      </c>
      <c r="O1538" s="231" t="str">
        <f t="shared" si="192"/>
        <v>.</v>
      </c>
      <c r="P1538" s="232" t="str">
        <f t="shared" si="194"/>
        <v>.</v>
      </c>
      <c r="Q1538" s="233" t="str">
        <f t="shared" si="195"/>
        <v>.</v>
      </c>
      <c r="R1538" s="140"/>
      <c r="S1538" s="140"/>
      <c r="T1538" s="140"/>
      <c r="U1538" s="140"/>
      <c r="V1538" s="140"/>
      <c r="W1538" s="140"/>
      <c r="X1538" s="140"/>
      <c r="Y1538" s="140"/>
      <c r="Z1538" s="140"/>
      <c r="AA1538" s="140"/>
      <c r="AB1538" s="140"/>
      <c r="AC1538" s="140"/>
      <c r="AD1538" s="140"/>
      <c r="AE1538" s="140"/>
      <c r="AF1538" s="140"/>
      <c r="AG1538" s="140"/>
      <c r="AH1538" s="140"/>
      <c r="AI1538" s="140"/>
      <c r="AJ1538" s="140"/>
      <c r="AK1538" s="140"/>
      <c r="AL1538" s="140"/>
      <c r="AM1538" s="140"/>
      <c r="AN1538" s="140"/>
      <c r="AO1538" s="140"/>
      <c r="AP1538" s="140"/>
      <c r="AQ1538" s="140"/>
      <c r="AR1538" s="140"/>
      <c r="AS1538" s="140"/>
      <c r="AT1538" s="140"/>
      <c r="AU1538" s="140"/>
      <c r="AV1538" s="140"/>
      <c r="AW1538" s="140"/>
      <c r="AX1538" s="140"/>
      <c r="AY1538" s="140"/>
      <c r="AZ1538" s="140"/>
      <c r="BA1538" s="140"/>
      <c r="BB1538" s="140"/>
      <c r="BC1538" s="140"/>
      <c r="BD1538" s="140"/>
      <c r="BE1538" s="140"/>
    </row>
    <row r="1539" spans="1:57" outlineLevel="1" x14ac:dyDescent="0.2">
      <c r="A1539" s="234">
        <f>'Faults data'!A1539</f>
        <v>1522</v>
      </c>
      <c r="B1539" s="320">
        <f>'Faults data'!B1539</f>
        <v>0</v>
      </c>
      <c r="C1539" s="223">
        <f>IFERROR(MATCH('Faults data'!F1539,Lists!$C$11:$C$14,0),0)</f>
        <v>0</v>
      </c>
      <c r="D1539" s="216">
        <f>VALUE('Faults data'!I1539)</f>
        <v>0</v>
      </c>
      <c r="E1539" s="224">
        <f t="shared" si="193"/>
        <v>0</v>
      </c>
      <c r="F1539" s="224">
        <f>'Faults data'!M1539</f>
        <v>0</v>
      </c>
      <c r="G1539" s="224" t="str">
        <f>IF('Faults data'!N1539=$G$17,$G$17,".")</f>
        <v>.</v>
      </c>
      <c r="H1539" s="224" t="str">
        <f>IF(ISNUMBER('Faults data'!L1539),'Faults data'!L1539,".")</f>
        <v>.</v>
      </c>
      <c r="I1539" s="224">
        <f>IF('Faults data'!S1539=Lists!$F$11,0,1)</f>
        <v>1</v>
      </c>
      <c r="J1539" s="240" t="str">
        <f t="shared" si="188"/>
        <v>.</v>
      </c>
      <c r="K1539" s="241"/>
      <c r="L1539" s="230" t="str">
        <f t="shared" si="189"/>
        <v>.</v>
      </c>
      <c r="M1539" s="231" t="str">
        <f t="shared" si="190"/>
        <v>.</v>
      </c>
      <c r="N1539" s="231" t="str">
        <f t="shared" si="191"/>
        <v>.</v>
      </c>
      <c r="O1539" s="231" t="str">
        <f t="shared" si="192"/>
        <v>.</v>
      </c>
      <c r="P1539" s="232" t="str">
        <f t="shared" si="194"/>
        <v>.</v>
      </c>
      <c r="Q1539" s="233" t="str">
        <f t="shared" si="195"/>
        <v>.</v>
      </c>
      <c r="R1539" s="140"/>
      <c r="S1539" s="140"/>
      <c r="T1539" s="140"/>
      <c r="U1539" s="140"/>
      <c r="V1539" s="140"/>
      <c r="W1539" s="140"/>
      <c r="X1539" s="140"/>
      <c r="Y1539" s="140"/>
      <c r="Z1539" s="140"/>
      <c r="AA1539" s="140"/>
      <c r="AB1539" s="140"/>
      <c r="AC1539" s="140"/>
      <c r="AD1539" s="140"/>
      <c r="AE1539" s="140"/>
      <c r="AF1539" s="140"/>
      <c r="AG1539" s="140"/>
      <c r="AH1539" s="140"/>
      <c r="AI1539" s="140"/>
      <c r="AJ1539" s="140"/>
      <c r="AK1539" s="140"/>
      <c r="AL1539" s="140"/>
      <c r="AM1539" s="140"/>
      <c r="AN1539" s="140"/>
      <c r="AO1539" s="140"/>
      <c r="AP1539" s="140"/>
      <c r="AQ1539" s="140"/>
      <c r="AR1539" s="140"/>
      <c r="AS1539" s="140"/>
      <c r="AT1539" s="140"/>
      <c r="AU1539" s="140"/>
      <c r="AV1539" s="140"/>
      <c r="AW1539" s="140"/>
      <c r="AX1539" s="140"/>
      <c r="AY1539" s="140"/>
      <c r="AZ1539" s="140"/>
      <c r="BA1539" s="140"/>
      <c r="BB1539" s="140"/>
      <c r="BC1539" s="140"/>
      <c r="BD1539" s="140"/>
      <c r="BE1539" s="140"/>
    </row>
    <row r="1540" spans="1:57" outlineLevel="1" x14ac:dyDescent="0.2">
      <c r="A1540" s="234">
        <f>'Faults data'!A1540</f>
        <v>1523</v>
      </c>
      <c r="B1540" s="320">
        <f>'Faults data'!B1540</f>
        <v>0</v>
      </c>
      <c r="C1540" s="223">
        <f>IFERROR(MATCH('Faults data'!F1540,Lists!$C$11:$C$14,0),0)</f>
        <v>0</v>
      </c>
      <c r="D1540" s="216">
        <f>VALUE('Faults data'!I1540)</f>
        <v>0</v>
      </c>
      <c r="E1540" s="224">
        <f t="shared" si="193"/>
        <v>0</v>
      </c>
      <c r="F1540" s="224">
        <f>'Faults data'!M1540</f>
        <v>0</v>
      </c>
      <c r="G1540" s="224" t="str">
        <f>IF('Faults data'!N1540=$G$17,$G$17,".")</f>
        <v>.</v>
      </c>
      <c r="H1540" s="224" t="str">
        <f>IF(ISNUMBER('Faults data'!L1540),'Faults data'!L1540,".")</f>
        <v>.</v>
      </c>
      <c r="I1540" s="224">
        <f>IF('Faults data'!S1540=Lists!$F$11,0,1)</f>
        <v>1</v>
      </c>
      <c r="J1540" s="240" t="str">
        <f t="shared" si="188"/>
        <v>.</v>
      </c>
      <c r="K1540" s="241"/>
      <c r="L1540" s="230" t="str">
        <f t="shared" si="189"/>
        <v>.</v>
      </c>
      <c r="M1540" s="231" t="str">
        <f t="shared" si="190"/>
        <v>.</v>
      </c>
      <c r="N1540" s="231" t="str">
        <f t="shared" si="191"/>
        <v>.</v>
      </c>
      <c r="O1540" s="231" t="str">
        <f t="shared" si="192"/>
        <v>.</v>
      </c>
      <c r="P1540" s="232" t="str">
        <f t="shared" si="194"/>
        <v>.</v>
      </c>
      <c r="Q1540" s="233" t="str">
        <f t="shared" si="195"/>
        <v>.</v>
      </c>
      <c r="R1540" s="140"/>
      <c r="S1540" s="140"/>
      <c r="T1540" s="140"/>
      <c r="U1540" s="140"/>
      <c r="V1540" s="140"/>
      <c r="W1540" s="140"/>
      <c r="X1540" s="140"/>
      <c r="Y1540" s="140"/>
      <c r="Z1540" s="140"/>
      <c r="AA1540" s="140"/>
      <c r="AB1540" s="140"/>
      <c r="AC1540" s="140"/>
      <c r="AD1540" s="140"/>
      <c r="AE1540" s="140"/>
      <c r="AF1540" s="140"/>
      <c r="AG1540" s="140"/>
      <c r="AH1540" s="140"/>
      <c r="AI1540" s="140"/>
      <c r="AJ1540" s="140"/>
      <c r="AK1540" s="140"/>
      <c r="AL1540" s="140"/>
      <c r="AM1540" s="140"/>
      <c r="AN1540" s="140"/>
      <c r="AO1540" s="140"/>
      <c r="AP1540" s="140"/>
      <c r="AQ1540" s="140"/>
      <c r="AR1540" s="140"/>
      <c r="AS1540" s="140"/>
      <c r="AT1540" s="140"/>
      <c r="AU1540" s="140"/>
      <c r="AV1540" s="140"/>
      <c r="AW1540" s="140"/>
      <c r="AX1540" s="140"/>
      <c r="AY1540" s="140"/>
      <c r="AZ1540" s="140"/>
      <c r="BA1540" s="140"/>
      <c r="BB1540" s="140"/>
      <c r="BC1540" s="140"/>
      <c r="BD1540" s="140"/>
      <c r="BE1540" s="140"/>
    </row>
    <row r="1541" spans="1:57" outlineLevel="1" x14ac:dyDescent="0.2">
      <c r="A1541" s="234">
        <f>'Faults data'!A1541</f>
        <v>1524</v>
      </c>
      <c r="B1541" s="320">
        <f>'Faults data'!B1541</f>
        <v>0</v>
      </c>
      <c r="C1541" s="223">
        <f>IFERROR(MATCH('Faults data'!F1541,Lists!$C$11:$C$14,0),0)</f>
        <v>0</v>
      </c>
      <c r="D1541" s="216">
        <f>VALUE('Faults data'!I1541)</f>
        <v>0</v>
      </c>
      <c r="E1541" s="224">
        <f t="shared" si="193"/>
        <v>0</v>
      </c>
      <c r="F1541" s="224">
        <f>'Faults data'!M1541</f>
        <v>0</v>
      </c>
      <c r="G1541" s="224" t="str">
        <f>IF('Faults data'!N1541=$G$17,$G$17,".")</f>
        <v>.</v>
      </c>
      <c r="H1541" s="224" t="str">
        <f>IF(ISNUMBER('Faults data'!L1541),'Faults data'!L1541,".")</f>
        <v>.</v>
      </c>
      <c r="I1541" s="224">
        <f>IF('Faults data'!S1541=Lists!$F$11,0,1)</f>
        <v>1</v>
      </c>
      <c r="J1541" s="240" t="str">
        <f t="shared" si="188"/>
        <v>.</v>
      </c>
      <c r="K1541" s="241"/>
      <c r="L1541" s="230" t="str">
        <f t="shared" si="189"/>
        <v>.</v>
      </c>
      <c r="M1541" s="231" t="str">
        <f t="shared" si="190"/>
        <v>.</v>
      </c>
      <c r="N1541" s="231" t="str">
        <f t="shared" si="191"/>
        <v>.</v>
      </c>
      <c r="O1541" s="231" t="str">
        <f t="shared" si="192"/>
        <v>.</v>
      </c>
      <c r="P1541" s="232" t="str">
        <f t="shared" si="194"/>
        <v>.</v>
      </c>
      <c r="Q1541" s="233" t="str">
        <f t="shared" si="195"/>
        <v>.</v>
      </c>
      <c r="R1541" s="140"/>
      <c r="S1541" s="140"/>
      <c r="T1541" s="140"/>
      <c r="U1541" s="140"/>
      <c r="V1541" s="140"/>
      <c r="W1541" s="140"/>
      <c r="X1541" s="140"/>
      <c r="Y1541" s="140"/>
      <c r="Z1541" s="140"/>
      <c r="AA1541" s="140"/>
      <c r="AB1541" s="140"/>
      <c r="AC1541" s="140"/>
      <c r="AD1541" s="140"/>
      <c r="AE1541" s="140"/>
      <c r="AF1541" s="140"/>
      <c r="AG1541" s="140"/>
      <c r="AH1541" s="140"/>
      <c r="AI1541" s="140"/>
      <c r="AJ1541" s="140"/>
      <c r="AK1541" s="140"/>
      <c r="AL1541" s="140"/>
      <c r="AM1541" s="140"/>
      <c r="AN1541" s="140"/>
      <c r="AO1541" s="140"/>
      <c r="AP1541" s="140"/>
      <c r="AQ1541" s="140"/>
      <c r="AR1541" s="140"/>
      <c r="AS1541" s="140"/>
      <c r="AT1541" s="140"/>
      <c r="AU1541" s="140"/>
      <c r="AV1541" s="140"/>
      <c r="AW1541" s="140"/>
      <c r="AX1541" s="140"/>
      <c r="AY1541" s="140"/>
      <c r="AZ1541" s="140"/>
      <c r="BA1541" s="140"/>
      <c r="BB1541" s="140"/>
      <c r="BC1541" s="140"/>
      <c r="BD1541" s="140"/>
      <c r="BE1541" s="140"/>
    </row>
    <row r="1542" spans="1:57" outlineLevel="1" x14ac:dyDescent="0.2">
      <c r="A1542" s="234">
        <f>'Faults data'!A1542</f>
        <v>1525</v>
      </c>
      <c r="B1542" s="320">
        <f>'Faults data'!B1542</f>
        <v>0</v>
      </c>
      <c r="C1542" s="223">
        <f>IFERROR(MATCH('Faults data'!F1542,Lists!$C$11:$C$14,0),0)</f>
        <v>0</v>
      </c>
      <c r="D1542" s="216">
        <f>VALUE('Faults data'!I1542)</f>
        <v>0</v>
      </c>
      <c r="E1542" s="224">
        <f t="shared" si="193"/>
        <v>0</v>
      </c>
      <c r="F1542" s="224">
        <f>'Faults data'!M1542</f>
        <v>0</v>
      </c>
      <c r="G1542" s="224" t="str">
        <f>IF('Faults data'!N1542=$G$17,$G$17,".")</f>
        <v>.</v>
      </c>
      <c r="H1542" s="224" t="str">
        <f>IF(ISNUMBER('Faults data'!L1542),'Faults data'!L1542,".")</f>
        <v>.</v>
      </c>
      <c r="I1542" s="224">
        <f>IF('Faults data'!S1542=Lists!$F$11,0,1)</f>
        <v>1</v>
      </c>
      <c r="J1542" s="240" t="str">
        <f t="shared" si="188"/>
        <v>.</v>
      </c>
      <c r="K1542" s="241"/>
      <c r="L1542" s="230" t="str">
        <f t="shared" si="189"/>
        <v>.</v>
      </c>
      <c r="M1542" s="231" t="str">
        <f t="shared" si="190"/>
        <v>.</v>
      </c>
      <c r="N1542" s="231" t="str">
        <f t="shared" si="191"/>
        <v>.</v>
      </c>
      <c r="O1542" s="231" t="str">
        <f t="shared" si="192"/>
        <v>.</v>
      </c>
      <c r="P1542" s="232" t="str">
        <f t="shared" si="194"/>
        <v>.</v>
      </c>
      <c r="Q1542" s="233" t="str">
        <f t="shared" si="195"/>
        <v>.</v>
      </c>
      <c r="R1542" s="140"/>
      <c r="S1542" s="140"/>
      <c r="T1542" s="140"/>
      <c r="U1542" s="140"/>
      <c r="V1542" s="140"/>
      <c r="W1542" s="140"/>
      <c r="X1542" s="140"/>
      <c r="Y1542" s="140"/>
      <c r="Z1542" s="140"/>
      <c r="AA1542" s="140"/>
      <c r="AB1542" s="140"/>
      <c r="AC1542" s="140"/>
      <c r="AD1542" s="140"/>
      <c r="AE1542" s="140"/>
      <c r="AF1542" s="140"/>
      <c r="AG1542" s="140"/>
      <c r="AH1542" s="140"/>
      <c r="AI1542" s="140"/>
      <c r="AJ1542" s="140"/>
      <c r="AK1542" s="140"/>
      <c r="AL1542" s="140"/>
      <c r="AM1542" s="140"/>
      <c r="AN1542" s="140"/>
      <c r="AO1542" s="140"/>
      <c r="AP1542" s="140"/>
      <c r="AQ1542" s="140"/>
      <c r="AR1542" s="140"/>
      <c r="AS1542" s="140"/>
      <c r="AT1542" s="140"/>
      <c r="AU1542" s="140"/>
      <c r="AV1542" s="140"/>
      <c r="AW1542" s="140"/>
      <c r="AX1542" s="140"/>
      <c r="AY1542" s="140"/>
      <c r="AZ1542" s="140"/>
      <c r="BA1542" s="140"/>
      <c r="BB1542" s="140"/>
      <c r="BC1542" s="140"/>
      <c r="BD1542" s="140"/>
      <c r="BE1542" s="140"/>
    </row>
    <row r="1543" spans="1:57" outlineLevel="1" x14ac:dyDescent="0.2">
      <c r="A1543" s="234">
        <f>'Faults data'!A1543</f>
        <v>1526</v>
      </c>
      <c r="B1543" s="320">
        <f>'Faults data'!B1543</f>
        <v>0</v>
      </c>
      <c r="C1543" s="223">
        <f>IFERROR(MATCH('Faults data'!F1543,Lists!$C$11:$C$14,0),0)</f>
        <v>0</v>
      </c>
      <c r="D1543" s="216">
        <f>VALUE('Faults data'!I1543)</f>
        <v>0</v>
      </c>
      <c r="E1543" s="224">
        <f t="shared" si="193"/>
        <v>0</v>
      </c>
      <c r="F1543" s="224">
        <f>'Faults data'!M1543</f>
        <v>0</v>
      </c>
      <c r="G1543" s="224" t="str">
        <f>IF('Faults data'!N1543=$G$17,$G$17,".")</f>
        <v>.</v>
      </c>
      <c r="H1543" s="224" t="str">
        <f>IF(ISNUMBER('Faults data'!L1543),'Faults data'!L1543,".")</f>
        <v>.</v>
      </c>
      <c r="I1543" s="224">
        <f>IF('Faults data'!S1543=Lists!$F$11,0,1)</f>
        <v>1</v>
      </c>
      <c r="J1543" s="240" t="str">
        <f t="shared" si="188"/>
        <v>.</v>
      </c>
      <c r="K1543" s="241"/>
      <c r="L1543" s="230" t="str">
        <f t="shared" si="189"/>
        <v>.</v>
      </c>
      <c r="M1543" s="231" t="str">
        <f t="shared" si="190"/>
        <v>.</v>
      </c>
      <c r="N1543" s="231" t="str">
        <f t="shared" si="191"/>
        <v>.</v>
      </c>
      <c r="O1543" s="231" t="str">
        <f t="shared" si="192"/>
        <v>.</v>
      </c>
      <c r="P1543" s="232" t="str">
        <f t="shared" si="194"/>
        <v>.</v>
      </c>
      <c r="Q1543" s="233" t="str">
        <f t="shared" si="195"/>
        <v>.</v>
      </c>
      <c r="R1543" s="140"/>
      <c r="S1543" s="140"/>
      <c r="T1543" s="140"/>
      <c r="U1543" s="140"/>
      <c r="V1543" s="140"/>
      <c r="W1543" s="140"/>
      <c r="X1543" s="140"/>
      <c r="Y1543" s="140"/>
      <c r="Z1543" s="140"/>
      <c r="AA1543" s="140"/>
      <c r="AB1543" s="140"/>
      <c r="AC1543" s="140"/>
      <c r="AD1543" s="140"/>
      <c r="AE1543" s="140"/>
      <c r="AF1543" s="140"/>
      <c r="AG1543" s="140"/>
      <c r="AH1543" s="140"/>
      <c r="AI1543" s="140"/>
      <c r="AJ1543" s="140"/>
      <c r="AK1543" s="140"/>
      <c r="AL1543" s="140"/>
      <c r="AM1543" s="140"/>
      <c r="AN1543" s="140"/>
      <c r="AO1543" s="140"/>
      <c r="AP1543" s="140"/>
      <c r="AQ1543" s="140"/>
      <c r="AR1543" s="140"/>
      <c r="AS1543" s="140"/>
      <c r="AT1543" s="140"/>
      <c r="AU1543" s="140"/>
      <c r="AV1543" s="140"/>
      <c r="AW1543" s="140"/>
      <c r="AX1543" s="140"/>
      <c r="AY1543" s="140"/>
      <c r="AZ1543" s="140"/>
      <c r="BA1543" s="140"/>
      <c r="BB1543" s="140"/>
      <c r="BC1543" s="140"/>
      <c r="BD1543" s="140"/>
      <c r="BE1543" s="140"/>
    </row>
    <row r="1544" spans="1:57" outlineLevel="1" x14ac:dyDescent="0.2">
      <c r="A1544" s="234">
        <f>'Faults data'!A1544</f>
        <v>1527</v>
      </c>
      <c r="B1544" s="320">
        <f>'Faults data'!B1544</f>
        <v>0</v>
      </c>
      <c r="C1544" s="223">
        <f>IFERROR(MATCH('Faults data'!F1544,Lists!$C$11:$C$14,0),0)</f>
        <v>0</v>
      </c>
      <c r="D1544" s="216">
        <f>VALUE('Faults data'!I1544)</f>
        <v>0</v>
      </c>
      <c r="E1544" s="224">
        <f t="shared" si="193"/>
        <v>0</v>
      </c>
      <c r="F1544" s="224">
        <f>'Faults data'!M1544</f>
        <v>0</v>
      </c>
      <c r="G1544" s="224" t="str">
        <f>IF('Faults data'!N1544=$G$17,$G$17,".")</f>
        <v>.</v>
      </c>
      <c r="H1544" s="224" t="str">
        <f>IF(ISNUMBER('Faults data'!L1544),'Faults data'!L1544,".")</f>
        <v>.</v>
      </c>
      <c r="I1544" s="224">
        <f>IF('Faults data'!S1544=Lists!$F$11,0,1)</f>
        <v>1</v>
      </c>
      <c r="J1544" s="240" t="str">
        <f t="shared" si="188"/>
        <v>.</v>
      </c>
      <c r="K1544" s="241"/>
      <c r="L1544" s="230" t="str">
        <f t="shared" si="189"/>
        <v>.</v>
      </c>
      <c r="M1544" s="231" t="str">
        <f t="shared" si="190"/>
        <v>.</v>
      </c>
      <c r="N1544" s="231" t="str">
        <f t="shared" si="191"/>
        <v>.</v>
      </c>
      <c r="O1544" s="231" t="str">
        <f t="shared" si="192"/>
        <v>.</v>
      </c>
      <c r="P1544" s="232" t="str">
        <f t="shared" si="194"/>
        <v>.</v>
      </c>
      <c r="Q1544" s="233" t="str">
        <f t="shared" si="195"/>
        <v>.</v>
      </c>
      <c r="R1544" s="140"/>
      <c r="S1544" s="140"/>
      <c r="T1544" s="140"/>
      <c r="U1544" s="140"/>
      <c r="V1544" s="140"/>
      <c r="W1544" s="140"/>
      <c r="X1544" s="140"/>
      <c r="Y1544" s="140"/>
      <c r="Z1544" s="140"/>
      <c r="AA1544" s="140"/>
      <c r="AB1544" s="140"/>
      <c r="AC1544" s="140"/>
      <c r="AD1544" s="140"/>
      <c r="AE1544" s="140"/>
      <c r="AF1544" s="140"/>
      <c r="AG1544" s="140"/>
      <c r="AH1544" s="140"/>
      <c r="AI1544" s="140"/>
      <c r="AJ1544" s="140"/>
      <c r="AK1544" s="140"/>
      <c r="AL1544" s="140"/>
      <c r="AM1544" s="140"/>
      <c r="AN1544" s="140"/>
      <c r="AO1544" s="140"/>
      <c r="AP1544" s="140"/>
      <c r="AQ1544" s="140"/>
      <c r="AR1544" s="140"/>
      <c r="AS1544" s="140"/>
      <c r="AT1544" s="140"/>
      <c r="AU1544" s="140"/>
      <c r="AV1544" s="140"/>
      <c r="AW1544" s="140"/>
      <c r="AX1544" s="140"/>
      <c r="AY1544" s="140"/>
      <c r="AZ1544" s="140"/>
      <c r="BA1544" s="140"/>
      <c r="BB1544" s="140"/>
      <c r="BC1544" s="140"/>
      <c r="BD1544" s="140"/>
      <c r="BE1544" s="140"/>
    </row>
    <row r="1545" spans="1:57" outlineLevel="1" x14ac:dyDescent="0.2">
      <c r="A1545" s="234">
        <f>'Faults data'!A1545</f>
        <v>1528</v>
      </c>
      <c r="B1545" s="320">
        <f>'Faults data'!B1545</f>
        <v>0</v>
      </c>
      <c r="C1545" s="223">
        <f>IFERROR(MATCH('Faults data'!F1545,Lists!$C$11:$C$14,0),0)</f>
        <v>0</v>
      </c>
      <c r="D1545" s="216">
        <f>VALUE('Faults data'!I1545)</f>
        <v>0</v>
      </c>
      <c r="E1545" s="224">
        <f t="shared" si="193"/>
        <v>0</v>
      </c>
      <c r="F1545" s="224">
        <f>'Faults data'!M1545</f>
        <v>0</v>
      </c>
      <c r="G1545" s="224" t="str">
        <f>IF('Faults data'!N1545=$G$17,$G$17,".")</f>
        <v>.</v>
      </c>
      <c r="H1545" s="224" t="str">
        <f>IF(ISNUMBER('Faults data'!L1545),'Faults data'!L1545,".")</f>
        <v>.</v>
      </c>
      <c r="I1545" s="224">
        <f>IF('Faults data'!S1545=Lists!$F$11,0,1)</f>
        <v>1</v>
      </c>
      <c r="J1545" s="240" t="str">
        <f t="shared" si="188"/>
        <v>.</v>
      </c>
      <c r="K1545" s="241"/>
      <c r="L1545" s="230" t="str">
        <f t="shared" si="189"/>
        <v>.</v>
      </c>
      <c r="M1545" s="231" t="str">
        <f t="shared" si="190"/>
        <v>.</v>
      </c>
      <c r="N1545" s="231" t="str">
        <f t="shared" si="191"/>
        <v>.</v>
      </c>
      <c r="O1545" s="231" t="str">
        <f t="shared" si="192"/>
        <v>.</v>
      </c>
      <c r="P1545" s="232" t="str">
        <f t="shared" si="194"/>
        <v>.</v>
      </c>
      <c r="Q1545" s="233" t="str">
        <f t="shared" si="195"/>
        <v>.</v>
      </c>
      <c r="R1545" s="140"/>
      <c r="S1545" s="140"/>
      <c r="T1545" s="140"/>
      <c r="U1545" s="140"/>
      <c r="V1545" s="140"/>
      <c r="W1545" s="140"/>
      <c r="X1545" s="140"/>
      <c r="Y1545" s="140"/>
      <c r="Z1545" s="140"/>
      <c r="AA1545" s="140"/>
      <c r="AB1545" s="140"/>
      <c r="AC1545" s="140"/>
      <c r="AD1545" s="140"/>
      <c r="AE1545" s="140"/>
      <c r="AF1545" s="140"/>
      <c r="AG1545" s="140"/>
      <c r="AH1545" s="140"/>
      <c r="AI1545" s="140"/>
      <c r="AJ1545" s="140"/>
      <c r="AK1545" s="140"/>
      <c r="AL1545" s="140"/>
      <c r="AM1545" s="140"/>
      <c r="AN1545" s="140"/>
      <c r="AO1545" s="140"/>
      <c r="AP1545" s="140"/>
      <c r="AQ1545" s="140"/>
      <c r="AR1545" s="140"/>
      <c r="AS1545" s="140"/>
      <c r="AT1545" s="140"/>
      <c r="AU1545" s="140"/>
      <c r="AV1545" s="140"/>
      <c r="AW1545" s="140"/>
      <c r="AX1545" s="140"/>
      <c r="AY1545" s="140"/>
      <c r="AZ1545" s="140"/>
      <c r="BA1545" s="140"/>
      <c r="BB1545" s="140"/>
      <c r="BC1545" s="140"/>
      <c r="BD1545" s="140"/>
      <c r="BE1545" s="140"/>
    </row>
    <row r="1546" spans="1:57" outlineLevel="1" x14ac:dyDescent="0.2">
      <c r="A1546" s="234">
        <f>'Faults data'!A1546</f>
        <v>1529</v>
      </c>
      <c r="B1546" s="320">
        <f>'Faults data'!B1546</f>
        <v>0</v>
      </c>
      <c r="C1546" s="223">
        <f>IFERROR(MATCH('Faults data'!F1546,Lists!$C$11:$C$14,0),0)</f>
        <v>0</v>
      </c>
      <c r="D1546" s="216">
        <f>VALUE('Faults data'!I1546)</f>
        <v>0</v>
      </c>
      <c r="E1546" s="224">
        <f t="shared" si="193"/>
        <v>0</v>
      </c>
      <c r="F1546" s="224">
        <f>'Faults data'!M1546</f>
        <v>0</v>
      </c>
      <c r="G1546" s="224" t="str">
        <f>IF('Faults data'!N1546=$G$17,$G$17,".")</f>
        <v>.</v>
      </c>
      <c r="H1546" s="224" t="str">
        <f>IF(ISNUMBER('Faults data'!L1546),'Faults data'!L1546,".")</f>
        <v>.</v>
      </c>
      <c r="I1546" s="224">
        <f>IF('Faults data'!S1546=Lists!$F$11,0,1)</f>
        <v>1</v>
      </c>
      <c r="J1546" s="240" t="str">
        <f t="shared" si="188"/>
        <v>.</v>
      </c>
      <c r="K1546" s="241"/>
      <c r="L1546" s="230" t="str">
        <f t="shared" si="189"/>
        <v>.</v>
      </c>
      <c r="M1546" s="231" t="str">
        <f t="shared" si="190"/>
        <v>.</v>
      </c>
      <c r="N1546" s="231" t="str">
        <f t="shared" si="191"/>
        <v>.</v>
      </c>
      <c r="O1546" s="231" t="str">
        <f t="shared" si="192"/>
        <v>.</v>
      </c>
      <c r="P1546" s="232" t="str">
        <f t="shared" si="194"/>
        <v>.</v>
      </c>
      <c r="Q1546" s="233" t="str">
        <f t="shared" si="195"/>
        <v>.</v>
      </c>
      <c r="R1546" s="140"/>
      <c r="S1546" s="140"/>
      <c r="T1546" s="140"/>
      <c r="U1546" s="140"/>
      <c r="V1546" s="140"/>
      <c r="W1546" s="140"/>
      <c r="X1546" s="140"/>
      <c r="Y1546" s="140"/>
      <c r="Z1546" s="140"/>
      <c r="AA1546" s="140"/>
      <c r="AB1546" s="140"/>
      <c r="AC1546" s="140"/>
      <c r="AD1546" s="140"/>
      <c r="AE1546" s="140"/>
      <c r="AF1546" s="140"/>
      <c r="AG1546" s="140"/>
      <c r="AH1546" s="140"/>
      <c r="AI1546" s="140"/>
      <c r="AJ1546" s="140"/>
      <c r="AK1546" s="140"/>
      <c r="AL1546" s="140"/>
      <c r="AM1546" s="140"/>
      <c r="AN1546" s="140"/>
      <c r="AO1546" s="140"/>
      <c r="AP1546" s="140"/>
      <c r="AQ1546" s="140"/>
      <c r="AR1546" s="140"/>
      <c r="AS1546" s="140"/>
      <c r="AT1546" s="140"/>
      <c r="AU1546" s="140"/>
      <c r="AV1546" s="140"/>
      <c r="AW1546" s="140"/>
      <c r="AX1546" s="140"/>
      <c r="AY1546" s="140"/>
      <c r="AZ1546" s="140"/>
      <c r="BA1546" s="140"/>
      <c r="BB1546" s="140"/>
      <c r="BC1546" s="140"/>
      <c r="BD1546" s="140"/>
      <c r="BE1546" s="140"/>
    </row>
    <row r="1547" spans="1:57" outlineLevel="1" x14ac:dyDescent="0.2">
      <c r="A1547" s="234">
        <f>'Faults data'!A1547</f>
        <v>1530</v>
      </c>
      <c r="B1547" s="320">
        <f>'Faults data'!B1547</f>
        <v>0</v>
      </c>
      <c r="C1547" s="223">
        <f>IFERROR(MATCH('Faults data'!F1547,Lists!$C$11:$C$14,0),0)</f>
        <v>0</v>
      </c>
      <c r="D1547" s="216">
        <f>VALUE('Faults data'!I1547)</f>
        <v>0</v>
      </c>
      <c r="E1547" s="224">
        <f t="shared" si="193"/>
        <v>0</v>
      </c>
      <c r="F1547" s="224">
        <f>'Faults data'!M1547</f>
        <v>0</v>
      </c>
      <c r="G1547" s="224" t="str">
        <f>IF('Faults data'!N1547=$G$17,$G$17,".")</f>
        <v>.</v>
      </c>
      <c r="H1547" s="224" t="str">
        <f>IF(ISNUMBER('Faults data'!L1547),'Faults data'!L1547,".")</f>
        <v>.</v>
      </c>
      <c r="I1547" s="224">
        <f>IF('Faults data'!S1547=Lists!$F$11,0,1)</f>
        <v>1</v>
      </c>
      <c r="J1547" s="240" t="str">
        <f t="shared" si="188"/>
        <v>.</v>
      </c>
      <c r="K1547" s="241"/>
      <c r="L1547" s="230" t="str">
        <f t="shared" si="189"/>
        <v>.</v>
      </c>
      <c r="M1547" s="231" t="str">
        <f t="shared" si="190"/>
        <v>.</v>
      </c>
      <c r="N1547" s="231" t="str">
        <f t="shared" si="191"/>
        <v>.</v>
      </c>
      <c r="O1547" s="231" t="str">
        <f t="shared" si="192"/>
        <v>.</v>
      </c>
      <c r="P1547" s="232" t="str">
        <f t="shared" si="194"/>
        <v>.</v>
      </c>
      <c r="Q1547" s="233" t="str">
        <f t="shared" si="195"/>
        <v>.</v>
      </c>
      <c r="R1547" s="140"/>
      <c r="S1547" s="140"/>
      <c r="T1547" s="140"/>
      <c r="U1547" s="140"/>
      <c r="V1547" s="140"/>
      <c r="W1547" s="140"/>
      <c r="X1547" s="140"/>
      <c r="Y1547" s="140"/>
      <c r="Z1547" s="140"/>
      <c r="AA1547" s="140"/>
      <c r="AB1547" s="140"/>
      <c r="AC1547" s="140"/>
      <c r="AD1547" s="140"/>
      <c r="AE1547" s="140"/>
      <c r="AF1547" s="140"/>
      <c r="AG1547" s="140"/>
      <c r="AH1547" s="140"/>
      <c r="AI1547" s="140"/>
      <c r="AJ1547" s="140"/>
      <c r="AK1547" s="140"/>
      <c r="AL1547" s="140"/>
      <c r="AM1547" s="140"/>
      <c r="AN1547" s="140"/>
      <c r="AO1547" s="140"/>
      <c r="AP1547" s="140"/>
      <c r="AQ1547" s="140"/>
      <c r="AR1547" s="140"/>
      <c r="AS1547" s="140"/>
      <c r="AT1547" s="140"/>
      <c r="AU1547" s="140"/>
      <c r="AV1547" s="140"/>
      <c r="AW1547" s="140"/>
      <c r="AX1547" s="140"/>
      <c r="AY1547" s="140"/>
      <c r="AZ1547" s="140"/>
      <c r="BA1547" s="140"/>
      <c r="BB1547" s="140"/>
      <c r="BC1547" s="140"/>
      <c r="BD1547" s="140"/>
      <c r="BE1547" s="140"/>
    </row>
    <row r="1548" spans="1:57" outlineLevel="1" x14ac:dyDescent="0.2">
      <c r="A1548" s="234">
        <f>'Faults data'!A1548</f>
        <v>1531</v>
      </c>
      <c r="B1548" s="320">
        <f>'Faults data'!B1548</f>
        <v>0</v>
      </c>
      <c r="C1548" s="223">
        <f>IFERROR(MATCH('Faults data'!F1548,Lists!$C$11:$C$14,0),0)</f>
        <v>0</v>
      </c>
      <c r="D1548" s="216">
        <f>VALUE('Faults data'!I1548)</f>
        <v>0</v>
      </c>
      <c r="E1548" s="224">
        <f t="shared" si="193"/>
        <v>0</v>
      </c>
      <c r="F1548" s="224">
        <f>'Faults data'!M1548</f>
        <v>0</v>
      </c>
      <c r="G1548" s="224" t="str">
        <f>IF('Faults data'!N1548=$G$17,$G$17,".")</f>
        <v>.</v>
      </c>
      <c r="H1548" s="224" t="str">
        <f>IF(ISNUMBER('Faults data'!L1548),'Faults data'!L1548,".")</f>
        <v>.</v>
      </c>
      <c r="I1548" s="224">
        <f>IF('Faults data'!S1548=Lists!$F$11,0,1)</f>
        <v>1</v>
      </c>
      <c r="J1548" s="240" t="str">
        <f t="shared" si="188"/>
        <v>.</v>
      </c>
      <c r="K1548" s="241"/>
      <c r="L1548" s="230" t="str">
        <f t="shared" si="189"/>
        <v>.</v>
      </c>
      <c r="M1548" s="231" t="str">
        <f t="shared" si="190"/>
        <v>.</v>
      </c>
      <c r="N1548" s="231" t="str">
        <f t="shared" si="191"/>
        <v>.</v>
      </c>
      <c r="O1548" s="231" t="str">
        <f t="shared" si="192"/>
        <v>.</v>
      </c>
      <c r="P1548" s="232" t="str">
        <f t="shared" si="194"/>
        <v>.</v>
      </c>
      <c r="Q1548" s="233" t="str">
        <f t="shared" si="195"/>
        <v>.</v>
      </c>
      <c r="R1548" s="140"/>
      <c r="S1548" s="140"/>
      <c r="T1548" s="140"/>
      <c r="U1548" s="140"/>
      <c r="V1548" s="140"/>
      <c r="W1548" s="140"/>
      <c r="X1548" s="140"/>
      <c r="Y1548" s="140"/>
      <c r="Z1548" s="140"/>
      <c r="AA1548" s="140"/>
      <c r="AB1548" s="140"/>
      <c r="AC1548" s="140"/>
      <c r="AD1548" s="140"/>
      <c r="AE1548" s="140"/>
      <c r="AF1548" s="140"/>
      <c r="AG1548" s="140"/>
      <c r="AH1548" s="140"/>
      <c r="AI1548" s="140"/>
      <c r="AJ1548" s="140"/>
      <c r="AK1548" s="140"/>
      <c r="AL1548" s="140"/>
      <c r="AM1548" s="140"/>
      <c r="AN1548" s="140"/>
      <c r="AO1548" s="140"/>
      <c r="AP1548" s="140"/>
      <c r="AQ1548" s="140"/>
      <c r="AR1548" s="140"/>
      <c r="AS1548" s="140"/>
      <c r="AT1548" s="140"/>
      <c r="AU1548" s="140"/>
      <c r="AV1548" s="140"/>
      <c r="AW1548" s="140"/>
      <c r="AX1548" s="140"/>
      <c r="AY1548" s="140"/>
      <c r="AZ1548" s="140"/>
      <c r="BA1548" s="140"/>
      <c r="BB1548" s="140"/>
      <c r="BC1548" s="140"/>
      <c r="BD1548" s="140"/>
      <c r="BE1548" s="140"/>
    </row>
    <row r="1549" spans="1:57" outlineLevel="1" x14ac:dyDescent="0.2">
      <c r="A1549" s="234">
        <f>'Faults data'!A1549</f>
        <v>1532</v>
      </c>
      <c r="B1549" s="320">
        <f>'Faults data'!B1549</f>
        <v>0</v>
      </c>
      <c r="C1549" s="223">
        <f>IFERROR(MATCH('Faults data'!F1549,Lists!$C$11:$C$14,0),0)</f>
        <v>0</v>
      </c>
      <c r="D1549" s="216">
        <f>VALUE('Faults data'!I1549)</f>
        <v>0</v>
      </c>
      <c r="E1549" s="224">
        <f t="shared" si="193"/>
        <v>0</v>
      </c>
      <c r="F1549" s="224">
        <f>'Faults data'!M1549</f>
        <v>0</v>
      </c>
      <c r="G1549" s="224" t="str">
        <f>IF('Faults data'!N1549=$G$17,$G$17,".")</f>
        <v>.</v>
      </c>
      <c r="H1549" s="224" t="str">
        <f>IF(ISNUMBER('Faults data'!L1549),'Faults data'!L1549,".")</f>
        <v>.</v>
      </c>
      <c r="I1549" s="224">
        <f>IF('Faults data'!S1549=Lists!$F$11,0,1)</f>
        <v>1</v>
      </c>
      <c r="J1549" s="240" t="str">
        <f t="shared" ref="J1549:J1612" si="196">IF(OR(C1549&gt;0,E1549=0,H1549="."),".",H1549)</f>
        <v>.</v>
      </c>
      <c r="K1549" s="241"/>
      <c r="L1549" s="230" t="str">
        <f t="shared" ref="L1549:L1612" si="197">IF(L$16=$F1549,$J1549,".")</f>
        <v>.</v>
      </c>
      <c r="M1549" s="231" t="str">
        <f t="shared" ref="M1549:M1612" si="198">IF(AND(L1549&gt;0,$G1549=M$17),L1549,".")</f>
        <v>.</v>
      </c>
      <c r="N1549" s="231" t="str">
        <f t="shared" ref="N1549:N1612" si="199">IF(N$16=$F1549,$J1549,".")</f>
        <v>.</v>
      </c>
      <c r="O1549" s="231" t="str">
        <f t="shared" si="192"/>
        <v>.</v>
      </c>
      <c r="P1549" s="232" t="str">
        <f t="shared" si="194"/>
        <v>.</v>
      </c>
      <c r="Q1549" s="233" t="str">
        <f t="shared" si="195"/>
        <v>.</v>
      </c>
      <c r="R1549" s="140"/>
      <c r="S1549" s="140"/>
      <c r="T1549" s="140"/>
      <c r="U1549" s="140"/>
      <c r="V1549" s="140"/>
      <c r="W1549" s="140"/>
      <c r="X1549" s="140"/>
      <c r="Y1549" s="140"/>
      <c r="Z1549" s="140"/>
      <c r="AA1549" s="140"/>
      <c r="AB1549" s="140"/>
      <c r="AC1549" s="140"/>
      <c r="AD1549" s="140"/>
      <c r="AE1549" s="140"/>
      <c r="AF1549" s="140"/>
      <c r="AG1549" s="140"/>
      <c r="AH1549" s="140"/>
      <c r="AI1549" s="140"/>
      <c r="AJ1549" s="140"/>
      <c r="AK1549" s="140"/>
      <c r="AL1549" s="140"/>
      <c r="AM1549" s="140"/>
      <c r="AN1549" s="140"/>
      <c r="AO1549" s="140"/>
      <c r="AP1549" s="140"/>
      <c r="AQ1549" s="140"/>
      <c r="AR1549" s="140"/>
      <c r="AS1549" s="140"/>
      <c r="AT1549" s="140"/>
      <c r="AU1549" s="140"/>
      <c r="AV1549" s="140"/>
      <c r="AW1549" s="140"/>
      <c r="AX1549" s="140"/>
      <c r="AY1549" s="140"/>
      <c r="AZ1549" s="140"/>
      <c r="BA1549" s="140"/>
      <c r="BB1549" s="140"/>
      <c r="BC1549" s="140"/>
      <c r="BD1549" s="140"/>
      <c r="BE1549" s="140"/>
    </row>
    <row r="1550" spans="1:57" outlineLevel="1" x14ac:dyDescent="0.2">
      <c r="A1550" s="234">
        <f>'Faults data'!A1550</f>
        <v>1533</v>
      </c>
      <c r="B1550" s="320">
        <f>'Faults data'!B1550</f>
        <v>0</v>
      </c>
      <c r="C1550" s="223">
        <f>IFERROR(MATCH('Faults data'!F1550,Lists!$C$11:$C$14,0),0)</f>
        <v>0</v>
      </c>
      <c r="D1550" s="216">
        <f>VALUE('Faults data'!I1550)</f>
        <v>0</v>
      </c>
      <c r="E1550" s="224">
        <f t="shared" si="193"/>
        <v>0</v>
      </c>
      <c r="F1550" s="224">
        <f>'Faults data'!M1550</f>
        <v>0</v>
      </c>
      <c r="G1550" s="224" t="str">
        <f>IF('Faults data'!N1550=$G$17,$G$17,".")</f>
        <v>.</v>
      </c>
      <c r="H1550" s="224" t="str">
        <f>IF(ISNUMBER('Faults data'!L1550),'Faults data'!L1550,".")</f>
        <v>.</v>
      </c>
      <c r="I1550" s="224">
        <f>IF('Faults data'!S1550=Lists!$F$11,0,1)</f>
        <v>1</v>
      </c>
      <c r="J1550" s="240" t="str">
        <f t="shared" si="196"/>
        <v>.</v>
      </c>
      <c r="K1550" s="241"/>
      <c r="L1550" s="230" t="str">
        <f t="shared" si="197"/>
        <v>.</v>
      </c>
      <c r="M1550" s="231" t="str">
        <f t="shared" si="198"/>
        <v>.</v>
      </c>
      <c r="N1550" s="231" t="str">
        <f t="shared" si="199"/>
        <v>.</v>
      </c>
      <c r="O1550" s="231" t="str">
        <f t="shared" ref="O1550:O1613" si="200">IF(AND(N1550&gt;=0,$G1550=O$17),N1550,".")</f>
        <v>.</v>
      </c>
      <c r="P1550" s="232" t="str">
        <f t="shared" si="194"/>
        <v>.</v>
      </c>
      <c r="Q1550" s="233" t="str">
        <f t="shared" si="195"/>
        <v>.</v>
      </c>
      <c r="R1550" s="140"/>
      <c r="S1550" s="140"/>
      <c r="T1550" s="140"/>
      <c r="U1550" s="140"/>
      <c r="V1550" s="140"/>
      <c r="W1550" s="140"/>
      <c r="X1550" s="140"/>
      <c r="Y1550" s="140"/>
      <c r="Z1550" s="140"/>
      <c r="AA1550" s="140"/>
      <c r="AB1550" s="140"/>
      <c r="AC1550" s="140"/>
      <c r="AD1550" s="140"/>
      <c r="AE1550" s="140"/>
      <c r="AF1550" s="140"/>
      <c r="AG1550" s="140"/>
      <c r="AH1550" s="140"/>
      <c r="AI1550" s="140"/>
      <c r="AJ1550" s="140"/>
      <c r="AK1550" s="140"/>
      <c r="AL1550" s="140"/>
      <c r="AM1550" s="140"/>
      <c r="AN1550" s="140"/>
      <c r="AO1550" s="140"/>
      <c r="AP1550" s="140"/>
      <c r="AQ1550" s="140"/>
      <c r="AR1550" s="140"/>
      <c r="AS1550" s="140"/>
      <c r="AT1550" s="140"/>
      <c r="AU1550" s="140"/>
      <c r="AV1550" s="140"/>
      <c r="AW1550" s="140"/>
      <c r="AX1550" s="140"/>
      <c r="AY1550" s="140"/>
      <c r="AZ1550" s="140"/>
      <c r="BA1550" s="140"/>
      <c r="BB1550" s="140"/>
      <c r="BC1550" s="140"/>
      <c r="BD1550" s="140"/>
      <c r="BE1550" s="140"/>
    </row>
    <row r="1551" spans="1:57" outlineLevel="1" x14ac:dyDescent="0.2">
      <c r="A1551" s="234">
        <f>'Faults data'!A1551</f>
        <v>1534</v>
      </c>
      <c r="B1551" s="320">
        <f>'Faults data'!B1551</f>
        <v>0</v>
      </c>
      <c r="C1551" s="223">
        <f>IFERROR(MATCH('Faults data'!F1551,Lists!$C$11:$C$14,0),0)</f>
        <v>0</v>
      </c>
      <c r="D1551" s="216">
        <f>VALUE('Faults data'!I1551)</f>
        <v>0</v>
      </c>
      <c r="E1551" s="224">
        <f t="shared" ref="E1551:E1614" si="201">IFERROR(IF(OR(D1551&lt;$C$9,D1551&gt;$C$10),0,1),0)</f>
        <v>0</v>
      </c>
      <c r="F1551" s="224">
        <f>'Faults data'!M1551</f>
        <v>0</v>
      </c>
      <c r="G1551" s="224" t="str">
        <f>IF('Faults data'!N1551=$G$17,$G$17,".")</f>
        <v>.</v>
      </c>
      <c r="H1551" s="224" t="str">
        <f>IF(ISNUMBER('Faults data'!L1551),'Faults data'!L1551,".")</f>
        <v>.</v>
      </c>
      <c r="I1551" s="224">
        <f>IF('Faults data'!S1551=Lists!$F$11,0,1)</f>
        <v>1</v>
      </c>
      <c r="J1551" s="240" t="str">
        <f t="shared" si="196"/>
        <v>.</v>
      </c>
      <c r="K1551" s="241"/>
      <c r="L1551" s="230" t="str">
        <f t="shared" si="197"/>
        <v>.</v>
      </c>
      <c r="M1551" s="231" t="str">
        <f t="shared" si="198"/>
        <v>.</v>
      </c>
      <c r="N1551" s="231" t="str">
        <f t="shared" si="199"/>
        <v>.</v>
      </c>
      <c r="O1551" s="231" t="str">
        <f t="shared" si="200"/>
        <v>.</v>
      </c>
      <c r="P1551" s="232" t="str">
        <f t="shared" si="194"/>
        <v>.</v>
      </c>
      <c r="Q1551" s="233" t="str">
        <f t="shared" si="195"/>
        <v>.</v>
      </c>
      <c r="R1551" s="140"/>
      <c r="S1551" s="140"/>
      <c r="T1551" s="140"/>
      <c r="U1551" s="140"/>
      <c r="V1551" s="140"/>
      <c r="W1551" s="140"/>
      <c r="X1551" s="140"/>
      <c r="Y1551" s="140"/>
      <c r="Z1551" s="140"/>
      <c r="AA1551" s="140"/>
      <c r="AB1551" s="140"/>
      <c r="AC1551" s="140"/>
      <c r="AD1551" s="140"/>
      <c r="AE1551" s="140"/>
      <c r="AF1551" s="140"/>
      <c r="AG1551" s="140"/>
      <c r="AH1551" s="140"/>
      <c r="AI1551" s="140"/>
      <c r="AJ1551" s="140"/>
      <c r="AK1551" s="140"/>
      <c r="AL1551" s="140"/>
      <c r="AM1551" s="140"/>
      <c r="AN1551" s="140"/>
      <c r="AO1551" s="140"/>
      <c r="AP1551" s="140"/>
      <c r="AQ1551" s="140"/>
      <c r="AR1551" s="140"/>
      <c r="AS1551" s="140"/>
      <c r="AT1551" s="140"/>
      <c r="AU1551" s="140"/>
      <c r="AV1551" s="140"/>
      <c r="AW1551" s="140"/>
      <c r="AX1551" s="140"/>
      <c r="AY1551" s="140"/>
      <c r="AZ1551" s="140"/>
      <c r="BA1551" s="140"/>
      <c r="BB1551" s="140"/>
      <c r="BC1551" s="140"/>
      <c r="BD1551" s="140"/>
      <c r="BE1551" s="140"/>
    </row>
    <row r="1552" spans="1:57" outlineLevel="1" x14ac:dyDescent="0.2">
      <c r="A1552" s="234">
        <f>'Faults data'!A1552</f>
        <v>1535</v>
      </c>
      <c r="B1552" s="320">
        <f>'Faults data'!B1552</f>
        <v>0</v>
      </c>
      <c r="C1552" s="223">
        <f>IFERROR(MATCH('Faults data'!F1552,Lists!$C$11:$C$14,0),0)</f>
        <v>0</v>
      </c>
      <c r="D1552" s="216">
        <f>VALUE('Faults data'!I1552)</f>
        <v>0</v>
      </c>
      <c r="E1552" s="224">
        <f t="shared" si="201"/>
        <v>0</v>
      </c>
      <c r="F1552" s="224">
        <f>'Faults data'!M1552</f>
        <v>0</v>
      </c>
      <c r="G1552" s="224" t="str">
        <f>IF('Faults data'!N1552=$G$17,$G$17,".")</f>
        <v>.</v>
      </c>
      <c r="H1552" s="224" t="str">
        <f>IF(ISNUMBER('Faults data'!L1552),'Faults data'!L1552,".")</f>
        <v>.</v>
      </c>
      <c r="I1552" s="224">
        <f>IF('Faults data'!S1552=Lists!$F$11,0,1)</f>
        <v>1</v>
      </c>
      <c r="J1552" s="240" t="str">
        <f t="shared" si="196"/>
        <v>.</v>
      </c>
      <c r="K1552" s="241"/>
      <c r="L1552" s="230" t="str">
        <f t="shared" si="197"/>
        <v>.</v>
      </c>
      <c r="M1552" s="231" t="str">
        <f t="shared" si="198"/>
        <v>.</v>
      </c>
      <c r="N1552" s="231" t="str">
        <f t="shared" si="199"/>
        <v>.</v>
      </c>
      <c r="O1552" s="231" t="str">
        <f t="shared" si="200"/>
        <v>.</v>
      </c>
      <c r="P1552" s="232" t="str">
        <f t="shared" si="194"/>
        <v>.</v>
      </c>
      <c r="Q1552" s="233" t="str">
        <f t="shared" si="195"/>
        <v>.</v>
      </c>
      <c r="R1552" s="140"/>
      <c r="S1552" s="140"/>
      <c r="T1552" s="140"/>
      <c r="U1552" s="140"/>
      <c r="V1552" s="140"/>
      <c r="W1552" s="140"/>
      <c r="X1552" s="140"/>
      <c r="Y1552" s="140"/>
      <c r="Z1552" s="140"/>
      <c r="AA1552" s="140"/>
      <c r="AB1552" s="140"/>
      <c r="AC1552" s="140"/>
      <c r="AD1552" s="140"/>
      <c r="AE1552" s="140"/>
      <c r="AF1552" s="140"/>
      <c r="AG1552" s="140"/>
      <c r="AH1552" s="140"/>
      <c r="AI1552" s="140"/>
      <c r="AJ1552" s="140"/>
      <c r="AK1552" s="140"/>
      <c r="AL1552" s="140"/>
      <c r="AM1552" s="140"/>
      <c r="AN1552" s="140"/>
      <c r="AO1552" s="140"/>
      <c r="AP1552" s="140"/>
      <c r="AQ1552" s="140"/>
      <c r="AR1552" s="140"/>
      <c r="AS1552" s="140"/>
      <c r="AT1552" s="140"/>
      <c r="AU1552" s="140"/>
      <c r="AV1552" s="140"/>
      <c r="AW1552" s="140"/>
      <c r="AX1552" s="140"/>
      <c r="AY1552" s="140"/>
      <c r="AZ1552" s="140"/>
      <c r="BA1552" s="140"/>
      <c r="BB1552" s="140"/>
      <c r="BC1552" s="140"/>
      <c r="BD1552" s="140"/>
      <c r="BE1552" s="140"/>
    </row>
    <row r="1553" spans="1:57" outlineLevel="1" x14ac:dyDescent="0.2">
      <c r="A1553" s="234">
        <f>'Faults data'!A1553</f>
        <v>1536</v>
      </c>
      <c r="B1553" s="320">
        <f>'Faults data'!B1553</f>
        <v>0</v>
      </c>
      <c r="C1553" s="223">
        <f>IFERROR(MATCH('Faults data'!F1553,Lists!$C$11:$C$14,0),0)</f>
        <v>0</v>
      </c>
      <c r="D1553" s="216">
        <f>VALUE('Faults data'!I1553)</f>
        <v>0</v>
      </c>
      <c r="E1553" s="224">
        <f t="shared" si="201"/>
        <v>0</v>
      </c>
      <c r="F1553" s="224">
        <f>'Faults data'!M1553</f>
        <v>0</v>
      </c>
      <c r="G1553" s="224" t="str">
        <f>IF('Faults data'!N1553=$G$17,$G$17,".")</f>
        <v>.</v>
      </c>
      <c r="H1553" s="224" t="str">
        <f>IF(ISNUMBER('Faults data'!L1553),'Faults data'!L1553,".")</f>
        <v>.</v>
      </c>
      <c r="I1553" s="224">
        <f>IF('Faults data'!S1553=Lists!$F$11,0,1)</f>
        <v>1</v>
      </c>
      <c r="J1553" s="240" t="str">
        <f t="shared" si="196"/>
        <v>.</v>
      </c>
      <c r="K1553" s="241"/>
      <c r="L1553" s="230" t="str">
        <f t="shared" si="197"/>
        <v>.</v>
      </c>
      <c r="M1553" s="231" t="str">
        <f t="shared" si="198"/>
        <v>.</v>
      </c>
      <c r="N1553" s="231" t="str">
        <f t="shared" si="199"/>
        <v>.</v>
      </c>
      <c r="O1553" s="231" t="str">
        <f t="shared" si="200"/>
        <v>.</v>
      </c>
      <c r="P1553" s="232" t="str">
        <f t="shared" si="194"/>
        <v>.</v>
      </c>
      <c r="Q1553" s="233" t="str">
        <f t="shared" si="195"/>
        <v>.</v>
      </c>
      <c r="R1553" s="140"/>
      <c r="S1553" s="140"/>
      <c r="T1553" s="140"/>
      <c r="U1553" s="140"/>
      <c r="V1553" s="140"/>
      <c r="W1553" s="140"/>
      <c r="X1553" s="140"/>
      <c r="Y1553" s="140"/>
      <c r="Z1553" s="140"/>
      <c r="AA1553" s="140"/>
      <c r="AB1553" s="140"/>
      <c r="AC1553" s="140"/>
      <c r="AD1553" s="140"/>
      <c r="AE1553" s="140"/>
      <c r="AF1553" s="140"/>
      <c r="AG1553" s="140"/>
      <c r="AH1553" s="140"/>
      <c r="AI1553" s="140"/>
      <c r="AJ1553" s="140"/>
      <c r="AK1553" s="140"/>
      <c r="AL1553" s="140"/>
      <c r="AM1553" s="140"/>
      <c r="AN1553" s="140"/>
      <c r="AO1553" s="140"/>
      <c r="AP1553" s="140"/>
      <c r="AQ1553" s="140"/>
      <c r="AR1553" s="140"/>
      <c r="AS1553" s="140"/>
      <c r="AT1553" s="140"/>
      <c r="AU1553" s="140"/>
      <c r="AV1553" s="140"/>
      <c r="AW1553" s="140"/>
      <c r="AX1553" s="140"/>
      <c r="AY1553" s="140"/>
      <c r="AZ1553" s="140"/>
      <c r="BA1553" s="140"/>
      <c r="BB1553" s="140"/>
      <c r="BC1553" s="140"/>
      <c r="BD1553" s="140"/>
      <c r="BE1553" s="140"/>
    </row>
    <row r="1554" spans="1:57" outlineLevel="1" x14ac:dyDescent="0.2">
      <c r="A1554" s="234">
        <f>'Faults data'!A1554</f>
        <v>1537</v>
      </c>
      <c r="B1554" s="320">
        <f>'Faults data'!B1554</f>
        <v>0</v>
      </c>
      <c r="C1554" s="223">
        <f>IFERROR(MATCH('Faults data'!F1554,Lists!$C$11:$C$14,0),0)</f>
        <v>0</v>
      </c>
      <c r="D1554" s="216">
        <f>VALUE('Faults data'!I1554)</f>
        <v>0</v>
      </c>
      <c r="E1554" s="224">
        <f t="shared" si="201"/>
        <v>0</v>
      </c>
      <c r="F1554" s="224">
        <f>'Faults data'!M1554</f>
        <v>0</v>
      </c>
      <c r="G1554" s="224" t="str">
        <f>IF('Faults data'!N1554=$G$17,$G$17,".")</f>
        <v>.</v>
      </c>
      <c r="H1554" s="224" t="str">
        <f>IF(ISNUMBER('Faults data'!L1554),'Faults data'!L1554,".")</f>
        <v>.</v>
      </c>
      <c r="I1554" s="224">
        <f>IF('Faults data'!S1554=Lists!$F$11,0,1)</f>
        <v>1</v>
      </c>
      <c r="J1554" s="240" t="str">
        <f t="shared" si="196"/>
        <v>.</v>
      </c>
      <c r="K1554" s="241"/>
      <c r="L1554" s="230" t="str">
        <f t="shared" si="197"/>
        <v>.</v>
      </c>
      <c r="M1554" s="231" t="str">
        <f t="shared" si="198"/>
        <v>.</v>
      </c>
      <c r="N1554" s="231" t="str">
        <f t="shared" si="199"/>
        <v>.</v>
      </c>
      <c r="O1554" s="231" t="str">
        <f t="shared" si="200"/>
        <v>.</v>
      </c>
      <c r="P1554" s="232" t="str">
        <f t="shared" si="194"/>
        <v>.</v>
      </c>
      <c r="Q1554" s="233" t="str">
        <f t="shared" si="195"/>
        <v>.</v>
      </c>
      <c r="R1554" s="140"/>
      <c r="S1554" s="140"/>
      <c r="T1554" s="140"/>
      <c r="U1554" s="140"/>
      <c r="V1554" s="140"/>
      <c r="W1554" s="140"/>
      <c r="X1554" s="140"/>
      <c r="Y1554" s="140"/>
      <c r="Z1554" s="140"/>
      <c r="AA1554" s="140"/>
      <c r="AB1554" s="140"/>
      <c r="AC1554" s="140"/>
      <c r="AD1554" s="140"/>
      <c r="AE1554" s="140"/>
      <c r="AF1554" s="140"/>
      <c r="AG1554" s="140"/>
      <c r="AH1554" s="140"/>
      <c r="AI1554" s="140"/>
      <c r="AJ1554" s="140"/>
      <c r="AK1554" s="140"/>
      <c r="AL1554" s="140"/>
      <c r="AM1554" s="140"/>
      <c r="AN1554" s="140"/>
      <c r="AO1554" s="140"/>
      <c r="AP1554" s="140"/>
      <c r="AQ1554" s="140"/>
      <c r="AR1554" s="140"/>
      <c r="AS1554" s="140"/>
      <c r="AT1554" s="140"/>
      <c r="AU1554" s="140"/>
      <c r="AV1554" s="140"/>
      <c r="AW1554" s="140"/>
      <c r="AX1554" s="140"/>
      <c r="AY1554" s="140"/>
      <c r="AZ1554" s="140"/>
      <c r="BA1554" s="140"/>
      <c r="BB1554" s="140"/>
      <c r="BC1554" s="140"/>
      <c r="BD1554" s="140"/>
      <c r="BE1554" s="140"/>
    </row>
    <row r="1555" spans="1:57" outlineLevel="1" x14ac:dyDescent="0.2">
      <c r="A1555" s="234">
        <f>'Faults data'!A1555</f>
        <v>1538</v>
      </c>
      <c r="B1555" s="320">
        <f>'Faults data'!B1555</f>
        <v>0</v>
      </c>
      <c r="C1555" s="223">
        <f>IFERROR(MATCH('Faults data'!F1555,Lists!$C$11:$C$14,0),0)</f>
        <v>0</v>
      </c>
      <c r="D1555" s="216">
        <f>VALUE('Faults data'!I1555)</f>
        <v>0</v>
      </c>
      <c r="E1555" s="224">
        <f t="shared" si="201"/>
        <v>0</v>
      </c>
      <c r="F1555" s="224">
        <f>'Faults data'!M1555</f>
        <v>0</v>
      </c>
      <c r="G1555" s="224" t="str">
        <f>IF('Faults data'!N1555=$G$17,$G$17,".")</f>
        <v>.</v>
      </c>
      <c r="H1555" s="224" t="str">
        <f>IF(ISNUMBER('Faults data'!L1555),'Faults data'!L1555,".")</f>
        <v>.</v>
      </c>
      <c r="I1555" s="224">
        <f>IF('Faults data'!S1555=Lists!$F$11,0,1)</f>
        <v>1</v>
      </c>
      <c r="J1555" s="240" t="str">
        <f t="shared" si="196"/>
        <v>.</v>
      </c>
      <c r="K1555" s="241"/>
      <c r="L1555" s="230" t="str">
        <f t="shared" si="197"/>
        <v>.</v>
      </c>
      <c r="M1555" s="231" t="str">
        <f t="shared" si="198"/>
        <v>.</v>
      </c>
      <c r="N1555" s="231" t="str">
        <f t="shared" si="199"/>
        <v>.</v>
      </c>
      <c r="O1555" s="231" t="str">
        <f t="shared" si="200"/>
        <v>.</v>
      </c>
      <c r="P1555" s="232" t="str">
        <f t="shared" si="194"/>
        <v>.</v>
      </c>
      <c r="Q1555" s="233" t="str">
        <f t="shared" si="195"/>
        <v>.</v>
      </c>
      <c r="R1555" s="140"/>
      <c r="S1555" s="140"/>
      <c r="T1555" s="140"/>
      <c r="U1555" s="140"/>
      <c r="V1555" s="140"/>
      <c r="W1555" s="140"/>
      <c r="X1555" s="140"/>
      <c r="Y1555" s="140"/>
      <c r="Z1555" s="140"/>
      <c r="AA1555" s="140"/>
      <c r="AB1555" s="140"/>
      <c r="AC1555" s="140"/>
      <c r="AD1555" s="140"/>
      <c r="AE1555" s="140"/>
      <c r="AF1555" s="140"/>
      <c r="AG1555" s="140"/>
      <c r="AH1555" s="140"/>
      <c r="AI1555" s="140"/>
      <c r="AJ1555" s="140"/>
      <c r="AK1555" s="140"/>
      <c r="AL1555" s="140"/>
      <c r="AM1555" s="140"/>
      <c r="AN1555" s="140"/>
      <c r="AO1555" s="140"/>
      <c r="AP1555" s="140"/>
      <c r="AQ1555" s="140"/>
      <c r="AR1555" s="140"/>
      <c r="AS1555" s="140"/>
      <c r="AT1555" s="140"/>
      <c r="AU1555" s="140"/>
      <c r="AV1555" s="140"/>
      <c r="AW1555" s="140"/>
      <c r="AX1555" s="140"/>
      <c r="AY1555" s="140"/>
      <c r="AZ1555" s="140"/>
      <c r="BA1555" s="140"/>
      <c r="BB1555" s="140"/>
      <c r="BC1555" s="140"/>
      <c r="BD1555" s="140"/>
      <c r="BE1555" s="140"/>
    </row>
    <row r="1556" spans="1:57" outlineLevel="1" x14ac:dyDescent="0.2">
      <c r="A1556" s="234">
        <f>'Faults data'!A1556</f>
        <v>1539</v>
      </c>
      <c r="B1556" s="320">
        <f>'Faults data'!B1556</f>
        <v>0</v>
      </c>
      <c r="C1556" s="223">
        <f>IFERROR(MATCH('Faults data'!F1556,Lists!$C$11:$C$14,0),0)</f>
        <v>0</v>
      </c>
      <c r="D1556" s="216">
        <f>VALUE('Faults data'!I1556)</f>
        <v>0</v>
      </c>
      <c r="E1556" s="224">
        <f t="shared" si="201"/>
        <v>0</v>
      </c>
      <c r="F1556" s="224">
        <f>'Faults data'!M1556</f>
        <v>0</v>
      </c>
      <c r="G1556" s="224" t="str">
        <f>IF('Faults data'!N1556=$G$17,$G$17,".")</f>
        <v>.</v>
      </c>
      <c r="H1556" s="224" t="str">
        <f>IF(ISNUMBER('Faults data'!L1556),'Faults data'!L1556,".")</f>
        <v>.</v>
      </c>
      <c r="I1556" s="224">
        <f>IF('Faults data'!S1556=Lists!$F$11,0,1)</f>
        <v>1</v>
      </c>
      <c r="J1556" s="240" t="str">
        <f t="shared" si="196"/>
        <v>.</v>
      </c>
      <c r="K1556" s="241"/>
      <c r="L1556" s="230" t="str">
        <f t="shared" si="197"/>
        <v>.</v>
      </c>
      <c r="M1556" s="231" t="str">
        <f t="shared" si="198"/>
        <v>.</v>
      </c>
      <c r="N1556" s="231" t="str">
        <f t="shared" si="199"/>
        <v>.</v>
      </c>
      <c r="O1556" s="231" t="str">
        <f t="shared" si="200"/>
        <v>.</v>
      </c>
      <c r="P1556" s="232" t="str">
        <f t="shared" si="194"/>
        <v>.</v>
      </c>
      <c r="Q1556" s="233" t="str">
        <f t="shared" si="195"/>
        <v>.</v>
      </c>
      <c r="R1556" s="140"/>
      <c r="S1556" s="140"/>
      <c r="T1556" s="140"/>
      <c r="U1556" s="140"/>
      <c r="V1556" s="140"/>
      <c r="W1556" s="140"/>
      <c r="X1556" s="140"/>
      <c r="Y1556" s="140"/>
      <c r="Z1556" s="140"/>
      <c r="AA1556" s="140"/>
      <c r="AB1556" s="140"/>
      <c r="AC1556" s="140"/>
      <c r="AD1556" s="140"/>
      <c r="AE1556" s="140"/>
      <c r="AF1556" s="140"/>
      <c r="AG1556" s="140"/>
      <c r="AH1556" s="140"/>
      <c r="AI1556" s="140"/>
      <c r="AJ1556" s="140"/>
      <c r="AK1556" s="140"/>
      <c r="AL1556" s="140"/>
      <c r="AM1556" s="140"/>
      <c r="AN1556" s="140"/>
      <c r="AO1556" s="140"/>
      <c r="AP1556" s="140"/>
      <c r="AQ1556" s="140"/>
      <c r="AR1556" s="140"/>
      <c r="AS1556" s="140"/>
      <c r="AT1556" s="140"/>
      <c r="AU1556" s="140"/>
      <c r="AV1556" s="140"/>
      <c r="AW1556" s="140"/>
      <c r="AX1556" s="140"/>
      <c r="AY1556" s="140"/>
      <c r="AZ1556" s="140"/>
      <c r="BA1556" s="140"/>
      <c r="BB1556" s="140"/>
      <c r="BC1556" s="140"/>
      <c r="BD1556" s="140"/>
      <c r="BE1556" s="140"/>
    </row>
    <row r="1557" spans="1:57" outlineLevel="1" x14ac:dyDescent="0.2">
      <c r="A1557" s="234">
        <f>'Faults data'!A1557</f>
        <v>1540</v>
      </c>
      <c r="B1557" s="320">
        <f>'Faults data'!B1557</f>
        <v>0</v>
      </c>
      <c r="C1557" s="223">
        <f>IFERROR(MATCH('Faults data'!F1557,Lists!$C$11:$C$14,0),0)</f>
        <v>0</v>
      </c>
      <c r="D1557" s="216">
        <f>VALUE('Faults data'!I1557)</f>
        <v>0</v>
      </c>
      <c r="E1557" s="224">
        <f t="shared" si="201"/>
        <v>0</v>
      </c>
      <c r="F1557" s="224">
        <f>'Faults data'!M1557</f>
        <v>0</v>
      </c>
      <c r="G1557" s="224" t="str">
        <f>IF('Faults data'!N1557=$G$17,$G$17,".")</f>
        <v>.</v>
      </c>
      <c r="H1557" s="224" t="str">
        <f>IF(ISNUMBER('Faults data'!L1557),'Faults data'!L1557,".")</f>
        <v>.</v>
      </c>
      <c r="I1557" s="224">
        <f>IF('Faults data'!S1557=Lists!$F$11,0,1)</f>
        <v>1</v>
      </c>
      <c r="J1557" s="240" t="str">
        <f t="shared" si="196"/>
        <v>.</v>
      </c>
      <c r="K1557" s="241"/>
      <c r="L1557" s="230" t="str">
        <f t="shared" si="197"/>
        <v>.</v>
      </c>
      <c r="M1557" s="231" t="str">
        <f t="shared" si="198"/>
        <v>.</v>
      </c>
      <c r="N1557" s="231" t="str">
        <f t="shared" si="199"/>
        <v>.</v>
      </c>
      <c r="O1557" s="231" t="str">
        <f t="shared" si="200"/>
        <v>.</v>
      </c>
      <c r="P1557" s="232" t="str">
        <f t="shared" si="194"/>
        <v>.</v>
      </c>
      <c r="Q1557" s="233" t="str">
        <f t="shared" si="195"/>
        <v>.</v>
      </c>
      <c r="R1557" s="140"/>
      <c r="S1557" s="140"/>
      <c r="T1557" s="140"/>
      <c r="U1557" s="140"/>
      <c r="V1557" s="140"/>
      <c r="W1557" s="140"/>
      <c r="X1557" s="140"/>
      <c r="Y1557" s="140"/>
      <c r="Z1557" s="140"/>
      <c r="AA1557" s="140"/>
      <c r="AB1557" s="140"/>
      <c r="AC1557" s="140"/>
      <c r="AD1557" s="140"/>
      <c r="AE1557" s="140"/>
      <c r="AF1557" s="140"/>
      <c r="AG1557" s="140"/>
      <c r="AH1557" s="140"/>
      <c r="AI1557" s="140"/>
      <c r="AJ1557" s="140"/>
      <c r="AK1557" s="140"/>
      <c r="AL1557" s="140"/>
      <c r="AM1557" s="140"/>
      <c r="AN1557" s="140"/>
      <c r="AO1557" s="140"/>
      <c r="AP1557" s="140"/>
      <c r="AQ1557" s="140"/>
      <c r="AR1557" s="140"/>
      <c r="AS1557" s="140"/>
      <c r="AT1557" s="140"/>
      <c r="AU1557" s="140"/>
      <c r="AV1557" s="140"/>
      <c r="AW1557" s="140"/>
      <c r="AX1557" s="140"/>
      <c r="AY1557" s="140"/>
      <c r="AZ1557" s="140"/>
      <c r="BA1557" s="140"/>
      <c r="BB1557" s="140"/>
      <c r="BC1557" s="140"/>
      <c r="BD1557" s="140"/>
      <c r="BE1557" s="140"/>
    </row>
    <row r="1558" spans="1:57" outlineLevel="1" x14ac:dyDescent="0.2">
      <c r="A1558" s="234">
        <f>'Faults data'!A1558</f>
        <v>1541</v>
      </c>
      <c r="B1558" s="320">
        <f>'Faults data'!B1558</f>
        <v>0</v>
      </c>
      <c r="C1558" s="223">
        <f>IFERROR(MATCH('Faults data'!F1558,Lists!$C$11:$C$14,0),0)</f>
        <v>0</v>
      </c>
      <c r="D1558" s="216">
        <f>VALUE('Faults data'!I1558)</f>
        <v>0</v>
      </c>
      <c r="E1558" s="224">
        <f t="shared" si="201"/>
        <v>0</v>
      </c>
      <c r="F1558" s="224">
        <f>'Faults data'!M1558</f>
        <v>0</v>
      </c>
      <c r="G1558" s="224" t="str">
        <f>IF('Faults data'!N1558=$G$17,$G$17,".")</f>
        <v>.</v>
      </c>
      <c r="H1558" s="224" t="str">
        <f>IF(ISNUMBER('Faults data'!L1558),'Faults data'!L1558,".")</f>
        <v>.</v>
      </c>
      <c r="I1558" s="224">
        <f>IF('Faults data'!S1558=Lists!$F$11,0,1)</f>
        <v>1</v>
      </c>
      <c r="J1558" s="240" t="str">
        <f t="shared" si="196"/>
        <v>.</v>
      </c>
      <c r="K1558" s="241"/>
      <c r="L1558" s="230" t="str">
        <f t="shared" si="197"/>
        <v>.</v>
      </c>
      <c r="M1558" s="231" t="str">
        <f t="shared" si="198"/>
        <v>.</v>
      </c>
      <c r="N1558" s="231" t="str">
        <f t="shared" si="199"/>
        <v>.</v>
      </c>
      <c r="O1558" s="231" t="str">
        <f t="shared" si="200"/>
        <v>.</v>
      </c>
      <c r="P1558" s="232" t="str">
        <f t="shared" ref="P1558:P1621" si="202">IF(L1558&gt;P$9,L1558,".")</f>
        <v>.</v>
      </c>
      <c r="Q1558" s="233" t="str">
        <f t="shared" ref="Q1558:Q1621" si="203">IF(N1558&gt;Q$9,N1558,".")</f>
        <v>.</v>
      </c>
      <c r="R1558" s="140"/>
      <c r="S1558" s="140"/>
      <c r="T1558" s="140"/>
      <c r="U1558" s="140"/>
      <c r="V1558" s="140"/>
      <c r="W1558" s="140"/>
      <c r="X1558" s="140"/>
      <c r="Y1558" s="140"/>
      <c r="Z1558" s="140"/>
      <c r="AA1558" s="140"/>
      <c r="AB1558" s="140"/>
      <c r="AC1558" s="140"/>
      <c r="AD1558" s="140"/>
      <c r="AE1558" s="140"/>
      <c r="AF1558" s="140"/>
      <c r="AG1558" s="140"/>
      <c r="AH1558" s="140"/>
      <c r="AI1558" s="140"/>
      <c r="AJ1558" s="140"/>
      <c r="AK1558" s="140"/>
      <c r="AL1558" s="140"/>
      <c r="AM1558" s="140"/>
      <c r="AN1558" s="140"/>
      <c r="AO1558" s="140"/>
      <c r="AP1558" s="140"/>
      <c r="AQ1558" s="140"/>
      <c r="AR1558" s="140"/>
      <c r="AS1558" s="140"/>
      <c r="AT1558" s="140"/>
      <c r="AU1558" s="140"/>
      <c r="AV1558" s="140"/>
      <c r="AW1558" s="140"/>
      <c r="AX1558" s="140"/>
      <c r="AY1558" s="140"/>
      <c r="AZ1558" s="140"/>
      <c r="BA1558" s="140"/>
      <c r="BB1558" s="140"/>
      <c r="BC1558" s="140"/>
      <c r="BD1558" s="140"/>
      <c r="BE1558" s="140"/>
    </row>
    <row r="1559" spans="1:57" outlineLevel="1" x14ac:dyDescent="0.2">
      <c r="A1559" s="234">
        <f>'Faults data'!A1559</f>
        <v>1542</v>
      </c>
      <c r="B1559" s="320">
        <f>'Faults data'!B1559</f>
        <v>0</v>
      </c>
      <c r="C1559" s="223">
        <f>IFERROR(MATCH('Faults data'!F1559,Lists!$C$11:$C$14,0),0)</f>
        <v>0</v>
      </c>
      <c r="D1559" s="216">
        <f>VALUE('Faults data'!I1559)</f>
        <v>0</v>
      </c>
      <c r="E1559" s="224">
        <f t="shared" si="201"/>
        <v>0</v>
      </c>
      <c r="F1559" s="224">
        <f>'Faults data'!M1559</f>
        <v>0</v>
      </c>
      <c r="G1559" s="224" t="str">
        <f>IF('Faults data'!N1559=$G$17,$G$17,".")</f>
        <v>.</v>
      </c>
      <c r="H1559" s="224" t="str">
        <f>IF(ISNUMBER('Faults data'!L1559),'Faults data'!L1559,".")</f>
        <v>.</v>
      </c>
      <c r="I1559" s="224">
        <f>IF('Faults data'!S1559=Lists!$F$11,0,1)</f>
        <v>1</v>
      </c>
      <c r="J1559" s="240" t="str">
        <f t="shared" si="196"/>
        <v>.</v>
      </c>
      <c r="K1559" s="241"/>
      <c r="L1559" s="230" t="str">
        <f t="shared" si="197"/>
        <v>.</v>
      </c>
      <c r="M1559" s="231" t="str">
        <f t="shared" si="198"/>
        <v>.</v>
      </c>
      <c r="N1559" s="231" t="str">
        <f t="shared" si="199"/>
        <v>.</v>
      </c>
      <c r="O1559" s="231" t="str">
        <f t="shared" si="200"/>
        <v>.</v>
      </c>
      <c r="P1559" s="232" t="str">
        <f t="shared" si="202"/>
        <v>.</v>
      </c>
      <c r="Q1559" s="233" t="str">
        <f t="shared" si="203"/>
        <v>.</v>
      </c>
      <c r="R1559" s="140"/>
      <c r="S1559" s="140"/>
      <c r="T1559" s="140"/>
      <c r="U1559" s="140"/>
      <c r="V1559" s="140"/>
      <c r="W1559" s="140"/>
      <c r="X1559" s="140"/>
      <c r="Y1559" s="140"/>
      <c r="Z1559" s="140"/>
      <c r="AA1559" s="140"/>
      <c r="AB1559" s="140"/>
      <c r="AC1559" s="140"/>
      <c r="AD1559" s="140"/>
      <c r="AE1559" s="140"/>
      <c r="AF1559" s="140"/>
      <c r="AG1559" s="140"/>
      <c r="AH1559" s="140"/>
      <c r="AI1559" s="140"/>
      <c r="AJ1559" s="140"/>
      <c r="AK1559" s="140"/>
      <c r="AL1559" s="140"/>
      <c r="AM1559" s="140"/>
      <c r="AN1559" s="140"/>
      <c r="AO1559" s="140"/>
      <c r="AP1559" s="140"/>
      <c r="AQ1559" s="140"/>
      <c r="AR1559" s="140"/>
      <c r="AS1559" s="140"/>
      <c r="AT1559" s="140"/>
      <c r="AU1559" s="140"/>
      <c r="AV1559" s="140"/>
      <c r="AW1559" s="140"/>
      <c r="AX1559" s="140"/>
      <c r="AY1559" s="140"/>
      <c r="AZ1559" s="140"/>
      <c r="BA1559" s="140"/>
      <c r="BB1559" s="140"/>
      <c r="BC1559" s="140"/>
      <c r="BD1559" s="140"/>
      <c r="BE1559" s="140"/>
    </row>
    <row r="1560" spans="1:57" outlineLevel="1" x14ac:dyDescent="0.2">
      <c r="A1560" s="234">
        <f>'Faults data'!A1560</f>
        <v>1543</v>
      </c>
      <c r="B1560" s="320">
        <f>'Faults data'!B1560</f>
        <v>0</v>
      </c>
      <c r="C1560" s="223">
        <f>IFERROR(MATCH('Faults data'!F1560,Lists!$C$11:$C$14,0),0)</f>
        <v>0</v>
      </c>
      <c r="D1560" s="216">
        <f>VALUE('Faults data'!I1560)</f>
        <v>0</v>
      </c>
      <c r="E1560" s="224">
        <f t="shared" si="201"/>
        <v>0</v>
      </c>
      <c r="F1560" s="224">
        <f>'Faults data'!M1560</f>
        <v>0</v>
      </c>
      <c r="G1560" s="224" t="str">
        <f>IF('Faults data'!N1560=$G$17,$G$17,".")</f>
        <v>.</v>
      </c>
      <c r="H1560" s="224" t="str">
        <f>IF(ISNUMBER('Faults data'!L1560),'Faults data'!L1560,".")</f>
        <v>.</v>
      </c>
      <c r="I1560" s="224">
        <f>IF('Faults data'!S1560=Lists!$F$11,0,1)</f>
        <v>1</v>
      </c>
      <c r="J1560" s="240" t="str">
        <f t="shared" si="196"/>
        <v>.</v>
      </c>
      <c r="K1560" s="241"/>
      <c r="L1560" s="230" t="str">
        <f t="shared" si="197"/>
        <v>.</v>
      </c>
      <c r="M1560" s="231" t="str">
        <f t="shared" si="198"/>
        <v>.</v>
      </c>
      <c r="N1560" s="231" t="str">
        <f t="shared" si="199"/>
        <v>.</v>
      </c>
      <c r="O1560" s="231" t="str">
        <f t="shared" si="200"/>
        <v>.</v>
      </c>
      <c r="P1560" s="232" t="str">
        <f t="shared" si="202"/>
        <v>.</v>
      </c>
      <c r="Q1560" s="233" t="str">
        <f t="shared" si="203"/>
        <v>.</v>
      </c>
      <c r="R1560" s="140"/>
      <c r="S1560" s="140"/>
      <c r="T1560" s="140"/>
      <c r="U1560" s="140"/>
      <c r="V1560" s="140"/>
      <c r="W1560" s="140"/>
      <c r="X1560" s="140"/>
      <c r="Y1560" s="140"/>
      <c r="Z1560" s="140"/>
      <c r="AA1560" s="140"/>
      <c r="AB1560" s="140"/>
      <c r="AC1560" s="140"/>
      <c r="AD1560" s="140"/>
      <c r="AE1560" s="140"/>
      <c r="AF1560" s="140"/>
      <c r="AG1560" s="140"/>
      <c r="AH1560" s="140"/>
      <c r="AI1560" s="140"/>
      <c r="AJ1560" s="140"/>
      <c r="AK1560" s="140"/>
      <c r="AL1560" s="140"/>
      <c r="AM1560" s="140"/>
      <c r="AN1560" s="140"/>
      <c r="AO1560" s="140"/>
      <c r="AP1560" s="140"/>
      <c r="AQ1560" s="140"/>
      <c r="AR1560" s="140"/>
      <c r="AS1560" s="140"/>
      <c r="AT1560" s="140"/>
      <c r="AU1560" s="140"/>
      <c r="AV1560" s="140"/>
      <c r="AW1560" s="140"/>
      <c r="AX1560" s="140"/>
      <c r="AY1560" s="140"/>
      <c r="AZ1560" s="140"/>
      <c r="BA1560" s="140"/>
      <c r="BB1560" s="140"/>
      <c r="BC1560" s="140"/>
      <c r="BD1560" s="140"/>
      <c r="BE1560" s="140"/>
    </row>
    <row r="1561" spans="1:57" outlineLevel="1" x14ac:dyDescent="0.2">
      <c r="A1561" s="234">
        <f>'Faults data'!A1561</f>
        <v>1544</v>
      </c>
      <c r="B1561" s="320">
        <f>'Faults data'!B1561</f>
        <v>0</v>
      </c>
      <c r="C1561" s="223">
        <f>IFERROR(MATCH('Faults data'!F1561,Lists!$C$11:$C$14,0),0)</f>
        <v>0</v>
      </c>
      <c r="D1561" s="216">
        <f>VALUE('Faults data'!I1561)</f>
        <v>0</v>
      </c>
      <c r="E1561" s="224">
        <f t="shared" si="201"/>
        <v>0</v>
      </c>
      <c r="F1561" s="224">
        <f>'Faults data'!M1561</f>
        <v>0</v>
      </c>
      <c r="G1561" s="224" t="str">
        <f>IF('Faults data'!N1561=$G$17,$G$17,".")</f>
        <v>.</v>
      </c>
      <c r="H1561" s="224" t="str">
        <f>IF(ISNUMBER('Faults data'!L1561),'Faults data'!L1561,".")</f>
        <v>.</v>
      </c>
      <c r="I1561" s="224">
        <f>IF('Faults data'!S1561=Lists!$F$11,0,1)</f>
        <v>1</v>
      </c>
      <c r="J1561" s="240" t="str">
        <f t="shared" si="196"/>
        <v>.</v>
      </c>
      <c r="K1561" s="241"/>
      <c r="L1561" s="230" t="str">
        <f t="shared" si="197"/>
        <v>.</v>
      </c>
      <c r="M1561" s="231" t="str">
        <f t="shared" si="198"/>
        <v>.</v>
      </c>
      <c r="N1561" s="231" t="str">
        <f t="shared" si="199"/>
        <v>.</v>
      </c>
      <c r="O1561" s="231" t="str">
        <f t="shared" si="200"/>
        <v>.</v>
      </c>
      <c r="P1561" s="232" t="str">
        <f t="shared" si="202"/>
        <v>.</v>
      </c>
      <c r="Q1561" s="233" t="str">
        <f t="shared" si="203"/>
        <v>.</v>
      </c>
      <c r="R1561" s="140"/>
      <c r="S1561" s="140"/>
      <c r="T1561" s="140"/>
      <c r="U1561" s="140"/>
      <c r="V1561" s="140"/>
      <c r="W1561" s="140"/>
      <c r="X1561" s="140"/>
      <c r="Y1561" s="140"/>
      <c r="Z1561" s="140"/>
      <c r="AA1561" s="140"/>
      <c r="AB1561" s="140"/>
      <c r="AC1561" s="140"/>
      <c r="AD1561" s="140"/>
      <c r="AE1561" s="140"/>
      <c r="AF1561" s="140"/>
      <c r="AG1561" s="140"/>
      <c r="AH1561" s="140"/>
      <c r="AI1561" s="140"/>
      <c r="AJ1561" s="140"/>
      <c r="AK1561" s="140"/>
      <c r="AL1561" s="140"/>
      <c r="AM1561" s="140"/>
      <c r="AN1561" s="140"/>
      <c r="AO1561" s="140"/>
      <c r="AP1561" s="140"/>
      <c r="AQ1561" s="140"/>
      <c r="AR1561" s="140"/>
      <c r="AS1561" s="140"/>
      <c r="AT1561" s="140"/>
      <c r="AU1561" s="140"/>
      <c r="AV1561" s="140"/>
      <c r="AW1561" s="140"/>
      <c r="AX1561" s="140"/>
      <c r="AY1561" s="140"/>
      <c r="AZ1561" s="140"/>
      <c r="BA1561" s="140"/>
      <c r="BB1561" s="140"/>
      <c r="BC1561" s="140"/>
      <c r="BD1561" s="140"/>
      <c r="BE1561" s="140"/>
    </row>
    <row r="1562" spans="1:57" outlineLevel="1" x14ac:dyDescent="0.2">
      <c r="A1562" s="234">
        <f>'Faults data'!A1562</f>
        <v>1545</v>
      </c>
      <c r="B1562" s="320">
        <f>'Faults data'!B1562</f>
        <v>0</v>
      </c>
      <c r="C1562" s="223">
        <f>IFERROR(MATCH('Faults data'!F1562,Lists!$C$11:$C$14,0),0)</f>
        <v>0</v>
      </c>
      <c r="D1562" s="216">
        <f>VALUE('Faults data'!I1562)</f>
        <v>0</v>
      </c>
      <c r="E1562" s="224">
        <f t="shared" si="201"/>
        <v>0</v>
      </c>
      <c r="F1562" s="224">
        <f>'Faults data'!M1562</f>
        <v>0</v>
      </c>
      <c r="G1562" s="224" t="str">
        <f>IF('Faults data'!N1562=$G$17,$G$17,".")</f>
        <v>.</v>
      </c>
      <c r="H1562" s="224" t="str">
        <f>IF(ISNUMBER('Faults data'!L1562),'Faults data'!L1562,".")</f>
        <v>.</v>
      </c>
      <c r="I1562" s="224">
        <f>IF('Faults data'!S1562=Lists!$F$11,0,1)</f>
        <v>1</v>
      </c>
      <c r="J1562" s="240" t="str">
        <f t="shared" si="196"/>
        <v>.</v>
      </c>
      <c r="K1562" s="241"/>
      <c r="L1562" s="230" t="str">
        <f t="shared" si="197"/>
        <v>.</v>
      </c>
      <c r="M1562" s="231" t="str">
        <f t="shared" si="198"/>
        <v>.</v>
      </c>
      <c r="N1562" s="231" t="str">
        <f t="shared" si="199"/>
        <v>.</v>
      </c>
      <c r="O1562" s="231" t="str">
        <f t="shared" si="200"/>
        <v>.</v>
      </c>
      <c r="P1562" s="232" t="str">
        <f t="shared" si="202"/>
        <v>.</v>
      </c>
      <c r="Q1562" s="233" t="str">
        <f t="shared" si="203"/>
        <v>.</v>
      </c>
      <c r="R1562" s="140"/>
      <c r="S1562" s="140"/>
      <c r="T1562" s="140"/>
      <c r="U1562" s="140"/>
      <c r="V1562" s="140"/>
      <c r="W1562" s="140"/>
      <c r="X1562" s="140"/>
      <c r="Y1562" s="140"/>
      <c r="Z1562" s="140"/>
      <c r="AA1562" s="140"/>
      <c r="AB1562" s="140"/>
      <c r="AC1562" s="140"/>
      <c r="AD1562" s="140"/>
      <c r="AE1562" s="140"/>
      <c r="AF1562" s="140"/>
      <c r="AG1562" s="140"/>
      <c r="AH1562" s="140"/>
      <c r="AI1562" s="140"/>
      <c r="AJ1562" s="140"/>
      <c r="AK1562" s="140"/>
      <c r="AL1562" s="140"/>
      <c r="AM1562" s="140"/>
      <c r="AN1562" s="140"/>
      <c r="AO1562" s="140"/>
      <c r="AP1562" s="140"/>
      <c r="AQ1562" s="140"/>
      <c r="AR1562" s="140"/>
      <c r="AS1562" s="140"/>
      <c r="AT1562" s="140"/>
      <c r="AU1562" s="140"/>
      <c r="AV1562" s="140"/>
      <c r="AW1562" s="140"/>
      <c r="AX1562" s="140"/>
      <c r="AY1562" s="140"/>
      <c r="AZ1562" s="140"/>
      <c r="BA1562" s="140"/>
      <c r="BB1562" s="140"/>
      <c r="BC1562" s="140"/>
      <c r="BD1562" s="140"/>
      <c r="BE1562" s="140"/>
    </row>
    <row r="1563" spans="1:57" outlineLevel="1" x14ac:dyDescent="0.2">
      <c r="A1563" s="234">
        <f>'Faults data'!A1563</f>
        <v>1546</v>
      </c>
      <c r="B1563" s="320">
        <f>'Faults data'!B1563</f>
        <v>0</v>
      </c>
      <c r="C1563" s="223">
        <f>IFERROR(MATCH('Faults data'!F1563,Lists!$C$11:$C$14,0),0)</f>
        <v>0</v>
      </c>
      <c r="D1563" s="216">
        <f>VALUE('Faults data'!I1563)</f>
        <v>0</v>
      </c>
      <c r="E1563" s="224">
        <f t="shared" si="201"/>
        <v>0</v>
      </c>
      <c r="F1563" s="224">
        <f>'Faults data'!M1563</f>
        <v>0</v>
      </c>
      <c r="G1563" s="224" t="str">
        <f>IF('Faults data'!N1563=$G$17,$G$17,".")</f>
        <v>.</v>
      </c>
      <c r="H1563" s="224" t="str">
        <f>IF(ISNUMBER('Faults data'!L1563),'Faults data'!L1563,".")</f>
        <v>.</v>
      </c>
      <c r="I1563" s="224">
        <f>IF('Faults data'!S1563=Lists!$F$11,0,1)</f>
        <v>1</v>
      </c>
      <c r="J1563" s="240" t="str">
        <f t="shared" si="196"/>
        <v>.</v>
      </c>
      <c r="K1563" s="241"/>
      <c r="L1563" s="230" t="str">
        <f t="shared" si="197"/>
        <v>.</v>
      </c>
      <c r="M1563" s="231" t="str">
        <f t="shared" si="198"/>
        <v>.</v>
      </c>
      <c r="N1563" s="231" t="str">
        <f t="shared" si="199"/>
        <v>.</v>
      </c>
      <c r="O1563" s="231" t="str">
        <f t="shared" si="200"/>
        <v>.</v>
      </c>
      <c r="P1563" s="232" t="str">
        <f t="shared" si="202"/>
        <v>.</v>
      </c>
      <c r="Q1563" s="233" t="str">
        <f t="shared" si="203"/>
        <v>.</v>
      </c>
      <c r="R1563" s="140"/>
      <c r="S1563" s="140"/>
      <c r="T1563" s="140"/>
      <c r="U1563" s="140"/>
      <c r="V1563" s="140"/>
      <c r="W1563" s="140"/>
      <c r="X1563" s="140"/>
      <c r="Y1563" s="140"/>
      <c r="Z1563" s="140"/>
      <c r="AA1563" s="140"/>
      <c r="AB1563" s="140"/>
      <c r="AC1563" s="140"/>
      <c r="AD1563" s="140"/>
      <c r="AE1563" s="140"/>
      <c r="AF1563" s="140"/>
      <c r="AG1563" s="140"/>
      <c r="AH1563" s="140"/>
      <c r="AI1563" s="140"/>
      <c r="AJ1563" s="140"/>
      <c r="AK1563" s="140"/>
      <c r="AL1563" s="140"/>
      <c r="AM1563" s="140"/>
      <c r="AN1563" s="140"/>
      <c r="AO1563" s="140"/>
      <c r="AP1563" s="140"/>
      <c r="AQ1563" s="140"/>
      <c r="AR1563" s="140"/>
      <c r="AS1563" s="140"/>
      <c r="AT1563" s="140"/>
      <c r="AU1563" s="140"/>
      <c r="AV1563" s="140"/>
      <c r="AW1563" s="140"/>
      <c r="AX1563" s="140"/>
      <c r="AY1563" s="140"/>
      <c r="AZ1563" s="140"/>
      <c r="BA1563" s="140"/>
      <c r="BB1563" s="140"/>
      <c r="BC1563" s="140"/>
      <c r="BD1563" s="140"/>
      <c r="BE1563" s="140"/>
    </row>
    <row r="1564" spans="1:57" outlineLevel="1" x14ac:dyDescent="0.2">
      <c r="A1564" s="234">
        <f>'Faults data'!A1564</f>
        <v>1547</v>
      </c>
      <c r="B1564" s="320">
        <f>'Faults data'!B1564</f>
        <v>0</v>
      </c>
      <c r="C1564" s="223">
        <f>IFERROR(MATCH('Faults data'!F1564,Lists!$C$11:$C$14,0),0)</f>
        <v>0</v>
      </c>
      <c r="D1564" s="216">
        <f>VALUE('Faults data'!I1564)</f>
        <v>0</v>
      </c>
      <c r="E1564" s="224">
        <f t="shared" si="201"/>
        <v>0</v>
      </c>
      <c r="F1564" s="224">
        <f>'Faults data'!M1564</f>
        <v>0</v>
      </c>
      <c r="G1564" s="224" t="str">
        <f>IF('Faults data'!N1564=$G$17,$G$17,".")</f>
        <v>.</v>
      </c>
      <c r="H1564" s="224" t="str">
        <f>IF(ISNUMBER('Faults data'!L1564),'Faults data'!L1564,".")</f>
        <v>.</v>
      </c>
      <c r="I1564" s="224">
        <f>IF('Faults data'!S1564=Lists!$F$11,0,1)</f>
        <v>1</v>
      </c>
      <c r="J1564" s="240" t="str">
        <f t="shared" si="196"/>
        <v>.</v>
      </c>
      <c r="K1564" s="241"/>
      <c r="L1564" s="230" t="str">
        <f t="shared" si="197"/>
        <v>.</v>
      </c>
      <c r="M1564" s="231" t="str">
        <f t="shared" si="198"/>
        <v>.</v>
      </c>
      <c r="N1564" s="231" t="str">
        <f t="shared" si="199"/>
        <v>.</v>
      </c>
      <c r="O1564" s="231" t="str">
        <f t="shared" si="200"/>
        <v>.</v>
      </c>
      <c r="P1564" s="232" t="str">
        <f t="shared" si="202"/>
        <v>.</v>
      </c>
      <c r="Q1564" s="233" t="str">
        <f t="shared" si="203"/>
        <v>.</v>
      </c>
      <c r="R1564" s="140"/>
      <c r="S1564" s="140"/>
      <c r="T1564" s="140"/>
      <c r="U1564" s="140"/>
      <c r="V1564" s="140"/>
      <c r="W1564" s="140"/>
      <c r="X1564" s="140"/>
      <c r="Y1564" s="140"/>
      <c r="Z1564" s="140"/>
      <c r="AA1564" s="140"/>
      <c r="AB1564" s="140"/>
      <c r="AC1564" s="140"/>
      <c r="AD1564" s="140"/>
      <c r="AE1564" s="140"/>
      <c r="AF1564" s="140"/>
      <c r="AG1564" s="140"/>
      <c r="AH1564" s="140"/>
      <c r="AI1564" s="140"/>
      <c r="AJ1564" s="140"/>
      <c r="AK1564" s="140"/>
      <c r="AL1564" s="140"/>
      <c r="AM1564" s="140"/>
      <c r="AN1564" s="140"/>
      <c r="AO1564" s="140"/>
      <c r="AP1564" s="140"/>
      <c r="AQ1564" s="140"/>
      <c r="AR1564" s="140"/>
      <c r="AS1564" s="140"/>
      <c r="AT1564" s="140"/>
      <c r="AU1564" s="140"/>
      <c r="AV1564" s="140"/>
      <c r="AW1564" s="140"/>
      <c r="AX1564" s="140"/>
      <c r="AY1564" s="140"/>
      <c r="AZ1564" s="140"/>
      <c r="BA1564" s="140"/>
      <c r="BB1564" s="140"/>
      <c r="BC1564" s="140"/>
      <c r="BD1564" s="140"/>
      <c r="BE1564" s="140"/>
    </row>
    <row r="1565" spans="1:57" outlineLevel="1" x14ac:dyDescent="0.2">
      <c r="A1565" s="234">
        <f>'Faults data'!A1565</f>
        <v>1548</v>
      </c>
      <c r="B1565" s="320">
        <f>'Faults data'!B1565</f>
        <v>0</v>
      </c>
      <c r="C1565" s="223">
        <f>IFERROR(MATCH('Faults data'!F1565,Lists!$C$11:$C$14,0),0)</f>
        <v>0</v>
      </c>
      <c r="D1565" s="216">
        <f>VALUE('Faults data'!I1565)</f>
        <v>0</v>
      </c>
      <c r="E1565" s="224">
        <f t="shared" si="201"/>
        <v>0</v>
      </c>
      <c r="F1565" s="224">
        <f>'Faults data'!M1565</f>
        <v>0</v>
      </c>
      <c r="G1565" s="224" t="str">
        <f>IF('Faults data'!N1565=$G$17,$G$17,".")</f>
        <v>.</v>
      </c>
      <c r="H1565" s="224" t="str">
        <f>IF(ISNUMBER('Faults data'!L1565),'Faults data'!L1565,".")</f>
        <v>.</v>
      </c>
      <c r="I1565" s="224">
        <f>IF('Faults data'!S1565=Lists!$F$11,0,1)</f>
        <v>1</v>
      </c>
      <c r="J1565" s="240" t="str">
        <f t="shared" si="196"/>
        <v>.</v>
      </c>
      <c r="K1565" s="241"/>
      <c r="L1565" s="230" t="str">
        <f t="shared" si="197"/>
        <v>.</v>
      </c>
      <c r="M1565" s="231" t="str">
        <f t="shared" si="198"/>
        <v>.</v>
      </c>
      <c r="N1565" s="231" t="str">
        <f t="shared" si="199"/>
        <v>.</v>
      </c>
      <c r="O1565" s="231" t="str">
        <f t="shared" si="200"/>
        <v>.</v>
      </c>
      <c r="P1565" s="232" t="str">
        <f t="shared" si="202"/>
        <v>.</v>
      </c>
      <c r="Q1565" s="233" t="str">
        <f t="shared" si="203"/>
        <v>.</v>
      </c>
      <c r="R1565" s="140"/>
      <c r="S1565" s="140"/>
      <c r="T1565" s="140"/>
      <c r="U1565" s="140"/>
      <c r="V1565" s="140"/>
      <c r="W1565" s="140"/>
      <c r="X1565" s="140"/>
      <c r="Y1565" s="140"/>
      <c r="Z1565" s="140"/>
      <c r="AA1565" s="140"/>
      <c r="AB1565" s="140"/>
      <c r="AC1565" s="140"/>
      <c r="AD1565" s="140"/>
      <c r="AE1565" s="140"/>
      <c r="AF1565" s="140"/>
      <c r="AG1565" s="140"/>
      <c r="AH1565" s="140"/>
      <c r="AI1565" s="140"/>
      <c r="AJ1565" s="140"/>
      <c r="AK1565" s="140"/>
      <c r="AL1565" s="140"/>
      <c r="AM1565" s="140"/>
      <c r="AN1565" s="140"/>
      <c r="AO1565" s="140"/>
      <c r="AP1565" s="140"/>
      <c r="AQ1565" s="140"/>
      <c r="AR1565" s="140"/>
      <c r="AS1565" s="140"/>
      <c r="AT1565" s="140"/>
      <c r="AU1565" s="140"/>
      <c r="AV1565" s="140"/>
      <c r="AW1565" s="140"/>
      <c r="AX1565" s="140"/>
      <c r="AY1565" s="140"/>
      <c r="AZ1565" s="140"/>
      <c r="BA1565" s="140"/>
      <c r="BB1565" s="140"/>
      <c r="BC1565" s="140"/>
      <c r="BD1565" s="140"/>
      <c r="BE1565" s="140"/>
    </row>
    <row r="1566" spans="1:57" outlineLevel="1" x14ac:dyDescent="0.2">
      <c r="A1566" s="234">
        <f>'Faults data'!A1566</f>
        <v>1549</v>
      </c>
      <c r="B1566" s="320">
        <f>'Faults data'!B1566</f>
        <v>0</v>
      </c>
      <c r="C1566" s="223">
        <f>IFERROR(MATCH('Faults data'!F1566,Lists!$C$11:$C$14,0),0)</f>
        <v>0</v>
      </c>
      <c r="D1566" s="216">
        <f>VALUE('Faults data'!I1566)</f>
        <v>0</v>
      </c>
      <c r="E1566" s="224">
        <f t="shared" si="201"/>
        <v>0</v>
      </c>
      <c r="F1566" s="224">
        <f>'Faults data'!M1566</f>
        <v>0</v>
      </c>
      <c r="G1566" s="224" t="str">
        <f>IF('Faults data'!N1566=$G$17,$G$17,".")</f>
        <v>.</v>
      </c>
      <c r="H1566" s="224" t="str">
        <f>IF(ISNUMBER('Faults data'!L1566),'Faults data'!L1566,".")</f>
        <v>.</v>
      </c>
      <c r="I1566" s="224">
        <f>IF('Faults data'!S1566=Lists!$F$11,0,1)</f>
        <v>1</v>
      </c>
      <c r="J1566" s="240" t="str">
        <f t="shared" si="196"/>
        <v>.</v>
      </c>
      <c r="K1566" s="241"/>
      <c r="L1566" s="230" t="str">
        <f t="shared" si="197"/>
        <v>.</v>
      </c>
      <c r="M1566" s="231" t="str">
        <f t="shared" si="198"/>
        <v>.</v>
      </c>
      <c r="N1566" s="231" t="str">
        <f t="shared" si="199"/>
        <v>.</v>
      </c>
      <c r="O1566" s="231" t="str">
        <f t="shared" si="200"/>
        <v>.</v>
      </c>
      <c r="P1566" s="232" t="str">
        <f t="shared" si="202"/>
        <v>.</v>
      </c>
      <c r="Q1566" s="233" t="str">
        <f t="shared" si="203"/>
        <v>.</v>
      </c>
      <c r="R1566" s="140"/>
      <c r="S1566" s="140"/>
      <c r="T1566" s="140"/>
      <c r="U1566" s="140"/>
      <c r="V1566" s="140"/>
      <c r="W1566" s="140"/>
      <c r="X1566" s="140"/>
      <c r="Y1566" s="140"/>
      <c r="Z1566" s="140"/>
      <c r="AA1566" s="140"/>
      <c r="AB1566" s="140"/>
      <c r="AC1566" s="140"/>
      <c r="AD1566" s="140"/>
      <c r="AE1566" s="140"/>
      <c r="AF1566" s="140"/>
      <c r="AG1566" s="140"/>
      <c r="AH1566" s="140"/>
      <c r="AI1566" s="140"/>
      <c r="AJ1566" s="140"/>
      <c r="AK1566" s="140"/>
      <c r="AL1566" s="140"/>
      <c r="AM1566" s="140"/>
      <c r="AN1566" s="140"/>
      <c r="AO1566" s="140"/>
      <c r="AP1566" s="140"/>
      <c r="AQ1566" s="140"/>
      <c r="AR1566" s="140"/>
      <c r="AS1566" s="140"/>
      <c r="AT1566" s="140"/>
      <c r="AU1566" s="140"/>
      <c r="AV1566" s="140"/>
      <c r="AW1566" s="140"/>
      <c r="AX1566" s="140"/>
      <c r="AY1566" s="140"/>
      <c r="AZ1566" s="140"/>
      <c r="BA1566" s="140"/>
      <c r="BB1566" s="140"/>
      <c r="BC1566" s="140"/>
      <c r="BD1566" s="140"/>
      <c r="BE1566" s="140"/>
    </row>
    <row r="1567" spans="1:57" outlineLevel="1" x14ac:dyDescent="0.2">
      <c r="A1567" s="234">
        <f>'Faults data'!A1567</f>
        <v>1550</v>
      </c>
      <c r="B1567" s="320">
        <f>'Faults data'!B1567</f>
        <v>0</v>
      </c>
      <c r="C1567" s="223">
        <f>IFERROR(MATCH('Faults data'!F1567,Lists!$C$11:$C$14,0),0)</f>
        <v>0</v>
      </c>
      <c r="D1567" s="216">
        <f>VALUE('Faults data'!I1567)</f>
        <v>0</v>
      </c>
      <c r="E1567" s="224">
        <f t="shared" si="201"/>
        <v>0</v>
      </c>
      <c r="F1567" s="224">
        <f>'Faults data'!M1567</f>
        <v>0</v>
      </c>
      <c r="G1567" s="224" t="str">
        <f>IF('Faults data'!N1567=$G$17,$G$17,".")</f>
        <v>.</v>
      </c>
      <c r="H1567" s="224" t="str">
        <f>IF(ISNUMBER('Faults data'!L1567),'Faults data'!L1567,".")</f>
        <v>.</v>
      </c>
      <c r="I1567" s="224">
        <f>IF('Faults data'!S1567=Lists!$F$11,0,1)</f>
        <v>1</v>
      </c>
      <c r="J1567" s="240" t="str">
        <f t="shared" si="196"/>
        <v>.</v>
      </c>
      <c r="K1567" s="241"/>
      <c r="L1567" s="230" t="str">
        <f t="shared" si="197"/>
        <v>.</v>
      </c>
      <c r="M1567" s="231" t="str">
        <f t="shared" si="198"/>
        <v>.</v>
      </c>
      <c r="N1567" s="231" t="str">
        <f t="shared" si="199"/>
        <v>.</v>
      </c>
      <c r="O1567" s="231" t="str">
        <f t="shared" si="200"/>
        <v>.</v>
      </c>
      <c r="P1567" s="232" t="str">
        <f t="shared" si="202"/>
        <v>.</v>
      </c>
      <c r="Q1567" s="233" t="str">
        <f t="shared" si="203"/>
        <v>.</v>
      </c>
      <c r="R1567" s="140"/>
      <c r="S1567" s="140"/>
      <c r="T1567" s="140"/>
      <c r="U1567" s="140"/>
      <c r="V1567" s="140"/>
      <c r="W1567" s="140"/>
      <c r="X1567" s="140"/>
      <c r="Y1567" s="140"/>
      <c r="Z1567" s="140"/>
      <c r="AA1567" s="140"/>
      <c r="AB1567" s="140"/>
      <c r="AC1567" s="140"/>
      <c r="AD1567" s="140"/>
      <c r="AE1567" s="140"/>
      <c r="AF1567" s="140"/>
      <c r="AG1567" s="140"/>
      <c r="AH1567" s="140"/>
      <c r="AI1567" s="140"/>
      <c r="AJ1567" s="140"/>
      <c r="AK1567" s="140"/>
      <c r="AL1567" s="140"/>
      <c r="AM1567" s="140"/>
      <c r="AN1567" s="140"/>
      <c r="AO1567" s="140"/>
      <c r="AP1567" s="140"/>
      <c r="AQ1567" s="140"/>
      <c r="AR1567" s="140"/>
      <c r="AS1567" s="140"/>
      <c r="AT1567" s="140"/>
      <c r="AU1567" s="140"/>
      <c r="AV1567" s="140"/>
      <c r="AW1567" s="140"/>
      <c r="AX1567" s="140"/>
      <c r="AY1567" s="140"/>
      <c r="AZ1567" s="140"/>
      <c r="BA1567" s="140"/>
      <c r="BB1567" s="140"/>
      <c r="BC1567" s="140"/>
      <c r="BD1567" s="140"/>
      <c r="BE1567" s="140"/>
    </row>
    <row r="1568" spans="1:57" outlineLevel="1" x14ac:dyDescent="0.2">
      <c r="A1568" s="234">
        <f>'Faults data'!A1568</f>
        <v>1551</v>
      </c>
      <c r="B1568" s="320">
        <f>'Faults data'!B1568</f>
        <v>0</v>
      </c>
      <c r="C1568" s="223">
        <f>IFERROR(MATCH('Faults data'!F1568,Lists!$C$11:$C$14,0),0)</f>
        <v>0</v>
      </c>
      <c r="D1568" s="216">
        <f>VALUE('Faults data'!I1568)</f>
        <v>0</v>
      </c>
      <c r="E1568" s="224">
        <f t="shared" si="201"/>
        <v>0</v>
      </c>
      <c r="F1568" s="224">
        <f>'Faults data'!M1568</f>
        <v>0</v>
      </c>
      <c r="G1568" s="224" t="str">
        <f>IF('Faults data'!N1568=$G$17,$G$17,".")</f>
        <v>.</v>
      </c>
      <c r="H1568" s="224" t="str">
        <f>IF(ISNUMBER('Faults data'!L1568),'Faults data'!L1568,".")</f>
        <v>.</v>
      </c>
      <c r="I1568" s="224">
        <f>IF('Faults data'!S1568=Lists!$F$11,0,1)</f>
        <v>1</v>
      </c>
      <c r="J1568" s="240" t="str">
        <f t="shared" si="196"/>
        <v>.</v>
      </c>
      <c r="K1568" s="241"/>
      <c r="L1568" s="230" t="str">
        <f t="shared" si="197"/>
        <v>.</v>
      </c>
      <c r="M1568" s="231" t="str">
        <f t="shared" si="198"/>
        <v>.</v>
      </c>
      <c r="N1568" s="231" t="str">
        <f t="shared" si="199"/>
        <v>.</v>
      </c>
      <c r="O1568" s="231" t="str">
        <f t="shared" si="200"/>
        <v>.</v>
      </c>
      <c r="P1568" s="232" t="str">
        <f t="shared" si="202"/>
        <v>.</v>
      </c>
      <c r="Q1568" s="233" t="str">
        <f t="shared" si="203"/>
        <v>.</v>
      </c>
      <c r="R1568" s="140"/>
      <c r="S1568" s="140"/>
      <c r="T1568" s="140"/>
      <c r="U1568" s="140"/>
      <c r="V1568" s="140"/>
      <c r="W1568" s="140"/>
      <c r="X1568" s="140"/>
      <c r="Y1568" s="140"/>
      <c r="Z1568" s="140"/>
      <c r="AA1568" s="140"/>
      <c r="AB1568" s="140"/>
      <c r="AC1568" s="140"/>
      <c r="AD1568" s="140"/>
      <c r="AE1568" s="140"/>
      <c r="AF1568" s="140"/>
      <c r="AG1568" s="140"/>
      <c r="AH1568" s="140"/>
      <c r="AI1568" s="140"/>
      <c r="AJ1568" s="140"/>
      <c r="AK1568" s="140"/>
      <c r="AL1568" s="140"/>
      <c r="AM1568" s="140"/>
      <c r="AN1568" s="140"/>
      <c r="AO1568" s="140"/>
      <c r="AP1568" s="140"/>
      <c r="AQ1568" s="140"/>
      <c r="AR1568" s="140"/>
      <c r="AS1568" s="140"/>
      <c r="AT1568" s="140"/>
      <c r="AU1568" s="140"/>
      <c r="AV1568" s="140"/>
      <c r="AW1568" s="140"/>
      <c r="AX1568" s="140"/>
      <c r="AY1568" s="140"/>
      <c r="AZ1568" s="140"/>
      <c r="BA1568" s="140"/>
      <c r="BB1568" s="140"/>
      <c r="BC1568" s="140"/>
      <c r="BD1568" s="140"/>
      <c r="BE1568" s="140"/>
    </row>
    <row r="1569" spans="1:57" outlineLevel="1" x14ac:dyDescent="0.2">
      <c r="A1569" s="234">
        <f>'Faults data'!A1569</f>
        <v>1552</v>
      </c>
      <c r="B1569" s="320">
        <f>'Faults data'!B1569</f>
        <v>0</v>
      </c>
      <c r="C1569" s="223">
        <f>IFERROR(MATCH('Faults data'!F1569,Lists!$C$11:$C$14,0),0)</f>
        <v>0</v>
      </c>
      <c r="D1569" s="216">
        <f>VALUE('Faults data'!I1569)</f>
        <v>0</v>
      </c>
      <c r="E1569" s="224">
        <f t="shared" si="201"/>
        <v>0</v>
      </c>
      <c r="F1569" s="224">
        <f>'Faults data'!M1569</f>
        <v>0</v>
      </c>
      <c r="G1569" s="224" t="str">
        <f>IF('Faults data'!N1569=$G$17,$G$17,".")</f>
        <v>.</v>
      </c>
      <c r="H1569" s="224" t="str">
        <f>IF(ISNUMBER('Faults data'!L1569),'Faults data'!L1569,".")</f>
        <v>.</v>
      </c>
      <c r="I1569" s="224">
        <f>IF('Faults data'!S1569=Lists!$F$11,0,1)</f>
        <v>1</v>
      </c>
      <c r="J1569" s="240" t="str">
        <f t="shared" si="196"/>
        <v>.</v>
      </c>
      <c r="K1569" s="241"/>
      <c r="L1569" s="230" t="str">
        <f t="shared" si="197"/>
        <v>.</v>
      </c>
      <c r="M1569" s="231" t="str">
        <f t="shared" si="198"/>
        <v>.</v>
      </c>
      <c r="N1569" s="231" t="str">
        <f t="shared" si="199"/>
        <v>.</v>
      </c>
      <c r="O1569" s="231" t="str">
        <f t="shared" si="200"/>
        <v>.</v>
      </c>
      <c r="P1569" s="232" t="str">
        <f t="shared" si="202"/>
        <v>.</v>
      </c>
      <c r="Q1569" s="233" t="str">
        <f t="shared" si="203"/>
        <v>.</v>
      </c>
      <c r="R1569" s="140"/>
      <c r="S1569" s="140"/>
      <c r="T1569" s="140"/>
      <c r="U1569" s="140"/>
      <c r="V1569" s="140"/>
      <c r="W1569" s="140"/>
      <c r="X1569" s="140"/>
      <c r="Y1569" s="140"/>
      <c r="Z1569" s="140"/>
      <c r="AA1569" s="140"/>
      <c r="AB1569" s="140"/>
      <c r="AC1569" s="140"/>
      <c r="AD1569" s="140"/>
      <c r="AE1569" s="140"/>
      <c r="AF1569" s="140"/>
      <c r="AG1569" s="140"/>
      <c r="AH1569" s="140"/>
      <c r="AI1569" s="140"/>
      <c r="AJ1569" s="140"/>
      <c r="AK1569" s="140"/>
      <c r="AL1569" s="140"/>
      <c r="AM1569" s="140"/>
      <c r="AN1569" s="140"/>
      <c r="AO1569" s="140"/>
      <c r="AP1569" s="140"/>
      <c r="AQ1569" s="140"/>
      <c r="AR1569" s="140"/>
      <c r="AS1569" s="140"/>
      <c r="AT1569" s="140"/>
      <c r="AU1569" s="140"/>
      <c r="AV1569" s="140"/>
      <c r="AW1569" s="140"/>
      <c r="AX1569" s="140"/>
      <c r="AY1569" s="140"/>
      <c r="AZ1569" s="140"/>
      <c r="BA1569" s="140"/>
      <c r="BB1569" s="140"/>
      <c r="BC1569" s="140"/>
      <c r="BD1569" s="140"/>
      <c r="BE1569" s="140"/>
    </row>
    <row r="1570" spans="1:57" outlineLevel="1" x14ac:dyDescent="0.2">
      <c r="A1570" s="234">
        <f>'Faults data'!A1570</f>
        <v>1553</v>
      </c>
      <c r="B1570" s="320">
        <f>'Faults data'!B1570</f>
        <v>0</v>
      </c>
      <c r="C1570" s="223">
        <f>IFERROR(MATCH('Faults data'!F1570,Lists!$C$11:$C$14,0),0)</f>
        <v>0</v>
      </c>
      <c r="D1570" s="216">
        <f>VALUE('Faults data'!I1570)</f>
        <v>0</v>
      </c>
      <c r="E1570" s="224">
        <f t="shared" si="201"/>
        <v>0</v>
      </c>
      <c r="F1570" s="224">
        <f>'Faults data'!M1570</f>
        <v>0</v>
      </c>
      <c r="G1570" s="224" t="str">
        <f>IF('Faults data'!N1570=$G$17,$G$17,".")</f>
        <v>.</v>
      </c>
      <c r="H1570" s="224" t="str">
        <f>IF(ISNUMBER('Faults data'!L1570),'Faults data'!L1570,".")</f>
        <v>.</v>
      </c>
      <c r="I1570" s="224">
        <f>IF('Faults data'!S1570=Lists!$F$11,0,1)</f>
        <v>1</v>
      </c>
      <c r="J1570" s="240" t="str">
        <f t="shared" si="196"/>
        <v>.</v>
      </c>
      <c r="K1570" s="241"/>
      <c r="L1570" s="230" t="str">
        <f t="shared" si="197"/>
        <v>.</v>
      </c>
      <c r="M1570" s="231" t="str">
        <f t="shared" si="198"/>
        <v>.</v>
      </c>
      <c r="N1570" s="231" t="str">
        <f t="shared" si="199"/>
        <v>.</v>
      </c>
      <c r="O1570" s="231" t="str">
        <f t="shared" si="200"/>
        <v>.</v>
      </c>
      <c r="P1570" s="232" t="str">
        <f t="shared" si="202"/>
        <v>.</v>
      </c>
      <c r="Q1570" s="233" t="str">
        <f t="shared" si="203"/>
        <v>.</v>
      </c>
      <c r="R1570" s="140"/>
      <c r="S1570" s="140"/>
      <c r="T1570" s="140"/>
      <c r="U1570" s="140"/>
      <c r="V1570" s="140"/>
      <c r="W1570" s="140"/>
      <c r="X1570" s="140"/>
      <c r="Y1570" s="140"/>
      <c r="Z1570" s="140"/>
      <c r="AA1570" s="140"/>
      <c r="AB1570" s="140"/>
      <c r="AC1570" s="140"/>
      <c r="AD1570" s="140"/>
      <c r="AE1570" s="140"/>
      <c r="AF1570" s="140"/>
      <c r="AG1570" s="140"/>
      <c r="AH1570" s="140"/>
      <c r="AI1570" s="140"/>
      <c r="AJ1570" s="140"/>
      <c r="AK1570" s="140"/>
      <c r="AL1570" s="140"/>
      <c r="AM1570" s="140"/>
      <c r="AN1570" s="140"/>
      <c r="AO1570" s="140"/>
      <c r="AP1570" s="140"/>
      <c r="AQ1570" s="140"/>
      <c r="AR1570" s="140"/>
      <c r="AS1570" s="140"/>
      <c r="AT1570" s="140"/>
      <c r="AU1570" s="140"/>
      <c r="AV1570" s="140"/>
      <c r="AW1570" s="140"/>
      <c r="AX1570" s="140"/>
      <c r="AY1570" s="140"/>
      <c r="AZ1570" s="140"/>
      <c r="BA1570" s="140"/>
      <c r="BB1570" s="140"/>
      <c r="BC1570" s="140"/>
      <c r="BD1570" s="140"/>
      <c r="BE1570" s="140"/>
    </row>
    <row r="1571" spans="1:57" outlineLevel="1" x14ac:dyDescent="0.2">
      <c r="A1571" s="234">
        <f>'Faults data'!A1571</f>
        <v>1554</v>
      </c>
      <c r="B1571" s="320">
        <f>'Faults data'!B1571</f>
        <v>0</v>
      </c>
      <c r="C1571" s="223">
        <f>IFERROR(MATCH('Faults data'!F1571,Lists!$C$11:$C$14,0),0)</f>
        <v>0</v>
      </c>
      <c r="D1571" s="216">
        <f>VALUE('Faults data'!I1571)</f>
        <v>0</v>
      </c>
      <c r="E1571" s="224">
        <f t="shared" si="201"/>
        <v>0</v>
      </c>
      <c r="F1571" s="224">
        <f>'Faults data'!M1571</f>
        <v>0</v>
      </c>
      <c r="G1571" s="224" t="str">
        <f>IF('Faults data'!N1571=$G$17,$G$17,".")</f>
        <v>.</v>
      </c>
      <c r="H1571" s="224" t="str">
        <f>IF(ISNUMBER('Faults data'!L1571),'Faults data'!L1571,".")</f>
        <v>.</v>
      </c>
      <c r="I1571" s="224">
        <f>IF('Faults data'!S1571=Lists!$F$11,0,1)</f>
        <v>1</v>
      </c>
      <c r="J1571" s="240" t="str">
        <f t="shared" si="196"/>
        <v>.</v>
      </c>
      <c r="K1571" s="241"/>
      <c r="L1571" s="230" t="str">
        <f t="shared" si="197"/>
        <v>.</v>
      </c>
      <c r="M1571" s="231" t="str">
        <f t="shared" si="198"/>
        <v>.</v>
      </c>
      <c r="N1571" s="231" t="str">
        <f t="shared" si="199"/>
        <v>.</v>
      </c>
      <c r="O1571" s="231" t="str">
        <f t="shared" si="200"/>
        <v>.</v>
      </c>
      <c r="P1571" s="232" t="str">
        <f t="shared" si="202"/>
        <v>.</v>
      </c>
      <c r="Q1571" s="233" t="str">
        <f t="shared" si="203"/>
        <v>.</v>
      </c>
      <c r="R1571" s="140"/>
      <c r="S1571" s="140"/>
      <c r="T1571" s="140"/>
      <c r="U1571" s="140"/>
      <c r="V1571" s="140"/>
      <c r="W1571" s="140"/>
      <c r="X1571" s="140"/>
      <c r="Y1571" s="140"/>
      <c r="Z1571" s="140"/>
      <c r="AA1571" s="140"/>
      <c r="AB1571" s="140"/>
      <c r="AC1571" s="140"/>
      <c r="AD1571" s="140"/>
      <c r="AE1571" s="140"/>
      <c r="AF1571" s="140"/>
      <c r="AG1571" s="140"/>
      <c r="AH1571" s="140"/>
      <c r="AI1571" s="140"/>
      <c r="AJ1571" s="140"/>
      <c r="AK1571" s="140"/>
      <c r="AL1571" s="140"/>
      <c r="AM1571" s="140"/>
      <c r="AN1571" s="140"/>
      <c r="AO1571" s="140"/>
      <c r="AP1571" s="140"/>
      <c r="AQ1571" s="140"/>
      <c r="AR1571" s="140"/>
      <c r="AS1571" s="140"/>
      <c r="AT1571" s="140"/>
      <c r="AU1571" s="140"/>
      <c r="AV1571" s="140"/>
      <c r="AW1571" s="140"/>
      <c r="AX1571" s="140"/>
      <c r="AY1571" s="140"/>
      <c r="AZ1571" s="140"/>
      <c r="BA1571" s="140"/>
      <c r="BB1571" s="140"/>
      <c r="BC1571" s="140"/>
      <c r="BD1571" s="140"/>
      <c r="BE1571" s="140"/>
    </row>
    <row r="1572" spans="1:57" outlineLevel="1" x14ac:dyDescent="0.2">
      <c r="A1572" s="234">
        <f>'Faults data'!A1572</f>
        <v>1555</v>
      </c>
      <c r="B1572" s="320">
        <f>'Faults data'!B1572</f>
        <v>0</v>
      </c>
      <c r="C1572" s="223">
        <f>IFERROR(MATCH('Faults data'!F1572,Lists!$C$11:$C$14,0),0)</f>
        <v>0</v>
      </c>
      <c r="D1572" s="216">
        <f>VALUE('Faults data'!I1572)</f>
        <v>0</v>
      </c>
      <c r="E1572" s="224">
        <f t="shared" si="201"/>
        <v>0</v>
      </c>
      <c r="F1572" s="224">
        <f>'Faults data'!M1572</f>
        <v>0</v>
      </c>
      <c r="G1572" s="224" t="str">
        <f>IF('Faults data'!N1572=$G$17,$G$17,".")</f>
        <v>.</v>
      </c>
      <c r="H1572" s="224" t="str">
        <f>IF(ISNUMBER('Faults data'!L1572),'Faults data'!L1572,".")</f>
        <v>.</v>
      </c>
      <c r="I1572" s="224">
        <f>IF('Faults data'!S1572=Lists!$F$11,0,1)</f>
        <v>1</v>
      </c>
      <c r="J1572" s="240" t="str">
        <f t="shared" si="196"/>
        <v>.</v>
      </c>
      <c r="K1572" s="241"/>
      <c r="L1572" s="230" t="str">
        <f t="shared" si="197"/>
        <v>.</v>
      </c>
      <c r="M1572" s="231" t="str">
        <f t="shared" si="198"/>
        <v>.</v>
      </c>
      <c r="N1572" s="231" t="str">
        <f t="shared" si="199"/>
        <v>.</v>
      </c>
      <c r="O1572" s="231" t="str">
        <f t="shared" si="200"/>
        <v>.</v>
      </c>
      <c r="P1572" s="232" t="str">
        <f t="shared" si="202"/>
        <v>.</v>
      </c>
      <c r="Q1572" s="233" t="str">
        <f t="shared" si="203"/>
        <v>.</v>
      </c>
      <c r="R1572" s="140"/>
      <c r="S1572" s="140"/>
      <c r="T1572" s="140"/>
      <c r="U1572" s="140"/>
      <c r="V1572" s="140"/>
      <c r="W1572" s="140"/>
      <c r="X1572" s="140"/>
      <c r="Y1572" s="140"/>
      <c r="Z1572" s="140"/>
      <c r="AA1572" s="140"/>
      <c r="AB1572" s="140"/>
      <c r="AC1572" s="140"/>
      <c r="AD1572" s="140"/>
      <c r="AE1572" s="140"/>
      <c r="AF1572" s="140"/>
      <c r="AG1572" s="140"/>
      <c r="AH1572" s="140"/>
      <c r="AI1572" s="140"/>
      <c r="AJ1572" s="140"/>
      <c r="AK1572" s="140"/>
      <c r="AL1572" s="140"/>
      <c r="AM1572" s="140"/>
      <c r="AN1572" s="140"/>
      <c r="AO1572" s="140"/>
      <c r="AP1572" s="140"/>
      <c r="AQ1572" s="140"/>
      <c r="AR1572" s="140"/>
      <c r="AS1572" s="140"/>
      <c r="AT1572" s="140"/>
      <c r="AU1572" s="140"/>
      <c r="AV1572" s="140"/>
      <c r="AW1572" s="140"/>
      <c r="AX1572" s="140"/>
      <c r="AY1572" s="140"/>
      <c r="AZ1572" s="140"/>
      <c r="BA1572" s="140"/>
      <c r="BB1572" s="140"/>
      <c r="BC1572" s="140"/>
      <c r="BD1572" s="140"/>
      <c r="BE1572" s="140"/>
    </row>
    <row r="1573" spans="1:57" outlineLevel="1" x14ac:dyDescent="0.2">
      <c r="A1573" s="234">
        <f>'Faults data'!A1573</f>
        <v>1556</v>
      </c>
      <c r="B1573" s="320">
        <f>'Faults data'!B1573</f>
        <v>0</v>
      </c>
      <c r="C1573" s="223">
        <f>IFERROR(MATCH('Faults data'!F1573,Lists!$C$11:$C$14,0),0)</f>
        <v>0</v>
      </c>
      <c r="D1573" s="216">
        <f>VALUE('Faults data'!I1573)</f>
        <v>0</v>
      </c>
      <c r="E1573" s="224">
        <f t="shared" si="201"/>
        <v>0</v>
      </c>
      <c r="F1573" s="224">
        <f>'Faults data'!M1573</f>
        <v>0</v>
      </c>
      <c r="G1573" s="224" t="str">
        <f>IF('Faults data'!N1573=$G$17,$G$17,".")</f>
        <v>.</v>
      </c>
      <c r="H1573" s="224" t="str">
        <f>IF(ISNUMBER('Faults data'!L1573),'Faults data'!L1573,".")</f>
        <v>.</v>
      </c>
      <c r="I1573" s="224">
        <f>IF('Faults data'!S1573=Lists!$F$11,0,1)</f>
        <v>1</v>
      </c>
      <c r="J1573" s="240" t="str">
        <f t="shared" si="196"/>
        <v>.</v>
      </c>
      <c r="K1573" s="241"/>
      <c r="L1573" s="230" t="str">
        <f t="shared" si="197"/>
        <v>.</v>
      </c>
      <c r="M1573" s="231" t="str">
        <f t="shared" si="198"/>
        <v>.</v>
      </c>
      <c r="N1573" s="231" t="str">
        <f t="shared" si="199"/>
        <v>.</v>
      </c>
      <c r="O1573" s="231" t="str">
        <f t="shared" si="200"/>
        <v>.</v>
      </c>
      <c r="P1573" s="232" t="str">
        <f t="shared" si="202"/>
        <v>.</v>
      </c>
      <c r="Q1573" s="233" t="str">
        <f t="shared" si="203"/>
        <v>.</v>
      </c>
      <c r="R1573" s="140"/>
      <c r="S1573" s="140"/>
      <c r="T1573" s="140"/>
      <c r="U1573" s="140"/>
      <c r="V1573" s="140"/>
      <c r="W1573" s="140"/>
      <c r="X1573" s="140"/>
      <c r="Y1573" s="140"/>
      <c r="Z1573" s="140"/>
      <c r="AA1573" s="140"/>
      <c r="AB1573" s="140"/>
      <c r="AC1573" s="140"/>
      <c r="AD1573" s="140"/>
      <c r="AE1573" s="140"/>
      <c r="AF1573" s="140"/>
      <c r="AG1573" s="140"/>
      <c r="AH1573" s="140"/>
      <c r="AI1573" s="140"/>
      <c r="AJ1573" s="140"/>
      <c r="AK1573" s="140"/>
      <c r="AL1573" s="140"/>
      <c r="AM1573" s="140"/>
      <c r="AN1573" s="140"/>
      <c r="AO1573" s="140"/>
      <c r="AP1573" s="140"/>
      <c r="AQ1573" s="140"/>
      <c r="AR1573" s="140"/>
      <c r="AS1573" s="140"/>
      <c r="AT1573" s="140"/>
      <c r="AU1573" s="140"/>
      <c r="AV1573" s="140"/>
      <c r="AW1573" s="140"/>
      <c r="AX1573" s="140"/>
      <c r="AY1573" s="140"/>
      <c r="AZ1573" s="140"/>
      <c r="BA1573" s="140"/>
      <c r="BB1573" s="140"/>
      <c r="BC1573" s="140"/>
      <c r="BD1573" s="140"/>
      <c r="BE1573" s="140"/>
    </row>
    <row r="1574" spans="1:57" outlineLevel="1" x14ac:dyDescent="0.2">
      <c r="A1574" s="234">
        <f>'Faults data'!A1574</f>
        <v>1557</v>
      </c>
      <c r="B1574" s="320">
        <f>'Faults data'!B1574</f>
        <v>0</v>
      </c>
      <c r="C1574" s="223">
        <f>IFERROR(MATCH('Faults data'!F1574,Lists!$C$11:$C$14,0),0)</f>
        <v>0</v>
      </c>
      <c r="D1574" s="216">
        <f>VALUE('Faults data'!I1574)</f>
        <v>0</v>
      </c>
      <c r="E1574" s="224">
        <f t="shared" si="201"/>
        <v>0</v>
      </c>
      <c r="F1574" s="224">
        <f>'Faults data'!M1574</f>
        <v>0</v>
      </c>
      <c r="G1574" s="224" t="str">
        <f>IF('Faults data'!N1574=$G$17,$G$17,".")</f>
        <v>.</v>
      </c>
      <c r="H1574" s="224" t="str">
        <f>IF(ISNUMBER('Faults data'!L1574),'Faults data'!L1574,".")</f>
        <v>.</v>
      </c>
      <c r="I1574" s="224">
        <f>IF('Faults data'!S1574=Lists!$F$11,0,1)</f>
        <v>1</v>
      </c>
      <c r="J1574" s="240" t="str">
        <f t="shared" si="196"/>
        <v>.</v>
      </c>
      <c r="K1574" s="241"/>
      <c r="L1574" s="230" t="str">
        <f t="shared" si="197"/>
        <v>.</v>
      </c>
      <c r="M1574" s="231" t="str">
        <f t="shared" si="198"/>
        <v>.</v>
      </c>
      <c r="N1574" s="231" t="str">
        <f t="shared" si="199"/>
        <v>.</v>
      </c>
      <c r="O1574" s="231" t="str">
        <f t="shared" si="200"/>
        <v>.</v>
      </c>
      <c r="P1574" s="232" t="str">
        <f t="shared" si="202"/>
        <v>.</v>
      </c>
      <c r="Q1574" s="233" t="str">
        <f t="shared" si="203"/>
        <v>.</v>
      </c>
      <c r="R1574" s="140"/>
      <c r="S1574" s="140"/>
      <c r="T1574" s="140"/>
      <c r="U1574" s="140"/>
      <c r="V1574" s="140"/>
      <c r="W1574" s="140"/>
      <c r="X1574" s="140"/>
      <c r="Y1574" s="140"/>
      <c r="Z1574" s="140"/>
      <c r="AA1574" s="140"/>
      <c r="AB1574" s="140"/>
      <c r="AC1574" s="140"/>
      <c r="AD1574" s="140"/>
      <c r="AE1574" s="140"/>
      <c r="AF1574" s="140"/>
      <c r="AG1574" s="140"/>
      <c r="AH1574" s="140"/>
      <c r="AI1574" s="140"/>
      <c r="AJ1574" s="140"/>
      <c r="AK1574" s="140"/>
      <c r="AL1574" s="140"/>
      <c r="AM1574" s="140"/>
      <c r="AN1574" s="140"/>
      <c r="AO1574" s="140"/>
      <c r="AP1574" s="140"/>
      <c r="AQ1574" s="140"/>
      <c r="AR1574" s="140"/>
      <c r="AS1574" s="140"/>
      <c r="AT1574" s="140"/>
      <c r="AU1574" s="140"/>
      <c r="AV1574" s="140"/>
      <c r="AW1574" s="140"/>
      <c r="AX1574" s="140"/>
      <c r="AY1574" s="140"/>
      <c r="AZ1574" s="140"/>
      <c r="BA1574" s="140"/>
      <c r="BB1574" s="140"/>
      <c r="BC1574" s="140"/>
      <c r="BD1574" s="140"/>
      <c r="BE1574" s="140"/>
    </row>
    <row r="1575" spans="1:57" outlineLevel="1" x14ac:dyDescent="0.2">
      <c r="A1575" s="234">
        <f>'Faults data'!A1575</f>
        <v>1558</v>
      </c>
      <c r="B1575" s="320">
        <f>'Faults data'!B1575</f>
        <v>0</v>
      </c>
      <c r="C1575" s="223">
        <f>IFERROR(MATCH('Faults data'!F1575,Lists!$C$11:$C$14,0),0)</f>
        <v>0</v>
      </c>
      <c r="D1575" s="216">
        <f>VALUE('Faults data'!I1575)</f>
        <v>0</v>
      </c>
      <c r="E1575" s="224">
        <f t="shared" si="201"/>
        <v>0</v>
      </c>
      <c r="F1575" s="224">
        <f>'Faults data'!M1575</f>
        <v>0</v>
      </c>
      <c r="G1575" s="224" t="str">
        <f>IF('Faults data'!N1575=$G$17,$G$17,".")</f>
        <v>.</v>
      </c>
      <c r="H1575" s="224" t="str">
        <f>IF(ISNUMBER('Faults data'!L1575),'Faults data'!L1575,".")</f>
        <v>.</v>
      </c>
      <c r="I1575" s="224">
        <f>IF('Faults data'!S1575=Lists!$F$11,0,1)</f>
        <v>1</v>
      </c>
      <c r="J1575" s="240" t="str">
        <f t="shared" si="196"/>
        <v>.</v>
      </c>
      <c r="K1575" s="241"/>
      <c r="L1575" s="230" t="str">
        <f t="shared" si="197"/>
        <v>.</v>
      </c>
      <c r="M1575" s="231" t="str">
        <f t="shared" si="198"/>
        <v>.</v>
      </c>
      <c r="N1575" s="231" t="str">
        <f t="shared" si="199"/>
        <v>.</v>
      </c>
      <c r="O1575" s="231" t="str">
        <f t="shared" si="200"/>
        <v>.</v>
      </c>
      <c r="P1575" s="232" t="str">
        <f t="shared" si="202"/>
        <v>.</v>
      </c>
      <c r="Q1575" s="233" t="str">
        <f t="shared" si="203"/>
        <v>.</v>
      </c>
      <c r="R1575" s="140"/>
      <c r="S1575" s="140"/>
      <c r="T1575" s="140"/>
      <c r="U1575" s="140"/>
      <c r="V1575" s="140"/>
      <c r="W1575" s="140"/>
      <c r="X1575" s="140"/>
      <c r="Y1575" s="140"/>
      <c r="Z1575" s="140"/>
      <c r="AA1575" s="140"/>
      <c r="AB1575" s="140"/>
      <c r="AC1575" s="140"/>
      <c r="AD1575" s="140"/>
      <c r="AE1575" s="140"/>
      <c r="AF1575" s="140"/>
      <c r="AG1575" s="140"/>
      <c r="AH1575" s="140"/>
      <c r="AI1575" s="140"/>
      <c r="AJ1575" s="140"/>
      <c r="AK1575" s="140"/>
      <c r="AL1575" s="140"/>
      <c r="AM1575" s="140"/>
      <c r="AN1575" s="140"/>
      <c r="AO1575" s="140"/>
      <c r="AP1575" s="140"/>
      <c r="AQ1575" s="140"/>
      <c r="AR1575" s="140"/>
      <c r="AS1575" s="140"/>
      <c r="AT1575" s="140"/>
      <c r="AU1575" s="140"/>
      <c r="AV1575" s="140"/>
      <c r="AW1575" s="140"/>
      <c r="AX1575" s="140"/>
      <c r="AY1575" s="140"/>
      <c r="AZ1575" s="140"/>
      <c r="BA1575" s="140"/>
      <c r="BB1575" s="140"/>
      <c r="BC1575" s="140"/>
      <c r="BD1575" s="140"/>
      <c r="BE1575" s="140"/>
    </row>
    <row r="1576" spans="1:57" outlineLevel="1" x14ac:dyDescent="0.2">
      <c r="A1576" s="234">
        <f>'Faults data'!A1576</f>
        <v>1559</v>
      </c>
      <c r="B1576" s="320">
        <f>'Faults data'!B1576</f>
        <v>0</v>
      </c>
      <c r="C1576" s="223">
        <f>IFERROR(MATCH('Faults data'!F1576,Lists!$C$11:$C$14,0),0)</f>
        <v>0</v>
      </c>
      <c r="D1576" s="216">
        <f>VALUE('Faults data'!I1576)</f>
        <v>0</v>
      </c>
      <c r="E1576" s="224">
        <f t="shared" si="201"/>
        <v>0</v>
      </c>
      <c r="F1576" s="224">
        <f>'Faults data'!M1576</f>
        <v>0</v>
      </c>
      <c r="G1576" s="224" t="str">
        <f>IF('Faults data'!N1576=$G$17,$G$17,".")</f>
        <v>.</v>
      </c>
      <c r="H1576" s="224" t="str">
        <f>IF(ISNUMBER('Faults data'!L1576),'Faults data'!L1576,".")</f>
        <v>.</v>
      </c>
      <c r="I1576" s="224">
        <f>IF('Faults data'!S1576=Lists!$F$11,0,1)</f>
        <v>1</v>
      </c>
      <c r="J1576" s="240" t="str">
        <f t="shared" si="196"/>
        <v>.</v>
      </c>
      <c r="K1576" s="241"/>
      <c r="L1576" s="230" t="str">
        <f t="shared" si="197"/>
        <v>.</v>
      </c>
      <c r="M1576" s="231" t="str">
        <f t="shared" si="198"/>
        <v>.</v>
      </c>
      <c r="N1576" s="231" t="str">
        <f t="shared" si="199"/>
        <v>.</v>
      </c>
      <c r="O1576" s="231" t="str">
        <f t="shared" si="200"/>
        <v>.</v>
      </c>
      <c r="P1576" s="232" t="str">
        <f t="shared" si="202"/>
        <v>.</v>
      </c>
      <c r="Q1576" s="233" t="str">
        <f t="shared" si="203"/>
        <v>.</v>
      </c>
      <c r="R1576" s="140"/>
      <c r="S1576" s="140"/>
      <c r="T1576" s="140"/>
      <c r="U1576" s="140"/>
      <c r="V1576" s="140"/>
      <c r="W1576" s="140"/>
      <c r="X1576" s="140"/>
      <c r="Y1576" s="140"/>
      <c r="Z1576" s="140"/>
      <c r="AA1576" s="140"/>
      <c r="AB1576" s="140"/>
      <c r="AC1576" s="140"/>
      <c r="AD1576" s="140"/>
      <c r="AE1576" s="140"/>
      <c r="AF1576" s="140"/>
      <c r="AG1576" s="140"/>
      <c r="AH1576" s="140"/>
      <c r="AI1576" s="140"/>
      <c r="AJ1576" s="140"/>
      <c r="AK1576" s="140"/>
      <c r="AL1576" s="140"/>
      <c r="AM1576" s="140"/>
      <c r="AN1576" s="140"/>
      <c r="AO1576" s="140"/>
      <c r="AP1576" s="140"/>
      <c r="AQ1576" s="140"/>
      <c r="AR1576" s="140"/>
      <c r="AS1576" s="140"/>
      <c r="AT1576" s="140"/>
      <c r="AU1576" s="140"/>
      <c r="AV1576" s="140"/>
      <c r="AW1576" s="140"/>
      <c r="AX1576" s="140"/>
      <c r="AY1576" s="140"/>
      <c r="AZ1576" s="140"/>
      <c r="BA1576" s="140"/>
      <c r="BB1576" s="140"/>
      <c r="BC1576" s="140"/>
      <c r="BD1576" s="140"/>
      <c r="BE1576" s="140"/>
    </row>
    <row r="1577" spans="1:57" outlineLevel="1" x14ac:dyDescent="0.2">
      <c r="A1577" s="234">
        <f>'Faults data'!A1577</f>
        <v>1560</v>
      </c>
      <c r="B1577" s="320">
        <f>'Faults data'!B1577</f>
        <v>0</v>
      </c>
      <c r="C1577" s="223">
        <f>IFERROR(MATCH('Faults data'!F1577,Lists!$C$11:$C$14,0),0)</f>
        <v>0</v>
      </c>
      <c r="D1577" s="216">
        <f>VALUE('Faults data'!I1577)</f>
        <v>0</v>
      </c>
      <c r="E1577" s="224">
        <f t="shared" si="201"/>
        <v>0</v>
      </c>
      <c r="F1577" s="224">
        <f>'Faults data'!M1577</f>
        <v>0</v>
      </c>
      <c r="G1577" s="224" t="str">
        <f>IF('Faults data'!N1577=$G$17,$G$17,".")</f>
        <v>.</v>
      </c>
      <c r="H1577" s="224" t="str">
        <f>IF(ISNUMBER('Faults data'!L1577),'Faults data'!L1577,".")</f>
        <v>.</v>
      </c>
      <c r="I1577" s="224">
        <f>IF('Faults data'!S1577=Lists!$F$11,0,1)</f>
        <v>1</v>
      </c>
      <c r="J1577" s="240" t="str">
        <f t="shared" si="196"/>
        <v>.</v>
      </c>
      <c r="K1577" s="241"/>
      <c r="L1577" s="230" t="str">
        <f t="shared" si="197"/>
        <v>.</v>
      </c>
      <c r="M1577" s="231" t="str">
        <f t="shared" si="198"/>
        <v>.</v>
      </c>
      <c r="N1577" s="231" t="str">
        <f t="shared" si="199"/>
        <v>.</v>
      </c>
      <c r="O1577" s="231" t="str">
        <f t="shared" si="200"/>
        <v>.</v>
      </c>
      <c r="P1577" s="232" t="str">
        <f t="shared" si="202"/>
        <v>.</v>
      </c>
      <c r="Q1577" s="233" t="str">
        <f t="shared" si="203"/>
        <v>.</v>
      </c>
      <c r="R1577" s="140"/>
      <c r="S1577" s="140"/>
      <c r="T1577" s="140"/>
      <c r="U1577" s="140"/>
      <c r="V1577" s="140"/>
      <c r="W1577" s="140"/>
      <c r="X1577" s="140"/>
      <c r="Y1577" s="140"/>
      <c r="Z1577" s="140"/>
      <c r="AA1577" s="140"/>
      <c r="AB1577" s="140"/>
      <c r="AC1577" s="140"/>
      <c r="AD1577" s="140"/>
      <c r="AE1577" s="140"/>
      <c r="AF1577" s="140"/>
      <c r="AG1577" s="140"/>
      <c r="AH1577" s="140"/>
      <c r="AI1577" s="140"/>
      <c r="AJ1577" s="140"/>
      <c r="AK1577" s="140"/>
      <c r="AL1577" s="140"/>
      <c r="AM1577" s="140"/>
      <c r="AN1577" s="140"/>
      <c r="AO1577" s="140"/>
      <c r="AP1577" s="140"/>
      <c r="AQ1577" s="140"/>
      <c r="AR1577" s="140"/>
      <c r="AS1577" s="140"/>
      <c r="AT1577" s="140"/>
      <c r="AU1577" s="140"/>
      <c r="AV1577" s="140"/>
      <c r="AW1577" s="140"/>
      <c r="AX1577" s="140"/>
      <c r="AY1577" s="140"/>
      <c r="AZ1577" s="140"/>
      <c r="BA1577" s="140"/>
      <c r="BB1577" s="140"/>
      <c r="BC1577" s="140"/>
      <c r="BD1577" s="140"/>
      <c r="BE1577" s="140"/>
    </row>
    <row r="1578" spans="1:57" outlineLevel="1" x14ac:dyDescent="0.2">
      <c r="A1578" s="234">
        <f>'Faults data'!A1578</f>
        <v>1561</v>
      </c>
      <c r="B1578" s="320">
        <f>'Faults data'!B1578</f>
        <v>0</v>
      </c>
      <c r="C1578" s="223">
        <f>IFERROR(MATCH('Faults data'!F1578,Lists!$C$11:$C$14,0),0)</f>
        <v>0</v>
      </c>
      <c r="D1578" s="216">
        <f>VALUE('Faults data'!I1578)</f>
        <v>0</v>
      </c>
      <c r="E1578" s="224">
        <f t="shared" si="201"/>
        <v>0</v>
      </c>
      <c r="F1578" s="224">
        <f>'Faults data'!M1578</f>
        <v>0</v>
      </c>
      <c r="G1578" s="224" t="str">
        <f>IF('Faults data'!N1578=$G$17,$G$17,".")</f>
        <v>.</v>
      </c>
      <c r="H1578" s="224" t="str">
        <f>IF(ISNUMBER('Faults data'!L1578),'Faults data'!L1578,".")</f>
        <v>.</v>
      </c>
      <c r="I1578" s="224">
        <f>IF('Faults data'!S1578=Lists!$F$11,0,1)</f>
        <v>1</v>
      </c>
      <c r="J1578" s="240" t="str">
        <f t="shared" si="196"/>
        <v>.</v>
      </c>
      <c r="K1578" s="241"/>
      <c r="L1578" s="230" t="str">
        <f t="shared" si="197"/>
        <v>.</v>
      </c>
      <c r="M1578" s="231" t="str">
        <f t="shared" si="198"/>
        <v>.</v>
      </c>
      <c r="N1578" s="231" t="str">
        <f t="shared" si="199"/>
        <v>.</v>
      </c>
      <c r="O1578" s="231" t="str">
        <f t="shared" si="200"/>
        <v>.</v>
      </c>
      <c r="P1578" s="232" t="str">
        <f t="shared" si="202"/>
        <v>.</v>
      </c>
      <c r="Q1578" s="233" t="str">
        <f t="shared" si="203"/>
        <v>.</v>
      </c>
      <c r="R1578" s="140"/>
      <c r="S1578" s="140"/>
      <c r="T1578" s="140"/>
      <c r="U1578" s="140"/>
      <c r="V1578" s="140"/>
      <c r="W1578" s="140"/>
      <c r="X1578" s="140"/>
      <c r="Y1578" s="140"/>
      <c r="Z1578" s="140"/>
      <c r="AA1578" s="140"/>
      <c r="AB1578" s="140"/>
      <c r="AC1578" s="140"/>
      <c r="AD1578" s="140"/>
      <c r="AE1578" s="140"/>
      <c r="AF1578" s="140"/>
      <c r="AG1578" s="140"/>
      <c r="AH1578" s="140"/>
      <c r="AI1578" s="140"/>
      <c r="AJ1578" s="140"/>
      <c r="AK1578" s="140"/>
      <c r="AL1578" s="140"/>
      <c r="AM1578" s="140"/>
      <c r="AN1578" s="140"/>
      <c r="AO1578" s="140"/>
      <c r="AP1578" s="140"/>
      <c r="AQ1578" s="140"/>
      <c r="AR1578" s="140"/>
      <c r="AS1578" s="140"/>
      <c r="AT1578" s="140"/>
      <c r="AU1578" s="140"/>
      <c r="AV1578" s="140"/>
      <c r="AW1578" s="140"/>
      <c r="AX1578" s="140"/>
      <c r="AY1578" s="140"/>
      <c r="AZ1578" s="140"/>
      <c r="BA1578" s="140"/>
      <c r="BB1578" s="140"/>
      <c r="BC1578" s="140"/>
      <c r="BD1578" s="140"/>
      <c r="BE1578" s="140"/>
    </row>
    <row r="1579" spans="1:57" outlineLevel="1" x14ac:dyDescent="0.2">
      <c r="A1579" s="234">
        <f>'Faults data'!A1579</f>
        <v>1562</v>
      </c>
      <c r="B1579" s="320">
        <f>'Faults data'!B1579</f>
        <v>0</v>
      </c>
      <c r="C1579" s="223">
        <f>IFERROR(MATCH('Faults data'!F1579,Lists!$C$11:$C$14,0),0)</f>
        <v>0</v>
      </c>
      <c r="D1579" s="216">
        <f>VALUE('Faults data'!I1579)</f>
        <v>0</v>
      </c>
      <c r="E1579" s="224">
        <f t="shared" si="201"/>
        <v>0</v>
      </c>
      <c r="F1579" s="224">
        <f>'Faults data'!M1579</f>
        <v>0</v>
      </c>
      <c r="G1579" s="224" t="str">
        <f>IF('Faults data'!N1579=$G$17,$G$17,".")</f>
        <v>.</v>
      </c>
      <c r="H1579" s="224" t="str">
        <f>IF(ISNUMBER('Faults data'!L1579),'Faults data'!L1579,".")</f>
        <v>.</v>
      </c>
      <c r="I1579" s="224">
        <f>IF('Faults data'!S1579=Lists!$F$11,0,1)</f>
        <v>1</v>
      </c>
      <c r="J1579" s="240" t="str">
        <f t="shared" si="196"/>
        <v>.</v>
      </c>
      <c r="K1579" s="241"/>
      <c r="L1579" s="230" t="str">
        <f t="shared" si="197"/>
        <v>.</v>
      </c>
      <c r="M1579" s="231" t="str">
        <f t="shared" si="198"/>
        <v>.</v>
      </c>
      <c r="N1579" s="231" t="str">
        <f t="shared" si="199"/>
        <v>.</v>
      </c>
      <c r="O1579" s="231" t="str">
        <f t="shared" si="200"/>
        <v>.</v>
      </c>
      <c r="P1579" s="232" t="str">
        <f t="shared" si="202"/>
        <v>.</v>
      </c>
      <c r="Q1579" s="233" t="str">
        <f t="shared" si="203"/>
        <v>.</v>
      </c>
      <c r="R1579" s="140"/>
      <c r="S1579" s="140"/>
      <c r="T1579" s="140"/>
      <c r="U1579" s="140"/>
      <c r="V1579" s="140"/>
      <c r="W1579" s="140"/>
      <c r="X1579" s="140"/>
      <c r="Y1579" s="140"/>
      <c r="Z1579" s="140"/>
      <c r="AA1579" s="140"/>
      <c r="AB1579" s="140"/>
      <c r="AC1579" s="140"/>
      <c r="AD1579" s="140"/>
      <c r="AE1579" s="140"/>
      <c r="AF1579" s="140"/>
      <c r="AG1579" s="140"/>
      <c r="AH1579" s="140"/>
      <c r="AI1579" s="140"/>
      <c r="AJ1579" s="140"/>
      <c r="AK1579" s="140"/>
      <c r="AL1579" s="140"/>
      <c r="AM1579" s="140"/>
      <c r="AN1579" s="140"/>
      <c r="AO1579" s="140"/>
      <c r="AP1579" s="140"/>
      <c r="AQ1579" s="140"/>
      <c r="AR1579" s="140"/>
      <c r="AS1579" s="140"/>
      <c r="AT1579" s="140"/>
      <c r="AU1579" s="140"/>
      <c r="AV1579" s="140"/>
      <c r="AW1579" s="140"/>
      <c r="AX1579" s="140"/>
      <c r="AY1579" s="140"/>
      <c r="AZ1579" s="140"/>
      <c r="BA1579" s="140"/>
      <c r="BB1579" s="140"/>
      <c r="BC1579" s="140"/>
      <c r="BD1579" s="140"/>
      <c r="BE1579" s="140"/>
    </row>
    <row r="1580" spans="1:57" outlineLevel="1" x14ac:dyDescent="0.2">
      <c r="A1580" s="234">
        <f>'Faults data'!A1580</f>
        <v>1563</v>
      </c>
      <c r="B1580" s="320">
        <f>'Faults data'!B1580</f>
        <v>0</v>
      </c>
      <c r="C1580" s="223">
        <f>IFERROR(MATCH('Faults data'!F1580,Lists!$C$11:$C$14,0),0)</f>
        <v>0</v>
      </c>
      <c r="D1580" s="216">
        <f>VALUE('Faults data'!I1580)</f>
        <v>0</v>
      </c>
      <c r="E1580" s="224">
        <f t="shared" si="201"/>
        <v>0</v>
      </c>
      <c r="F1580" s="224">
        <f>'Faults data'!M1580</f>
        <v>0</v>
      </c>
      <c r="G1580" s="224" t="str">
        <f>IF('Faults data'!N1580=$G$17,$G$17,".")</f>
        <v>.</v>
      </c>
      <c r="H1580" s="224" t="str">
        <f>IF(ISNUMBER('Faults data'!L1580),'Faults data'!L1580,".")</f>
        <v>.</v>
      </c>
      <c r="I1580" s="224">
        <f>IF('Faults data'!S1580=Lists!$F$11,0,1)</f>
        <v>1</v>
      </c>
      <c r="J1580" s="240" t="str">
        <f t="shared" si="196"/>
        <v>.</v>
      </c>
      <c r="K1580" s="241"/>
      <c r="L1580" s="230" t="str">
        <f t="shared" si="197"/>
        <v>.</v>
      </c>
      <c r="M1580" s="231" t="str">
        <f t="shared" si="198"/>
        <v>.</v>
      </c>
      <c r="N1580" s="231" t="str">
        <f t="shared" si="199"/>
        <v>.</v>
      </c>
      <c r="O1580" s="231" t="str">
        <f t="shared" si="200"/>
        <v>.</v>
      </c>
      <c r="P1580" s="232" t="str">
        <f t="shared" si="202"/>
        <v>.</v>
      </c>
      <c r="Q1580" s="233" t="str">
        <f t="shared" si="203"/>
        <v>.</v>
      </c>
      <c r="R1580" s="140"/>
      <c r="S1580" s="140"/>
      <c r="T1580" s="140"/>
      <c r="U1580" s="140"/>
      <c r="V1580" s="140"/>
      <c r="W1580" s="140"/>
      <c r="X1580" s="140"/>
      <c r="Y1580" s="140"/>
      <c r="Z1580" s="140"/>
      <c r="AA1580" s="140"/>
      <c r="AB1580" s="140"/>
      <c r="AC1580" s="140"/>
      <c r="AD1580" s="140"/>
      <c r="AE1580" s="140"/>
      <c r="AF1580" s="140"/>
      <c r="AG1580" s="140"/>
      <c r="AH1580" s="140"/>
      <c r="AI1580" s="140"/>
      <c r="AJ1580" s="140"/>
      <c r="AK1580" s="140"/>
      <c r="AL1580" s="140"/>
      <c r="AM1580" s="140"/>
      <c r="AN1580" s="140"/>
      <c r="AO1580" s="140"/>
      <c r="AP1580" s="140"/>
      <c r="AQ1580" s="140"/>
      <c r="AR1580" s="140"/>
      <c r="AS1580" s="140"/>
      <c r="AT1580" s="140"/>
      <c r="AU1580" s="140"/>
      <c r="AV1580" s="140"/>
      <c r="AW1580" s="140"/>
      <c r="AX1580" s="140"/>
      <c r="AY1580" s="140"/>
      <c r="AZ1580" s="140"/>
      <c r="BA1580" s="140"/>
      <c r="BB1580" s="140"/>
      <c r="BC1580" s="140"/>
      <c r="BD1580" s="140"/>
      <c r="BE1580" s="140"/>
    </row>
    <row r="1581" spans="1:57" outlineLevel="1" x14ac:dyDescent="0.2">
      <c r="A1581" s="234">
        <f>'Faults data'!A1581</f>
        <v>1564</v>
      </c>
      <c r="B1581" s="320">
        <f>'Faults data'!B1581</f>
        <v>0</v>
      </c>
      <c r="C1581" s="223">
        <f>IFERROR(MATCH('Faults data'!F1581,Lists!$C$11:$C$14,0),0)</f>
        <v>0</v>
      </c>
      <c r="D1581" s="216">
        <f>VALUE('Faults data'!I1581)</f>
        <v>0</v>
      </c>
      <c r="E1581" s="224">
        <f t="shared" si="201"/>
        <v>0</v>
      </c>
      <c r="F1581" s="224">
        <f>'Faults data'!M1581</f>
        <v>0</v>
      </c>
      <c r="G1581" s="224" t="str">
        <f>IF('Faults data'!N1581=$G$17,$G$17,".")</f>
        <v>.</v>
      </c>
      <c r="H1581" s="224" t="str">
        <f>IF(ISNUMBER('Faults data'!L1581),'Faults data'!L1581,".")</f>
        <v>.</v>
      </c>
      <c r="I1581" s="224">
        <f>IF('Faults data'!S1581=Lists!$F$11,0,1)</f>
        <v>1</v>
      </c>
      <c r="J1581" s="240" t="str">
        <f t="shared" si="196"/>
        <v>.</v>
      </c>
      <c r="K1581" s="241"/>
      <c r="L1581" s="230" t="str">
        <f t="shared" si="197"/>
        <v>.</v>
      </c>
      <c r="M1581" s="231" t="str">
        <f t="shared" si="198"/>
        <v>.</v>
      </c>
      <c r="N1581" s="231" t="str">
        <f t="shared" si="199"/>
        <v>.</v>
      </c>
      <c r="O1581" s="231" t="str">
        <f t="shared" si="200"/>
        <v>.</v>
      </c>
      <c r="P1581" s="232" t="str">
        <f t="shared" si="202"/>
        <v>.</v>
      </c>
      <c r="Q1581" s="233" t="str">
        <f t="shared" si="203"/>
        <v>.</v>
      </c>
      <c r="R1581" s="140"/>
      <c r="S1581" s="140"/>
      <c r="T1581" s="140"/>
      <c r="U1581" s="140"/>
      <c r="V1581" s="140"/>
      <c r="W1581" s="140"/>
      <c r="X1581" s="140"/>
      <c r="Y1581" s="140"/>
      <c r="Z1581" s="140"/>
      <c r="AA1581" s="140"/>
      <c r="AB1581" s="140"/>
      <c r="AC1581" s="140"/>
      <c r="AD1581" s="140"/>
      <c r="AE1581" s="140"/>
      <c r="AF1581" s="140"/>
      <c r="AG1581" s="140"/>
      <c r="AH1581" s="140"/>
      <c r="AI1581" s="140"/>
      <c r="AJ1581" s="140"/>
      <c r="AK1581" s="140"/>
      <c r="AL1581" s="140"/>
      <c r="AM1581" s="140"/>
      <c r="AN1581" s="140"/>
      <c r="AO1581" s="140"/>
      <c r="AP1581" s="140"/>
      <c r="AQ1581" s="140"/>
      <c r="AR1581" s="140"/>
      <c r="AS1581" s="140"/>
      <c r="AT1581" s="140"/>
      <c r="AU1581" s="140"/>
      <c r="AV1581" s="140"/>
      <c r="AW1581" s="140"/>
      <c r="AX1581" s="140"/>
      <c r="AY1581" s="140"/>
      <c r="AZ1581" s="140"/>
      <c r="BA1581" s="140"/>
      <c r="BB1581" s="140"/>
      <c r="BC1581" s="140"/>
      <c r="BD1581" s="140"/>
      <c r="BE1581" s="140"/>
    </row>
    <row r="1582" spans="1:57" outlineLevel="1" x14ac:dyDescent="0.2">
      <c r="A1582" s="234">
        <f>'Faults data'!A1582</f>
        <v>1565</v>
      </c>
      <c r="B1582" s="320">
        <f>'Faults data'!B1582</f>
        <v>0</v>
      </c>
      <c r="C1582" s="223">
        <f>IFERROR(MATCH('Faults data'!F1582,Lists!$C$11:$C$14,0),0)</f>
        <v>0</v>
      </c>
      <c r="D1582" s="216">
        <f>VALUE('Faults data'!I1582)</f>
        <v>0</v>
      </c>
      <c r="E1582" s="224">
        <f t="shared" si="201"/>
        <v>0</v>
      </c>
      <c r="F1582" s="224">
        <f>'Faults data'!M1582</f>
        <v>0</v>
      </c>
      <c r="G1582" s="224" t="str">
        <f>IF('Faults data'!N1582=$G$17,$G$17,".")</f>
        <v>.</v>
      </c>
      <c r="H1582" s="224" t="str">
        <f>IF(ISNUMBER('Faults data'!L1582),'Faults data'!L1582,".")</f>
        <v>.</v>
      </c>
      <c r="I1582" s="224">
        <f>IF('Faults data'!S1582=Lists!$F$11,0,1)</f>
        <v>1</v>
      </c>
      <c r="J1582" s="240" t="str">
        <f t="shared" si="196"/>
        <v>.</v>
      </c>
      <c r="K1582" s="241"/>
      <c r="L1582" s="230" t="str">
        <f t="shared" si="197"/>
        <v>.</v>
      </c>
      <c r="M1582" s="231" t="str">
        <f t="shared" si="198"/>
        <v>.</v>
      </c>
      <c r="N1582" s="231" t="str">
        <f t="shared" si="199"/>
        <v>.</v>
      </c>
      <c r="O1582" s="231" t="str">
        <f t="shared" si="200"/>
        <v>.</v>
      </c>
      <c r="P1582" s="232" t="str">
        <f t="shared" si="202"/>
        <v>.</v>
      </c>
      <c r="Q1582" s="233" t="str">
        <f t="shared" si="203"/>
        <v>.</v>
      </c>
      <c r="R1582" s="140"/>
      <c r="S1582" s="140"/>
      <c r="T1582" s="140"/>
      <c r="U1582" s="140"/>
      <c r="V1582" s="140"/>
      <c r="W1582" s="140"/>
      <c r="X1582" s="140"/>
      <c r="Y1582" s="140"/>
      <c r="Z1582" s="140"/>
      <c r="AA1582" s="140"/>
      <c r="AB1582" s="140"/>
      <c r="AC1582" s="140"/>
      <c r="AD1582" s="140"/>
      <c r="AE1582" s="140"/>
      <c r="AF1582" s="140"/>
      <c r="AG1582" s="140"/>
      <c r="AH1582" s="140"/>
      <c r="AI1582" s="140"/>
      <c r="AJ1582" s="140"/>
      <c r="AK1582" s="140"/>
      <c r="AL1582" s="140"/>
      <c r="AM1582" s="140"/>
      <c r="AN1582" s="140"/>
      <c r="AO1582" s="140"/>
      <c r="AP1582" s="140"/>
      <c r="AQ1582" s="140"/>
      <c r="AR1582" s="140"/>
      <c r="AS1582" s="140"/>
      <c r="AT1582" s="140"/>
      <c r="AU1582" s="140"/>
      <c r="AV1582" s="140"/>
      <c r="AW1582" s="140"/>
      <c r="AX1582" s="140"/>
      <c r="AY1582" s="140"/>
      <c r="AZ1582" s="140"/>
      <c r="BA1582" s="140"/>
      <c r="BB1582" s="140"/>
      <c r="BC1582" s="140"/>
      <c r="BD1582" s="140"/>
      <c r="BE1582" s="140"/>
    </row>
    <row r="1583" spans="1:57" outlineLevel="1" x14ac:dyDescent="0.2">
      <c r="A1583" s="234">
        <f>'Faults data'!A1583</f>
        <v>1566</v>
      </c>
      <c r="B1583" s="320">
        <f>'Faults data'!B1583</f>
        <v>0</v>
      </c>
      <c r="C1583" s="223">
        <f>IFERROR(MATCH('Faults data'!F1583,Lists!$C$11:$C$14,0),0)</f>
        <v>0</v>
      </c>
      <c r="D1583" s="216">
        <f>VALUE('Faults data'!I1583)</f>
        <v>0</v>
      </c>
      <c r="E1583" s="224">
        <f t="shared" si="201"/>
        <v>0</v>
      </c>
      <c r="F1583" s="224">
        <f>'Faults data'!M1583</f>
        <v>0</v>
      </c>
      <c r="G1583" s="224" t="str">
        <f>IF('Faults data'!N1583=$G$17,$G$17,".")</f>
        <v>.</v>
      </c>
      <c r="H1583" s="224" t="str">
        <f>IF(ISNUMBER('Faults data'!L1583),'Faults data'!L1583,".")</f>
        <v>.</v>
      </c>
      <c r="I1583" s="224">
        <f>IF('Faults data'!S1583=Lists!$F$11,0,1)</f>
        <v>1</v>
      </c>
      <c r="J1583" s="240" t="str">
        <f t="shared" si="196"/>
        <v>.</v>
      </c>
      <c r="K1583" s="241"/>
      <c r="L1583" s="230" t="str">
        <f t="shared" si="197"/>
        <v>.</v>
      </c>
      <c r="M1583" s="231" t="str">
        <f t="shared" si="198"/>
        <v>.</v>
      </c>
      <c r="N1583" s="231" t="str">
        <f t="shared" si="199"/>
        <v>.</v>
      </c>
      <c r="O1583" s="231" t="str">
        <f t="shared" si="200"/>
        <v>.</v>
      </c>
      <c r="P1583" s="232" t="str">
        <f t="shared" si="202"/>
        <v>.</v>
      </c>
      <c r="Q1583" s="233" t="str">
        <f t="shared" si="203"/>
        <v>.</v>
      </c>
      <c r="R1583" s="140"/>
      <c r="S1583" s="140"/>
      <c r="T1583" s="140"/>
      <c r="U1583" s="140"/>
      <c r="V1583" s="140"/>
      <c r="W1583" s="140"/>
      <c r="X1583" s="140"/>
      <c r="Y1583" s="140"/>
      <c r="Z1583" s="140"/>
      <c r="AA1583" s="140"/>
      <c r="AB1583" s="140"/>
      <c r="AC1583" s="140"/>
      <c r="AD1583" s="140"/>
      <c r="AE1583" s="140"/>
      <c r="AF1583" s="140"/>
      <c r="AG1583" s="140"/>
      <c r="AH1583" s="140"/>
      <c r="AI1583" s="140"/>
      <c r="AJ1583" s="140"/>
      <c r="AK1583" s="140"/>
      <c r="AL1583" s="140"/>
      <c r="AM1583" s="140"/>
      <c r="AN1583" s="140"/>
      <c r="AO1583" s="140"/>
      <c r="AP1583" s="140"/>
      <c r="AQ1583" s="140"/>
      <c r="AR1583" s="140"/>
      <c r="AS1583" s="140"/>
      <c r="AT1583" s="140"/>
      <c r="AU1583" s="140"/>
      <c r="AV1583" s="140"/>
      <c r="AW1583" s="140"/>
      <c r="AX1583" s="140"/>
      <c r="AY1583" s="140"/>
      <c r="AZ1583" s="140"/>
      <c r="BA1583" s="140"/>
      <c r="BB1583" s="140"/>
      <c r="BC1583" s="140"/>
      <c r="BD1583" s="140"/>
      <c r="BE1583" s="140"/>
    </row>
    <row r="1584" spans="1:57" outlineLevel="1" x14ac:dyDescent="0.2">
      <c r="A1584" s="234">
        <f>'Faults data'!A1584</f>
        <v>1567</v>
      </c>
      <c r="B1584" s="320">
        <f>'Faults data'!B1584</f>
        <v>0</v>
      </c>
      <c r="C1584" s="223">
        <f>IFERROR(MATCH('Faults data'!F1584,Lists!$C$11:$C$14,0),0)</f>
        <v>0</v>
      </c>
      <c r="D1584" s="216">
        <f>VALUE('Faults data'!I1584)</f>
        <v>0</v>
      </c>
      <c r="E1584" s="224">
        <f t="shared" si="201"/>
        <v>0</v>
      </c>
      <c r="F1584" s="224">
        <f>'Faults data'!M1584</f>
        <v>0</v>
      </c>
      <c r="G1584" s="224" t="str">
        <f>IF('Faults data'!N1584=$G$17,$G$17,".")</f>
        <v>.</v>
      </c>
      <c r="H1584" s="224" t="str">
        <f>IF(ISNUMBER('Faults data'!L1584),'Faults data'!L1584,".")</f>
        <v>.</v>
      </c>
      <c r="I1584" s="224">
        <f>IF('Faults data'!S1584=Lists!$F$11,0,1)</f>
        <v>1</v>
      </c>
      <c r="J1584" s="240" t="str">
        <f t="shared" si="196"/>
        <v>.</v>
      </c>
      <c r="K1584" s="241"/>
      <c r="L1584" s="230" t="str">
        <f t="shared" si="197"/>
        <v>.</v>
      </c>
      <c r="M1584" s="231" t="str">
        <f t="shared" si="198"/>
        <v>.</v>
      </c>
      <c r="N1584" s="231" t="str">
        <f t="shared" si="199"/>
        <v>.</v>
      </c>
      <c r="O1584" s="231" t="str">
        <f t="shared" si="200"/>
        <v>.</v>
      </c>
      <c r="P1584" s="232" t="str">
        <f t="shared" si="202"/>
        <v>.</v>
      </c>
      <c r="Q1584" s="233" t="str">
        <f t="shared" si="203"/>
        <v>.</v>
      </c>
      <c r="R1584" s="140"/>
      <c r="S1584" s="140"/>
      <c r="T1584" s="140"/>
      <c r="U1584" s="140"/>
      <c r="V1584" s="140"/>
      <c r="W1584" s="140"/>
      <c r="X1584" s="140"/>
      <c r="Y1584" s="140"/>
      <c r="Z1584" s="140"/>
      <c r="AA1584" s="140"/>
      <c r="AB1584" s="140"/>
      <c r="AC1584" s="140"/>
      <c r="AD1584" s="140"/>
      <c r="AE1584" s="140"/>
      <c r="AF1584" s="140"/>
      <c r="AG1584" s="140"/>
      <c r="AH1584" s="140"/>
      <c r="AI1584" s="140"/>
      <c r="AJ1584" s="140"/>
      <c r="AK1584" s="140"/>
      <c r="AL1584" s="140"/>
      <c r="AM1584" s="140"/>
      <c r="AN1584" s="140"/>
      <c r="AO1584" s="140"/>
      <c r="AP1584" s="140"/>
      <c r="AQ1584" s="140"/>
      <c r="AR1584" s="140"/>
      <c r="AS1584" s="140"/>
      <c r="AT1584" s="140"/>
      <c r="AU1584" s="140"/>
      <c r="AV1584" s="140"/>
      <c r="AW1584" s="140"/>
      <c r="AX1584" s="140"/>
      <c r="AY1584" s="140"/>
      <c r="AZ1584" s="140"/>
      <c r="BA1584" s="140"/>
      <c r="BB1584" s="140"/>
      <c r="BC1584" s="140"/>
      <c r="BD1584" s="140"/>
      <c r="BE1584" s="140"/>
    </row>
    <row r="1585" spans="1:57" outlineLevel="1" x14ac:dyDescent="0.2">
      <c r="A1585" s="234">
        <f>'Faults data'!A1585</f>
        <v>1568</v>
      </c>
      <c r="B1585" s="320">
        <f>'Faults data'!B1585</f>
        <v>0</v>
      </c>
      <c r="C1585" s="223">
        <f>IFERROR(MATCH('Faults data'!F1585,Lists!$C$11:$C$14,0),0)</f>
        <v>0</v>
      </c>
      <c r="D1585" s="216">
        <f>VALUE('Faults data'!I1585)</f>
        <v>0</v>
      </c>
      <c r="E1585" s="224">
        <f t="shared" si="201"/>
        <v>0</v>
      </c>
      <c r="F1585" s="224">
        <f>'Faults data'!M1585</f>
        <v>0</v>
      </c>
      <c r="G1585" s="224" t="str">
        <f>IF('Faults data'!N1585=$G$17,$G$17,".")</f>
        <v>.</v>
      </c>
      <c r="H1585" s="224" t="str">
        <f>IF(ISNUMBER('Faults data'!L1585),'Faults data'!L1585,".")</f>
        <v>.</v>
      </c>
      <c r="I1585" s="224">
        <f>IF('Faults data'!S1585=Lists!$F$11,0,1)</f>
        <v>1</v>
      </c>
      <c r="J1585" s="240" t="str">
        <f t="shared" si="196"/>
        <v>.</v>
      </c>
      <c r="K1585" s="241"/>
      <c r="L1585" s="230" t="str">
        <f t="shared" si="197"/>
        <v>.</v>
      </c>
      <c r="M1585" s="231" t="str">
        <f t="shared" si="198"/>
        <v>.</v>
      </c>
      <c r="N1585" s="231" t="str">
        <f t="shared" si="199"/>
        <v>.</v>
      </c>
      <c r="O1585" s="231" t="str">
        <f t="shared" si="200"/>
        <v>.</v>
      </c>
      <c r="P1585" s="232" t="str">
        <f t="shared" si="202"/>
        <v>.</v>
      </c>
      <c r="Q1585" s="233" t="str">
        <f t="shared" si="203"/>
        <v>.</v>
      </c>
      <c r="R1585" s="140"/>
      <c r="S1585" s="140"/>
      <c r="T1585" s="140"/>
      <c r="U1585" s="140"/>
      <c r="V1585" s="140"/>
      <c r="W1585" s="140"/>
      <c r="X1585" s="140"/>
      <c r="Y1585" s="140"/>
      <c r="Z1585" s="140"/>
      <c r="AA1585" s="140"/>
      <c r="AB1585" s="140"/>
      <c r="AC1585" s="140"/>
      <c r="AD1585" s="140"/>
      <c r="AE1585" s="140"/>
      <c r="AF1585" s="140"/>
      <c r="AG1585" s="140"/>
      <c r="AH1585" s="140"/>
      <c r="AI1585" s="140"/>
      <c r="AJ1585" s="140"/>
      <c r="AK1585" s="140"/>
      <c r="AL1585" s="140"/>
      <c r="AM1585" s="140"/>
      <c r="AN1585" s="140"/>
      <c r="AO1585" s="140"/>
      <c r="AP1585" s="140"/>
      <c r="AQ1585" s="140"/>
      <c r="AR1585" s="140"/>
      <c r="AS1585" s="140"/>
      <c r="AT1585" s="140"/>
      <c r="AU1585" s="140"/>
      <c r="AV1585" s="140"/>
      <c r="AW1585" s="140"/>
      <c r="AX1585" s="140"/>
      <c r="AY1585" s="140"/>
      <c r="AZ1585" s="140"/>
      <c r="BA1585" s="140"/>
      <c r="BB1585" s="140"/>
      <c r="BC1585" s="140"/>
      <c r="BD1585" s="140"/>
      <c r="BE1585" s="140"/>
    </row>
    <row r="1586" spans="1:57" outlineLevel="1" x14ac:dyDescent="0.2">
      <c r="A1586" s="234">
        <f>'Faults data'!A1586</f>
        <v>1569</v>
      </c>
      <c r="B1586" s="320">
        <f>'Faults data'!B1586</f>
        <v>0</v>
      </c>
      <c r="C1586" s="223">
        <f>IFERROR(MATCH('Faults data'!F1586,Lists!$C$11:$C$14,0),0)</f>
        <v>0</v>
      </c>
      <c r="D1586" s="216">
        <f>VALUE('Faults data'!I1586)</f>
        <v>0</v>
      </c>
      <c r="E1586" s="224">
        <f t="shared" si="201"/>
        <v>0</v>
      </c>
      <c r="F1586" s="224">
        <f>'Faults data'!M1586</f>
        <v>0</v>
      </c>
      <c r="G1586" s="224" t="str">
        <f>IF('Faults data'!N1586=$G$17,$G$17,".")</f>
        <v>.</v>
      </c>
      <c r="H1586" s="224" t="str">
        <f>IF(ISNUMBER('Faults data'!L1586),'Faults data'!L1586,".")</f>
        <v>.</v>
      </c>
      <c r="I1586" s="224">
        <f>IF('Faults data'!S1586=Lists!$F$11,0,1)</f>
        <v>1</v>
      </c>
      <c r="J1586" s="240" t="str">
        <f t="shared" si="196"/>
        <v>.</v>
      </c>
      <c r="K1586" s="241"/>
      <c r="L1586" s="230" t="str">
        <f t="shared" si="197"/>
        <v>.</v>
      </c>
      <c r="M1586" s="231" t="str">
        <f t="shared" si="198"/>
        <v>.</v>
      </c>
      <c r="N1586" s="231" t="str">
        <f t="shared" si="199"/>
        <v>.</v>
      </c>
      <c r="O1586" s="231" t="str">
        <f t="shared" si="200"/>
        <v>.</v>
      </c>
      <c r="P1586" s="232" t="str">
        <f t="shared" si="202"/>
        <v>.</v>
      </c>
      <c r="Q1586" s="233" t="str">
        <f t="shared" si="203"/>
        <v>.</v>
      </c>
      <c r="R1586" s="140"/>
      <c r="S1586" s="140"/>
      <c r="T1586" s="140"/>
      <c r="U1586" s="140"/>
      <c r="V1586" s="140"/>
      <c r="W1586" s="140"/>
      <c r="X1586" s="140"/>
      <c r="Y1586" s="140"/>
      <c r="Z1586" s="140"/>
      <c r="AA1586" s="140"/>
      <c r="AB1586" s="140"/>
      <c r="AC1586" s="140"/>
      <c r="AD1586" s="140"/>
      <c r="AE1586" s="140"/>
      <c r="AF1586" s="140"/>
      <c r="AG1586" s="140"/>
      <c r="AH1586" s="140"/>
      <c r="AI1586" s="140"/>
      <c r="AJ1586" s="140"/>
      <c r="AK1586" s="140"/>
      <c r="AL1586" s="140"/>
      <c r="AM1586" s="140"/>
      <c r="AN1586" s="140"/>
      <c r="AO1586" s="140"/>
      <c r="AP1586" s="140"/>
      <c r="AQ1586" s="140"/>
      <c r="AR1586" s="140"/>
      <c r="AS1586" s="140"/>
      <c r="AT1586" s="140"/>
      <c r="AU1586" s="140"/>
      <c r="AV1586" s="140"/>
      <c r="AW1586" s="140"/>
      <c r="AX1586" s="140"/>
      <c r="AY1586" s="140"/>
      <c r="AZ1586" s="140"/>
      <c r="BA1586" s="140"/>
      <c r="BB1586" s="140"/>
      <c r="BC1586" s="140"/>
      <c r="BD1586" s="140"/>
      <c r="BE1586" s="140"/>
    </row>
    <row r="1587" spans="1:57" outlineLevel="1" x14ac:dyDescent="0.2">
      <c r="A1587" s="234">
        <f>'Faults data'!A1587</f>
        <v>1570</v>
      </c>
      <c r="B1587" s="320">
        <f>'Faults data'!B1587</f>
        <v>0</v>
      </c>
      <c r="C1587" s="223">
        <f>IFERROR(MATCH('Faults data'!F1587,Lists!$C$11:$C$14,0),0)</f>
        <v>0</v>
      </c>
      <c r="D1587" s="216">
        <f>VALUE('Faults data'!I1587)</f>
        <v>0</v>
      </c>
      <c r="E1587" s="224">
        <f t="shared" si="201"/>
        <v>0</v>
      </c>
      <c r="F1587" s="224">
        <f>'Faults data'!M1587</f>
        <v>0</v>
      </c>
      <c r="G1587" s="224" t="str">
        <f>IF('Faults data'!N1587=$G$17,$G$17,".")</f>
        <v>.</v>
      </c>
      <c r="H1587" s="224" t="str">
        <f>IF(ISNUMBER('Faults data'!L1587),'Faults data'!L1587,".")</f>
        <v>.</v>
      </c>
      <c r="I1587" s="224">
        <f>IF('Faults data'!S1587=Lists!$F$11,0,1)</f>
        <v>1</v>
      </c>
      <c r="J1587" s="240" t="str">
        <f t="shared" si="196"/>
        <v>.</v>
      </c>
      <c r="K1587" s="241"/>
      <c r="L1587" s="230" t="str">
        <f t="shared" si="197"/>
        <v>.</v>
      </c>
      <c r="M1587" s="231" t="str">
        <f t="shared" si="198"/>
        <v>.</v>
      </c>
      <c r="N1587" s="231" t="str">
        <f t="shared" si="199"/>
        <v>.</v>
      </c>
      <c r="O1587" s="231" t="str">
        <f t="shared" si="200"/>
        <v>.</v>
      </c>
      <c r="P1587" s="232" t="str">
        <f t="shared" si="202"/>
        <v>.</v>
      </c>
      <c r="Q1587" s="233" t="str">
        <f t="shared" si="203"/>
        <v>.</v>
      </c>
      <c r="R1587" s="140"/>
      <c r="S1587" s="140"/>
      <c r="T1587" s="140"/>
      <c r="U1587" s="140"/>
      <c r="V1587" s="140"/>
      <c r="W1587" s="140"/>
      <c r="X1587" s="140"/>
      <c r="Y1587" s="140"/>
      <c r="Z1587" s="140"/>
      <c r="AA1587" s="140"/>
      <c r="AB1587" s="140"/>
      <c r="AC1587" s="140"/>
      <c r="AD1587" s="140"/>
      <c r="AE1587" s="140"/>
      <c r="AF1587" s="140"/>
      <c r="AG1587" s="140"/>
      <c r="AH1587" s="140"/>
      <c r="AI1587" s="140"/>
      <c r="AJ1587" s="140"/>
      <c r="AK1587" s="140"/>
      <c r="AL1587" s="140"/>
      <c r="AM1587" s="140"/>
      <c r="AN1587" s="140"/>
      <c r="AO1587" s="140"/>
      <c r="AP1587" s="140"/>
      <c r="AQ1587" s="140"/>
      <c r="AR1587" s="140"/>
      <c r="AS1587" s="140"/>
      <c r="AT1587" s="140"/>
      <c r="AU1587" s="140"/>
      <c r="AV1587" s="140"/>
      <c r="AW1587" s="140"/>
      <c r="AX1587" s="140"/>
      <c r="AY1587" s="140"/>
      <c r="AZ1587" s="140"/>
      <c r="BA1587" s="140"/>
      <c r="BB1587" s="140"/>
      <c r="BC1587" s="140"/>
      <c r="BD1587" s="140"/>
      <c r="BE1587" s="140"/>
    </row>
    <row r="1588" spans="1:57" outlineLevel="1" x14ac:dyDescent="0.2">
      <c r="A1588" s="234">
        <f>'Faults data'!A1588</f>
        <v>1571</v>
      </c>
      <c r="B1588" s="320">
        <f>'Faults data'!B1588</f>
        <v>0</v>
      </c>
      <c r="C1588" s="223">
        <f>IFERROR(MATCH('Faults data'!F1588,Lists!$C$11:$C$14,0),0)</f>
        <v>0</v>
      </c>
      <c r="D1588" s="216">
        <f>VALUE('Faults data'!I1588)</f>
        <v>0</v>
      </c>
      <c r="E1588" s="224">
        <f t="shared" si="201"/>
        <v>0</v>
      </c>
      <c r="F1588" s="224">
        <f>'Faults data'!M1588</f>
        <v>0</v>
      </c>
      <c r="G1588" s="224" t="str">
        <f>IF('Faults data'!N1588=$G$17,$G$17,".")</f>
        <v>.</v>
      </c>
      <c r="H1588" s="224" t="str">
        <f>IF(ISNUMBER('Faults data'!L1588),'Faults data'!L1588,".")</f>
        <v>.</v>
      </c>
      <c r="I1588" s="224">
        <f>IF('Faults data'!S1588=Lists!$F$11,0,1)</f>
        <v>1</v>
      </c>
      <c r="J1588" s="240" t="str">
        <f t="shared" si="196"/>
        <v>.</v>
      </c>
      <c r="K1588" s="241"/>
      <c r="L1588" s="230" t="str">
        <f t="shared" si="197"/>
        <v>.</v>
      </c>
      <c r="M1588" s="231" t="str">
        <f t="shared" si="198"/>
        <v>.</v>
      </c>
      <c r="N1588" s="231" t="str">
        <f t="shared" si="199"/>
        <v>.</v>
      </c>
      <c r="O1588" s="231" t="str">
        <f t="shared" si="200"/>
        <v>.</v>
      </c>
      <c r="P1588" s="232" t="str">
        <f t="shared" si="202"/>
        <v>.</v>
      </c>
      <c r="Q1588" s="233" t="str">
        <f t="shared" si="203"/>
        <v>.</v>
      </c>
      <c r="R1588" s="140"/>
      <c r="S1588" s="140"/>
      <c r="T1588" s="140"/>
      <c r="U1588" s="140"/>
      <c r="V1588" s="140"/>
      <c r="W1588" s="140"/>
      <c r="X1588" s="140"/>
      <c r="Y1588" s="140"/>
      <c r="Z1588" s="140"/>
      <c r="AA1588" s="140"/>
      <c r="AB1588" s="140"/>
      <c r="AC1588" s="140"/>
      <c r="AD1588" s="140"/>
      <c r="AE1588" s="140"/>
      <c r="AF1588" s="140"/>
      <c r="AG1588" s="140"/>
      <c r="AH1588" s="140"/>
      <c r="AI1588" s="140"/>
      <c r="AJ1588" s="140"/>
      <c r="AK1588" s="140"/>
      <c r="AL1588" s="140"/>
      <c r="AM1588" s="140"/>
      <c r="AN1588" s="140"/>
      <c r="AO1588" s="140"/>
      <c r="AP1588" s="140"/>
      <c r="AQ1588" s="140"/>
      <c r="AR1588" s="140"/>
      <c r="AS1588" s="140"/>
      <c r="AT1588" s="140"/>
      <c r="AU1588" s="140"/>
      <c r="AV1588" s="140"/>
      <c r="AW1588" s="140"/>
      <c r="AX1588" s="140"/>
      <c r="AY1588" s="140"/>
      <c r="AZ1588" s="140"/>
      <c r="BA1588" s="140"/>
      <c r="BB1588" s="140"/>
      <c r="BC1588" s="140"/>
      <c r="BD1588" s="140"/>
      <c r="BE1588" s="140"/>
    </row>
    <row r="1589" spans="1:57" outlineLevel="1" x14ac:dyDescent="0.2">
      <c r="A1589" s="234">
        <f>'Faults data'!A1589</f>
        <v>1572</v>
      </c>
      <c r="B1589" s="320">
        <f>'Faults data'!B1589</f>
        <v>0</v>
      </c>
      <c r="C1589" s="223">
        <f>IFERROR(MATCH('Faults data'!F1589,Lists!$C$11:$C$14,0),0)</f>
        <v>0</v>
      </c>
      <c r="D1589" s="216">
        <f>VALUE('Faults data'!I1589)</f>
        <v>0</v>
      </c>
      <c r="E1589" s="224">
        <f t="shared" si="201"/>
        <v>0</v>
      </c>
      <c r="F1589" s="224">
        <f>'Faults data'!M1589</f>
        <v>0</v>
      </c>
      <c r="G1589" s="224" t="str">
        <f>IF('Faults data'!N1589=$G$17,$G$17,".")</f>
        <v>.</v>
      </c>
      <c r="H1589" s="224" t="str">
        <f>IF(ISNUMBER('Faults data'!L1589),'Faults data'!L1589,".")</f>
        <v>.</v>
      </c>
      <c r="I1589" s="224">
        <f>IF('Faults data'!S1589=Lists!$F$11,0,1)</f>
        <v>1</v>
      </c>
      <c r="J1589" s="240" t="str">
        <f t="shared" si="196"/>
        <v>.</v>
      </c>
      <c r="K1589" s="241"/>
      <c r="L1589" s="230" t="str">
        <f t="shared" si="197"/>
        <v>.</v>
      </c>
      <c r="M1589" s="231" t="str">
        <f t="shared" si="198"/>
        <v>.</v>
      </c>
      <c r="N1589" s="231" t="str">
        <f t="shared" si="199"/>
        <v>.</v>
      </c>
      <c r="O1589" s="231" t="str">
        <f t="shared" si="200"/>
        <v>.</v>
      </c>
      <c r="P1589" s="232" t="str">
        <f t="shared" si="202"/>
        <v>.</v>
      </c>
      <c r="Q1589" s="233" t="str">
        <f t="shared" si="203"/>
        <v>.</v>
      </c>
      <c r="R1589" s="140"/>
      <c r="S1589" s="140"/>
      <c r="T1589" s="140"/>
      <c r="U1589" s="140"/>
      <c r="V1589" s="140"/>
      <c r="W1589" s="140"/>
      <c r="X1589" s="140"/>
      <c r="Y1589" s="140"/>
      <c r="Z1589" s="140"/>
      <c r="AA1589" s="140"/>
      <c r="AB1589" s="140"/>
      <c r="AC1589" s="140"/>
      <c r="AD1589" s="140"/>
      <c r="AE1589" s="140"/>
      <c r="AF1589" s="140"/>
      <c r="AG1589" s="140"/>
      <c r="AH1589" s="140"/>
      <c r="AI1589" s="140"/>
      <c r="AJ1589" s="140"/>
      <c r="AK1589" s="140"/>
      <c r="AL1589" s="140"/>
      <c r="AM1589" s="140"/>
      <c r="AN1589" s="140"/>
      <c r="AO1589" s="140"/>
      <c r="AP1589" s="140"/>
      <c r="AQ1589" s="140"/>
      <c r="AR1589" s="140"/>
      <c r="AS1589" s="140"/>
      <c r="AT1589" s="140"/>
      <c r="AU1589" s="140"/>
      <c r="AV1589" s="140"/>
      <c r="AW1589" s="140"/>
      <c r="AX1589" s="140"/>
      <c r="AY1589" s="140"/>
      <c r="AZ1589" s="140"/>
      <c r="BA1589" s="140"/>
      <c r="BB1589" s="140"/>
      <c r="BC1589" s="140"/>
      <c r="BD1589" s="140"/>
      <c r="BE1589" s="140"/>
    </row>
    <row r="1590" spans="1:57" outlineLevel="1" x14ac:dyDescent="0.2">
      <c r="A1590" s="234">
        <f>'Faults data'!A1590</f>
        <v>1573</v>
      </c>
      <c r="B1590" s="320">
        <f>'Faults data'!B1590</f>
        <v>0</v>
      </c>
      <c r="C1590" s="223">
        <f>IFERROR(MATCH('Faults data'!F1590,Lists!$C$11:$C$14,0),0)</f>
        <v>0</v>
      </c>
      <c r="D1590" s="216">
        <f>VALUE('Faults data'!I1590)</f>
        <v>0</v>
      </c>
      <c r="E1590" s="224">
        <f t="shared" si="201"/>
        <v>0</v>
      </c>
      <c r="F1590" s="224">
        <f>'Faults data'!M1590</f>
        <v>0</v>
      </c>
      <c r="G1590" s="224" t="str">
        <f>IF('Faults data'!N1590=$G$17,$G$17,".")</f>
        <v>.</v>
      </c>
      <c r="H1590" s="224" t="str">
        <f>IF(ISNUMBER('Faults data'!L1590),'Faults data'!L1590,".")</f>
        <v>.</v>
      </c>
      <c r="I1590" s="224">
        <f>IF('Faults data'!S1590=Lists!$F$11,0,1)</f>
        <v>1</v>
      </c>
      <c r="J1590" s="240" t="str">
        <f t="shared" si="196"/>
        <v>.</v>
      </c>
      <c r="K1590" s="241"/>
      <c r="L1590" s="230" t="str">
        <f t="shared" si="197"/>
        <v>.</v>
      </c>
      <c r="M1590" s="231" t="str">
        <f t="shared" si="198"/>
        <v>.</v>
      </c>
      <c r="N1590" s="231" t="str">
        <f t="shared" si="199"/>
        <v>.</v>
      </c>
      <c r="O1590" s="231" t="str">
        <f t="shared" si="200"/>
        <v>.</v>
      </c>
      <c r="P1590" s="232" t="str">
        <f t="shared" si="202"/>
        <v>.</v>
      </c>
      <c r="Q1590" s="233" t="str">
        <f t="shared" si="203"/>
        <v>.</v>
      </c>
      <c r="R1590" s="140"/>
      <c r="S1590" s="140"/>
      <c r="T1590" s="140"/>
      <c r="U1590" s="140"/>
      <c r="V1590" s="140"/>
      <c r="W1590" s="140"/>
      <c r="X1590" s="140"/>
      <c r="Y1590" s="140"/>
      <c r="Z1590" s="140"/>
      <c r="AA1590" s="140"/>
      <c r="AB1590" s="140"/>
      <c r="AC1590" s="140"/>
      <c r="AD1590" s="140"/>
      <c r="AE1590" s="140"/>
      <c r="AF1590" s="140"/>
      <c r="AG1590" s="140"/>
      <c r="AH1590" s="140"/>
      <c r="AI1590" s="140"/>
      <c r="AJ1590" s="140"/>
      <c r="AK1590" s="140"/>
      <c r="AL1590" s="140"/>
      <c r="AM1590" s="140"/>
      <c r="AN1590" s="140"/>
      <c r="AO1590" s="140"/>
      <c r="AP1590" s="140"/>
      <c r="AQ1590" s="140"/>
      <c r="AR1590" s="140"/>
      <c r="AS1590" s="140"/>
      <c r="AT1590" s="140"/>
      <c r="AU1590" s="140"/>
      <c r="AV1590" s="140"/>
      <c r="AW1590" s="140"/>
      <c r="AX1590" s="140"/>
      <c r="AY1590" s="140"/>
      <c r="AZ1590" s="140"/>
      <c r="BA1590" s="140"/>
      <c r="BB1590" s="140"/>
      <c r="BC1590" s="140"/>
      <c r="BD1590" s="140"/>
      <c r="BE1590" s="140"/>
    </row>
    <row r="1591" spans="1:57" outlineLevel="1" x14ac:dyDescent="0.2">
      <c r="A1591" s="234">
        <f>'Faults data'!A1591</f>
        <v>1574</v>
      </c>
      <c r="B1591" s="320">
        <f>'Faults data'!B1591</f>
        <v>0</v>
      </c>
      <c r="C1591" s="223">
        <f>IFERROR(MATCH('Faults data'!F1591,Lists!$C$11:$C$14,0),0)</f>
        <v>0</v>
      </c>
      <c r="D1591" s="216">
        <f>VALUE('Faults data'!I1591)</f>
        <v>0</v>
      </c>
      <c r="E1591" s="224">
        <f t="shared" si="201"/>
        <v>0</v>
      </c>
      <c r="F1591" s="224">
        <f>'Faults data'!M1591</f>
        <v>0</v>
      </c>
      <c r="G1591" s="224" t="str">
        <f>IF('Faults data'!N1591=$G$17,$G$17,".")</f>
        <v>.</v>
      </c>
      <c r="H1591" s="224" t="str">
        <f>IF(ISNUMBER('Faults data'!L1591),'Faults data'!L1591,".")</f>
        <v>.</v>
      </c>
      <c r="I1591" s="224">
        <f>IF('Faults data'!S1591=Lists!$F$11,0,1)</f>
        <v>1</v>
      </c>
      <c r="J1591" s="240" t="str">
        <f t="shared" si="196"/>
        <v>.</v>
      </c>
      <c r="K1591" s="241"/>
      <c r="L1591" s="230" t="str">
        <f t="shared" si="197"/>
        <v>.</v>
      </c>
      <c r="M1591" s="231" t="str">
        <f t="shared" si="198"/>
        <v>.</v>
      </c>
      <c r="N1591" s="231" t="str">
        <f t="shared" si="199"/>
        <v>.</v>
      </c>
      <c r="O1591" s="231" t="str">
        <f t="shared" si="200"/>
        <v>.</v>
      </c>
      <c r="P1591" s="232" t="str">
        <f t="shared" si="202"/>
        <v>.</v>
      </c>
      <c r="Q1591" s="233" t="str">
        <f t="shared" si="203"/>
        <v>.</v>
      </c>
      <c r="R1591" s="140"/>
      <c r="S1591" s="140"/>
      <c r="T1591" s="140"/>
      <c r="U1591" s="140"/>
      <c r="V1591" s="140"/>
      <c r="W1591" s="140"/>
      <c r="X1591" s="140"/>
      <c r="Y1591" s="140"/>
      <c r="Z1591" s="140"/>
      <c r="AA1591" s="140"/>
      <c r="AB1591" s="140"/>
      <c r="AC1591" s="140"/>
      <c r="AD1591" s="140"/>
      <c r="AE1591" s="140"/>
      <c r="AF1591" s="140"/>
      <c r="AG1591" s="140"/>
      <c r="AH1591" s="140"/>
      <c r="AI1591" s="140"/>
      <c r="AJ1591" s="140"/>
      <c r="AK1591" s="140"/>
      <c r="AL1591" s="140"/>
      <c r="AM1591" s="140"/>
      <c r="AN1591" s="140"/>
      <c r="AO1591" s="140"/>
      <c r="AP1591" s="140"/>
      <c r="AQ1591" s="140"/>
      <c r="AR1591" s="140"/>
      <c r="AS1591" s="140"/>
      <c r="AT1591" s="140"/>
      <c r="AU1591" s="140"/>
      <c r="AV1591" s="140"/>
      <c r="AW1591" s="140"/>
      <c r="AX1591" s="140"/>
      <c r="AY1591" s="140"/>
      <c r="AZ1591" s="140"/>
      <c r="BA1591" s="140"/>
      <c r="BB1591" s="140"/>
      <c r="BC1591" s="140"/>
      <c r="BD1591" s="140"/>
      <c r="BE1591" s="140"/>
    </row>
    <row r="1592" spans="1:57" outlineLevel="1" x14ac:dyDescent="0.2">
      <c r="A1592" s="234">
        <f>'Faults data'!A1592</f>
        <v>1575</v>
      </c>
      <c r="B1592" s="320">
        <f>'Faults data'!B1592</f>
        <v>0</v>
      </c>
      <c r="C1592" s="223">
        <f>IFERROR(MATCH('Faults data'!F1592,Lists!$C$11:$C$14,0),0)</f>
        <v>0</v>
      </c>
      <c r="D1592" s="216">
        <f>VALUE('Faults data'!I1592)</f>
        <v>0</v>
      </c>
      <c r="E1592" s="224">
        <f t="shared" si="201"/>
        <v>0</v>
      </c>
      <c r="F1592" s="224">
        <f>'Faults data'!M1592</f>
        <v>0</v>
      </c>
      <c r="G1592" s="224" t="str">
        <f>IF('Faults data'!N1592=$G$17,$G$17,".")</f>
        <v>.</v>
      </c>
      <c r="H1592" s="224" t="str">
        <f>IF(ISNUMBER('Faults data'!L1592),'Faults data'!L1592,".")</f>
        <v>.</v>
      </c>
      <c r="I1592" s="224">
        <f>IF('Faults data'!S1592=Lists!$F$11,0,1)</f>
        <v>1</v>
      </c>
      <c r="J1592" s="240" t="str">
        <f t="shared" si="196"/>
        <v>.</v>
      </c>
      <c r="K1592" s="241"/>
      <c r="L1592" s="230" t="str">
        <f t="shared" si="197"/>
        <v>.</v>
      </c>
      <c r="M1592" s="231" t="str">
        <f t="shared" si="198"/>
        <v>.</v>
      </c>
      <c r="N1592" s="231" t="str">
        <f t="shared" si="199"/>
        <v>.</v>
      </c>
      <c r="O1592" s="231" t="str">
        <f t="shared" si="200"/>
        <v>.</v>
      </c>
      <c r="P1592" s="232" t="str">
        <f t="shared" si="202"/>
        <v>.</v>
      </c>
      <c r="Q1592" s="233" t="str">
        <f t="shared" si="203"/>
        <v>.</v>
      </c>
      <c r="R1592" s="140"/>
      <c r="S1592" s="140"/>
      <c r="T1592" s="140"/>
      <c r="U1592" s="140"/>
      <c r="V1592" s="140"/>
      <c r="W1592" s="140"/>
      <c r="X1592" s="140"/>
      <c r="Y1592" s="140"/>
      <c r="Z1592" s="140"/>
      <c r="AA1592" s="140"/>
      <c r="AB1592" s="140"/>
      <c r="AC1592" s="140"/>
      <c r="AD1592" s="140"/>
      <c r="AE1592" s="140"/>
      <c r="AF1592" s="140"/>
      <c r="AG1592" s="140"/>
      <c r="AH1592" s="140"/>
      <c r="AI1592" s="140"/>
      <c r="AJ1592" s="140"/>
      <c r="AK1592" s="140"/>
      <c r="AL1592" s="140"/>
      <c r="AM1592" s="140"/>
      <c r="AN1592" s="140"/>
      <c r="AO1592" s="140"/>
      <c r="AP1592" s="140"/>
      <c r="AQ1592" s="140"/>
      <c r="AR1592" s="140"/>
      <c r="AS1592" s="140"/>
      <c r="AT1592" s="140"/>
      <c r="AU1592" s="140"/>
      <c r="AV1592" s="140"/>
      <c r="AW1592" s="140"/>
      <c r="AX1592" s="140"/>
      <c r="AY1592" s="140"/>
      <c r="AZ1592" s="140"/>
      <c r="BA1592" s="140"/>
      <c r="BB1592" s="140"/>
      <c r="BC1592" s="140"/>
      <c r="BD1592" s="140"/>
      <c r="BE1592" s="140"/>
    </row>
    <row r="1593" spans="1:57" outlineLevel="1" x14ac:dyDescent="0.2">
      <c r="A1593" s="234">
        <f>'Faults data'!A1593</f>
        <v>1576</v>
      </c>
      <c r="B1593" s="320">
        <f>'Faults data'!B1593</f>
        <v>0</v>
      </c>
      <c r="C1593" s="223">
        <f>IFERROR(MATCH('Faults data'!F1593,Lists!$C$11:$C$14,0),0)</f>
        <v>0</v>
      </c>
      <c r="D1593" s="216">
        <f>VALUE('Faults data'!I1593)</f>
        <v>0</v>
      </c>
      <c r="E1593" s="224">
        <f t="shared" si="201"/>
        <v>0</v>
      </c>
      <c r="F1593" s="224">
        <f>'Faults data'!M1593</f>
        <v>0</v>
      </c>
      <c r="G1593" s="224" t="str">
        <f>IF('Faults data'!N1593=$G$17,$G$17,".")</f>
        <v>.</v>
      </c>
      <c r="H1593" s="224" t="str">
        <f>IF(ISNUMBER('Faults data'!L1593),'Faults data'!L1593,".")</f>
        <v>.</v>
      </c>
      <c r="I1593" s="224">
        <f>IF('Faults data'!S1593=Lists!$F$11,0,1)</f>
        <v>1</v>
      </c>
      <c r="J1593" s="240" t="str">
        <f t="shared" si="196"/>
        <v>.</v>
      </c>
      <c r="K1593" s="241"/>
      <c r="L1593" s="230" t="str">
        <f t="shared" si="197"/>
        <v>.</v>
      </c>
      <c r="M1593" s="231" t="str">
        <f t="shared" si="198"/>
        <v>.</v>
      </c>
      <c r="N1593" s="231" t="str">
        <f t="shared" si="199"/>
        <v>.</v>
      </c>
      <c r="O1593" s="231" t="str">
        <f t="shared" si="200"/>
        <v>.</v>
      </c>
      <c r="P1593" s="232" t="str">
        <f t="shared" si="202"/>
        <v>.</v>
      </c>
      <c r="Q1593" s="233" t="str">
        <f t="shared" si="203"/>
        <v>.</v>
      </c>
      <c r="R1593" s="140"/>
      <c r="S1593" s="140"/>
      <c r="T1593" s="140"/>
      <c r="U1593" s="140"/>
      <c r="V1593" s="140"/>
      <c r="W1593" s="140"/>
      <c r="X1593" s="140"/>
      <c r="Y1593" s="140"/>
      <c r="Z1593" s="140"/>
      <c r="AA1593" s="140"/>
      <c r="AB1593" s="140"/>
      <c r="AC1593" s="140"/>
      <c r="AD1593" s="140"/>
      <c r="AE1593" s="140"/>
      <c r="AF1593" s="140"/>
      <c r="AG1593" s="140"/>
      <c r="AH1593" s="140"/>
      <c r="AI1593" s="140"/>
      <c r="AJ1593" s="140"/>
      <c r="AK1593" s="140"/>
      <c r="AL1593" s="140"/>
      <c r="AM1593" s="140"/>
      <c r="AN1593" s="140"/>
      <c r="AO1593" s="140"/>
      <c r="AP1593" s="140"/>
      <c r="AQ1593" s="140"/>
      <c r="AR1593" s="140"/>
      <c r="AS1593" s="140"/>
      <c r="AT1593" s="140"/>
      <c r="AU1593" s="140"/>
      <c r="AV1593" s="140"/>
      <c r="AW1593" s="140"/>
      <c r="AX1593" s="140"/>
      <c r="AY1593" s="140"/>
      <c r="AZ1593" s="140"/>
      <c r="BA1593" s="140"/>
      <c r="BB1593" s="140"/>
      <c r="BC1593" s="140"/>
      <c r="BD1593" s="140"/>
      <c r="BE1593" s="140"/>
    </row>
    <row r="1594" spans="1:57" outlineLevel="1" x14ac:dyDescent="0.2">
      <c r="A1594" s="234">
        <f>'Faults data'!A1594</f>
        <v>1577</v>
      </c>
      <c r="B1594" s="320">
        <f>'Faults data'!B1594</f>
        <v>0</v>
      </c>
      <c r="C1594" s="223">
        <f>IFERROR(MATCH('Faults data'!F1594,Lists!$C$11:$C$14,0),0)</f>
        <v>0</v>
      </c>
      <c r="D1594" s="216">
        <f>VALUE('Faults data'!I1594)</f>
        <v>0</v>
      </c>
      <c r="E1594" s="224">
        <f t="shared" si="201"/>
        <v>0</v>
      </c>
      <c r="F1594" s="224">
        <f>'Faults data'!M1594</f>
        <v>0</v>
      </c>
      <c r="G1594" s="224" t="str">
        <f>IF('Faults data'!N1594=$G$17,$G$17,".")</f>
        <v>.</v>
      </c>
      <c r="H1594" s="224" t="str">
        <f>IF(ISNUMBER('Faults data'!L1594),'Faults data'!L1594,".")</f>
        <v>.</v>
      </c>
      <c r="I1594" s="224">
        <f>IF('Faults data'!S1594=Lists!$F$11,0,1)</f>
        <v>1</v>
      </c>
      <c r="J1594" s="240" t="str">
        <f t="shared" si="196"/>
        <v>.</v>
      </c>
      <c r="K1594" s="241"/>
      <c r="L1594" s="230" t="str">
        <f t="shared" si="197"/>
        <v>.</v>
      </c>
      <c r="M1594" s="231" t="str">
        <f t="shared" si="198"/>
        <v>.</v>
      </c>
      <c r="N1594" s="231" t="str">
        <f t="shared" si="199"/>
        <v>.</v>
      </c>
      <c r="O1594" s="231" t="str">
        <f t="shared" si="200"/>
        <v>.</v>
      </c>
      <c r="P1594" s="232" t="str">
        <f t="shared" si="202"/>
        <v>.</v>
      </c>
      <c r="Q1594" s="233" t="str">
        <f t="shared" si="203"/>
        <v>.</v>
      </c>
      <c r="R1594" s="140"/>
      <c r="S1594" s="140"/>
      <c r="T1594" s="140"/>
      <c r="U1594" s="140"/>
      <c r="V1594" s="140"/>
      <c r="W1594" s="140"/>
      <c r="X1594" s="140"/>
      <c r="Y1594" s="140"/>
      <c r="Z1594" s="140"/>
      <c r="AA1594" s="140"/>
      <c r="AB1594" s="140"/>
      <c r="AC1594" s="140"/>
      <c r="AD1594" s="140"/>
      <c r="AE1594" s="140"/>
      <c r="AF1594" s="140"/>
      <c r="AG1594" s="140"/>
      <c r="AH1594" s="140"/>
      <c r="AI1594" s="140"/>
      <c r="AJ1594" s="140"/>
      <c r="AK1594" s="140"/>
      <c r="AL1594" s="140"/>
      <c r="AM1594" s="140"/>
      <c r="AN1594" s="140"/>
      <c r="AO1594" s="140"/>
      <c r="AP1594" s="140"/>
      <c r="AQ1594" s="140"/>
      <c r="AR1594" s="140"/>
      <c r="AS1594" s="140"/>
      <c r="AT1594" s="140"/>
      <c r="AU1594" s="140"/>
      <c r="AV1594" s="140"/>
      <c r="AW1594" s="140"/>
      <c r="AX1594" s="140"/>
      <c r="AY1594" s="140"/>
      <c r="AZ1594" s="140"/>
      <c r="BA1594" s="140"/>
      <c r="BB1594" s="140"/>
      <c r="BC1594" s="140"/>
      <c r="BD1594" s="140"/>
      <c r="BE1594" s="140"/>
    </row>
    <row r="1595" spans="1:57" outlineLevel="1" x14ac:dyDescent="0.2">
      <c r="A1595" s="234">
        <f>'Faults data'!A1595</f>
        <v>1578</v>
      </c>
      <c r="B1595" s="320">
        <f>'Faults data'!B1595</f>
        <v>0</v>
      </c>
      <c r="C1595" s="223">
        <f>IFERROR(MATCH('Faults data'!F1595,Lists!$C$11:$C$14,0),0)</f>
        <v>0</v>
      </c>
      <c r="D1595" s="216">
        <f>VALUE('Faults data'!I1595)</f>
        <v>0</v>
      </c>
      <c r="E1595" s="224">
        <f t="shared" si="201"/>
        <v>0</v>
      </c>
      <c r="F1595" s="224">
        <f>'Faults data'!M1595</f>
        <v>0</v>
      </c>
      <c r="G1595" s="224" t="str">
        <f>IF('Faults data'!N1595=$G$17,$G$17,".")</f>
        <v>.</v>
      </c>
      <c r="H1595" s="224" t="str">
        <f>IF(ISNUMBER('Faults data'!L1595),'Faults data'!L1595,".")</f>
        <v>.</v>
      </c>
      <c r="I1595" s="224">
        <f>IF('Faults data'!S1595=Lists!$F$11,0,1)</f>
        <v>1</v>
      </c>
      <c r="J1595" s="240" t="str">
        <f t="shared" si="196"/>
        <v>.</v>
      </c>
      <c r="K1595" s="241"/>
      <c r="L1595" s="230" t="str">
        <f t="shared" si="197"/>
        <v>.</v>
      </c>
      <c r="M1595" s="231" t="str">
        <f t="shared" si="198"/>
        <v>.</v>
      </c>
      <c r="N1595" s="231" t="str">
        <f t="shared" si="199"/>
        <v>.</v>
      </c>
      <c r="O1595" s="231" t="str">
        <f t="shared" si="200"/>
        <v>.</v>
      </c>
      <c r="P1595" s="232" t="str">
        <f t="shared" si="202"/>
        <v>.</v>
      </c>
      <c r="Q1595" s="233" t="str">
        <f t="shared" si="203"/>
        <v>.</v>
      </c>
      <c r="R1595" s="140"/>
      <c r="S1595" s="140"/>
      <c r="T1595" s="140"/>
      <c r="U1595" s="140"/>
      <c r="V1595" s="140"/>
      <c r="W1595" s="140"/>
      <c r="X1595" s="140"/>
      <c r="Y1595" s="140"/>
      <c r="Z1595" s="140"/>
      <c r="AA1595" s="140"/>
      <c r="AB1595" s="140"/>
      <c r="AC1595" s="140"/>
      <c r="AD1595" s="140"/>
      <c r="AE1595" s="140"/>
      <c r="AF1595" s="140"/>
      <c r="AG1595" s="140"/>
      <c r="AH1595" s="140"/>
      <c r="AI1595" s="140"/>
      <c r="AJ1595" s="140"/>
      <c r="AK1595" s="140"/>
      <c r="AL1595" s="140"/>
      <c r="AM1595" s="140"/>
      <c r="AN1595" s="140"/>
      <c r="AO1595" s="140"/>
      <c r="AP1595" s="140"/>
      <c r="AQ1595" s="140"/>
      <c r="AR1595" s="140"/>
      <c r="AS1595" s="140"/>
      <c r="AT1595" s="140"/>
      <c r="AU1595" s="140"/>
      <c r="AV1595" s="140"/>
      <c r="AW1595" s="140"/>
      <c r="AX1595" s="140"/>
      <c r="AY1595" s="140"/>
      <c r="AZ1595" s="140"/>
      <c r="BA1595" s="140"/>
      <c r="BB1595" s="140"/>
      <c r="BC1595" s="140"/>
      <c r="BD1595" s="140"/>
      <c r="BE1595" s="140"/>
    </row>
    <row r="1596" spans="1:57" outlineLevel="1" x14ac:dyDescent="0.2">
      <c r="A1596" s="234">
        <f>'Faults data'!A1596</f>
        <v>1579</v>
      </c>
      <c r="B1596" s="320">
        <f>'Faults data'!B1596</f>
        <v>0</v>
      </c>
      <c r="C1596" s="223">
        <f>IFERROR(MATCH('Faults data'!F1596,Lists!$C$11:$C$14,0),0)</f>
        <v>0</v>
      </c>
      <c r="D1596" s="216">
        <f>VALUE('Faults data'!I1596)</f>
        <v>0</v>
      </c>
      <c r="E1596" s="224">
        <f t="shared" si="201"/>
        <v>0</v>
      </c>
      <c r="F1596" s="224">
        <f>'Faults data'!M1596</f>
        <v>0</v>
      </c>
      <c r="G1596" s="224" t="str">
        <f>IF('Faults data'!N1596=$G$17,$G$17,".")</f>
        <v>.</v>
      </c>
      <c r="H1596" s="224" t="str">
        <f>IF(ISNUMBER('Faults data'!L1596),'Faults data'!L1596,".")</f>
        <v>.</v>
      </c>
      <c r="I1596" s="224">
        <f>IF('Faults data'!S1596=Lists!$F$11,0,1)</f>
        <v>1</v>
      </c>
      <c r="J1596" s="240" t="str">
        <f t="shared" si="196"/>
        <v>.</v>
      </c>
      <c r="K1596" s="241"/>
      <c r="L1596" s="230" t="str">
        <f t="shared" si="197"/>
        <v>.</v>
      </c>
      <c r="M1596" s="231" t="str">
        <f t="shared" si="198"/>
        <v>.</v>
      </c>
      <c r="N1596" s="231" t="str">
        <f t="shared" si="199"/>
        <v>.</v>
      </c>
      <c r="O1596" s="231" t="str">
        <f t="shared" si="200"/>
        <v>.</v>
      </c>
      <c r="P1596" s="232" t="str">
        <f t="shared" si="202"/>
        <v>.</v>
      </c>
      <c r="Q1596" s="233" t="str">
        <f t="shared" si="203"/>
        <v>.</v>
      </c>
      <c r="R1596" s="140"/>
      <c r="S1596" s="140"/>
      <c r="T1596" s="140"/>
      <c r="U1596" s="140"/>
      <c r="V1596" s="140"/>
      <c r="W1596" s="140"/>
      <c r="X1596" s="140"/>
      <c r="Y1596" s="140"/>
      <c r="Z1596" s="140"/>
      <c r="AA1596" s="140"/>
      <c r="AB1596" s="140"/>
      <c r="AC1596" s="140"/>
      <c r="AD1596" s="140"/>
      <c r="AE1596" s="140"/>
      <c r="AF1596" s="140"/>
      <c r="AG1596" s="140"/>
      <c r="AH1596" s="140"/>
      <c r="AI1596" s="140"/>
      <c r="AJ1596" s="140"/>
      <c r="AK1596" s="140"/>
      <c r="AL1596" s="140"/>
      <c r="AM1596" s="140"/>
      <c r="AN1596" s="140"/>
      <c r="AO1596" s="140"/>
      <c r="AP1596" s="140"/>
      <c r="AQ1596" s="140"/>
      <c r="AR1596" s="140"/>
      <c r="AS1596" s="140"/>
      <c r="AT1596" s="140"/>
      <c r="AU1596" s="140"/>
      <c r="AV1596" s="140"/>
      <c r="AW1596" s="140"/>
      <c r="AX1596" s="140"/>
      <c r="AY1596" s="140"/>
      <c r="AZ1596" s="140"/>
      <c r="BA1596" s="140"/>
      <c r="BB1596" s="140"/>
      <c r="BC1596" s="140"/>
      <c r="BD1596" s="140"/>
      <c r="BE1596" s="140"/>
    </row>
    <row r="1597" spans="1:57" outlineLevel="1" x14ac:dyDescent="0.2">
      <c r="A1597" s="234">
        <f>'Faults data'!A1597</f>
        <v>1580</v>
      </c>
      <c r="B1597" s="320">
        <f>'Faults data'!B1597</f>
        <v>0</v>
      </c>
      <c r="C1597" s="223">
        <f>IFERROR(MATCH('Faults data'!F1597,Lists!$C$11:$C$14,0),0)</f>
        <v>0</v>
      </c>
      <c r="D1597" s="216">
        <f>VALUE('Faults data'!I1597)</f>
        <v>0</v>
      </c>
      <c r="E1597" s="224">
        <f t="shared" si="201"/>
        <v>0</v>
      </c>
      <c r="F1597" s="224">
        <f>'Faults data'!M1597</f>
        <v>0</v>
      </c>
      <c r="G1597" s="224" t="str">
        <f>IF('Faults data'!N1597=$G$17,$G$17,".")</f>
        <v>.</v>
      </c>
      <c r="H1597" s="224" t="str">
        <f>IF(ISNUMBER('Faults data'!L1597),'Faults data'!L1597,".")</f>
        <v>.</v>
      </c>
      <c r="I1597" s="224">
        <f>IF('Faults data'!S1597=Lists!$F$11,0,1)</f>
        <v>1</v>
      </c>
      <c r="J1597" s="240" t="str">
        <f t="shared" si="196"/>
        <v>.</v>
      </c>
      <c r="K1597" s="241"/>
      <c r="L1597" s="230" t="str">
        <f t="shared" si="197"/>
        <v>.</v>
      </c>
      <c r="M1597" s="231" t="str">
        <f t="shared" si="198"/>
        <v>.</v>
      </c>
      <c r="N1597" s="231" t="str">
        <f t="shared" si="199"/>
        <v>.</v>
      </c>
      <c r="O1597" s="231" t="str">
        <f t="shared" si="200"/>
        <v>.</v>
      </c>
      <c r="P1597" s="232" t="str">
        <f t="shared" si="202"/>
        <v>.</v>
      </c>
      <c r="Q1597" s="233" t="str">
        <f t="shared" si="203"/>
        <v>.</v>
      </c>
      <c r="R1597" s="140"/>
      <c r="S1597" s="140"/>
      <c r="T1597" s="140"/>
      <c r="U1597" s="140"/>
      <c r="V1597" s="140"/>
      <c r="W1597" s="140"/>
      <c r="X1597" s="140"/>
      <c r="Y1597" s="140"/>
      <c r="Z1597" s="140"/>
      <c r="AA1597" s="140"/>
      <c r="AB1597" s="140"/>
      <c r="AC1597" s="140"/>
      <c r="AD1597" s="140"/>
      <c r="AE1597" s="140"/>
      <c r="AF1597" s="140"/>
      <c r="AG1597" s="140"/>
      <c r="AH1597" s="140"/>
      <c r="AI1597" s="140"/>
      <c r="AJ1597" s="140"/>
      <c r="AK1597" s="140"/>
      <c r="AL1597" s="140"/>
      <c r="AM1597" s="140"/>
      <c r="AN1597" s="140"/>
      <c r="AO1597" s="140"/>
      <c r="AP1597" s="140"/>
      <c r="AQ1597" s="140"/>
      <c r="AR1597" s="140"/>
      <c r="AS1597" s="140"/>
      <c r="AT1597" s="140"/>
      <c r="AU1597" s="140"/>
      <c r="AV1597" s="140"/>
      <c r="AW1597" s="140"/>
      <c r="AX1597" s="140"/>
      <c r="AY1597" s="140"/>
      <c r="AZ1597" s="140"/>
      <c r="BA1597" s="140"/>
      <c r="BB1597" s="140"/>
      <c r="BC1597" s="140"/>
      <c r="BD1597" s="140"/>
      <c r="BE1597" s="140"/>
    </row>
    <row r="1598" spans="1:57" outlineLevel="1" x14ac:dyDescent="0.2">
      <c r="A1598" s="234">
        <f>'Faults data'!A1598</f>
        <v>1581</v>
      </c>
      <c r="B1598" s="320">
        <f>'Faults data'!B1598</f>
        <v>0</v>
      </c>
      <c r="C1598" s="223">
        <f>IFERROR(MATCH('Faults data'!F1598,Lists!$C$11:$C$14,0),0)</f>
        <v>0</v>
      </c>
      <c r="D1598" s="216">
        <f>VALUE('Faults data'!I1598)</f>
        <v>0</v>
      </c>
      <c r="E1598" s="224">
        <f t="shared" si="201"/>
        <v>0</v>
      </c>
      <c r="F1598" s="224">
        <f>'Faults data'!M1598</f>
        <v>0</v>
      </c>
      <c r="G1598" s="224" t="str">
        <f>IF('Faults data'!N1598=$G$17,$G$17,".")</f>
        <v>.</v>
      </c>
      <c r="H1598" s="224" t="str">
        <f>IF(ISNUMBER('Faults data'!L1598),'Faults data'!L1598,".")</f>
        <v>.</v>
      </c>
      <c r="I1598" s="224">
        <f>IF('Faults data'!S1598=Lists!$F$11,0,1)</f>
        <v>1</v>
      </c>
      <c r="J1598" s="240" t="str">
        <f t="shared" si="196"/>
        <v>.</v>
      </c>
      <c r="K1598" s="241"/>
      <c r="L1598" s="230" t="str">
        <f t="shared" si="197"/>
        <v>.</v>
      </c>
      <c r="M1598" s="231" t="str">
        <f t="shared" si="198"/>
        <v>.</v>
      </c>
      <c r="N1598" s="231" t="str">
        <f t="shared" si="199"/>
        <v>.</v>
      </c>
      <c r="O1598" s="231" t="str">
        <f t="shared" si="200"/>
        <v>.</v>
      </c>
      <c r="P1598" s="232" t="str">
        <f t="shared" si="202"/>
        <v>.</v>
      </c>
      <c r="Q1598" s="233" t="str">
        <f t="shared" si="203"/>
        <v>.</v>
      </c>
      <c r="R1598" s="140"/>
      <c r="S1598" s="140"/>
      <c r="T1598" s="140"/>
      <c r="U1598" s="140"/>
      <c r="V1598" s="140"/>
      <c r="W1598" s="140"/>
      <c r="X1598" s="140"/>
      <c r="Y1598" s="140"/>
      <c r="Z1598" s="140"/>
      <c r="AA1598" s="140"/>
      <c r="AB1598" s="140"/>
      <c r="AC1598" s="140"/>
      <c r="AD1598" s="140"/>
      <c r="AE1598" s="140"/>
      <c r="AF1598" s="140"/>
      <c r="AG1598" s="140"/>
      <c r="AH1598" s="140"/>
      <c r="AI1598" s="140"/>
      <c r="AJ1598" s="140"/>
      <c r="AK1598" s="140"/>
      <c r="AL1598" s="140"/>
      <c r="AM1598" s="140"/>
      <c r="AN1598" s="140"/>
      <c r="AO1598" s="140"/>
      <c r="AP1598" s="140"/>
      <c r="AQ1598" s="140"/>
      <c r="AR1598" s="140"/>
      <c r="AS1598" s="140"/>
      <c r="AT1598" s="140"/>
      <c r="AU1598" s="140"/>
      <c r="AV1598" s="140"/>
      <c r="AW1598" s="140"/>
      <c r="AX1598" s="140"/>
      <c r="AY1598" s="140"/>
      <c r="AZ1598" s="140"/>
      <c r="BA1598" s="140"/>
      <c r="BB1598" s="140"/>
      <c r="BC1598" s="140"/>
      <c r="BD1598" s="140"/>
      <c r="BE1598" s="140"/>
    </row>
    <row r="1599" spans="1:57" outlineLevel="1" x14ac:dyDescent="0.2">
      <c r="A1599" s="234">
        <f>'Faults data'!A1599</f>
        <v>1582</v>
      </c>
      <c r="B1599" s="320">
        <f>'Faults data'!B1599</f>
        <v>0</v>
      </c>
      <c r="C1599" s="223">
        <f>IFERROR(MATCH('Faults data'!F1599,Lists!$C$11:$C$14,0),0)</f>
        <v>0</v>
      </c>
      <c r="D1599" s="216">
        <f>VALUE('Faults data'!I1599)</f>
        <v>0</v>
      </c>
      <c r="E1599" s="224">
        <f t="shared" si="201"/>
        <v>0</v>
      </c>
      <c r="F1599" s="224">
        <f>'Faults data'!M1599</f>
        <v>0</v>
      </c>
      <c r="G1599" s="224" t="str">
        <f>IF('Faults data'!N1599=$G$17,$G$17,".")</f>
        <v>.</v>
      </c>
      <c r="H1599" s="224" t="str">
        <f>IF(ISNUMBER('Faults data'!L1599),'Faults data'!L1599,".")</f>
        <v>.</v>
      </c>
      <c r="I1599" s="224">
        <f>IF('Faults data'!S1599=Lists!$F$11,0,1)</f>
        <v>1</v>
      </c>
      <c r="J1599" s="240" t="str">
        <f t="shared" si="196"/>
        <v>.</v>
      </c>
      <c r="K1599" s="241"/>
      <c r="L1599" s="230" t="str">
        <f t="shared" si="197"/>
        <v>.</v>
      </c>
      <c r="M1599" s="231" t="str">
        <f t="shared" si="198"/>
        <v>.</v>
      </c>
      <c r="N1599" s="231" t="str">
        <f t="shared" si="199"/>
        <v>.</v>
      </c>
      <c r="O1599" s="231" t="str">
        <f t="shared" si="200"/>
        <v>.</v>
      </c>
      <c r="P1599" s="232" t="str">
        <f t="shared" si="202"/>
        <v>.</v>
      </c>
      <c r="Q1599" s="233" t="str">
        <f t="shared" si="203"/>
        <v>.</v>
      </c>
      <c r="R1599" s="140"/>
      <c r="S1599" s="140"/>
      <c r="T1599" s="140"/>
      <c r="U1599" s="140"/>
      <c r="V1599" s="140"/>
      <c r="W1599" s="140"/>
      <c r="X1599" s="140"/>
      <c r="Y1599" s="140"/>
      <c r="Z1599" s="140"/>
      <c r="AA1599" s="140"/>
      <c r="AB1599" s="140"/>
      <c r="AC1599" s="140"/>
      <c r="AD1599" s="140"/>
      <c r="AE1599" s="140"/>
      <c r="AF1599" s="140"/>
      <c r="AG1599" s="140"/>
      <c r="AH1599" s="140"/>
      <c r="AI1599" s="140"/>
      <c r="AJ1599" s="140"/>
      <c r="AK1599" s="140"/>
      <c r="AL1599" s="140"/>
      <c r="AM1599" s="140"/>
      <c r="AN1599" s="140"/>
      <c r="AO1599" s="140"/>
      <c r="AP1599" s="140"/>
      <c r="AQ1599" s="140"/>
      <c r="AR1599" s="140"/>
      <c r="AS1599" s="140"/>
      <c r="AT1599" s="140"/>
      <c r="AU1599" s="140"/>
      <c r="AV1599" s="140"/>
      <c r="AW1599" s="140"/>
      <c r="AX1599" s="140"/>
      <c r="AY1599" s="140"/>
      <c r="AZ1599" s="140"/>
      <c r="BA1599" s="140"/>
      <c r="BB1599" s="140"/>
      <c r="BC1599" s="140"/>
      <c r="BD1599" s="140"/>
      <c r="BE1599" s="140"/>
    </row>
    <row r="1600" spans="1:57" outlineLevel="1" x14ac:dyDescent="0.2">
      <c r="A1600" s="234">
        <f>'Faults data'!A1600</f>
        <v>1583</v>
      </c>
      <c r="B1600" s="320">
        <f>'Faults data'!B1600</f>
        <v>0</v>
      </c>
      <c r="C1600" s="223">
        <f>IFERROR(MATCH('Faults data'!F1600,Lists!$C$11:$C$14,0),0)</f>
        <v>0</v>
      </c>
      <c r="D1600" s="216">
        <f>VALUE('Faults data'!I1600)</f>
        <v>0</v>
      </c>
      <c r="E1600" s="224">
        <f t="shared" si="201"/>
        <v>0</v>
      </c>
      <c r="F1600" s="224">
        <f>'Faults data'!M1600</f>
        <v>0</v>
      </c>
      <c r="G1600" s="224" t="str">
        <f>IF('Faults data'!N1600=$G$17,$G$17,".")</f>
        <v>.</v>
      </c>
      <c r="H1600" s="224" t="str">
        <f>IF(ISNUMBER('Faults data'!L1600),'Faults data'!L1600,".")</f>
        <v>.</v>
      </c>
      <c r="I1600" s="224">
        <f>IF('Faults data'!S1600=Lists!$F$11,0,1)</f>
        <v>1</v>
      </c>
      <c r="J1600" s="240" t="str">
        <f t="shared" si="196"/>
        <v>.</v>
      </c>
      <c r="K1600" s="241"/>
      <c r="L1600" s="230" t="str">
        <f t="shared" si="197"/>
        <v>.</v>
      </c>
      <c r="M1600" s="231" t="str">
        <f t="shared" si="198"/>
        <v>.</v>
      </c>
      <c r="N1600" s="231" t="str">
        <f t="shared" si="199"/>
        <v>.</v>
      </c>
      <c r="O1600" s="231" t="str">
        <f t="shared" si="200"/>
        <v>.</v>
      </c>
      <c r="P1600" s="232" t="str">
        <f t="shared" si="202"/>
        <v>.</v>
      </c>
      <c r="Q1600" s="233" t="str">
        <f t="shared" si="203"/>
        <v>.</v>
      </c>
      <c r="R1600" s="140"/>
      <c r="S1600" s="140"/>
      <c r="T1600" s="140"/>
      <c r="U1600" s="140"/>
      <c r="V1600" s="140"/>
      <c r="W1600" s="140"/>
      <c r="X1600" s="140"/>
      <c r="Y1600" s="140"/>
      <c r="Z1600" s="140"/>
      <c r="AA1600" s="140"/>
      <c r="AB1600" s="140"/>
      <c r="AC1600" s="140"/>
      <c r="AD1600" s="140"/>
      <c r="AE1600" s="140"/>
      <c r="AF1600" s="140"/>
      <c r="AG1600" s="140"/>
      <c r="AH1600" s="140"/>
      <c r="AI1600" s="140"/>
      <c r="AJ1600" s="140"/>
      <c r="AK1600" s="140"/>
      <c r="AL1600" s="140"/>
      <c r="AM1600" s="140"/>
      <c r="AN1600" s="140"/>
      <c r="AO1600" s="140"/>
      <c r="AP1600" s="140"/>
      <c r="AQ1600" s="140"/>
      <c r="AR1600" s="140"/>
      <c r="AS1600" s="140"/>
      <c r="AT1600" s="140"/>
      <c r="AU1600" s="140"/>
      <c r="AV1600" s="140"/>
      <c r="AW1600" s="140"/>
      <c r="AX1600" s="140"/>
      <c r="AY1600" s="140"/>
      <c r="AZ1600" s="140"/>
      <c r="BA1600" s="140"/>
      <c r="BB1600" s="140"/>
      <c r="BC1600" s="140"/>
      <c r="BD1600" s="140"/>
      <c r="BE1600" s="140"/>
    </row>
    <row r="1601" spans="1:57" outlineLevel="1" x14ac:dyDescent="0.2">
      <c r="A1601" s="234">
        <f>'Faults data'!A1601</f>
        <v>1584</v>
      </c>
      <c r="B1601" s="320">
        <f>'Faults data'!B1601</f>
        <v>0</v>
      </c>
      <c r="C1601" s="223">
        <f>IFERROR(MATCH('Faults data'!F1601,Lists!$C$11:$C$14,0),0)</f>
        <v>0</v>
      </c>
      <c r="D1601" s="216">
        <f>VALUE('Faults data'!I1601)</f>
        <v>0</v>
      </c>
      <c r="E1601" s="224">
        <f t="shared" si="201"/>
        <v>0</v>
      </c>
      <c r="F1601" s="224">
        <f>'Faults data'!M1601</f>
        <v>0</v>
      </c>
      <c r="G1601" s="224" t="str">
        <f>IF('Faults data'!N1601=$G$17,$G$17,".")</f>
        <v>.</v>
      </c>
      <c r="H1601" s="224" t="str">
        <f>IF(ISNUMBER('Faults data'!L1601),'Faults data'!L1601,".")</f>
        <v>.</v>
      </c>
      <c r="I1601" s="224">
        <f>IF('Faults data'!S1601=Lists!$F$11,0,1)</f>
        <v>1</v>
      </c>
      <c r="J1601" s="240" t="str">
        <f t="shared" si="196"/>
        <v>.</v>
      </c>
      <c r="K1601" s="241"/>
      <c r="L1601" s="230" t="str">
        <f t="shared" si="197"/>
        <v>.</v>
      </c>
      <c r="M1601" s="231" t="str">
        <f t="shared" si="198"/>
        <v>.</v>
      </c>
      <c r="N1601" s="231" t="str">
        <f t="shared" si="199"/>
        <v>.</v>
      </c>
      <c r="O1601" s="231" t="str">
        <f t="shared" si="200"/>
        <v>.</v>
      </c>
      <c r="P1601" s="232" t="str">
        <f t="shared" si="202"/>
        <v>.</v>
      </c>
      <c r="Q1601" s="233" t="str">
        <f t="shared" si="203"/>
        <v>.</v>
      </c>
      <c r="R1601" s="140"/>
      <c r="S1601" s="140"/>
      <c r="T1601" s="140"/>
      <c r="U1601" s="140"/>
      <c r="V1601" s="140"/>
      <c r="W1601" s="140"/>
      <c r="X1601" s="140"/>
      <c r="Y1601" s="140"/>
      <c r="Z1601" s="140"/>
      <c r="AA1601" s="140"/>
      <c r="AB1601" s="140"/>
      <c r="AC1601" s="140"/>
      <c r="AD1601" s="140"/>
      <c r="AE1601" s="140"/>
      <c r="AF1601" s="140"/>
      <c r="AG1601" s="140"/>
      <c r="AH1601" s="140"/>
      <c r="AI1601" s="140"/>
      <c r="AJ1601" s="140"/>
      <c r="AK1601" s="140"/>
      <c r="AL1601" s="140"/>
      <c r="AM1601" s="140"/>
      <c r="AN1601" s="140"/>
      <c r="AO1601" s="140"/>
      <c r="AP1601" s="140"/>
      <c r="AQ1601" s="140"/>
      <c r="AR1601" s="140"/>
      <c r="AS1601" s="140"/>
      <c r="AT1601" s="140"/>
      <c r="AU1601" s="140"/>
      <c r="AV1601" s="140"/>
      <c r="AW1601" s="140"/>
      <c r="AX1601" s="140"/>
      <c r="AY1601" s="140"/>
      <c r="AZ1601" s="140"/>
      <c r="BA1601" s="140"/>
      <c r="BB1601" s="140"/>
      <c r="BC1601" s="140"/>
      <c r="BD1601" s="140"/>
      <c r="BE1601" s="140"/>
    </row>
    <row r="1602" spans="1:57" outlineLevel="1" x14ac:dyDescent="0.2">
      <c r="A1602" s="234">
        <f>'Faults data'!A1602</f>
        <v>1585</v>
      </c>
      <c r="B1602" s="320">
        <f>'Faults data'!B1602</f>
        <v>0</v>
      </c>
      <c r="C1602" s="223">
        <f>IFERROR(MATCH('Faults data'!F1602,Lists!$C$11:$C$14,0),0)</f>
        <v>0</v>
      </c>
      <c r="D1602" s="216">
        <f>VALUE('Faults data'!I1602)</f>
        <v>0</v>
      </c>
      <c r="E1602" s="224">
        <f t="shared" si="201"/>
        <v>0</v>
      </c>
      <c r="F1602" s="224">
        <f>'Faults data'!M1602</f>
        <v>0</v>
      </c>
      <c r="G1602" s="224" t="str">
        <f>IF('Faults data'!N1602=$G$17,$G$17,".")</f>
        <v>.</v>
      </c>
      <c r="H1602" s="224" t="str">
        <f>IF(ISNUMBER('Faults data'!L1602),'Faults data'!L1602,".")</f>
        <v>.</v>
      </c>
      <c r="I1602" s="224">
        <f>IF('Faults data'!S1602=Lists!$F$11,0,1)</f>
        <v>1</v>
      </c>
      <c r="J1602" s="240" t="str">
        <f t="shared" si="196"/>
        <v>.</v>
      </c>
      <c r="K1602" s="241"/>
      <c r="L1602" s="230" t="str">
        <f t="shared" si="197"/>
        <v>.</v>
      </c>
      <c r="M1602" s="231" t="str">
        <f t="shared" si="198"/>
        <v>.</v>
      </c>
      <c r="N1602" s="231" t="str">
        <f t="shared" si="199"/>
        <v>.</v>
      </c>
      <c r="O1602" s="231" t="str">
        <f t="shared" si="200"/>
        <v>.</v>
      </c>
      <c r="P1602" s="232" t="str">
        <f t="shared" si="202"/>
        <v>.</v>
      </c>
      <c r="Q1602" s="233" t="str">
        <f t="shared" si="203"/>
        <v>.</v>
      </c>
      <c r="R1602" s="140"/>
      <c r="S1602" s="140"/>
      <c r="T1602" s="140"/>
      <c r="U1602" s="140"/>
      <c r="V1602" s="140"/>
      <c r="W1602" s="140"/>
      <c r="X1602" s="140"/>
      <c r="Y1602" s="140"/>
      <c r="Z1602" s="140"/>
      <c r="AA1602" s="140"/>
      <c r="AB1602" s="140"/>
      <c r="AC1602" s="140"/>
      <c r="AD1602" s="140"/>
      <c r="AE1602" s="140"/>
      <c r="AF1602" s="140"/>
      <c r="AG1602" s="140"/>
      <c r="AH1602" s="140"/>
      <c r="AI1602" s="140"/>
      <c r="AJ1602" s="140"/>
      <c r="AK1602" s="140"/>
      <c r="AL1602" s="140"/>
      <c r="AM1602" s="140"/>
      <c r="AN1602" s="140"/>
      <c r="AO1602" s="140"/>
      <c r="AP1602" s="140"/>
      <c r="AQ1602" s="140"/>
      <c r="AR1602" s="140"/>
      <c r="AS1602" s="140"/>
      <c r="AT1602" s="140"/>
      <c r="AU1602" s="140"/>
      <c r="AV1602" s="140"/>
      <c r="AW1602" s="140"/>
      <c r="AX1602" s="140"/>
      <c r="AY1602" s="140"/>
      <c r="AZ1602" s="140"/>
      <c r="BA1602" s="140"/>
      <c r="BB1602" s="140"/>
      <c r="BC1602" s="140"/>
      <c r="BD1602" s="140"/>
      <c r="BE1602" s="140"/>
    </row>
    <row r="1603" spans="1:57" outlineLevel="1" x14ac:dyDescent="0.2">
      <c r="A1603" s="234">
        <f>'Faults data'!A1603</f>
        <v>1586</v>
      </c>
      <c r="B1603" s="320">
        <f>'Faults data'!B1603</f>
        <v>0</v>
      </c>
      <c r="C1603" s="223">
        <f>IFERROR(MATCH('Faults data'!F1603,Lists!$C$11:$C$14,0),0)</f>
        <v>0</v>
      </c>
      <c r="D1603" s="216">
        <f>VALUE('Faults data'!I1603)</f>
        <v>0</v>
      </c>
      <c r="E1603" s="224">
        <f t="shared" si="201"/>
        <v>0</v>
      </c>
      <c r="F1603" s="224">
        <f>'Faults data'!M1603</f>
        <v>0</v>
      </c>
      <c r="G1603" s="224" t="str">
        <f>IF('Faults data'!N1603=$G$17,$G$17,".")</f>
        <v>.</v>
      </c>
      <c r="H1603" s="224" t="str">
        <f>IF(ISNUMBER('Faults data'!L1603),'Faults data'!L1603,".")</f>
        <v>.</v>
      </c>
      <c r="I1603" s="224">
        <f>IF('Faults data'!S1603=Lists!$F$11,0,1)</f>
        <v>1</v>
      </c>
      <c r="J1603" s="240" t="str">
        <f t="shared" si="196"/>
        <v>.</v>
      </c>
      <c r="K1603" s="241"/>
      <c r="L1603" s="230" t="str">
        <f t="shared" si="197"/>
        <v>.</v>
      </c>
      <c r="M1603" s="231" t="str">
        <f t="shared" si="198"/>
        <v>.</v>
      </c>
      <c r="N1603" s="231" t="str">
        <f t="shared" si="199"/>
        <v>.</v>
      </c>
      <c r="O1603" s="231" t="str">
        <f t="shared" si="200"/>
        <v>.</v>
      </c>
      <c r="P1603" s="232" t="str">
        <f t="shared" si="202"/>
        <v>.</v>
      </c>
      <c r="Q1603" s="233" t="str">
        <f t="shared" si="203"/>
        <v>.</v>
      </c>
      <c r="R1603" s="140"/>
      <c r="S1603" s="140"/>
      <c r="T1603" s="140"/>
      <c r="U1603" s="140"/>
      <c r="V1603" s="140"/>
      <c r="W1603" s="140"/>
      <c r="X1603" s="140"/>
      <c r="Y1603" s="140"/>
      <c r="Z1603" s="140"/>
      <c r="AA1603" s="140"/>
      <c r="AB1603" s="140"/>
      <c r="AC1603" s="140"/>
      <c r="AD1603" s="140"/>
      <c r="AE1603" s="140"/>
      <c r="AF1603" s="140"/>
      <c r="AG1603" s="140"/>
      <c r="AH1603" s="140"/>
      <c r="AI1603" s="140"/>
      <c r="AJ1603" s="140"/>
      <c r="AK1603" s="140"/>
      <c r="AL1603" s="140"/>
      <c r="AM1603" s="140"/>
      <c r="AN1603" s="140"/>
      <c r="AO1603" s="140"/>
      <c r="AP1603" s="140"/>
      <c r="AQ1603" s="140"/>
      <c r="AR1603" s="140"/>
      <c r="AS1603" s="140"/>
      <c r="AT1603" s="140"/>
      <c r="AU1603" s="140"/>
      <c r="AV1603" s="140"/>
      <c r="AW1603" s="140"/>
      <c r="AX1603" s="140"/>
      <c r="AY1603" s="140"/>
      <c r="AZ1603" s="140"/>
      <c r="BA1603" s="140"/>
      <c r="BB1603" s="140"/>
      <c r="BC1603" s="140"/>
      <c r="BD1603" s="140"/>
      <c r="BE1603" s="140"/>
    </row>
    <row r="1604" spans="1:57" outlineLevel="1" x14ac:dyDescent="0.2">
      <c r="A1604" s="234">
        <f>'Faults data'!A1604</f>
        <v>1587</v>
      </c>
      <c r="B1604" s="320">
        <f>'Faults data'!B1604</f>
        <v>0</v>
      </c>
      <c r="C1604" s="223">
        <f>IFERROR(MATCH('Faults data'!F1604,Lists!$C$11:$C$14,0),0)</f>
        <v>0</v>
      </c>
      <c r="D1604" s="216">
        <f>VALUE('Faults data'!I1604)</f>
        <v>0</v>
      </c>
      <c r="E1604" s="224">
        <f t="shared" si="201"/>
        <v>0</v>
      </c>
      <c r="F1604" s="224">
        <f>'Faults data'!M1604</f>
        <v>0</v>
      </c>
      <c r="G1604" s="224" t="str">
        <f>IF('Faults data'!N1604=$G$17,$G$17,".")</f>
        <v>.</v>
      </c>
      <c r="H1604" s="224" t="str">
        <f>IF(ISNUMBER('Faults data'!L1604),'Faults data'!L1604,".")</f>
        <v>.</v>
      </c>
      <c r="I1604" s="224">
        <f>IF('Faults data'!S1604=Lists!$F$11,0,1)</f>
        <v>1</v>
      </c>
      <c r="J1604" s="240" t="str">
        <f t="shared" si="196"/>
        <v>.</v>
      </c>
      <c r="K1604" s="241"/>
      <c r="L1604" s="230" t="str">
        <f t="shared" si="197"/>
        <v>.</v>
      </c>
      <c r="M1604" s="231" t="str">
        <f t="shared" si="198"/>
        <v>.</v>
      </c>
      <c r="N1604" s="231" t="str">
        <f t="shared" si="199"/>
        <v>.</v>
      </c>
      <c r="O1604" s="231" t="str">
        <f t="shared" si="200"/>
        <v>.</v>
      </c>
      <c r="P1604" s="232" t="str">
        <f t="shared" si="202"/>
        <v>.</v>
      </c>
      <c r="Q1604" s="233" t="str">
        <f t="shared" si="203"/>
        <v>.</v>
      </c>
      <c r="R1604" s="140"/>
      <c r="S1604" s="140"/>
      <c r="T1604" s="140"/>
      <c r="U1604" s="140"/>
      <c r="V1604" s="140"/>
      <c r="W1604" s="140"/>
      <c r="X1604" s="140"/>
      <c r="Y1604" s="140"/>
      <c r="Z1604" s="140"/>
      <c r="AA1604" s="140"/>
      <c r="AB1604" s="140"/>
      <c r="AC1604" s="140"/>
      <c r="AD1604" s="140"/>
      <c r="AE1604" s="140"/>
      <c r="AF1604" s="140"/>
      <c r="AG1604" s="140"/>
      <c r="AH1604" s="140"/>
      <c r="AI1604" s="140"/>
      <c r="AJ1604" s="140"/>
      <c r="AK1604" s="140"/>
      <c r="AL1604" s="140"/>
      <c r="AM1604" s="140"/>
      <c r="AN1604" s="140"/>
      <c r="AO1604" s="140"/>
      <c r="AP1604" s="140"/>
      <c r="AQ1604" s="140"/>
      <c r="AR1604" s="140"/>
      <c r="AS1604" s="140"/>
      <c r="AT1604" s="140"/>
      <c r="AU1604" s="140"/>
      <c r="AV1604" s="140"/>
      <c r="AW1604" s="140"/>
      <c r="AX1604" s="140"/>
      <c r="AY1604" s="140"/>
      <c r="AZ1604" s="140"/>
      <c r="BA1604" s="140"/>
      <c r="BB1604" s="140"/>
      <c r="BC1604" s="140"/>
      <c r="BD1604" s="140"/>
      <c r="BE1604" s="140"/>
    </row>
    <row r="1605" spans="1:57" outlineLevel="1" x14ac:dyDescent="0.2">
      <c r="A1605" s="234">
        <f>'Faults data'!A1605</f>
        <v>1588</v>
      </c>
      <c r="B1605" s="320">
        <f>'Faults data'!B1605</f>
        <v>0</v>
      </c>
      <c r="C1605" s="223">
        <f>IFERROR(MATCH('Faults data'!F1605,Lists!$C$11:$C$14,0),0)</f>
        <v>0</v>
      </c>
      <c r="D1605" s="216">
        <f>VALUE('Faults data'!I1605)</f>
        <v>0</v>
      </c>
      <c r="E1605" s="224">
        <f t="shared" si="201"/>
        <v>0</v>
      </c>
      <c r="F1605" s="224">
        <f>'Faults data'!M1605</f>
        <v>0</v>
      </c>
      <c r="G1605" s="224" t="str">
        <f>IF('Faults data'!N1605=$G$17,$G$17,".")</f>
        <v>.</v>
      </c>
      <c r="H1605" s="224" t="str">
        <f>IF(ISNUMBER('Faults data'!L1605),'Faults data'!L1605,".")</f>
        <v>.</v>
      </c>
      <c r="I1605" s="224">
        <f>IF('Faults data'!S1605=Lists!$F$11,0,1)</f>
        <v>1</v>
      </c>
      <c r="J1605" s="240" t="str">
        <f t="shared" si="196"/>
        <v>.</v>
      </c>
      <c r="K1605" s="241"/>
      <c r="L1605" s="230" t="str">
        <f t="shared" si="197"/>
        <v>.</v>
      </c>
      <c r="M1605" s="231" t="str">
        <f t="shared" si="198"/>
        <v>.</v>
      </c>
      <c r="N1605" s="231" t="str">
        <f t="shared" si="199"/>
        <v>.</v>
      </c>
      <c r="O1605" s="231" t="str">
        <f t="shared" si="200"/>
        <v>.</v>
      </c>
      <c r="P1605" s="232" t="str">
        <f t="shared" si="202"/>
        <v>.</v>
      </c>
      <c r="Q1605" s="233" t="str">
        <f t="shared" si="203"/>
        <v>.</v>
      </c>
      <c r="R1605" s="140"/>
      <c r="S1605" s="140"/>
      <c r="T1605" s="140"/>
      <c r="U1605" s="140"/>
      <c r="V1605" s="140"/>
      <c r="W1605" s="140"/>
      <c r="X1605" s="140"/>
      <c r="Y1605" s="140"/>
      <c r="Z1605" s="140"/>
      <c r="AA1605" s="140"/>
      <c r="AB1605" s="140"/>
      <c r="AC1605" s="140"/>
      <c r="AD1605" s="140"/>
      <c r="AE1605" s="140"/>
      <c r="AF1605" s="140"/>
      <c r="AG1605" s="140"/>
      <c r="AH1605" s="140"/>
      <c r="AI1605" s="140"/>
      <c r="AJ1605" s="140"/>
      <c r="AK1605" s="140"/>
      <c r="AL1605" s="140"/>
      <c r="AM1605" s="140"/>
      <c r="AN1605" s="140"/>
      <c r="AO1605" s="140"/>
      <c r="AP1605" s="140"/>
      <c r="AQ1605" s="140"/>
      <c r="AR1605" s="140"/>
      <c r="AS1605" s="140"/>
      <c r="AT1605" s="140"/>
      <c r="AU1605" s="140"/>
      <c r="AV1605" s="140"/>
      <c r="AW1605" s="140"/>
      <c r="AX1605" s="140"/>
      <c r="AY1605" s="140"/>
      <c r="AZ1605" s="140"/>
      <c r="BA1605" s="140"/>
      <c r="BB1605" s="140"/>
      <c r="BC1605" s="140"/>
      <c r="BD1605" s="140"/>
      <c r="BE1605" s="140"/>
    </row>
    <row r="1606" spans="1:57" outlineLevel="1" x14ac:dyDescent="0.2">
      <c r="A1606" s="234">
        <f>'Faults data'!A1606</f>
        <v>1589</v>
      </c>
      <c r="B1606" s="320">
        <f>'Faults data'!B1606</f>
        <v>0</v>
      </c>
      <c r="C1606" s="223">
        <f>IFERROR(MATCH('Faults data'!F1606,Lists!$C$11:$C$14,0),0)</f>
        <v>0</v>
      </c>
      <c r="D1606" s="216">
        <f>VALUE('Faults data'!I1606)</f>
        <v>0</v>
      </c>
      <c r="E1606" s="224">
        <f t="shared" si="201"/>
        <v>0</v>
      </c>
      <c r="F1606" s="224">
        <f>'Faults data'!M1606</f>
        <v>0</v>
      </c>
      <c r="G1606" s="224" t="str">
        <f>IF('Faults data'!N1606=$G$17,$G$17,".")</f>
        <v>.</v>
      </c>
      <c r="H1606" s="224" t="str">
        <f>IF(ISNUMBER('Faults data'!L1606),'Faults data'!L1606,".")</f>
        <v>.</v>
      </c>
      <c r="I1606" s="224">
        <f>IF('Faults data'!S1606=Lists!$F$11,0,1)</f>
        <v>1</v>
      </c>
      <c r="J1606" s="240" t="str">
        <f t="shared" si="196"/>
        <v>.</v>
      </c>
      <c r="K1606" s="241"/>
      <c r="L1606" s="230" t="str">
        <f t="shared" si="197"/>
        <v>.</v>
      </c>
      <c r="M1606" s="231" t="str">
        <f t="shared" si="198"/>
        <v>.</v>
      </c>
      <c r="N1606" s="231" t="str">
        <f t="shared" si="199"/>
        <v>.</v>
      </c>
      <c r="O1606" s="231" t="str">
        <f t="shared" si="200"/>
        <v>.</v>
      </c>
      <c r="P1606" s="232" t="str">
        <f t="shared" si="202"/>
        <v>.</v>
      </c>
      <c r="Q1606" s="233" t="str">
        <f t="shared" si="203"/>
        <v>.</v>
      </c>
      <c r="R1606" s="140"/>
      <c r="S1606" s="140"/>
      <c r="T1606" s="140"/>
      <c r="U1606" s="140"/>
      <c r="V1606" s="140"/>
      <c r="W1606" s="140"/>
      <c r="X1606" s="140"/>
      <c r="Y1606" s="140"/>
      <c r="Z1606" s="140"/>
      <c r="AA1606" s="140"/>
      <c r="AB1606" s="140"/>
      <c r="AC1606" s="140"/>
      <c r="AD1606" s="140"/>
      <c r="AE1606" s="140"/>
      <c r="AF1606" s="140"/>
      <c r="AG1606" s="140"/>
      <c r="AH1606" s="140"/>
      <c r="AI1606" s="140"/>
      <c r="AJ1606" s="140"/>
      <c r="AK1606" s="140"/>
      <c r="AL1606" s="140"/>
      <c r="AM1606" s="140"/>
      <c r="AN1606" s="140"/>
      <c r="AO1606" s="140"/>
      <c r="AP1606" s="140"/>
      <c r="AQ1606" s="140"/>
      <c r="AR1606" s="140"/>
      <c r="AS1606" s="140"/>
      <c r="AT1606" s="140"/>
      <c r="AU1606" s="140"/>
      <c r="AV1606" s="140"/>
      <c r="AW1606" s="140"/>
      <c r="AX1606" s="140"/>
      <c r="AY1606" s="140"/>
      <c r="AZ1606" s="140"/>
      <c r="BA1606" s="140"/>
      <c r="BB1606" s="140"/>
      <c r="BC1606" s="140"/>
      <c r="BD1606" s="140"/>
      <c r="BE1606" s="140"/>
    </row>
    <row r="1607" spans="1:57" outlineLevel="1" x14ac:dyDescent="0.2">
      <c r="A1607" s="234">
        <f>'Faults data'!A1607</f>
        <v>1590</v>
      </c>
      <c r="B1607" s="320">
        <f>'Faults data'!B1607</f>
        <v>0</v>
      </c>
      <c r="C1607" s="223">
        <f>IFERROR(MATCH('Faults data'!F1607,Lists!$C$11:$C$14,0),0)</f>
        <v>0</v>
      </c>
      <c r="D1607" s="216">
        <f>VALUE('Faults data'!I1607)</f>
        <v>0</v>
      </c>
      <c r="E1607" s="224">
        <f t="shared" si="201"/>
        <v>0</v>
      </c>
      <c r="F1607" s="224">
        <f>'Faults data'!M1607</f>
        <v>0</v>
      </c>
      <c r="G1607" s="224" t="str">
        <f>IF('Faults data'!N1607=$G$17,$G$17,".")</f>
        <v>.</v>
      </c>
      <c r="H1607" s="224" t="str">
        <f>IF(ISNUMBER('Faults data'!L1607),'Faults data'!L1607,".")</f>
        <v>.</v>
      </c>
      <c r="I1607" s="224">
        <f>IF('Faults data'!S1607=Lists!$F$11,0,1)</f>
        <v>1</v>
      </c>
      <c r="J1607" s="240" t="str">
        <f t="shared" si="196"/>
        <v>.</v>
      </c>
      <c r="K1607" s="241"/>
      <c r="L1607" s="230" t="str">
        <f t="shared" si="197"/>
        <v>.</v>
      </c>
      <c r="M1607" s="231" t="str">
        <f t="shared" si="198"/>
        <v>.</v>
      </c>
      <c r="N1607" s="231" t="str">
        <f t="shared" si="199"/>
        <v>.</v>
      </c>
      <c r="O1607" s="231" t="str">
        <f t="shared" si="200"/>
        <v>.</v>
      </c>
      <c r="P1607" s="232" t="str">
        <f t="shared" si="202"/>
        <v>.</v>
      </c>
      <c r="Q1607" s="233" t="str">
        <f t="shared" si="203"/>
        <v>.</v>
      </c>
      <c r="R1607" s="140"/>
      <c r="S1607" s="140"/>
      <c r="T1607" s="140"/>
      <c r="U1607" s="140"/>
      <c r="V1607" s="140"/>
      <c r="W1607" s="140"/>
      <c r="X1607" s="140"/>
      <c r="Y1607" s="140"/>
      <c r="Z1607" s="140"/>
      <c r="AA1607" s="140"/>
      <c r="AB1607" s="140"/>
      <c r="AC1607" s="140"/>
      <c r="AD1607" s="140"/>
      <c r="AE1607" s="140"/>
      <c r="AF1607" s="140"/>
      <c r="AG1607" s="140"/>
      <c r="AH1607" s="140"/>
      <c r="AI1607" s="140"/>
      <c r="AJ1607" s="140"/>
      <c r="AK1607" s="140"/>
      <c r="AL1607" s="140"/>
      <c r="AM1607" s="140"/>
      <c r="AN1607" s="140"/>
      <c r="AO1607" s="140"/>
      <c r="AP1607" s="140"/>
      <c r="AQ1607" s="140"/>
      <c r="AR1607" s="140"/>
      <c r="AS1607" s="140"/>
      <c r="AT1607" s="140"/>
      <c r="AU1607" s="140"/>
      <c r="AV1607" s="140"/>
      <c r="AW1607" s="140"/>
      <c r="AX1607" s="140"/>
      <c r="AY1607" s="140"/>
      <c r="AZ1607" s="140"/>
      <c r="BA1607" s="140"/>
      <c r="BB1607" s="140"/>
      <c r="BC1607" s="140"/>
      <c r="BD1607" s="140"/>
      <c r="BE1607" s="140"/>
    </row>
    <row r="1608" spans="1:57" outlineLevel="1" x14ac:dyDescent="0.2">
      <c r="A1608" s="234">
        <f>'Faults data'!A1608</f>
        <v>1591</v>
      </c>
      <c r="B1608" s="320">
        <f>'Faults data'!B1608</f>
        <v>0</v>
      </c>
      <c r="C1608" s="223">
        <f>IFERROR(MATCH('Faults data'!F1608,Lists!$C$11:$C$14,0),0)</f>
        <v>0</v>
      </c>
      <c r="D1608" s="216">
        <f>VALUE('Faults data'!I1608)</f>
        <v>0</v>
      </c>
      <c r="E1608" s="224">
        <f t="shared" si="201"/>
        <v>0</v>
      </c>
      <c r="F1608" s="224">
        <f>'Faults data'!M1608</f>
        <v>0</v>
      </c>
      <c r="G1608" s="224" t="str">
        <f>IF('Faults data'!N1608=$G$17,$G$17,".")</f>
        <v>.</v>
      </c>
      <c r="H1608" s="224" t="str">
        <f>IF(ISNUMBER('Faults data'!L1608),'Faults data'!L1608,".")</f>
        <v>.</v>
      </c>
      <c r="I1608" s="224">
        <f>IF('Faults data'!S1608=Lists!$F$11,0,1)</f>
        <v>1</v>
      </c>
      <c r="J1608" s="240" t="str">
        <f t="shared" si="196"/>
        <v>.</v>
      </c>
      <c r="K1608" s="241"/>
      <c r="L1608" s="230" t="str">
        <f t="shared" si="197"/>
        <v>.</v>
      </c>
      <c r="M1608" s="231" t="str">
        <f t="shared" si="198"/>
        <v>.</v>
      </c>
      <c r="N1608" s="231" t="str">
        <f t="shared" si="199"/>
        <v>.</v>
      </c>
      <c r="O1608" s="231" t="str">
        <f t="shared" si="200"/>
        <v>.</v>
      </c>
      <c r="P1608" s="232" t="str">
        <f t="shared" si="202"/>
        <v>.</v>
      </c>
      <c r="Q1608" s="233" t="str">
        <f t="shared" si="203"/>
        <v>.</v>
      </c>
      <c r="R1608" s="140"/>
      <c r="S1608" s="140"/>
      <c r="T1608" s="140"/>
      <c r="U1608" s="140"/>
      <c r="V1608" s="140"/>
      <c r="W1608" s="140"/>
      <c r="X1608" s="140"/>
      <c r="Y1608" s="140"/>
      <c r="Z1608" s="140"/>
      <c r="AA1608" s="140"/>
      <c r="AB1608" s="140"/>
      <c r="AC1608" s="140"/>
      <c r="AD1608" s="140"/>
      <c r="AE1608" s="140"/>
      <c r="AF1608" s="140"/>
      <c r="AG1608" s="140"/>
      <c r="AH1608" s="140"/>
      <c r="AI1608" s="140"/>
      <c r="AJ1608" s="140"/>
      <c r="AK1608" s="140"/>
      <c r="AL1608" s="140"/>
      <c r="AM1608" s="140"/>
      <c r="AN1608" s="140"/>
      <c r="AO1608" s="140"/>
      <c r="AP1608" s="140"/>
      <c r="AQ1608" s="140"/>
      <c r="AR1608" s="140"/>
      <c r="AS1608" s="140"/>
      <c r="AT1608" s="140"/>
      <c r="AU1608" s="140"/>
      <c r="AV1608" s="140"/>
      <c r="AW1608" s="140"/>
      <c r="AX1608" s="140"/>
      <c r="AY1608" s="140"/>
      <c r="AZ1608" s="140"/>
      <c r="BA1608" s="140"/>
      <c r="BB1608" s="140"/>
      <c r="BC1608" s="140"/>
      <c r="BD1608" s="140"/>
      <c r="BE1608" s="140"/>
    </row>
    <row r="1609" spans="1:57" outlineLevel="1" x14ac:dyDescent="0.2">
      <c r="A1609" s="234">
        <f>'Faults data'!A1609</f>
        <v>1592</v>
      </c>
      <c r="B1609" s="320">
        <f>'Faults data'!B1609</f>
        <v>0</v>
      </c>
      <c r="C1609" s="223">
        <f>IFERROR(MATCH('Faults data'!F1609,Lists!$C$11:$C$14,0),0)</f>
        <v>0</v>
      </c>
      <c r="D1609" s="216">
        <f>VALUE('Faults data'!I1609)</f>
        <v>0</v>
      </c>
      <c r="E1609" s="224">
        <f t="shared" si="201"/>
        <v>0</v>
      </c>
      <c r="F1609" s="224">
        <f>'Faults data'!M1609</f>
        <v>0</v>
      </c>
      <c r="G1609" s="224" t="str">
        <f>IF('Faults data'!N1609=$G$17,$G$17,".")</f>
        <v>.</v>
      </c>
      <c r="H1609" s="224" t="str">
        <f>IF(ISNUMBER('Faults data'!L1609),'Faults data'!L1609,".")</f>
        <v>.</v>
      </c>
      <c r="I1609" s="224">
        <f>IF('Faults data'!S1609=Lists!$F$11,0,1)</f>
        <v>1</v>
      </c>
      <c r="J1609" s="240" t="str">
        <f t="shared" si="196"/>
        <v>.</v>
      </c>
      <c r="K1609" s="241"/>
      <c r="L1609" s="230" t="str">
        <f t="shared" si="197"/>
        <v>.</v>
      </c>
      <c r="M1609" s="231" t="str">
        <f t="shared" si="198"/>
        <v>.</v>
      </c>
      <c r="N1609" s="231" t="str">
        <f t="shared" si="199"/>
        <v>.</v>
      </c>
      <c r="O1609" s="231" t="str">
        <f t="shared" si="200"/>
        <v>.</v>
      </c>
      <c r="P1609" s="232" t="str">
        <f t="shared" si="202"/>
        <v>.</v>
      </c>
      <c r="Q1609" s="233" t="str">
        <f t="shared" si="203"/>
        <v>.</v>
      </c>
      <c r="R1609" s="140"/>
      <c r="S1609" s="140"/>
      <c r="T1609" s="140"/>
      <c r="U1609" s="140"/>
      <c r="V1609" s="140"/>
      <c r="W1609" s="140"/>
      <c r="X1609" s="140"/>
      <c r="Y1609" s="140"/>
      <c r="Z1609" s="140"/>
      <c r="AA1609" s="140"/>
      <c r="AB1609" s="140"/>
      <c r="AC1609" s="140"/>
      <c r="AD1609" s="140"/>
      <c r="AE1609" s="140"/>
      <c r="AF1609" s="140"/>
      <c r="AG1609" s="140"/>
      <c r="AH1609" s="140"/>
      <c r="AI1609" s="140"/>
      <c r="AJ1609" s="140"/>
      <c r="AK1609" s="140"/>
      <c r="AL1609" s="140"/>
      <c r="AM1609" s="140"/>
      <c r="AN1609" s="140"/>
      <c r="AO1609" s="140"/>
      <c r="AP1609" s="140"/>
      <c r="AQ1609" s="140"/>
      <c r="AR1609" s="140"/>
      <c r="AS1609" s="140"/>
      <c r="AT1609" s="140"/>
      <c r="AU1609" s="140"/>
      <c r="AV1609" s="140"/>
      <c r="AW1609" s="140"/>
      <c r="AX1609" s="140"/>
      <c r="AY1609" s="140"/>
      <c r="AZ1609" s="140"/>
      <c r="BA1609" s="140"/>
      <c r="BB1609" s="140"/>
      <c r="BC1609" s="140"/>
      <c r="BD1609" s="140"/>
      <c r="BE1609" s="140"/>
    </row>
    <row r="1610" spans="1:57" outlineLevel="1" x14ac:dyDescent="0.2">
      <c r="A1610" s="234">
        <f>'Faults data'!A1610</f>
        <v>1593</v>
      </c>
      <c r="B1610" s="320">
        <f>'Faults data'!B1610</f>
        <v>0</v>
      </c>
      <c r="C1610" s="223">
        <f>IFERROR(MATCH('Faults data'!F1610,Lists!$C$11:$C$14,0),0)</f>
        <v>0</v>
      </c>
      <c r="D1610" s="216">
        <f>VALUE('Faults data'!I1610)</f>
        <v>0</v>
      </c>
      <c r="E1610" s="224">
        <f t="shared" si="201"/>
        <v>0</v>
      </c>
      <c r="F1610" s="224">
        <f>'Faults data'!M1610</f>
        <v>0</v>
      </c>
      <c r="G1610" s="224" t="str">
        <f>IF('Faults data'!N1610=$G$17,$G$17,".")</f>
        <v>.</v>
      </c>
      <c r="H1610" s="224" t="str">
        <f>IF(ISNUMBER('Faults data'!L1610),'Faults data'!L1610,".")</f>
        <v>.</v>
      </c>
      <c r="I1610" s="224">
        <f>IF('Faults data'!S1610=Lists!$F$11,0,1)</f>
        <v>1</v>
      </c>
      <c r="J1610" s="240" t="str">
        <f t="shared" si="196"/>
        <v>.</v>
      </c>
      <c r="K1610" s="241"/>
      <c r="L1610" s="230" t="str">
        <f t="shared" si="197"/>
        <v>.</v>
      </c>
      <c r="M1610" s="231" t="str">
        <f t="shared" si="198"/>
        <v>.</v>
      </c>
      <c r="N1610" s="231" t="str">
        <f t="shared" si="199"/>
        <v>.</v>
      </c>
      <c r="O1610" s="231" t="str">
        <f t="shared" si="200"/>
        <v>.</v>
      </c>
      <c r="P1610" s="232" t="str">
        <f t="shared" si="202"/>
        <v>.</v>
      </c>
      <c r="Q1610" s="233" t="str">
        <f t="shared" si="203"/>
        <v>.</v>
      </c>
      <c r="R1610" s="140"/>
      <c r="S1610" s="140"/>
      <c r="T1610" s="140"/>
      <c r="U1610" s="140"/>
      <c r="V1610" s="140"/>
      <c r="W1610" s="140"/>
      <c r="X1610" s="140"/>
      <c r="Y1610" s="140"/>
      <c r="Z1610" s="140"/>
      <c r="AA1610" s="140"/>
      <c r="AB1610" s="140"/>
      <c r="AC1610" s="140"/>
      <c r="AD1610" s="140"/>
      <c r="AE1610" s="140"/>
      <c r="AF1610" s="140"/>
      <c r="AG1610" s="140"/>
      <c r="AH1610" s="140"/>
      <c r="AI1610" s="140"/>
      <c r="AJ1610" s="140"/>
      <c r="AK1610" s="140"/>
      <c r="AL1610" s="140"/>
      <c r="AM1610" s="140"/>
      <c r="AN1610" s="140"/>
      <c r="AO1610" s="140"/>
      <c r="AP1610" s="140"/>
      <c r="AQ1610" s="140"/>
      <c r="AR1610" s="140"/>
      <c r="AS1610" s="140"/>
      <c r="AT1610" s="140"/>
      <c r="AU1610" s="140"/>
      <c r="AV1610" s="140"/>
      <c r="AW1610" s="140"/>
      <c r="AX1610" s="140"/>
      <c r="AY1610" s="140"/>
      <c r="AZ1610" s="140"/>
      <c r="BA1610" s="140"/>
      <c r="BB1610" s="140"/>
      <c r="BC1610" s="140"/>
      <c r="BD1610" s="140"/>
      <c r="BE1610" s="140"/>
    </row>
    <row r="1611" spans="1:57" outlineLevel="1" x14ac:dyDescent="0.2">
      <c r="A1611" s="234">
        <f>'Faults data'!A1611</f>
        <v>1594</v>
      </c>
      <c r="B1611" s="320">
        <f>'Faults data'!B1611</f>
        <v>0</v>
      </c>
      <c r="C1611" s="223">
        <f>IFERROR(MATCH('Faults data'!F1611,Lists!$C$11:$C$14,0),0)</f>
        <v>0</v>
      </c>
      <c r="D1611" s="216">
        <f>VALUE('Faults data'!I1611)</f>
        <v>0</v>
      </c>
      <c r="E1611" s="224">
        <f t="shared" si="201"/>
        <v>0</v>
      </c>
      <c r="F1611" s="224">
        <f>'Faults data'!M1611</f>
        <v>0</v>
      </c>
      <c r="G1611" s="224" t="str">
        <f>IF('Faults data'!N1611=$G$17,$G$17,".")</f>
        <v>.</v>
      </c>
      <c r="H1611" s="224" t="str">
        <f>IF(ISNUMBER('Faults data'!L1611),'Faults data'!L1611,".")</f>
        <v>.</v>
      </c>
      <c r="I1611" s="224">
        <f>IF('Faults data'!S1611=Lists!$F$11,0,1)</f>
        <v>1</v>
      </c>
      <c r="J1611" s="240" t="str">
        <f t="shared" si="196"/>
        <v>.</v>
      </c>
      <c r="K1611" s="241"/>
      <c r="L1611" s="230" t="str">
        <f t="shared" si="197"/>
        <v>.</v>
      </c>
      <c r="M1611" s="231" t="str">
        <f t="shared" si="198"/>
        <v>.</v>
      </c>
      <c r="N1611" s="231" t="str">
        <f t="shared" si="199"/>
        <v>.</v>
      </c>
      <c r="O1611" s="231" t="str">
        <f t="shared" si="200"/>
        <v>.</v>
      </c>
      <c r="P1611" s="232" t="str">
        <f t="shared" si="202"/>
        <v>.</v>
      </c>
      <c r="Q1611" s="233" t="str">
        <f t="shared" si="203"/>
        <v>.</v>
      </c>
      <c r="R1611" s="140"/>
      <c r="S1611" s="140"/>
      <c r="T1611" s="140"/>
      <c r="U1611" s="140"/>
      <c r="V1611" s="140"/>
      <c r="W1611" s="140"/>
      <c r="X1611" s="140"/>
      <c r="Y1611" s="140"/>
      <c r="Z1611" s="140"/>
      <c r="AA1611" s="140"/>
      <c r="AB1611" s="140"/>
      <c r="AC1611" s="140"/>
      <c r="AD1611" s="140"/>
      <c r="AE1611" s="140"/>
      <c r="AF1611" s="140"/>
      <c r="AG1611" s="140"/>
      <c r="AH1611" s="140"/>
      <c r="AI1611" s="140"/>
      <c r="AJ1611" s="140"/>
      <c r="AK1611" s="140"/>
      <c r="AL1611" s="140"/>
      <c r="AM1611" s="140"/>
      <c r="AN1611" s="140"/>
      <c r="AO1611" s="140"/>
      <c r="AP1611" s="140"/>
      <c r="AQ1611" s="140"/>
      <c r="AR1611" s="140"/>
      <c r="AS1611" s="140"/>
      <c r="AT1611" s="140"/>
      <c r="AU1611" s="140"/>
      <c r="AV1611" s="140"/>
      <c r="AW1611" s="140"/>
      <c r="AX1611" s="140"/>
      <c r="AY1611" s="140"/>
      <c r="AZ1611" s="140"/>
      <c r="BA1611" s="140"/>
      <c r="BB1611" s="140"/>
      <c r="BC1611" s="140"/>
      <c r="BD1611" s="140"/>
      <c r="BE1611" s="140"/>
    </row>
    <row r="1612" spans="1:57" outlineLevel="1" x14ac:dyDescent="0.2">
      <c r="A1612" s="234">
        <f>'Faults data'!A1612</f>
        <v>1595</v>
      </c>
      <c r="B1612" s="320">
        <f>'Faults data'!B1612</f>
        <v>0</v>
      </c>
      <c r="C1612" s="223">
        <f>IFERROR(MATCH('Faults data'!F1612,Lists!$C$11:$C$14,0),0)</f>
        <v>0</v>
      </c>
      <c r="D1612" s="216">
        <f>VALUE('Faults data'!I1612)</f>
        <v>0</v>
      </c>
      <c r="E1612" s="224">
        <f t="shared" si="201"/>
        <v>0</v>
      </c>
      <c r="F1612" s="224">
        <f>'Faults data'!M1612</f>
        <v>0</v>
      </c>
      <c r="G1612" s="224" t="str">
        <f>IF('Faults data'!N1612=$G$17,$G$17,".")</f>
        <v>.</v>
      </c>
      <c r="H1612" s="224" t="str">
        <f>IF(ISNUMBER('Faults data'!L1612),'Faults data'!L1612,".")</f>
        <v>.</v>
      </c>
      <c r="I1612" s="224">
        <f>IF('Faults data'!S1612=Lists!$F$11,0,1)</f>
        <v>1</v>
      </c>
      <c r="J1612" s="240" t="str">
        <f t="shared" si="196"/>
        <v>.</v>
      </c>
      <c r="K1612" s="241"/>
      <c r="L1612" s="230" t="str">
        <f t="shared" si="197"/>
        <v>.</v>
      </c>
      <c r="M1612" s="231" t="str">
        <f t="shared" si="198"/>
        <v>.</v>
      </c>
      <c r="N1612" s="231" t="str">
        <f t="shared" si="199"/>
        <v>.</v>
      </c>
      <c r="O1612" s="231" t="str">
        <f t="shared" si="200"/>
        <v>.</v>
      </c>
      <c r="P1612" s="232" t="str">
        <f t="shared" si="202"/>
        <v>.</v>
      </c>
      <c r="Q1612" s="233" t="str">
        <f t="shared" si="203"/>
        <v>.</v>
      </c>
      <c r="R1612" s="140"/>
      <c r="S1612" s="140"/>
      <c r="T1612" s="140"/>
      <c r="U1612" s="140"/>
      <c r="V1612" s="140"/>
      <c r="W1612" s="140"/>
      <c r="X1612" s="140"/>
      <c r="Y1612" s="140"/>
      <c r="Z1612" s="140"/>
      <c r="AA1612" s="140"/>
      <c r="AB1612" s="140"/>
      <c r="AC1612" s="140"/>
      <c r="AD1612" s="140"/>
      <c r="AE1612" s="140"/>
      <c r="AF1612" s="140"/>
      <c r="AG1612" s="140"/>
      <c r="AH1612" s="140"/>
      <c r="AI1612" s="140"/>
      <c r="AJ1612" s="140"/>
      <c r="AK1612" s="140"/>
      <c r="AL1612" s="140"/>
      <c r="AM1612" s="140"/>
      <c r="AN1612" s="140"/>
      <c r="AO1612" s="140"/>
      <c r="AP1612" s="140"/>
      <c r="AQ1612" s="140"/>
      <c r="AR1612" s="140"/>
      <c r="AS1612" s="140"/>
      <c r="AT1612" s="140"/>
      <c r="AU1612" s="140"/>
      <c r="AV1612" s="140"/>
      <c r="AW1612" s="140"/>
      <c r="AX1612" s="140"/>
      <c r="AY1612" s="140"/>
      <c r="AZ1612" s="140"/>
      <c r="BA1612" s="140"/>
      <c r="BB1612" s="140"/>
      <c r="BC1612" s="140"/>
      <c r="BD1612" s="140"/>
      <c r="BE1612" s="140"/>
    </row>
    <row r="1613" spans="1:57" outlineLevel="1" x14ac:dyDescent="0.2">
      <c r="A1613" s="234">
        <f>'Faults data'!A1613</f>
        <v>1596</v>
      </c>
      <c r="B1613" s="320">
        <f>'Faults data'!B1613</f>
        <v>0</v>
      </c>
      <c r="C1613" s="223">
        <f>IFERROR(MATCH('Faults data'!F1613,Lists!$C$11:$C$14,0),0)</f>
        <v>0</v>
      </c>
      <c r="D1613" s="216">
        <f>VALUE('Faults data'!I1613)</f>
        <v>0</v>
      </c>
      <c r="E1613" s="224">
        <f t="shared" si="201"/>
        <v>0</v>
      </c>
      <c r="F1613" s="224">
        <f>'Faults data'!M1613</f>
        <v>0</v>
      </c>
      <c r="G1613" s="224" t="str">
        <f>IF('Faults data'!N1613=$G$17,$G$17,".")</f>
        <v>.</v>
      </c>
      <c r="H1613" s="224" t="str">
        <f>IF(ISNUMBER('Faults data'!L1613),'Faults data'!L1613,".")</f>
        <v>.</v>
      </c>
      <c r="I1613" s="224">
        <f>IF('Faults data'!S1613=Lists!$F$11,0,1)</f>
        <v>1</v>
      </c>
      <c r="J1613" s="240" t="str">
        <f t="shared" ref="J1613:J1675" si="204">IF(OR(C1613&gt;0,E1613=0,H1613="."),".",H1613)</f>
        <v>.</v>
      </c>
      <c r="K1613" s="241"/>
      <c r="L1613" s="230" t="str">
        <f t="shared" ref="L1613:L1675" si="205">IF(L$16=$F1613,$J1613,".")</f>
        <v>.</v>
      </c>
      <c r="M1613" s="231" t="str">
        <f t="shared" ref="M1613:M1675" si="206">IF(AND(L1613&gt;0,$G1613=M$17),L1613,".")</f>
        <v>.</v>
      </c>
      <c r="N1613" s="231" t="str">
        <f t="shared" ref="N1613:N1675" si="207">IF(N$16=$F1613,$J1613,".")</f>
        <v>.</v>
      </c>
      <c r="O1613" s="231" t="str">
        <f t="shared" si="200"/>
        <v>.</v>
      </c>
      <c r="P1613" s="232" t="str">
        <f t="shared" si="202"/>
        <v>.</v>
      </c>
      <c r="Q1613" s="233" t="str">
        <f t="shared" si="203"/>
        <v>.</v>
      </c>
      <c r="R1613" s="140"/>
      <c r="S1613" s="140"/>
      <c r="T1613" s="140"/>
      <c r="U1613" s="140"/>
      <c r="V1613" s="140"/>
      <c r="W1613" s="140"/>
      <c r="X1613" s="140"/>
      <c r="Y1613" s="140"/>
      <c r="Z1613" s="140"/>
      <c r="AA1613" s="140"/>
      <c r="AB1613" s="140"/>
      <c r="AC1613" s="140"/>
      <c r="AD1613" s="140"/>
      <c r="AE1613" s="140"/>
      <c r="AF1613" s="140"/>
      <c r="AG1613" s="140"/>
      <c r="AH1613" s="140"/>
      <c r="AI1613" s="140"/>
      <c r="AJ1613" s="140"/>
      <c r="AK1613" s="140"/>
      <c r="AL1613" s="140"/>
      <c r="AM1613" s="140"/>
      <c r="AN1613" s="140"/>
      <c r="AO1613" s="140"/>
      <c r="AP1613" s="140"/>
      <c r="AQ1613" s="140"/>
      <c r="AR1613" s="140"/>
      <c r="AS1613" s="140"/>
      <c r="AT1613" s="140"/>
      <c r="AU1613" s="140"/>
      <c r="AV1613" s="140"/>
      <c r="AW1613" s="140"/>
      <c r="AX1613" s="140"/>
      <c r="AY1613" s="140"/>
      <c r="AZ1613" s="140"/>
      <c r="BA1613" s="140"/>
      <c r="BB1613" s="140"/>
      <c r="BC1613" s="140"/>
      <c r="BD1613" s="140"/>
      <c r="BE1613" s="140"/>
    </row>
    <row r="1614" spans="1:57" outlineLevel="1" x14ac:dyDescent="0.2">
      <c r="A1614" s="234">
        <f>'Faults data'!A1614</f>
        <v>1597</v>
      </c>
      <c r="B1614" s="320">
        <f>'Faults data'!B1614</f>
        <v>0</v>
      </c>
      <c r="C1614" s="223">
        <f>IFERROR(MATCH('Faults data'!F1614,Lists!$C$11:$C$14,0),0)</f>
        <v>0</v>
      </c>
      <c r="D1614" s="216">
        <f>VALUE('Faults data'!I1614)</f>
        <v>0</v>
      </c>
      <c r="E1614" s="224">
        <f t="shared" si="201"/>
        <v>0</v>
      </c>
      <c r="F1614" s="224">
        <f>'Faults data'!M1614</f>
        <v>0</v>
      </c>
      <c r="G1614" s="224" t="str">
        <f>IF('Faults data'!N1614=$G$17,$G$17,".")</f>
        <v>.</v>
      </c>
      <c r="H1614" s="224" t="str">
        <f>IF(ISNUMBER('Faults data'!L1614),'Faults data'!L1614,".")</f>
        <v>.</v>
      </c>
      <c r="I1614" s="224">
        <f>IF('Faults data'!S1614=Lists!$F$11,0,1)</f>
        <v>1</v>
      </c>
      <c r="J1614" s="240" t="str">
        <f t="shared" si="204"/>
        <v>.</v>
      </c>
      <c r="K1614" s="241"/>
      <c r="L1614" s="230" t="str">
        <f t="shared" si="205"/>
        <v>.</v>
      </c>
      <c r="M1614" s="231" t="str">
        <f t="shared" si="206"/>
        <v>.</v>
      </c>
      <c r="N1614" s="231" t="str">
        <f t="shared" si="207"/>
        <v>.</v>
      </c>
      <c r="O1614" s="231" t="str">
        <f t="shared" ref="O1614:O1676" si="208">IF(AND(N1614&gt;=0,$G1614=O$17),N1614,".")</f>
        <v>.</v>
      </c>
      <c r="P1614" s="232" t="str">
        <f t="shared" si="202"/>
        <v>.</v>
      </c>
      <c r="Q1614" s="233" t="str">
        <f t="shared" si="203"/>
        <v>.</v>
      </c>
      <c r="R1614" s="140"/>
      <c r="S1614" s="140"/>
      <c r="T1614" s="140"/>
      <c r="U1614" s="140"/>
      <c r="V1614" s="140"/>
      <c r="W1614" s="140"/>
      <c r="X1614" s="140"/>
      <c r="Y1614" s="140"/>
      <c r="Z1614" s="140"/>
      <c r="AA1614" s="140"/>
      <c r="AB1614" s="140"/>
      <c r="AC1614" s="140"/>
      <c r="AD1614" s="140"/>
      <c r="AE1614" s="140"/>
      <c r="AF1614" s="140"/>
      <c r="AG1614" s="140"/>
      <c r="AH1614" s="140"/>
      <c r="AI1614" s="140"/>
      <c r="AJ1614" s="140"/>
      <c r="AK1614" s="140"/>
      <c r="AL1614" s="140"/>
      <c r="AM1614" s="140"/>
      <c r="AN1614" s="140"/>
      <c r="AO1614" s="140"/>
      <c r="AP1614" s="140"/>
      <c r="AQ1614" s="140"/>
      <c r="AR1614" s="140"/>
      <c r="AS1614" s="140"/>
      <c r="AT1614" s="140"/>
      <c r="AU1614" s="140"/>
      <c r="AV1614" s="140"/>
      <c r="AW1614" s="140"/>
      <c r="AX1614" s="140"/>
      <c r="AY1614" s="140"/>
      <c r="AZ1614" s="140"/>
      <c r="BA1614" s="140"/>
      <c r="BB1614" s="140"/>
      <c r="BC1614" s="140"/>
      <c r="BD1614" s="140"/>
      <c r="BE1614" s="140"/>
    </row>
    <row r="1615" spans="1:57" outlineLevel="1" x14ac:dyDescent="0.2">
      <c r="A1615" s="234">
        <f>'Faults data'!A1615</f>
        <v>1598</v>
      </c>
      <c r="B1615" s="320">
        <f>'Faults data'!B1615</f>
        <v>0</v>
      </c>
      <c r="C1615" s="223">
        <f>IFERROR(MATCH('Faults data'!F1615,Lists!$C$11:$C$14,0),0)</f>
        <v>0</v>
      </c>
      <c r="D1615" s="216">
        <f>VALUE('Faults data'!I1615)</f>
        <v>0</v>
      </c>
      <c r="E1615" s="224">
        <f t="shared" ref="E1615:E1677" si="209">IFERROR(IF(OR(D1615&lt;$C$9,D1615&gt;$C$10),0,1),0)</f>
        <v>0</v>
      </c>
      <c r="F1615" s="224">
        <f>'Faults data'!M1615</f>
        <v>0</v>
      </c>
      <c r="G1615" s="224" t="str">
        <f>IF('Faults data'!N1615=$G$17,$G$17,".")</f>
        <v>.</v>
      </c>
      <c r="H1615" s="224" t="str">
        <f>IF(ISNUMBER('Faults data'!L1615),'Faults data'!L1615,".")</f>
        <v>.</v>
      </c>
      <c r="I1615" s="224">
        <f>IF('Faults data'!S1615=Lists!$F$11,0,1)</f>
        <v>1</v>
      </c>
      <c r="J1615" s="240" t="str">
        <f t="shared" si="204"/>
        <v>.</v>
      </c>
      <c r="K1615" s="241"/>
      <c r="L1615" s="230" t="str">
        <f t="shared" si="205"/>
        <v>.</v>
      </c>
      <c r="M1615" s="231" t="str">
        <f t="shared" si="206"/>
        <v>.</v>
      </c>
      <c r="N1615" s="231" t="str">
        <f t="shared" si="207"/>
        <v>.</v>
      </c>
      <c r="O1615" s="231" t="str">
        <f t="shared" si="208"/>
        <v>.</v>
      </c>
      <c r="P1615" s="232" t="str">
        <f t="shared" si="202"/>
        <v>.</v>
      </c>
      <c r="Q1615" s="233" t="str">
        <f t="shared" si="203"/>
        <v>.</v>
      </c>
      <c r="R1615" s="140"/>
      <c r="S1615" s="140"/>
      <c r="T1615" s="140"/>
      <c r="U1615" s="140"/>
      <c r="V1615" s="140"/>
      <c r="W1615" s="140"/>
      <c r="X1615" s="140"/>
      <c r="Y1615" s="140"/>
      <c r="Z1615" s="140"/>
      <c r="AA1615" s="140"/>
      <c r="AB1615" s="140"/>
      <c r="AC1615" s="140"/>
      <c r="AD1615" s="140"/>
      <c r="AE1615" s="140"/>
      <c r="AF1615" s="140"/>
      <c r="AG1615" s="140"/>
      <c r="AH1615" s="140"/>
      <c r="AI1615" s="140"/>
      <c r="AJ1615" s="140"/>
      <c r="AK1615" s="140"/>
      <c r="AL1615" s="140"/>
      <c r="AM1615" s="140"/>
      <c r="AN1615" s="140"/>
      <c r="AO1615" s="140"/>
      <c r="AP1615" s="140"/>
      <c r="AQ1615" s="140"/>
      <c r="AR1615" s="140"/>
      <c r="AS1615" s="140"/>
      <c r="AT1615" s="140"/>
      <c r="AU1615" s="140"/>
      <c r="AV1615" s="140"/>
      <c r="AW1615" s="140"/>
      <c r="AX1615" s="140"/>
      <c r="AY1615" s="140"/>
      <c r="AZ1615" s="140"/>
      <c r="BA1615" s="140"/>
      <c r="BB1615" s="140"/>
      <c r="BC1615" s="140"/>
      <c r="BD1615" s="140"/>
      <c r="BE1615" s="140"/>
    </row>
    <row r="1616" spans="1:57" outlineLevel="1" x14ac:dyDescent="0.2">
      <c r="A1616" s="234">
        <f>'Faults data'!A1616</f>
        <v>1599</v>
      </c>
      <c r="B1616" s="320">
        <f>'Faults data'!B1616</f>
        <v>0</v>
      </c>
      <c r="C1616" s="223">
        <f>IFERROR(MATCH('Faults data'!F1616,Lists!$C$11:$C$14,0),0)</f>
        <v>0</v>
      </c>
      <c r="D1616" s="216">
        <f>VALUE('Faults data'!I1616)</f>
        <v>0</v>
      </c>
      <c r="E1616" s="224">
        <f t="shared" si="209"/>
        <v>0</v>
      </c>
      <c r="F1616" s="224">
        <f>'Faults data'!M1616</f>
        <v>0</v>
      </c>
      <c r="G1616" s="224" t="str">
        <f>IF('Faults data'!N1616=$G$17,$G$17,".")</f>
        <v>.</v>
      </c>
      <c r="H1616" s="224" t="str">
        <f>IF(ISNUMBER('Faults data'!L1616),'Faults data'!L1616,".")</f>
        <v>.</v>
      </c>
      <c r="I1616" s="224">
        <f>IF('Faults data'!S1616=Lists!$F$11,0,1)</f>
        <v>1</v>
      </c>
      <c r="J1616" s="240" t="str">
        <f t="shared" si="204"/>
        <v>.</v>
      </c>
      <c r="K1616" s="241"/>
      <c r="L1616" s="230" t="str">
        <f t="shared" si="205"/>
        <v>.</v>
      </c>
      <c r="M1616" s="231" t="str">
        <f t="shared" si="206"/>
        <v>.</v>
      </c>
      <c r="N1616" s="231" t="str">
        <f t="shared" si="207"/>
        <v>.</v>
      </c>
      <c r="O1616" s="231" t="str">
        <f t="shared" si="208"/>
        <v>.</v>
      </c>
      <c r="P1616" s="232" t="str">
        <f t="shared" si="202"/>
        <v>.</v>
      </c>
      <c r="Q1616" s="233" t="str">
        <f t="shared" si="203"/>
        <v>.</v>
      </c>
      <c r="R1616" s="140"/>
      <c r="S1616" s="140"/>
      <c r="T1616" s="140"/>
      <c r="U1616" s="140"/>
      <c r="V1616" s="140"/>
      <c r="W1616" s="140"/>
      <c r="X1616" s="140"/>
      <c r="Y1616" s="140"/>
      <c r="Z1616" s="140"/>
      <c r="AA1616" s="140"/>
      <c r="AB1616" s="140"/>
      <c r="AC1616" s="140"/>
      <c r="AD1616" s="140"/>
      <c r="AE1616" s="140"/>
      <c r="AF1616" s="140"/>
      <c r="AG1616" s="140"/>
      <c r="AH1616" s="140"/>
      <c r="AI1616" s="140"/>
      <c r="AJ1616" s="140"/>
      <c r="AK1616" s="140"/>
      <c r="AL1616" s="140"/>
      <c r="AM1616" s="140"/>
      <c r="AN1616" s="140"/>
      <c r="AO1616" s="140"/>
      <c r="AP1616" s="140"/>
      <c r="AQ1616" s="140"/>
      <c r="AR1616" s="140"/>
      <c r="AS1616" s="140"/>
      <c r="AT1616" s="140"/>
      <c r="AU1616" s="140"/>
      <c r="AV1616" s="140"/>
      <c r="AW1616" s="140"/>
      <c r="AX1616" s="140"/>
      <c r="AY1616" s="140"/>
      <c r="AZ1616" s="140"/>
      <c r="BA1616" s="140"/>
      <c r="BB1616" s="140"/>
      <c r="BC1616" s="140"/>
      <c r="BD1616" s="140"/>
      <c r="BE1616" s="140"/>
    </row>
    <row r="1617" spans="1:57" outlineLevel="1" x14ac:dyDescent="0.2">
      <c r="A1617" s="234">
        <f>'Faults data'!A1617</f>
        <v>1600</v>
      </c>
      <c r="B1617" s="320">
        <f>'Faults data'!B1617</f>
        <v>0</v>
      </c>
      <c r="C1617" s="223">
        <f>IFERROR(MATCH('Faults data'!F1617,Lists!$C$11:$C$14,0),0)</f>
        <v>0</v>
      </c>
      <c r="D1617" s="216">
        <f>VALUE('Faults data'!I1617)</f>
        <v>0</v>
      </c>
      <c r="E1617" s="224">
        <f t="shared" si="209"/>
        <v>0</v>
      </c>
      <c r="F1617" s="224">
        <f>'Faults data'!M1617</f>
        <v>0</v>
      </c>
      <c r="G1617" s="224" t="str">
        <f>IF('Faults data'!N1617=$G$17,$G$17,".")</f>
        <v>.</v>
      </c>
      <c r="H1617" s="224" t="str">
        <f>IF(ISNUMBER('Faults data'!L1617),'Faults data'!L1617,".")</f>
        <v>.</v>
      </c>
      <c r="I1617" s="224">
        <f>IF('Faults data'!S1617=Lists!$F$11,0,1)</f>
        <v>1</v>
      </c>
      <c r="J1617" s="240" t="str">
        <f t="shared" si="204"/>
        <v>.</v>
      </c>
      <c r="K1617" s="241"/>
      <c r="L1617" s="230" t="str">
        <f t="shared" si="205"/>
        <v>.</v>
      </c>
      <c r="M1617" s="231" t="str">
        <f t="shared" si="206"/>
        <v>.</v>
      </c>
      <c r="N1617" s="231" t="str">
        <f t="shared" si="207"/>
        <v>.</v>
      </c>
      <c r="O1617" s="231" t="str">
        <f t="shared" si="208"/>
        <v>.</v>
      </c>
      <c r="P1617" s="232" t="str">
        <f t="shared" si="202"/>
        <v>.</v>
      </c>
      <c r="Q1617" s="233" t="str">
        <f t="shared" si="203"/>
        <v>.</v>
      </c>
      <c r="R1617" s="140"/>
      <c r="S1617" s="140"/>
      <c r="T1617" s="140"/>
      <c r="U1617" s="140"/>
      <c r="V1617" s="140"/>
      <c r="W1617" s="140"/>
      <c r="X1617" s="140"/>
      <c r="Y1617" s="140"/>
      <c r="Z1617" s="140"/>
      <c r="AA1617" s="140"/>
      <c r="AB1617" s="140"/>
      <c r="AC1617" s="140"/>
      <c r="AD1617" s="140"/>
      <c r="AE1617" s="140"/>
      <c r="AF1617" s="140"/>
      <c r="AG1617" s="140"/>
      <c r="AH1617" s="140"/>
      <c r="AI1617" s="140"/>
      <c r="AJ1617" s="140"/>
      <c r="AK1617" s="140"/>
      <c r="AL1617" s="140"/>
      <c r="AM1617" s="140"/>
      <c r="AN1617" s="140"/>
      <c r="AO1617" s="140"/>
      <c r="AP1617" s="140"/>
      <c r="AQ1617" s="140"/>
      <c r="AR1617" s="140"/>
      <c r="AS1617" s="140"/>
      <c r="AT1617" s="140"/>
      <c r="AU1617" s="140"/>
      <c r="AV1617" s="140"/>
      <c r="AW1617" s="140"/>
      <c r="AX1617" s="140"/>
      <c r="AY1617" s="140"/>
      <c r="AZ1617" s="140"/>
      <c r="BA1617" s="140"/>
      <c r="BB1617" s="140"/>
      <c r="BC1617" s="140"/>
      <c r="BD1617" s="140"/>
      <c r="BE1617" s="140"/>
    </row>
    <row r="1618" spans="1:57" outlineLevel="1" x14ac:dyDescent="0.2">
      <c r="A1618" s="234">
        <f>'Faults data'!A1618</f>
        <v>1601</v>
      </c>
      <c r="B1618" s="320">
        <f>'Faults data'!B1618</f>
        <v>0</v>
      </c>
      <c r="C1618" s="223">
        <f>IFERROR(MATCH('Faults data'!F1618,Lists!$C$11:$C$14,0),0)</f>
        <v>0</v>
      </c>
      <c r="D1618" s="216">
        <f>VALUE('Faults data'!I1618)</f>
        <v>0</v>
      </c>
      <c r="E1618" s="224">
        <f t="shared" si="209"/>
        <v>0</v>
      </c>
      <c r="F1618" s="224">
        <f>'Faults data'!M1618</f>
        <v>0</v>
      </c>
      <c r="G1618" s="224" t="str">
        <f>IF('Faults data'!N1618=$G$17,$G$17,".")</f>
        <v>.</v>
      </c>
      <c r="H1618" s="224" t="str">
        <f>IF(ISNUMBER('Faults data'!L1618),'Faults data'!L1618,".")</f>
        <v>.</v>
      </c>
      <c r="I1618" s="224">
        <f>IF('Faults data'!S1618=Lists!$F$11,0,1)</f>
        <v>1</v>
      </c>
      <c r="J1618" s="240" t="str">
        <f t="shared" si="204"/>
        <v>.</v>
      </c>
      <c r="K1618" s="241"/>
      <c r="L1618" s="230" t="str">
        <f t="shared" si="205"/>
        <v>.</v>
      </c>
      <c r="M1618" s="231" t="str">
        <f t="shared" si="206"/>
        <v>.</v>
      </c>
      <c r="N1618" s="231" t="str">
        <f t="shared" si="207"/>
        <v>.</v>
      </c>
      <c r="O1618" s="231" t="str">
        <f t="shared" si="208"/>
        <v>.</v>
      </c>
      <c r="P1618" s="232" t="str">
        <f t="shared" si="202"/>
        <v>.</v>
      </c>
      <c r="Q1618" s="233" t="str">
        <f t="shared" si="203"/>
        <v>.</v>
      </c>
      <c r="R1618" s="140"/>
      <c r="S1618" s="140"/>
      <c r="T1618" s="140"/>
      <c r="U1618" s="140"/>
      <c r="V1618" s="140"/>
      <c r="W1618" s="140"/>
      <c r="X1618" s="140"/>
      <c r="Y1618" s="140"/>
      <c r="Z1618" s="140"/>
      <c r="AA1618" s="140"/>
      <c r="AB1618" s="140"/>
      <c r="AC1618" s="140"/>
      <c r="AD1618" s="140"/>
      <c r="AE1618" s="140"/>
      <c r="AF1618" s="140"/>
      <c r="AG1618" s="140"/>
      <c r="AH1618" s="140"/>
      <c r="AI1618" s="140"/>
      <c r="AJ1618" s="140"/>
      <c r="AK1618" s="140"/>
      <c r="AL1618" s="140"/>
      <c r="AM1618" s="140"/>
      <c r="AN1618" s="140"/>
      <c r="AO1618" s="140"/>
      <c r="AP1618" s="140"/>
      <c r="AQ1618" s="140"/>
      <c r="AR1618" s="140"/>
      <c r="AS1618" s="140"/>
      <c r="AT1618" s="140"/>
      <c r="AU1618" s="140"/>
      <c r="AV1618" s="140"/>
      <c r="AW1618" s="140"/>
      <c r="AX1618" s="140"/>
      <c r="AY1618" s="140"/>
      <c r="AZ1618" s="140"/>
      <c r="BA1618" s="140"/>
      <c r="BB1618" s="140"/>
      <c r="BC1618" s="140"/>
      <c r="BD1618" s="140"/>
      <c r="BE1618" s="140"/>
    </row>
    <row r="1619" spans="1:57" outlineLevel="1" x14ac:dyDescent="0.2">
      <c r="A1619" s="234">
        <f>'Faults data'!A1619</f>
        <v>1602</v>
      </c>
      <c r="B1619" s="320">
        <f>'Faults data'!B1619</f>
        <v>0</v>
      </c>
      <c r="C1619" s="223">
        <f>IFERROR(MATCH('Faults data'!F1619,Lists!$C$11:$C$14,0),0)</f>
        <v>0</v>
      </c>
      <c r="D1619" s="216">
        <f>VALUE('Faults data'!I1619)</f>
        <v>0</v>
      </c>
      <c r="E1619" s="224">
        <f t="shared" si="209"/>
        <v>0</v>
      </c>
      <c r="F1619" s="224">
        <f>'Faults data'!M1619</f>
        <v>0</v>
      </c>
      <c r="G1619" s="224" t="str">
        <f>IF('Faults data'!N1619=$G$17,$G$17,".")</f>
        <v>.</v>
      </c>
      <c r="H1619" s="224" t="str">
        <f>IF(ISNUMBER('Faults data'!L1619),'Faults data'!L1619,".")</f>
        <v>.</v>
      </c>
      <c r="I1619" s="224">
        <f>IF('Faults data'!S1619=Lists!$F$11,0,1)</f>
        <v>1</v>
      </c>
      <c r="J1619" s="240" t="str">
        <f t="shared" si="204"/>
        <v>.</v>
      </c>
      <c r="K1619" s="241"/>
      <c r="L1619" s="230" t="str">
        <f t="shared" si="205"/>
        <v>.</v>
      </c>
      <c r="M1619" s="231" t="str">
        <f t="shared" si="206"/>
        <v>.</v>
      </c>
      <c r="N1619" s="231" t="str">
        <f t="shared" si="207"/>
        <v>.</v>
      </c>
      <c r="O1619" s="231" t="str">
        <f t="shared" si="208"/>
        <v>.</v>
      </c>
      <c r="P1619" s="232" t="str">
        <f t="shared" si="202"/>
        <v>.</v>
      </c>
      <c r="Q1619" s="233" t="str">
        <f t="shared" si="203"/>
        <v>.</v>
      </c>
      <c r="R1619" s="140"/>
      <c r="S1619" s="140"/>
      <c r="T1619" s="140"/>
      <c r="U1619" s="140"/>
      <c r="V1619" s="140"/>
      <c r="W1619" s="140"/>
      <c r="X1619" s="140"/>
      <c r="Y1619" s="140"/>
      <c r="Z1619" s="140"/>
      <c r="AA1619" s="140"/>
      <c r="AB1619" s="140"/>
      <c r="AC1619" s="140"/>
      <c r="AD1619" s="140"/>
      <c r="AE1619" s="140"/>
      <c r="AF1619" s="140"/>
      <c r="AG1619" s="140"/>
      <c r="AH1619" s="140"/>
      <c r="AI1619" s="140"/>
      <c r="AJ1619" s="140"/>
      <c r="AK1619" s="140"/>
      <c r="AL1619" s="140"/>
      <c r="AM1619" s="140"/>
      <c r="AN1619" s="140"/>
      <c r="AO1619" s="140"/>
      <c r="AP1619" s="140"/>
      <c r="AQ1619" s="140"/>
      <c r="AR1619" s="140"/>
      <c r="AS1619" s="140"/>
      <c r="AT1619" s="140"/>
      <c r="AU1619" s="140"/>
      <c r="AV1619" s="140"/>
      <c r="AW1619" s="140"/>
      <c r="AX1619" s="140"/>
      <c r="AY1619" s="140"/>
      <c r="AZ1619" s="140"/>
      <c r="BA1619" s="140"/>
      <c r="BB1619" s="140"/>
      <c r="BC1619" s="140"/>
      <c r="BD1619" s="140"/>
      <c r="BE1619" s="140"/>
    </row>
    <row r="1620" spans="1:57" outlineLevel="1" x14ac:dyDescent="0.2">
      <c r="A1620" s="234">
        <f>'Faults data'!A1620</f>
        <v>1603</v>
      </c>
      <c r="B1620" s="320">
        <f>'Faults data'!B1620</f>
        <v>0</v>
      </c>
      <c r="C1620" s="223">
        <f>IFERROR(MATCH('Faults data'!F1620,Lists!$C$11:$C$14,0),0)</f>
        <v>0</v>
      </c>
      <c r="D1620" s="216">
        <f>VALUE('Faults data'!I1620)</f>
        <v>0</v>
      </c>
      <c r="E1620" s="224">
        <f t="shared" si="209"/>
        <v>0</v>
      </c>
      <c r="F1620" s="224">
        <f>'Faults data'!M1620</f>
        <v>0</v>
      </c>
      <c r="G1620" s="224" t="str">
        <f>IF('Faults data'!N1620=$G$17,$G$17,".")</f>
        <v>.</v>
      </c>
      <c r="H1620" s="224" t="str">
        <f>IF(ISNUMBER('Faults data'!L1620),'Faults data'!L1620,".")</f>
        <v>.</v>
      </c>
      <c r="I1620" s="224">
        <f>IF('Faults data'!S1620=Lists!$F$11,0,1)</f>
        <v>1</v>
      </c>
      <c r="J1620" s="240" t="str">
        <f t="shared" si="204"/>
        <v>.</v>
      </c>
      <c r="K1620" s="241"/>
      <c r="L1620" s="230" t="str">
        <f t="shared" si="205"/>
        <v>.</v>
      </c>
      <c r="M1620" s="231" t="str">
        <f t="shared" si="206"/>
        <v>.</v>
      </c>
      <c r="N1620" s="231" t="str">
        <f t="shared" si="207"/>
        <v>.</v>
      </c>
      <c r="O1620" s="231" t="str">
        <f t="shared" si="208"/>
        <v>.</v>
      </c>
      <c r="P1620" s="232" t="str">
        <f t="shared" si="202"/>
        <v>.</v>
      </c>
      <c r="Q1620" s="233" t="str">
        <f t="shared" si="203"/>
        <v>.</v>
      </c>
      <c r="R1620" s="140"/>
      <c r="S1620" s="140"/>
      <c r="T1620" s="140"/>
      <c r="U1620" s="140"/>
      <c r="V1620" s="140"/>
      <c r="W1620" s="140"/>
      <c r="X1620" s="140"/>
      <c r="Y1620" s="140"/>
      <c r="Z1620" s="140"/>
      <c r="AA1620" s="140"/>
      <c r="AB1620" s="140"/>
      <c r="AC1620" s="140"/>
      <c r="AD1620" s="140"/>
      <c r="AE1620" s="140"/>
      <c r="AF1620" s="140"/>
      <c r="AG1620" s="140"/>
      <c r="AH1620" s="140"/>
      <c r="AI1620" s="140"/>
      <c r="AJ1620" s="140"/>
      <c r="AK1620" s="140"/>
      <c r="AL1620" s="140"/>
      <c r="AM1620" s="140"/>
      <c r="AN1620" s="140"/>
      <c r="AO1620" s="140"/>
      <c r="AP1620" s="140"/>
      <c r="AQ1620" s="140"/>
      <c r="AR1620" s="140"/>
      <c r="AS1620" s="140"/>
      <c r="AT1620" s="140"/>
      <c r="AU1620" s="140"/>
      <c r="AV1620" s="140"/>
      <c r="AW1620" s="140"/>
      <c r="AX1620" s="140"/>
      <c r="AY1620" s="140"/>
      <c r="AZ1620" s="140"/>
      <c r="BA1620" s="140"/>
      <c r="BB1620" s="140"/>
      <c r="BC1620" s="140"/>
      <c r="BD1620" s="140"/>
      <c r="BE1620" s="140"/>
    </row>
    <row r="1621" spans="1:57" outlineLevel="1" x14ac:dyDescent="0.2">
      <c r="A1621" s="234">
        <f>'Faults data'!A1621</f>
        <v>1604</v>
      </c>
      <c r="B1621" s="320">
        <f>'Faults data'!B1621</f>
        <v>0</v>
      </c>
      <c r="C1621" s="223">
        <f>IFERROR(MATCH('Faults data'!F1621,Lists!$C$11:$C$14,0),0)</f>
        <v>0</v>
      </c>
      <c r="D1621" s="216">
        <f>VALUE('Faults data'!I1621)</f>
        <v>0</v>
      </c>
      <c r="E1621" s="224">
        <f t="shared" si="209"/>
        <v>0</v>
      </c>
      <c r="F1621" s="224">
        <f>'Faults data'!M1621</f>
        <v>0</v>
      </c>
      <c r="G1621" s="224" t="str">
        <f>IF('Faults data'!N1621=$G$17,$G$17,".")</f>
        <v>.</v>
      </c>
      <c r="H1621" s="224" t="str">
        <f>IF(ISNUMBER('Faults data'!L1621),'Faults data'!L1621,".")</f>
        <v>.</v>
      </c>
      <c r="I1621" s="224">
        <f>IF('Faults data'!S1621=Lists!$F$11,0,1)</f>
        <v>1</v>
      </c>
      <c r="J1621" s="240" t="str">
        <f t="shared" si="204"/>
        <v>.</v>
      </c>
      <c r="K1621" s="241"/>
      <c r="L1621" s="230" t="str">
        <f t="shared" si="205"/>
        <v>.</v>
      </c>
      <c r="M1621" s="231" t="str">
        <f t="shared" si="206"/>
        <v>.</v>
      </c>
      <c r="N1621" s="231" t="str">
        <f t="shared" si="207"/>
        <v>.</v>
      </c>
      <c r="O1621" s="231" t="str">
        <f t="shared" si="208"/>
        <v>.</v>
      </c>
      <c r="P1621" s="232" t="str">
        <f t="shared" si="202"/>
        <v>.</v>
      </c>
      <c r="Q1621" s="233" t="str">
        <f t="shared" si="203"/>
        <v>.</v>
      </c>
      <c r="R1621" s="140"/>
      <c r="S1621" s="140"/>
      <c r="T1621" s="140"/>
      <c r="U1621" s="140"/>
      <c r="V1621" s="140"/>
      <c r="W1621" s="140"/>
      <c r="X1621" s="140"/>
      <c r="Y1621" s="140"/>
      <c r="Z1621" s="140"/>
      <c r="AA1621" s="140"/>
      <c r="AB1621" s="140"/>
      <c r="AC1621" s="140"/>
      <c r="AD1621" s="140"/>
      <c r="AE1621" s="140"/>
      <c r="AF1621" s="140"/>
      <c r="AG1621" s="140"/>
      <c r="AH1621" s="140"/>
      <c r="AI1621" s="140"/>
      <c r="AJ1621" s="140"/>
      <c r="AK1621" s="140"/>
      <c r="AL1621" s="140"/>
      <c r="AM1621" s="140"/>
      <c r="AN1621" s="140"/>
      <c r="AO1621" s="140"/>
      <c r="AP1621" s="140"/>
      <c r="AQ1621" s="140"/>
      <c r="AR1621" s="140"/>
      <c r="AS1621" s="140"/>
      <c r="AT1621" s="140"/>
      <c r="AU1621" s="140"/>
      <c r="AV1621" s="140"/>
      <c r="AW1621" s="140"/>
      <c r="AX1621" s="140"/>
      <c r="AY1621" s="140"/>
      <c r="AZ1621" s="140"/>
      <c r="BA1621" s="140"/>
      <c r="BB1621" s="140"/>
      <c r="BC1621" s="140"/>
      <c r="BD1621" s="140"/>
      <c r="BE1621" s="140"/>
    </row>
    <row r="1622" spans="1:57" outlineLevel="1" x14ac:dyDescent="0.2">
      <c r="A1622" s="234">
        <f>'Faults data'!A1622</f>
        <v>1605</v>
      </c>
      <c r="B1622" s="320">
        <f>'Faults data'!B1622</f>
        <v>0</v>
      </c>
      <c r="C1622" s="223">
        <f>IFERROR(MATCH('Faults data'!F1622,Lists!$C$11:$C$14,0),0)</f>
        <v>0</v>
      </c>
      <c r="D1622" s="216">
        <f>VALUE('Faults data'!I1622)</f>
        <v>0</v>
      </c>
      <c r="E1622" s="224">
        <f t="shared" si="209"/>
        <v>0</v>
      </c>
      <c r="F1622" s="224">
        <f>'Faults data'!M1622</f>
        <v>0</v>
      </c>
      <c r="G1622" s="224" t="str">
        <f>IF('Faults data'!N1622=$G$17,$G$17,".")</f>
        <v>.</v>
      </c>
      <c r="H1622" s="224" t="str">
        <f>IF(ISNUMBER('Faults data'!L1622),'Faults data'!L1622,".")</f>
        <v>.</v>
      </c>
      <c r="I1622" s="224">
        <f>IF('Faults data'!S1622=Lists!$F$11,0,1)</f>
        <v>1</v>
      </c>
      <c r="J1622" s="240" t="str">
        <f t="shared" si="204"/>
        <v>.</v>
      </c>
      <c r="K1622" s="241"/>
      <c r="L1622" s="230" t="str">
        <f t="shared" si="205"/>
        <v>.</v>
      </c>
      <c r="M1622" s="231" t="str">
        <f t="shared" si="206"/>
        <v>.</v>
      </c>
      <c r="N1622" s="231" t="str">
        <f t="shared" si="207"/>
        <v>.</v>
      </c>
      <c r="O1622" s="231" t="str">
        <f t="shared" si="208"/>
        <v>.</v>
      </c>
      <c r="P1622" s="232" t="str">
        <f t="shared" ref="P1622:P1684" si="210">IF(L1622&gt;P$9,L1622,".")</f>
        <v>.</v>
      </c>
      <c r="Q1622" s="233" t="str">
        <f t="shared" ref="Q1622:Q1684" si="211">IF(N1622&gt;Q$9,N1622,".")</f>
        <v>.</v>
      </c>
      <c r="R1622" s="140"/>
      <c r="S1622" s="140"/>
      <c r="T1622" s="140"/>
      <c r="U1622" s="140"/>
      <c r="V1622" s="140"/>
      <c r="W1622" s="140"/>
      <c r="X1622" s="140"/>
      <c r="Y1622" s="140"/>
      <c r="Z1622" s="140"/>
      <c r="AA1622" s="140"/>
      <c r="AB1622" s="140"/>
      <c r="AC1622" s="140"/>
      <c r="AD1622" s="140"/>
      <c r="AE1622" s="140"/>
      <c r="AF1622" s="140"/>
      <c r="AG1622" s="140"/>
      <c r="AH1622" s="140"/>
      <c r="AI1622" s="140"/>
      <c r="AJ1622" s="140"/>
      <c r="AK1622" s="140"/>
      <c r="AL1622" s="140"/>
      <c r="AM1622" s="140"/>
      <c r="AN1622" s="140"/>
      <c r="AO1622" s="140"/>
      <c r="AP1622" s="140"/>
      <c r="AQ1622" s="140"/>
      <c r="AR1622" s="140"/>
      <c r="AS1622" s="140"/>
      <c r="AT1622" s="140"/>
      <c r="AU1622" s="140"/>
      <c r="AV1622" s="140"/>
      <c r="AW1622" s="140"/>
      <c r="AX1622" s="140"/>
      <c r="AY1622" s="140"/>
      <c r="AZ1622" s="140"/>
      <c r="BA1622" s="140"/>
      <c r="BB1622" s="140"/>
      <c r="BC1622" s="140"/>
      <c r="BD1622" s="140"/>
      <c r="BE1622" s="140"/>
    </row>
    <row r="1623" spans="1:57" outlineLevel="1" x14ac:dyDescent="0.2">
      <c r="A1623" s="234">
        <f>'Faults data'!A1623</f>
        <v>1606</v>
      </c>
      <c r="B1623" s="320">
        <f>'Faults data'!B1623</f>
        <v>0</v>
      </c>
      <c r="C1623" s="223">
        <f>IFERROR(MATCH('Faults data'!F1623,Lists!$C$11:$C$14,0),0)</f>
        <v>0</v>
      </c>
      <c r="D1623" s="216">
        <f>VALUE('Faults data'!I1623)</f>
        <v>0</v>
      </c>
      <c r="E1623" s="224">
        <f t="shared" si="209"/>
        <v>0</v>
      </c>
      <c r="F1623" s="224">
        <f>'Faults data'!M1623</f>
        <v>0</v>
      </c>
      <c r="G1623" s="224" t="str">
        <f>IF('Faults data'!N1623=$G$17,$G$17,".")</f>
        <v>.</v>
      </c>
      <c r="H1623" s="224" t="str">
        <f>IF(ISNUMBER('Faults data'!L1623),'Faults data'!L1623,".")</f>
        <v>.</v>
      </c>
      <c r="I1623" s="224">
        <f>IF('Faults data'!S1623=Lists!$F$11,0,1)</f>
        <v>1</v>
      </c>
      <c r="J1623" s="240" t="str">
        <f t="shared" si="204"/>
        <v>.</v>
      </c>
      <c r="K1623" s="241"/>
      <c r="L1623" s="230" t="str">
        <f t="shared" si="205"/>
        <v>.</v>
      </c>
      <c r="M1623" s="231" t="str">
        <f t="shared" si="206"/>
        <v>.</v>
      </c>
      <c r="N1623" s="231" t="str">
        <f t="shared" si="207"/>
        <v>.</v>
      </c>
      <c r="O1623" s="231" t="str">
        <f t="shared" si="208"/>
        <v>.</v>
      </c>
      <c r="P1623" s="232" t="str">
        <f t="shared" si="210"/>
        <v>.</v>
      </c>
      <c r="Q1623" s="233" t="str">
        <f t="shared" si="211"/>
        <v>.</v>
      </c>
      <c r="R1623" s="140"/>
      <c r="S1623" s="140"/>
      <c r="T1623" s="140"/>
      <c r="U1623" s="140"/>
      <c r="V1623" s="140"/>
      <c r="W1623" s="140"/>
      <c r="X1623" s="140"/>
      <c r="Y1623" s="140"/>
      <c r="Z1623" s="140"/>
      <c r="AA1623" s="140"/>
      <c r="AB1623" s="140"/>
      <c r="AC1623" s="140"/>
      <c r="AD1623" s="140"/>
      <c r="AE1623" s="140"/>
      <c r="AF1623" s="140"/>
      <c r="AG1623" s="140"/>
      <c r="AH1623" s="140"/>
      <c r="AI1623" s="140"/>
      <c r="AJ1623" s="140"/>
      <c r="AK1623" s="140"/>
      <c r="AL1623" s="140"/>
      <c r="AM1623" s="140"/>
      <c r="AN1623" s="140"/>
      <c r="AO1623" s="140"/>
      <c r="AP1623" s="140"/>
      <c r="AQ1623" s="140"/>
      <c r="AR1623" s="140"/>
      <c r="AS1623" s="140"/>
      <c r="AT1623" s="140"/>
      <c r="AU1623" s="140"/>
      <c r="AV1623" s="140"/>
      <c r="AW1623" s="140"/>
      <c r="AX1623" s="140"/>
      <c r="AY1623" s="140"/>
      <c r="AZ1623" s="140"/>
      <c r="BA1623" s="140"/>
      <c r="BB1623" s="140"/>
      <c r="BC1623" s="140"/>
      <c r="BD1623" s="140"/>
      <c r="BE1623" s="140"/>
    </row>
    <row r="1624" spans="1:57" outlineLevel="1" x14ac:dyDescent="0.2">
      <c r="A1624" s="234">
        <f>'Faults data'!A1624</f>
        <v>1607</v>
      </c>
      <c r="B1624" s="320">
        <f>'Faults data'!B1624</f>
        <v>0</v>
      </c>
      <c r="C1624" s="223">
        <f>IFERROR(MATCH('Faults data'!F1624,Lists!$C$11:$C$14,0),0)</f>
        <v>0</v>
      </c>
      <c r="D1624" s="216">
        <f>VALUE('Faults data'!I1624)</f>
        <v>0</v>
      </c>
      <c r="E1624" s="224">
        <f t="shared" si="209"/>
        <v>0</v>
      </c>
      <c r="F1624" s="224">
        <f>'Faults data'!M1624</f>
        <v>0</v>
      </c>
      <c r="G1624" s="224" t="str">
        <f>IF('Faults data'!N1624=$G$17,$G$17,".")</f>
        <v>.</v>
      </c>
      <c r="H1624" s="224" t="str">
        <f>IF(ISNUMBER('Faults data'!L1624),'Faults data'!L1624,".")</f>
        <v>.</v>
      </c>
      <c r="I1624" s="224">
        <f>IF('Faults data'!S1624=Lists!$F$11,0,1)</f>
        <v>1</v>
      </c>
      <c r="J1624" s="240" t="str">
        <f t="shared" si="204"/>
        <v>.</v>
      </c>
      <c r="K1624" s="241"/>
      <c r="L1624" s="230" t="str">
        <f t="shared" si="205"/>
        <v>.</v>
      </c>
      <c r="M1624" s="231" t="str">
        <f t="shared" si="206"/>
        <v>.</v>
      </c>
      <c r="N1624" s="231" t="str">
        <f t="shared" si="207"/>
        <v>.</v>
      </c>
      <c r="O1624" s="231" t="str">
        <f t="shared" si="208"/>
        <v>.</v>
      </c>
      <c r="P1624" s="232" t="str">
        <f t="shared" si="210"/>
        <v>.</v>
      </c>
      <c r="Q1624" s="233" t="str">
        <f t="shared" si="211"/>
        <v>.</v>
      </c>
      <c r="R1624" s="140"/>
      <c r="S1624" s="140"/>
      <c r="T1624" s="140"/>
      <c r="U1624" s="140"/>
      <c r="V1624" s="140"/>
      <c r="W1624" s="140"/>
      <c r="X1624" s="140"/>
      <c r="Y1624" s="140"/>
      <c r="Z1624" s="140"/>
      <c r="AA1624" s="140"/>
      <c r="AB1624" s="140"/>
      <c r="AC1624" s="140"/>
      <c r="AD1624" s="140"/>
      <c r="AE1624" s="140"/>
      <c r="AF1624" s="140"/>
      <c r="AG1624" s="140"/>
      <c r="AH1624" s="140"/>
      <c r="AI1624" s="140"/>
      <c r="AJ1624" s="140"/>
      <c r="AK1624" s="140"/>
      <c r="AL1624" s="140"/>
      <c r="AM1624" s="140"/>
      <c r="AN1624" s="140"/>
      <c r="AO1624" s="140"/>
      <c r="AP1624" s="140"/>
      <c r="AQ1624" s="140"/>
      <c r="AR1624" s="140"/>
      <c r="AS1624" s="140"/>
      <c r="AT1624" s="140"/>
      <c r="AU1624" s="140"/>
      <c r="AV1624" s="140"/>
      <c r="AW1624" s="140"/>
      <c r="AX1624" s="140"/>
      <c r="AY1624" s="140"/>
      <c r="AZ1624" s="140"/>
      <c r="BA1624" s="140"/>
      <c r="BB1624" s="140"/>
      <c r="BC1624" s="140"/>
      <c r="BD1624" s="140"/>
      <c r="BE1624" s="140"/>
    </row>
    <row r="1625" spans="1:57" outlineLevel="1" x14ac:dyDescent="0.2">
      <c r="A1625" s="234">
        <f>'Faults data'!A1625</f>
        <v>1608</v>
      </c>
      <c r="B1625" s="320">
        <f>'Faults data'!B1625</f>
        <v>0</v>
      </c>
      <c r="C1625" s="223">
        <f>IFERROR(MATCH('Faults data'!F1625,Lists!$C$11:$C$14,0),0)</f>
        <v>0</v>
      </c>
      <c r="D1625" s="216">
        <f>VALUE('Faults data'!I1625)</f>
        <v>0</v>
      </c>
      <c r="E1625" s="224">
        <f t="shared" si="209"/>
        <v>0</v>
      </c>
      <c r="F1625" s="224">
        <f>'Faults data'!M1625</f>
        <v>0</v>
      </c>
      <c r="G1625" s="224" t="str">
        <f>IF('Faults data'!N1625=$G$17,$G$17,".")</f>
        <v>.</v>
      </c>
      <c r="H1625" s="224" t="str">
        <f>IF(ISNUMBER('Faults data'!L1625),'Faults data'!L1625,".")</f>
        <v>.</v>
      </c>
      <c r="I1625" s="224">
        <f>IF('Faults data'!S1625=Lists!$F$11,0,1)</f>
        <v>1</v>
      </c>
      <c r="J1625" s="240" t="str">
        <f t="shared" si="204"/>
        <v>.</v>
      </c>
      <c r="K1625" s="241"/>
      <c r="L1625" s="230" t="str">
        <f t="shared" si="205"/>
        <v>.</v>
      </c>
      <c r="M1625" s="231" t="str">
        <f t="shared" si="206"/>
        <v>.</v>
      </c>
      <c r="N1625" s="231" t="str">
        <f t="shared" si="207"/>
        <v>.</v>
      </c>
      <c r="O1625" s="231" t="str">
        <f t="shared" si="208"/>
        <v>.</v>
      </c>
      <c r="P1625" s="232" t="str">
        <f t="shared" si="210"/>
        <v>.</v>
      </c>
      <c r="Q1625" s="233" t="str">
        <f t="shared" si="211"/>
        <v>.</v>
      </c>
      <c r="R1625" s="140"/>
      <c r="S1625" s="140"/>
      <c r="T1625" s="140"/>
      <c r="U1625" s="140"/>
      <c r="V1625" s="140"/>
      <c r="W1625" s="140"/>
      <c r="X1625" s="140"/>
      <c r="Y1625" s="140"/>
      <c r="Z1625" s="140"/>
      <c r="AA1625" s="140"/>
      <c r="AB1625" s="140"/>
      <c r="AC1625" s="140"/>
      <c r="AD1625" s="140"/>
      <c r="AE1625" s="140"/>
      <c r="AF1625" s="140"/>
      <c r="AG1625" s="140"/>
      <c r="AH1625" s="140"/>
      <c r="AI1625" s="140"/>
      <c r="AJ1625" s="140"/>
      <c r="AK1625" s="140"/>
      <c r="AL1625" s="140"/>
      <c r="AM1625" s="140"/>
      <c r="AN1625" s="140"/>
      <c r="AO1625" s="140"/>
      <c r="AP1625" s="140"/>
      <c r="AQ1625" s="140"/>
      <c r="AR1625" s="140"/>
      <c r="AS1625" s="140"/>
      <c r="AT1625" s="140"/>
      <c r="AU1625" s="140"/>
      <c r="AV1625" s="140"/>
      <c r="AW1625" s="140"/>
      <c r="AX1625" s="140"/>
      <c r="AY1625" s="140"/>
      <c r="AZ1625" s="140"/>
      <c r="BA1625" s="140"/>
      <c r="BB1625" s="140"/>
      <c r="BC1625" s="140"/>
      <c r="BD1625" s="140"/>
      <c r="BE1625" s="140"/>
    </row>
    <row r="1626" spans="1:57" outlineLevel="1" x14ac:dyDescent="0.2">
      <c r="A1626" s="234">
        <f>'Faults data'!A1626</f>
        <v>1609</v>
      </c>
      <c r="B1626" s="320">
        <f>'Faults data'!B1626</f>
        <v>0</v>
      </c>
      <c r="C1626" s="223">
        <f>IFERROR(MATCH('Faults data'!F1626,Lists!$C$11:$C$14,0),0)</f>
        <v>0</v>
      </c>
      <c r="D1626" s="216">
        <f>VALUE('Faults data'!I1626)</f>
        <v>0</v>
      </c>
      <c r="E1626" s="224">
        <f t="shared" si="209"/>
        <v>0</v>
      </c>
      <c r="F1626" s="224">
        <f>'Faults data'!M1626</f>
        <v>0</v>
      </c>
      <c r="G1626" s="224" t="str">
        <f>IF('Faults data'!N1626=$G$17,$G$17,".")</f>
        <v>.</v>
      </c>
      <c r="H1626" s="224" t="str">
        <f>IF(ISNUMBER('Faults data'!L1626),'Faults data'!L1626,".")</f>
        <v>.</v>
      </c>
      <c r="I1626" s="224">
        <f>IF('Faults data'!S1626=Lists!$F$11,0,1)</f>
        <v>1</v>
      </c>
      <c r="J1626" s="240" t="str">
        <f t="shared" si="204"/>
        <v>.</v>
      </c>
      <c r="K1626" s="241"/>
      <c r="L1626" s="230" t="str">
        <f t="shared" si="205"/>
        <v>.</v>
      </c>
      <c r="M1626" s="231" t="str">
        <f t="shared" si="206"/>
        <v>.</v>
      </c>
      <c r="N1626" s="231" t="str">
        <f t="shared" si="207"/>
        <v>.</v>
      </c>
      <c r="O1626" s="231" t="str">
        <f t="shared" si="208"/>
        <v>.</v>
      </c>
      <c r="P1626" s="232" t="str">
        <f t="shared" si="210"/>
        <v>.</v>
      </c>
      <c r="Q1626" s="233" t="str">
        <f t="shared" si="211"/>
        <v>.</v>
      </c>
      <c r="R1626" s="140"/>
      <c r="S1626" s="140"/>
      <c r="T1626" s="140"/>
      <c r="U1626" s="140"/>
      <c r="V1626" s="140"/>
      <c r="W1626" s="140"/>
      <c r="X1626" s="140"/>
      <c r="Y1626" s="140"/>
      <c r="Z1626" s="140"/>
      <c r="AA1626" s="140"/>
      <c r="AB1626" s="140"/>
      <c r="AC1626" s="140"/>
      <c r="AD1626" s="140"/>
      <c r="AE1626" s="140"/>
      <c r="AF1626" s="140"/>
      <c r="AG1626" s="140"/>
      <c r="AH1626" s="140"/>
      <c r="AI1626" s="140"/>
      <c r="AJ1626" s="140"/>
      <c r="AK1626" s="140"/>
      <c r="AL1626" s="140"/>
      <c r="AM1626" s="140"/>
      <c r="AN1626" s="140"/>
      <c r="AO1626" s="140"/>
      <c r="AP1626" s="140"/>
      <c r="AQ1626" s="140"/>
      <c r="AR1626" s="140"/>
      <c r="AS1626" s="140"/>
      <c r="AT1626" s="140"/>
      <c r="AU1626" s="140"/>
      <c r="AV1626" s="140"/>
      <c r="AW1626" s="140"/>
      <c r="AX1626" s="140"/>
      <c r="AY1626" s="140"/>
      <c r="AZ1626" s="140"/>
      <c r="BA1626" s="140"/>
      <c r="BB1626" s="140"/>
      <c r="BC1626" s="140"/>
      <c r="BD1626" s="140"/>
      <c r="BE1626" s="140"/>
    </row>
    <row r="1627" spans="1:57" outlineLevel="1" x14ac:dyDescent="0.2">
      <c r="A1627" s="234">
        <f>'Faults data'!A1627</f>
        <v>1610</v>
      </c>
      <c r="B1627" s="320">
        <f>'Faults data'!B1627</f>
        <v>0</v>
      </c>
      <c r="C1627" s="223">
        <f>IFERROR(MATCH('Faults data'!F1627,Lists!$C$11:$C$14,0),0)</f>
        <v>0</v>
      </c>
      <c r="D1627" s="216">
        <f>VALUE('Faults data'!I1627)</f>
        <v>0</v>
      </c>
      <c r="E1627" s="224">
        <f t="shared" si="209"/>
        <v>0</v>
      </c>
      <c r="F1627" s="224">
        <f>'Faults data'!M1627</f>
        <v>0</v>
      </c>
      <c r="G1627" s="224" t="str">
        <f>IF('Faults data'!N1627=$G$17,$G$17,".")</f>
        <v>.</v>
      </c>
      <c r="H1627" s="224" t="str">
        <f>IF(ISNUMBER('Faults data'!L1627),'Faults data'!L1627,".")</f>
        <v>.</v>
      </c>
      <c r="I1627" s="224">
        <f>IF('Faults data'!S1627=Lists!$F$11,0,1)</f>
        <v>1</v>
      </c>
      <c r="J1627" s="240" t="str">
        <f t="shared" si="204"/>
        <v>.</v>
      </c>
      <c r="K1627" s="241"/>
      <c r="L1627" s="230" t="str">
        <f t="shared" si="205"/>
        <v>.</v>
      </c>
      <c r="M1627" s="231" t="str">
        <f t="shared" si="206"/>
        <v>.</v>
      </c>
      <c r="N1627" s="231" t="str">
        <f t="shared" si="207"/>
        <v>.</v>
      </c>
      <c r="O1627" s="231" t="str">
        <f t="shared" si="208"/>
        <v>.</v>
      </c>
      <c r="P1627" s="232" t="str">
        <f t="shared" si="210"/>
        <v>.</v>
      </c>
      <c r="Q1627" s="233" t="str">
        <f t="shared" si="211"/>
        <v>.</v>
      </c>
      <c r="R1627" s="140"/>
      <c r="S1627" s="140"/>
      <c r="T1627" s="140"/>
      <c r="U1627" s="140"/>
      <c r="V1627" s="140"/>
      <c r="W1627" s="140"/>
      <c r="X1627" s="140"/>
      <c r="Y1627" s="140"/>
      <c r="Z1627" s="140"/>
      <c r="AA1627" s="140"/>
      <c r="AB1627" s="140"/>
      <c r="AC1627" s="140"/>
      <c r="AD1627" s="140"/>
      <c r="AE1627" s="140"/>
      <c r="AF1627" s="140"/>
      <c r="AG1627" s="140"/>
      <c r="AH1627" s="140"/>
      <c r="AI1627" s="140"/>
      <c r="AJ1627" s="140"/>
      <c r="AK1627" s="140"/>
      <c r="AL1627" s="140"/>
      <c r="AM1627" s="140"/>
      <c r="AN1627" s="140"/>
      <c r="AO1627" s="140"/>
      <c r="AP1627" s="140"/>
      <c r="AQ1627" s="140"/>
      <c r="AR1627" s="140"/>
      <c r="AS1627" s="140"/>
      <c r="AT1627" s="140"/>
      <c r="AU1627" s="140"/>
      <c r="AV1627" s="140"/>
      <c r="AW1627" s="140"/>
      <c r="AX1627" s="140"/>
      <c r="AY1627" s="140"/>
      <c r="AZ1627" s="140"/>
      <c r="BA1627" s="140"/>
      <c r="BB1627" s="140"/>
      <c r="BC1627" s="140"/>
      <c r="BD1627" s="140"/>
      <c r="BE1627" s="140"/>
    </row>
    <row r="1628" spans="1:57" outlineLevel="1" x14ac:dyDescent="0.2">
      <c r="A1628" s="234">
        <f>'Faults data'!A1628</f>
        <v>1611</v>
      </c>
      <c r="B1628" s="320">
        <f>'Faults data'!B1628</f>
        <v>0</v>
      </c>
      <c r="C1628" s="223">
        <f>IFERROR(MATCH('Faults data'!F1628,Lists!$C$11:$C$14,0),0)</f>
        <v>0</v>
      </c>
      <c r="D1628" s="216">
        <f>VALUE('Faults data'!I1628)</f>
        <v>0</v>
      </c>
      <c r="E1628" s="224">
        <f t="shared" si="209"/>
        <v>0</v>
      </c>
      <c r="F1628" s="224">
        <f>'Faults data'!M1628</f>
        <v>0</v>
      </c>
      <c r="G1628" s="224" t="str">
        <f>IF('Faults data'!N1628=$G$17,$G$17,".")</f>
        <v>.</v>
      </c>
      <c r="H1628" s="224" t="str">
        <f>IF(ISNUMBER('Faults data'!L1628),'Faults data'!L1628,".")</f>
        <v>.</v>
      </c>
      <c r="I1628" s="224">
        <f>IF('Faults data'!S1628=Lists!$F$11,0,1)</f>
        <v>1</v>
      </c>
      <c r="J1628" s="240" t="str">
        <f t="shared" si="204"/>
        <v>.</v>
      </c>
      <c r="K1628" s="241"/>
      <c r="L1628" s="230" t="str">
        <f t="shared" si="205"/>
        <v>.</v>
      </c>
      <c r="M1628" s="231" t="str">
        <f t="shared" si="206"/>
        <v>.</v>
      </c>
      <c r="N1628" s="231" t="str">
        <f t="shared" si="207"/>
        <v>.</v>
      </c>
      <c r="O1628" s="231" t="str">
        <f t="shared" si="208"/>
        <v>.</v>
      </c>
      <c r="P1628" s="232" t="str">
        <f t="shared" si="210"/>
        <v>.</v>
      </c>
      <c r="Q1628" s="233" t="str">
        <f t="shared" si="211"/>
        <v>.</v>
      </c>
      <c r="R1628" s="140"/>
      <c r="S1628" s="140"/>
      <c r="T1628" s="140"/>
      <c r="U1628" s="140"/>
      <c r="V1628" s="140"/>
      <c r="W1628" s="140"/>
      <c r="X1628" s="140"/>
      <c r="Y1628" s="140"/>
      <c r="Z1628" s="140"/>
      <c r="AA1628" s="140"/>
      <c r="AB1628" s="140"/>
      <c r="AC1628" s="140"/>
      <c r="AD1628" s="140"/>
      <c r="AE1628" s="140"/>
      <c r="AF1628" s="140"/>
      <c r="AG1628" s="140"/>
      <c r="AH1628" s="140"/>
      <c r="AI1628" s="140"/>
      <c r="AJ1628" s="140"/>
      <c r="AK1628" s="140"/>
      <c r="AL1628" s="140"/>
      <c r="AM1628" s="140"/>
      <c r="AN1628" s="140"/>
      <c r="AO1628" s="140"/>
      <c r="AP1628" s="140"/>
      <c r="AQ1628" s="140"/>
      <c r="AR1628" s="140"/>
      <c r="AS1628" s="140"/>
      <c r="AT1628" s="140"/>
      <c r="AU1628" s="140"/>
      <c r="AV1628" s="140"/>
      <c r="AW1628" s="140"/>
      <c r="AX1628" s="140"/>
      <c r="AY1628" s="140"/>
      <c r="AZ1628" s="140"/>
      <c r="BA1628" s="140"/>
      <c r="BB1628" s="140"/>
      <c r="BC1628" s="140"/>
      <c r="BD1628" s="140"/>
      <c r="BE1628" s="140"/>
    </row>
    <row r="1629" spans="1:57" outlineLevel="1" x14ac:dyDescent="0.2">
      <c r="A1629" s="234">
        <f>'Faults data'!A1629</f>
        <v>1612</v>
      </c>
      <c r="B1629" s="320">
        <f>'Faults data'!B1629</f>
        <v>0</v>
      </c>
      <c r="C1629" s="223">
        <f>IFERROR(MATCH('Faults data'!F1629,Lists!$C$11:$C$14,0),0)</f>
        <v>0</v>
      </c>
      <c r="D1629" s="216">
        <f>VALUE('Faults data'!I1629)</f>
        <v>0</v>
      </c>
      <c r="E1629" s="224">
        <f t="shared" si="209"/>
        <v>0</v>
      </c>
      <c r="F1629" s="224">
        <f>'Faults data'!M1629</f>
        <v>0</v>
      </c>
      <c r="G1629" s="224" t="str">
        <f>IF('Faults data'!N1629=$G$17,$G$17,".")</f>
        <v>.</v>
      </c>
      <c r="H1629" s="224" t="str">
        <f>IF(ISNUMBER('Faults data'!L1629),'Faults data'!L1629,".")</f>
        <v>.</v>
      </c>
      <c r="I1629" s="224">
        <f>IF('Faults data'!S1629=Lists!$F$11,0,1)</f>
        <v>1</v>
      </c>
      <c r="J1629" s="240" t="str">
        <f t="shared" si="204"/>
        <v>.</v>
      </c>
      <c r="K1629" s="241"/>
      <c r="L1629" s="230" t="str">
        <f t="shared" si="205"/>
        <v>.</v>
      </c>
      <c r="M1629" s="231" t="str">
        <f t="shared" si="206"/>
        <v>.</v>
      </c>
      <c r="N1629" s="231" t="str">
        <f t="shared" si="207"/>
        <v>.</v>
      </c>
      <c r="O1629" s="231" t="str">
        <f t="shared" si="208"/>
        <v>.</v>
      </c>
      <c r="P1629" s="232" t="str">
        <f t="shared" si="210"/>
        <v>.</v>
      </c>
      <c r="Q1629" s="233" t="str">
        <f t="shared" si="211"/>
        <v>.</v>
      </c>
      <c r="R1629" s="140"/>
      <c r="S1629" s="140"/>
      <c r="T1629" s="140"/>
      <c r="U1629" s="140"/>
      <c r="V1629" s="140"/>
      <c r="W1629" s="140"/>
      <c r="X1629" s="140"/>
      <c r="Y1629" s="140"/>
      <c r="Z1629" s="140"/>
      <c r="AA1629" s="140"/>
      <c r="AB1629" s="140"/>
      <c r="AC1629" s="140"/>
      <c r="AD1629" s="140"/>
      <c r="AE1629" s="140"/>
      <c r="AF1629" s="140"/>
      <c r="AG1629" s="140"/>
      <c r="AH1629" s="140"/>
      <c r="AI1629" s="140"/>
      <c r="AJ1629" s="140"/>
      <c r="AK1629" s="140"/>
      <c r="AL1629" s="140"/>
      <c r="AM1629" s="140"/>
      <c r="AN1629" s="140"/>
      <c r="AO1629" s="140"/>
      <c r="AP1629" s="140"/>
      <c r="AQ1629" s="140"/>
      <c r="AR1629" s="140"/>
      <c r="AS1629" s="140"/>
      <c r="AT1629" s="140"/>
      <c r="AU1629" s="140"/>
      <c r="AV1629" s="140"/>
      <c r="AW1629" s="140"/>
      <c r="AX1629" s="140"/>
      <c r="AY1629" s="140"/>
      <c r="AZ1629" s="140"/>
      <c r="BA1629" s="140"/>
      <c r="BB1629" s="140"/>
      <c r="BC1629" s="140"/>
      <c r="BD1629" s="140"/>
      <c r="BE1629" s="140"/>
    </row>
    <row r="1630" spans="1:57" outlineLevel="1" x14ac:dyDescent="0.2">
      <c r="A1630" s="234">
        <f>'Faults data'!A1630</f>
        <v>1613</v>
      </c>
      <c r="B1630" s="320">
        <f>'Faults data'!B1630</f>
        <v>0</v>
      </c>
      <c r="C1630" s="223">
        <f>IFERROR(MATCH('Faults data'!F1630,Lists!$C$11:$C$14,0),0)</f>
        <v>0</v>
      </c>
      <c r="D1630" s="216">
        <f>VALUE('Faults data'!I1630)</f>
        <v>0</v>
      </c>
      <c r="E1630" s="224">
        <f t="shared" si="209"/>
        <v>0</v>
      </c>
      <c r="F1630" s="224">
        <f>'Faults data'!M1630</f>
        <v>0</v>
      </c>
      <c r="G1630" s="224" t="str">
        <f>IF('Faults data'!N1630=$G$17,$G$17,".")</f>
        <v>.</v>
      </c>
      <c r="H1630" s="224" t="str">
        <f>IF(ISNUMBER('Faults data'!L1630),'Faults data'!L1630,".")</f>
        <v>.</v>
      </c>
      <c r="I1630" s="224">
        <f>IF('Faults data'!S1630=Lists!$F$11,0,1)</f>
        <v>1</v>
      </c>
      <c r="J1630" s="240" t="str">
        <f t="shared" si="204"/>
        <v>.</v>
      </c>
      <c r="K1630" s="241"/>
      <c r="L1630" s="230" t="str">
        <f t="shared" si="205"/>
        <v>.</v>
      </c>
      <c r="M1630" s="231" t="str">
        <f t="shared" si="206"/>
        <v>.</v>
      </c>
      <c r="N1630" s="231" t="str">
        <f t="shared" si="207"/>
        <v>.</v>
      </c>
      <c r="O1630" s="231" t="str">
        <f t="shared" si="208"/>
        <v>.</v>
      </c>
      <c r="P1630" s="232" t="str">
        <f t="shared" si="210"/>
        <v>.</v>
      </c>
      <c r="Q1630" s="233" t="str">
        <f t="shared" si="211"/>
        <v>.</v>
      </c>
      <c r="R1630" s="140"/>
      <c r="S1630" s="140"/>
      <c r="T1630" s="140"/>
      <c r="U1630" s="140"/>
      <c r="V1630" s="140"/>
      <c r="W1630" s="140"/>
      <c r="X1630" s="140"/>
      <c r="Y1630" s="140"/>
      <c r="Z1630" s="140"/>
      <c r="AA1630" s="140"/>
      <c r="AB1630" s="140"/>
      <c r="AC1630" s="140"/>
      <c r="AD1630" s="140"/>
      <c r="AE1630" s="140"/>
      <c r="AF1630" s="140"/>
      <c r="AG1630" s="140"/>
      <c r="AH1630" s="140"/>
      <c r="AI1630" s="140"/>
      <c r="AJ1630" s="140"/>
      <c r="AK1630" s="140"/>
      <c r="AL1630" s="140"/>
      <c r="AM1630" s="140"/>
      <c r="AN1630" s="140"/>
      <c r="AO1630" s="140"/>
      <c r="AP1630" s="140"/>
      <c r="AQ1630" s="140"/>
      <c r="AR1630" s="140"/>
      <c r="AS1630" s="140"/>
      <c r="AT1630" s="140"/>
      <c r="AU1630" s="140"/>
      <c r="AV1630" s="140"/>
      <c r="AW1630" s="140"/>
      <c r="AX1630" s="140"/>
      <c r="AY1630" s="140"/>
      <c r="AZ1630" s="140"/>
      <c r="BA1630" s="140"/>
      <c r="BB1630" s="140"/>
      <c r="BC1630" s="140"/>
      <c r="BD1630" s="140"/>
      <c r="BE1630" s="140"/>
    </row>
    <row r="1631" spans="1:57" outlineLevel="1" x14ac:dyDescent="0.2">
      <c r="A1631" s="234">
        <f>'Faults data'!A1631</f>
        <v>1614</v>
      </c>
      <c r="B1631" s="320">
        <f>'Faults data'!B1631</f>
        <v>0</v>
      </c>
      <c r="C1631" s="223">
        <f>IFERROR(MATCH('Faults data'!F1631,Lists!$C$11:$C$14,0),0)</f>
        <v>0</v>
      </c>
      <c r="D1631" s="216">
        <f>VALUE('Faults data'!I1631)</f>
        <v>0</v>
      </c>
      <c r="E1631" s="224">
        <f t="shared" si="209"/>
        <v>0</v>
      </c>
      <c r="F1631" s="224">
        <f>'Faults data'!M1631</f>
        <v>0</v>
      </c>
      <c r="G1631" s="224" t="str">
        <f>IF('Faults data'!N1631=$G$17,$G$17,".")</f>
        <v>.</v>
      </c>
      <c r="H1631" s="224" t="str">
        <f>IF(ISNUMBER('Faults data'!L1631),'Faults data'!L1631,".")</f>
        <v>.</v>
      </c>
      <c r="I1631" s="224">
        <f>IF('Faults data'!S1631=Lists!$F$11,0,1)</f>
        <v>1</v>
      </c>
      <c r="J1631" s="240" t="str">
        <f t="shared" si="204"/>
        <v>.</v>
      </c>
      <c r="K1631" s="241"/>
      <c r="L1631" s="230" t="str">
        <f t="shared" si="205"/>
        <v>.</v>
      </c>
      <c r="M1631" s="231" t="str">
        <f t="shared" si="206"/>
        <v>.</v>
      </c>
      <c r="N1631" s="231" t="str">
        <f t="shared" si="207"/>
        <v>.</v>
      </c>
      <c r="O1631" s="231" t="str">
        <f t="shared" si="208"/>
        <v>.</v>
      </c>
      <c r="P1631" s="232" t="str">
        <f t="shared" si="210"/>
        <v>.</v>
      </c>
      <c r="Q1631" s="233" t="str">
        <f t="shared" si="211"/>
        <v>.</v>
      </c>
      <c r="R1631" s="140"/>
      <c r="S1631" s="140"/>
      <c r="T1631" s="140"/>
      <c r="U1631" s="140"/>
      <c r="V1631" s="140"/>
      <c r="W1631" s="140"/>
      <c r="X1631" s="140"/>
      <c r="Y1631" s="140"/>
      <c r="Z1631" s="140"/>
      <c r="AA1631" s="140"/>
      <c r="AB1631" s="140"/>
      <c r="AC1631" s="140"/>
      <c r="AD1631" s="140"/>
      <c r="AE1631" s="140"/>
      <c r="AF1631" s="140"/>
      <c r="AG1631" s="140"/>
      <c r="AH1631" s="140"/>
      <c r="AI1631" s="140"/>
      <c r="AJ1631" s="140"/>
      <c r="AK1631" s="140"/>
      <c r="AL1631" s="140"/>
      <c r="AM1631" s="140"/>
      <c r="AN1631" s="140"/>
      <c r="AO1631" s="140"/>
      <c r="AP1631" s="140"/>
      <c r="AQ1631" s="140"/>
      <c r="AR1631" s="140"/>
      <c r="AS1631" s="140"/>
      <c r="AT1631" s="140"/>
      <c r="AU1631" s="140"/>
      <c r="AV1631" s="140"/>
      <c r="AW1631" s="140"/>
      <c r="AX1631" s="140"/>
      <c r="AY1631" s="140"/>
      <c r="AZ1631" s="140"/>
      <c r="BA1631" s="140"/>
      <c r="BB1631" s="140"/>
      <c r="BC1631" s="140"/>
      <c r="BD1631" s="140"/>
      <c r="BE1631" s="140"/>
    </row>
    <row r="1632" spans="1:57" outlineLevel="1" x14ac:dyDescent="0.2">
      <c r="A1632" s="234">
        <f>'Faults data'!A1632</f>
        <v>1615</v>
      </c>
      <c r="B1632" s="320">
        <f>'Faults data'!B1632</f>
        <v>0</v>
      </c>
      <c r="C1632" s="223">
        <f>IFERROR(MATCH('Faults data'!F1632,Lists!$C$11:$C$14,0),0)</f>
        <v>0</v>
      </c>
      <c r="D1632" s="216">
        <f>VALUE('Faults data'!I1632)</f>
        <v>0</v>
      </c>
      <c r="E1632" s="224">
        <f t="shared" si="209"/>
        <v>0</v>
      </c>
      <c r="F1632" s="224">
        <f>'Faults data'!M1632</f>
        <v>0</v>
      </c>
      <c r="G1632" s="224" t="str">
        <f>IF('Faults data'!N1632=$G$17,$G$17,".")</f>
        <v>.</v>
      </c>
      <c r="H1632" s="224" t="str">
        <f>IF(ISNUMBER('Faults data'!L1632),'Faults data'!L1632,".")</f>
        <v>.</v>
      </c>
      <c r="I1632" s="224">
        <f>IF('Faults data'!S1632=Lists!$F$11,0,1)</f>
        <v>1</v>
      </c>
      <c r="J1632" s="240" t="str">
        <f t="shared" si="204"/>
        <v>.</v>
      </c>
      <c r="K1632" s="241"/>
      <c r="L1632" s="230" t="str">
        <f t="shared" si="205"/>
        <v>.</v>
      </c>
      <c r="M1632" s="231" t="str">
        <f t="shared" si="206"/>
        <v>.</v>
      </c>
      <c r="N1632" s="231" t="str">
        <f t="shared" si="207"/>
        <v>.</v>
      </c>
      <c r="O1632" s="231" t="str">
        <f t="shared" si="208"/>
        <v>.</v>
      </c>
      <c r="P1632" s="232" t="str">
        <f t="shared" si="210"/>
        <v>.</v>
      </c>
      <c r="Q1632" s="233" t="str">
        <f t="shared" si="211"/>
        <v>.</v>
      </c>
      <c r="R1632" s="140"/>
      <c r="S1632" s="140"/>
      <c r="T1632" s="140"/>
      <c r="U1632" s="140"/>
      <c r="V1632" s="140"/>
      <c r="W1632" s="140"/>
      <c r="X1632" s="140"/>
      <c r="Y1632" s="140"/>
      <c r="Z1632" s="140"/>
      <c r="AA1632" s="140"/>
      <c r="AB1632" s="140"/>
      <c r="AC1632" s="140"/>
      <c r="AD1632" s="140"/>
      <c r="AE1632" s="140"/>
      <c r="AF1632" s="140"/>
      <c r="AG1632" s="140"/>
      <c r="AH1632" s="140"/>
      <c r="AI1632" s="140"/>
      <c r="AJ1632" s="140"/>
      <c r="AK1632" s="140"/>
      <c r="AL1632" s="140"/>
      <c r="AM1632" s="140"/>
      <c r="AN1632" s="140"/>
      <c r="AO1632" s="140"/>
      <c r="AP1632" s="140"/>
      <c r="AQ1632" s="140"/>
      <c r="AR1632" s="140"/>
      <c r="AS1632" s="140"/>
      <c r="AT1632" s="140"/>
      <c r="AU1632" s="140"/>
      <c r="AV1632" s="140"/>
      <c r="AW1632" s="140"/>
      <c r="AX1632" s="140"/>
      <c r="AY1632" s="140"/>
      <c r="AZ1632" s="140"/>
      <c r="BA1632" s="140"/>
      <c r="BB1632" s="140"/>
      <c r="BC1632" s="140"/>
      <c r="BD1632" s="140"/>
      <c r="BE1632" s="140"/>
    </row>
    <row r="1633" spans="1:57" outlineLevel="1" x14ac:dyDescent="0.2">
      <c r="A1633" s="234">
        <f>'Faults data'!A1633</f>
        <v>1616</v>
      </c>
      <c r="B1633" s="320">
        <f>'Faults data'!B1633</f>
        <v>0</v>
      </c>
      <c r="C1633" s="223">
        <f>IFERROR(MATCH('Faults data'!F1633,Lists!$C$11:$C$14,0),0)</f>
        <v>0</v>
      </c>
      <c r="D1633" s="216">
        <f>VALUE('Faults data'!I1633)</f>
        <v>0</v>
      </c>
      <c r="E1633" s="224">
        <f t="shared" si="209"/>
        <v>0</v>
      </c>
      <c r="F1633" s="224">
        <f>'Faults data'!M1633</f>
        <v>0</v>
      </c>
      <c r="G1633" s="224" t="str">
        <f>IF('Faults data'!N1633=$G$17,$G$17,".")</f>
        <v>.</v>
      </c>
      <c r="H1633" s="224" t="str">
        <f>IF(ISNUMBER('Faults data'!L1633),'Faults data'!L1633,".")</f>
        <v>.</v>
      </c>
      <c r="I1633" s="224">
        <f>IF('Faults data'!S1633=Lists!$F$11,0,1)</f>
        <v>1</v>
      </c>
      <c r="J1633" s="240" t="str">
        <f t="shared" si="204"/>
        <v>.</v>
      </c>
      <c r="K1633" s="241"/>
      <c r="L1633" s="230" t="str">
        <f t="shared" si="205"/>
        <v>.</v>
      </c>
      <c r="M1633" s="231" t="str">
        <f t="shared" si="206"/>
        <v>.</v>
      </c>
      <c r="N1633" s="231" t="str">
        <f t="shared" si="207"/>
        <v>.</v>
      </c>
      <c r="O1633" s="231" t="str">
        <f t="shared" si="208"/>
        <v>.</v>
      </c>
      <c r="P1633" s="232" t="str">
        <f t="shared" si="210"/>
        <v>.</v>
      </c>
      <c r="Q1633" s="233" t="str">
        <f t="shared" si="211"/>
        <v>.</v>
      </c>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row>
    <row r="1634" spans="1:57" outlineLevel="1" x14ac:dyDescent="0.2">
      <c r="A1634" s="234">
        <f>'Faults data'!A1634</f>
        <v>1617</v>
      </c>
      <c r="B1634" s="320">
        <f>'Faults data'!B1634</f>
        <v>0</v>
      </c>
      <c r="C1634" s="223">
        <f>IFERROR(MATCH('Faults data'!F1634,Lists!$C$11:$C$14,0),0)</f>
        <v>0</v>
      </c>
      <c r="D1634" s="216">
        <f>VALUE('Faults data'!I1634)</f>
        <v>0</v>
      </c>
      <c r="E1634" s="224">
        <f t="shared" si="209"/>
        <v>0</v>
      </c>
      <c r="F1634" s="224">
        <f>'Faults data'!M1634</f>
        <v>0</v>
      </c>
      <c r="G1634" s="224" t="str">
        <f>IF('Faults data'!N1634=$G$17,$G$17,".")</f>
        <v>.</v>
      </c>
      <c r="H1634" s="224" t="str">
        <f>IF(ISNUMBER('Faults data'!L1634),'Faults data'!L1634,".")</f>
        <v>.</v>
      </c>
      <c r="I1634" s="224">
        <f>IF('Faults data'!S1634=Lists!$F$11,0,1)</f>
        <v>1</v>
      </c>
      <c r="J1634" s="240" t="str">
        <f t="shared" si="204"/>
        <v>.</v>
      </c>
      <c r="K1634" s="241"/>
      <c r="L1634" s="230" t="str">
        <f t="shared" si="205"/>
        <v>.</v>
      </c>
      <c r="M1634" s="231" t="str">
        <f t="shared" si="206"/>
        <v>.</v>
      </c>
      <c r="N1634" s="231" t="str">
        <f t="shared" si="207"/>
        <v>.</v>
      </c>
      <c r="O1634" s="231" t="str">
        <f t="shared" si="208"/>
        <v>.</v>
      </c>
      <c r="P1634" s="232" t="str">
        <f t="shared" si="210"/>
        <v>.</v>
      </c>
      <c r="Q1634" s="233" t="str">
        <f t="shared" si="211"/>
        <v>.</v>
      </c>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row>
    <row r="1635" spans="1:57" outlineLevel="1" x14ac:dyDescent="0.2">
      <c r="A1635" s="234">
        <f>'Faults data'!A1635</f>
        <v>1618</v>
      </c>
      <c r="B1635" s="320">
        <f>'Faults data'!B1635</f>
        <v>0</v>
      </c>
      <c r="C1635" s="223">
        <f>IFERROR(MATCH('Faults data'!F1635,Lists!$C$11:$C$14,0),0)</f>
        <v>0</v>
      </c>
      <c r="D1635" s="216">
        <f>VALUE('Faults data'!I1635)</f>
        <v>0</v>
      </c>
      <c r="E1635" s="224">
        <f t="shared" si="209"/>
        <v>0</v>
      </c>
      <c r="F1635" s="224">
        <f>'Faults data'!M1635</f>
        <v>0</v>
      </c>
      <c r="G1635" s="224" t="str">
        <f>IF('Faults data'!N1635=$G$17,$G$17,".")</f>
        <v>.</v>
      </c>
      <c r="H1635" s="224" t="str">
        <f>IF(ISNUMBER('Faults data'!L1635),'Faults data'!L1635,".")</f>
        <v>.</v>
      </c>
      <c r="I1635" s="224">
        <f>IF('Faults data'!S1635=Lists!$F$11,0,1)</f>
        <v>1</v>
      </c>
      <c r="J1635" s="240" t="str">
        <f t="shared" si="204"/>
        <v>.</v>
      </c>
      <c r="K1635" s="241"/>
      <c r="L1635" s="230" t="str">
        <f t="shared" si="205"/>
        <v>.</v>
      </c>
      <c r="M1635" s="231" t="str">
        <f t="shared" si="206"/>
        <v>.</v>
      </c>
      <c r="N1635" s="231" t="str">
        <f t="shared" si="207"/>
        <v>.</v>
      </c>
      <c r="O1635" s="231" t="str">
        <f t="shared" si="208"/>
        <v>.</v>
      </c>
      <c r="P1635" s="232" t="str">
        <f t="shared" si="210"/>
        <v>.</v>
      </c>
      <c r="Q1635" s="233" t="str">
        <f t="shared" si="211"/>
        <v>.</v>
      </c>
      <c r="R1635" s="140"/>
      <c r="S1635" s="140"/>
      <c r="T1635" s="140"/>
      <c r="U1635" s="140"/>
      <c r="V1635" s="140"/>
      <c r="W1635" s="140"/>
      <c r="X1635" s="140"/>
      <c r="Y1635" s="140"/>
      <c r="Z1635" s="140"/>
      <c r="AA1635" s="140"/>
      <c r="AB1635" s="140"/>
      <c r="AC1635" s="140"/>
      <c r="AD1635" s="140"/>
      <c r="AE1635" s="140"/>
      <c r="AF1635" s="140"/>
      <c r="AG1635" s="140"/>
      <c r="AH1635" s="140"/>
      <c r="AI1635" s="140"/>
      <c r="AJ1635" s="140"/>
      <c r="AK1635" s="140"/>
      <c r="AL1635" s="140"/>
      <c r="AM1635" s="140"/>
      <c r="AN1635" s="140"/>
      <c r="AO1635" s="140"/>
      <c r="AP1635" s="140"/>
      <c r="AQ1635" s="140"/>
      <c r="AR1635" s="140"/>
      <c r="AS1635" s="140"/>
      <c r="AT1635" s="140"/>
      <c r="AU1635" s="140"/>
      <c r="AV1635" s="140"/>
      <c r="AW1635" s="140"/>
      <c r="AX1635" s="140"/>
      <c r="AY1635" s="140"/>
      <c r="AZ1635" s="140"/>
      <c r="BA1635" s="140"/>
      <c r="BB1635" s="140"/>
      <c r="BC1635" s="140"/>
      <c r="BD1635" s="140"/>
      <c r="BE1635" s="140"/>
    </row>
    <row r="1636" spans="1:57" outlineLevel="1" x14ac:dyDescent="0.2">
      <c r="A1636" s="234">
        <f>'Faults data'!A1636</f>
        <v>1619</v>
      </c>
      <c r="B1636" s="320">
        <f>'Faults data'!B1636</f>
        <v>0</v>
      </c>
      <c r="C1636" s="223">
        <f>IFERROR(MATCH('Faults data'!F1636,Lists!$C$11:$C$14,0),0)</f>
        <v>0</v>
      </c>
      <c r="D1636" s="216">
        <f>VALUE('Faults data'!I1636)</f>
        <v>0</v>
      </c>
      <c r="E1636" s="224">
        <f t="shared" si="209"/>
        <v>0</v>
      </c>
      <c r="F1636" s="224">
        <f>'Faults data'!M1636</f>
        <v>0</v>
      </c>
      <c r="G1636" s="224" t="str">
        <f>IF('Faults data'!N1636=$G$17,$G$17,".")</f>
        <v>.</v>
      </c>
      <c r="H1636" s="224" t="str">
        <f>IF(ISNUMBER('Faults data'!L1636),'Faults data'!L1636,".")</f>
        <v>.</v>
      </c>
      <c r="I1636" s="224">
        <f>IF('Faults data'!S1636=Lists!$F$11,0,1)</f>
        <v>1</v>
      </c>
      <c r="J1636" s="240" t="str">
        <f t="shared" si="204"/>
        <v>.</v>
      </c>
      <c r="K1636" s="241"/>
      <c r="L1636" s="230" t="str">
        <f t="shared" si="205"/>
        <v>.</v>
      </c>
      <c r="M1636" s="231" t="str">
        <f t="shared" si="206"/>
        <v>.</v>
      </c>
      <c r="N1636" s="231" t="str">
        <f t="shared" si="207"/>
        <v>.</v>
      </c>
      <c r="O1636" s="231" t="str">
        <f t="shared" si="208"/>
        <v>.</v>
      </c>
      <c r="P1636" s="232" t="str">
        <f t="shared" si="210"/>
        <v>.</v>
      </c>
      <c r="Q1636" s="233" t="str">
        <f t="shared" si="211"/>
        <v>.</v>
      </c>
      <c r="R1636" s="140"/>
      <c r="S1636" s="140"/>
      <c r="T1636" s="140"/>
      <c r="U1636" s="140"/>
      <c r="V1636" s="140"/>
      <c r="W1636" s="140"/>
      <c r="X1636" s="140"/>
      <c r="Y1636" s="140"/>
      <c r="Z1636" s="140"/>
      <c r="AA1636" s="140"/>
      <c r="AB1636" s="140"/>
      <c r="AC1636" s="140"/>
      <c r="AD1636" s="140"/>
      <c r="AE1636" s="140"/>
      <c r="AF1636" s="140"/>
      <c r="AG1636" s="140"/>
      <c r="AH1636" s="140"/>
      <c r="AI1636" s="140"/>
      <c r="AJ1636" s="140"/>
      <c r="AK1636" s="140"/>
      <c r="AL1636" s="140"/>
      <c r="AM1636" s="140"/>
      <c r="AN1636" s="140"/>
      <c r="AO1636" s="140"/>
      <c r="AP1636" s="140"/>
      <c r="AQ1636" s="140"/>
      <c r="AR1636" s="140"/>
      <c r="AS1636" s="140"/>
      <c r="AT1636" s="140"/>
      <c r="AU1636" s="140"/>
      <c r="AV1636" s="140"/>
      <c r="AW1636" s="140"/>
      <c r="AX1636" s="140"/>
      <c r="AY1636" s="140"/>
      <c r="AZ1636" s="140"/>
      <c r="BA1636" s="140"/>
      <c r="BB1636" s="140"/>
      <c r="BC1636" s="140"/>
      <c r="BD1636" s="140"/>
      <c r="BE1636" s="140"/>
    </row>
    <row r="1637" spans="1:57" outlineLevel="1" x14ac:dyDescent="0.2">
      <c r="A1637" s="234">
        <f>'Faults data'!A1637</f>
        <v>1620</v>
      </c>
      <c r="B1637" s="320">
        <f>'Faults data'!B1637</f>
        <v>0</v>
      </c>
      <c r="C1637" s="223">
        <f>IFERROR(MATCH('Faults data'!F1637,Lists!$C$11:$C$14,0),0)</f>
        <v>0</v>
      </c>
      <c r="D1637" s="216">
        <f>VALUE('Faults data'!I1637)</f>
        <v>0</v>
      </c>
      <c r="E1637" s="224">
        <f t="shared" si="209"/>
        <v>0</v>
      </c>
      <c r="F1637" s="224">
        <f>'Faults data'!M1637</f>
        <v>0</v>
      </c>
      <c r="G1637" s="224" t="str">
        <f>IF('Faults data'!N1637=$G$17,$G$17,".")</f>
        <v>.</v>
      </c>
      <c r="H1637" s="224" t="str">
        <f>IF(ISNUMBER('Faults data'!L1637),'Faults data'!L1637,".")</f>
        <v>.</v>
      </c>
      <c r="I1637" s="224">
        <f>IF('Faults data'!S1637=Lists!$F$11,0,1)</f>
        <v>1</v>
      </c>
      <c r="J1637" s="240" t="str">
        <f t="shared" si="204"/>
        <v>.</v>
      </c>
      <c r="K1637" s="241"/>
      <c r="L1637" s="230" t="str">
        <f t="shared" si="205"/>
        <v>.</v>
      </c>
      <c r="M1637" s="231" t="str">
        <f t="shared" si="206"/>
        <v>.</v>
      </c>
      <c r="N1637" s="231" t="str">
        <f t="shared" si="207"/>
        <v>.</v>
      </c>
      <c r="O1637" s="231" t="str">
        <f t="shared" si="208"/>
        <v>.</v>
      </c>
      <c r="P1637" s="232" t="str">
        <f t="shared" si="210"/>
        <v>.</v>
      </c>
      <c r="Q1637" s="233" t="str">
        <f t="shared" si="211"/>
        <v>.</v>
      </c>
      <c r="R1637" s="140"/>
      <c r="S1637" s="140"/>
      <c r="T1637" s="140"/>
      <c r="U1637" s="140"/>
      <c r="V1637" s="140"/>
      <c r="W1637" s="140"/>
      <c r="X1637" s="140"/>
      <c r="Y1637" s="140"/>
      <c r="Z1637" s="140"/>
      <c r="AA1637" s="140"/>
      <c r="AB1637" s="140"/>
      <c r="AC1637" s="140"/>
      <c r="AD1637" s="140"/>
      <c r="AE1637" s="140"/>
      <c r="AF1637" s="140"/>
      <c r="AG1637" s="140"/>
      <c r="AH1637" s="140"/>
      <c r="AI1637" s="140"/>
      <c r="AJ1637" s="140"/>
      <c r="AK1637" s="140"/>
      <c r="AL1637" s="140"/>
      <c r="AM1637" s="140"/>
      <c r="AN1637" s="140"/>
      <c r="AO1637" s="140"/>
      <c r="AP1637" s="140"/>
      <c r="AQ1637" s="140"/>
      <c r="AR1637" s="140"/>
      <c r="AS1637" s="140"/>
      <c r="AT1637" s="140"/>
      <c r="AU1637" s="140"/>
      <c r="AV1637" s="140"/>
      <c r="AW1637" s="140"/>
      <c r="AX1637" s="140"/>
      <c r="AY1637" s="140"/>
      <c r="AZ1637" s="140"/>
      <c r="BA1637" s="140"/>
      <c r="BB1637" s="140"/>
      <c r="BC1637" s="140"/>
      <c r="BD1637" s="140"/>
      <c r="BE1637" s="140"/>
    </row>
    <row r="1638" spans="1:57" outlineLevel="1" x14ac:dyDescent="0.2">
      <c r="A1638" s="234">
        <f>'Faults data'!A1638</f>
        <v>1621</v>
      </c>
      <c r="B1638" s="320">
        <f>'Faults data'!B1638</f>
        <v>0</v>
      </c>
      <c r="C1638" s="223">
        <f>IFERROR(MATCH('Faults data'!F1638,Lists!$C$11:$C$14,0),0)</f>
        <v>0</v>
      </c>
      <c r="D1638" s="216">
        <f>VALUE('Faults data'!I1638)</f>
        <v>0</v>
      </c>
      <c r="E1638" s="224">
        <f t="shared" si="209"/>
        <v>0</v>
      </c>
      <c r="F1638" s="224">
        <f>'Faults data'!M1638</f>
        <v>0</v>
      </c>
      <c r="G1638" s="224" t="str">
        <f>IF('Faults data'!N1638=$G$17,$G$17,".")</f>
        <v>.</v>
      </c>
      <c r="H1638" s="224" t="str">
        <f>IF(ISNUMBER('Faults data'!L1638),'Faults data'!L1638,".")</f>
        <v>.</v>
      </c>
      <c r="I1638" s="224">
        <f>IF('Faults data'!S1638=Lists!$F$11,0,1)</f>
        <v>1</v>
      </c>
      <c r="J1638" s="240" t="str">
        <f t="shared" si="204"/>
        <v>.</v>
      </c>
      <c r="K1638" s="241"/>
      <c r="L1638" s="230" t="str">
        <f t="shared" si="205"/>
        <v>.</v>
      </c>
      <c r="M1638" s="231" t="str">
        <f t="shared" si="206"/>
        <v>.</v>
      </c>
      <c r="N1638" s="231" t="str">
        <f t="shared" si="207"/>
        <v>.</v>
      </c>
      <c r="O1638" s="231" t="str">
        <f t="shared" si="208"/>
        <v>.</v>
      </c>
      <c r="P1638" s="232" t="str">
        <f t="shared" si="210"/>
        <v>.</v>
      </c>
      <c r="Q1638" s="233" t="str">
        <f t="shared" si="211"/>
        <v>.</v>
      </c>
      <c r="R1638" s="140"/>
      <c r="S1638" s="140"/>
      <c r="T1638" s="140"/>
      <c r="U1638" s="140"/>
      <c r="V1638" s="140"/>
      <c r="W1638" s="140"/>
      <c r="X1638" s="140"/>
      <c r="Y1638" s="140"/>
      <c r="Z1638" s="140"/>
      <c r="AA1638" s="140"/>
      <c r="AB1638" s="140"/>
      <c r="AC1638" s="140"/>
      <c r="AD1638" s="140"/>
      <c r="AE1638" s="140"/>
      <c r="AF1638" s="140"/>
      <c r="AG1638" s="140"/>
      <c r="AH1638" s="140"/>
      <c r="AI1638" s="140"/>
      <c r="AJ1638" s="140"/>
      <c r="AK1638" s="140"/>
      <c r="AL1638" s="140"/>
      <c r="AM1638" s="140"/>
      <c r="AN1638" s="140"/>
      <c r="AO1638" s="140"/>
      <c r="AP1638" s="140"/>
      <c r="AQ1638" s="140"/>
      <c r="AR1638" s="140"/>
      <c r="AS1638" s="140"/>
      <c r="AT1638" s="140"/>
      <c r="AU1638" s="140"/>
      <c r="AV1638" s="140"/>
      <c r="AW1638" s="140"/>
      <c r="AX1638" s="140"/>
      <c r="AY1638" s="140"/>
      <c r="AZ1638" s="140"/>
      <c r="BA1638" s="140"/>
      <c r="BB1638" s="140"/>
      <c r="BC1638" s="140"/>
      <c r="BD1638" s="140"/>
      <c r="BE1638" s="140"/>
    </row>
    <row r="1639" spans="1:57" outlineLevel="1" x14ac:dyDescent="0.2">
      <c r="A1639" s="234">
        <f>'Faults data'!A1639</f>
        <v>1622</v>
      </c>
      <c r="B1639" s="320">
        <f>'Faults data'!B1639</f>
        <v>0</v>
      </c>
      <c r="C1639" s="223">
        <f>IFERROR(MATCH('Faults data'!F1639,Lists!$C$11:$C$14,0),0)</f>
        <v>0</v>
      </c>
      <c r="D1639" s="216">
        <f>VALUE('Faults data'!I1639)</f>
        <v>0</v>
      </c>
      <c r="E1639" s="224">
        <f t="shared" si="209"/>
        <v>0</v>
      </c>
      <c r="F1639" s="224">
        <f>'Faults data'!M1639</f>
        <v>0</v>
      </c>
      <c r="G1639" s="224" t="str">
        <f>IF('Faults data'!N1639=$G$17,$G$17,".")</f>
        <v>.</v>
      </c>
      <c r="H1639" s="224" t="str">
        <f>IF(ISNUMBER('Faults data'!L1639),'Faults data'!L1639,".")</f>
        <v>.</v>
      </c>
      <c r="I1639" s="224">
        <f>IF('Faults data'!S1639=Lists!$F$11,0,1)</f>
        <v>1</v>
      </c>
      <c r="J1639" s="240" t="str">
        <f t="shared" si="204"/>
        <v>.</v>
      </c>
      <c r="K1639" s="241"/>
      <c r="L1639" s="230" t="str">
        <f t="shared" si="205"/>
        <v>.</v>
      </c>
      <c r="M1639" s="231" t="str">
        <f t="shared" si="206"/>
        <v>.</v>
      </c>
      <c r="N1639" s="231" t="str">
        <f t="shared" si="207"/>
        <v>.</v>
      </c>
      <c r="O1639" s="231" t="str">
        <f t="shared" si="208"/>
        <v>.</v>
      </c>
      <c r="P1639" s="232" t="str">
        <f t="shared" si="210"/>
        <v>.</v>
      </c>
      <c r="Q1639" s="233" t="str">
        <f t="shared" si="211"/>
        <v>.</v>
      </c>
      <c r="R1639" s="140"/>
      <c r="S1639" s="140"/>
      <c r="T1639" s="140"/>
      <c r="U1639" s="140"/>
      <c r="V1639" s="140"/>
      <c r="W1639" s="140"/>
      <c r="X1639" s="140"/>
      <c r="Y1639" s="140"/>
      <c r="Z1639" s="140"/>
      <c r="AA1639" s="140"/>
      <c r="AB1639" s="140"/>
      <c r="AC1639" s="140"/>
      <c r="AD1639" s="140"/>
      <c r="AE1639" s="140"/>
      <c r="AF1639" s="140"/>
      <c r="AG1639" s="140"/>
      <c r="AH1639" s="140"/>
      <c r="AI1639" s="140"/>
      <c r="AJ1639" s="140"/>
      <c r="AK1639" s="140"/>
      <c r="AL1639" s="140"/>
      <c r="AM1639" s="140"/>
      <c r="AN1639" s="140"/>
      <c r="AO1639" s="140"/>
      <c r="AP1639" s="140"/>
      <c r="AQ1639" s="140"/>
      <c r="AR1639" s="140"/>
      <c r="AS1639" s="140"/>
      <c r="AT1639" s="140"/>
      <c r="AU1639" s="140"/>
      <c r="AV1639" s="140"/>
      <c r="AW1639" s="140"/>
      <c r="AX1639" s="140"/>
      <c r="AY1639" s="140"/>
      <c r="AZ1639" s="140"/>
      <c r="BA1639" s="140"/>
      <c r="BB1639" s="140"/>
      <c r="BC1639" s="140"/>
      <c r="BD1639" s="140"/>
      <c r="BE1639" s="140"/>
    </row>
    <row r="1640" spans="1:57" outlineLevel="1" x14ac:dyDescent="0.2">
      <c r="A1640" s="234">
        <f>'Faults data'!A1640</f>
        <v>1623</v>
      </c>
      <c r="B1640" s="320">
        <f>'Faults data'!B1640</f>
        <v>0</v>
      </c>
      <c r="C1640" s="223">
        <f>IFERROR(MATCH('Faults data'!F1640,Lists!$C$11:$C$14,0),0)</f>
        <v>0</v>
      </c>
      <c r="D1640" s="216">
        <f>VALUE('Faults data'!I1640)</f>
        <v>0</v>
      </c>
      <c r="E1640" s="224">
        <f t="shared" si="209"/>
        <v>0</v>
      </c>
      <c r="F1640" s="224">
        <f>'Faults data'!M1640</f>
        <v>0</v>
      </c>
      <c r="G1640" s="224" t="str">
        <f>IF('Faults data'!N1640=$G$17,$G$17,".")</f>
        <v>.</v>
      </c>
      <c r="H1640" s="224" t="str">
        <f>IF(ISNUMBER('Faults data'!L1640),'Faults data'!L1640,".")</f>
        <v>.</v>
      </c>
      <c r="I1640" s="224">
        <f>IF('Faults data'!S1640=Lists!$F$11,0,1)</f>
        <v>1</v>
      </c>
      <c r="J1640" s="240" t="str">
        <f t="shared" si="204"/>
        <v>.</v>
      </c>
      <c r="K1640" s="241"/>
      <c r="L1640" s="230" t="str">
        <f t="shared" si="205"/>
        <v>.</v>
      </c>
      <c r="M1640" s="231" t="str">
        <f t="shared" si="206"/>
        <v>.</v>
      </c>
      <c r="N1640" s="231" t="str">
        <f t="shared" si="207"/>
        <v>.</v>
      </c>
      <c r="O1640" s="231" t="str">
        <f t="shared" si="208"/>
        <v>.</v>
      </c>
      <c r="P1640" s="232" t="str">
        <f t="shared" si="210"/>
        <v>.</v>
      </c>
      <c r="Q1640" s="233" t="str">
        <f t="shared" si="211"/>
        <v>.</v>
      </c>
      <c r="R1640" s="140"/>
      <c r="S1640" s="140"/>
      <c r="T1640" s="140"/>
      <c r="U1640" s="140"/>
      <c r="V1640" s="140"/>
      <c r="W1640" s="140"/>
      <c r="X1640" s="140"/>
      <c r="Y1640" s="140"/>
      <c r="Z1640" s="140"/>
      <c r="AA1640" s="140"/>
      <c r="AB1640" s="140"/>
      <c r="AC1640" s="140"/>
      <c r="AD1640" s="140"/>
      <c r="AE1640" s="140"/>
      <c r="AF1640" s="140"/>
      <c r="AG1640" s="140"/>
      <c r="AH1640" s="140"/>
      <c r="AI1640" s="140"/>
      <c r="AJ1640" s="140"/>
      <c r="AK1640" s="140"/>
      <c r="AL1640" s="140"/>
      <c r="AM1640" s="140"/>
      <c r="AN1640" s="140"/>
      <c r="AO1640" s="140"/>
      <c r="AP1640" s="140"/>
      <c r="AQ1640" s="140"/>
      <c r="AR1640" s="140"/>
      <c r="AS1640" s="140"/>
      <c r="AT1640" s="140"/>
      <c r="AU1640" s="140"/>
      <c r="AV1640" s="140"/>
      <c r="AW1640" s="140"/>
      <c r="AX1640" s="140"/>
      <c r="AY1640" s="140"/>
      <c r="AZ1640" s="140"/>
      <c r="BA1640" s="140"/>
      <c r="BB1640" s="140"/>
      <c r="BC1640" s="140"/>
      <c r="BD1640" s="140"/>
      <c r="BE1640" s="140"/>
    </row>
    <row r="1641" spans="1:57" outlineLevel="1" x14ac:dyDescent="0.2">
      <c r="A1641" s="234">
        <f>'Faults data'!A1641</f>
        <v>1624</v>
      </c>
      <c r="B1641" s="320">
        <f>'Faults data'!B1641</f>
        <v>0</v>
      </c>
      <c r="C1641" s="223">
        <f>IFERROR(MATCH('Faults data'!F1641,Lists!$C$11:$C$14,0),0)</f>
        <v>0</v>
      </c>
      <c r="D1641" s="216">
        <f>VALUE('Faults data'!I1641)</f>
        <v>0</v>
      </c>
      <c r="E1641" s="224">
        <f t="shared" si="209"/>
        <v>0</v>
      </c>
      <c r="F1641" s="224">
        <f>'Faults data'!M1641</f>
        <v>0</v>
      </c>
      <c r="G1641" s="224" t="str">
        <f>IF('Faults data'!N1641=$G$17,$G$17,".")</f>
        <v>.</v>
      </c>
      <c r="H1641" s="224" t="str">
        <f>IF(ISNUMBER('Faults data'!L1641),'Faults data'!L1641,".")</f>
        <v>.</v>
      </c>
      <c r="I1641" s="224">
        <f>IF('Faults data'!S1641=Lists!$F$11,0,1)</f>
        <v>1</v>
      </c>
      <c r="J1641" s="240" t="str">
        <f t="shared" si="204"/>
        <v>.</v>
      </c>
      <c r="K1641" s="241"/>
      <c r="L1641" s="230" t="str">
        <f t="shared" si="205"/>
        <v>.</v>
      </c>
      <c r="M1641" s="231" t="str">
        <f t="shared" si="206"/>
        <v>.</v>
      </c>
      <c r="N1641" s="231" t="str">
        <f t="shared" si="207"/>
        <v>.</v>
      </c>
      <c r="O1641" s="231" t="str">
        <f t="shared" si="208"/>
        <v>.</v>
      </c>
      <c r="P1641" s="232" t="str">
        <f t="shared" si="210"/>
        <v>.</v>
      </c>
      <c r="Q1641" s="233" t="str">
        <f t="shared" si="211"/>
        <v>.</v>
      </c>
      <c r="R1641" s="140"/>
      <c r="S1641" s="140"/>
      <c r="T1641" s="140"/>
      <c r="U1641" s="140"/>
      <c r="V1641" s="140"/>
      <c r="W1641" s="140"/>
      <c r="X1641" s="140"/>
      <c r="Y1641" s="140"/>
      <c r="Z1641" s="140"/>
      <c r="AA1641" s="140"/>
      <c r="AB1641" s="140"/>
      <c r="AC1641" s="140"/>
      <c r="AD1641" s="140"/>
      <c r="AE1641" s="140"/>
      <c r="AF1641" s="140"/>
      <c r="AG1641" s="140"/>
      <c r="AH1641" s="140"/>
      <c r="AI1641" s="140"/>
      <c r="AJ1641" s="140"/>
      <c r="AK1641" s="140"/>
      <c r="AL1641" s="140"/>
      <c r="AM1641" s="140"/>
      <c r="AN1641" s="140"/>
      <c r="AO1641" s="140"/>
      <c r="AP1641" s="140"/>
      <c r="AQ1641" s="140"/>
      <c r="AR1641" s="140"/>
      <c r="AS1641" s="140"/>
      <c r="AT1641" s="140"/>
      <c r="AU1641" s="140"/>
      <c r="AV1641" s="140"/>
      <c r="AW1641" s="140"/>
      <c r="AX1641" s="140"/>
      <c r="AY1641" s="140"/>
      <c r="AZ1641" s="140"/>
      <c r="BA1641" s="140"/>
      <c r="BB1641" s="140"/>
      <c r="BC1641" s="140"/>
      <c r="BD1641" s="140"/>
      <c r="BE1641" s="140"/>
    </row>
    <row r="1642" spans="1:57" outlineLevel="1" x14ac:dyDescent="0.2">
      <c r="A1642" s="234">
        <f>'Faults data'!A1642</f>
        <v>1625</v>
      </c>
      <c r="B1642" s="320">
        <f>'Faults data'!B1642</f>
        <v>0</v>
      </c>
      <c r="C1642" s="223">
        <f>IFERROR(MATCH('Faults data'!F1642,Lists!$C$11:$C$14,0),0)</f>
        <v>0</v>
      </c>
      <c r="D1642" s="216">
        <f>VALUE('Faults data'!I1642)</f>
        <v>0</v>
      </c>
      <c r="E1642" s="224">
        <f t="shared" si="209"/>
        <v>0</v>
      </c>
      <c r="F1642" s="224">
        <f>'Faults data'!M1642</f>
        <v>0</v>
      </c>
      <c r="G1642" s="224" t="str">
        <f>IF('Faults data'!N1642=$G$17,$G$17,".")</f>
        <v>.</v>
      </c>
      <c r="H1642" s="224" t="str">
        <f>IF(ISNUMBER('Faults data'!L1642),'Faults data'!L1642,".")</f>
        <v>.</v>
      </c>
      <c r="I1642" s="224">
        <f>IF('Faults data'!S1642=Lists!$F$11,0,1)</f>
        <v>1</v>
      </c>
      <c r="J1642" s="240" t="str">
        <f t="shared" si="204"/>
        <v>.</v>
      </c>
      <c r="K1642" s="241"/>
      <c r="L1642" s="230" t="str">
        <f t="shared" si="205"/>
        <v>.</v>
      </c>
      <c r="M1642" s="231" t="str">
        <f t="shared" si="206"/>
        <v>.</v>
      </c>
      <c r="N1642" s="231" t="str">
        <f t="shared" si="207"/>
        <v>.</v>
      </c>
      <c r="O1642" s="231" t="str">
        <f t="shared" si="208"/>
        <v>.</v>
      </c>
      <c r="P1642" s="232" t="str">
        <f t="shared" si="210"/>
        <v>.</v>
      </c>
      <c r="Q1642" s="233" t="str">
        <f t="shared" si="211"/>
        <v>.</v>
      </c>
      <c r="R1642" s="140"/>
      <c r="S1642" s="140"/>
      <c r="T1642" s="140"/>
      <c r="U1642" s="140"/>
      <c r="V1642" s="140"/>
      <c r="W1642" s="140"/>
      <c r="X1642" s="140"/>
      <c r="Y1642" s="140"/>
      <c r="Z1642" s="140"/>
      <c r="AA1642" s="140"/>
      <c r="AB1642" s="140"/>
      <c r="AC1642" s="140"/>
      <c r="AD1642" s="140"/>
      <c r="AE1642" s="140"/>
      <c r="AF1642" s="140"/>
      <c r="AG1642" s="140"/>
      <c r="AH1642" s="140"/>
      <c r="AI1642" s="140"/>
      <c r="AJ1642" s="140"/>
      <c r="AK1642" s="140"/>
      <c r="AL1642" s="140"/>
      <c r="AM1642" s="140"/>
      <c r="AN1642" s="140"/>
      <c r="AO1642" s="140"/>
      <c r="AP1642" s="140"/>
      <c r="AQ1642" s="140"/>
      <c r="AR1642" s="140"/>
      <c r="AS1642" s="140"/>
      <c r="AT1642" s="140"/>
      <c r="AU1642" s="140"/>
      <c r="AV1642" s="140"/>
      <c r="AW1642" s="140"/>
      <c r="AX1642" s="140"/>
      <c r="AY1642" s="140"/>
      <c r="AZ1642" s="140"/>
      <c r="BA1642" s="140"/>
      <c r="BB1642" s="140"/>
      <c r="BC1642" s="140"/>
      <c r="BD1642" s="140"/>
      <c r="BE1642" s="140"/>
    </row>
    <row r="1643" spans="1:57" outlineLevel="1" x14ac:dyDescent="0.2">
      <c r="A1643" s="234">
        <f>'Faults data'!A1643</f>
        <v>1626</v>
      </c>
      <c r="B1643" s="320">
        <f>'Faults data'!B1643</f>
        <v>0</v>
      </c>
      <c r="C1643" s="223">
        <f>IFERROR(MATCH('Faults data'!F1643,Lists!$C$11:$C$14,0),0)</f>
        <v>0</v>
      </c>
      <c r="D1643" s="216">
        <f>VALUE('Faults data'!I1643)</f>
        <v>0</v>
      </c>
      <c r="E1643" s="224">
        <f t="shared" si="209"/>
        <v>0</v>
      </c>
      <c r="F1643" s="224">
        <f>'Faults data'!M1643</f>
        <v>0</v>
      </c>
      <c r="G1643" s="224" t="str">
        <f>IF('Faults data'!N1643=$G$17,$G$17,".")</f>
        <v>.</v>
      </c>
      <c r="H1643" s="224" t="str">
        <f>IF(ISNUMBER('Faults data'!L1643),'Faults data'!L1643,".")</f>
        <v>.</v>
      </c>
      <c r="I1643" s="224">
        <f>IF('Faults data'!S1643=Lists!$F$11,0,1)</f>
        <v>1</v>
      </c>
      <c r="J1643" s="240" t="str">
        <f t="shared" si="204"/>
        <v>.</v>
      </c>
      <c r="K1643" s="241"/>
      <c r="L1643" s="230" t="str">
        <f t="shared" si="205"/>
        <v>.</v>
      </c>
      <c r="M1643" s="231" t="str">
        <f t="shared" si="206"/>
        <v>.</v>
      </c>
      <c r="N1643" s="231" t="str">
        <f t="shared" si="207"/>
        <v>.</v>
      </c>
      <c r="O1643" s="231" t="str">
        <f t="shared" si="208"/>
        <v>.</v>
      </c>
      <c r="P1643" s="232" t="str">
        <f t="shared" si="210"/>
        <v>.</v>
      </c>
      <c r="Q1643" s="233" t="str">
        <f t="shared" si="211"/>
        <v>.</v>
      </c>
      <c r="R1643" s="140"/>
      <c r="S1643" s="140"/>
      <c r="T1643" s="140"/>
      <c r="U1643" s="140"/>
      <c r="V1643" s="140"/>
      <c r="W1643" s="140"/>
      <c r="X1643" s="140"/>
      <c r="Y1643" s="140"/>
      <c r="Z1643" s="140"/>
      <c r="AA1643" s="140"/>
      <c r="AB1643" s="140"/>
      <c r="AC1643" s="140"/>
      <c r="AD1643" s="140"/>
      <c r="AE1643" s="140"/>
      <c r="AF1643" s="140"/>
      <c r="AG1643" s="140"/>
      <c r="AH1643" s="140"/>
      <c r="AI1643" s="140"/>
      <c r="AJ1643" s="140"/>
      <c r="AK1643" s="140"/>
      <c r="AL1643" s="140"/>
      <c r="AM1643" s="140"/>
      <c r="AN1643" s="140"/>
      <c r="AO1643" s="140"/>
      <c r="AP1643" s="140"/>
      <c r="AQ1643" s="140"/>
      <c r="AR1643" s="140"/>
      <c r="AS1643" s="140"/>
      <c r="AT1643" s="140"/>
      <c r="AU1643" s="140"/>
      <c r="AV1643" s="140"/>
      <c r="AW1643" s="140"/>
      <c r="AX1643" s="140"/>
      <c r="AY1643" s="140"/>
      <c r="AZ1643" s="140"/>
      <c r="BA1643" s="140"/>
      <c r="BB1643" s="140"/>
      <c r="BC1643" s="140"/>
      <c r="BD1643" s="140"/>
      <c r="BE1643" s="140"/>
    </row>
    <row r="1644" spans="1:57" outlineLevel="1" x14ac:dyDescent="0.2">
      <c r="A1644" s="234">
        <f>'Faults data'!A1644</f>
        <v>1627</v>
      </c>
      <c r="B1644" s="320">
        <f>'Faults data'!B1644</f>
        <v>0</v>
      </c>
      <c r="C1644" s="223">
        <f>IFERROR(MATCH('Faults data'!F1644,Lists!$C$11:$C$14,0),0)</f>
        <v>0</v>
      </c>
      <c r="D1644" s="216">
        <f>VALUE('Faults data'!I1644)</f>
        <v>0</v>
      </c>
      <c r="E1644" s="224">
        <f t="shared" si="209"/>
        <v>0</v>
      </c>
      <c r="F1644" s="224">
        <f>'Faults data'!M1644</f>
        <v>0</v>
      </c>
      <c r="G1644" s="224" t="str">
        <f>IF('Faults data'!N1644=$G$17,$G$17,".")</f>
        <v>.</v>
      </c>
      <c r="H1644" s="224" t="str">
        <f>IF(ISNUMBER('Faults data'!L1644),'Faults data'!L1644,".")</f>
        <v>.</v>
      </c>
      <c r="I1644" s="224">
        <f>IF('Faults data'!S1644=Lists!$F$11,0,1)</f>
        <v>1</v>
      </c>
      <c r="J1644" s="240" t="str">
        <f t="shared" si="204"/>
        <v>.</v>
      </c>
      <c r="K1644" s="241"/>
      <c r="L1644" s="230" t="str">
        <f t="shared" si="205"/>
        <v>.</v>
      </c>
      <c r="M1644" s="231" t="str">
        <f t="shared" si="206"/>
        <v>.</v>
      </c>
      <c r="N1644" s="231" t="str">
        <f t="shared" si="207"/>
        <v>.</v>
      </c>
      <c r="O1644" s="231" t="str">
        <f t="shared" si="208"/>
        <v>.</v>
      </c>
      <c r="P1644" s="232" t="str">
        <f t="shared" si="210"/>
        <v>.</v>
      </c>
      <c r="Q1644" s="233" t="str">
        <f t="shared" si="211"/>
        <v>.</v>
      </c>
      <c r="R1644" s="140"/>
      <c r="S1644" s="140"/>
      <c r="T1644" s="140"/>
      <c r="U1644" s="140"/>
      <c r="V1644" s="140"/>
      <c r="W1644" s="140"/>
      <c r="X1644" s="140"/>
      <c r="Y1644" s="140"/>
      <c r="Z1644" s="140"/>
      <c r="AA1644" s="140"/>
      <c r="AB1644" s="140"/>
      <c r="AC1644" s="140"/>
      <c r="AD1644" s="140"/>
      <c r="AE1644" s="140"/>
      <c r="AF1644" s="140"/>
      <c r="AG1644" s="140"/>
      <c r="AH1644" s="140"/>
      <c r="AI1644" s="140"/>
      <c r="AJ1644" s="140"/>
      <c r="AK1644" s="140"/>
      <c r="AL1644" s="140"/>
      <c r="AM1644" s="140"/>
      <c r="AN1644" s="140"/>
      <c r="AO1644" s="140"/>
      <c r="AP1644" s="140"/>
      <c r="AQ1644" s="140"/>
      <c r="AR1644" s="140"/>
      <c r="AS1644" s="140"/>
      <c r="AT1644" s="140"/>
      <c r="AU1644" s="140"/>
      <c r="AV1644" s="140"/>
      <c r="AW1644" s="140"/>
      <c r="AX1644" s="140"/>
      <c r="AY1644" s="140"/>
      <c r="AZ1644" s="140"/>
      <c r="BA1644" s="140"/>
      <c r="BB1644" s="140"/>
      <c r="BC1644" s="140"/>
      <c r="BD1644" s="140"/>
      <c r="BE1644" s="140"/>
    </row>
    <row r="1645" spans="1:57" outlineLevel="1" x14ac:dyDescent="0.2">
      <c r="A1645" s="234">
        <f>'Faults data'!A1645</f>
        <v>1628</v>
      </c>
      <c r="B1645" s="320">
        <f>'Faults data'!B1645</f>
        <v>0</v>
      </c>
      <c r="C1645" s="223">
        <f>IFERROR(MATCH('Faults data'!F1645,Lists!$C$11:$C$14,0),0)</f>
        <v>0</v>
      </c>
      <c r="D1645" s="216">
        <f>VALUE('Faults data'!I1645)</f>
        <v>0</v>
      </c>
      <c r="E1645" s="224">
        <f t="shared" si="209"/>
        <v>0</v>
      </c>
      <c r="F1645" s="224">
        <f>'Faults data'!M1645</f>
        <v>0</v>
      </c>
      <c r="G1645" s="224" t="str">
        <f>IF('Faults data'!N1645=$G$17,$G$17,".")</f>
        <v>.</v>
      </c>
      <c r="H1645" s="224" t="str">
        <f>IF(ISNUMBER('Faults data'!L1645),'Faults data'!L1645,".")</f>
        <v>.</v>
      </c>
      <c r="I1645" s="224">
        <f>IF('Faults data'!S1645=Lists!$F$11,0,1)</f>
        <v>1</v>
      </c>
      <c r="J1645" s="240" t="str">
        <f t="shared" si="204"/>
        <v>.</v>
      </c>
      <c r="K1645" s="241"/>
      <c r="L1645" s="230" t="str">
        <f t="shared" si="205"/>
        <v>.</v>
      </c>
      <c r="M1645" s="231" t="str">
        <f t="shared" si="206"/>
        <v>.</v>
      </c>
      <c r="N1645" s="231" t="str">
        <f t="shared" si="207"/>
        <v>.</v>
      </c>
      <c r="O1645" s="231" t="str">
        <f t="shared" si="208"/>
        <v>.</v>
      </c>
      <c r="P1645" s="232" t="str">
        <f t="shared" si="210"/>
        <v>.</v>
      </c>
      <c r="Q1645" s="233" t="str">
        <f t="shared" si="211"/>
        <v>.</v>
      </c>
      <c r="R1645" s="140"/>
      <c r="S1645" s="140"/>
      <c r="T1645" s="140"/>
      <c r="U1645" s="140"/>
      <c r="V1645" s="140"/>
      <c r="W1645" s="140"/>
      <c r="X1645" s="140"/>
      <c r="Y1645" s="140"/>
      <c r="Z1645" s="140"/>
      <c r="AA1645" s="140"/>
      <c r="AB1645" s="140"/>
      <c r="AC1645" s="140"/>
      <c r="AD1645" s="140"/>
      <c r="AE1645" s="140"/>
      <c r="AF1645" s="140"/>
      <c r="AG1645" s="140"/>
      <c r="AH1645" s="140"/>
      <c r="AI1645" s="140"/>
      <c r="AJ1645" s="140"/>
      <c r="AK1645" s="140"/>
      <c r="AL1645" s="140"/>
      <c r="AM1645" s="140"/>
      <c r="AN1645" s="140"/>
      <c r="AO1645" s="140"/>
      <c r="AP1645" s="140"/>
      <c r="AQ1645" s="140"/>
      <c r="AR1645" s="140"/>
      <c r="AS1645" s="140"/>
      <c r="AT1645" s="140"/>
      <c r="AU1645" s="140"/>
      <c r="AV1645" s="140"/>
      <c r="AW1645" s="140"/>
      <c r="AX1645" s="140"/>
      <c r="AY1645" s="140"/>
      <c r="AZ1645" s="140"/>
      <c r="BA1645" s="140"/>
      <c r="BB1645" s="140"/>
      <c r="BC1645" s="140"/>
      <c r="BD1645" s="140"/>
      <c r="BE1645" s="140"/>
    </row>
    <row r="1646" spans="1:57" outlineLevel="1" x14ac:dyDescent="0.2">
      <c r="A1646" s="234">
        <f>'Faults data'!A1646</f>
        <v>1629</v>
      </c>
      <c r="B1646" s="320">
        <f>'Faults data'!B1646</f>
        <v>0</v>
      </c>
      <c r="C1646" s="223">
        <f>IFERROR(MATCH('Faults data'!F1646,Lists!$C$11:$C$14,0),0)</f>
        <v>0</v>
      </c>
      <c r="D1646" s="216">
        <f>VALUE('Faults data'!I1646)</f>
        <v>0</v>
      </c>
      <c r="E1646" s="224">
        <f t="shared" si="209"/>
        <v>0</v>
      </c>
      <c r="F1646" s="224">
        <f>'Faults data'!M1646</f>
        <v>0</v>
      </c>
      <c r="G1646" s="224" t="str">
        <f>IF('Faults data'!N1646=$G$17,$G$17,".")</f>
        <v>.</v>
      </c>
      <c r="H1646" s="224" t="str">
        <f>IF(ISNUMBER('Faults data'!L1646),'Faults data'!L1646,".")</f>
        <v>.</v>
      </c>
      <c r="I1646" s="224">
        <f>IF('Faults data'!S1646=Lists!$F$11,0,1)</f>
        <v>1</v>
      </c>
      <c r="J1646" s="240" t="str">
        <f t="shared" si="204"/>
        <v>.</v>
      </c>
      <c r="K1646" s="241"/>
      <c r="L1646" s="230" t="str">
        <f t="shared" si="205"/>
        <v>.</v>
      </c>
      <c r="M1646" s="231" t="str">
        <f t="shared" si="206"/>
        <v>.</v>
      </c>
      <c r="N1646" s="231" t="str">
        <f t="shared" si="207"/>
        <v>.</v>
      </c>
      <c r="O1646" s="231" t="str">
        <f t="shared" si="208"/>
        <v>.</v>
      </c>
      <c r="P1646" s="232" t="str">
        <f t="shared" si="210"/>
        <v>.</v>
      </c>
      <c r="Q1646" s="233" t="str">
        <f t="shared" si="211"/>
        <v>.</v>
      </c>
      <c r="R1646" s="140"/>
      <c r="S1646" s="140"/>
      <c r="T1646" s="140"/>
      <c r="U1646" s="140"/>
      <c r="V1646" s="140"/>
      <c r="W1646" s="140"/>
      <c r="X1646" s="140"/>
      <c r="Y1646" s="140"/>
      <c r="Z1646" s="140"/>
      <c r="AA1646" s="140"/>
      <c r="AB1646" s="140"/>
      <c r="AC1646" s="140"/>
      <c r="AD1646" s="140"/>
      <c r="AE1646" s="140"/>
      <c r="AF1646" s="140"/>
      <c r="AG1646" s="140"/>
      <c r="AH1646" s="140"/>
      <c r="AI1646" s="140"/>
      <c r="AJ1646" s="140"/>
      <c r="AK1646" s="140"/>
      <c r="AL1646" s="140"/>
      <c r="AM1646" s="140"/>
      <c r="AN1646" s="140"/>
      <c r="AO1646" s="140"/>
      <c r="AP1646" s="140"/>
      <c r="AQ1646" s="140"/>
      <c r="AR1646" s="140"/>
      <c r="AS1646" s="140"/>
      <c r="AT1646" s="140"/>
      <c r="AU1646" s="140"/>
      <c r="AV1646" s="140"/>
      <c r="AW1646" s="140"/>
      <c r="AX1646" s="140"/>
      <c r="AY1646" s="140"/>
      <c r="AZ1646" s="140"/>
      <c r="BA1646" s="140"/>
      <c r="BB1646" s="140"/>
      <c r="BC1646" s="140"/>
      <c r="BD1646" s="140"/>
      <c r="BE1646" s="140"/>
    </row>
    <row r="1647" spans="1:57" outlineLevel="1" x14ac:dyDescent="0.2">
      <c r="A1647" s="234">
        <f>'Faults data'!A1647</f>
        <v>1630</v>
      </c>
      <c r="B1647" s="320">
        <f>'Faults data'!B1647</f>
        <v>0</v>
      </c>
      <c r="C1647" s="223">
        <f>IFERROR(MATCH('Faults data'!F1647,Lists!$C$11:$C$14,0),0)</f>
        <v>0</v>
      </c>
      <c r="D1647" s="216">
        <f>VALUE('Faults data'!I1647)</f>
        <v>0</v>
      </c>
      <c r="E1647" s="224">
        <f t="shared" si="209"/>
        <v>0</v>
      </c>
      <c r="F1647" s="224">
        <f>'Faults data'!M1647</f>
        <v>0</v>
      </c>
      <c r="G1647" s="224" t="str">
        <f>IF('Faults data'!N1647=$G$17,$G$17,".")</f>
        <v>.</v>
      </c>
      <c r="H1647" s="224" t="str">
        <f>IF(ISNUMBER('Faults data'!L1647),'Faults data'!L1647,".")</f>
        <v>.</v>
      </c>
      <c r="I1647" s="224">
        <f>IF('Faults data'!S1647=Lists!$F$11,0,1)</f>
        <v>1</v>
      </c>
      <c r="J1647" s="240" t="str">
        <f t="shared" si="204"/>
        <v>.</v>
      </c>
      <c r="K1647" s="241"/>
      <c r="L1647" s="230" t="str">
        <f t="shared" si="205"/>
        <v>.</v>
      </c>
      <c r="M1647" s="231" t="str">
        <f t="shared" si="206"/>
        <v>.</v>
      </c>
      <c r="N1647" s="231" t="str">
        <f t="shared" si="207"/>
        <v>.</v>
      </c>
      <c r="O1647" s="231" t="str">
        <f t="shared" si="208"/>
        <v>.</v>
      </c>
      <c r="P1647" s="232" t="str">
        <f t="shared" si="210"/>
        <v>.</v>
      </c>
      <c r="Q1647" s="233" t="str">
        <f t="shared" si="211"/>
        <v>.</v>
      </c>
      <c r="R1647" s="140"/>
      <c r="S1647" s="140"/>
      <c r="T1647" s="140"/>
      <c r="U1647" s="140"/>
      <c r="V1647" s="140"/>
      <c r="W1647" s="140"/>
      <c r="X1647" s="140"/>
      <c r="Y1647" s="140"/>
      <c r="Z1647" s="140"/>
      <c r="AA1647" s="140"/>
      <c r="AB1647" s="140"/>
      <c r="AC1647" s="140"/>
      <c r="AD1647" s="140"/>
      <c r="AE1647" s="140"/>
      <c r="AF1647" s="140"/>
      <c r="AG1647" s="140"/>
      <c r="AH1647" s="140"/>
      <c r="AI1647" s="140"/>
      <c r="AJ1647" s="140"/>
      <c r="AK1647" s="140"/>
      <c r="AL1647" s="140"/>
      <c r="AM1647" s="140"/>
      <c r="AN1647" s="140"/>
      <c r="AO1647" s="140"/>
      <c r="AP1647" s="140"/>
      <c r="AQ1647" s="140"/>
      <c r="AR1647" s="140"/>
      <c r="AS1647" s="140"/>
      <c r="AT1647" s="140"/>
      <c r="AU1647" s="140"/>
      <c r="AV1647" s="140"/>
      <c r="AW1647" s="140"/>
      <c r="AX1647" s="140"/>
      <c r="AY1647" s="140"/>
      <c r="AZ1647" s="140"/>
      <c r="BA1647" s="140"/>
      <c r="BB1647" s="140"/>
      <c r="BC1647" s="140"/>
      <c r="BD1647" s="140"/>
      <c r="BE1647" s="140"/>
    </row>
    <row r="1648" spans="1:57" outlineLevel="1" x14ac:dyDescent="0.2">
      <c r="A1648" s="234">
        <f>'Faults data'!A1648</f>
        <v>1631</v>
      </c>
      <c r="B1648" s="320">
        <f>'Faults data'!B1648</f>
        <v>0</v>
      </c>
      <c r="C1648" s="223">
        <f>IFERROR(MATCH('Faults data'!F1648,Lists!$C$11:$C$14,0),0)</f>
        <v>0</v>
      </c>
      <c r="D1648" s="216">
        <f>VALUE('Faults data'!I1648)</f>
        <v>0</v>
      </c>
      <c r="E1648" s="224">
        <f t="shared" si="209"/>
        <v>0</v>
      </c>
      <c r="F1648" s="224">
        <f>'Faults data'!M1648</f>
        <v>0</v>
      </c>
      <c r="G1648" s="224" t="str">
        <f>IF('Faults data'!N1648=$G$17,$G$17,".")</f>
        <v>.</v>
      </c>
      <c r="H1648" s="224" t="str">
        <f>IF(ISNUMBER('Faults data'!L1648),'Faults data'!L1648,".")</f>
        <v>.</v>
      </c>
      <c r="I1648" s="224">
        <f>IF('Faults data'!S1648=Lists!$F$11,0,1)</f>
        <v>1</v>
      </c>
      <c r="J1648" s="240" t="str">
        <f t="shared" si="204"/>
        <v>.</v>
      </c>
      <c r="K1648" s="241"/>
      <c r="L1648" s="230" t="str">
        <f t="shared" si="205"/>
        <v>.</v>
      </c>
      <c r="M1648" s="231" t="str">
        <f t="shared" si="206"/>
        <v>.</v>
      </c>
      <c r="N1648" s="231" t="str">
        <f t="shared" si="207"/>
        <v>.</v>
      </c>
      <c r="O1648" s="231" t="str">
        <f t="shared" si="208"/>
        <v>.</v>
      </c>
      <c r="P1648" s="232" t="str">
        <f t="shared" si="210"/>
        <v>.</v>
      </c>
      <c r="Q1648" s="233" t="str">
        <f t="shared" si="211"/>
        <v>.</v>
      </c>
      <c r="R1648" s="140"/>
      <c r="S1648" s="140"/>
      <c r="T1648" s="140"/>
      <c r="U1648" s="140"/>
      <c r="V1648" s="140"/>
      <c r="W1648" s="140"/>
      <c r="X1648" s="140"/>
      <c r="Y1648" s="140"/>
      <c r="Z1648" s="140"/>
      <c r="AA1648" s="140"/>
      <c r="AB1648" s="140"/>
      <c r="AC1648" s="140"/>
      <c r="AD1648" s="140"/>
      <c r="AE1648" s="140"/>
      <c r="AF1648" s="140"/>
      <c r="AG1648" s="140"/>
      <c r="AH1648" s="140"/>
      <c r="AI1648" s="140"/>
      <c r="AJ1648" s="140"/>
      <c r="AK1648" s="140"/>
      <c r="AL1648" s="140"/>
      <c r="AM1648" s="140"/>
      <c r="AN1648" s="140"/>
      <c r="AO1648" s="140"/>
      <c r="AP1648" s="140"/>
      <c r="AQ1648" s="140"/>
      <c r="AR1648" s="140"/>
      <c r="AS1648" s="140"/>
      <c r="AT1648" s="140"/>
      <c r="AU1648" s="140"/>
      <c r="AV1648" s="140"/>
      <c r="AW1648" s="140"/>
      <c r="AX1648" s="140"/>
      <c r="AY1648" s="140"/>
      <c r="AZ1648" s="140"/>
      <c r="BA1648" s="140"/>
      <c r="BB1648" s="140"/>
      <c r="BC1648" s="140"/>
      <c r="BD1648" s="140"/>
      <c r="BE1648" s="140"/>
    </row>
    <row r="1649" spans="1:57" outlineLevel="1" x14ac:dyDescent="0.2">
      <c r="A1649" s="234">
        <f>'Faults data'!A1649</f>
        <v>1632</v>
      </c>
      <c r="B1649" s="320">
        <f>'Faults data'!B1649</f>
        <v>0</v>
      </c>
      <c r="C1649" s="223">
        <f>IFERROR(MATCH('Faults data'!F1649,Lists!$C$11:$C$14,0),0)</f>
        <v>0</v>
      </c>
      <c r="D1649" s="216">
        <f>VALUE('Faults data'!I1649)</f>
        <v>0</v>
      </c>
      <c r="E1649" s="224">
        <f t="shared" si="209"/>
        <v>0</v>
      </c>
      <c r="F1649" s="224">
        <f>'Faults data'!M1649</f>
        <v>0</v>
      </c>
      <c r="G1649" s="224" t="str">
        <f>IF('Faults data'!N1649=$G$17,$G$17,".")</f>
        <v>.</v>
      </c>
      <c r="H1649" s="224" t="str">
        <f>IF(ISNUMBER('Faults data'!L1649),'Faults data'!L1649,".")</f>
        <v>.</v>
      </c>
      <c r="I1649" s="224">
        <f>IF('Faults data'!S1649=Lists!$F$11,0,1)</f>
        <v>1</v>
      </c>
      <c r="J1649" s="240" t="str">
        <f t="shared" si="204"/>
        <v>.</v>
      </c>
      <c r="K1649" s="241"/>
      <c r="L1649" s="230" t="str">
        <f t="shared" si="205"/>
        <v>.</v>
      </c>
      <c r="M1649" s="231" t="str">
        <f t="shared" si="206"/>
        <v>.</v>
      </c>
      <c r="N1649" s="231" t="str">
        <f t="shared" si="207"/>
        <v>.</v>
      </c>
      <c r="O1649" s="231" t="str">
        <f t="shared" si="208"/>
        <v>.</v>
      </c>
      <c r="P1649" s="232" t="str">
        <f t="shared" si="210"/>
        <v>.</v>
      </c>
      <c r="Q1649" s="233" t="str">
        <f t="shared" si="211"/>
        <v>.</v>
      </c>
      <c r="R1649" s="140"/>
      <c r="S1649" s="140"/>
      <c r="T1649" s="140"/>
      <c r="U1649" s="140"/>
      <c r="V1649" s="140"/>
      <c r="W1649" s="140"/>
      <c r="X1649" s="140"/>
      <c r="Y1649" s="140"/>
      <c r="Z1649" s="140"/>
      <c r="AA1649" s="140"/>
      <c r="AB1649" s="140"/>
      <c r="AC1649" s="140"/>
      <c r="AD1649" s="140"/>
      <c r="AE1649" s="140"/>
      <c r="AF1649" s="140"/>
      <c r="AG1649" s="140"/>
      <c r="AH1649" s="140"/>
      <c r="AI1649" s="140"/>
      <c r="AJ1649" s="140"/>
      <c r="AK1649" s="140"/>
      <c r="AL1649" s="140"/>
      <c r="AM1649" s="140"/>
      <c r="AN1649" s="140"/>
      <c r="AO1649" s="140"/>
      <c r="AP1649" s="140"/>
      <c r="AQ1649" s="140"/>
      <c r="AR1649" s="140"/>
      <c r="AS1649" s="140"/>
      <c r="AT1649" s="140"/>
      <c r="AU1649" s="140"/>
      <c r="AV1649" s="140"/>
      <c r="AW1649" s="140"/>
      <c r="AX1649" s="140"/>
      <c r="AY1649" s="140"/>
      <c r="AZ1649" s="140"/>
      <c r="BA1649" s="140"/>
      <c r="BB1649" s="140"/>
      <c r="BC1649" s="140"/>
      <c r="BD1649" s="140"/>
      <c r="BE1649" s="140"/>
    </row>
    <row r="1650" spans="1:57" outlineLevel="1" x14ac:dyDescent="0.2">
      <c r="A1650" s="234">
        <f>'Faults data'!A1650</f>
        <v>1633</v>
      </c>
      <c r="B1650" s="320">
        <f>'Faults data'!B1650</f>
        <v>0</v>
      </c>
      <c r="C1650" s="223">
        <f>IFERROR(MATCH('Faults data'!F1650,Lists!$C$11:$C$14,0),0)</f>
        <v>0</v>
      </c>
      <c r="D1650" s="216">
        <f>VALUE('Faults data'!I1650)</f>
        <v>0</v>
      </c>
      <c r="E1650" s="224">
        <f t="shared" si="209"/>
        <v>0</v>
      </c>
      <c r="F1650" s="224">
        <f>'Faults data'!M1650</f>
        <v>0</v>
      </c>
      <c r="G1650" s="224" t="str">
        <f>IF('Faults data'!N1650=$G$17,$G$17,".")</f>
        <v>.</v>
      </c>
      <c r="H1650" s="224" t="str">
        <f>IF(ISNUMBER('Faults data'!L1650),'Faults data'!L1650,".")</f>
        <v>.</v>
      </c>
      <c r="I1650" s="224">
        <f>IF('Faults data'!S1650=Lists!$F$11,0,1)</f>
        <v>1</v>
      </c>
      <c r="J1650" s="240" t="str">
        <f t="shared" si="204"/>
        <v>.</v>
      </c>
      <c r="K1650" s="241"/>
      <c r="L1650" s="230" t="str">
        <f t="shared" si="205"/>
        <v>.</v>
      </c>
      <c r="M1650" s="231" t="str">
        <f t="shared" si="206"/>
        <v>.</v>
      </c>
      <c r="N1650" s="231" t="str">
        <f t="shared" si="207"/>
        <v>.</v>
      </c>
      <c r="O1650" s="231" t="str">
        <f t="shared" si="208"/>
        <v>.</v>
      </c>
      <c r="P1650" s="232" t="str">
        <f t="shared" si="210"/>
        <v>.</v>
      </c>
      <c r="Q1650" s="233" t="str">
        <f t="shared" si="211"/>
        <v>.</v>
      </c>
      <c r="R1650" s="140"/>
      <c r="S1650" s="140"/>
      <c r="T1650" s="140"/>
      <c r="U1650" s="140"/>
      <c r="V1650" s="140"/>
      <c r="W1650" s="140"/>
      <c r="X1650" s="140"/>
      <c r="Y1650" s="140"/>
      <c r="Z1650" s="140"/>
      <c r="AA1650" s="140"/>
      <c r="AB1650" s="140"/>
      <c r="AC1650" s="140"/>
      <c r="AD1650" s="140"/>
      <c r="AE1650" s="140"/>
      <c r="AF1650" s="140"/>
      <c r="AG1650" s="140"/>
      <c r="AH1650" s="140"/>
      <c r="AI1650" s="140"/>
      <c r="AJ1650" s="140"/>
      <c r="AK1650" s="140"/>
      <c r="AL1650" s="140"/>
      <c r="AM1650" s="140"/>
      <c r="AN1650" s="140"/>
      <c r="AO1650" s="140"/>
      <c r="AP1650" s="140"/>
      <c r="AQ1650" s="140"/>
      <c r="AR1650" s="140"/>
      <c r="AS1650" s="140"/>
      <c r="AT1650" s="140"/>
      <c r="AU1650" s="140"/>
      <c r="AV1650" s="140"/>
      <c r="AW1650" s="140"/>
      <c r="AX1650" s="140"/>
      <c r="AY1650" s="140"/>
      <c r="AZ1650" s="140"/>
      <c r="BA1650" s="140"/>
      <c r="BB1650" s="140"/>
      <c r="BC1650" s="140"/>
      <c r="BD1650" s="140"/>
      <c r="BE1650" s="140"/>
    </row>
    <row r="1651" spans="1:57" outlineLevel="1" x14ac:dyDescent="0.2">
      <c r="A1651" s="234">
        <f>'Faults data'!A1651</f>
        <v>1634</v>
      </c>
      <c r="B1651" s="320">
        <f>'Faults data'!B1651</f>
        <v>0</v>
      </c>
      <c r="C1651" s="223">
        <f>IFERROR(MATCH('Faults data'!F1651,Lists!$C$11:$C$14,0),0)</f>
        <v>0</v>
      </c>
      <c r="D1651" s="216">
        <f>VALUE('Faults data'!I1651)</f>
        <v>0</v>
      </c>
      <c r="E1651" s="224">
        <f t="shared" si="209"/>
        <v>0</v>
      </c>
      <c r="F1651" s="224">
        <f>'Faults data'!M1651</f>
        <v>0</v>
      </c>
      <c r="G1651" s="224" t="str">
        <f>IF('Faults data'!N1651=$G$17,$G$17,".")</f>
        <v>.</v>
      </c>
      <c r="H1651" s="224" t="str">
        <f>IF(ISNUMBER('Faults data'!L1651),'Faults data'!L1651,".")</f>
        <v>.</v>
      </c>
      <c r="I1651" s="224">
        <f>IF('Faults data'!S1651=Lists!$F$11,0,1)</f>
        <v>1</v>
      </c>
      <c r="J1651" s="240" t="str">
        <f t="shared" si="204"/>
        <v>.</v>
      </c>
      <c r="K1651" s="241"/>
      <c r="L1651" s="230" t="str">
        <f t="shared" si="205"/>
        <v>.</v>
      </c>
      <c r="M1651" s="231" t="str">
        <f t="shared" si="206"/>
        <v>.</v>
      </c>
      <c r="N1651" s="231" t="str">
        <f t="shared" si="207"/>
        <v>.</v>
      </c>
      <c r="O1651" s="231" t="str">
        <f t="shared" si="208"/>
        <v>.</v>
      </c>
      <c r="P1651" s="232" t="str">
        <f t="shared" si="210"/>
        <v>.</v>
      </c>
      <c r="Q1651" s="233" t="str">
        <f t="shared" si="211"/>
        <v>.</v>
      </c>
      <c r="R1651" s="140"/>
      <c r="S1651" s="140"/>
      <c r="T1651" s="140"/>
      <c r="U1651" s="140"/>
      <c r="V1651" s="140"/>
      <c r="W1651" s="140"/>
      <c r="X1651" s="140"/>
      <c r="Y1651" s="140"/>
      <c r="Z1651" s="140"/>
      <c r="AA1651" s="140"/>
      <c r="AB1651" s="140"/>
      <c r="AC1651" s="140"/>
      <c r="AD1651" s="140"/>
      <c r="AE1651" s="140"/>
      <c r="AF1651" s="140"/>
      <c r="AG1651" s="140"/>
      <c r="AH1651" s="140"/>
      <c r="AI1651" s="140"/>
      <c r="AJ1651" s="140"/>
      <c r="AK1651" s="140"/>
      <c r="AL1651" s="140"/>
      <c r="AM1651" s="140"/>
      <c r="AN1651" s="140"/>
      <c r="AO1651" s="140"/>
      <c r="AP1651" s="140"/>
      <c r="AQ1651" s="140"/>
      <c r="AR1651" s="140"/>
      <c r="AS1651" s="140"/>
      <c r="AT1651" s="140"/>
      <c r="AU1651" s="140"/>
      <c r="AV1651" s="140"/>
      <c r="AW1651" s="140"/>
      <c r="AX1651" s="140"/>
      <c r="AY1651" s="140"/>
      <c r="AZ1651" s="140"/>
      <c r="BA1651" s="140"/>
      <c r="BB1651" s="140"/>
      <c r="BC1651" s="140"/>
      <c r="BD1651" s="140"/>
      <c r="BE1651" s="140"/>
    </row>
    <row r="1652" spans="1:57" outlineLevel="1" x14ac:dyDescent="0.2">
      <c r="A1652" s="234">
        <f>'Faults data'!A1652</f>
        <v>1635</v>
      </c>
      <c r="B1652" s="320">
        <f>'Faults data'!B1652</f>
        <v>0</v>
      </c>
      <c r="C1652" s="223">
        <f>IFERROR(MATCH('Faults data'!F1652,Lists!$C$11:$C$14,0),0)</f>
        <v>0</v>
      </c>
      <c r="D1652" s="216">
        <f>VALUE('Faults data'!I1652)</f>
        <v>0</v>
      </c>
      <c r="E1652" s="224">
        <f t="shared" si="209"/>
        <v>0</v>
      </c>
      <c r="F1652" s="224">
        <f>'Faults data'!M1652</f>
        <v>0</v>
      </c>
      <c r="G1652" s="224" t="str">
        <f>IF('Faults data'!N1652=$G$17,$G$17,".")</f>
        <v>.</v>
      </c>
      <c r="H1652" s="224" t="str">
        <f>IF(ISNUMBER('Faults data'!L1652),'Faults data'!L1652,".")</f>
        <v>.</v>
      </c>
      <c r="I1652" s="224">
        <f>IF('Faults data'!S1652=Lists!$F$11,0,1)</f>
        <v>1</v>
      </c>
      <c r="J1652" s="240" t="str">
        <f t="shared" si="204"/>
        <v>.</v>
      </c>
      <c r="K1652" s="241"/>
      <c r="L1652" s="230" t="str">
        <f t="shared" si="205"/>
        <v>.</v>
      </c>
      <c r="M1652" s="231" t="str">
        <f t="shared" si="206"/>
        <v>.</v>
      </c>
      <c r="N1652" s="231" t="str">
        <f t="shared" si="207"/>
        <v>.</v>
      </c>
      <c r="O1652" s="231" t="str">
        <f t="shared" si="208"/>
        <v>.</v>
      </c>
      <c r="P1652" s="232" t="str">
        <f t="shared" si="210"/>
        <v>.</v>
      </c>
      <c r="Q1652" s="233" t="str">
        <f t="shared" si="211"/>
        <v>.</v>
      </c>
      <c r="R1652" s="140"/>
      <c r="S1652" s="140"/>
      <c r="T1652" s="140"/>
      <c r="U1652" s="140"/>
      <c r="V1652" s="140"/>
      <c r="W1652" s="140"/>
      <c r="X1652" s="140"/>
      <c r="Y1652" s="140"/>
      <c r="Z1652" s="140"/>
      <c r="AA1652" s="140"/>
      <c r="AB1652" s="140"/>
      <c r="AC1652" s="140"/>
      <c r="AD1652" s="140"/>
      <c r="AE1652" s="140"/>
      <c r="AF1652" s="140"/>
      <c r="AG1652" s="140"/>
      <c r="AH1652" s="140"/>
      <c r="AI1652" s="140"/>
      <c r="AJ1652" s="140"/>
      <c r="AK1652" s="140"/>
      <c r="AL1652" s="140"/>
      <c r="AM1652" s="140"/>
      <c r="AN1652" s="140"/>
      <c r="AO1652" s="140"/>
      <c r="AP1652" s="140"/>
      <c r="AQ1652" s="140"/>
      <c r="AR1652" s="140"/>
      <c r="AS1652" s="140"/>
      <c r="AT1652" s="140"/>
      <c r="AU1652" s="140"/>
      <c r="AV1652" s="140"/>
      <c r="AW1652" s="140"/>
      <c r="AX1652" s="140"/>
      <c r="AY1652" s="140"/>
      <c r="AZ1652" s="140"/>
      <c r="BA1652" s="140"/>
      <c r="BB1652" s="140"/>
      <c r="BC1652" s="140"/>
      <c r="BD1652" s="140"/>
      <c r="BE1652" s="140"/>
    </row>
    <row r="1653" spans="1:57" outlineLevel="1" x14ac:dyDescent="0.2">
      <c r="A1653" s="234">
        <f>'Faults data'!A1653</f>
        <v>1636</v>
      </c>
      <c r="B1653" s="320">
        <f>'Faults data'!B1653</f>
        <v>0</v>
      </c>
      <c r="C1653" s="223">
        <f>IFERROR(MATCH('Faults data'!F1653,Lists!$C$11:$C$14,0),0)</f>
        <v>0</v>
      </c>
      <c r="D1653" s="216">
        <f>VALUE('Faults data'!I1653)</f>
        <v>0</v>
      </c>
      <c r="E1653" s="224">
        <f t="shared" si="209"/>
        <v>0</v>
      </c>
      <c r="F1653" s="224">
        <f>'Faults data'!M1653</f>
        <v>0</v>
      </c>
      <c r="G1653" s="224" t="str">
        <f>IF('Faults data'!N1653=$G$17,$G$17,".")</f>
        <v>.</v>
      </c>
      <c r="H1653" s="224" t="str">
        <f>IF(ISNUMBER('Faults data'!L1653),'Faults data'!L1653,".")</f>
        <v>.</v>
      </c>
      <c r="I1653" s="224">
        <f>IF('Faults data'!S1653=Lists!$F$11,0,1)</f>
        <v>1</v>
      </c>
      <c r="J1653" s="240" t="str">
        <f t="shared" si="204"/>
        <v>.</v>
      </c>
      <c r="K1653" s="241"/>
      <c r="L1653" s="230" t="str">
        <f t="shared" si="205"/>
        <v>.</v>
      </c>
      <c r="M1653" s="231" t="str">
        <f t="shared" si="206"/>
        <v>.</v>
      </c>
      <c r="N1653" s="231" t="str">
        <f t="shared" si="207"/>
        <v>.</v>
      </c>
      <c r="O1653" s="231" t="str">
        <f t="shared" si="208"/>
        <v>.</v>
      </c>
      <c r="P1653" s="232" t="str">
        <f t="shared" si="210"/>
        <v>.</v>
      </c>
      <c r="Q1653" s="233" t="str">
        <f t="shared" si="211"/>
        <v>.</v>
      </c>
      <c r="R1653" s="140"/>
      <c r="S1653" s="140"/>
      <c r="T1653" s="140"/>
      <c r="U1653" s="140"/>
      <c r="V1653" s="140"/>
      <c r="W1653" s="140"/>
      <c r="X1653" s="140"/>
      <c r="Y1653" s="140"/>
      <c r="Z1653" s="140"/>
      <c r="AA1653" s="140"/>
      <c r="AB1653" s="140"/>
      <c r="AC1653" s="140"/>
      <c r="AD1653" s="140"/>
      <c r="AE1653" s="140"/>
      <c r="AF1653" s="140"/>
      <c r="AG1653" s="140"/>
      <c r="AH1653" s="140"/>
      <c r="AI1653" s="140"/>
      <c r="AJ1653" s="140"/>
      <c r="AK1653" s="140"/>
      <c r="AL1653" s="140"/>
      <c r="AM1653" s="140"/>
      <c r="AN1653" s="140"/>
      <c r="AO1653" s="140"/>
      <c r="AP1653" s="140"/>
      <c r="AQ1653" s="140"/>
      <c r="AR1653" s="140"/>
      <c r="AS1653" s="140"/>
      <c r="AT1653" s="140"/>
      <c r="AU1653" s="140"/>
      <c r="AV1653" s="140"/>
      <c r="AW1653" s="140"/>
      <c r="AX1653" s="140"/>
      <c r="AY1653" s="140"/>
      <c r="AZ1653" s="140"/>
      <c r="BA1653" s="140"/>
      <c r="BB1653" s="140"/>
      <c r="BC1653" s="140"/>
      <c r="BD1653" s="140"/>
      <c r="BE1653" s="140"/>
    </row>
    <row r="1654" spans="1:57" outlineLevel="1" x14ac:dyDescent="0.2">
      <c r="A1654" s="234">
        <f>'Faults data'!A1654</f>
        <v>1637</v>
      </c>
      <c r="B1654" s="320">
        <f>'Faults data'!B1654</f>
        <v>0</v>
      </c>
      <c r="C1654" s="223">
        <f>IFERROR(MATCH('Faults data'!F1654,Lists!$C$11:$C$14,0),0)</f>
        <v>0</v>
      </c>
      <c r="D1654" s="216">
        <f>VALUE('Faults data'!I1654)</f>
        <v>0</v>
      </c>
      <c r="E1654" s="224">
        <f t="shared" si="209"/>
        <v>0</v>
      </c>
      <c r="F1654" s="224">
        <f>'Faults data'!M1654</f>
        <v>0</v>
      </c>
      <c r="G1654" s="224" t="str">
        <f>IF('Faults data'!N1654=$G$17,$G$17,".")</f>
        <v>.</v>
      </c>
      <c r="H1654" s="224" t="str">
        <f>IF(ISNUMBER('Faults data'!L1654),'Faults data'!L1654,".")</f>
        <v>.</v>
      </c>
      <c r="I1654" s="224">
        <f>IF('Faults data'!S1654=Lists!$F$11,0,1)</f>
        <v>1</v>
      </c>
      <c r="J1654" s="240" t="str">
        <f t="shared" si="204"/>
        <v>.</v>
      </c>
      <c r="K1654" s="241"/>
      <c r="L1654" s="230" t="str">
        <f t="shared" si="205"/>
        <v>.</v>
      </c>
      <c r="M1654" s="231" t="str">
        <f t="shared" si="206"/>
        <v>.</v>
      </c>
      <c r="N1654" s="231" t="str">
        <f t="shared" si="207"/>
        <v>.</v>
      </c>
      <c r="O1654" s="231" t="str">
        <f t="shared" si="208"/>
        <v>.</v>
      </c>
      <c r="P1654" s="232" t="str">
        <f t="shared" si="210"/>
        <v>.</v>
      </c>
      <c r="Q1654" s="233" t="str">
        <f t="shared" si="211"/>
        <v>.</v>
      </c>
      <c r="R1654" s="140"/>
      <c r="S1654" s="140"/>
      <c r="T1654" s="140"/>
      <c r="U1654" s="140"/>
      <c r="V1654" s="140"/>
      <c r="W1654" s="140"/>
      <c r="X1654" s="140"/>
      <c r="Y1654" s="140"/>
      <c r="Z1654" s="140"/>
      <c r="AA1654" s="140"/>
      <c r="AB1654" s="140"/>
      <c r="AC1654" s="140"/>
      <c r="AD1654" s="140"/>
      <c r="AE1654" s="140"/>
      <c r="AF1654" s="140"/>
      <c r="AG1654" s="140"/>
      <c r="AH1654" s="140"/>
      <c r="AI1654" s="140"/>
      <c r="AJ1654" s="140"/>
      <c r="AK1654" s="140"/>
      <c r="AL1654" s="140"/>
      <c r="AM1654" s="140"/>
      <c r="AN1654" s="140"/>
      <c r="AO1654" s="140"/>
      <c r="AP1654" s="140"/>
      <c r="AQ1654" s="140"/>
      <c r="AR1654" s="140"/>
      <c r="AS1654" s="140"/>
      <c r="AT1654" s="140"/>
      <c r="AU1654" s="140"/>
      <c r="AV1654" s="140"/>
      <c r="AW1654" s="140"/>
      <c r="AX1654" s="140"/>
      <c r="AY1654" s="140"/>
      <c r="AZ1654" s="140"/>
      <c r="BA1654" s="140"/>
      <c r="BB1654" s="140"/>
      <c r="BC1654" s="140"/>
      <c r="BD1654" s="140"/>
      <c r="BE1654" s="140"/>
    </row>
    <row r="1655" spans="1:57" outlineLevel="1" x14ac:dyDescent="0.2">
      <c r="A1655" s="234">
        <f>'Faults data'!A1655</f>
        <v>1638</v>
      </c>
      <c r="B1655" s="320">
        <f>'Faults data'!B1655</f>
        <v>0</v>
      </c>
      <c r="C1655" s="223">
        <f>IFERROR(MATCH('Faults data'!F1655,Lists!$C$11:$C$14,0),0)</f>
        <v>0</v>
      </c>
      <c r="D1655" s="216">
        <f>VALUE('Faults data'!I1655)</f>
        <v>0</v>
      </c>
      <c r="E1655" s="224">
        <f t="shared" si="209"/>
        <v>0</v>
      </c>
      <c r="F1655" s="224">
        <f>'Faults data'!M1655</f>
        <v>0</v>
      </c>
      <c r="G1655" s="224" t="str">
        <f>IF('Faults data'!N1655=$G$17,$G$17,".")</f>
        <v>.</v>
      </c>
      <c r="H1655" s="224" t="str">
        <f>IF(ISNUMBER('Faults data'!L1655),'Faults data'!L1655,".")</f>
        <v>.</v>
      </c>
      <c r="I1655" s="224">
        <f>IF('Faults data'!S1655=Lists!$F$11,0,1)</f>
        <v>1</v>
      </c>
      <c r="J1655" s="240" t="str">
        <f t="shared" si="204"/>
        <v>.</v>
      </c>
      <c r="K1655" s="241"/>
      <c r="L1655" s="230" t="str">
        <f t="shared" si="205"/>
        <v>.</v>
      </c>
      <c r="M1655" s="231" t="str">
        <f t="shared" si="206"/>
        <v>.</v>
      </c>
      <c r="N1655" s="231" t="str">
        <f t="shared" si="207"/>
        <v>.</v>
      </c>
      <c r="O1655" s="231" t="str">
        <f t="shared" si="208"/>
        <v>.</v>
      </c>
      <c r="P1655" s="232" t="str">
        <f t="shared" si="210"/>
        <v>.</v>
      </c>
      <c r="Q1655" s="233" t="str">
        <f t="shared" si="211"/>
        <v>.</v>
      </c>
      <c r="R1655" s="140"/>
      <c r="S1655" s="140"/>
      <c r="T1655" s="140"/>
      <c r="U1655" s="140"/>
      <c r="V1655" s="140"/>
      <c r="W1655" s="140"/>
      <c r="X1655" s="140"/>
      <c r="Y1655" s="140"/>
      <c r="Z1655" s="140"/>
      <c r="AA1655" s="140"/>
      <c r="AB1655" s="140"/>
      <c r="AC1655" s="140"/>
      <c r="AD1655" s="140"/>
      <c r="AE1655" s="140"/>
      <c r="AF1655" s="140"/>
      <c r="AG1655" s="140"/>
      <c r="AH1655" s="140"/>
      <c r="AI1655" s="140"/>
      <c r="AJ1655" s="140"/>
      <c r="AK1655" s="140"/>
      <c r="AL1655" s="140"/>
      <c r="AM1655" s="140"/>
      <c r="AN1655" s="140"/>
      <c r="AO1655" s="140"/>
      <c r="AP1655" s="140"/>
      <c r="AQ1655" s="140"/>
      <c r="AR1655" s="140"/>
      <c r="AS1655" s="140"/>
      <c r="AT1655" s="140"/>
      <c r="AU1655" s="140"/>
      <c r="AV1655" s="140"/>
      <c r="AW1655" s="140"/>
      <c r="AX1655" s="140"/>
      <c r="AY1655" s="140"/>
      <c r="AZ1655" s="140"/>
      <c r="BA1655" s="140"/>
      <c r="BB1655" s="140"/>
      <c r="BC1655" s="140"/>
      <c r="BD1655" s="140"/>
      <c r="BE1655" s="140"/>
    </row>
    <row r="1656" spans="1:57" outlineLevel="1" x14ac:dyDescent="0.2">
      <c r="A1656" s="234">
        <f>'Faults data'!A1656</f>
        <v>1639</v>
      </c>
      <c r="B1656" s="320">
        <f>'Faults data'!B1656</f>
        <v>0</v>
      </c>
      <c r="C1656" s="223">
        <f>IFERROR(MATCH('Faults data'!F1656,Lists!$C$11:$C$14,0),0)</f>
        <v>0</v>
      </c>
      <c r="D1656" s="216">
        <f>VALUE('Faults data'!I1656)</f>
        <v>0</v>
      </c>
      <c r="E1656" s="224">
        <f t="shared" si="209"/>
        <v>0</v>
      </c>
      <c r="F1656" s="224">
        <f>'Faults data'!M1656</f>
        <v>0</v>
      </c>
      <c r="G1656" s="224" t="str">
        <f>IF('Faults data'!N1656=$G$17,$G$17,".")</f>
        <v>.</v>
      </c>
      <c r="H1656" s="224" t="str">
        <f>IF(ISNUMBER('Faults data'!L1656),'Faults data'!L1656,".")</f>
        <v>.</v>
      </c>
      <c r="I1656" s="224">
        <f>IF('Faults data'!S1656=Lists!$F$11,0,1)</f>
        <v>1</v>
      </c>
      <c r="J1656" s="240" t="str">
        <f t="shared" si="204"/>
        <v>.</v>
      </c>
      <c r="K1656" s="241"/>
      <c r="L1656" s="230" t="str">
        <f t="shared" si="205"/>
        <v>.</v>
      </c>
      <c r="M1656" s="231" t="str">
        <f t="shared" si="206"/>
        <v>.</v>
      </c>
      <c r="N1656" s="231" t="str">
        <f t="shared" si="207"/>
        <v>.</v>
      </c>
      <c r="O1656" s="231" t="str">
        <f t="shared" si="208"/>
        <v>.</v>
      </c>
      <c r="P1656" s="232" t="str">
        <f t="shared" si="210"/>
        <v>.</v>
      </c>
      <c r="Q1656" s="233" t="str">
        <f t="shared" si="211"/>
        <v>.</v>
      </c>
      <c r="R1656" s="140"/>
      <c r="S1656" s="140"/>
      <c r="T1656" s="140"/>
      <c r="U1656" s="140"/>
      <c r="V1656" s="140"/>
      <c r="W1656" s="140"/>
      <c r="X1656" s="140"/>
      <c r="Y1656" s="140"/>
      <c r="Z1656" s="140"/>
      <c r="AA1656" s="140"/>
      <c r="AB1656" s="140"/>
      <c r="AC1656" s="140"/>
      <c r="AD1656" s="140"/>
      <c r="AE1656" s="140"/>
      <c r="AF1656" s="140"/>
      <c r="AG1656" s="140"/>
      <c r="AH1656" s="140"/>
      <c r="AI1656" s="140"/>
      <c r="AJ1656" s="140"/>
      <c r="AK1656" s="140"/>
      <c r="AL1656" s="140"/>
      <c r="AM1656" s="140"/>
      <c r="AN1656" s="140"/>
      <c r="AO1656" s="140"/>
      <c r="AP1656" s="140"/>
      <c r="AQ1656" s="140"/>
      <c r="AR1656" s="140"/>
      <c r="AS1656" s="140"/>
      <c r="AT1656" s="140"/>
      <c r="AU1656" s="140"/>
      <c r="AV1656" s="140"/>
      <c r="AW1656" s="140"/>
      <c r="AX1656" s="140"/>
      <c r="AY1656" s="140"/>
      <c r="AZ1656" s="140"/>
      <c r="BA1656" s="140"/>
      <c r="BB1656" s="140"/>
      <c r="BC1656" s="140"/>
      <c r="BD1656" s="140"/>
      <c r="BE1656" s="140"/>
    </row>
    <row r="1657" spans="1:57" outlineLevel="1" x14ac:dyDescent="0.2">
      <c r="A1657" s="234">
        <f>'Faults data'!A1657</f>
        <v>1640</v>
      </c>
      <c r="B1657" s="320">
        <f>'Faults data'!B1657</f>
        <v>0</v>
      </c>
      <c r="C1657" s="223">
        <f>IFERROR(MATCH('Faults data'!F1657,Lists!$C$11:$C$14,0),0)</f>
        <v>0</v>
      </c>
      <c r="D1657" s="216">
        <f>VALUE('Faults data'!I1657)</f>
        <v>0</v>
      </c>
      <c r="E1657" s="224">
        <f t="shared" si="209"/>
        <v>0</v>
      </c>
      <c r="F1657" s="224">
        <f>'Faults data'!M1657</f>
        <v>0</v>
      </c>
      <c r="G1657" s="224" t="str">
        <f>IF('Faults data'!N1657=$G$17,$G$17,".")</f>
        <v>.</v>
      </c>
      <c r="H1657" s="224" t="str">
        <f>IF(ISNUMBER('Faults data'!L1657),'Faults data'!L1657,".")</f>
        <v>.</v>
      </c>
      <c r="I1657" s="224">
        <f>IF('Faults data'!S1657=Lists!$F$11,0,1)</f>
        <v>1</v>
      </c>
      <c r="J1657" s="240" t="str">
        <f t="shared" si="204"/>
        <v>.</v>
      </c>
      <c r="K1657" s="241"/>
      <c r="L1657" s="230" t="str">
        <f t="shared" si="205"/>
        <v>.</v>
      </c>
      <c r="M1657" s="231" t="str">
        <f t="shared" si="206"/>
        <v>.</v>
      </c>
      <c r="N1657" s="231" t="str">
        <f t="shared" si="207"/>
        <v>.</v>
      </c>
      <c r="O1657" s="231" t="str">
        <f t="shared" si="208"/>
        <v>.</v>
      </c>
      <c r="P1657" s="232" t="str">
        <f t="shared" si="210"/>
        <v>.</v>
      </c>
      <c r="Q1657" s="233" t="str">
        <f t="shared" si="211"/>
        <v>.</v>
      </c>
      <c r="R1657" s="140"/>
      <c r="S1657" s="140"/>
      <c r="T1657" s="140"/>
      <c r="U1657" s="140"/>
      <c r="V1657" s="140"/>
      <c r="W1657" s="140"/>
      <c r="X1657" s="140"/>
      <c r="Y1657" s="140"/>
      <c r="Z1657" s="140"/>
      <c r="AA1657" s="140"/>
      <c r="AB1657" s="140"/>
      <c r="AC1657" s="140"/>
      <c r="AD1657" s="140"/>
      <c r="AE1657" s="140"/>
      <c r="AF1657" s="140"/>
      <c r="AG1657" s="140"/>
      <c r="AH1657" s="140"/>
      <c r="AI1657" s="140"/>
      <c r="AJ1657" s="140"/>
      <c r="AK1657" s="140"/>
      <c r="AL1657" s="140"/>
      <c r="AM1657" s="140"/>
      <c r="AN1657" s="140"/>
      <c r="AO1657" s="140"/>
      <c r="AP1657" s="140"/>
      <c r="AQ1657" s="140"/>
      <c r="AR1657" s="140"/>
      <c r="AS1657" s="140"/>
      <c r="AT1657" s="140"/>
      <c r="AU1657" s="140"/>
      <c r="AV1657" s="140"/>
      <c r="AW1657" s="140"/>
      <c r="AX1657" s="140"/>
      <c r="AY1657" s="140"/>
      <c r="AZ1657" s="140"/>
      <c r="BA1657" s="140"/>
      <c r="BB1657" s="140"/>
      <c r="BC1657" s="140"/>
      <c r="BD1657" s="140"/>
      <c r="BE1657" s="140"/>
    </row>
    <row r="1658" spans="1:57" outlineLevel="1" x14ac:dyDescent="0.2">
      <c r="A1658" s="234">
        <f>'Faults data'!A1658</f>
        <v>1641</v>
      </c>
      <c r="B1658" s="320">
        <f>'Faults data'!B1658</f>
        <v>0</v>
      </c>
      <c r="C1658" s="223">
        <f>IFERROR(MATCH('Faults data'!F1658,Lists!$C$11:$C$14,0),0)</f>
        <v>0</v>
      </c>
      <c r="D1658" s="216">
        <f>VALUE('Faults data'!I1658)</f>
        <v>0</v>
      </c>
      <c r="E1658" s="224">
        <f t="shared" si="209"/>
        <v>0</v>
      </c>
      <c r="F1658" s="224">
        <f>'Faults data'!M1658</f>
        <v>0</v>
      </c>
      <c r="G1658" s="224" t="str">
        <f>IF('Faults data'!N1658=$G$17,$G$17,".")</f>
        <v>.</v>
      </c>
      <c r="H1658" s="224" t="str">
        <f>IF(ISNUMBER('Faults data'!L1658),'Faults data'!L1658,".")</f>
        <v>.</v>
      </c>
      <c r="I1658" s="224">
        <f>IF('Faults data'!S1658=Lists!$F$11,0,1)</f>
        <v>1</v>
      </c>
      <c r="J1658" s="240" t="str">
        <f t="shared" si="204"/>
        <v>.</v>
      </c>
      <c r="K1658" s="241"/>
      <c r="L1658" s="230" t="str">
        <f t="shared" si="205"/>
        <v>.</v>
      </c>
      <c r="M1658" s="231" t="str">
        <f t="shared" si="206"/>
        <v>.</v>
      </c>
      <c r="N1658" s="231" t="str">
        <f t="shared" si="207"/>
        <v>.</v>
      </c>
      <c r="O1658" s="231" t="str">
        <f t="shared" si="208"/>
        <v>.</v>
      </c>
      <c r="P1658" s="232" t="str">
        <f t="shared" si="210"/>
        <v>.</v>
      </c>
      <c r="Q1658" s="233" t="str">
        <f t="shared" si="211"/>
        <v>.</v>
      </c>
      <c r="R1658" s="140"/>
      <c r="S1658" s="140"/>
      <c r="T1658" s="140"/>
      <c r="U1658" s="140"/>
      <c r="V1658" s="140"/>
      <c r="W1658" s="140"/>
      <c r="X1658" s="140"/>
      <c r="Y1658" s="140"/>
      <c r="Z1658" s="140"/>
      <c r="AA1658" s="140"/>
      <c r="AB1658" s="140"/>
      <c r="AC1658" s="140"/>
      <c r="AD1658" s="140"/>
      <c r="AE1658" s="140"/>
      <c r="AF1658" s="140"/>
      <c r="AG1658" s="140"/>
      <c r="AH1658" s="140"/>
      <c r="AI1658" s="140"/>
      <c r="AJ1658" s="140"/>
      <c r="AK1658" s="140"/>
      <c r="AL1658" s="140"/>
      <c r="AM1658" s="140"/>
      <c r="AN1658" s="140"/>
      <c r="AO1658" s="140"/>
      <c r="AP1658" s="140"/>
      <c r="AQ1658" s="140"/>
      <c r="AR1658" s="140"/>
      <c r="AS1658" s="140"/>
      <c r="AT1658" s="140"/>
      <c r="AU1658" s="140"/>
      <c r="AV1658" s="140"/>
      <c r="AW1658" s="140"/>
      <c r="AX1658" s="140"/>
      <c r="AY1658" s="140"/>
      <c r="AZ1658" s="140"/>
      <c r="BA1658" s="140"/>
      <c r="BB1658" s="140"/>
      <c r="BC1658" s="140"/>
      <c r="BD1658" s="140"/>
      <c r="BE1658" s="140"/>
    </row>
    <row r="1659" spans="1:57" outlineLevel="1" x14ac:dyDescent="0.2">
      <c r="A1659" s="234">
        <f>'Faults data'!A1659</f>
        <v>1642</v>
      </c>
      <c r="B1659" s="320">
        <f>'Faults data'!B1659</f>
        <v>0</v>
      </c>
      <c r="C1659" s="223">
        <f>IFERROR(MATCH('Faults data'!F1659,Lists!$C$11:$C$14,0),0)</f>
        <v>0</v>
      </c>
      <c r="D1659" s="216">
        <f>VALUE('Faults data'!I1659)</f>
        <v>0</v>
      </c>
      <c r="E1659" s="224">
        <f t="shared" si="209"/>
        <v>0</v>
      </c>
      <c r="F1659" s="224">
        <f>'Faults data'!M1659</f>
        <v>0</v>
      </c>
      <c r="G1659" s="224" t="str">
        <f>IF('Faults data'!N1659=$G$17,$G$17,".")</f>
        <v>.</v>
      </c>
      <c r="H1659" s="224" t="str">
        <f>IF(ISNUMBER('Faults data'!L1659),'Faults data'!L1659,".")</f>
        <v>.</v>
      </c>
      <c r="I1659" s="224">
        <f>IF('Faults data'!S1659=Lists!$F$11,0,1)</f>
        <v>1</v>
      </c>
      <c r="J1659" s="240" t="str">
        <f t="shared" si="204"/>
        <v>.</v>
      </c>
      <c r="K1659" s="241"/>
      <c r="L1659" s="230" t="str">
        <f t="shared" si="205"/>
        <v>.</v>
      </c>
      <c r="M1659" s="231" t="str">
        <f t="shared" si="206"/>
        <v>.</v>
      </c>
      <c r="N1659" s="231" t="str">
        <f t="shared" si="207"/>
        <v>.</v>
      </c>
      <c r="O1659" s="231" t="str">
        <f t="shared" si="208"/>
        <v>.</v>
      </c>
      <c r="P1659" s="232" t="str">
        <f t="shared" si="210"/>
        <v>.</v>
      </c>
      <c r="Q1659" s="233" t="str">
        <f t="shared" si="211"/>
        <v>.</v>
      </c>
      <c r="R1659" s="140"/>
      <c r="S1659" s="140"/>
      <c r="T1659" s="140"/>
      <c r="U1659" s="140"/>
      <c r="V1659" s="140"/>
      <c r="W1659" s="140"/>
      <c r="X1659" s="140"/>
      <c r="Y1659" s="140"/>
      <c r="Z1659" s="140"/>
      <c r="AA1659" s="140"/>
      <c r="AB1659" s="140"/>
      <c r="AC1659" s="140"/>
      <c r="AD1659" s="140"/>
      <c r="AE1659" s="140"/>
      <c r="AF1659" s="140"/>
      <c r="AG1659" s="140"/>
      <c r="AH1659" s="140"/>
      <c r="AI1659" s="140"/>
      <c r="AJ1659" s="140"/>
      <c r="AK1659" s="140"/>
      <c r="AL1659" s="140"/>
      <c r="AM1659" s="140"/>
      <c r="AN1659" s="140"/>
      <c r="AO1659" s="140"/>
      <c r="AP1659" s="140"/>
      <c r="AQ1659" s="140"/>
      <c r="AR1659" s="140"/>
      <c r="AS1659" s="140"/>
      <c r="AT1659" s="140"/>
      <c r="AU1659" s="140"/>
      <c r="AV1659" s="140"/>
      <c r="AW1659" s="140"/>
      <c r="AX1659" s="140"/>
      <c r="AY1659" s="140"/>
      <c r="AZ1659" s="140"/>
      <c r="BA1659" s="140"/>
      <c r="BB1659" s="140"/>
      <c r="BC1659" s="140"/>
      <c r="BD1659" s="140"/>
      <c r="BE1659" s="140"/>
    </row>
    <row r="1660" spans="1:57" outlineLevel="1" x14ac:dyDescent="0.2">
      <c r="A1660" s="234">
        <f>'Faults data'!A1660</f>
        <v>1643</v>
      </c>
      <c r="B1660" s="320">
        <f>'Faults data'!B1660</f>
        <v>0</v>
      </c>
      <c r="C1660" s="223">
        <f>IFERROR(MATCH('Faults data'!F1660,Lists!$C$11:$C$14,0),0)</f>
        <v>0</v>
      </c>
      <c r="D1660" s="216">
        <f>VALUE('Faults data'!I1660)</f>
        <v>0</v>
      </c>
      <c r="E1660" s="224">
        <f t="shared" si="209"/>
        <v>0</v>
      </c>
      <c r="F1660" s="224">
        <f>'Faults data'!M1660</f>
        <v>0</v>
      </c>
      <c r="G1660" s="224" t="str">
        <f>IF('Faults data'!N1660=$G$17,$G$17,".")</f>
        <v>.</v>
      </c>
      <c r="H1660" s="224" t="str">
        <f>IF(ISNUMBER('Faults data'!L1660),'Faults data'!L1660,".")</f>
        <v>.</v>
      </c>
      <c r="I1660" s="224">
        <f>IF('Faults data'!S1660=Lists!$F$11,0,1)</f>
        <v>1</v>
      </c>
      <c r="J1660" s="240" t="str">
        <f t="shared" si="204"/>
        <v>.</v>
      </c>
      <c r="K1660" s="241"/>
      <c r="L1660" s="230" t="str">
        <f t="shared" si="205"/>
        <v>.</v>
      </c>
      <c r="M1660" s="231" t="str">
        <f t="shared" si="206"/>
        <v>.</v>
      </c>
      <c r="N1660" s="231" t="str">
        <f t="shared" si="207"/>
        <v>.</v>
      </c>
      <c r="O1660" s="231" t="str">
        <f t="shared" si="208"/>
        <v>.</v>
      </c>
      <c r="P1660" s="232" t="str">
        <f t="shared" si="210"/>
        <v>.</v>
      </c>
      <c r="Q1660" s="233" t="str">
        <f t="shared" si="211"/>
        <v>.</v>
      </c>
      <c r="R1660" s="140"/>
      <c r="S1660" s="140"/>
      <c r="T1660" s="140"/>
      <c r="U1660" s="140"/>
      <c r="V1660" s="140"/>
      <c r="W1660" s="140"/>
      <c r="X1660" s="140"/>
      <c r="Y1660" s="140"/>
      <c r="Z1660" s="140"/>
      <c r="AA1660" s="140"/>
      <c r="AB1660" s="140"/>
      <c r="AC1660" s="140"/>
      <c r="AD1660" s="140"/>
      <c r="AE1660" s="140"/>
      <c r="AF1660" s="140"/>
      <c r="AG1660" s="140"/>
      <c r="AH1660" s="140"/>
      <c r="AI1660" s="140"/>
      <c r="AJ1660" s="140"/>
      <c r="AK1660" s="140"/>
      <c r="AL1660" s="140"/>
      <c r="AM1660" s="140"/>
      <c r="AN1660" s="140"/>
      <c r="AO1660" s="140"/>
      <c r="AP1660" s="140"/>
      <c r="AQ1660" s="140"/>
      <c r="AR1660" s="140"/>
      <c r="AS1660" s="140"/>
      <c r="AT1660" s="140"/>
      <c r="AU1660" s="140"/>
      <c r="AV1660" s="140"/>
      <c r="AW1660" s="140"/>
      <c r="AX1660" s="140"/>
      <c r="AY1660" s="140"/>
      <c r="AZ1660" s="140"/>
      <c r="BA1660" s="140"/>
      <c r="BB1660" s="140"/>
      <c r="BC1660" s="140"/>
      <c r="BD1660" s="140"/>
      <c r="BE1660" s="140"/>
    </row>
    <row r="1661" spans="1:57" outlineLevel="1" x14ac:dyDescent="0.2">
      <c r="A1661" s="234">
        <f>'Faults data'!A1661</f>
        <v>1644</v>
      </c>
      <c r="B1661" s="320">
        <f>'Faults data'!B1661</f>
        <v>0</v>
      </c>
      <c r="C1661" s="223">
        <f>IFERROR(MATCH('Faults data'!F1661,Lists!$C$11:$C$14,0),0)</f>
        <v>0</v>
      </c>
      <c r="D1661" s="216">
        <f>VALUE('Faults data'!I1661)</f>
        <v>0</v>
      </c>
      <c r="E1661" s="224">
        <f t="shared" si="209"/>
        <v>0</v>
      </c>
      <c r="F1661" s="224">
        <f>'Faults data'!M1661</f>
        <v>0</v>
      </c>
      <c r="G1661" s="224" t="str">
        <f>IF('Faults data'!N1661=$G$17,$G$17,".")</f>
        <v>.</v>
      </c>
      <c r="H1661" s="224" t="str">
        <f>IF(ISNUMBER('Faults data'!L1661),'Faults data'!L1661,".")</f>
        <v>.</v>
      </c>
      <c r="I1661" s="224">
        <f>IF('Faults data'!S1661=Lists!$F$11,0,1)</f>
        <v>1</v>
      </c>
      <c r="J1661" s="240" t="str">
        <f t="shared" si="204"/>
        <v>.</v>
      </c>
      <c r="K1661" s="241"/>
      <c r="L1661" s="230" t="str">
        <f t="shared" si="205"/>
        <v>.</v>
      </c>
      <c r="M1661" s="231" t="str">
        <f t="shared" si="206"/>
        <v>.</v>
      </c>
      <c r="N1661" s="231" t="str">
        <f t="shared" si="207"/>
        <v>.</v>
      </c>
      <c r="O1661" s="231" t="str">
        <f t="shared" si="208"/>
        <v>.</v>
      </c>
      <c r="P1661" s="232" t="str">
        <f t="shared" si="210"/>
        <v>.</v>
      </c>
      <c r="Q1661" s="233" t="str">
        <f t="shared" si="211"/>
        <v>.</v>
      </c>
      <c r="R1661" s="140"/>
      <c r="S1661" s="140"/>
      <c r="T1661" s="140"/>
      <c r="U1661" s="140"/>
      <c r="V1661" s="140"/>
      <c r="W1661" s="140"/>
      <c r="X1661" s="140"/>
      <c r="Y1661" s="140"/>
      <c r="Z1661" s="140"/>
      <c r="AA1661" s="140"/>
      <c r="AB1661" s="140"/>
      <c r="AC1661" s="140"/>
      <c r="AD1661" s="140"/>
      <c r="AE1661" s="140"/>
      <c r="AF1661" s="140"/>
      <c r="AG1661" s="140"/>
      <c r="AH1661" s="140"/>
      <c r="AI1661" s="140"/>
      <c r="AJ1661" s="140"/>
      <c r="AK1661" s="140"/>
      <c r="AL1661" s="140"/>
      <c r="AM1661" s="140"/>
      <c r="AN1661" s="140"/>
      <c r="AO1661" s="140"/>
      <c r="AP1661" s="140"/>
      <c r="AQ1661" s="140"/>
      <c r="AR1661" s="140"/>
      <c r="AS1661" s="140"/>
      <c r="AT1661" s="140"/>
      <c r="AU1661" s="140"/>
      <c r="AV1661" s="140"/>
      <c r="AW1661" s="140"/>
      <c r="AX1661" s="140"/>
      <c r="AY1661" s="140"/>
      <c r="AZ1661" s="140"/>
      <c r="BA1661" s="140"/>
      <c r="BB1661" s="140"/>
      <c r="BC1661" s="140"/>
      <c r="BD1661" s="140"/>
      <c r="BE1661" s="140"/>
    </row>
    <row r="1662" spans="1:57" outlineLevel="1" x14ac:dyDescent="0.2">
      <c r="A1662" s="234">
        <f>'Faults data'!A1662</f>
        <v>1645</v>
      </c>
      <c r="B1662" s="320">
        <f>'Faults data'!B1662</f>
        <v>0</v>
      </c>
      <c r="C1662" s="223">
        <f>IFERROR(MATCH('Faults data'!F1662,Lists!$C$11:$C$14,0),0)</f>
        <v>0</v>
      </c>
      <c r="D1662" s="216">
        <f>VALUE('Faults data'!I1662)</f>
        <v>0</v>
      </c>
      <c r="E1662" s="224">
        <f t="shared" si="209"/>
        <v>0</v>
      </c>
      <c r="F1662" s="224">
        <f>'Faults data'!M1662</f>
        <v>0</v>
      </c>
      <c r="G1662" s="224" t="str">
        <f>IF('Faults data'!N1662=$G$17,$G$17,".")</f>
        <v>.</v>
      </c>
      <c r="H1662" s="224" t="str">
        <f>IF(ISNUMBER('Faults data'!L1662),'Faults data'!L1662,".")</f>
        <v>.</v>
      </c>
      <c r="I1662" s="224">
        <f>IF('Faults data'!S1662=Lists!$F$11,0,1)</f>
        <v>1</v>
      </c>
      <c r="J1662" s="240" t="str">
        <f t="shared" si="204"/>
        <v>.</v>
      </c>
      <c r="K1662" s="241"/>
      <c r="L1662" s="230" t="str">
        <f t="shared" si="205"/>
        <v>.</v>
      </c>
      <c r="M1662" s="231" t="str">
        <f t="shared" si="206"/>
        <v>.</v>
      </c>
      <c r="N1662" s="231" t="str">
        <f t="shared" si="207"/>
        <v>.</v>
      </c>
      <c r="O1662" s="231" t="str">
        <f t="shared" si="208"/>
        <v>.</v>
      </c>
      <c r="P1662" s="232" t="str">
        <f t="shared" si="210"/>
        <v>.</v>
      </c>
      <c r="Q1662" s="233" t="str">
        <f t="shared" si="211"/>
        <v>.</v>
      </c>
      <c r="R1662" s="140"/>
      <c r="S1662" s="140"/>
      <c r="T1662" s="140"/>
      <c r="U1662" s="140"/>
      <c r="V1662" s="140"/>
      <c r="W1662" s="140"/>
      <c r="X1662" s="140"/>
      <c r="Y1662" s="140"/>
      <c r="Z1662" s="140"/>
      <c r="AA1662" s="140"/>
      <c r="AB1662" s="140"/>
      <c r="AC1662" s="140"/>
      <c r="AD1662" s="140"/>
      <c r="AE1662" s="140"/>
      <c r="AF1662" s="140"/>
      <c r="AG1662" s="140"/>
      <c r="AH1662" s="140"/>
      <c r="AI1662" s="140"/>
      <c r="AJ1662" s="140"/>
      <c r="AK1662" s="140"/>
      <c r="AL1662" s="140"/>
      <c r="AM1662" s="140"/>
      <c r="AN1662" s="140"/>
      <c r="AO1662" s="140"/>
      <c r="AP1662" s="140"/>
      <c r="AQ1662" s="140"/>
      <c r="AR1662" s="140"/>
      <c r="AS1662" s="140"/>
      <c r="AT1662" s="140"/>
      <c r="AU1662" s="140"/>
      <c r="AV1662" s="140"/>
      <c r="AW1662" s="140"/>
      <c r="AX1662" s="140"/>
      <c r="AY1662" s="140"/>
      <c r="AZ1662" s="140"/>
      <c r="BA1662" s="140"/>
      <c r="BB1662" s="140"/>
      <c r="BC1662" s="140"/>
      <c r="BD1662" s="140"/>
      <c r="BE1662" s="140"/>
    </row>
    <row r="1663" spans="1:57" outlineLevel="1" x14ac:dyDescent="0.2">
      <c r="A1663" s="234">
        <f>'Faults data'!A1663</f>
        <v>1646</v>
      </c>
      <c r="B1663" s="320">
        <f>'Faults data'!B1663</f>
        <v>0</v>
      </c>
      <c r="C1663" s="223">
        <f>IFERROR(MATCH('Faults data'!F1663,Lists!$C$11:$C$14,0),0)</f>
        <v>0</v>
      </c>
      <c r="D1663" s="216">
        <f>VALUE('Faults data'!I1663)</f>
        <v>0</v>
      </c>
      <c r="E1663" s="224">
        <f t="shared" si="209"/>
        <v>0</v>
      </c>
      <c r="F1663" s="224">
        <f>'Faults data'!M1663</f>
        <v>0</v>
      </c>
      <c r="G1663" s="224" t="str">
        <f>IF('Faults data'!N1663=$G$17,$G$17,".")</f>
        <v>.</v>
      </c>
      <c r="H1663" s="224" t="str">
        <f>IF(ISNUMBER('Faults data'!L1663),'Faults data'!L1663,".")</f>
        <v>.</v>
      </c>
      <c r="I1663" s="224">
        <f>IF('Faults data'!S1663=Lists!$F$11,0,1)</f>
        <v>1</v>
      </c>
      <c r="J1663" s="240" t="str">
        <f t="shared" si="204"/>
        <v>.</v>
      </c>
      <c r="K1663" s="241"/>
      <c r="L1663" s="230" t="str">
        <f t="shared" si="205"/>
        <v>.</v>
      </c>
      <c r="M1663" s="231" t="str">
        <f t="shared" si="206"/>
        <v>.</v>
      </c>
      <c r="N1663" s="231" t="str">
        <f t="shared" si="207"/>
        <v>.</v>
      </c>
      <c r="O1663" s="231" t="str">
        <f t="shared" si="208"/>
        <v>.</v>
      </c>
      <c r="P1663" s="232" t="str">
        <f t="shared" si="210"/>
        <v>.</v>
      </c>
      <c r="Q1663" s="233" t="str">
        <f t="shared" si="211"/>
        <v>.</v>
      </c>
      <c r="R1663" s="140"/>
      <c r="S1663" s="140"/>
      <c r="T1663" s="140"/>
      <c r="U1663" s="140"/>
      <c r="V1663" s="140"/>
      <c r="W1663" s="140"/>
      <c r="X1663" s="140"/>
      <c r="Y1663" s="140"/>
      <c r="Z1663" s="140"/>
      <c r="AA1663" s="140"/>
      <c r="AB1663" s="140"/>
      <c r="AC1663" s="140"/>
      <c r="AD1663" s="140"/>
      <c r="AE1663" s="140"/>
      <c r="AF1663" s="140"/>
      <c r="AG1663" s="140"/>
      <c r="AH1663" s="140"/>
      <c r="AI1663" s="140"/>
      <c r="AJ1663" s="140"/>
      <c r="AK1663" s="140"/>
      <c r="AL1663" s="140"/>
      <c r="AM1663" s="140"/>
      <c r="AN1663" s="140"/>
      <c r="AO1663" s="140"/>
      <c r="AP1663" s="140"/>
      <c r="AQ1663" s="140"/>
      <c r="AR1663" s="140"/>
      <c r="AS1663" s="140"/>
      <c r="AT1663" s="140"/>
      <c r="AU1663" s="140"/>
      <c r="AV1663" s="140"/>
      <c r="AW1663" s="140"/>
      <c r="AX1663" s="140"/>
      <c r="AY1663" s="140"/>
      <c r="AZ1663" s="140"/>
      <c r="BA1663" s="140"/>
      <c r="BB1663" s="140"/>
      <c r="BC1663" s="140"/>
      <c r="BD1663" s="140"/>
      <c r="BE1663" s="140"/>
    </row>
    <row r="1664" spans="1:57" outlineLevel="1" x14ac:dyDescent="0.2">
      <c r="A1664" s="234">
        <f>'Faults data'!A1664</f>
        <v>1647</v>
      </c>
      <c r="B1664" s="320">
        <f>'Faults data'!B1664</f>
        <v>0</v>
      </c>
      <c r="C1664" s="223">
        <f>IFERROR(MATCH('Faults data'!F1664,Lists!$C$11:$C$14,0),0)</f>
        <v>0</v>
      </c>
      <c r="D1664" s="216">
        <f>VALUE('Faults data'!I1664)</f>
        <v>0</v>
      </c>
      <c r="E1664" s="224">
        <f t="shared" si="209"/>
        <v>0</v>
      </c>
      <c r="F1664" s="224">
        <f>'Faults data'!M1664</f>
        <v>0</v>
      </c>
      <c r="G1664" s="224" t="str">
        <f>IF('Faults data'!N1664=$G$17,$G$17,".")</f>
        <v>.</v>
      </c>
      <c r="H1664" s="224" t="str">
        <f>IF(ISNUMBER('Faults data'!L1664),'Faults data'!L1664,".")</f>
        <v>.</v>
      </c>
      <c r="I1664" s="224">
        <f>IF('Faults data'!S1664=Lists!$F$11,0,1)</f>
        <v>1</v>
      </c>
      <c r="J1664" s="240" t="str">
        <f t="shared" si="204"/>
        <v>.</v>
      </c>
      <c r="K1664" s="241"/>
      <c r="L1664" s="230" t="str">
        <f t="shared" si="205"/>
        <v>.</v>
      </c>
      <c r="M1664" s="231" t="str">
        <f t="shared" si="206"/>
        <v>.</v>
      </c>
      <c r="N1664" s="231" t="str">
        <f t="shared" si="207"/>
        <v>.</v>
      </c>
      <c r="O1664" s="231" t="str">
        <f t="shared" si="208"/>
        <v>.</v>
      </c>
      <c r="P1664" s="232" t="str">
        <f t="shared" si="210"/>
        <v>.</v>
      </c>
      <c r="Q1664" s="233" t="str">
        <f t="shared" si="211"/>
        <v>.</v>
      </c>
      <c r="R1664" s="140"/>
      <c r="S1664" s="140"/>
      <c r="T1664" s="140"/>
      <c r="U1664" s="140"/>
      <c r="V1664" s="140"/>
      <c r="W1664" s="140"/>
      <c r="X1664" s="140"/>
      <c r="Y1664" s="140"/>
      <c r="Z1664" s="140"/>
      <c r="AA1664" s="140"/>
      <c r="AB1664" s="140"/>
      <c r="AC1664" s="140"/>
      <c r="AD1664" s="140"/>
      <c r="AE1664" s="140"/>
      <c r="AF1664" s="140"/>
      <c r="AG1664" s="140"/>
      <c r="AH1664" s="140"/>
      <c r="AI1664" s="140"/>
      <c r="AJ1664" s="140"/>
      <c r="AK1664" s="140"/>
      <c r="AL1664" s="140"/>
      <c r="AM1664" s="140"/>
      <c r="AN1664" s="140"/>
      <c r="AO1664" s="140"/>
      <c r="AP1664" s="140"/>
      <c r="AQ1664" s="140"/>
      <c r="AR1664" s="140"/>
      <c r="AS1664" s="140"/>
      <c r="AT1664" s="140"/>
      <c r="AU1664" s="140"/>
      <c r="AV1664" s="140"/>
      <c r="AW1664" s="140"/>
      <c r="AX1664" s="140"/>
      <c r="AY1664" s="140"/>
      <c r="AZ1664" s="140"/>
      <c r="BA1664" s="140"/>
      <c r="BB1664" s="140"/>
      <c r="BC1664" s="140"/>
      <c r="BD1664" s="140"/>
      <c r="BE1664" s="140"/>
    </row>
    <row r="1665" spans="1:57" outlineLevel="1" x14ac:dyDescent="0.2">
      <c r="A1665" s="234">
        <f>'Faults data'!A1665</f>
        <v>1648</v>
      </c>
      <c r="B1665" s="320">
        <f>'Faults data'!B1665</f>
        <v>0</v>
      </c>
      <c r="C1665" s="223">
        <f>IFERROR(MATCH('Faults data'!F1665,Lists!$C$11:$C$14,0),0)</f>
        <v>0</v>
      </c>
      <c r="D1665" s="216">
        <f>VALUE('Faults data'!I1665)</f>
        <v>0</v>
      </c>
      <c r="E1665" s="224">
        <f t="shared" si="209"/>
        <v>0</v>
      </c>
      <c r="F1665" s="224">
        <f>'Faults data'!M1665</f>
        <v>0</v>
      </c>
      <c r="G1665" s="224" t="str">
        <f>IF('Faults data'!N1665=$G$17,$G$17,".")</f>
        <v>.</v>
      </c>
      <c r="H1665" s="224" t="str">
        <f>IF(ISNUMBER('Faults data'!L1665),'Faults data'!L1665,".")</f>
        <v>.</v>
      </c>
      <c r="I1665" s="224">
        <f>IF('Faults data'!S1665=Lists!$F$11,0,1)</f>
        <v>1</v>
      </c>
      <c r="J1665" s="240" t="str">
        <f t="shared" si="204"/>
        <v>.</v>
      </c>
      <c r="K1665" s="241"/>
      <c r="L1665" s="230" t="str">
        <f t="shared" si="205"/>
        <v>.</v>
      </c>
      <c r="M1665" s="231" t="str">
        <f t="shared" si="206"/>
        <v>.</v>
      </c>
      <c r="N1665" s="231" t="str">
        <f t="shared" si="207"/>
        <v>.</v>
      </c>
      <c r="O1665" s="231" t="str">
        <f t="shared" si="208"/>
        <v>.</v>
      </c>
      <c r="P1665" s="232" t="str">
        <f t="shared" si="210"/>
        <v>.</v>
      </c>
      <c r="Q1665" s="233" t="str">
        <f t="shared" si="211"/>
        <v>.</v>
      </c>
      <c r="R1665" s="140"/>
      <c r="S1665" s="140"/>
      <c r="T1665" s="140"/>
      <c r="U1665" s="140"/>
      <c r="V1665" s="140"/>
      <c r="W1665" s="140"/>
      <c r="X1665" s="140"/>
      <c r="Y1665" s="140"/>
      <c r="Z1665" s="140"/>
      <c r="AA1665" s="140"/>
      <c r="AB1665" s="140"/>
      <c r="AC1665" s="140"/>
      <c r="AD1665" s="140"/>
      <c r="AE1665" s="140"/>
      <c r="AF1665" s="140"/>
      <c r="AG1665" s="140"/>
      <c r="AH1665" s="140"/>
      <c r="AI1665" s="140"/>
      <c r="AJ1665" s="140"/>
      <c r="AK1665" s="140"/>
      <c r="AL1665" s="140"/>
      <c r="AM1665" s="140"/>
      <c r="AN1665" s="140"/>
      <c r="AO1665" s="140"/>
      <c r="AP1665" s="140"/>
      <c r="AQ1665" s="140"/>
      <c r="AR1665" s="140"/>
      <c r="AS1665" s="140"/>
      <c r="AT1665" s="140"/>
      <c r="AU1665" s="140"/>
      <c r="AV1665" s="140"/>
      <c r="AW1665" s="140"/>
      <c r="AX1665" s="140"/>
      <c r="AY1665" s="140"/>
      <c r="AZ1665" s="140"/>
      <c r="BA1665" s="140"/>
      <c r="BB1665" s="140"/>
      <c r="BC1665" s="140"/>
      <c r="BD1665" s="140"/>
      <c r="BE1665" s="140"/>
    </row>
    <row r="1666" spans="1:57" outlineLevel="1" x14ac:dyDescent="0.2">
      <c r="A1666" s="234">
        <f>'Faults data'!A1666</f>
        <v>1649</v>
      </c>
      <c r="B1666" s="320">
        <f>'Faults data'!B1666</f>
        <v>0</v>
      </c>
      <c r="C1666" s="223">
        <f>IFERROR(MATCH('Faults data'!F1666,Lists!$C$11:$C$14,0),0)</f>
        <v>0</v>
      </c>
      <c r="D1666" s="216">
        <f>VALUE('Faults data'!I1666)</f>
        <v>0</v>
      </c>
      <c r="E1666" s="224">
        <f t="shared" si="209"/>
        <v>0</v>
      </c>
      <c r="F1666" s="224">
        <f>'Faults data'!M1666</f>
        <v>0</v>
      </c>
      <c r="G1666" s="224" t="str">
        <f>IF('Faults data'!N1666=$G$17,$G$17,".")</f>
        <v>.</v>
      </c>
      <c r="H1666" s="224" t="str">
        <f>IF(ISNUMBER('Faults data'!L1666),'Faults data'!L1666,".")</f>
        <v>.</v>
      </c>
      <c r="I1666" s="224">
        <f>IF('Faults data'!S1666=Lists!$F$11,0,1)</f>
        <v>1</v>
      </c>
      <c r="J1666" s="240" t="str">
        <f t="shared" si="204"/>
        <v>.</v>
      </c>
      <c r="K1666" s="241"/>
      <c r="L1666" s="230" t="str">
        <f t="shared" si="205"/>
        <v>.</v>
      </c>
      <c r="M1666" s="231" t="str">
        <f t="shared" si="206"/>
        <v>.</v>
      </c>
      <c r="N1666" s="231" t="str">
        <f t="shared" si="207"/>
        <v>.</v>
      </c>
      <c r="O1666" s="231" t="str">
        <f t="shared" si="208"/>
        <v>.</v>
      </c>
      <c r="P1666" s="232" t="str">
        <f t="shared" si="210"/>
        <v>.</v>
      </c>
      <c r="Q1666" s="233" t="str">
        <f t="shared" si="211"/>
        <v>.</v>
      </c>
      <c r="R1666" s="140"/>
      <c r="S1666" s="140"/>
      <c r="T1666" s="140"/>
      <c r="U1666" s="140"/>
      <c r="V1666" s="140"/>
      <c r="W1666" s="140"/>
      <c r="X1666" s="140"/>
      <c r="Y1666" s="140"/>
      <c r="Z1666" s="140"/>
      <c r="AA1666" s="140"/>
      <c r="AB1666" s="140"/>
      <c r="AC1666" s="140"/>
      <c r="AD1666" s="140"/>
      <c r="AE1666" s="140"/>
      <c r="AF1666" s="140"/>
      <c r="AG1666" s="140"/>
      <c r="AH1666" s="140"/>
      <c r="AI1666" s="140"/>
      <c r="AJ1666" s="140"/>
      <c r="AK1666" s="140"/>
      <c r="AL1666" s="140"/>
      <c r="AM1666" s="140"/>
      <c r="AN1666" s="140"/>
      <c r="AO1666" s="140"/>
      <c r="AP1666" s="140"/>
      <c r="AQ1666" s="140"/>
      <c r="AR1666" s="140"/>
      <c r="AS1666" s="140"/>
      <c r="AT1666" s="140"/>
      <c r="AU1666" s="140"/>
      <c r="AV1666" s="140"/>
      <c r="AW1666" s="140"/>
      <c r="AX1666" s="140"/>
      <c r="AY1666" s="140"/>
      <c r="AZ1666" s="140"/>
      <c r="BA1666" s="140"/>
      <c r="BB1666" s="140"/>
      <c r="BC1666" s="140"/>
      <c r="BD1666" s="140"/>
      <c r="BE1666" s="140"/>
    </row>
    <row r="1667" spans="1:57" outlineLevel="1" x14ac:dyDescent="0.2">
      <c r="A1667" s="234">
        <f>'Faults data'!A1667</f>
        <v>1650</v>
      </c>
      <c r="B1667" s="320">
        <f>'Faults data'!B1667</f>
        <v>0</v>
      </c>
      <c r="C1667" s="223">
        <f>IFERROR(MATCH('Faults data'!F1667,Lists!$C$11:$C$14,0),0)</f>
        <v>0</v>
      </c>
      <c r="D1667" s="216">
        <f>VALUE('Faults data'!I1667)</f>
        <v>0</v>
      </c>
      <c r="E1667" s="224">
        <f t="shared" si="209"/>
        <v>0</v>
      </c>
      <c r="F1667" s="224">
        <f>'Faults data'!M1667</f>
        <v>0</v>
      </c>
      <c r="G1667" s="224" t="str">
        <f>IF('Faults data'!N1667=$G$17,$G$17,".")</f>
        <v>.</v>
      </c>
      <c r="H1667" s="224" t="str">
        <f>IF(ISNUMBER('Faults data'!L1667),'Faults data'!L1667,".")</f>
        <v>.</v>
      </c>
      <c r="I1667" s="224">
        <f>IF('Faults data'!S1667=Lists!$F$11,0,1)</f>
        <v>1</v>
      </c>
      <c r="J1667" s="240" t="str">
        <f t="shared" si="204"/>
        <v>.</v>
      </c>
      <c r="K1667" s="241"/>
      <c r="L1667" s="230" t="str">
        <f t="shared" si="205"/>
        <v>.</v>
      </c>
      <c r="M1667" s="231" t="str">
        <f t="shared" si="206"/>
        <v>.</v>
      </c>
      <c r="N1667" s="231" t="str">
        <f t="shared" si="207"/>
        <v>.</v>
      </c>
      <c r="O1667" s="231" t="str">
        <f t="shared" si="208"/>
        <v>.</v>
      </c>
      <c r="P1667" s="232" t="str">
        <f t="shared" si="210"/>
        <v>.</v>
      </c>
      <c r="Q1667" s="233" t="str">
        <f t="shared" si="211"/>
        <v>.</v>
      </c>
      <c r="R1667" s="140"/>
      <c r="S1667" s="140"/>
      <c r="T1667" s="140"/>
      <c r="U1667" s="140"/>
      <c r="V1667" s="140"/>
      <c r="W1667" s="140"/>
      <c r="X1667" s="140"/>
      <c r="Y1667" s="140"/>
      <c r="Z1667" s="140"/>
      <c r="AA1667" s="140"/>
      <c r="AB1667" s="140"/>
      <c r="AC1667" s="140"/>
      <c r="AD1667" s="140"/>
      <c r="AE1667" s="140"/>
      <c r="AF1667" s="140"/>
      <c r="AG1667" s="140"/>
      <c r="AH1667" s="140"/>
      <c r="AI1667" s="140"/>
      <c r="AJ1667" s="140"/>
      <c r="AK1667" s="140"/>
      <c r="AL1667" s="140"/>
      <c r="AM1667" s="140"/>
      <c r="AN1667" s="140"/>
      <c r="AO1667" s="140"/>
      <c r="AP1667" s="140"/>
      <c r="AQ1667" s="140"/>
      <c r="AR1667" s="140"/>
      <c r="AS1667" s="140"/>
      <c r="AT1667" s="140"/>
      <c r="AU1667" s="140"/>
      <c r="AV1667" s="140"/>
      <c r="AW1667" s="140"/>
      <c r="AX1667" s="140"/>
      <c r="AY1667" s="140"/>
      <c r="AZ1667" s="140"/>
      <c r="BA1667" s="140"/>
      <c r="BB1667" s="140"/>
      <c r="BC1667" s="140"/>
      <c r="BD1667" s="140"/>
      <c r="BE1667" s="140"/>
    </row>
    <row r="1668" spans="1:57" outlineLevel="1" x14ac:dyDescent="0.2">
      <c r="A1668" s="234">
        <f>'Faults data'!A1668</f>
        <v>1651</v>
      </c>
      <c r="B1668" s="320">
        <f>'Faults data'!B1668</f>
        <v>0</v>
      </c>
      <c r="C1668" s="223">
        <f>IFERROR(MATCH('Faults data'!F1668,Lists!$C$11:$C$14,0),0)</f>
        <v>0</v>
      </c>
      <c r="D1668" s="216">
        <f>VALUE('Faults data'!I1668)</f>
        <v>0</v>
      </c>
      <c r="E1668" s="224">
        <f t="shared" si="209"/>
        <v>0</v>
      </c>
      <c r="F1668" s="224">
        <f>'Faults data'!M1668</f>
        <v>0</v>
      </c>
      <c r="G1668" s="224" t="str">
        <f>IF('Faults data'!N1668=$G$17,$G$17,".")</f>
        <v>.</v>
      </c>
      <c r="H1668" s="224" t="str">
        <f>IF(ISNUMBER('Faults data'!L1668),'Faults data'!L1668,".")</f>
        <v>.</v>
      </c>
      <c r="I1668" s="224">
        <f>IF('Faults data'!S1668=Lists!$F$11,0,1)</f>
        <v>1</v>
      </c>
      <c r="J1668" s="240" t="str">
        <f t="shared" si="204"/>
        <v>.</v>
      </c>
      <c r="K1668" s="241"/>
      <c r="L1668" s="230" t="str">
        <f t="shared" si="205"/>
        <v>.</v>
      </c>
      <c r="M1668" s="231" t="str">
        <f t="shared" si="206"/>
        <v>.</v>
      </c>
      <c r="N1668" s="231" t="str">
        <f t="shared" si="207"/>
        <v>.</v>
      </c>
      <c r="O1668" s="231" t="str">
        <f t="shared" si="208"/>
        <v>.</v>
      </c>
      <c r="P1668" s="232" t="str">
        <f t="shared" si="210"/>
        <v>.</v>
      </c>
      <c r="Q1668" s="233" t="str">
        <f t="shared" si="211"/>
        <v>.</v>
      </c>
      <c r="R1668" s="140"/>
      <c r="S1668" s="140"/>
      <c r="T1668" s="140"/>
      <c r="U1668" s="140"/>
      <c r="V1668" s="140"/>
      <c r="W1668" s="140"/>
      <c r="X1668" s="140"/>
      <c r="Y1668" s="140"/>
      <c r="Z1668" s="140"/>
      <c r="AA1668" s="140"/>
      <c r="AB1668" s="140"/>
      <c r="AC1668" s="140"/>
      <c r="AD1668" s="140"/>
      <c r="AE1668" s="140"/>
      <c r="AF1668" s="140"/>
      <c r="AG1668" s="140"/>
      <c r="AH1668" s="140"/>
      <c r="AI1668" s="140"/>
      <c r="AJ1668" s="140"/>
      <c r="AK1668" s="140"/>
      <c r="AL1668" s="140"/>
      <c r="AM1668" s="140"/>
      <c r="AN1668" s="140"/>
      <c r="AO1668" s="140"/>
      <c r="AP1668" s="140"/>
      <c r="AQ1668" s="140"/>
      <c r="AR1668" s="140"/>
      <c r="AS1668" s="140"/>
      <c r="AT1668" s="140"/>
      <c r="AU1668" s="140"/>
      <c r="AV1668" s="140"/>
      <c r="AW1668" s="140"/>
      <c r="AX1668" s="140"/>
      <c r="AY1668" s="140"/>
      <c r="AZ1668" s="140"/>
      <c r="BA1668" s="140"/>
      <c r="BB1668" s="140"/>
      <c r="BC1668" s="140"/>
      <c r="BD1668" s="140"/>
      <c r="BE1668" s="140"/>
    </row>
    <row r="1669" spans="1:57" outlineLevel="1" x14ac:dyDescent="0.2">
      <c r="A1669" s="234">
        <f>'Faults data'!A1669</f>
        <v>1652</v>
      </c>
      <c r="B1669" s="320">
        <f>'Faults data'!B1669</f>
        <v>0</v>
      </c>
      <c r="C1669" s="223">
        <f>IFERROR(MATCH('Faults data'!F1669,Lists!$C$11:$C$14,0),0)</f>
        <v>0</v>
      </c>
      <c r="D1669" s="216">
        <f>VALUE('Faults data'!I1669)</f>
        <v>0</v>
      </c>
      <c r="E1669" s="224">
        <f t="shared" si="209"/>
        <v>0</v>
      </c>
      <c r="F1669" s="224">
        <f>'Faults data'!M1669</f>
        <v>0</v>
      </c>
      <c r="G1669" s="224" t="str">
        <f>IF('Faults data'!N1669=$G$17,$G$17,".")</f>
        <v>.</v>
      </c>
      <c r="H1669" s="224" t="str">
        <f>IF(ISNUMBER('Faults data'!L1669),'Faults data'!L1669,".")</f>
        <v>.</v>
      </c>
      <c r="I1669" s="224">
        <f>IF('Faults data'!S1669=Lists!$F$11,0,1)</f>
        <v>1</v>
      </c>
      <c r="J1669" s="240" t="str">
        <f t="shared" si="204"/>
        <v>.</v>
      </c>
      <c r="K1669" s="241"/>
      <c r="L1669" s="230" t="str">
        <f t="shared" si="205"/>
        <v>.</v>
      </c>
      <c r="M1669" s="231" t="str">
        <f t="shared" si="206"/>
        <v>.</v>
      </c>
      <c r="N1669" s="231" t="str">
        <f t="shared" si="207"/>
        <v>.</v>
      </c>
      <c r="O1669" s="231" t="str">
        <f t="shared" si="208"/>
        <v>.</v>
      </c>
      <c r="P1669" s="232" t="str">
        <f t="shared" si="210"/>
        <v>.</v>
      </c>
      <c r="Q1669" s="233" t="str">
        <f t="shared" si="211"/>
        <v>.</v>
      </c>
      <c r="R1669" s="140"/>
      <c r="S1669" s="140"/>
      <c r="T1669" s="140"/>
      <c r="U1669" s="140"/>
      <c r="V1669" s="140"/>
      <c r="W1669" s="140"/>
      <c r="X1669" s="140"/>
      <c r="Y1669" s="140"/>
      <c r="Z1669" s="140"/>
      <c r="AA1669" s="140"/>
      <c r="AB1669" s="140"/>
      <c r="AC1669" s="140"/>
      <c r="AD1669" s="140"/>
      <c r="AE1669" s="140"/>
      <c r="AF1669" s="140"/>
      <c r="AG1669" s="140"/>
      <c r="AH1669" s="140"/>
      <c r="AI1669" s="140"/>
      <c r="AJ1669" s="140"/>
      <c r="AK1669" s="140"/>
      <c r="AL1669" s="140"/>
      <c r="AM1669" s="140"/>
      <c r="AN1669" s="140"/>
      <c r="AO1669" s="140"/>
      <c r="AP1669" s="140"/>
      <c r="AQ1669" s="140"/>
      <c r="AR1669" s="140"/>
      <c r="AS1669" s="140"/>
      <c r="AT1669" s="140"/>
      <c r="AU1669" s="140"/>
      <c r="AV1669" s="140"/>
      <c r="AW1669" s="140"/>
      <c r="AX1669" s="140"/>
      <c r="AY1669" s="140"/>
      <c r="AZ1669" s="140"/>
      <c r="BA1669" s="140"/>
      <c r="BB1669" s="140"/>
      <c r="BC1669" s="140"/>
      <c r="BD1669" s="140"/>
      <c r="BE1669" s="140"/>
    </row>
    <row r="1670" spans="1:57" outlineLevel="1" x14ac:dyDescent="0.2">
      <c r="A1670" s="234">
        <f>'Faults data'!A1670</f>
        <v>1653</v>
      </c>
      <c r="B1670" s="320">
        <f>'Faults data'!B1670</f>
        <v>0</v>
      </c>
      <c r="C1670" s="223">
        <f>IFERROR(MATCH('Faults data'!F1670,Lists!$C$11:$C$14,0),0)</f>
        <v>0</v>
      </c>
      <c r="D1670" s="216">
        <f>VALUE('Faults data'!I1670)</f>
        <v>0</v>
      </c>
      <c r="E1670" s="224">
        <f t="shared" si="209"/>
        <v>0</v>
      </c>
      <c r="F1670" s="224">
        <f>'Faults data'!M1670</f>
        <v>0</v>
      </c>
      <c r="G1670" s="224" t="str">
        <f>IF('Faults data'!N1670=$G$17,$G$17,".")</f>
        <v>.</v>
      </c>
      <c r="H1670" s="224" t="str">
        <f>IF(ISNUMBER('Faults data'!L1670),'Faults data'!L1670,".")</f>
        <v>.</v>
      </c>
      <c r="I1670" s="224">
        <f>IF('Faults data'!S1670=Lists!$F$11,0,1)</f>
        <v>1</v>
      </c>
      <c r="J1670" s="240" t="str">
        <f t="shared" si="204"/>
        <v>.</v>
      </c>
      <c r="K1670" s="241"/>
      <c r="L1670" s="230" t="str">
        <f t="shared" si="205"/>
        <v>.</v>
      </c>
      <c r="M1670" s="231" t="str">
        <f t="shared" si="206"/>
        <v>.</v>
      </c>
      <c r="N1670" s="231" t="str">
        <f t="shared" si="207"/>
        <v>.</v>
      </c>
      <c r="O1670" s="231" t="str">
        <f t="shared" si="208"/>
        <v>.</v>
      </c>
      <c r="P1670" s="232" t="str">
        <f t="shared" si="210"/>
        <v>.</v>
      </c>
      <c r="Q1670" s="233" t="str">
        <f t="shared" si="211"/>
        <v>.</v>
      </c>
      <c r="R1670" s="140"/>
      <c r="S1670" s="140"/>
      <c r="T1670" s="140"/>
      <c r="U1670" s="140"/>
      <c r="V1670" s="140"/>
      <c r="W1670" s="140"/>
      <c r="X1670" s="140"/>
      <c r="Y1670" s="140"/>
      <c r="Z1670" s="140"/>
      <c r="AA1670" s="140"/>
      <c r="AB1670" s="140"/>
      <c r="AC1670" s="140"/>
      <c r="AD1670" s="140"/>
      <c r="AE1670" s="140"/>
      <c r="AF1670" s="140"/>
      <c r="AG1670" s="140"/>
      <c r="AH1670" s="140"/>
      <c r="AI1670" s="140"/>
      <c r="AJ1670" s="140"/>
      <c r="AK1670" s="140"/>
      <c r="AL1670" s="140"/>
      <c r="AM1670" s="140"/>
      <c r="AN1670" s="140"/>
      <c r="AO1670" s="140"/>
      <c r="AP1670" s="140"/>
      <c r="AQ1670" s="140"/>
      <c r="AR1670" s="140"/>
      <c r="AS1670" s="140"/>
      <c r="AT1670" s="140"/>
      <c r="AU1670" s="140"/>
      <c r="AV1670" s="140"/>
      <c r="AW1670" s="140"/>
      <c r="AX1670" s="140"/>
      <c r="AY1670" s="140"/>
      <c r="AZ1670" s="140"/>
      <c r="BA1670" s="140"/>
      <c r="BB1670" s="140"/>
      <c r="BC1670" s="140"/>
      <c r="BD1670" s="140"/>
      <c r="BE1670" s="140"/>
    </row>
    <row r="1671" spans="1:57" outlineLevel="1" x14ac:dyDescent="0.2">
      <c r="A1671" s="234">
        <f>'Faults data'!A1671</f>
        <v>1654</v>
      </c>
      <c r="B1671" s="320">
        <f>'Faults data'!B1671</f>
        <v>0</v>
      </c>
      <c r="C1671" s="223">
        <f>IFERROR(MATCH('Faults data'!F1671,Lists!$C$11:$C$14,0),0)</f>
        <v>0</v>
      </c>
      <c r="D1671" s="216">
        <f>VALUE('Faults data'!I1671)</f>
        <v>0</v>
      </c>
      <c r="E1671" s="224">
        <f t="shared" si="209"/>
        <v>0</v>
      </c>
      <c r="F1671" s="224">
        <f>'Faults data'!M1671</f>
        <v>0</v>
      </c>
      <c r="G1671" s="224" t="str">
        <f>IF('Faults data'!N1671=$G$17,$G$17,".")</f>
        <v>.</v>
      </c>
      <c r="H1671" s="224" t="str">
        <f>IF(ISNUMBER('Faults data'!L1671),'Faults data'!L1671,".")</f>
        <v>.</v>
      </c>
      <c r="I1671" s="224">
        <f>IF('Faults data'!S1671=Lists!$F$11,0,1)</f>
        <v>1</v>
      </c>
      <c r="J1671" s="240" t="str">
        <f t="shared" si="204"/>
        <v>.</v>
      </c>
      <c r="K1671" s="241"/>
      <c r="L1671" s="230" t="str">
        <f t="shared" si="205"/>
        <v>.</v>
      </c>
      <c r="M1671" s="231" t="str">
        <f t="shared" si="206"/>
        <v>.</v>
      </c>
      <c r="N1671" s="231" t="str">
        <f t="shared" si="207"/>
        <v>.</v>
      </c>
      <c r="O1671" s="231" t="str">
        <f t="shared" si="208"/>
        <v>.</v>
      </c>
      <c r="P1671" s="232" t="str">
        <f t="shared" si="210"/>
        <v>.</v>
      </c>
      <c r="Q1671" s="233" t="str">
        <f t="shared" si="211"/>
        <v>.</v>
      </c>
      <c r="R1671" s="140"/>
      <c r="S1671" s="140"/>
      <c r="T1671" s="140"/>
      <c r="U1671" s="140"/>
      <c r="V1671" s="140"/>
      <c r="W1671" s="140"/>
      <c r="X1671" s="140"/>
      <c r="Y1671" s="140"/>
      <c r="Z1671" s="140"/>
      <c r="AA1671" s="140"/>
      <c r="AB1671" s="140"/>
      <c r="AC1671" s="140"/>
      <c r="AD1671" s="140"/>
      <c r="AE1671" s="140"/>
      <c r="AF1671" s="140"/>
      <c r="AG1671" s="140"/>
      <c r="AH1671" s="140"/>
      <c r="AI1671" s="140"/>
      <c r="AJ1671" s="140"/>
      <c r="AK1671" s="140"/>
      <c r="AL1671" s="140"/>
      <c r="AM1671" s="140"/>
      <c r="AN1671" s="140"/>
      <c r="AO1671" s="140"/>
      <c r="AP1671" s="140"/>
      <c r="AQ1671" s="140"/>
      <c r="AR1671" s="140"/>
      <c r="AS1671" s="140"/>
      <c r="AT1671" s="140"/>
      <c r="AU1671" s="140"/>
      <c r="AV1671" s="140"/>
      <c r="AW1671" s="140"/>
      <c r="AX1671" s="140"/>
      <c r="AY1671" s="140"/>
      <c r="AZ1671" s="140"/>
      <c r="BA1671" s="140"/>
      <c r="BB1671" s="140"/>
      <c r="BC1671" s="140"/>
      <c r="BD1671" s="140"/>
      <c r="BE1671" s="140"/>
    </row>
    <row r="1672" spans="1:57" outlineLevel="1" x14ac:dyDescent="0.2">
      <c r="A1672" s="234">
        <f>'Faults data'!A1672</f>
        <v>1655</v>
      </c>
      <c r="B1672" s="320">
        <f>'Faults data'!B1672</f>
        <v>0</v>
      </c>
      <c r="C1672" s="223">
        <f>IFERROR(MATCH('Faults data'!F1672,Lists!$C$11:$C$14,0),0)</f>
        <v>0</v>
      </c>
      <c r="D1672" s="216">
        <f>VALUE('Faults data'!I1672)</f>
        <v>0</v>
      </c>
      <c r="E1672" s="224">
        <f t="shared" si="209"/>
        <v>0</v>
      </c>
      <c r="F1672" s="224">
        <f>'Faults data'!M1672</f>
        <v>0</v>
      </c>
      <c r="G1672" s="224" t="str">
        <f>IF('Faults data'!N1672=$G$17,$G$17,".")</f>
        <v>.</v>
      </c>
      <c r="H1672" s="224" t="str">
        <f>IF(ISNUMBER('Faults data'!L1672),'Faults data'!L1672,".")</f>
        <v>.</v>
      </c>
      <c r="I1672" s="224">
        <f>IF('Faults data'!S1672=Lists!$F$11,0,1)</f>
        <v>1</v>
      </c>
      <c r="J1672" s="240" t="str">
        <f t="shared" si="204"/>
        <v>.</v>
      </c>
      <c r="K1672" s="241"/>
      <c r="L1672" s="230" t="str">
        <f t="shared" si="205"/>
        <v>.</v>
      </c>
      <c r="M1672" s="231" t="str">
        <f t="shared" si="206"/>
        <v>.</v>
      </c>
      <c r="N1672" s="231" t="str">
        <f t="shared" si="207"/>
        <v>.</v>
      </c>
      <c r="O1672" s="231" t="str">
        <f t="shared" si="208"/>
        <v>.</v>
      </c>
      <c r="P1672" s="232" t="str">
        <f t="shared" si="210"/>
        <v>.</v>
      </c>
      <c r="Q1672" s="233" t="str">
        <f t="shared" si="211"/>
        <v>.</v>
      </c>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row>
    <row r="1673" spans="1:57" outlineLevel="1" x14ac:dyDescent="0.2">
      <c r="A1673" s="234">
        <f>'Faults data'!A1673</f>
        <v>1656</v>
      </c>
      <c r="B1673" s="320">
        <f>'Faults data'!B1673</f>
        <v>0</v>
      </c>
      <c r="C1673" s="223">
        <f>IFERROR(MATCH('Faults data'!F1673,Lists!$C$11:$C$14,0),0)</f>
        <v>0</v>
      </c>
      <c r="D1673" s="216">
        <f>VALUE('Faults data'!I1673)</f>
        <v>0</v>
      </c>
      <c r="E1673" s="224">
        <f t="shared" si="209"/>
        <v>0</v>
      </c>
      <c r="F1673" s="224">
        <f>'Faults data'!M1673</f>
        <v>0</v>
      </c>
      <c r="G1673" s="224" t="str">
        <f>IF('Faults data'!N1673=$G$17,$G$17,".")</f>
        <v>.</v>
      </c>
      <c r="H1673" s="224" t="str">
        <f>IF(ISNUMBER('Faults data'!L1673),'Faults data'!L1673,".")</f>
        <v>.</v>
      </c>
      <c r="I1673" s="224">
        <f>IF('Faults data'!S1673=Lists!$F$11,0,1)</f>
        <v>1</v>
      </c>
      <c r="J1673" s="240" t="str">
        <f t="shared" si="204"/>
        <v>.</v>
      </c>
      <c r="K1673" s="241"/>
      <c r="L1673" s="230" t="str">
        <f t="shared" si="205"/>
        <v>.</v>
      </c>
      <c r="M1673" s="231" t="str">
        <f t="shared" si="206"/>
        <v>.</v>
      </c>
      <c r="N1673" s="231" t="str">
        <f t="shared" si="207"/>
        <v>.</v>
      </c>
      <c r="O1673" s="231" t="str">
        <f t="shared" si="208"/>
        <v>.</v>
      </c>
      <c r="P1673" s="232" t="str">
        <f t="shared" si="210"/>
        <v>.</v>
      </c>
      <c r="Q1673" s="233" t="str">
        <f t="shared" si="211"/>
        <v>.</v>
      </c>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row>
    <row r="1674" spans="1:57" outlineLevel="1" x14ac:dyDescent="0.2">
      <c r="A1674" s="234">
        <f>'Faults data'!A1674</f>
        <v>1657</v>
      </c>
      <c r="B1674" s="320">
        <f>'Faults data'!B1674</f>
        <v>0</v>
      </c>
      <c r="C1674" s="223">
        <f>IFERROR(MATCH('Faults data'!F1674,Lists!$C$11:$C$14,0),0)</f>
        <v>0</v>
      </c>
      <c r="D1674" s="216">
        <f>VALUE('Faults data'!I1674)</f>
        <v>0</v>
      </c>
      <c r="E1674" s="224">
        <f t="shared" si="209"/>
        <v>0</v>
      </c>
      <c r="F1674" s="224">
        <f>'Faults data'!M1674</f>
        <v>0</v>
      </c>
      <c r="G1674" s="224" t="str">
        <f>IF('Faults data'!N1674=$G$17,$G$17,".")</f>
        <v>.</v>
      </c>
      <c r="H1674" s="224" t="str">
        <f>IF(ISNUMBER('Faults data'!L1674),'Faults data'!L1674,".")</f>
        <v>.</v>
      </c>
      <c r="I1674" s="224">
        <f>IF('Faults data'!S1674=Lists!$F$11,0,1)</f>
        <v>1</v>
      </c>
      <c r="J1674" s="240" t="str">
        <f t="shared" si="204"/>
        <v>.</v>
      </c>
      <c r="K1674" s="241"/>
      <c r="L1674" s="230" t="str">
        <f t="shared" si="205"/>
        <v>.</v>
      </c>
      <c r="M1674" s="231" t="str">
        <f t="shared" si="206"/>
        <v>.</v>
      </c>
      <c r="N1674" s="231" t="str">
        <f t="shared" si="207"/>
        <v>.</v>
      </c>
      <c r="O1674" s="231" t="str">
        <f t="shared" si="208"/>
        <v>.</v>
      </c>
      <c r="P1674" s="232" t="str">
        <f t="shared" si="210"/>
        <v>.</v>
      </c>
      <c r="Q1674" s="233" t="str">
        <f t="shared" si="211"/>
        <v>.</v>
      </c>
      <c r="R1674" s="140"/>
      <c r="S1674" s="140"/>
      <c r="T1674" s="140"/>
      <c r="U1674" s="140"/>
      <c r="V1674" s="140"/>
      <c r="W1674" s="140"/>
      <c r="X1674" s="140"/>
      <c r="Y1674" s="140"/>
      <c r="Z1674" s="140"/>
      <c r="AA1674" s="140"/>
      <c r="AB1674" s="140"/>
      <c r="AC1674" s="140"/>
      <c r="AD1674" s="140"/>
      <c r="AE1674" s="140"/>
      <c r="AF1674" s="140"/>
      <c r="AG1674" s="140"/>
      <c r="AH1674" s="140"/>
      <c r="AI1674" s="140"/>
      <c r="AJ1674" s="140"/>
      <c r="AK1674" s="140"/>
      <c r="AL1674" s="140"/>
      <c r="AM1674" s="140"/>
      <c r="AN1674" s="140"/>
      <c r="AO1674" s="140"/>
      <c r="AP1674" s="140"/>
      <c r="AQ1674" s="140"/>
      <c r="AR1674" s="140"/>
      <c r="AS1674" s="140"/>
      <c r="AT1674" s="140"/>
      <c r="AU1674" s="140"/>
      <c r="AV1674" s="140"/>
      <c r="AW1674" s="140"/>
      <c r="AX1674" s="140"/>
      <c r="AY1674" s="140"/>
      <c r="AZ1674" s="140"/>
      <c r="BA1674" s="140"/>
      <c r="BB1674" s="140"/>
      <c r="BC1674" s="140"/>
      <c r="BD1674" s="140"/>
      <c r="BE1674" s="140"/>
    </row>
    <row r="1675" spans="1:57" outlineLevel="1" x14ac:dyDescent="0.2">
      <c r="A1675" s="234">
        <f>'Faults data'!A1675</f>
        <v>1658</v>
      </c>
      <c r="B1675" s="320">
        <f>'Faults data'!B1675</f>
        <v>0</v>
      </c>
      <c r="C1675" s="223">
        <f>IFERROR(MATCH('Faults data'!F1675,Lists!$C$11:$C$14,0),0)</f>
        <v>0</v>
      </c>
      <c r="D1675" s="216">
        <f>VALUE('Faults data'!I1675)</f>
        <v>0</v>
      </c>
      <c r="E1675" s="224">
        <f t="shared" si="209"/>
        <v>0</v>
      </c>
      <c r="F1675" s="224">
        <f>'Faults data'!M1675</f>
        <v>0</v>
      </c>
      <c r="G1675" s="224" t="str">
        <f>IF('Faults data'!N1675=$G$17,$G$17,".")</f>
        <v>.</v>
      </c>
      <c r="H1675" s="224" t="str">
        <f>IF(ISNUMBER('Faults data'!L1675),'Faults data'!L1675,".")</f>
        <v>.</v>
      </c>
      <c r="I1675" s="224">
        <f>IF('Faults data'!S1675=Lists!$F$11,0,1)</f>
        <v>1</v>
      </c>
      <c r="J1675" s="240" t="str">
        <f t="shared" si="204"/>
        <v>.</v>
      </c>
      <c r="K1675" s="241"/>
      <c r="L1675" s="230" t="str">
        <f t="shared" si="205"/>
        <v>.</v>
      </c>
      <c r="M1675" s="231" t="str">
        <f t="shared" si="206"/>
        <v>.</v>
      </c>
      <c r="N1675" s="231" t="str">
        <f t="shared" si="207"/>
        <v>.</v>
      </c>
      <c r="O1675" s="231" t="str">
        <f t="shared" si="208"/>
        <v>.</v>
      </c>
      <c r="P1675" s="232" t="str">
        <f t="shared" si="210"/>
        <v>.</v>
      </c>
      <c r="Q1675" s="233" t="str">
        <f t="shared" si="211"/>
        <v>.</v>
      </c>
      <c r="R1675" s="140"/>
      <c r="S1675" s="140"/>
      <c r="T1675" s="140"/>
      <c r="U1675" s="140"/>
      <c r="V1675" s="140"/>
      <c r="W1675" s="140"/>
      <c r="X1675" s="140"/>
      <c r="Y1675" s="140"/>
      <c r="Z1675" s="140"/>
      <c r="AA1675" s="140"/>
      <c r="AB1675" s="140"/>
      <c r="AC1675" s="140"/>
      <c r="AD1675" s="140"/>
      <c r="AE1675" s="140"/>
      <c r="AF1675" s="140"/>
      <c r="AG1675" s="140"/>
      <c r="AH1675" s="140"/>
      <c r="AI1675" s="140"/>
      <c r="AJ1675" s="140"/>
      <c r="AK1675" s="140"/>
      <c r="AL1675" s="140"/>
      <c r="AM1675" s="140"/>
      <c r="AN1675" s="140"/>
      <c r="AO1675" s="140"/>
      <c r="AP1675" s="140"/>
      <c r="AQ1675" s="140"/>
      <c r="AR1675" s="140"/>
      <c r="AS1675" s="140"/>
      <c r="AT1675" s="140"/>
      <c r="AU1675" s="140"/>
      <c r="AV1675" s="140"/>
      <c r="AW1675" s="140"/>
      <c r="AX1675" s="140"/>
      <c r="AY1675" s="140"/>
      <c r="AZ1675" s="140"/>
      <c r="BA1675" s="140"/>
      <c r="BB1675" s="140"/>
      <c r="BC1675" s="140"/>
      <c r="BD1675" s="140"/>
      <c r="BE1675" s="140"/>
    </row>
    <row r="1676" spans="1:57" outlineLevel="1" x14ac:dyDescent="0.2">
      <c r="A1676" s="234">
        <f>'Faults data'!A1676</f>
        <v>1659</v>
      </c>
      <c r="B1676" s="320">
        <f>'Faults data'!B1676</f>
        <v>0</v>
      </c>
      <c r="C1676" s="223">
        <f>IFERROR(MATCH('Faults data'!F1676,Lists!$C$11:$C$14,0),0)</f>
        <v>0</v>
      </c>
      <c r="D1676" s="216">
        <f>VALUE('Faults data'!I1676)</f>
        <v>0</v>
      </c>
      <c r="E1676" s="224">
        <f t="shared" si="209"/>
        <v>0</v>
      </c>
      <c r="F1676" s="224">
        <f>'Faults data'!M1676</f>
        <v>0</v>
      </c>
      <c r="G1676" s="224" t="str">
        <f>IF('Faults data'!N1676=$G$17,$G$17,".")</f>
        <v>.</v>
      </c>
      <c r="H1676" s="224" t="str">
        <f>IF(ISNUMBER('Faults data'!L1676),'Faults data'!L1676,".")</f>
        <v>.</v>
      </c>
      <c r="I1676" s="224">
        <f>IF('Faults data'!S1676=Lists!$F$11,0,1)</f>
        <v>1</v>
      </c>
      <c r="J1676" s="240" t="str">
        <f t="shared" ref="J1676:J1739" si="212">IF(OR(C1676&gt;0,E1676=0,H1676="."),".",H1676)</f>
        <v>.</v>
      </c>
      <c r="K1676" s="241"/>
      <c r="L1676" s="230" t="str">
        <f t="shared" ref="L1676:L1739" si="213">IF(L$16=$F1676,$J1676,".")</f>
        <v>.</v>
      </c>
      <c r="M1676" s="231" t="str">
        <f t="shared" ref="M1676:M1739" si="214">IF(AND(L1676&gt;0,$G1676=M$17),L1676,".")</f>
        <v>.</v>
      </c>
      <c r="N1676" s="231" t="str">
        <f t="shared" ref="N1676:N1739" si="215">IF(N$16=$F1676,$J1676,".")</f>
        <v>.</v>
      </c>
      <c r="O1676" s="231" t="str">
        <f t="shared" si="208"/>
        <v>.</v>
      </c>
      <c r="P1676" s="232" t="str">
        <f t="shared" si="210"/>
        <v>.</v>
      </c>
      <c r="Q1676" s="233" t="str">
        <f t="shared" si="211"/>
        <v>.</v>
      </c>
      <c r="R1676" s="140"/>
      <c r="S1676" s="140"/>
      <c r="T1676" s="140"/>
      <c r="U1676" s="140"/>
      <c r="V1676" s="140"/>
      <c r="W1676" s="140"/>
      <c r="X1676" s="140"/>
      <c r="Y1676" s="140"/>
      <c r="Z1676" s="140"/>
      <c r="AA1676" s="140"/>
      <c r="AB1676" s="140"/>
      <c r="AC1676" s="140"/>
      <c r="AD1676" s="140"/>
      <c r="AE1676" s="140"/>
      <c r="AF1676" s="140"/>
      <c r="AG1676" s="140"/>
      <c r="AH1676" s="140"/>
      <c r="AI1676" s="140"/>
      <c r="AJ1676" s="140"/>
      <c r="AK1676" s="140"/>
      <c r="AL1676" s="140"/>
      <c r="AM1676" s="140"/>
      <c r="AN1676" s="140"/>
      <c r="AO1676" s="140"/>
      <c r="AP1676" s="140"/>
      <c r="AQ1676" s="140"/>
      <c r="AR1676" s="140"/>
      <c r="AS1676" s="140"/>
      <c r="AT1676" s="140"/>
      <c r="AU1676" s="140"/>
      <c r="AV1676" s="140"/>
      <c r="AW1676" s="140"/>
      <c r="AX1676" s="140"/>
      <c r="AY1676" s="140"/>
      <c r="AZ1676" s="140"/>
      <c r="BA1676" s="140"/>
      <c r="BB1676" s="140"/>
      <c r="BC1676" s="140"/>
      <c r="BD1676" s="140"/>
      <c r="BE1676" s="140"/>
    </row>
    <row r="1677" spans="1:57" outlineLevel="1" x14ac:dyDescent="0.2">
      <c r="A1677" s="234">
        <f>'Faults data'!A1677</f>
        <v>1660</v>
      </c>
      <c r="B1677" s="320">
        <f>'Faults data'!B1677</f>
        <v>0</v>
      </c>
      <c r="C1677" s="223">
        <f>IFERROR(MATCH('Faults data'!F1677,Lists!$C$11:$C$14,0),0)</f>
        <v>0</v>
      </c>
      <c r="D1677" s="216">
        <f>VALUE('Faults data'!I1677)</f>
        <v>0</v>
      </c>
      <c r="E1677" s="224">
        <f t="shared" si="209"/>
        <v>0</v>
      </c>
      <c r="F1677" s="224">
        <f>'Faults data'!M1677</f>
        <v>0</v>
      </c>
      <c r="G1677" s="224" t="str">
        <f>IF('Faults data'!N1677=$G$17,$G$17,".")</f>
        <v>.</v>
      </c>
      <c r="H1677" s="224" t="str">
        <f>IF(ISNUMBER('Faults data'!L1677),'Faults data'!L1677,".")</f>
        <v>.</v>
      </c>
      <c r="I1677" s="224">
        <f>IF('Faults data'!S1677=Lists!$F$11,0,1)</f>
        <v>1</v>
      </c>
      <c r="J1677" s="240" t="str">
        <f t="shared" si="212"/>
        <v>.</v>
      </c>
      <c r="K1677" s="241"/>
      <c r="L1677" s="230" t="str">
        <f t="shared" si="213"/>
        <v>.</v>
      </c>
      <c r="M1677" s="231" t="str">
        <f t="shared" si="214"/>
        <v>.</v>
      </c>
      <c r="N1677" s="231" t="str">
        <f t="shared" si="215"/>
        <v>.</v>
      </c>
      <c r="O1677" s="231" t="str">
        <f t="shared" ref="O1677:O1740" si="216">IF(AND(N1677&gt;=0,$G1677=O$17),N1677,".")</f>
        <v>.</v>
      </c>
      <c r="P1677" s="232" t="str">
        <f t="shared" si="210"/>
        <v>.</v>
      </c>
      <c r="Q1677" s="233" t="str">
        <f t="shared" si="211"/>
        <v>.</v>
      </c>
      <c r="R1677" s="140"/>
      <c r="S1677" s="140"/>
      <c r="T1677" s="140"/>
      <c r="U1677" s="140"/>
      <c r="V1677" s="140"/>
      <c r="W1677" s="140"/>
      <c r="X1677" s="140"/>
      <c r="Y1677" s="140"/>
      <c r="Z1677" s="140"/>
      <c r="AA1677" s="140"/>
      <c r="AB1677" s="140"/>
      <c r="AC1677" s="140"/>
      <c r="AD1677" s="140"/>
      <c r="AE1677" s="140"/>
      <c r="AF1677" s="140"/>
      <c r="AG1677" s="140"/>
      <c r="AH1677" s="140"/>
      <c r="AI1677" s="140"/>
      <c r="AJ1677" s="140"/>
      <c r="AK1677" s="140"/>
      <c r="AL1677" s="140"/>
      <c r="AM1677" s="140"/>
      <c r="AN1677" s="140"/>
      <c r="AO1677" s="140"/>
      <c r="AP1677" s="140"/>
      <c r="AQ1677" s="140"/>
      <c r="AR1677" s="140"/>
      <c r="AS1677" s="140"/>
      <c r="AT1677" s="140"/>
      <c r="AU1677" s="140"/>
      <c r="AV1677" s="140"/>
      <c r="AW1677" s="140"/>
      <c r="AX1677" s="140"/>
      <c r="AY1677" s="140"/>
      <c r="AZ1677" s="140"/>
      <c r="BA1677" s="140"/>
      <c r="BB1677" s="140"/>
      <c r="BC1677" s="140"/>
      <c r="BD1677" s="140"/>
      <c r="BE1677" s="140"/>
    </row>
    <row r="1678" spans="1:57" outlineLevel="1" x14ac:dyDescent="0.2">
      <c r="A1678" s="234">
        <f>'Faults data'!A1678</f>
        <v>1661</v>
      </c>
      <c r="B1678" s="320">
        <f>'Faults data'!B1678</f>
        <v>0</v>
      </c>
      <c r="C1678" s="223">
        <f>IFERROR(MATCH('Faults data'!F1678,Lists!$C$11:$C$14,0),0)</f>
        <v>0</v>
      </c>
      <c r="D1678" s="216">
        <f>VALUE('Faults data'!I1678)</f>
        <v>0</v>
      </c>
      <c r="E1678" s="224">
        <f t="shared" ref="E1678:E1741" si="217">IFERROR(IF(OR(D1678&lt;$C$9,D1678&gt;$C$10),0,1),0)</f>
        <v>0</v>
      </c>
      <c r="F1678" s="224">
        <f>'Faults data'!M1678</f>
        <v>0</v>
      </c>
      <c r="G1678" s="224" t="str">
        <f>IF('Faults data'!N1678=$G$17,$G$17,".")</f>
        <v>.</v>
      </c>
      <c r="H1678" s="224" t="str">
        <f>IF(ISNUMBER('Faults data'!L1678),'Faults data'!L1678,".")</f>
        <v>.</v>
      </c>
      <c r="I1678" s="224">
        <f>IF('Faults data'!S1678=Lists!$F$11,0,1)</f>
        <v>1</v>
      </c>
      <c r="J1678" s="240" t="str">
        <f t="shared" si="212"/>
        <v>.</v>
      </c>
      <c r="K1678" s="241"/>
      <c r="L1678" s="230" t="str">
        <f t="shared" si="213"/>
        <v>.</v>
      </c>
      <c r="M1678" s="231" t="str">
        <f t="shared" si="214"/>
        <v>.</v>
      </c>
      <c r="N1678" s="231" t="str">
        <f t="shared" si="215"/>
        <v>.</v>
      </c>
      <c r="O1678" s="231" t="str">
        <f t="shared" si="216"/>
        <v>.</v>
      </c>
      <c r="P1678" s="232" t="str">
        <f t="shared" si="210"/>
        <v>.</v>
      </c>
      <c r="Q1678" s="233" t="str">
        <f t="shared" si="211"/>
        <v>.</v>
      </c>
      <c r="R1678" s="140"/>
      <c r="S1678" s="140"/>
      <c r="T1678" s="140"/>
      <c r="U1678" s="140"/>
      <c r="V1678" s="140"/>
      <c r="W1678" s="140"/>
      <c r="X1678" s="140"/>
      <c r="Y1678" s="140"/>
      <c r="Z1678" s="140"/>
      <c r="AA1678" s="140"/>
      <c r="AB1678" s="140"/>
      <c r="AC1678" s="140"/>
      <c r="AD1678" s="140"/>
      <c r="AE1678" s="140"/>
      <c r="AF1678" s="140"/>
      <c r="AG1678" s="140"/>
      <c r="AH1678" s="140"/>
      <c r="AI1678" s="140"/>
      <c r="AJ1678" s="140"/>
      <c r="AK1678" s="140"/>
      <c r="AL1678" s="140"/>
      <c r="AM1678" s="140"/>
      <c r="AN1678" s="140"/>
      <c r="AO1678" s="140"/>
      <c r="AP1678" s="140"/>
      <c r="AQ1678" s="140"/>
      <c r="AR1678" s="140"/>
      <c r="AS1678" s="140"/>
      <c r="AT1678" s="140"/>
      <c r="AU1678" s="140"/>
      <c r="AV1678" s="140"/>
      <c r="AW1678" s="140"/>
      <c r="AX1678" s="140"/>
      <c r="AY1678" s="140"/>
      <c r="AZ1678" s="140"/>
      <c r="BA1678" s="140"/>
      <c r="BB1678" s="140"/>
      <c r="BC1678" s="140"/>
      <c r="BD1678" s="140"/>
      <c r="BE1678" s="140"/>
    </row>
    <row r="1679" spans="1:57" outlineLevel="1" x14ac:dyDescent="0.2">
      <c r="A1679" s="234">
        <f>'Faults data'!A1679</f>
        <v>1662</v>
      </c>
      <c r="B1679" s="320">
        <f>'Faults data'!B1679</f>
        <v>0</v>
      </c>
      <c r="C1679" s="223">
        <f>IFERROR(MATCH('Faults data'!F1679,Lists!$C$11:$C$14,0),0)</f>
        <v>0</v>
      </c>
      <c r="D1679" s="216">
        <f>VALUE('Faults data'!I1679)</f>
        <v>0</v>
      </c>
      <c r="E1679" s="224">
        <f t="shared" si="217"/>
        <v>0</v>
      </c>
      <c r="F1679" s="224">
        <f>'Faults data'!M1679</f>
        <v>0</v>
      </c>
      <c r="G1679" s="224" t="str">
        <f>IF('Faults data'!N1679=$G$17,$G$17,".")</f>
        <v>.</v>
      </c>
      <c r="H1679" s="224" t="str">
        <f>IF(ISNUMBER('Faults data'!L1679),'Faults data'!L1679,".")</f>
        <v>.</v>
      </c>
      <c r="I1679" s="224">
        <f>IF('Faults data'!S1679=Lists!$F$11,0,1)</f>
        <v>1</v>
      </c>
      <c r="J1679" s="240" t="str">
        <f t="shared" si="212"/>
        <v>.</v>
      </c>
      <c r="K1679" s="241"/>
      <c r="L1679" s="230" t="str">
        <f t="shared" si="213"/>
        <v>.</v>
      </c>
      <c r="M1679" s="231" t="str">
        <f t="shared" si="214"/>
        <v>.</v>
      </c>
      <c r="N1679" s="231" t="str">
        <f t="shared" si="215"/>
        <v>.</v>
      </c>
      <c r="O1679" s="231" t="str">
        <f t="shared" si="216"/>
        <v>.</v>
      </c>
      <c r="P1679" s="232" t="str">
        <f t="shared" si="210"/>
        <v>.</v>
      </c>
      <c r="Q1679" s="233" t="str">
        <f t="shared" si="211"/>
        <v>.</v>
      </c>
      <c r="R1679" s="140"/>
      <c r="S1679" s="140"/>
      <c r="T1679" s="140"/>
      <c r="U1679" s="140"/>
      <c r="V1679" s="140"/>
      <c r="W1679" s="140"/>
      <c r="X1679" s="140"/>
      <c r="Y1679" s="140"/>
      <c r="Z1679" s="140"/>
      <c r="AA1679" s="140"/>
      <c r="AB1679" s="140"/>
      <c r="AC1679" s="140"/>
      <c r="AD1679" s="140"/>
      <c r="AE1679" s="140"/>
      <c r="AF1679" s="140"/>
      <c r="AG1679" s="140"/>
      <c r="AH1679" s="140"/>
      <c r="AI1679" s="140"/>
      <c r="AJ1679" s="140"/>
      <c r="AK1679" s="140"/>
      <c r="AL1679" s="140"/>
      <c r="AM1679" s="140"/>
      <c r="AN1679" s="140"/>
      <c r="AO1679" s="140"/>
      <c r="AP1679" s="140"/>
      <c r="AQ1679" s="140"/>
      <c r="AR1679" s="140"/>
      <c r="AS1679" s="140"/>
      <c r="AT1679" s="140"/>
      <c r="AU1679" s="140"/>
      <c r="AV1679" s="140"/>
      <c r="AW1679" s="140"/>
      <c r="AX1679" s="140"/>
      <c r="AY1679" s="140"/>
      <c r="AZ1679" s="140"/>
      <c r="BA1679" s="140"/>
      <c r="BB1679" s="140"/>
      <c r="BC1679" s="140"/>
      <c r="BD1679" s="140"/>
      <c r="BE1679" s="140"/>
    </row>
    <row r="1680" spans="1:57" outlineLevel="1" x14ac:dyDescent="0.2">
      <c r="A1680" s="234">
        <f>'Faults data'!A1680</f>
        <v>1663</v>
      </c>
      <c r="B1680" s="320">
        <f>'Faults data'!B1680</f>
        <v>0</v>
      </c>
      <c r="C1680" s="223">
        <f>IFERROR(MATCH('Faults data'!F1680,Lists!$C$11:$C$14,0),0)</f>
        <v>0</v>
      </c>
      <c r="D1680" s="216">
        <f>VALUE('Faults data'!I1680)</f>
        <v>0</v>
      </c>
      <c r="E1680" s="224">
        <f t="shared" si="217"/>
        <v>0</v>
      </c>
      <c r="F1680" s="224">
        <f>'Faults data'!M1680</f>
        <v>0</v>
      </c>
      <c r="G1680" s="224" t="str">
        <f>IF('Faults data'!N1680=$G$17,$G$17,".")</f>
        <v>.</v>
      </c>
      <c r="H1680" s="224" t="str">
        <f>IF(ISNUMBER('Faults data'!L1680),'Faults data'!L1680,".")</f>
        <v>.</v>
      </c>
      <c r="I1680" s="224">
        <f>IF('Faults data'!S1680=Lists!$F$11,0,1)</f>
        <v>1</v>
      </c>
      <c r="J1680" s="240" t="str">
        <f t="shared" si="212"/>
        <v>.</v>
      </c>
      <c r="K1680" s="241"/>
      <c r="L1680" s="230" t="str">
        <f t="shared" si="213"/>
        <v>.</v>
      </c>
      <c r="M1680" s="231" t="str">
        <f t="shared" si="214"/>
        <v>.</v>
      </c>
      <c r="N1680" s="231" t="str">
        <f t="shared" si="215"/>
        <v>.</v>
      </c>
      <c r="O1680" s="231" t="str">
        <f t="shared" si="216"/>
        <v>.</v>
      </c>
      <c r="P1680" s="232" t="str">
        <f t="shared" si="210"/>
        <v>.</v>
      </c>
      <c r="Q1680" s="233" t="str">
        <f t="shared" si="211"/>
        <v>.</v>
      </c>
      <c r="R1680" s="140"/>
      <c r="S1680" s="140"/>
      <c r="T1680" s="140"/>
      <c r="U1680" s="140"/>
      <c r="V1680" s="140"/>
      <c r="W1680" s="140"/>
      <c r="X1680" s="140"/>
      <c r="Y1680" s="140"/>
      <c r="Z1680" s="140"/>
      <c r="AA1680" s="140"/>
      <c r="AB1680" s="140"/>
      <c r="AC1680" s="140"/>
      <c r="AD1680" s="140"/>
      <c r="AE1680" s="140"/>
      <c r="AF1680" s="140"/>
      <c r="AG1680" s="140"/>
      <c r="AH1680" s="140"/>
      <c r="AI1680" s="140"/>
      <c r="AJ1680" s="140"/>
      <c r="AK1680" s="140"/>
      <c r="AL1680" s="140"/>
      <c r="AM1680" s="140"/>
      <c r="AN1680" s="140"/>
      <c r="AO1680" s="140"/>
      <c r="AP1680" s="140"/>
      <c r="AQ1680" s="140"/>
      <c r="AR1680" s="140"/>
      <c r="AS1680" s="140"/>
      <c r="AT1680" s="140"/>
      <c r="AU1680" s="140"/>
      <c r="AV1680" s="140"/>
      <c r="AW1680" s="140"/>
      <c r="AX1680" s="140"/>
      <c r="AY1680" s="140"/>
      <c r="AZ1680" s="140"/>
      <c r="BA1680" s="140"/>
      <c r="BB1680" s="140"/>
      <c r="BC1680" s="140"/>
      <c r="BD1680" s="140"/>
      <c r="BE1680" s="140"/>
    </row>
    <row r="1681" spans="1:57" outlineLevel="1" x14ac:dyDescent="0.2">
      <c r="A1681" s="234">
        <f>'Faults data'!A1681</f>
        <v>1664</v>
      </c>
      <c r="B1681" s="320">
        <f>'Faults data'!B1681</f>
        <v>0</v>
      </c>
      <c r="C1681" s="223">
        <f>IFERROR(MATCH('Faults data'!F1681,Lists!$C$11:$C$14,0),0)</f>
        <v>0</v>
      </c>
      <c r="D1681" s="216">
        <f>VALUE('Faults data'!I1681)</f>
        <v>0</v>
      </c>
      <c r="E1681" s="224">
        <f t="shared" si="217"/>
        <v>0</v>
      </c>
      <c r="F1681" s="224">
        <f>'Faults data'!M1681</f>
        <v>0</v>
      </c>
      <c r="G1681" s="224" t="str">
        <f>IF('Faults data'!N1681=$G$17,$G$17,".")</f>
        <v>.</v>
      </c>
      <c r="H1681" s="224" t="str">
        <f>IF(ISNUMBER('Faults data'!L1681),'Faults data'!L1681,".")</f>
        <v>.</v>
      </c>
      <c r="I1681" s="224">
        <f>IF('Faults data'!S1681=Lists!$F$11,0,1)</f>
        <v>1</v>
      </c>
      <c r="J1681" s="240" t="str">
        <f t="shared" si="212"/>
        <v>.</v>
      </c>
      <c r="K1681" s="241"/>
      <c r="L1681" s="230" t="str">
        <f t="shared" si="213"/>
        <v>.</v>
      </c>
      <c r="M1681" s="231" t="str">
        <f t="shared" si="214"/>
        <v>.</v>
      </c>
      <c r="N1681" s="231" t="str">
        <f t="shared" si="215"/>
        <v>.</v>
      </c>
      <c r="O1681" s="231" t="str">
        <f t="shared" si="216"/>
        <v>.</v>
      </c>
      <c r="P1681" s="232" t="str">
        <f t="shared" si="210"/>
        <v>.</v>
      </c>
      <c r="Q1681" s="233" t="str">
        <f t="shared" si="211"/>
        <v>.</v>
      </c>
      <c r="R1681" s="140"/>
      <c r="S1681" s="140"/>
      <c r="T1681" s="140"/>
      <c r="U1681" s="140"/>
      <c r="V1681" s="140"/>
      <c r="W1681" s="140"/>
      <c r="X1681" s="140"/>
      <c r="Y1681" s="140"/>
      <c r="Z1681" s="140"/>
      <c r="AA1681" s="140"/>
      <c r="AB1681" s="140"/>
      <c r="AC1681" s="140"/>
      <c r="AD1681" s="140"/>
      <c r="AE1681" s="140"/>
      <c r="AF1681" s="140"/>
      <c r="AG1681" s="140"/>
      <c r="AH1681" s="140"/>
      <c r="AI1681" s="140"/>
      <c r="AJ1681" s="140"/>
      <c r="AK1681" s="140"/>
      <c r="AL1681" s="140"/>
      <c r="AM1681" s="140"/>
      <c r="AN1681" s="140"/>
      <c r="AO1681" s="140"/>
      <c r="AP1681" s="140"/>
      <c r="AQ1681" s="140"/>
      <c r="AR1681" s="140"/>
      <c r="AS1681" s="140"/>
      <c r="AT1681" s="140"/>
      <c r="AU1681" s="140"/>
      <c r="AV1681" s="140"/>
      <c r="AW1681" s="140"/>
      <c r="AX1681" s="140"/>
      <c r="AY1681" s="140"/>
      <c r="AZ1681" s="140"/>
      <c r="BA1681" s="140"/>
      <c r="BB1681" s="140"/>
      <c r="BC1681" s="140"/>
      <c r="BD1681" s="140"/>
      <c r="BE1681" s="140"/>
    </row>
    <row r="1682" spans="1:57" outlineLevel="1" x14ac:dyDescent="0.2">
      <c r="A1682" s="234">
        <f>'Faults data'!A1682</f>
        <v>1665</v>
      </c>
      <c r="B1682" s="320">
        <f>'Faults data'!B1682</f>
        <v>0</v>
      </c>
      <c r="C1682" s="223">
        <f>IFERROR(MATCH('Faults data'!F1682,Lists!$C$11:$C$14,0),0)</f>
        <v>0</v>
      </c>
      <c r="D1682" s="216">
        <f>VALUE('Faults data'!I1682)</f>
        <v>0</v>
      </c>
      <c r="E1682" s="224">
        <f t="shared" si="217"/>
        <v>0</v>
      </c>
      <c r="F1682" s="224">
        <f>'Faults data'!M1682</f>
        <v>0</v>
      </c>
      <c r="G1682" s="224" t="str">
        <f>IF('Faults data'!N1682=$G$17,$G$17,".")</f>
        <v>.</v>
      </c>
      <c r="H1682" s="224" t="str">
        <f>IF(ISNUMBER('Faults data'!L1682),'Faults data'!L1682,".")</f>
        <v>.</v>
      </c>
      <c r="I1682" s="224">
        <f>IF('Faults data'!S1682=Lists!$F$11,0,1)</f>
        <v>1</v>
      </c>
      <c r="J1682" s="240" t="str">
        <f t="shared" si="212"/>
        <v>.</v>
      </c>
      <c r="K1682" s="241"/>
      <c r="L1682" s="230" t="str">
        <f t="shared" si="213"/>
        <v>.</v>
      </c>
      <c r="M1682" s="231" t="str">
        <f t="shared" si="214"/>
        <v>.</v>
      </c>
      <c r="N1682" s="231" t="str">
        <f t="shared" si="215"/>
        <v>.</v>
      </c>
      <c r="O1682" s="231" t="str">
        <f t="shared" si="216"/>
        <v>.</v>
      </c>
      <c r="P1682" s="232" t="str">
        <f t="shared" si="210"/>
        <v>.</v>
      </c>
      <c r="Q1682" s="233" t="str">
        <f t="shared" si="211"/>
        <v>.</v>
      </c>
      <c r="R1682" s="140"/>
      <c r="S1682" s="140"/>
      <c r="T1682" s="140"/>
      <c r="U1682" s="140"/>
      <c r="V1682" s="140"/>
      <c r="W1682" s="140"/>
      <c r="X1682" s="140"/>
      <c r="Y1682" s="140"/>
      <c r="Z1682" s="140"/>
      <c r="AA1682" s="140"/>
      <c r="AB1682" s="140"/>
      <c r="AC1682" s="140"/>
      <c r="AD1682" s="140"/>
      <c r="AE1682" s="140"/>
      <c r="AF1682" s="140"/>
      <c r="AG1682" s="140"/>
      <c r="AH1682" s="140"/>
      <c r="AI1682" s="140"/>
      <c r="AJ1682" s="140"/>
      <c r="AK1682" s="140"/>
      <c r="AL1682" s="140"/>
      <c r="AM1682" s="140"/>
      <c r="AN1682" s="140"/>
      <c r="AO1682" s="140"/>
      <c r="AP1682" s="140"/>
      <c r="AQ1682" s="140"/>
      <c r="AR1682" s="140"/>
      <c r="AS1682" s="140"/>
      <c r="AT1682" s="140"/>
      <c r="AU1682" s="140"/>
      <c r="AV1682" s="140"/>
      <c r="AW1682" s="140"/>
      <c r="AX1682" s="140"/>
      <c r="AY1682" s="140"/>
      <c r="AZ1682" s="140"/>
      <c r="BA1682" s="140"/>
      <c r="BB1682" s="140"/>
      <c r="BC1682" s="140"/>
      <c r="BD1682" s="140"/>
      <c r="BE1682" s="140"/>
    </row>
    <row r="1683" spans="1:57" outlineLevel="1" x14ac:dyDescent="0.2">
      <c r="A1683" s="234">
        <f>'Faults data'!A1683</f>
        <v>1666</v>
      </c>
      <c r="B1683" s="320">
        <f>'Faults data'!B1683</f>
        <v>0</v>
      </c>
      <c r="C1683" s="223">
        <f>IFERROR(MATCH('Faults data'!F1683,Lists!$C$11:$C$14,0),0)</f>
        <v>0</v>
      </c>
      <c r="D1683" s="216">
        <f>VALUE('Faults data'!I1683)</f>
        <v>0</v>
      </c>
      <c r="E1683" s="224">
        <f t="shared" si="217"/>
        <v>0</v>
      </c>
      <c r="F1683" s="224">
        <f>'Faults data'!M1683</f>
        <v>0</v>
      </c>
      <c r="G1683" s="224" t="str">
        <f>IF('Faults data'!N1683=$G$17,$G$17,".")</f>
        <v>.</v>
      </c>
      <c r="H1683" s="224" t="str">
        <f>IF(ISNUMBER('Faults data'!L1683),'Faults data'!L1683,".")</f>
        <v>.</v>
      </c>
      <c r="I1683" s="224">
        <f>IF('Faults data'!S1683=Lists!$F$11,0,1)</f>
        <v>1</v>
      </c>
      <c r="J1683" s="240" t="str">
        <f t="shared" si="212"/>
        <v>.</v>
      </c>
      <c r="K1683" s="241"/>
      <c r="L1683" s="230" t="str">
        <f t="shared" si="213"/>
        <v>.</v>
      </c>
      <c r="M1683" s="231" t="str">
        <f t="shared" si="214"/>
        <v>.</v>
      </c>
      <c r="N1683" s="231" t="str">
        <f t="shared" si="215"/>
        <v>.</v>
      </c>
      <c r="O1683" s="231" t="str">
        <f t="shared" si="216"/>
        <v>.</v>
      </c>
      <c r="P1683" s="232" t="str">
        <f t="shared" si="210"/>
        <v>.</v>
      </c>
      <c r="Q1683" s="233" t="str">
        <f t="shared" si="211"/>
        <v>.</v>
      </c>
      <c r="R1683" s="140"/>
      <c r="S1683" s="140"/>
      <c r="T1683" s="140"/>
      <c r="U1683" s="140"/>
      <c r="V1683" s="140"/>
      <c r="W1683" s="140"/>
      <c r="X1683" s="140"/>
      <c r="Y1683" s="140"/>
      <c r="Z1683" s="140"/>
      <c r="AA1683" s="140"/>
      <c r="AB1683" s="140"/>
      <c r="AC1683" s="140"/>
      <c r="AD1683" s="140"/>
      <c r="AE1683" s="140"/>
      <c r="AF1683" s="140"/>
      <c r="AG1683" s="140"/>
      <c r="AH1683" s="140"/>
      <c r="AI1683" s="140"/>
      <c r="AJ1683" s="140"/>
      <c r="AK1683" s="140"/>
      <c r="AL1683" s="140"/>
      <c r="AM1683" s="140"/>
      <c r="AN1683" s="140"/>
      <c r="AO1683" s="140"/>
      <c r="AP1683" s="140"/>
      <c r="AQ1683" s="140"/>
      <c r="AR1683" s="140"/>
      <c r="AS1683" s="140"/>
      <c r="AT1683" s="140"/>
      <c r="AU1683" s="140"/>
      <c r="AV1683" s="140"/>
      <c r="AW1683" s="140"/>
      <c r="AX1683" s="140"/>
      <c r="AY1683" s="140"/>
      <c r="AZ1683" s="140"/>
      <c r="BA1683" s="140"/>
      <c r="BB1683" s="140"/>
      <c r="BC1683" s="140"/>
      <c r="BD1683" s="140"/>
      <c r="BE1683" s="140"/>
    </row>
    <row r="1684" spans="1:57" outlineLevel="1" x14ac:dyDescent="0.2">
      <c r="A1684" s="234">
        <f>'Faults data'!A1684</f>
        <v>1667</v>
      </c>
      <c r="B1684" s="320">
        <f>'Faults data'!B1684</f>
        <v>0</v>
      </c>
      <c r="C1684" s="223">
        <f>IFERROR(MATCH('Faults data'!F1684,Lists!$C$11:$C$14,0),0)</f>
        <v>0</v>
      </c>
      <c r="D1684" s="216">
        <f>VALUE('Faults data'!I1684)</f>
        <v>0</v>
      </c>
      <c r="E1684" s="224">
        <f t="shared" si="217"/>
        <v>0</v>
      </c>
      <c r="F1684" s="224">
        <f>'Faults data'!M1684</f>
        <v>0</v>
      </c>
      <c r="G1684" s="224" t="str">
        <f>IF('Faults data'!N1684=$G$17,$G$17,".")</f>
        <v>.</v>
      </c>
      <c r="H1684" s="224" t="str">
        <f>IF(ISNUMBER('Faults data'!L1684),'Faults data'!L1684,".")</f>
        <v>.</v>
      </c>
      <c r="I1684" s="224">
        <f>IF('Faults data'!S1684=Lists!$F$11,0,1)</f>
        <v>1</v>
      </c>
      <c r="J1684" s="240" t="str">
        <f t="shared" si="212"/>
        <v>.</v>
      </c>
      <c r="K1684" s="241"/>
      <c r="L1684" s="230" t="str">
        <f t="shared" si="213"/>
        <v>.</v>
      </c>
      <c r="M1684" s="231" t="str">
        <f t="shared" si="214"/>
        <v>.</v>
      </c>
      <c r="N1684" s="231" t="str">
        <f t="shared" si="215"/>
        <v>.</v>
      </c>
      <c r="O1684" s="231" t="str">
        <f t="shared" si="216"/>
        <v>.</v>
      </c>
      <c r="P1684" s="232" t="str">
        <f t="shared" si="210"/>
        <v>.</v>
      </c>
      <c r="Q1684" s="233" t="str">
        <f t="shared" si="211"/>
        <v>.</v>
      </c>
      <c r="R1684" s="140"/>
      <c r="S1684" s="140"/>
      <c r="T1684" s="140"/>
      <c r="U1684" s="140"/>
      <c r="V1684" s="140"/>
      <c r="W1684" s="140"/>
      <c r="X1684" s="140"/>
      <c r="Y1684" s="140"/>
      <c r="Z1684" s="140"/>
      <c r="AA1684" s="140"/>
      <c r="AB1684" s="140"/>
      <c r="AC1684" s="140"/>
      <c r="AD1684" s="140"/>
      <c r="AE1684" s="140"/>
      <c r="AF1684" s="140"/>
      <c r="AG1684" s="140"/>
      <c r="AH1684" s="140"/>
      <c r="AI1684" s="140"/>
      <c r="AJ1684" s="140"/>
      <c r="AK1684" s="140"/>
      <c r="AL1684" s="140"/>
      <c r="AM1684" s="140"/>
      <c r="AN1684" s="140"/>
      <c r="AO1684" s="140"/>
      <c r="AP1684" s="140"/>
      <c r="AQ1684" s="140"/>
      <c r="AR1684" s="140"/>
      <c r="AS1684" s="140"/>
      <c r="AT1684" s="140"/>
      <c r="AU1684" s="140"/>
      <c r="AV1684" s="140"/>
      <c r="AW1684" s="140"/>
      <c r="AX1684" s="140"/>
      <c r="AY1684" s="140"/>
      <c r="AZ1684" s="140"/>
      <c r="BA1684" s="140"/>
      <c r="BB1684" s="140"/>
      <c r="BC1684" s="140"/>
      <c r="BD1684" s="140"/>
      <c r="BE1684" s="140"/>
    </row>
    <row r="1685" spans="1:57" outlineLevel="1" x14ac:dyDescent="0.2">
      <c r="A1685" s="234">
        <f>'Faults data'!A1685</f>
        <v>1668</v>
      </c>
      <c r="B1685" s="320">
        <f>'Faults data'!B1685</f>
        <v>0</v>
      </c>
      <c r="C1685" s="223">
        <f>IFERROR(MATCH('Faults data'!F1685,Lists!$C$11:$C$14,0),0)</f>
        <v>0</v>
      </c>
      <c r="D1685" s="216">
        <f>VALUE('Faults data'!I1685)</f>
        <v>0</v>
      </c>
      <c r="E1685" s="224">
        <f t="shared" si="217"/>
        <v>0</v>
      </c>
      <c r="F1685" s="224">
        <f>'Faults data'!M1685</f>
        <v>0</v>
      </c>
      <c r="G1685" s="224" t="str">
        <f>IF('Faults data'!N1685=$G$17,$G$17,".")</f>
        <v>.</v>
      </c>
      <c r="H1685" s="224" t="str">
        <f>IF(ISNUMBER('Faults data'!L1685),'Faults data'!L1685,".")</f>
        <v>.</v>
      </c>
      <c r="I1685" s="224">
        <f>IF('Faults data'!S1685=Lists!$F$11,0,1)</f>
        <v>1</v>
      </c>
      <c r="J1685" s="240" t="str">
        <f t="shared" si="212"/>
        <v>.</v>
      </c>
      <c r="K1685" s="241"/>
      <c r="L1685" s="230" t="str">
        <f t="shared" si="213"/>
        <v>.</v>
      </c>
      <c r="M1685" s="231" t="str">
        <f t="shared" si="214"/>
        <v>.</v>
      </c>
      <c r="N1685" s="231" t="str">
        <f t="shared" si="215"/>
        <v>.</v>
      </c>
      <c r="O1685" s="231" t="str">
        <f t="shared" si="216"/>
        <v>.</v>
      </c>
      <c r="P1685" s="232" t="str">
        <f t="shared" ref="P1685:P1748" si="218">IF(L1685&gt;P$9,L1685,".")</f>
        <v>.</v>
      </c>
      <c r="Q1685" s="233" t="str">
        <f t="shared" ref="Q1685:Q1748" si="219">IF(N1685&gt;Q$9,N1685,".")</f>
        <v>.</v>
      </c>
      <c r="R1685" s="140"/>
      <c r="S1685" s="140"/>
      <c r="T1685" s="140"/>
      <c r="U1685" s="140"/>
      <c r="V1685" s="140"/>
      <c r="W1685" s="140"/>
      <c r="X1685" s="140"/>
      <c r="Y1685" s="140"/>
      <c r="Z1685" s="140"/>
      <c r="AA1685" s="140"/>
      <c r="AB1685" s="140"/>
      <c r="AC1685" s="140"/>
      <c r="AD1685" s="140"/>
      <c r="AE1685" s="140"/>
      <c r="AF1685" s="140"/>
      <c r="AG1685" s="140"/>
      <c r="AH1685" s="140"/>
      <c r="AI1685" s="140"/>
      <c r="AJ1685" s="140"/>
      <c r="AK1685" s="140"/>
      <c r="AL1685" s="140"/>
      <c r="AM1685" s="140"/>
      <c r="AN1685" s="140"/>
      <c r="AO1685" s="140"/>
      <c r="AP1685" s="140"/>
      <c r="AQ1685" s="140"/>
      <c r="AR1685" s="140"/>
      <c r="AS1685" s="140"/>
      <c r="AT1685" s="140"/>
      <c r="AU1685" s="140"/>
      <c r="AV1685" s="140"/>
      <c r="AW1685" s="140"/>
      <c r="AX1685" s="140"/>
      <c r="AY1685" s="140"/>
      <c r="AZ1685" s="140"/>
      <c r="BA1685" s="140"/>
      <c r="BB1685" s="140"/>
      <c r="BC1685" s="140"/>
      <c r="BD1685" s="140"/>
      <c r="BE1685" s="140"/>
    </row>
    <row r="1686" spans="1:57" outlineLevel="1" x14ac:dyDescent="0.2">
      <c r="A1686" s="234">
        <f>'Faults data'!A1686</f>
        <v>1669</v>
      </c>
      <c r="B1686" s="320">
        <f>'Faults data'!B1686</f>
        <v>0</v>
      </c>
      <c r="C1686" s="223">
        <f>IFERROR(MATCH('Faults data'!F1686,Lists!$C$11:$C$14,0),0)</f>
        <v>0</v>
      </c>
      <c r="D1686" s="216">
        <f>VALUE('Faults data'!I1686)</f>
        <v>0</v>
      </c>
      <c r="E1686" s="224">
        <f t="shared" si="217"/>
        <v>0</v>
      </c>
      <c r="F1686" s="224">
        <f>'Faults data'!M1686</f>
        <v>0</v>
      </c>
      <c r="G1686" s="224" t="str">
        <f>IF('Faults data'!N1686=$G$17,$G$17,".")</f>
        <v>.</v>
      </c>
      <c r="H1686" s="224" t="str">
        <f>IF(ISNUMBER('Faults data'!L1686),'Faults data'!L1686,".")</f>
        <v>.</v>
      </c>
      <c r="I1686" s="224">
        <f>IF('Faults data'!S1686=Lists!$F$11,0,1)</f>
        <v>1</v>
      </c>
      <c r="J1686" s="240" t="str">
        <f t="shared" si="212"/>
        <v>.</v>
      </c>
      <c r="K1686" s="241"/>
      <c r="L1686" s="230" t="str">
        <f t="shared" si="213"/>
        <v>.</v>
      </c>
      <c r="M1686" s="231" t="str">
        <f t="shared" si="214"/>
        <v>.</v>
      </c>
      <c r="N1686" s="231" t="str">
        <f t="shared" si="215"/>
        <v>.</v>
      </c>
      <c r="O1686" s="231" t="str">
        <f t="shared" si="216"/>
        <v>.</v>
      </c>
      <c r="P1686" s="232" t="str">
        <f t="shared" si="218"/>
        <v>.</v>
      </c>
      <c r="Q1686" s="233" t="str">
        <f t="shared" si="219"/>
        <v>.</v>
      </c>
      <c r="R1686" s="140"/>
      <c r="S1686" s="140"/>
      <c r="T1686" s="140"/>
      <c r="U1686" s="140"/>
      <c r="V1686" s="140"/>
      <c r="W1686" s="140"/>
      <c r="X1686" s="140"/>
      <c r="Y1686" s="140"/>
      <c r="Z1686" s="140"/>
      <c r="AA1686" s="140"/>
      <c r="AB1686" s="140"/>
      <c r="AC1686" s="140"/>
      <c r="AD1686" s="140"/>
      <c r="AE1686" s="140"/>
      <c r="AF1686" s="140"/>
      <c r="AG1686" s="140"/>
      <c r="AH1686" s="140"/>
      <c r="AI1686" s="140"/>
      <c r="AJ1686" s="140"/>
      <c r="AK1686" s="140"/>
      <c r="AL1686" s="140"/>
      <c r="AM1686" s="140"/>
      <c r="AN1686" s="140"/>
      <c r="AO1686" s="140"/>
      <c r="AP1686" s="140"/>
      <c r="AQ1686" s="140"/>
      <c r="AR1686" s="140"/>
      <c r="AS1686" s="140"/>
      <c r="AT1686" s="140"/>
      <c r="AU1686" s="140"/>
      <c r="AV1686" s="140"/>
      <c r="AW1686" s="140"/>
      <c r="AX1686" s="140"/>
      <c r="AY1686" s="140"/>
      <c r="AZ1686" s="140"/>
      <c r="BA1686" s="140"/>
      <c r="BB1686" s="140"/>
      <c r="BC1686" s="140"/>
      <c r="BD1686" s="140"/>
      <c r="BE1686" s="140"/>
    </row>
    <row r="1687" spans="1:57" outlineLevel="1" x14ac:dyDescent="0.2">
      <c r="A1687" s="234">
        <f>'Faults data'!A1687</f>
        <v>1670</v>
      </c>
      <c r="B1687" s="320">
        <f>'Faults data'!B1687</f>
        <v>0</v>
      </c>
      <c r="C1687" s="223">
        <f>IFERROR(MATCH('Faults data'!F1687,Lists!$C$11:$C$14,0),0)</f>
        <v>0</v>
      </c>
      <c r="D1687" s="216">
        <f>VALUE('Faults data'!I1687)</f>
        <v>0</v>
      </c>
      <c r="E1687" s="224">
        <f t="shared" si="217"/>
        <v>0</v>
      </c>
      <c r="F1687" s="224">
        <f>'Faults data'!M1687</f>
        <v>0</v>
      </c>
      <c r="G1687" s="224" t="str">
        <f>IF('Faults data'!N1687=$G$17,$G$17,".")</f>
        <v>.</v>
      </c>
      <c r="H1687" s="224" t="str">
        <f>IF(ISNUMBER('Faults data'!L1687),'Faults data'!L1687,".")</f>
        <v>.</v>
      </c>
      <c r="I1687" s="224">
        <f>IF('Faults data'!S1687=Lists!$F$11,0,1)</f>
        <v>1</v>
      </c>
      <c r="J1687" s="240" t="str">
        <f t="shared" si="212"/>
        <v>.</v>
      </c>
      <c r="K1687" s="241"/>
      <c r="L1687" s="230" t="str">
        <f t="shared" si="213"/>
        <v>.</v>
      </c>
      <c r="M1687" s="231" t="str">
        <f t="shared" si="214"/>
        <v>.</v>
      </c>
      <c r="N1687" s="231" t="str">
        <f t="shared" si="215"/>
        <v>.</v>
      </c>
      <c r="O1687" s="231" t="str">
        <f t="shared" si="216"/>
        <v>.</v>
      </c>
      <c r="P1687" s="232" t="str">
        <f t="shared" si="218"/>
        <v>.</v>
      </c>
      <c r="Q1687" s="233" t="str">
        <f t="shared" si="219"/>
        <v>.</v>
      </c>
      <c r="R1687" s="140"/>
      <c r="S1687" s="140"/>
      <c r="T1687" s="140"/>
      <c r="U1687" s="140"/>
      <c r="V1687" s="140"/>
      <c r="W1687" s="140"/>
      <c r="X1687" s="140"/>
      <c r="Y1687" s="140"/>
      <c r="Z1687" s="140"/>
      <c r="AA1687" s="140"/>
      <c r="AB1687" s="140"/>
      <c r="AC1687" s="140"/>
      <c r="AD1687" s="140"/>
      <c r="AE1687" s="140"/>
      <c r="AF1687" s="140"/>
      <c r="AG1687" s="140"/>
      <c r="AH1687" s="140"/>
      <c r="AI1687" s="140"/>
      <c r="AJ1687" s="140"/>
      <c r="AK1687" s="140"/>
      <c r="AL1687" s="140"/>
      <c r="AM1687" s="140"/>
      <c r="AN1687" s="140"/>
      <c r="AO1687" s="140"/>
      <c r="AP1687" s="140"/>
      <c r="AQ1687" s="140"/>
      <c r="AR1687" s="140"/>
      <c r="AS1687" s="140"/>
      <c r="AT1687" s="140"/>
      <c r="AU1687" s="140"/>
      <c r="AV1687" s="140"/>
      <c r="AW1687" s="140"/>
      <c r="AX1687" s="140"/>
      <c r="AY1687" s="140"/>
      <c r="AZ1687" s="140"/>
      <c r="BA1687" s="140"/>
      <c r="BB1687" s="140"/>
      <c r="BC1687" s="140"/>
      <c r="BD1687" s="140"/>
      <c r="BE1687" s="140"/>
    </row>
    <row r="1688" spans="1:57" outlineLevel="1" x14ac:dyDescent="0.2">
      <c r="A1688" s="234">
        <f>'Faults data'!A1688</f>
        <v>1671</v>
      </c>
      <c r="B1688" s="320">
        <f>'Faults data'!B1688</f>
        <v>0</v>
      </c>
      <c r="C1688" s="223">
        <f>IFERROR(MATCH('Faults data'!F1688,Lists!$C$11:$C$14,0),0)</f>
        <v>0</v>
      </c>
      <c r="D1688" s="216">
        <f>VALUE('Faults data'!I1688)</f>
        <v>0</v>
      </c>
      <c r="E1688" s="224">
        <f t="shared" si="217"/>
        <v>0</v>
      </c>
      <c r="F1688" s="224">
        <f>'Faults data'!M1688</f>
        <v>0</v>
      </c>
      <c r="G1688" s="224" t="str">
        <f>IF('Faults data'!N1688=$G$17,$G$17,".")</f>
        <v>.</v>
      </c>
      <c r="H1688" s="224" t="str">
        <f>IF(ISNUMBER('Faults data'!L1688),'Faults data'!L1688,".")</f>
        <v>.</v>
      </c>
      <c r="I1688" s="224">
        <f>IF('Faults data'!S1688=Lists!$F$11,0,1)</f>
        <v>1</v>
      </c>
      <c r="J1688" s="240" t="str">
        <f t="shared" si="212"/>
        <v>.</v>
      </c>
      <c r="K1688" s="241"/>
      <c r="L1688" s="230" t="str">
        <f t="shared" si="213"/>
        <v>.</v>
      </c>
      <c r="M1688" s="231" t="str">
        <f t="shared" si="214"/>
        <v>.</v>
      </c>
      <c r="N1688" s="231" t="str">
        <f t="shared" si="215"/>
        <v>.</v>
      </c>
      <c r="O1688" s="231" t="str">
        <f t="shared" si="216"/>
        <v>.</v>
      </c>
      <c r="P1688" s="232" t="str">
        <f t="shared" si="218"/>
        <v>.</v>
      </c>
      <c r="Q1688" s="233" t="str">
        <f t="shared" si="219"/>
        <v>.</v>
      </c>
      <c r="R1688" s="140"/>
      <c r="S1688" s="140"/>
      <c r="T1688" s="140"/>
      <c r="U1688" s="140"/>
      <c r="V1688" s="140"/>
      <c r="W1688" s="140"/>
      <c r="X1688" s="140"/>
      <c r="Y1688" s="140"/>
      <c r="Z1688" s="140"/>
      <c r="AA1688" s="140"/>
      <c r="AB1688" s="140"/>
      <c r="AC1688" s="140"/>
      <c r="AD1688" s="140"/>
      <c r="AE1688" s="140"/>
      <c r="AF1688" s="140"/>
      <c r="AG1688" s="140"/>
      <c r="AH1688" s="140"/>
      <c r="AI1688" s="140"/>
      <c r="AJ1688" s="140"/>
      <c r="AK1688" s="140"/>
      <c r="AL1688" s="140"/>
      <c r="AM1688" s="140"/>
      <c r="AN1688" s="140"/>
      <c r="AO1688" s="140"/>
      <c r="AP1688" s="140"/>
      <c r="AQ1688" s="140"/>
      <c r="AR1688" s="140"/>
      <c r="AS1688" s="140"/>
      <c r="AT1688" s="140"/>
      <c r="AU1688" s="140"/>
      <c r="AV1688" s="140"/>
      <c r="AW1688" s="140"/>
      <c r="AX1688" s="140"/>
      <c r="AY1688" s="140"/>
      <c r="AZ1688" s="140"/>
      <c r="BA1688" s="140"/>
      <c r="BB1688" s="140"/>
      <c r="BC1688" s="140"/>
      <c r="BD1688" s="140"/>
      <c r="BE1688" s="140"/>
    </row>
    <row r="1689" spans="1:57" outlineLevel="1" x14ac:dyDescent="0.2">
      <c r="A1689" s="234">
        <f>'Faults data'!A1689</f>
        <v>1672</v>
      </c>
      <c r="B1689" s="320">
        <f>'Faults data'!B1689</f>
        <v>0</v>
      </c>
      <c r="C1689" s="223">
        <f>IFERROR(MATCH('Faults data'!F1689,Lists!$C$11:$C$14,0),0)</f>
        <v>0</v>
      </c>
      <c r="D1689" s="216">
        <f>VALUE('Faults data'!I1689)</f>
        <v>0</v>
      </c>
      <c r="E1689" s="224">
        <f t="shared" si="217"/>
        <v>0</v>
      </c>
      <c r="F1689" s="224">
        <f>'Faults data'!M1689</f>
        <v>0</v>
      </c>
      <c r="G1689" s="224" t="str">
        <f>IF('Faults data'!N1689=$G$17,$G$17,".")</f>
        <v>.</v>
      </c>
      <c r="H1689" s="224" t="str">
        <f>IF(ISNUMBER('Faults data'!L1689),'Faults data'!L1689,".")</f>
        <v>.</v>
      </c>
      <c r="I1689" s="224">
        <f>IF('Faults data'!S1689=Lists!$F$11,0,1)</f>
        <v>1</v>
      </c>
      <c r="J1689" s="240" t="str">
        <f t="shared" si="212"/>
        <v>.</v>
      </c>
      <c r="K1689" s="241"/>
      <c r="L1689" s="230" t="str">
        <f t="shared" si="213"/>
        <v>.</v>
      </c>
      <c r="M1689" s="231" t="str">
        <f t="shared" si="214"/>
        <v>.</v>
      </c>
      <c r="N1689" s="231" t="str">
        <f t="shared" si="215"/>
        <v>.</v>
      </c>
      <c r="O1689" s="231" t="str">
        <f t="shared" si="216"/>
        <v>.</v>
      </c>
      <c r="P1689" s="232" t="str">
        <f t="shared" si="218"/>
        <v>.</v>
      </c>
      <c r="Q1689" s="233" t="str">
        <f t="shared" si="219"/>
        <v>.</v>
      </c>
      <c r="R1689" s="140"/>
      <c r="S1689" s="140"/>
      <c r="T1689" s="140"/>
      <c r="U1689" s="140"/>
      <c r="V1689" s="140"/>
      <c r="W1689" s="140"/>
      <c r="X1689" s="140"/>
      <c r="Y1689" s="140"/>
      <c r="Z1689" s="140"/>
      <c r="AA1689" s="140"/>
      <c r="AB1689" s="140"/>
      <c r="AC1689" s="140"/>
      <c r="AD1689" s="140"/>
      <c r="AE1689" s="140"/>
      <c r="AF1689" s="140"/>
      <c r="AG1689" s="140"/>
      <c r="AH1689" s="140"/>
      <c r="AI1689" s="140"/>
      <c r="AJ1689" s="140"/>
      <c r="AK1689" s="140"/>
      <c r="AL1689" s="140"/>
      <c r="AM1689" s="140"/>
      <c r="AN1689" s="140"/>
      <c r="AO1689" s="140"/>
      <c r="AP1689" s="140"/>
      <c r="AQ1689" s="140"/>
      <c r="AR1689" s="140"/>
      <c r="AS1689" s="140"/>
      <c r="AT1689" s="140"/>
      <c r="AU1689" s="140"/>
      <c r="AV1689" s="140"/>
      <c r="AW1689" s="140"/>
      <c r="AX1689" s="140"/>
      <c r="AY1689" s="140"/>
      <c r="AZ1689" s="140"/>
      <c r="BA1689" s="140"/>
      <c r="BB1689" s="140"/>
      <c r="BC1689" s="140"/>
      <c r="BD1689" s="140"/>
      <c r="BE1689" s="140"/>
    </row>
    <row r="1690" spans="1:57" outlineLevel="1" x14ac:dyDescent="0.2">
      <c r="A1690" s="234">
        <f>'Faults data'!A1690</f>
        <v>1673</v>
      </c>
      <c r="B1690" s="320">
        <f>'Faults data'!B1690</f>
        <v>0</v>
      </c>
      <c r="C1690" s="223">
        <f>IFERROR(MATCH('Faults data'!F1690,Lists!$C$11:$C$14,0),0)</f>
        <v>0</v>
      </c>
      <c r="D1690" s="216">
        <f>VALUE('Faults data'!I1690)</f>
        <v>0</v>
      </c>
      <c r="E1690" s="224">
        <f t="shared" si="217"/>
        <v>0</v>
      </c>
      <c r="F1690" s="224">
        <f>'Faults data'!M1690</f>
        <v>0</v>
      </c>
      <c r="G1690" s="224" t="str">
        <f>IF('Faults data'!N1690=$G$17,$G$17,".")</f>
        <v>.</v>
      </c>
      <c r="H1690" s="224" t="str">
        <f>IF(ISNUMBER('Faults data'!L1690),'Faults data'!L1690,".")</f>
        <v>.</v>
      </c>
      <c r="I1690" s="224">
        <f>IF('Faults data'!S1690=Lists!$F$11,0,1)</f>
        <v>1</v>
      </c>
      <c r="J1690" s="240" t="str">
        <f t="shared" si="212"/>
        <v>.</v>
      </c>
      <c r="K1690" s="241"/>
      <c r="L1690" s="230" t="str">
        <f t="shared" si="213"/>
        <v>.</v>
      </c>
      <c r="M1690" s="231" t="str">
        <f t="shared" si="214"/>
        <v>.</v>
      </c>
      <c r="N1690" s="231" t="str">
        <f t="shared" si="215"/>
        <v>.</v>
      </c>
      <c r="O1690" s="231" t="str">
        <f t="shared" si="216"/>
        <v>.</v>
      </c>
      <c r="P1690" s="232" t="str">
        <f t="shared" si="218"/>
        <v>.</v>
      </c>
      <c r="Q1690" s="233" t="str">
        <f t="shared" si="219"/>
        <v>.</v>
      </c>
      <c r="R1690" s="140"/>
      <c r="S1690" s="140"/>
      <c r="T1690" s="140"/>
      <c r="U1690" s="140"/>
      <c r="V1690" s="140"/>
      <c r="W1690" s="140"/>
      <c r="X1690" s="140"/>
      <c r="Y1690" s="140"/>
      <c r="Z1690" s="140"/>
      <c r="AA1690" s="140"/>
      <c r="AB1690" s="140"/>
      <c r="AC1690" s="140"/>
      <c r="AD1690" s="140"/>
      <c r="AE1690" s="140"/>
      <c r="AF1690" s="140"/>
      <c r="AG1690" s="140"/>
      <c r="AH1690" s="140"/>
      <c r="AI1690" s="140"/>
      <c r="AJ1690" s="140"/>
      <c r="AK1690" s="140"/>
      <c r="AL1690" s="140"/>
      <c r="AM1690" s="140"/>
      <c r="AN1690" s="140"/>
      <c r="AO1690" s="140"/>
      <c r="AP1690" s="140"/>
      <c r="AQ1690" s="140"/>
      <c r="AR1690" s="140"/>
      <c r="AS1690" s="140"/>
      <c r="AT1690" s="140"/>
      <c r="AU1690" s="140"/>
      <c r="AV1690" s="140"/>
      <c r="AW1690" s="140"/>
      <c r="AX1690" s="140"/>
      <c r="AY1690" s="140"/>
      <c r="AZ1690" s="140"/>
      <c r="BA1690" s="140"/>
      <c r="BB1690" s="140"/>
      <c r="BC1690" s="140"/>
      <c r="BD1690" s="140"/>
      <c r="BE1690" s="140"/>
    </row>
    <row r="1691" spans="1:57" outlineLevel="1" x14ac:dyDescent="0.2">
      <c r="A1691" s="234">
        <f>'Faults data'!A1691</f>
        <v>1674</v>
      </c>
      <c r="B1691" s="320">
        <f>'Faults data'!B1691</f>
        <v>0</v>
      </c>
      <c r="C1691" s="223">
        <f>IFERROR(MATCH('Faults data'!F1691,Lists!$C$11:$C$14,0),0)</f>
        <v>0</v>
      </c>
      <c r="D1691" s="216">
        <f>VALUE('Faults data'!I1691)</f>
        <v>0</v>
      </c>
      <c r="E1691" s="224">
        <f t="shared" si="217"/>
        <v>0</v>
      </c>
      <c r="F1691" s="224">
        <f>'Faults data'!M1691</f>
        <v>0</v>
      </c>
      <c r="G1691" s="224" t="str">
        <f>IF('Faults data'!N1691=$G$17,$G$17,".")</f>
        <v>.</v>
      </c>
      <c r="H1691" s="224" t="str">
        <f>IF(ISNUMBER('Faults data'!L1691),'Faults data'!L1691,".")</f>
        <v>.</v>
      </c>
      <c r="I1691" s="224">
        <f>IF('Faults data'!S1691=Lists!$F$11,0,1)</f>
        <v>1</v>
      </c>
      <c r="J1691" s="240" t="str">
        <f t="shared" si="212"/>
        <v>.</v>
      </c>
      <c r="K1691" s="241"/>
      <c r="L1691" s="230" t="str">
        <f t="shared" si="213"/>
        <v>.</v>
      </c>
      <c r="M1691" s="231" t="str">
        <f t="shared" si="214"/>
        <v>.</v>
      </c>
      <c r="N1691" s="231" t="str">
        <f t="shared" si="215"/>
        <v>.</v>
      </c>
      <c r="O1691" s="231" t="str">
        <f t="shared" si="216"/>
        <v>.</v>
      </c>
      <c r="P1691" s="232" t="str">
        <f t="shared" si="218"/>
        <v>.</v>
      </c>
      <c r="Q1691" s="233" t="str">
        <f t="shared" si="219"/>
        <v>.</v>
      </c>
      <c r="R1691" s="140"/>
      <c r="S1691" s="140"/>
      <c r="T1691" s="140"/>
      <c r="U1691" s="140"/>
      <c r="V1691" s="140"/>
      <c r="W1691" s="140"/>
      <c r="X1691" s="140"/>
      <c r="Y1691" s="140"/>
      <c r="Z1691" s="140"/>
      <c r="AA1691" s="140"/>
      <c r="AB1691" s="140"/>
      <c r="AC1691" s="140"/>
      <c r="AD1691" s="140"/>
      <c r="AE1691" s="140"/>
      <c r="AF1691" s="140"/>
      <c r="AG1691" s="140"/>
      <c r="AH1691" s="140"/>
      <c r="AI1691" s="140"/>
      <c r="AJ1691" s="140"/>
      <c r="AK1691" s="140"/>
      <c r="AL1691" s="140"/>
      <c r="AM1691" s="140"/>
      <c r="AN1691" s="140"/>
      <c r="AO1691" s="140"/>
      <c r="AP1691" s="140"/>
      <c r="AQ1691" s="140"/>
      <c r="AR1691" s="140"/>
      <c r="AS1691" s="140"/>
      <c r="AT1691" s="140"/>
      <c r="AU1691" s="140"/>
      <c r="AV1691" s="140"/>
      <c r="AW1691" s="140"/>
      <c r="AX1691" s="140"/>
      <c r="AY1691" s="140"/>
      <c r="AZ1691" s="140"/>
      <c r="BA1691" s="140"/>
      <c r="BB1691" s="140"/>
      <c r="BC1691" s="140"/>
      <c r="BD1691" s="140"/>
      <c r="BE1691" s="140"/>
    </row>
    <row r="1692" spans="1:57" outlineLevel="1" x14ac:dyDescent="0.2">
      <c r="A1692" s="234">
        <f>'Faults data'!A1692</f>
        <v>1675</v>
      </c>
      <c r="B1692" s="320">
        <f>'Faults data'!B1692</f>
        <v>0</v>
      </c>
      <c r="C1692" s="223">
        <f>IFERROR(MATCH('Faults data'!F1692,Lists!$C$11:$C$14,0),0)</f>
        <v>0</v>
      </c>
      <c r="D1692" s="216">
        <f>VALUE('Faults data'!I1692)</f>
        <v>0</v>
      </c>
      <c r="E1692" s="224">
        <f t="shared" si="217"/>
        <v>0</v>
      </c>
      <c r="F1692" s="224">
        <f>'Faults data'!M1692</f>
        <v>0</v>
      </c>
      <c r="G1692" s="224" t="str">
        <f>IF('Faults data'!N1692=$G$17,$G$17,".")</f>
        <v>.</v>
      </c>
      <c r="H1692" s="224" t="str">
        <f>IF(ISNUMBER('Faults data'!L1692),'Faults data'!L1692,".")</f>
        <v>.</v>
      </c>
      <c r="I1692" s="224">
        <f>IF('Faults data'!S1692=Lists!$F$11,0,1)</f>
        <v>1</v>
      </c>
      <c r="J1692" s="240" t="str">
        <f t="shared" si="212"/>
        <v>.</v>
      </c>
      <c r="K1692" s="241"/>
      <c r="L1692" s="230" t="str">
        <f t="shared" si="213"/>
        <v>.</v>
      </c>
      <c r="M1692" s="231" t="str">
        <f t="shared" si="214"/>
        <v>.</v>
      </c>
      <c r="N1692" s="231" t="str">
        <f t="shared" si="215"/>
        <v>.</v>
      </c>
      <c r="O1692" s="231" t="str">
        <f t="shared" si="216"/>
        <v>.</v>
      </c>
      <c r="P1692" s="232" t="str">
        <f t="shared" si="218"/>
        <v>.</v>
      </c>
      <c r="Q1692" s="233" t="str">
        <f t="shared" si="219"/>
        <v>.</v>
      </c>
      <c r="R1692" s="140"/>
      <c r="S1692" s="140"/>
      <c r="T1692" s="140"/>
      <c r="U1692" s="140"/>
      <c r="V1692" s="140"/>
      <c r="W1692" s="140"/>
      <c r="X1692" s="140"/>
      <c r="Y1692" s="140"/>
      <c r="Z1692" s="140"/>
      <c r="AA1692" s="140"/>
      <c r="AB1692" s="140"/>
      <c r="AC1692" s="140"/>
      <c r="AD1692" s="140"/>
      <c r="AE1692" s="140"/>
      <c r="AF1692" s="140"/>
      <c r="AG1692" s="140"/>
      <c r="AH1692" s="140"/>
      <c r="AI1692" s="140"/>
      <c r="AJ1692" s="140"/>
      <c r="AK1692" s="140"/>
      <c r="AL1692" s="140"/>
      <c r="AM1692" s="140"/>
      <c r="AN1692" s="140"/>
      <c r="AO1692" s="140"/>
      <c r="AP1692" s="140"/>
      <c r="AQ1692" s="140"/>
      <c r="AR1692" s="140"/>
      <c r="AS1692" s="140"/>
      <c r="AT1692" s="140"/>
      <c r="AU1692" s="140"/>
      <c r="AV1692" s="140"/>
      <c r="AW1692" s="140"/>
      <c r="AX1692" s="140"/>
      <c r="AY1692" s="140"/>
      <c r="AZ1692" s="140"/>
      <c r="BA1692" s="140"/>
      <c r="BB1692" s="140"/>
      <c r="BC1692" s="140"/>
      <c r="BD1692" s="140"/>
      <c r="BE1692" s="140"/>
    </row>
    <row r="1693" spans="1:57" outlineLevel="1" x14ac:dyDescent="0.2">
      <c r="A1693" s="234">
        <f>'Faults data'!A1693</f>
        <v>1676</v>
      </c>
      <c r="B1693" s="320">
        <f>'Faults data'!B1693</f>
        <v>0</v>
      </c>
      <c r="C1693" s="223">
        <f>IFERROR(MATCH('Faults data'!F1693,Lists!$C$11:$C$14,0),0)</f>
        <v>0</v>
      </c>
      <c r="D1693" s="216">
        <f>VALUE('Faults data'!I1693)</f>
        <v>0</v>
      </c>
      <c r="E1693" s="224">
        <f t="shared" si="217"/>
        <v>0</v>
      </c>
      <c r="F1693" s="224">
        <f>'Faults data'!M1693</f>
        <v>0</v>
      </c>
      <c r="G1693" s="224" t="str">
        <f>IF('Faults data'!N1693=$G$17,$G$17,".")</f>
        <v>.</v>
      </c>
      <c r="H1693" s="224" t="str">
        <f>IF(ISNUMBER('Faults data'!L1693),'Faults data'!L1693,".")</f>
        <v>.</v>
      </c>
      <c r="I1693" s="224">
        <f>IF('Faults data'!S1693=Lists!$F$11,0,1)</f>
        <v>1</v>
      </c>
      <c r="J1693" s="240" t="str">
        <f t="shared" si="212"/>
        <v>.</v>
      </c>
      <c r="K1693" s="241"/>
      <c r="L1693" s="230" t="str">
        <f t="shared" si="213"/>
        <v>.</v>
      </c>
      <c r="M1693" s="231" t="str">
        <f t="shared" si="214"/>
        <v>.</v>
      </c>
      <c r="N1693" s="231" t="str">
        <f t="shared" si="215"/>
        <v>.</v>
      </c>
      <c r="O1693" s="231" t="str">
        <f t="shared" si="216"/>
        <v>.</v>
      </c>
      <c r="P1693" s="232" t="str">
        <f t="shared" si="218"/>
        <v>.</v>
      </c>
      <c r="Q1693" s="233" t="str">
        <f t="shared" si="219"/>
        <v>.</v>
      </c>
      <c r="R1693" s="140"/>
      <c r="S1693" s="140"/>
      <c r="T1693" s="140"/>
      <c r="U1693" s="140"/>
      <c r="V1693" s="140"/>
      <c r="W1693" s="140"/>
      <c r="X1693" s="140"/>
      <c r="Y1693" s="140"/>
      <c r="Z1693" s="140"/>
      <c r="AA1693" s="140"/>
      <c r="AB1693" s="140"/>
      <c r="AC1693" s="140"/>
      <c r="AD1693" s="140"/>
      <c r="AE1693" s="140"/>
      <c r="AF1693" s="140"/>
      <c r="AG1693" s="140"/>
      <c r="AH1693" s="140"/>
      <c r="AI1693" s="140"/>
      <c r="AJ1693" s="140"/>
      <c r="AK1693" s="140"/>
      <c r="AL1693" s="140"/>
      <c r="AM1693" s="140"/>
      <c r="AN1693" s="140"/>
      <c r="AO1693" s="140"/>
      <c r="AP1693" s="140"/>
      <c r="AQ1693" s="140"/>
      <c r="AR1693" s="140"/>
      <c r="AS1693" s="140"/>
      <c r="AT1693" s="140"/>
      <c r="AU1693" s="140"/>
      <c r="AV1693" s="140"/>
      <c r="AW1693" s="140"/>
      <c r="AX1693" s="140"/>
      <c r="AY1693" s="140"/>
      <c r="AZ1693" s="140"/>
      <c r="BA1693" s="140"/>
      <c r="BB1693" s="140"/>
      <c r="BC1693" s="140"/>
      <c r="BD1693" s="140"/>
      <c r="BE1693" s="140"/>
    </row>
    <row r="1694" spans="1:57" outlineLevel="1" x14ac:dyDescent="0.2">
      <c r="A1694" s="234">
        <f>'Faults data'!A1694</f>
        <v>1677</v>
      </c>
      <c r="B1694" s="320">
        <f>'Faults data'!B1694</f>
        <v>0</v>
      </c>
      <c r="C1694" s="223">
        <f>IFERROR(MATCH('Faults data'!F1694,Lists!$C$11:$C$14,0),0)</f>
        <v>0</v>
      </c>
      <c r="D1694" s="216">
        <f>VALUE('Faults data'!I1694)</f>
        <v>0</v>
      </c>
      <c r="E1694" s="224">
        <f t="shared" si="217"/>
        <v>0</v>
      </c>
      <c r="F1694" s="224">
        <f>'Faults data'!M1694</f>
        <v>0</v>
      </c>
      <c r="G1694" s="224" t="str">
        <f>IF('Faults data'!N1694=$G$17,$G$17,".")</f>
        <v>.</v>
      </c>
      <c r="H1694" s="224" t="str">
        <f>IF(ISNUMBER('Faults data'!L1694),'Faults data'!L1694,".")</f>
        <v>.</v>
      </c>
      <c r="I1694" s="224">
        <f>IF('Faults data'!S1694=Lists!$F$11,0,1)</f>
        <v>1</v>
      </c>
      <c r="J1694" s="240" t="str">
        <f t="shared" si="212"/>
        <v>.</v>
      </c>
      <c r="K1694" s="241"/>
      <c r="L1694" s="230" t="str">
        <f t="shared" si="213"/>
        <v>.</v>
      </c>
      <c r="M1694" s="231" t="str">
        <f t="shared" si="214"/>
        <v>.</v>
      </c>
      <c r="N1694" s="231" t="str">
        <f t="shared" si="215"/>
        <v>.</v>
      </c>
      <c r="O1694" s="231" t="str">
        <f t="shared" si="216"/>
        <v>.</v>
      </c>
      <c r="P1694" s="232" t="str">
        <f t="shared" si="218"/>
        <v>.</v>
      </c>
      <c r="Q1694" s="233" t="str">
        <f t="shared" si="219"/>
        <v>.</v>
      </c>
      <c r="R1694" s="140"/>
      <c r="S1694" s="140"/>
      <c r="T1694" s="140"/>
      <c r="U1694" s="140"/>
      <c r="V1694" s="140"/>
      <c r="W1694" s="140"/>
      <c r="X1694" s="140"/>
      <c r="Y1694" s="140"/>
      <c r="Z1694" s="140"/>
      <c r="AA1694" s="140"/>
      <c r="AB1694" s="140"/>
      <c r="AC1694" s="140"/>
      <c r="AD1694" s="140"/>
      <c r="AE1694" s="140"/>
      <c r="AF1694" s="140"/>
      <c r="AG1694" s="140"/>
      <c r="AH1694" s="140"/>
      <c r="AI1694" s="140"/>
      <c r="AJ1694" s="140"/>
      <c r="AK1694" s="140"/>
      <c r="AL1694" s="140"/>
      <c r="AM1694" s="140"/>
      <c r="AN1694" s="140"/>
      <c r="AO1694" s="140"/>
      <c r="AP1694" s="140"/>
      <c r="AQ1694" s="140"/>
      <c r="AR1694" s="140"/>
      <c r="AS1694" s="140"/>
      <c r="AT1694" s="140"/>
      <c r="AU1694" s="140"/>
      <c r="AV1694" s="140"/>
      <c r="AW1694" s="140"/>
      <c r="AX1694" s="140"/>
      <c r="AY1694" s="140"/>
      <c r="AZ1694" s="140"/>
      <c r="BA1694" s="140"/>
      <c r="BB1694" s="140"/>
      <c r="BC1694" s="140"/>
      <c r="BD1694" s="140"/>
      <c r="BE1694" s="140"/>
    </row>
    <row r="1695" spans="1:57" outlineLevel="1" x14ac:dyDescent="0.2">
      <c r="A1695" s="234">
        <f>'Faults data'!A1695</f>
        <v>1678</v>
      </c>
      <c r="B1695" s="320">
        <f>'Faults data'!B1695</f>
        <v>0</v>
      </c>
      <c r="C1695" s="223">
        <f>IFERROR(MATCH('Faults data'!F1695,Lists!$C$11:$C$14,0),0)</f>
        <v>0</v>
      </c>
      <c r="D1695" s="216">
        <f>VALUE('Faults data'!I1695)</f>
        <v>0</v>
      </c>
      <c r="E1695" s="224">
        <f t="shared" si="217"/>
        <v>0</v>
      </c>
      <c r="F1695" s="224">
        <f>'Faults data'!M1695</f>
        <v>0</v>
      </c>
      <c r="G1695" s="224" t="str">
        <f>IF('Faults data'!N1695=$G$17,$G$17,".")</f>
        <v>.</v>
      </c>
      <c r="H1695" s="224" t="str">
        <f>IF(ISNUMBER('Faults data'!L1695),'Faults data'!L1695,".")</f>
        <v>.</v>
      </c>
      <c r="I1695" s="224">
        <f>IF('Faults data'!S1695=Lists!$F$11,0,1)</f>
        <v>1</v>
      </c>
      <c r="J1695" s="240" t="str">
        <f t="shared" si="212"/>
        <v>.</v>
      </c>
      <c r="K1695" s="241"/>
      <c r="L1695" s="230" t="str">
        <f t="shared" si="213"/>
        <v>.</v>
      </c>
      <c r="M1695" s="231" t="str">
        <f t="shared" si="214"/>
        <v>.</v>
      </c>
      <c r="N1695" s="231" t="str">
        <f t="shared" si="215"/>
        <v>.</v>
      </c>
      <c r="O1695" s="231" t="str">
        <f t="shared" si="216"/>
        <v>.</v>
      </c>
      <c r="P1695" s="232" t="str">
        <f t="shared" si="218"/>
        <v>.</v>
      </c>
      <c r="Q1695" s="233" t="str">
        <f t="shared" si="219"/>
        <v>.</v>
      </c>
      <c r="R1695" s="140"/>
      <c r="S1695" s="140"/>
      <c r="T1695" s="140"/>
      <c r="U1695" s="140"/>
      <c r="V1695" s="140"/>
      <c r="W1695" s="140"/>
      <c r="X1695" s="140"/>
      <c r="Y1695" s="140"/>
      <c r="Z1695" s="140"/>
      <c r="AA1695" s="140"/>
      <c r="AB1695" s="140"/>
      <c r="AC1695" s="140"/>
      <c r="AD1695" s="140"/>
      <c r="AE1695" s="140"/>
      <c r="AF1695" s="140"/>
      <c r="AG1695" s="140"/>
      <c r="AH1695" s="140"/>
      <c r="AI1695" s="140"/>
      <c r="AJ1695" s="140"/>
      <c r="AK1695" s="140"/>
      <c r="AL1695" s="140"/>
      <c r="AM1695" s="140"/>
      <c r="AN1695" s="140"/>
      <c r="AO1695" s="140"/>
      <c r="AP1695" s="140"/>
      <c r="AQ1695" s="140"/>
      <c r="AR1695" s="140"/>
      <c r="AS1695" s="140"/>
      <c r="AT1695" s="140"/>
      <c r="AU1695" s="140"/>
      <c r="AV1695" s="140"/>
      <c r="AW1695" s="140"/>
      <c r="AX1695" s="140"/>
      <c r="AY1695" s="140"/>
      <c r="AZ1695" s="140"/>
      <c r="BA1695" s="140"/>
      <c r="BB1695" s="140"/>
      <c r="BC1695" s="140"/>
      <c r="BD1695" s="140"/>
      <c r="BE1695" s="140"/>
    </row>
    <row r="1696" spans="1:57" outlineLevel="1" x14ac:dyDescent="0.2">
      <c r="A1696" s="234">
        <f>'Faults data'!A1696</f>
        <v>1679</v>
      </c>
      <c r="B1696" s="320">
        <f>'Faults data'!B1696</f>
        <v>0</v>
      </c>
      <c r="C1696" s="223">
        <f>IFERROR(MATCH('Faults data'!F1696,Lists!$C$11:$C$14,0),0)</f>
        <v>0</v>
      </c>
      <c r="D1696" s="216">
        <f>VALUE('Faults data'!I1696)</f>
        <v>0</v>
      </c>
      <c r="E1696" s="224">
        <f t="shared" si="217"/>
        <v>0</v>
      </c>
      <c r="F1696" s="224">
        <f>'Faults data'!M1696</f>
        <v>0</v>
      </c>
      <c r="G1696" s="224" t="str">
        <f>IF('Faults data'!N1696=$G$17,$G$17,".")</f>
        <v>.</v>
      </c>
      <c r="H1696" s="224" t="str">
        <f>IF(ISNUMBER('Faults data'!L1696),'Faults data'!L1696,".")</f>
        <v>.</v>
      </c>
      <c r="I1696" s="224">
        <f>IF('Faults data'!S1696=Lists!$F$11,0,1)</f>
        <v>1</v>
      </c>
      <c r="J1696" s="240" t="str">
        <f t="shared" si="212"/>
        <v>.</v>
      </c>
      <c r="K1696" s="241"/>
      <c r="L1696" s="230" t="str">
        <f t="shared" si="213"/>
        <v>.</v>
      </c>
      <c r="M1696" s="231" t="str">
        <f t="shared" si="214"/>
        <v>.</v>
      </c>
      <c r="N1696" s="231" t="str">
        <f t="shared" si="215"/>
        <v>.</v>
      </c>
      <c r="O1696" s="231" t="str">
        <f t="shared" si="216"/>
        <v>.</v>
      </c>
      <c r="P1696" s="232" t="str">
        <f t="shared" si="218"/>
        <v>.</v>
      </c>
      <c r="Q1696" s="233" t="str">
        <f t="shared" si="219"/>
        <v>.</v>
      </c>
      <c r="R1696" s="140"/>
      <c r="S1696" s="140"/>
      <c r="T1696" s="140"/>
      <c r="U1696" s="140"/>
      <c r="V1696" s="140"/>
      <c r="W1696" s="140"/>
      <c r="X1696" s="140"/>
      <c r="Y1696" s="140"/>
      <c r="Z1696" s="140"/>
      <c r="AA1696" s="140"/>
      <c r="AB1696" s="140"/>
      <c r="AC1696" s="140"/>
      <c r="AD1696" s="140"/>
      <c r="AE1696" s="140"/>
      <c r="AF1696" s="140"/>
      <c r="AG1696" s="140"/>
      <c r="AH1696" s="140"/>
      <c r="AI1696" s="140"/>
      <c r="AJ1696" s="140"/>
      <c r="AK1696" s="140"/>
      <c r="AL1696" s="140"/>
      <c r="AM1696" s="140"/>
      <c r="AN1696" s="140"/>
      <c r="AO1696" s="140"/>
      <c r="AP1696" s="140"/>
      <c r="AQ1696" s="140"/>
      <c r="AR1696" s="140"/>
      <c r="AS1696" s="140"/>
      <c r="AT1696" s="140"/>
      <c r="AU1696" s="140"/>
      <c r="AV1696" s="140"/>
      <c r="AW1696" s="140"/>
      <c r="AX1696" s="140"/>
      <c r="AY1696" s="140"/>
      <c r="AZ1696" s="140"/>
      <c r="BA1696" s="140"/>
      <c r="BB1696" s="140"/>
      <c r="BC1696" s="140"/>
      <c r="BD1696" s="140"/>
      <c r="BE1696" s="140"/>
    </row>
    <row r="1697" spans="1:57" outlineLevel="1" x14ac:dyDescent="0.2">
      <c r="A1697" s="234">
        <f>'Faults data'!A1697</f>
        <v>1680</v>
      </c>
      <c r="B1697" s="320">
        <f>'Faults data'!B1697</f>
        <v>0</v>
      </c>
      <c r="C1697" s="223">
        <f>IFERROR(MATCH('Faults data'!F1697,Lists!$C$11:$C$14,0),0)</f>
        <v>0</v>
      </c>
      <c r="D1697" s="216">
        <f>VALUE('Faults data'!I1697)</f>
        <v>0</v>
      </c>
      <c r="E1697" s="224">
        <f t="shared" si="217"/>
        <v>0</v>
      </c>
      <c r="F1697" s="224">
        <f>'Faults data'!M1697</f>
        <v>0</v>
      </c>
      <c r="G1697" s="224" t="str">
        <f>IF('Faults data'!N1697=$G$17,$G$17,".")</f>
        <v>.</v>
      </c>
      <c r="H1697" s="224" t="str">
        <f>IF(ISNUMBER('Faults data'!L1697),'Faults data'!L1697,".")</f>
        <v>.</v>
      </c>
      <c r="I1697" s="224">
        <f>IF('Faults data'!S1697=Lists!$F$11,0,1)</f>
        <v>1</v>
      </c>
      <c r="J1697" s="240" t="str">
        <f t="shared" si="212"/>
        <v>.</v>
      </c>
      <c r="K1697" s="241"/>
      <c r="L1697" s="230" t="str">
        <f t="shared" si="213"/>
        <v>.</v>
      </c>
      <c r="M1697" s="231" t="str">
        <f t="shared" si="214"/>
        <v>.</v>
      </c>
      <c r="N1697" s="231" t="str">
        <f t="shared" si="215"/>
        <v>.</v>
      </c>
      <c r="O1697" s="231" t="str">
        <f t="shared" si="216"/>
        <v>.</v>
      </c>
      <c r="P1697" s="232" t="str">
        <f t="shared" si="218"/>
        <v>.</v>
      </c>
      <c r="Q1697" s="233" t="str">
        <f t="shared" si="219"/>
        <v>.</v>
      </c>
      <c r="R1697" s="140"/>
      <c r="S1697" s="140"/>
      <c r="T1697" s="140"/>
      <c r="U1697" s="140"/>
      <c r="V1697" s="140"/>
      <c r="W1697" s="140"/>
      <c r="X1697" s="140"/>
      <c r="Y1697" s="140"/>
      <c r="Z1697" s="140"/>
      <c r="AA1697" s="140"/>
      <c r="AB1697" s="140"/>
      <c r="AC1697" s="140"/>
      <c r="AD1697" s="140"/>
      <c r="AE1697" s="140"/>
      <c r="AF1697" s="140"/>
      <c r="AG1697" s="140"/>
      <c r="AH1697" s="140"/>
      <c r="AI1697" s="140"/>
      <c r="AJ1697" s="140"/>
      <c r="AK1697" s="140"/>
      <c r="AL1697" s="140"/>
      <c r="AM1697" s="140"/>
      <c r="AN1697" s="140"/>
      <c r="AO1697" s="140"/>
      <c r="AP1697" s="140"/>
      <c r="AQ1697" s="140"/>
      <c r="AR1697" s="140"/>
      <c r="AS1697" s="140"/>
      <c r="AT1697" s="140"/>
      <c r="AU1697" s="140"/>
      <c r="AV1697" s="140"/>
      <c r="AW1697" s="140"/>
      <c r="AX1697" s="140"/>
      <c r="AY1697" s="140"/>
      <c r="AZ1697" s="140"/>
      <c r="BA1697" s="140"/>
      <c r="BB1697" s="140"/>
      <c r="BC1697" s="140"/>
      <c r="BD1697" s="140"/>
      <c r="BE1697" s="140"/>
    </row>
    <row r="1698" spans="1:57" outlineLevel="1" x14ac:dyDescent="0.2">
      <c r="A1698" s="234">
        <f>'Faults data'!A1698</f>
        <v>1681</v>
      </c>
      <c r="B1698" s="320">
        <f>'Faults data'!B1698</f>
        <v>0</v>
      </c>
      <c r="C1698" s="223">
        <f>IFERROR(MATCH('Faults data'!F1698,Lists!$C$11:$C$14,0),0)</f>
        <v>0</v>
      </c>
      <c r="D1698" s="216">
        <f>VALUE('Faults data'!I1698)</f>
        <v>0</v>
      </c>
      <c r="E1698" s="224">
        <f t="shared" si="217"/>
        <v>0</v>
      </c>
      <c r="F1698" s="224">
        <f>'Faults data'!M1698</f>
        <v>0</v>
      </c>
      <c r="G1698" s="224" t="str">
        <f>IF('Faults data'!N1698=$G$17,$G$17,".")</f>
        <v>.</v>
      </c>
      <c r="H1698" s="224" t="str">
        <f>IF(ISNUMBER('Faults data'!L1698),'Faults data'!L1698,".")</f>
        <v>.</v>
      </c>
      <c r="I1698" s="224">
        <f>IF('Faults data'!S1698=Lists!$F$11,0,1)</f>
        <v>1</v>
      </c>
      <c r="J1698" s="240" t="str">
        <f t="shared" si="212"/>
        <v>.</v>
      </c>
      <c r="K1698" s="241"/>
      <c r="L1698" s="230" t="str">
        <f t="shared" si="213"/>
        <v>.</v>
      </c>
      <c r="M1698" s="231" t="str">
        <f t="shared" si="214"/>
        <v>.</v>
      </c>
      <c r="N1698" s="231" t="str">
        <f t="shared" si="215"/>
        <v>.</v>
      </c>
      <c r="O1698" s="231" t="str">
        <f t="shared" si="216"/>
        <v>.</v>
      </c>
      <c r="P1698" s="232" t="str">
        <f t="shared" si="218"/>
        <v>.</v>
      </c>
      <c r="Q1698" s="233" t="str">
        <f t="shared" si="219"/>
        <v>.</v>
      </c>
      <c r="R1698" s="140"/>
      <c r="S1698" s="140"/>
      <c r="T1698" s="140"/>
      <c r="U1698" s="140"/>
      <c r="V1698" s="140"/>
      <c r="W1698" s="140"/>
      <c r="X1698" s="140"/>
      <c r="Y1698" s="140"/>
      <c r="Z1698" s="140"/>
      <c r="AA1698" s="140"/>
      <c r="AB1698" s="140"/>
      <c r="AC1698" s="140"/>
      <c r="AD1698" s="140"/>
      <c r="AE1698" s="140"/>
      <c r="AF1698" s="140"/>
      <c r="AG1698" s="140"/>
      <c r="AH1698" s="140"/>
      <c r="AI1698" s="140"/>
      <c r="AJ1698" s="140"/>
      <c r="AK1698" s="140"/>
      <c r="AL1698" s="140"/>
      <c r="AM1698" s="140"/>
      <c r="AN1698" s="140"/>
      <c r="AO1698" s="140"/>
      <c r="AP1698" s="140"/>
      <c r="AQ1698" s="140"/>
      <c r="AR1698" s="140"/>
      <c r="AS1698" s="140"/>
      <c r="AT1698" s="140"/>
      <c r="AU1698" s="140"/>
      <c r="AV1698" s="140"/>
      <c r="AW1698" s="140"/>
      <c r="AX1698" s="140"/>
      <c r="AY1698" s="140"/>
      <c r="AZ1698" s="140"/>
      <c r="BA1698" s="140"/>
      <c r="BB1698" s="140"/>
      <c r="BC1698" s="140"/>
      <c r="BD1698" s="140"/>
      <c r="BE1698" s="140"/>
    </row>
    <row r="1699" spans="1:57" outlineLevel="1" x14ac:dyDescent="0.2">
      <c r="A1699" s="234">
        <f>'Faults data'!A1699</f>
        <v>1682</v>
      </c>
      <c r="B1699" s="320">
        <f>'Faults data'!B1699</f>
        <v>0</v>
      </c>
      <c r="C1699" s="223">
        <f>IFERROR(MATCH('Faults data'!F1699,Lists!$C$11:$C$14,0),0)</f>
        <v>0</v>
      </c>
      <c r="D1699" s="216">
        <f>VALUE('Faults data'!I1699)</f>
        <v>0</v>
      </c>
      <c r="E1699" s="224">
        <f t="shared" si="217"/>
        <v>0</v>
      </c>
      <c r="F1699" s="224">
        <f>'Faults data'!M1699</f>
        <v>0</v>
      </c>
      <c r="G1699" s="224" t="str">
        <f>IF('Faults data'!N1699=$G$17,$G$17,".")</f>
        <v>.</v>
      </c>
      <c r="H1699" s="224" t="str">
        <f>IF(ISNUMBER('Faults data'!L1699),'Faults data'!L1699,".")</f>
        <v>.</v>
      </c>
      <c r="I1699" s="224">
        <f>IF('Faults data'!S1699=Lists!$F$11,0,1)</f>
        <v>1</v>
      </c>
      <c r="J1699" s="240" t="str">
        <f t="shared" si="212"/>
        <v>.</v>
      </c>
      <c r="K1699" s="241"/>
      <c r="L1699" s="230" t="str">
        <f t="shared" si="213"/>
        <v>.</v>
      </c>
      <c r="M1699" s="231" t="str">
        <f t="shared" si="214"/>
        <v>.</v>
      </c>
      <c r="N1699" s="231" t="str">
        <f t="shared" si="215"/>
        <v>.</v>
      </c>
      <c r="O1699" s="231" t="str">
        <f t="shared" si="216"/>
        <v>.</v>
      </c>
      <c r="P1699" s="232" t="str">
        <f t="shared" si="218"/>
        <v>.</v>
      </c>
      <c r="Q1699" s="233" t="str">
        <f t="shared" si="219"/>
        <v>.</v>
      </c>
      <c r="R1699" s="140"/>
      <c r="S1699" s="140"/>
      <c r="T1699" s="140"/>
      <c r="U1699" s="140"/>
      <c r="V1699" s="140"/>
      <c r="W1699" s="140"/>
      <c r="X1699" s="140"/>
      <c r="Y1699" s="140"/>
      <c r="Z1699" s="140"/>
      <c r="AA1699" s="140"/>
      <c r="AB1699" s="140"/>
      <c r="AC1699" s="140"/>
      <c r="AD1699" s="140"/>
      <c r="AE1699" s="140"/>
      <c r="AF1699" s="140"/>
      <c r="AG1699" s="140"/>
      <c r="AH1699" s="140"/>
      <c r="AI1699" s="140"/>
      <c r="AJ1699" s="140"/>
      <c r="AK1699" s="140"/>
      <c r="AL1699" s="140"/>
      <c r="AM1699" s="140"/>
      <c r="AN1699" s="140"/>
      <c r="AO1699" s="140"/>
      <c r="AP1699" s="140"/>
      <c r="AQ1699" s="140"/>
      <c r="AR1699" s="140"/>
      <c r="AS1699" s="140"/>
      <c r="AT1699" s="140"/>
      <c r="AU1699" s="140"/>
      <c r="AV1699" s="140"/>
      <c r="AW1699" s="140"/>
      <c r="AX1699" s="140"/>
      <c r="AY1699" s="140"/>
      <c r="AZ1699" s="140"/>
      <c r="BA1699" s="140"/>
      <c r="BB1699" s="140"/>
      <c r="BC1699" s="140"/>
      <c r="BD1699" s="140"/>
      <c r="BE1699" s="140"/>
    </row>
    <row r="1700" spans="1:57" outlineLevel="1" x14ac:dyDescent="0.2">
      <c r="A1700" s="234">
        <f>'Faults data'!A1700</f>
        <v>1683</v>
      </c>
      <c r="B1700" s="320">
        <f>'Faults data'!B1700</f>
        <v>0</v>
      </c>
      <c r="C1700" s="223">
        <f>IFERROR(MATCH('Faults data'!F1700,Lists!$C$11:$C$14,0),0)</f>
        <v>0</v>
      </c>
      <c r="D1700" s="216">
        <f>VALUE('Faults data'!I1700)</f>
        <v>0</v>
      </c>
      <c r="E1700" s="224">
        <f t="shared" si="217"/>
        <v>0</v>
      </c>
      <c r="F1700" s="224">
        <f>'Faults data'!M1700</f>
        <v>0</v>
      </c>
      <c r="G1700" s="224" t="str">
        <f>IF('Faults data'!N1700=$G$17,$G$17,".")</f>
        <v>.</v>
      </c>
      <c r="H1700" s="224" t="str">
        <f>IF(ISNUMBER('Faults data'!L1700),'Faults data'!L1700,".")</f>
        <v>.</v>
      </c>
      <c r="I1700" s="224">
        <f>IF('Faults data'!S1700=Lists!$F$11,0,1)</f>
        <v>1</v>
      </c>
      <c r="J1700" s="240" t="str">
        <f t="shared" si="212"/>
        <v>.</v>
      </c>
      <c r="K1700" s="241"/>
      <c r="L1700" s="230" t="str">
        <f t="shared" si="213"/>
        <v>.</v>
      </c>
      <c r="M1700" s="231" t="str">
        <f t="shared" si="214"/>
        <v>.</v>
      </c>
      <c r="N1700" s="231" t="str">
        <f t="shared" si="215"/>
        <v>.</v>
      </c>
      <c r="O1700" s="231" t="str">
        <f t="shared" si="216"/>
        <v>.</v>
      </c>
      <c r="P1700" s="232" t="str">
        <f t="shared" si="218"/>
        <v>.</v>
      </c>
      <c r="Q1700" s="233" t="str">
        <f t="shared" si="219"/>
        <v>.</v>
      </c>
      <c r="R1700" s="140"/>
      <c r="S1700" s="140"/>
      <c r="T1700" s="140"/>
      <c r="U1700" s="140"/>
      <c r="V1700" s="140"/>
      <c r="W1700" s="140"/>
      <c r="X1700" s="140"/>
      <c r="Y1700" s="140"/>
      <c r="Z1700" s="140"/>
      <c r="AA1700" s="140"/>
      <c r="AB1700" s="140"/>
      <c r="AC1700" s="140"/>
      <c r="AD1700" s="140"/>
      <c r="AE1700" s="140"/>
      <c r="AF1700" s="140"/>
      <c r="AG1700" s="140"/>
      <c r="AH1700" s="140"/>
      <c r="AI1700" s="140"/>
      <c r="AJ1700" s="140"/>
      <c r="AK1700" s="140"/>
      <c r="AL1700" s="140"/>
      <c r="AM1700" s="140"/>
      <c r="AN1700" s="140"/>
      <c r="AO1700" s="140"/>
      <c r="AP1700" s="140"/>
      <c r="AQ1700" s="140"/>
      <c r="AR1700" s="140"/>
      <c r="AS1700" s="140"/>
      <c r="AT1700" s="140"/>
      <c r="AU1700" s="140"/>
      <c r="AV1700" s="140"/>
      <c r="AW1700" s="140"/>
      <c r="AX1700" s="140"/>
      <c r="AY1700" s="140"/>
      <c r="AZ1700" s="140"/>
      <c r="BA1700" s="140"/>
      <c r="BB1700" s="140"/>
      <c r="BC1700" s="140"/>
      <c r="BD1700" s="140"/>
      <c r="BE1700" s="140"/>
    </row>
    <row r="1701" spans="1:57" outlineLevel="1" x14ac:dyDescent="0.2">
      <c r="A1701" s="234">
        <f>'Faults data'!A1701</f>
        <v>1684</v>
      </c>
      <c r="B1701" s="320">
        <f>'Faults data'!B1701</f>
        <v>0</v>
      </c>
      <c r="C1701" s="223">
        <f>IFERROR(MATCH('Faults data'!F1701,Lists!$C$11:$C$14,0),0)</f>
        <v>0</v>
      </c>
      <c r="D1701" s="216">
        <f>VALUE('Faults data'!I1701)</f>
        <v>0</v>
      </c>
      <c r="E1701" s="224">
        <f t="shared" si="217"/>
        <v>0</v>
      </c>
      <c r="F1701" s="224">
        <f>'Faults data'!M1701</f>
        <v>0</v>
      </c>
      <c r="G1701" s="224" t="str">
        <f>IF('Faults data'!N1701=$G$17,$G$17,".")</f>
        <v>.</v>
      </c>
      <c r="H1701" s="224" t="str">
        <f>IF(ISNUMBER('Faults data'!L1701),'Faults data'!L1701,".")</f>
        <v>.</v>
      </c>
      <c r="I1701" s="224">
        <f>IF('Faults data'!S1701=Lists!$F$11,0,1)</f>
        <v>1</v>
      </c>
      <c r="J1701" s="240" t="str">
        <f t="shared" si="212"/>
        <v>.</v>
      </c>
      <c r="K1701" s="241"/>
      <c r="L1701" s="230" t="str">
        <f t="shared" si="213"/>
        <v>.</v>
      </c>
      <c r="M1701" s="231" t="str">
        <f t="shared" si="214"/>
        <v>.</v>
      </c>
      <c r="N1701" s="231" t="str">
        <f t="shared" si="215"/>
        <v>.</v>
      </c>
      <c r="O1701" s="231" t="str">
        <f t="shared" si="216"/>
        <v>.</v>
      </c>
      <c r="P1701" s="232" t="str">
        <f t="shared" si="218"/>
        <v>.</v>
      </c>
      <c r="Q1701" s="233" t="str">
        <f t="shared" si="219"/>
        <v>.</v>
      </c>
      <c r="R1701" s="140"/>
      <c r="S1701" s="140"/>
      <c r="T1701" s="140"/>
      <c r="U1701" s="140"/>
      <c r="V1701" s="140"/>
      <c r="W1701" s="140"/>
      <c r="X1701" s="140"/>
      <c r="Y1701" s="140"/>
      <c r="Z1701" s="140"/>
      <c r="AA1701" s="140"/>
      <c r="AB1701" s="140"/>
      <c r="AC1701" s="140"/>
      <c r="AD1701" s="140"/>
      <c r="AE1701" s="140"/>
      <c r="AF1701" s="140"/>
      <c r="AG1701" s="140"/>
      <c r="AH1701" s="140"/>
      <c r="AI1701" s="140"/>
      <c r="AJ1701" s="140"/>
      <c r="AK1701" s="140"/>
      <c r="AL1701" s="140"/>
      <c r="AM1701" s="140"/>
      <c r="AN1701" s="140"/>
      <c r="AO1701" s="140"/>
      <c r="AP1701" s="140"/>
      <c r="AQ1701" s="140"/>
      <c r="AR1701" s="140"/>
      <c r="AS1701" s="140"/>
      <c r="AT1701" s="140"/>
      <c r="AU1701" s="140"/>
      <c r="AV1701" s="140"/>
      <c r="AW1701" s="140"/>
      <c r="AX1701" s="140"/>
      <c r="AY1701" s="140"/>
      <c r="AZ1701" s="140"/>
      <c r="BA1701" s="140"/>
      <c r="BB1701" s="140"/>
      <c r="BC1701" s="140"/>
      <c r="BD1701" s="140"/>
      <c r="BE1701" s="140"/>
    </row>
    <row r="1702" spans="1:57" outlineLevel="1" x14ac:dyDescent="0.2">
      <c r="A1702" s="234">
        <f>'Faults data'!A1702</f>
        <v>1685</v>
      </c>
      <c r="B1702" s="320">
        <f>'Faults data'!B1702</f>
        <v>0</v>
      </c>
      <c r="C1702" s="223">
        <f>IFERROR(MATCH('Faults data'!F1702,Lists!$C$11:$C$14,0),0)</f>
        <v>0</v>
      </c>
      <c r="D1702" s="216">
        <f>VALUE('Faults data'!I1702)</f>
        <v>0</v>
      </c>
      <c r="E1702" s="224">
        <f t="shared" si="217"/>
        <v>0</v>
      </c>
      <c r="F1702" s="224">
        <f>'Faults data'!M1702</f>
        <v>0</v>
      </c>
      <c r="G1702" s="224" t="str">
        <f>IF('Faults data'!N1702=$G$17,$G$17,".")</f>
        <v>.</v>
      </c>
      <c r="H1702" s="224" t="str">
        <f>IF(ISNUMBER('Faults data'!L1702),'Faults data'!L1702,".")</f>
        <v>.</v>
      </c>
      <c r="I1702" s="224">
        <f>IF('Faults data'!S1702=Lists!$F$11,0,1)</f>
        <v>1</v>
      </c>
      <c r="J1702" s="240" t="str">
        <f t="shared" si="212"/>
        <v>.</v>
      </c>
      <c r="K1702" s="241"/>
      <c r="L1702" s="230" t="str">
        <f t="shared" si="213"/>
        <v>.</v>
      </c>
      <c r="M1702" s="231" t="str">
        <f t="shared" si="214"/>
        <v>.</v>
      </c>
      <c r="N1702" s="231" t="str">
        <f t="shared" si="215"/>
        <v>.</v>
      </c>
      <c r="O1702" s="231" t="str">
        <f t="shared" si="216"/>
        <v>.</v>
      </c>
      <c r="P1702" s="232" t="str">
        <f t="shared" si="218"/>
        <v>.</v>
      </c>
      <c r="Q1702" s="233" t="str">
        <f t="shared" si="219"/>
        <v>.</v>
      </c>
      <c r="R1702" s="140"/>
      <c r="S1702" s="140"/>
      <c r="T1702" s="140"/>
      <c r="U1702" s="140"/>
      <c r="V1702" s="140"/>
      <c r="W1702" s="140"/>
      <c r="X1702" s="140"/>
      <c r="Y1702" s="140"/>
      <c r="Z1702" s="140"/>
      <c r="AA1702" s="140"/>
      <c r="AB1702" s="140"/>
      <c r="AC1702" s="140"/>
      <c r="AD1702" s="140"/>
      <c r="AE1702" s="140"/>
      <c r="AF1702" s="140"/>
      <c r="AG1702" s="140"/>
      <c r="AH1702" s="140"/>
      <c r="AI1702" s="140"/>
      <c r="AJ1702" s="140"/>
      <c r="AK1702" s="140"/>
      <c r="AL1702" s="140"/>
      <c r="AM1702" s="140"/>
      <c r="AN1702" s="140"/>
      <c r="AO1702" s="140"/>
      <c r="AP1702" s="140"/>
      <c r="AQ1702" s="140"/>
      <c r="AR1702" s="140"/>
      <c r="AS1702" s="140"/>
      <c r="AT1702" s="140"/>
      <c r="AU1702" s="140"/>
      <c r="AV1702" s="140"/>
      <c r="AW1702" s="140"/>
      <c r="AX1702" s="140"/>
      <c r="AY1702" s="140"/>
      <c r="AZ1702" s="140"/>
      <c r="BA1702" s="140"/>
      <c r="BB1702" s="140"/>
      <c r="BC1702" s="140"/>
      <c r="BD1702" s="140"/>
      <c r="BE1702" s="140"/>
    </row>
    <row r="1703" spans="1:57" outlineLevel="1" x14ac:dyDescent="0.2">
      <c r="A1703" s="234">
        <f>'Faults data'!A1703</f>
        <v>1686</v>
      </c>
      <c r="B1703" s="320">
        <f>'Faults data'!B1703</f>
        <v>0</v>
      </c>
      <c r="C1703" s="223">
        <f>IFERROR(MATCH('Faults data'!F1703,Lists!$C$11:$C$14,0),0)</f>
        <v>0</v>
      </c>
      <c r="D1703" s="216">
        <f>VALUE('Faults data'!I1703)</f>
        <v>0</v>
      </c>
      <c r="E1703" s="224">
        <f t="shared" si="217"/>
        <v>0</v>
      </c>
      <c r="F1703" s="224">
        <f>'Faults data'!M1703</f>
        <v>0</v>
      </c>
      <c r="G1703" s="224" t="str">
        <f>IF('Faults data'!N1703=$G$17,$G$17,".")</f>
        <v>.</v>
      </c>
      <c r="H1703" s="224" t="str">
        <f>IF(ISNUMBER('Faults data'!L1703),'Faults data'!L1703,".")</f>
        <v>.</v>
      </c>
      <c r="I1703" s="224">
        <f>IF('Faults data'!S1703=Lists!$F$11,0,1)</f>
        <v>1</v>
      </c>
      <c r="J1703" s="240" t="str">
        <f t="shared" si="212"/>
        <v>.</v>
      </c>
      <c r="K1703" s="241"/>
      <c r="L1703" s="230" t="str">
        <f t="shared" si="213"/>
        <v>.</v>
      </c>
      <c r="M1703" s="231" t="str">
        <f t="shared" si="214"/>
        <v>.</v>
      </c>
      <c r="N1703" s="231" t="str">
        <f t="shared" si="215"/>
        <v>.</v>
      </c>
      <c r="O1703" s="231" t="str">
        <f t="shared" si="216"/>
        <v>.</v>
      </c>
      <c r="P1703" s="232" t="str">
        <f t="shared" si="218"/>
        <v>.</v>
      </c>
      <c r="Q1703" s="233" t="str">
        <f t="shared" si="219"/>
        <v>.</v>
      </c>
      <c r="R1703" s="140"/>
      <c r="S1703" s="140"/>
      <c r="T1703" s="140"/>
      <c r="U1703" s="140"/>
      <c r="V1703" s="140"/>
      <c r="W1703" s="140"/>
      <c r="X1703" s="140"/>
      <c r="Y1703" s="140"/>
      <c r="Z1703" s="140"/>
      <c r="AA1703" s="140"/>
      <c r="AB1703" s="140"/>
      <c r="AC1703" s="140"/>
      <c r="AD1703" s="140"/>
      <c r="AE1703" s="140"/>
      <c r="AF1703" s="140"/>
      <c r="AG1703" s="140"/>
      <c r="AH1703" s="140"/>
      <c r="AI1703" s="140"/>
      <c r="AJ1703" s="140"/>
      <c r="AK1703" s="140"/>
      <c r="AL1703" s="140"/>
      <c r="AM1703" s="140"/>
      <c r="AN1703" s="140"/>
      <c r="AO1703" s="140"/>
      <c r="AP1703" s="140"/>
      <c r="AQ1703" s="140"/>
      <c r="AR1703" s="140"/>
      <c r="AS1703" s="140"/>
      <c r="AT1703" s="140"/>
      <c r="AU1703" s="140"/>
      <c r="AV1703" s="140"/>
      <c r="AW1703" s="140"/>
      <c r="AX1703" s="140"/>
      <c r="AY1703" s="140"/>
      <c r="AZ1703" s="140"/>
      <c r="BA1703" s="140"/>
      <c r="BB1703" s="140"/>
      <c r="BC1703" s="140"/>
      <c r="BD1703" s="140"/>
      <c r="BE1703" s="140"/>
    </row>
    <row r="1704" spans="1:57" outlineLevel="1" x14ac:dyDescent="0.2">
      <c r="A1704" s="234">
        <f>'Faults data'!A1704</f>
        <v>1687</v>
      </c>
      <c r="B1704" s="320">
        <f>'Faults data'!B1704</f>
        <v>0</v>
      </c>
      <c r="C1704" s="223">
        <f>IFERROR(MATCH('Faults data'!F1704,Lists!$C$11:$C$14,0),0)</f>
        <v>0</v>
      </c>
      <c r="D1704" s="216">
        <f>VALUE('Faults data'!I1704)</f>
        <v>0</v>
      </c>
      <c r="E1704" s="224">
        <f t="shared" si="217"/>
        <v>0</v>
      </c>
      <c r="F1704" s="224">
        <f>'Faults data'!M1704</f>
        <v>0</v>
      </c>
      <c r="G1704" s="224" t="str">
        <f>IF('Faults data'!N1704=$G$17,$G$17,".")</f>
        <v>.</v>
      </c>
      <c r="H1704" s="224" t="str">
        <f>IF(ISNUMBER('Faults data'!L1704),'Faults data'!L1704,".")</f>
        <v>.</v>
      </c>
      <c r="I1704" s="224">
        <f>IF('Faults data'!S1704=Lists!$F$11,0,1)</f>
        <v>1</v>
      </c>
      <c r="J1704" s="240" t="str">
        <f t="shared" si="212"/>
        <v>.</v>
      </c>
      <c r="K1704" s="241"/>
      <c r="L1704" s="230" t="str">
        <f t="shared" si="213"/>
        <v>.</v>
      </c>
      <c r="M1704" s="231" t="str">
        <f t="shared" si="214"/>
        <v>.</v>
      </c>
      <c r="N1704" s="231" t="str">
        <f t="shared" si="215"/>
        <v>.</v>
      </c>
      <c r="O1704" s="231" t="str">
        <f t="shared" si="216"/>
        <v>.</v>
      </c>
      <c r="P1704" s="232" t="str">
        <f t="shared" si="218"/>
        <v>.</v>
      </c>
      <c r="Q1704" s="233" t="str">
        <f t="shared" si="219"/>
        <v>.</v>
      </c>
      <c r="R1704" s="140"/>
      <c r="S1704" s="140"/>
      <c r="T1704" s="140"/>
      <c r="U1704" s="140"/>
      <c r="V1704" s="140"/>
      <c r="W1704" s="140"/>
      <c r="X1704" s="140"/>
      <c r="Y1704" s="140"/>
      <c r="Z1704" s="140"/>
      <c r="AA1704" s="140"/>
      <c r="AB1704" s="140"/>
      <c r="AC1704" s="140"/>
      <c r="AD1704" s="140"/>
      <c r="AE1704" s="140"/>
      <c r="AF1704" s="140"/>
      <c r="AG1704" s="140"/>
      <c r="AH1704" s="140"/>
      <c r="AI1704" s="140"/>
      <c r="AJ1704" s="140"/>
      <c r="AK1704" s="140"/>
      <c r="AL1704" s="140"/>
      <c r="AM1704" s="140"/>
      <c r="AN1704" s="140"/>
      <c r="AO1704" s="140"/>
      <c r="AP1704" s="140"/>
      <c r="AQ1704" s="140"/>
      <c r="AR1704" s="140"/>
      <c r="AS1704" s="140"/>
      <c r="AT1704" s="140"/>
      <c r="AU1704" s="140"/>
      <c r="AV1704" s="140"/>
      <c r="AW1704" s="140"/>
      <c r="AX1704" s="140"/>
      <c r="AY1704" s="140"/>
      <c r="AZ1704" s="140"/>
      <c r="BA1704" s="140"/>
      <c r="BB1704" s="140"/>
      <c r="BC1704" s="140"/>
      <c r="BD1704" s="140"/>
      <c r="BE1704" s="140"/>
    </row>
    <row r="1705" spans="1:57" outlineLevel="1" x14ac:dyDescent="0.2">
      <c r="A1705" s="234">
        <f>'Faults data'!A1705</f>
        <v>1688</v>
      </c>
      <c r="B1705" s="320">
        <f>'Faults data'!B1705</f>
        <v>0</v>
      </c>
      <c r="C1705" s="223">
        <f>IFERROR(MATCH('Faults data'!F1705,Lists!$C$11:$C$14,0),0)</f>
        <v>0</v>
      </c>
      <c r="D1705" s="216">
        <f>VALUE('Faults data'!I1705)</f>
        <v>0</v>
      </c>
      <c r="E1705" s="224">
        <f t="shared" si="217"/>
        <v>0</v>
      </c>
      <c r="F1705" s="224">
        <f>'Faults data'!M1705</f>
        <v>0</v>
      </c>
      <c r="G1705" s="224" t="str">
        <f>IF('Faults data'!N1705=$G$17,$G$17,".")</f>
        <v>.</v>
      </c>
      <c r="H1705" s="224" t="str">
        <f>IF(ISNUMBER('Faults data'!L1705),'Faults data'!L1705,".")</f>
        <v>.</v>
      </c>
      <c r="I1705" s="224">
        <f>IF('Faults data'!S1705=Lists!$F$11,0,1)</f>
        <v>1</v>
      </c>
      <c r="J1705" s="240" t="str">
        <f t="shared" si="212"/>
        <v>.</v>
      </c>
      <c r="K1705" s="241"/>
      <c r="L1705" s="230" t="str">
        <f t="shared" si="213"/>
        <v>.</v>
      </c>
      <c r="M1705" s="231" t="str">
        <f t="shared" si="214"/>
        <v>.</v>
      </c>
      <c r="N1705" s="231" t="str">
        <f t="shared" si="215"/>
        <v>.</v>
      </c>
      <c r="O1705" s="231" t="str">
        <f t="shared" si="216"/>
        <v>.</v>
      </c>
      <c r="P1705" s="232" t="str">
        <f t="shared" si="218"/>
        <v>.</v>
      </c>
      <c r="Q1705" s="233" t="str">
        <f t="shared" si="219"/>
        <v>.</v>
      </c>
      <c r="R1705" s="140"/>
      <c r="S1705" s="140"/>
      <c r="T1705" s="140"/>
      <c r="U1705" s="140"/>
      <c r="V1705" s="140"/>
      <c r="W1705" s="140"/>
      <c r="X1705" s="140"/>
      <c r="Y1705" s="140"/>
      <c r="Z1705" s="140"/>
      <c r="AA1705" s="140"/>
      <c r="AB1705" s="140"/>
      <c r="AC1705" s="140"/>
      <c r="AD1705" s="140"/>
      <c r="AE1705" s="140"/>
      <c r="AF1705" s="140"/>
      <c r="AG1705" s="140"/>
      <c r="AH1705" s="140"/>
      <c r="AI1705" s="140"/>
      <c r="AJ1705" s="140"/>
      <c r="AK1705" s="140"/>
      <c r="AL1705" s="140"/>
      <c r="AM1705" s="140"/>
      <c r="AN1705" s="140"/>
      <c r="AO1705" s="140"/>
      <c r="AP1705" s="140"/>
      <c r="AQ1705" s="140"/>
      <c r="AR1705" s="140"/>
      <c r="AS1705" s="140"/>
      <c r="AT1705" s="140"/>
      <c r="AU1705" s="140"/>
      <c r="AV1705" s="140"/>
      <c r="AW1705" s="140"/>
      <c r="AX1705" s="140"/>
      <c r="AY1705" s="140"/>
      <c r="AZ1705" s="140"/>
      <c r="BA1705" s="140"/>
      <c r="BB1705" s="140"/>
      <c r="BC1705" s="140"/>
      <c r="BD1705" s="140"/>
      <c r="BE1705" s="140"/>
    </row>
    <row r="1706" spans="1:57" outlineLevel="1" x14ac:dyDescent="0.2">
      <c r="A1706" s="234">
        <f>'Faults data'!A1706</f>
        <v>1689</v>
      </c>
      <c r="B1706" s="320">
        <f>'Faults data'!B1706</f>
        <v>0</v>
      </c>
      <c r="C1706" s="223">
        <f>IFERROR(MATCH('Faults data'!F1706,Lists!$C$11:$C$14,0),0)</f>
        <v>0</v>
      </c>
      <c r="D1706" s="216">
        <f>VALUE('Faults data'!I1706)</f>
        <v>0</v>
      </c>
      <c r="E1706" s="224">
        <f t="shared" si="217"/>
        <v>0</v>
      </c>
      <c r="F1706" s="224">
        <f>'Faults data'!M1706</f>
        <v>0</v>
      </c>
      <c r="G1706" s="224" t="str">
        <f>IF('Faults data'!N1706=$G$17,$G$17,".")</f>
        <v>.</v>
      </c>
      <c r="H1706" s="224" t="str">
        <f>IF(ISNUMBER('Faults data'!L1706),'Faults data'!L1706,".")</f>
        <v>.</v>
      </c>
      <c r="I1706" s="224">
        <f>IF('Faults data'!S1706=Lists!$F$11,0,1)</f>
        <v>1</v>
      </c>
      <c r="J1706" s="240" t="str">
        <f t="shared" si="212"/>
        <v>.</v>
      </c>
      <c r="K1706" s="241"/>
      <c r="L1706" s="230" t="str">
        <f t="shared" si="213"/>
        <v>.</v>
      </c>
      <c r="M1706" s="231" t="str">
        <f t="shared" si="214"/>
        <v>.</v>
      </c>
      <c r="N1706" s="231" t="str">
        <f t="shared" si="215"/>
        <v>.</v>
      </c>
      <c r="O1706" s="231" t="str">
        <f t="shared" si="216"/>
        <v>.</v>
      </c>
      <c r="P1706" s="232" t="str">
        <f t="shared" si="218"/>
        <v>.</v>
      </c>
      <c r="Q1706" s="233" t="str">
        <f t="shared" si="219"/>
        <v>.</v>
      </c>
      <c r="R1706" s="140"/>
      <c r="S1706" s="140"/>
      <c r="T1706" s="140"/>
      <c r="U1706" s="140"/>
      <c r="V1706" s="140"/>
      <c r="W1706" s="140"/>
      <c r="X1706" s="140"/>
      <c r="Y1706" s="140"/>
      <c r="Z1706" s="140"/>
      <c r="AA1706" s="140"/>
      <c r="AB1706" s="140"/>
      <c r="AC1706" s="140"/>
      <c r="AD1706" s="140"/>
      <c r="AE1706" s="140"/>
      <c r="AF1706" s="140"/>
      <c r="AG1706" s="140"/>
      <c r="AH1706" s="140"/>
      <c r="AI1706" s="140"/>
      <c r="AJ1706" s="140"/>
      <c r="AK1706" s="140"/>
      <c r="AL1706" s="140"/>
      <c r="AM1706" s="140"/>
      <c r="AN1706" s="140"/>
      <c r="AO1706" s="140"/>
      <c r="AP1706" s="140"/>
      <c r="AQ1706" s="140"/>
      <c r="AR1706" s="140"/>
      <c r="AS1706" s="140"/>
      <c r="AT1706" s="140"/>
      <c r="AU1706" s="140"/>
      <c r="AV1706" s="140"/>
      <c r="AW1706" s="140"/>
      <c r="AX1706" s="140"/>
      <c r="AY1706" s="140"/>
      <c r="AZ1706" s="140"/>
      <c r="BA1706" s="140"/>
      <c r="BB1706" s="140"/>
      <c r="BC1706" s="140"/>
      <c r="BD1706" s="140"/>
      <c r="BE1706" s="140"/>
    </row>
    <row r="1707" spans="1:57" outlineLevel="1" x14ac:dyDescent="0.2">
      <c r="A1707" s="234">
        <f>'Faults data'!A1707</f>
        <v>1690</v>
      </c>
      <c r="B1707" s="320">
        <f>'Faults data'!B1707</f>
        <v>0</v>
      </c>
      <c r="C1707" s="223">
        <f>IFERROR(MATCH('Faults data'!F1707,Lists!$C$11:$C$14,0),0)</f>
        <v>0</v>
      </c>
      <c r="D1707" s="216">
        <f>VALUE('Faults data'!I1707)</f>
        <v>0</v>
      </c>
      <c r="E1707" s="224">
        <f t="shared" si="217"/>
        <v>0</v>
      </c>
      <c r="F1707" s="224">
        <f>'Faults data'!M1707</f>
        <v>0</v>
      </c>
      <c r="G1707" s="224" t="str">
        <f>IF('Faults data'!N1707=$G$17,$G$17,".")</f>
        <v>.</v>
      </c>
      <c r="H1707" s="224" t="str">
        <f>IF(ISNUMBER('Faults data'!L1707),'Faults data'!L1707,".")</f>
        <v>.</v>
      </c>
      <c r="I1707" s="224">
        <f>IF('Faults data'!S1707=Lists!$F$11,0,1)</f>
        <v>1</v>
      </c>
      <c r="J1707" s="240" t="str">
        <f t="shared" si="212"/>
        <v>.</v>
      </c>
      <c r="K1707" s="241"/>
      <c r="L1707" s="230" t="str">
        <f t="shared" si="213"/>
        <v>.</v>
      </c>
      <c r="M1707" s="231" t="str">
        <f t="shared" si="214"/>
        <v>.</v>
      </c>
      <c r="N1707" s="231" t="str">
        <f t="shared" si="215"/>
        <v>.</v>
      </c>
      <c r="O1707" s="231" t="str">
        <f t="shared" si="216"/>
        <v>.</v>
      </c>
      <c r="P1707" s="232" t="str">
        <f t="shared" si="218"/>
        <v>.</v>
      </c>
      <c r="Q1707" s="233" t="str">
        <f t="shared" si="219"/>
        <v>.</v>
      </c>
      <c r="R1707" s="140"/>
      <c r="S1707" s="140"/>
      <c r="T1707" s="140"/>
      <c r="U1707" s="140"/>
      <c r="V1707" s="140"/>
      <c r="W1707" s="140"/>
      <c r="X1707" s="140"/>
      <c r="Y1707" s="140"/>
      <c r="Z1707" s="140"/>
      <c r="AA1707" s="140"/>
      <c r="AB1707" s="140"/>
      <c r="AC1707" s="140"/>
      <c r="AD1707" s="140"/>
      <c r="AE1707" s="140"/>
      <c r="AF1707" s="140"/>
      <c r="AG1707" s="140"/>
      <c r="AH1707" s="140"/>
      <c r="AI1707" s="140"/>
      <c r="AJ1707" s="140"/>
      <c r="AK1707" s="140"/>
      <c r="AL1707" s="140"/>
      <c r="AM1707" s="140"/>
      <c r="AN1707" s="140"/>
      <c r="AO1707" s="140"/>
      <c r="AP1707" s="140"/>
      <c r="AQ1707" s="140"/>
      <c r="AR1707" s="140"/>
      <c r="AS1707" s="140"/>
      <c r="AT1707" s="140"/>
      <c r="AU1707" s="140"/>
      <c r="AV1707" s="140"/>
      <c r="AW1707" s="140"/>
      <c r="AX1707" s="140"/>
      <c r="AY1707" s="140"/>
      <c r="AZ1707" s="140"/>
      <c r="BA1707" s="140"/>
      <c r="BB1707" s="140"/>
      <c r="BC1707" s="140"/>
      <c r="BD1707" s="140"/>
      <c r="BE1707" s="140"/>
    </row>
    <row r="1708" spans="1:57" outlineLevel="1" x14ac:dyDescent="0.2">
      <c r="A1708" s="234">
        <f>'Faults data'!A1708</f>
        <v>1691</v>
      </c>
      <c r="B1708" s="320">
        <f>'Faults data'!B1708</f>
        <v>0</v>
      </c>
      <c r="C1708" s="223">
        <f>IFERROR(MATCH('Faults data'!F1708,Lists!$C$11:$C$14,0),0)</f>
        <v>0</v>
      </c>
      <c r="D1708" s="216">
        <f>VALUE('Faults data'!I1708)</f>
        <v>0</v>
      </c>
      <c r="E1708" s="224">
        <f t="shared" si="217"/>
        <v>0</v>
      </c>
      <c r="F1708" s="224">
        <f>'Faults data'!M1708</f>
        <v>0</v>
      </c>
      <c r="G1708" s="224" t="str">
        <f>IF('Faults data'!N1708=$G$17,$G$17,".")</f>
        <v>.</v>
      </c>
      <c r="H1708" s="224" t="str">
        <f>IF(ISNUMBER('Faults data'!L1708),'Faults data'!L1708,".")</f>
        <v>.</v>
      </c>
      <c r="I1708" s="224">
        <f>IF('Faults data'!S1708=Lists!$F$11,0,1)</f>
        <v>1</v>
      </c>
      <c r="J1708" s="240" t="str">
        <f t="shared" si="212"/>
        <v>.</v>
      </c>
      <c r="K1708" s="241"/>
      <c r="L1708" s="230" t="str">
        <f t="shared" si="213"/>
        <v>.</v>
      </c>
      <c r="M1708" s="231" t="str">
        <f t="shared" si="214"/>
        <v>.</v>
      </c>
      <c r="N1708" s="231" t="str">
        <f t="shared" si="215"/>
        <v>.</v>
      </c>
      <c r="O1708" s="231" t="str">
        <f t="shared" si="216"/>
        <v>.</v>
      </c>
      <c r="P1708" s="232" t="str">
        <f t="shared" si="218"/>
        <v>.</v>
      </c>
      <c r="Q1708" s="233" t="str">
        <f t="shared" si="219"/>
        <v>.</v>
      </c>
      <c r="R1708" s="140"/>
      <c r="S1708" s="140"/>
      <c r="T1708" s="140"/>
      <c r="U1708" s="140"/>
      <c r="V1708" s="140"/>
      <c r="W1708" s="140"/>
      <c r="X1708" s="140"/>
      <c r="Y1708" s="140"/>
      <c r="Z1708" s="140"/>
      <c r="AA1708" s="140"/>
      <c r="AB1708" s="140"/>
      <c r="AC1708" s="140"/>
      <c r="AD1708" s="140"/>
      <c r="AE1708" s="140"/>
      <c r="AF1708" s="140"/>
      <c r="AG1708" s="140"/>
      <c r="AH1708" s="140"/>
      <c r="AI1708" s="140"/>
      <c r="AJ1708" s="140"/>
      <c r="AK1708" s="140"/>
      <c r="AL1708" s="140"/>
      <c r="AM1708" s="140"/>
      <c r="AN1708" s="140"/>
      <c r="AO1708" s="140"/>
      <c r="AP1708" s="140"/>
      <c r="AQ1708" s="140"/>
      <c r="AR1708" s="140"/>
      <c r="AS1708" s="140"/>
      <c r="AT1708" s="140"/>
      <c r="AU1708" s="140"/>
      <c r="AV1708" s="140"/>
      <c r="AW1708" s="140"/>
      <c r="AX1708" s="140"/>
      <c r="AY1708" s="140"/>
      <c r="AZ1708" s="140"/>
      <c r="BA1708" s="140"/>
      <c r="BB1708" s="140"/>
      <c r="BC1708" s="140"/>
      <c r="BD1708" s="140"/>
      <c r="BE1708" s="140"/>
    </row>
    <row r="1709" spans="1:57" outlineLevel="1" x14ac:dyDescent="0.2">
      <c r="A1709" s="234">
        <f>'Faults data'!A1709</f>
        <v>1692</v>
      </c>
      <c r="B1709" s="320">
        <f>'Faults data'!B1709</f>
        <v>0</v>
      </c>
      <c r="C1709" s="223">
        <f>IFERROR(MATCH('Faults data'!F1709,Lists!$C$11:$C$14,0),0)</f>
        <v>0</v>
      </c>
      <c r="D1709" s="216">
        <f>VALUE('Faults data'!I1709)</f>
        <v>0</v>
      </c>
      <c r="E1709" s="224">
        <f t="shared" si="217"/>
        <v>0</v>
      </c>
      <c r="F1709" s="224">
        <f>'Faults data'!M1709</f>
        <v>0</v>
      </c>
      <c r="G1709" s="224" t="str">
        <f>IF('Faults data'!N1709=$G$17,$G$17,".")</f>
        <v>.</v>
      </c>
      <c r="H1709" s="224" t="str">
        <f>IF(ISNUMBER('Faults data'!L1709),'Faults data'!L1709,".")</f>
        <v>.</v>
      </c>
      <c r="I1709" s="224">
        <f>IF('Faults data'!S1709=Lists!$F$11,0,1)</f>
        <v>1</v>
      </c>
      <c r="J1709" s="240" t="str">
        <f t="shared" si="212"/>
        <v>.</v>
      </c>
      <c r="K1709" s="241"/>
      <c r="L1709" s="230" t="str">
        <f t="shared" si="213"/>
        <v>.</v>
      </c>
      <c r="M1709" s="231" t="str">
        <f t="shared" si="214"/>
        <v>.</v>
      </c>
      <c r="N1709" s="231" t="str">
        <f t="shared" si="215"/>
        <v>.</v>
      </c>
      <c r="O1709" s="231" t="str">
        <f t="shared" si="216"/>
        <v>.</v>
      </c>
      <c r="P1709" s="232" t="str">
        <f t="shared" si="218"/>
        <v>.</v>
      </c>
      <c r="Q1709" s="233" t="str">
        <f t="shared" si="219"/>
        <v>.</v>
      </c>
      <c r="R1709" s="140"/>
      <c r="S1709" s="140"/>
      <c r="T1709" s="140"/>
      <c r="U1709" s="140"/>
      <c r="V1709" s="140"/>
      <c r="W1709" s="140"/>
      <c r="X1709" s="140"/>
      <c r="Y1709" s="140"/>
      <c r="Z1709" s="140"/>
      <c r="AA1709" s="140"/>
      <c r="AB1709" s="140"/>
      <c r="AC1709" s="140"/>
      <c r="AD1709" s="140"/>
      <c r="AE1709" s="140"/>
      <c r="AF1709" s="140"/>
      <c r="AG1709" s="140"/>
      <c r="AH1709" s="140"/>
      <c r="AI1709" s="140"/>
      <c r="AJ1709" s="140"/>
      <c r="AK1709" s="140"/>
      <c r="AL1709" s="140"/>
      <c r="AM1709" s="140"/>
      <c r="AN1709" s="140"/>
      <c r="AO1709" s="140"/>
      <c r="AP1709" s="140"/>
      <c r="AQ1709" s="140"/>
      <c r="AR1709" s="140"/>
      <c r="AS1709" s="140"/>
      <c r="AT1709" s="140"/>
      <c r="AU1709" s="140"/>
      <c r="AV1709" s="140"/>
      <c r="AW1709" s="140"/>
      <c r="AX1709" s="140"/>
      <c r="AY1709" s="140"/>
      <c r="AZ1709" s="140"/>
      <c r="BA1709" s="140"/>
      <c r="BB1709" s="140"/>
      <c r="BC1709" s="140"/>
      <c r="BD1709" s="140"/>
      <c r="BE1709" s="140"/>
    </row>
    <row r="1710" spans="1:57" outlineLevel="1" x14ac:dyDescent="0.2">
      <c r="A1710" s="234">
        <f>'Faults data'!A1710</f>
        <v>1693</v>
      </c>
      <c r="B1710" s="320">
        <f>'Faults data'!B1710</f>
        <v>0</v>
      </c>
      <c r="C1710" s="223">
        <f>IFERROR(MATCH('Faults data'!F1710,Lists!$C$11:$C$14,0),0)</f>
        <v>0</v>
      </c>
      <c r="D1710" s="216">
        <f>VALUE('Faults data'!I1710)</f>
        <v>0</v>
      </c>
      <c r="E1710" s="224">
        <f t="shared" si="217"/>
        <v>0</v>
      </c>
      <c r="F1710" s="224">
        <f>'Faults data'!M1710</f>
        <v>0</v>
      </c>
      <c r="G1710" s="224" t="str">
        <f>IF('Faults data'!N1710=$G$17,$G$17,".")</f>
        <v>.</v>
      </c>
      <c r="H1710" s="224" t="str">
        <f>IF(ISNUMBER('Faults data'!L1710),'Faults data'!L1710,".")</f>
        <v>.</v>
      </c>
      <c r="I1710" s="224">
        <f>IF('Faults data'!S1710=Lists!$F$11,0,1)</f>
        <v>1</v>
      </c>
      <c r="J1710" s="240" t="str">
        <f t="shared" si="212"/>
        <v>.</v>
      </c>
      <c r="K1710" s="241"/>
      <c r="L1710" s="230" t="str">
        <f t="shared" si="213"/>
        <v>.</v>
      </c>
      <c r="M1710" s="231" t="str">
        <f t="shared" si="214"/>
        <v>.</v>
      </c>
      <c r="N1710" s="231" t="str">
        <f t="shared" si="215"/>
        <v>.</v>
      </c>
      <c r="O1710" s="231" t="str">
        <f t="shared" si="216"/>
        <v>.</v>
      </c>
      <c r="P1710" s="232" t="str">
        <f t="shared" si="218"/>
        <v>.</v>
      </c>
      <c r="Q1710" s="233" t="str">
        <f t="shared" si="219"/>
        <v>.</v>
      </c>
      <c r="R1710" s="140"/>
      <c r="S1710" s="140"/>
      <c r="T1710" s="140"/>
      <c r="U1710" s="140"/>
      <c r="V1710" s="140"/>
      <c r="W1710" s="140"/>
      <c r="X1710" s="140"/>
      <c r="Y1710" s="140"/>
      <c r="Z1710" s="140"/>
      <c r="AA1710" s="140"/>
      <c r="AB1710" s="140"/>
      <c r="AC1710" s="140"/>
      <c r="AD1710" s="140"/>
      <c r="AE1710" s="140"/>
      <c r="AF1710" s="140"/>
      <c r="AG1710" s="140"/>
      <c r="AH1710" s="140"/>
      <c r="AI1710" s="140"/>
      <c r="AJ1710" s="140"/>
      <c r="AK1710" s="140"/>
      <c r="AL1710" s="140"/>
      <c r="AM1710" s="140"/>
      <c r="AN1710" s="140"/>
      <c r="AO1710" s="140"/>
      <c r="AP1710" s="140"/>
      <c r="AQ1710" s="140"/>
      <c r="AR1710" s="140"/>
      <c r="AS1710" s="140"/>
      <c r="AT1710" s="140"/>
      <c r="AU1710" s="140"/>
      <c r="AV1710" s="140"/>
      <c r="AW1710" s="140"/>
      <c r="AX1710" s="140"/>
      <c r="AY1710" s="140"/>
      <c r="AZ1710" s="140"/>
      <c r="BA1710" s="140"/>
      <c r="BB1710" s="140"/>
      <c r="BC1710" s="140"/>
      <c r="BD1710" s="140"/>
      <c r="BE1710" s="140"/>
    </row>
    <row r="1711" spans="1:57" outlineLevel="1" x14ac:dyDescent="0.2">
      <c r="A1711" s="234">
        <f>'Faults data'!A1711</f>
        <v>1694</v>
      </c>
      <c r="B1711" s="320">
        <f>'Faults data'!B1711</f>
        <v>0</v>
      </c>
      <c r="C1711" s="223">
        <f>IFERROR(MATCH('Faults data'!F1711,Lists!$C$11:$C$14,0),0)</f>
        <v>0</v>
      </c>
      <c r="D1711" s="216">
        <f>VALUE('Faults data'!I1711)</f>
        <v>0</v>
      </c>
      <c r="E1711" s="224">
        <f t="shared" si="217"/>
        <v>0</v>
      </c>
      <c r="F1711" s="224">
        <f>'Faults data'!M1711</f>
        <v>0</v>
      </c>
      <c r="G1711" s="224" t="str">
        <f>IF('Faults data'!N1711=$G$17,$G$17,".")</f>
        <v>.</v>
      </c>
      <c r="H1711" s="224" t="str">
        <f>IF(ISNUMBER('Faults data'!L1711),'Faults data'!L1711,".")</f>
        <v>.</v>
      </c>
      <c r="I1711" s="224">
        <f>IF('Faults data'!S1711=Lists!$F$11,0,1)</f>
        <v>1</v>
      </c>
      <c r="J1711" s="240" t="str">
        <f t="shared" si="212"/>
        <v>.</v>
      </c>
      <c r="K1711" s="241"/>
      <c r="L1711" s="230" t="str">
        <f t="shared" si="213"/>
        <v>.</v>
      </c>
      <c r="M1711" s="231" t="str">
        <f t="shared" si="214"/>
        <v>.</v>
      </c>
      <c r="N1711" s="231" t="str">
        <f t="shared" si="215"/>
        <v>.</v>
      </c>
      <c r="O1711" s="231" t="str">
        <f t="shared" si="216"/>
        <v>.</v>
      </c>
      <c r="P1711" s="232" t="str">
        <f t="shared" si="218"/>
        <v>.</v>
      </c>
      <c r="Q1711" s="233" t="str">
        <f t="shared" si="219"/>
        <v>.</v>
      </c>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row>
    <row r="1712" spans="1:57" outlineLevel="1" x14ac:dyDescent="0.2">
      <c r="A1712" s="234">
        <f>'Faults data'!A1712</f>
        <v>1695</v>
      </c>
      <c r="B1712" s="320">
        <f>'Faults data'!B1712</f>
        <v>0</v>
      </c>
      <c r="C1712" s="223">
        <f>IFERROR(MATCH('Faults data'!F1712,Lists!$C$11:$C$14,0),0)</f>
        <v>0</v>
      </c>
      <c r="D1712" s="216">
        <f>VALUE('Faults data'!I1712)</f>
        <v>0</v>
      </c>
      <c r="E1712" s="224">
        <f t="shared" si="217"/>
        <v>0</v>
      </c>
      <c r="F1712" s="224">
        <f>'Faults data'!M1712</f>
        <v>0</v>
      </c>
      <c r="G1712" s="224" t="str">
        <f>IF('Faults data'!N1712=$G$17,$G$17,".")</f>
        <v>.</v>
      </c>
      <c r="H1712" s="224" t="str">
        <f>IF(ISNUMBER('Faults data'!L1712),'Faults data'!L1712,".")</f>
        <v>.</v>
      </c>
      <c r="I1712" s="224">
        <f>IF('Faults data'!S1712=Lists!$F$11,0,1)</f>
        <v>1</v>
      </c>
      <c r="J1712" s="240" t="str">
        <f t="shared" si="212"/>
        <v>.</v>
      </c>
      <c r="K1712" s="241"/>
      <c r="L1712" s="230" t="str">
        <f t="shared" si="213"/>
        <v>.</v>
      </c>
      <c r="M1712" s="231" t="str">
        <f t="shared" si="214"/>
        <v>.</v>
      </c>
      <c r="N1712" s="231" t="str">
        <f t="shared" si="215"/>
        <v>.</v>
      </c>
      <c r="O1712" s="231" t="str">
        <f t="shared" si="216"/>
        <v>.</v>
      </c>
      <c r="P1712" s="232" t="str">
        <f t="shared" si="218"/>
        <v>.</v>
      </c>
      <c r="Q1712" s="233" t="str">
        <f t="shared" si="219"/>
        <v>.</v>
      </c>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row>
    <row r="1713" spans="1:57" outlineLevel="1" x14ac:dyDescent="0.2">
      <c r="A1713" s="234">
        <f>'Faults data'!A1713</f>
        <v>1696</v>
      </c>
      <c r="B1713" s="320">
        <f>'Faults data'!B1713</f>
        <v>0</v>
      </c>
      <c r="C1713" s="223">
        <f>IFERROR(MATCH('Faults data'!F1713,Lists!$C$11:$C$14,0),0)</f>
        <v>0</v>
      </c>
      <c r="D1713" s="216">
        <f>VALUE('Faults data'!I1713)</f>
        <v>0</v>
      </c>
      <c r="E1713" s="224">
        <f t="shared" si="217"/>
        <v>0</v>
      </c>
      <c r="F1713" s="224">
        <f>'Faults data'!M1713</f>
        <v>0</v>
      </c>
      <c r="G1713" s="224" t="str">
        <f>IF('Faults data'!N1713=$G$17,$G$17,".")</f>
        <v>.</v>
      </c>
      <c r="H1713" s="224" t="str">
        <f>IF(ISNUMBER('Faults data'!L1713),'Faults data'!L1713,".")</f>
        <v>.</v>
      </c>
      <c r="I1713" s="224">
        <f>IF('Faults data'!S1713=Lists!$F$11,0,1)</f>
        <v>1</v>
      </c>
      <c r="J1713" s="240" t="str">
        <f t="shared" si="212"/>
        <v>.</v>
      </c>
      <c r="K1713" s="241"/>
      <c r="L1713" s="230" t="str">
        <f t="shared" si="213"/>
        <v>.</v>
      </c>
      <c r="M1713" s="231" t="str">
        <f t="shared" si="214"/>
        <v>.</v>
      </c>
      <c r="N1713" s="231" t="str">
        <f t="shared" si="215"/>
        <v>.</v>
      </c>
      <c r="O1713" s="231" t="str">
        <f t="shared" si="216"/>
        <v>.</v>
      </c>
      <c r="P1713" s="232" t="str">
        <f t="shared" si="218"/>
        <v>.</v>
      </c>
      <c r="Q1713" s="233" t="str">
        <f t="shared" si="219"/>
        <v>.</v>
      </c>
      <c r="R1713" s="140"/>
      <c r="S1713" s="140"/>
      <c r="T1713" s="140"/>
      <c r="U1713" s="140"/>
      <c r="V1713" s="140"/>
      <c r="W1713" s="140"/>
      <c r="X1713" s="140"/>
      <c r="Y1713" s="140"/>
      <c r="Z1713" s="140"/>
      <c r="AA1713" s="140"/>
      <c r="AB1713" s="140"/>
      <c r="AC1713" s="140"/>
      <c r="AD1713" s="140"/>
      <c r="AE1713" s="140"/>
      <c r="AF1713" s="140"/>
      <c r="AG1713" s="140"/>
      <c r="AH1713" s="140"/>
      <c r="AI1713" s="140"/>
      <c r="AJ1713" s="140"/>
      <c r="AK1713" s="140"/>
      <c r="AL1713" s="140"/>
      <c r="AM1713" s="140"/>
      <c r="AN1713" s="140"/>
      <c r="AO1713" s="140"/>
      <c r="AP1713" s="140"/>
      <c r="AQ1713" s="140"/>
      <c r="AR1713" s="140"/>
      <c r="AS1713" s="140"/>
      <c r="AT1713" s="140"/>
      <c r="AU1713" s="140"/>
      <c r="AV1713" s="140"/>
      <c r="AW1713" s="140"/>
      <c r="AX1713" s="140"/>
      <c r="AY1713" s="140"/>
      <c r="AZ1713" s="140"/>
      <c r="BA1713" s="140"/>
      <c r="BB1713" s="140"/>
      <c r="BC1713" s="140"/>
      <c r="BD1713" s="140"/>
      <c r="BE1713" s="140"/>
    </row>
    <row r="1714" spans="1:57" outlineLevel="1" x14ac:dyDescent="0.2">
      <c r="A1714" s="234">
        <f>'Faults data'!A1714</f>
        <v>1697</v>
      </c>
      <c r="B1714" s="320">
        <f>'Faults data'!B1714</f>
        <v>0</v>
      </c>
      <c r="C1714" s="223">
        <f>IFERROR(MATCH('Faults data'!F1714,Lists!$C$11:$C$14,0),0)</f>
        <v>0</v>
      </c>
      <c r="D1714" s="216">
        <f>VALUE('Faults data'!I1714)</f>
        <v>0</v>
      </c>
      <c r="E1714" s="224">
        <f t="shared" si="217"/>
        <v>0</v>
      </c>
      <c r="F1714" s="224">
        <f>'Faults data'!M1714</f>
        <v>0</v>
      </c>
      <c r="G1714" s="224" t="str">
        <f>IF('Faults data'!N1714=$G$17,$G$17,".")</f>
        <v>.</v>
      </c>
      <c r="H1714" s="224" t="str">
        <f>IF(ISNUMBER('Faults data'!L1714),'Faults data'!L1714,".")</f>
        <v>.</v>
      </c>
      <c r="I1714" s="224">
        <f>IF('Faults data'!S1714=Lists!$F$11,0,1)</f>
        <v>1</v>
      </c>
      <c r="J1714" s="240" t="str">
        <f t="shared" si="212"/>
        <v>.</v>
      </c>
      <c r="K1714" s="241"/>
      <c r="L1714" s="230" t="str">
        <f t="shared" si="213"/>
        <v>.</v>
      </c>
      <c r="M1714" s="231" t="str">
        <f t="shared" si="214"/>
        <v>.</v>
      </c>
      <c r="N1714" s="231" t="str">
        <f t="shared" si="215"/>
        <v>.</v>
      </c>
      <c r="O1714" s="231" t="str">
        <f t="shared" si="216"/>
        <v>.</v>
      </c>
      <c r="P1714" s="232" t="str">
        <f t="shared" si="218"/>
        <v>.</v>
      </c>
      <c r="Q1714" s="233" t="str">
        <f t="shared" si="219"/>
        <v>.</v>
      </c>
      <c r="R1714" s="140"/>
      <c r="S1714" s="140"/>
      <c r="T1714" s="140"/>
      <c r="U1714" s="140"/>
      <c r="V1714" s="140"/>
      <c r="W1714" s="140"/>
      <c r="X1714" s="140"/>
      <c r="Y1714" s="140"/>
      <c r="Z1714" s="140"/>
      <c r="AA1714" s="140"/>
      <c r="AB1714" s="140"/>
      <c r="AC1714" s="140"/>
      <c r="AD1714" s="140"/>
      <c r="AE1714" s="140"/>
      <c r="AF1714" s="140"/>
      <c r="AG1714" s="140"/>
      <c r="AH1714" s="140"/>
      <c r="AI1714" s="140"/>
      <c r="AJ1714" s="140"/>
      <c r="AK1714" s="140"/>
      <c r="AL1714" s="140"/>
      <c r="AM1714" s="140"/>
      <c r="AN1714" s="140"/>
      <c r="AO1714" s="140"/>
      <c r="AP1714" s="140"/>
      <c r="AQ1714" s="140"/>
      <c r="AR1714" s="140"/>
      <c r="AS1714" s="140"/>
      <c r="AT1714" s="140"/>
      <c r="AU1714" s="140"/>
      <c r="AV1714" s="140"/>
      <c r="AW1714" s="140"/>
      <c r="AX1714" s="140"/>
      <c r="AY1714" s="140"/>
      <c r="AZ1714" s="140"/>
      <c r="BA1714" s="140"/>
      <c r="BB1714" s="140"/>
      <c r="BC1714" s="140"/>
      <c r="BD1714" s="140"/>
      <c r="BE1714" s="140"/>
    </row>
    <row r="1715" spans="1:57" outlineLevel="1" x14ac:dyDescent="0.2">
      <c r="A1715" s="234">
        <f>'Faults data'!A1715</f>
        <v>1698</v>
      </c>
      <c r="B1715" s="320">
        <f>'Faults data'!B1715</f>
        <v>0</v>
      </c>
      <c r="C1715" s="223">
        <f>IFERROR(MATCH('Faults data'!F1715,Lists!$C$11:$C$14,0),0)</f>
        <v>0</v>
      </c>
      <c r="D1715" s="216">
        <f>VALUE('Faults data'!I1715)</f>
        <v>0</v>
      </c>
      <c r="E1715" s="224">
        <f t="shared" si="217"/>
        <v>0</v>
      </c>
      <c r="F1715" s="224">
        <f>'Faults data'!M1715</f>
        <v>0</v>
      </c>
      <c r="G1715" s="224" t="str">
        <f>IF('Faults data'!N1715=$G$17,$G$17,".")</f>
        <v>.</v>
      </c>
      <c r="H1715" s="224" t="str">
        <f>IF(ISNUMBER('Faults data'!L1715),'Faults data'!L1715,".")</f>
        <v>.</v>
      </c>
      <c r="I1715" s="224">
        <f>IF('Faults data'!S1715=Lists!$F$11,0,1)</f>
        <v>1</v>
      </c>
      <c r="J1715" s="240" t="str">
        <f t="shared" si="212"/>
        <v>.</v>
      </c>
      <c r="K1715" s="241"/>
      <c r="L1715" s="230" t="str">
        <f t="shared" si="213"/>
        <v>.</v>
      </c>
      <c r="M1715" s="231" t="str">
        <f t="shared" si="214"/>
        <v>.</v>
      </c>
      <c r="N1715" s="231" t="str">
        <f t="shared" si="215"/>
        <v>.</v>
      </c>
      <c r="O1715" s="231" t="str">
        <f t="shared" si="216"/>
        <v>.</v>
      </c>
      <c r="P1715" s="232" t="str">
        <f t="shared" si="218"/>
        <v>.</v>
      </c>
      <c r="Q1715" s="233" t="str">
        <f t="shared" si="219"/>
        <v>.</v>
      </c>
      <c r="R1715" s="140"/>
      <c r="S1715" s="140"/>
      <c r="T1715" s="140"/>
      <c r="U1715" s="140"/>
      <c r="V1715" s="140"/>
      <c r="W1715" s="140"/>
      <c r="X1715" s="140"/>
      <c r="Y1715" s="140"/>
      <c r="Z1715" s="140"/>
      <c r="AA1715" s="140"/>
      <c r="AB1715" s="140"/>
      <c r="AC1715" s="140"/>
      <c r="AD1715" s="140"/>
      <c r="AE1715" s="140"/>
      <c r="AF1715" s="140"/>
      <c r="AG1715" s="140"/>
      <c r="AH1715" s="140"/>
      <c r="AI1715" s="140"/>
      <c r="AJ1715" s="140"/>
      <c r="AK1715" s="140"/>
      <c r="AL1715" s="140"/>
      <c r="AM1715" s="140"/>
      <c r="AN1715" s="140"/>
      <c r="AO1715" s="140"/>
      <c r="AP1715" s="140"/>
      <c r="AQ1715" s="140"/>
      <c r="AR1715" s="140"/>
      <c r="AS1715" s="140"/>
      <c r="AT1715" s="140"/>
      <c r="AU1715" s="140"/>
      <c r="AV1715" s="140"/>
      <c r="AW1715" s="140"/>
      <c r="AX1715" s="140"/>
      <c r="AY1715" s="140"/>
      <c r="AZ1715" s="140"/>
      <c r="BA1715" s="140"/>
      <c r="BB1715" s="140"/>
      <c r="BC1715" s="140"/>
      <c r="BD1715" s="140"/>
      <c r="BE1715" s="140"/>
    </row>
    <row r="1716" spans="1:57" outlineLevel="1" x14ac:dyDescent="0.2">
      <c r="A1716" s="234">
        <f>'Faults data'!A1716</f>
        <v>1699</v>
      </c>
      <c r="B1716" s="320">
        <f>'Faults data'!B1716</f>
        <v>0</v>
      </c>
      <c r="C1716" s="223">
        <f>IFERROR(MATCH('Faults data'!F1716,Lists!$C$11:$C$14,0),0)</f>
        <v>0</v>
      </c>
      <c r="D1716" s="216">
        <f>VALUE('Faults data'!I1716)</f>
        <v>0</v>
      </c>
      <c r="E1716" s="224">
        <f t="shared" si="217"/>
        <v>0</v>
      </c>
      <c r="F1716" s="224">
        <f>'Faults data'!M1716</f>
        <v>0</v>
      </c>
      <c r="G1716" s="224" t="str">
        <f>IF('Faults data'!N1716=$G$17,$G$17,".")</f>
        <v>.</v>
      </c>
      <c r="H1716" s="224" t="str">
        <f>IF(ISNUMBER('Faults data'!L1716),'Faults data'!L1716,".")</f>
        <v>.</v>
      </c>
      <c r="I1716" s="224">
        <f>IF('Faults data'!S1716=Lists!$F$11,0,1)</f>
        <v>1</v>
      </c>
      <c r="J1716" s="240" t="str">
        <f t="shared" si="212"/>
        <v>.</v>
      </c>
      <c r="K1716" s="241"/>
      <c r="L1716" s="230" t="str">
        <f t="shared" si="213"/>
        <v>.</v>
      </c>
      <c r="M1716" s="231" t="str">
        <f t="shared" si="214"/>
        <v>.</v>
      </c>
      <c r="N1716" s="231" t="str">
        <f t="shared" si="215"/>
        <v>.</v>
      </c>
      <c r="O1716" s="231" t="str">
        <f t="shared" si="216"/>
        <v>.</v>
      </c>
      <c r="P1716" s="232" t="str">
        <f t="shared" si="218"/>
        <v>.</v>
      </c>
      <c r="Q1716" s="233" t="str">
        <f t="shared" si="219"/>
        <v>.</v>
      </c>
      <c r="R1716" s="140"/>
      <c r="S1716" s="140"/>
      <c r="T1716" s="140"/>
      <c r="U1716" s="140"/>
      <c r="V1716" s="140"/>
      <c r="W1716" s="140"/>
      <c r="X1716" s="140"/>
      <c r="Y1716" s="140"/>
      <c r="Z1716" s="140"/>
      <c r="AA1716" s="140"/>
      <c r="AB1716" s="140"/>
      <c r="AC1716" s="140"/>
      <c r="AD1716" s="140"/>
      <c r="AE1716" s="140"/>
      <c r="AF1716" s="140"/>
      <c r="AG1716" s="140"/>
      <c r="AH1716" s="140"/>
      <c r="AI1716" s="140"/>
      <c r="AJ1716" s="140"/>
      <c r="AK1716" s="140"/>
      <c r="AL1716" s="140"/>
      <c r="AM1716" s="140"/>
      <c r="AN1716" s="140"/>
      <c r="AO1716" s="140"/>
      <c r="AP1716" s="140"/>
      <c r="AQ1716" s="140"/>
      <c r="AR1716" s="140"/>
      <c r="AS1716" s="140"/>
      <c r="AT1716" s="140"/>
      <c r="AU1716" s="140"/>
      <c r="AV1716" s="140"/>
      <c r="AW1716" s="140"/>
      <c r="AX1716" s="140"/>
      <c r="AY1716" s="140"/>
      <c r="AZ1716" s="140"/>
      <c r="BA1716" s="140"/>
      <c r="BB1716" s="140"/>
      <c r="BC1716" s="140"/>
      <c r="BD1716" s="140"/>
      <c r="BE1716" s="140"/>
    </row>
    <row r="1717" spans="1:57" outlineLevel="1" x14ac:dyDescent="0.2">
      <c r="A1717" s="234">
        <f>'Faults data'!A1717</f>
        <v>1700</v>
      </c>
      <c r="B1717" s="320">
        <f>'Faults data'!B1717</f>
        <v>0</v>
      </c>
      <c r="C1717" s="223">
        <f>IFERROR(MATCH('Faults data'!F1717,Lists!$C$11:$C$14,0),0)</f>
        <v>0</v>
      </c>
      <c r="D1717" s="216">
        <f>VALUE('Faults data'!I1717)</f>
        <v>0</v>
      </c>
      <c r="E1717" s="224">
        <f t="shared" si="217"/>
        <v>0</v>
      </c>
      <c r="F1717" s="224">
        <f>'Faults data'!M1717</f>
        <v>0</v>
      </c>
      <c r="G1717" s="224" t="str">
        <f>IF('Faults data'!N1717=$G$17,$G$17,".")</f>
        <v>.</v>
      </c>
      <c r="H1717" s="224" t="str">
        <f>IF(ISNUMBER('Faults data'!L1717),'Faults data'!L1717,".")</f>
        <v>.</v>
      </c>
      <c r="I1717" s="224">
        <f>IF('Faults data'!S1717=Lists!$F$11,0,1)</f>
        <v>1</v>
      </c>
      <c r="J1717" s="240" t="str">
        <f t="shared" si="212"/>
        <v>.</v>
      </c>
      <c r="K1717" s="241"/>
      <c r="L1717" s="230" t="str">
        <f t="shared" si="213"/>
        <v>.</v>
      </c>
      <c r="M1717" s="231" t="str">
        <f t="shared" si="214"/>
        <v>.</v>
      </c>
      <c r="N1717" s="231" t="str">
        <f t="shared" si="215"/>
        <v>.</v>
      </c>
      <c r="O1717" s="231" t="str">
        <f t="shared" si="216"/>
        <v>.</v>
      </c>
      <c r="P1717" s="232" t="str">
        <f t="shared" si="218"/>
        <v>.</v>
      </c>
      <c r="Q1717" s="233" t="str">
        <f t="shared" si="219"/>
        <v>.</v>
      </c>
      <c r="R1717" s="140"/>
      <c r="S1717" s="140"/>
      <c r="T1717" s="140"/>
      <c r="U1717" s="140"/>
      <c r="V1717" s="140"/>
      <c r="W1717" s="140"/>
      <c r="X1717" s="140"/>
      <c r="Y1717" s="140"/>
      <c r="Z1717" s="140"/>
      <c r="AA1717" s="140"/>
      <c r="AB1717" s="140"/>
      <c r="AC1717" s="140"/>
      <c r="AD1717" s="140"/>
      <c r="AE1717" s="140"/>
      <c r="AF1717" s="140"/>
      <c r="AG1717" s="140"/>
      <c r="AH1717" s="140"/>
      <c r="AI1717" s="140"/>
      <c r="AJ1717" s="140"/>
      <c r="AK1717" s="140"/>
      <c r="AL1717" s="140"/>
      <c r="AM1717" s="140"/>
      <c r="AN1717" s="140"/>
      <c r="AO1717" s="140"/>
      <c r="AP1717" s="140"/>
      <c r="AQ1717" s="140"/>
      <c r="AR1717" s="140"/>
      <c r="AS1717" s="140"/>
      <c r="AT1717" s="140"/>
      <c r="AU1717" s="140"/>
      <c r="AV1717" s="140"/>
      <c r="AW1717" s="140"/>
      <c r="AX1717" s="140"/>
      <c r="AY1717" s="140"/>
      <c r="AZ1717" s="140"/>
      <c r="BA1717" s="140"/>
      <c r="BB1717" s="140"/>
      <c r="BC1717" s="140"/>
      <c r="BD1717" s="140"/>
      <c r="BE1717" s="140"/>
    </row>
    <row r="1718" spans="1:57" outlineLevel="1" x14ac:dyDescent="0.2">
      <c r="A1718" s="234">
        <f>'Faults data'!A1718</f>
        <v>1701</v>
      </c>
      <c r="B1718" s="320">
        <f>'Faults data'!B1718</f>
        <v>0</v>
      </c>
      <c r="C1718" s="223">
        <f>IFERROR(MATCH('Faults data'!F1718,Lists!$C$11:$C$14,0),0)</f>
        <v>0</v>
      </c>
      <c r="D1718" s="216">
        <f>VALUE('Faults data'!I1718)</f>
        <v>0</v>
      </c>
      <c r="E1718" s="224">
        <f t="shared" si="217"/>
        <v>0</v>
      </c>
      <c r="F1718" s="224">
        <f>'Faults data'!M1718</f>
        <v>0</v>
      </c>
      <c r="G1718" s="224" t="str">
        <f>IF('Faults data'!N1718=$G$17,$G$17,".")</f>
        <v>.</v>
      </c>
      <c r="H1718" s="224" t="str">
        <f>IF(ISNUMBER('Faults data'!L1718),'Faults data'!L1718,".")</f>
        <v>.</v>
      </c>
      <c r="I1718" s="224">
        <f>IF('Faults data'!S1718=Lists!$F$11,0,1)</f>
        <v>1</v>
      </c>
      <c r="J1718" s="240" t="str">
        <f t="shared" si="212"/>
        <v>.</v>
      </c>
      <c r="K1718" s="241"/>
      <c r="L1718" s="230" t="str">
        <f t="shared" si="213"/>
        <v>.</v>
      </c>
      <c r="M1718" s="231" t="str">
        <f t="shared" si="214"/>
        <v>.</v>
      </c>
      <c r="N1718" s="231" t="str">
        <f t="shared" si="215"/>
        <v>.</v>
      </c>
      <c r="O1718" s="231" t="str">
        <f t="shared" si="216"/>
        <v>.</v>
      </c>
      <c r="P1718" s="232" t="str">
        <f t="shared" si="218"/>
        <v>.</v>
      </c>
      <c r="Q1718" s="233" t="str">
        <f t="shared" si="219"/>
        <v>.</v>
      </c>
      <c r="R1718" s="140"/>
      <c r="S1718" s="140"/>
      <c r="T1718" s="140"/>
      <c r="U1718" s="140"/>
      <c r="V1718" s="140"/>
      <c r="W1718" s="140"/>
      <c r="X1718" s="140"/>
      <c r="Y1718" s="140"/>
      <c r="Z1718" s="140"/>
      <c r="AA1718" s="140"/>
      <c r="AB1718" s="140"/>
      <c r="AC1718" s="140"/>
      <c r="AD1718" s="140"/>
      <c r="AE1718" s="140"/>
      <c r="AF1718" s="140"/>
      <c r="AG1718" s="140"/>
      <c r="AH1718" s="140"/>
      <c r="AI1718" s="140"/>
      <c r="AJ1718" s="140"/>
      <c r="AK1718" s="140"/>
      <c r="AL1718" s="140"/>
      <c r="AM1718" s="140"/>
      <c r="AN1718" s="140"/>
      <c r="AO1718" s="140"/>
      <c r="AP1718" s="140"/>
      <c r="AQ1718" s="140"/>
      <c r="AR1718" s="140"/>
      <c r="AS1718" s="140"/>
      <c r="AT1718" s="140"/>
      <c r="AU1718" s="140"/>
      <c r="AV1718" s="140"/>
      <c r="AW1718" s="140"/>
      <c r="AX1718" s="140"/>
      <c r="AY1718" s="140"/>
      <c r="AZ1718" s="140"/>
      <c r="BA1718" s="140"/>
      <c r="BB1718" s="140"/>
      <c r="BC1718" s="140"/>
      <c r="BD1718" s="140"/>
      <c r="BE1718" s="140"/>
    </row>
    <row r="1719" spans="1:57" outlineLevel="1" x14ac:dyDescent="0.2">
      <c r="A1719" s="234">
        <f>'Faults data'!A1719</f>
        <v>1702</v>
      </c>
      <c r="B1719" s="320">
        <f>'Faults data'!B1719</f>
        <v>0</v>
      </c>
      <c r="C1719" s="223">
        <f>IFERROR(MATCH('Faults data'!F1719,Lists!$C$11:$C$14,0),0)</f>
        <v>0</v>
      </c>
      <c r="D1719" s="216">
        <f>VALUE('Faults data'!I1719)</f>
        <v>0</v>
      </c>
      <c r="E1719" s="224">
        <f t="shared" si="217"/>
        <v>0</v>
      </c>
      <c r="F1719" s="224">
        <f>'Faults data'!M1719</f>
        <v>0</v>
      </c>
      <c r="G1719" s="224" t="str">
        <f>IF('Faults data'!N1719=$G$17,$G$17,".")</f>
        <v>.</v>
      </c>
      <c r="H1719" s="224" t="str">
        <f>IF(ISNUMBER('Faults data'!L1719),'Faults data'!L1719,".")</f>
        <v>.</v>
      </c>
      <c r="I1719" s="224">
        <f>IF('Faults data'!S1719=Lists!$F$11,0,1)</f>
        <v>1</v>
      </c>
      <c r="J1719" s="240" t="str">
        <f t="shared" si="212"/>
        <v>.</v>
      </c>
      <c r="K1719" s="241"/>
      <c r="L1719" s="230" t="str">
        <f t="shared" si="213"/>
        <v>.</v>
      </c>
      <c r="M1719" s="231" t="str">
        <f t="shared" si="214"/>
        <v>.</v>
      </c>
      <c r="N1719" s="231" t="str">
        <f t="shared" si="215"/>
        <v>.</v>
      </c>
      <c r="O1719" s="231" t="str">
        <f t="shared" si="216"/>
        <v>.</v>
      </c>
      <c r="P1719" s="232" t="str">
        <f t="shared" si="218"/>
        <v>.</v>
      </c>
      <c r="Q1719" s="233" t="str">
        <f t="shared" si="219"/>
        <v>.</v>
      </c>
      <c r="R1719" s="140"/>
      <c r="S1719" s="140"/>
      <c r="T1719" s="140"/>
      <c r="U1719" s="140"/>
      <c r="V1719" s="140"/>
      <c r="W1719" s="140"/>
      <c r="X1719" s="140"/>
      <c r="Y1719" s="140"/>
      <c r="Z1719" s="140"/>
      <c r="AA1719" s="140"/>
      <c r="AB1719" s="140"/>
      <c r="AC1719" s="140"/>
      <c r="AD1719" s="140"/>
      <c r="AE1719" s="140"/>
      <c r="AF1719" s="140"/>
      <c r="AG1719" s="140"/>
      <c r="AH1719" s="140"/>
      <c r="AI1719" s="140"/>
      <c r="AJ1719" s="140"/>
      <c r="AK1719" s="140"/>
      <c r="AL1719" s="140"/>
      <c r="AM1719" s="140"/>
      <c r="AN1719" s="140"/>
      <c r="AO1719" s="140"/>
      <c r="AP1719" s="140"/>
      <c r="AQ1719" s="140"/>
      <c r="AR1719" s="140"/>
      <c r="AS1719" s="140"/>
      <c r="AT1719" s="140"/>
      <c r="AU1719" s="140"/>
      <c r="AV1719" s="140"/>
      <c r="AW1719" s="140"/>
      <c r="AX1719" s="140"/>
      <c r="AY1719" s="140"/>
      <c r="AZ1719" s="140"/>
      <c r="BA1719" s="140"/>
      <c r="BB1719" s="140"/>
      <c r="BC1719" s="140"/>
      <c r="BD1719" s="140"/>
      <c r="BE1719" s="140"/>
    </row>
    <row r="1720" spans="1:57" outlineLevel="1" x14ac:dyDescent="0.2">
      <c r="A1720" s="234">
        <f>'Faults data'!A1720</f>
        <v>1703</v>
      </c>
      <c r="B1720" s="320">
        <f>'Faults data'!B1720</f>
        <v>0</v>
      </c>
      <c r="C1720" s="223">
        <f>IFERROR(MATCH('Faults data'!F1720,Lists!$C$11:$C$14,0),0)</f>
        <v>0</v>
      </c>
      <c r="D1720" s="216">
        <f>VALUE('Faults data'!I1720)</f>
        <v>0</v>
      </c>
      <c r="E1720" s="224">
        <f t="shared" si="217"/>
        <v>0</v>
      </c>
      <c r="F1720" s="224">
        <f>'Faults data'!M1720</f>
        <v>0</v>
      </c>
      <c r="G1720" s="224" t="str">
        <f>IF('Faults data'!N1720=$G$17,$G$17,".")</f>
        <v>.</v>
      </c>
      <c r="H1720" s="224" t="str">
        <f>IF(ISNUMBER('Faults data'!L1720),'Faults data'!L1720,".")</f>
        <v>.</v>
      </c>
      <c r="I1720" s="224">
        <f>IF('Faults data'!S1720=Lists!$F$11,0,1)</f>
        <v>1</v>
      </c>
      <c r="J1720" s="240" t="str">
        <f t="shared" si="212"/>
        <v>.</v>
      </c>
      <c r="K1720" s="241"/>
      <c r="L1720" s="230" t="str">
        <f t="shared" si="213"/>
        <v>.</v>
      </c>
      <c r="M1720" s="231" t="str">
        <f t="shared" si="214"/>
        <v>.</v>
      </c>
      <c r="N1720" s="231" t="str">
        <f t="shared" si="215"/>
        <v>.</v>
      </c>
      <c r="O1720" s="231" t="str">
        <f t="shared" si="216"/>
        <v>.</v>
      </c>
      <c r="P1720" s="232" t="str">
        <f t="shared" si="218"/>
        <v>.</v>
      </c>
      <c r="Q1720" s="233" t="str">
        <f t="shared" si="219"/>
        <v>.</v>
      </c>
      <c r="R1720" s="140"/>
      <c r="S1720" s="140"/>
      <c r="T1720" s="140"/>
      <c r="U1720" s="140"/>
      <c r="V1720" s="140"/>
      <c r="W1720" s="140"/>
      <c r="X1720" s="140"/>
      <c r="Y1720" s="140"/>
      <c r="Z1720" s="140"/>
      <c r="AA1720" s="140"/>
      <c r="AB1720" s="140"/>
      <c r="AC1720" s="140"/>
      <c r="AD1720" s="140"/>
      <c r="AE1720" s="140"/>
      <c r="AF1720" s="140"/>
      <c r="AG1720" s="140"/>
      <c r="AH1720" s="140"/>
      <c r="AI1720" s="140"/>
      <c r="AJ1720" s="140"/>
      <c r="AK1720" s="140"/>
      <c r="AL1720" s="140"/>
      <c r="AM1720" s="140"/>
      <c r="AN1720" s="140"/>
      <c r="AO1720" s="140"/>
      <c r="AP1720" s="140"/>
      <c r="AQ1720" s="140"/>
      <c r="AR1720" s="140"/>
      <c r="AS1720" s="140"/>
      <c r="AT1720" s="140"/>
      <c r="AU1720" s="140"/>
      <c r="AV1720" s="140"/>
      <c r="AW1720" s="140"/>
      <c r="AX1720" s="140"/>
      <c r="AY1720" s="140"/>
      <c r="AZ1720" s="140"/>
      <c r="BA1720" s="140"/>
      <c r="BB1720" s="140"/>
      <c r="BC1720" s="140"/>
      <c r="BD1720" s="140"/>
      <c r="BE1720" s="140"/>
    </row>
    <row r="1721" spans="1:57" outlineLevel="1" x14ac:dyDescent="0.2">
      <c r="A1721" s="234">
        <f>'Faults data'!A1721</f>
        <v>1704</v>
      </c>
      <c r="B1721" s="320">
        <f>'Faults data'!B1721</f>
        <v>0</v>
      </c>
      <c r="C1721" s="223">
        <f>IFERROR(MATCH('Faults data'!F1721,Lists!$C$11:$C$14,0),0)</f>
        <v>0</v>
      </c>
      <c r="D1721" s="216">
        <f>VALUE('Faults data'!I1721)</f>
        <v>0</v>
      </c>
      <c r="E1721" s="224">
        <f t="shared" si="217"/>
        <v>0</v>
      </c>
      <c r="F1721" s="224">
        <f>'Faults data'!M1721</f>
        <v>0</v>
      </c>
      <c r="G1721" s="224" t="str">
        <f>IF('Faults data'!N1721=$G$17,$G$17,".")</f>
        <v>.</v>
      </c>
      <c r="H1721" s="224" t="str">
        <f>IF(ISNUMBER('Faults data'!L1721),'Faults data'!L1721,".")</f>
        <v>.</v>
      </c>
      <c r="I1721" s="224">
        <f>IF('Faults data'!S1721=Lists!$F$11,0,1)</f>
        <v>1</v>
      </c>
      <c r="J1721" s="240" t="str">
        <f t="shared" si="212"/>
        <v>.</v>
      </c>
      <c r="K1721" s="241"/>
      <c r="L1721" s="230" t="str">
        <f t="shared" si="213"/>
        <v>.</v>
      </c>
      <c r="M1721" s="231" t="str">
        <f t="shared" si="214"/>
        <v>.</v>
      </c>
      <c r="N1721" s="231" t="str">
        <f t="shared" si="215"/>
        <v>.</v>
      </c>
      <c r="O1721" s="231" t="str">
        <f t="shared" si="216"/>
        <v>.</v>
      </c>
      <c r="P1721" s="232" t="str">
        <f t="shared" si="218"/>
        <v>.</v>
      </c>
      <c r="Q1721" s="233" t="str">
        <f t="shared" si="219"/>
        <v>.</v>
      </c>
      <c r="R1721" s="140"/>
      <c r="S1721" s="140"/>
      <c r="T1721" s="140"/>
      <c r="U1721" s="140"/>
      <c r="V1721" s="140"/>
      <c r="W1721" s="140"/>
      <c r="X1721" s="140"/>
      <c r="Y1721" s="140"/>
      <c r="Z1721" s="140"/>
      <c r="AA1721" s="140"/>
      <c r="AB1721" s="140"/>
      <c r="AC1721" s="140"/>
      <c r="AD1721" s="140"/>
      <c r="AE1721" s="140"/>
      <c r="AF1721" s="140"/>
      <c r="AG1721" s="140"/>
      <c r="AH1721" s="140"/>
      <c r="AI1721" s="140"/>
      <c r="AJ1721" s="140"/>
      <c r="AK1721" s="140"/>
      <c r="AL1721" s="140"/>
      <c r="AM1721" s="140"/>
      <c r="AN1721" s="140"/>
      <c r="AO1721" s="140"/>
      <c r="AP1721" s="140"/>
      <c r="AQ1721" s="140"/>
      <c r="AR1721" s="140"/>
      <c r="AS1721" s="140"/>
      <c r="AT1721" s="140"/>
      <c r="AU1721" s="140"/>
      <c r="AV1721" s="140"/>
      <c r="AW1721" s="140"/>
      <c r="AX1721" s="140"/>
      <c r="AY1721" s="140"/>
      <c r="AZ1721" s="140"/>
      <c r="BA1721" s="140"/>
      <c r="BB1721" s="140"/>
      <c r="BC1721" s="140"/>
      <c r="BD1721" s="140"/>
      <c r="BE1721" s="140"/>
    </row>
    <row r="1722" spans="1:57" outlineLevel="1" x14ac:dyDescent="0.2">
      <c r="A1722" s="234">
        <f>'Faults data'!A1722</f>
        <v>1705</v>
      </c>
      <c r="B1722" s="320">
        <f>'Faults data'!B1722</f>
        <v>0</v>
      </c>
      <c r="C1722" s="223">
        <f>IFERROR(MATCH('Faults data'!F1722,Lists!$C$11:$C$14,0),0)</f>
        <v>0</v>
      </c>
      <c r="D1722" s="216">
        <f>VALUE('Faults data'!I1722)</f>
        <v>0</v>
      </c>
      <c r="E1722" s="224">
        <f t="shared" si="217"/>
        <v>0</v>
      </c>
      <c r="F1722" s="224">
        <f>'Faults data'!M1722</f>
        <v>0</v>
      </c>
      <c r="G1722" s="224" t="str">
        <f>IF('Faults data'!N1722=$G$17,$G$17,".")</f>
        <v>.</v>
      </c>
      <c r="H1722" s="224" t="str">
        <f>IF(ISNUMBER('Faults data'!L1722),'Faults data'!L1722,".")</f>
        <v>.</v>
      </c>
      <c r="I1722" s="224">
        <f>IF('Faults data'!S1722=Lists!$F$11,0,1)</f>
        <v>1</v>
      </c>
      <c r="J1722" s="240" t="str">
        <f t="shared" si="212"/>
        <v>.</v>
      </c>
      <c r="K1722" s="241"/>
      <c r="L1722" s="230" t="str">
        <f t="shared" si="213"/>
        <v>.</v>
      </c>
      <c r="M1722" s="231" t="str">
        <f t="shared" si="214"/>
        <v>.</v>
      </c>
      <c r="N1722" s="231" t="str">
        <f t="shared" si="215"/>
        <v>.</v>
      </c>
      <c r="O1722" s="231" t="str">
        <f t="shared" si="216"/>
        <v>.</v>
      </c>
      <c r="P1722" s="232" t="str">
        <f t="shared" si="218"/>
        <v>.</v>
      </c>
      <c r="Q1722" s="233" t="str">
        <f t="shared" si="219"/>
        <v>.</v>
      </c>
      <c r="R1722" s="140"/>
      <c r="S1722" s="140"/>
      <c r="T1722" s="140"/>
      <c r="U1722" s="140"/>
      <c r="V1722" s="140"/>
      <c r="W1722" s="140"/>
      <c r="X1722" s="140"/>
      <c r="Y1722" s="140"/>
      <c r="Z1722" s="140"/>
      <c r="AA1722" s="140"/>
      <c r="AB1722" s="140"/>
      <c r="AC1722" s="140"/>
      <c r="AD1722" s="140"/>
      <c r="AE1722" s="140"/>
      <c r="AF1722" s="140"/>
      <c r="AG1722" s="140"/>
      <c r="AH1722" s="140"/>
      <c r="AI1722" s="140"/>
      <c r="AJ1722" s="140"/>
      <c r="AK1722" s="140"/>
      <c r="AL1722" s="140"/>
      <c r="AM1722" s="140"/>
      <c r="AN1722" s="140"/>
      <c r="AO1722" s="140"/>
      <c r="AP1722" s="140"/>
      <c r="AQ1722" s="140"/>
      <c r="AR1722" s="140"/>
      <c r="AS1722" s="140"/>
      <c r="AT1722" s="140"/>
      <c r="AU1722" s="140"/>
      <c r="AV1722" s="140"/>
      <c r="AW1722" s="140"/>
      <c r="AX1722" s="140"/>
      <c r="AY1722" s="140"/>
      <c r="AZ1722" s="140"/>
      <c r="BA1722" s="140"/>
      <c r="BB1722" s="140"/>
      <c r="BC1722" s="140"/>
      <c r="BD1722" s="140"/>
      <c r="BE1722" s="140"/>
    </row>
    <row r="1723" spans="1:57" outlineLevel="1" x14ac:dyDescent="0.2">
      <c r="A1723" s="234">
        <f>'Faults data'!A1723</f>
        <v>1706</v>
      </c>
      <c r="B1723" s="320">
        <f>'Faults data'!B1723</f>
        <v>0</v>
      </c>
      <c r="C1723" s="223">
        <f>IFERROR(MATCH('Faults data'!F1723,Lists!$C$11:$C$14,0),0)</f>
        <v>0</v>
      </c>
      <c r="D1723" s="216">
        <f>VALUE('Faults data'!I1723)</f>
        <v>0</v>
      </c>
      <c r="E1723" s="224">
        <f t="shared" si="217"/>
        <v>0</v>
      </c>
      <c r="F1723" s="224">
        <f>'Faults data'!M1723</f>
        <v>0</v>
      </c>
      <c r="G1723" s="224" t="str">
        <f>IF('Faults data'!N1723=$G$17,$G$17,".")</f>
        <v>.</v>
      </c>
      <c r="H1723" s="224" t="str">
        <f>IF(ISNUMBER('Faults data'!L1723),'Faults data'!L1723,".")</f>
        <v>.</v>
      </c>
      <c r="I1723" s="224">
        <f>IF('Faults data'!S1723=Lists!$F$11,0,1)</f>
        <v>1</v>
      </c>
      <c r="J1723" s="240" t="str">
        <f t="shared" si="212"/>
        <v>.</v>
      </c>
      <c r="K1723" s="241"/>
      <c r="L1723" s="230" t="str">
        <f t="shared" si="213"/>
        <v>.</v>
      </c>
      <c r="M1723" s="231" t="str">
        <f t="shared" si="214"/>
        <v>.</v>
      </c>
      <c r="N1723" s="231" t="str">
        <f t="shared" si="215"/>
        <v>.</v>
      </c>
      <c r="O1723" s="231" t="str">
        <f t="shared" si="216"/>
        <v>.</v>
      </c>
      <c r="P1723" s="232" t="str">
        <f t="shared" si="218"/>
        <v>.</v>
      </c>
      <c r="Q1723" s="233" t="str">
        <f t="shared" si="219"/>
        <v>.</v>
      </c>
      <c r="R1723" s="140"/>
      <c r="S1723" s="140"/>
      <c r="T1723" s="140"/>
      <c r="U1723" s="140"/>
      <c r="V1723" s="140"/>
      <c r="W1723" s="140"/>
      <c r="X1723" s="140"/>
      <c r="Y1723" s="140"/>
      <c r="Z1723" s="140"/>
      <c r="AA1723" s="140"/>
      <c r="AB1723" s="140"/>
      <c r="AC1723" s="140"/>
      <c r="AD1723" s="140"/>
      <c r="AE1723" s="140"/>
      <c r="AF1723" s="140"/>
      <c r="AG1723" s="140"/>
      <c r="AH1723" s="140"/>
      <c r="AI1723" s="140"/>
      <c r="AJ1723" s="140"/>
      <c r="AK1723" s="140"/>
      <c r="AL1723" s="140"/>
      <c r="AM1723" s="140"/>
      <c r="AN1723" s="140"/>
      <c r="AO1723" s="140"/>
      <c r="AP1723" s="140"/>
      <c r="AQ1723" s="140"/>
      <c r="AR1723" s="140"/>
      <c r="AS1723" s="140"/>
      <c r="AT1723" s="140"/>
      <c r="AU1723" s="140"/>
      <c r="AV1723" s="140"/>
      <c r="AW1723" s="140"/>
      <c r="AX1723" s="140"/>
      <c r="AY1723" s="140"/>
      <c r="AZ1723" s="140"/>
      <c r="BA1723" s="140"/>
      <c r="BB1723" s="140"/>
      <c r="BC1723" s="140"/>
      <c r="BD1723" s="140"/>
      <c r="BE1723" s="140"/>
    </row>
    <row r="1724" spans="1:57" outlineLevel="1" x14ac:dyDescent="0.2">
      <c r="A1724" s="234">
        <f>'Faults data'!A1724</f>
        <v>1707</v>
      </c>
      <c r="B1724" s="320">
        <f>'Faults data'!B1724</f>
        <v>0</v>
      </c>
      <c r="C1724" s="223">
        <f>IFERROR(MATCH('Faults data'!F1724,Lists!$C$11:$C$14,0),0)</f>
        <v>0</v>
      </c>
      <c r="D1724" s="216">
        <f>VALUE('Faults data'!I1724)</f>
        <v>0</v>
      </c>
      <c r="E1724" s="224">
        <f t="shared" si="217"/>
        <v>0</v>
      </c>
      <c r="F1724" s="224">
        <f>'Faults data'!M1724</f>
        <v>0</v>
      </c>
      <c r="G1724" s="224" t="str">
        <f>IF('Faults data'!N1724=$G$17,$G$17,".")</f>
        <v>.</v>
      </c>
      <c r="H1724" s="224" t="str">
        <f>IF(ISNUMBER('Faults data'!L1724),'Faults data'!L1724,".")</f>
        <v>.</v>
      </c>
      <c r="I1724" s="224">
        <f>IF('Faults data'!S1724=Lists!$F$11,0,1)</f>
        <v>1</v>
      </c>
      <c r="J1724" s="240" t="str">
        <f t="shared" si="212"/>
        <v>.</v>
      </c>
      <c r="K1724" s="241"/>
      <c r="L1724" s="230" t="str">
        <f t="shared" si="213"/>
        <v>.</v>
      </c>
      <c r="M1724" s="231" t="str">
        <f t="shared" si="214"/>
        <v>.</v>
      </c>
      <c r="N1724" s="231" t="str">
        <f t="shared" si="215"/>
        <v>.</v>
      </c>
      <c r="O1724" s="231" t="str">
        <f t="shared" si="216"/>
        <v>.</v>
      </c>
      <c r="P1724" s="232" t="str">
        <f t="shared" si="218"/>
        <v>.</v>
      </c>
      <c r="Q1724" s="233" t="str">
        <f t="shared" si="219"/>
        <v>.</v>
      </c>
      <c r="R1724" s="140"/>
      <c r="S1724" s="140"/>
      <c r="T1724" s="140"/>
      <c r="U1724" s="140"/>
      <c r="V1724" s="140"/>
      <c r="W1724" s="140"/>
      <c r="X1724" s="140"/>
      <c r="Y1724" s="140"/>
      <c r="Z1724" s="140"/>
      <c r="AA1724" s="140"/>
      <c r="AB1724" s="140"/>
      <c r="AC1724" s="140"/>
      <c r="AD1724" s="140"/>
      <c r="AE1724" s="140"/>
      <c r="AF1724" s="140"/>
      <c r="AG1724" s="140"/>
      <c r="AH1724" s="140"/>
      <c r="AI1724" s="140"/>
      <c r="AJ1724" s="140"/>
      <c r="AK1724" s="140"/>
      <c r="AL1724" s="140"/>
      <c r="AM1724" s="140"/>
      <c r="AN1724" s="140"/>
      <c r="AO1724" s="140"/>
      <c r="AP1724" s="140"/>
      <c r="AQ1724" s="140"/>
      <c r="AR1724" s="140"/>
      <c r="AS1724" s="140"/>
      <c r="AT1724" s="140"/>
      <c r="AU1724" s="140"/>
      <c r="AV1724" s="140"/>
      <c r="AW1724" s="140"/>
      <c r="AX1724" s="140"/>
      <c r="AY1724" s="140"/>
      <c r="AZ1724" s="140"/>
      <c r="BA1724" s="140"/>
      <c r="BB1724" s="140"/>
      <c r="BC1724" s="140"/>
      <c r="BD1724" s="140"/>
      <c r="BE1724" s="140"/>
    </row>
    <row r="1725" spans="1:57" outlineLevel="1" x14ac:dyDescent="0.2">
      <c r="A1725" s="234">
        <f>'Faults data'!A1725</f>
        <v>1708</v>
      </c>
      <c r="B1725" s="320">
        <f>'Faults data'!B1725</f>
        <v>0</v>
      </c>
      <c r="C1725" s="223">
        <f>IFERROR(MATCH('Faults data'!F1725,Lists!$C$11:$C$14,0),0)</f>
        <v>0</v>
      </c>
      <c r="D1725" s="216">
        <f>VALUE('Faults data'!I1725)</f>
        <v>0</v>
      </c>
      <c r="E1725" s="224">
        <f t="shared" si="217"/>
        <v>0</v>
      </c>
      <c r="F1725" s="224">
        <f>'Faults data'!M1725</f>
        <v>0</v>
      </c>
      <c r="G1725" s="224" t="str">
        <f>IF('Faults data'!N1725=$G$17,$G$17,".")</f>
        <v>.</v>
      </c>
      <c r="H1725" s="224" t="str">
        <f>IF(ISNUMBER('Faults data'!L1725),'Faults data'!L1725,".")</f>
        <v>.</v>
      </c>
      <c r="I1725" s="224">
        <f>IF('Faults data'!S1725=Lists!$F$11,0,1)</f>
        <v>1</v>
      </c>
      <c r="J1725" s="240" t="str">
        <f t="shared" si="212"/>
        <v>.</v>
      </c>
      <c r="K1725" s="241"/>
      <c r="L1725" s="230" t="str">
        <f t="shared" si="213"/>
        <v>.</v>
      </c>
      <c r="M1725" s="231" t="str">
        <f t="shared" si="214"/>
        <v>.</v>
      </c>
      <c r="N1725" s="231" t="str">
        <f t="shared" si="215"/>
        <v>.</v>
      </c>
      <c r="O1725" s="231" t="str">
        <f t="shared" si="216"/>
        <v>.</v>
      </c>
      <c r="P1725" s="232" t="str">
        <f t="shared" si="218"/>
        <v>.</v>
      </c>
      <c r="Q1725" s="233" t="str">
        <f t="shared" si="219"/>
        <v>.</v>
      </c>
      <c r="R1725" s="140"/>
      <c r="S1725" s="140"/>
      <c r="T1725" s="140"/>
      <c r="U1725" s="140"/>
      <c r="V1725" s="140"/>
      <c r="W1725" s="140"/>
      <c r="X1725" s="140"/>
      <c r="Y1725" s="140"/>
      <c r="Z1725" s="140"/>
      <c r="AA1725" s="140"/>
      <c r="AB1725" s="140"/>
      <c r="AC1725" s="140"/>
      <c r="AD1725" s="140"/>
      <c r="AE1725" s="140"/>
      <c r="AF1725" s="140"/>
      <c r="AG1725" s="140"/>
      <c r="AH1725" s="140"/>
      <c r="AI1725" s="140"/>
      <c r="AJ1725" s="140"/>
      <c r="AK1725" s="140"/>
      <c r="AL1725" s="140"/>
      <c r="AM1725" s="140"/>
      <c r="AN1725" s="140"/>
      <c r="AO1725" s="140"/>
      <c r="AP1725" s="140"/>
      <c r="AQ1725" s="140"/>
      <c r="AR1725" s="140"/>
      <c r="AS1725" s="140"/>
      <c r="AT1725" s="140"/>
      <c r="AU1725" s="140"/>
      <c r="AV1725" s="140"/>
      <c r="AW1725" s="140"/>
      <c r="AX1725" s="140"/>
      <c r="AY1725" s="140"/>
      <c r="AZ1725" s="140"/>
      <c r="BA1725" s="140"/>
      <c r="BB1725" s="140"/>
      <c r="BC1725" s="140"/>
      <c r="BD1725" s="140"/>
      <c r="BE1725" s="140"/>
    </row>
    <row r="1726" spans="1:57" outlineLevel="1" x14ac:dyDescent="0.2">
      <c r="A1726" s="234">
        <f>'Faults data'!A1726</f>
        <v>1709</v>
      </c>
      <c r="B1726" s="320">
        <f>'Faults data'!B1726</f>
        <v>0</v>
      </c>
      <c r="C1726" s="223">
        <f>IFERROR(MATCH('Faults data'!F1726,Lists!$C$11:$C$14,0),0)</f>
        <v>0</v>
      </c>
      <c r="D1726" s="216">
        <f>VALUE('Faults data'!I1726)</f>
        <v>0</v>
      </c>
      <c r="E1726" s="224">
        <f t="shared" si="217"/>
        <v>0</v>
      </c>
      <c r="F1726" s="224">
        <f>'Faults data'!M1726</f>
        <v>0</v>
      </c>
      <c r="G1726" s="224" t="str">
        <f>IF('Faults data'!N1726=$G$17,$G$17,".")</f>
        <v>.</v>
      </c>
      <c r="H1726" s="224" t="str">
        <f>IF(ISNUMBER('Faults data'!L1726),'Faults data'!L1726,".")</f>
        <v>.</v>
      </c>
      <c r="I1726" s="224">
        <f>IF('Faults data'!S1726=Lists!$F$11,0,1)</f>
        <v>1</v>
      </c>
      <c r="J1726" s="240" t="str">
        <f t="shared" si="212"/>
        <v>.</v>
      </c>
      <c r="K1726" s="241"/>
      <c r="L1726" s="230" t="str">
        <f t="shared" si="213"/>
        <v>.</v>
      </c>
      <c r="M1726" s="231" t="str">
        <f t="shared" si="214"/>
        <v>.</v>
      </c>
      <c r="N1726" s="231" t="str">
        <f t="shared" si="215"/>
        <v>.</v>
      </c>
      <c r="O1726" s="231" t="str">
        <f t="shared" si="216"/>
        <v>.</v>
      </c>
      <c r="P1726" s="232" t="str">
        <f t="shared" si="218"/>
        <v>.</v>
      </c>
      <c r="Q1726" s="233" t="str">
        <f t="shared" si="219"/>
        <v>.</v>
      </c>
      <c r="R1726" s="140"/>
      <c r="S1726" s="140"/>
      <c r="T1726" s="140"/>
      <c r="U1726" s="140"/>
      <c r="V1726" s="140"/>
      <c r="W1726" s="140"/>
      <c r="X1726" s="140"/>
      <c r="Y1726" s="140"/>
      <c r="Z1726" s="140"/>
      <c r="AA1726" s="140"/>
      <c r="AB1726" s="140"/>
      <c r="AC1726" s="140"/>
      <c r="AD1726" s="140"/>
      <c r="AE1726" s="140"/>
      <c r="AF1726" s="140"/>
      <c r="AG1726" s="140"/>
      <c r="AH1726" s="140"/>
      <c r="AI1726" s="140"/>
      <c r="AJ1726" s="140"/>
      <c r="AK1726" s="140"/>
      <c r="AL1726" s="140"/>
      <c r="AM1726" s="140"/>
      <c r="AN1726" s="140"/>
      <c r="AO1726" s="140"/>
      <c r="AP1726" s="140"/>
      <c r="AQ1726" s="140"/>
      <c r="AR1726" s="140"/>
      <c r="AS1726" s="140"/>
      <c r="AT1726" s="140"/>
      <c r="AU1726" s="140"/>
      <c r="AV1726" s="140"/>
      <c r="AW1726" s="140"/>
      <c r="AX1726" s="140"/>
      <c r="AY1726" s="140"/>
      <c r="AZ1726" s="140"/>
      <c r="BA1726" s="140"/>
      <c r="BB1726" s="140"/>
      <c r="BC1726" s="140"/>
      <c r="BD1726" s="140"/>
      <c r="BE1726" s="140"/>
    </row>
    <row r="1727" spans="1:57" outlineLevel="1" x14ac:dyDescent="0.2">
      <c r="A1727" s="234">
        <f>'Faults data'!A1727</f>
        <v>1710</v>
      </c>
      <c r="B1727" s="320">
        <f>'Faults data'!B1727</f>
        <v>0</v>
      </c>
      <c r="C1727" s="223">
        <f>IFERROR(MATCH('Faults data'!F1727,Lists!$C$11:$C$14,0),0)</f>
        <v>0</v>
      </c>
      <c r="D1727" s="216">
        <f>VALUE('Faults data'!I1727)</f>
        <v>0</v>
      </c>
      <c r="E1727" s="224">
        <f t="shared" si="217"/>
        <v>0</v>
      </c>
      <c r="F1727" s="224">
        <f>'Faults data'!M1727</f>
        <v>0</v>
      </c>
      <c r="G1727" s="224" t="str">
        <f>IF('Faults data'!N1727=$G$17,$G$17,".")</f>
        <v>.</v>
      </c>
      <c r="H1727" s="224" t="str">
        <f>IF(ISNUMBER('Faults data'!L1727),'Faults data'!L1727,".")</f>
        <v>.</v>
      </c>
      <c r="I1727" s="224">
        <f>IF('Faults data'!S1727=Lists!$F$11,0,1)</f>
        <v>1</v>
      </c>
      <c r="J1727" s="240" t="str">
        <f t="shared" si="212"/>
        <v>.</v>
      </c>
      <c r="K1727" s="241"/>
      <c r="L1727" s="230" t="str">
        <f t="shared" si="213"/>
        <v>.</v>
      </c>
      <c r="M1727" s="231" t="str">
        <f t="shared" si="214"/>
        <v>.</v>
      </c>
      <c r="N1727" s="231" t="str">
        <f t="shared" si="215"/>
        <v>.</v>
      </c>
      <c r="O1727" s="231" t="str">
        <f t="shared" si="216"/>
        <v>.</v>
      </c>
      <c r="P1727" s="232" t="str">
        <f t="shared" si="218"/>
        <v>.</v>
      </c>
      <c r="Q1727" s="233" t="str">
        <f t="shared" si="219"/>
        <v>.</v>
      </c>
      <c r="R1727" s="140"/>
      <c r="S1727" s="140"/>
      <c r="T1727" s="140"/>
      <c r="U1727" s="140"/>
      <c r="V1727" s="140"/>
      <c r="W1727" s="140"/>
      <c r="X1727" s="140"/>
      <c r="Y1727" s="140"/>
      <c r="Z1727" s="140"/>
      <c r="AA1727" s="140"/>
      <c r="AB1727" s="140"/>
      <c r="AC1727" s="140"/>
      <c r="AD1727" s="140"/>
      <c r="AE1727" s="140"/>
      <c r="AF1727" s="140"/>
      <c r="AG1727" s="140"/>
      <c r="AH1727" s="140"/>
      <c r="AI1727" s="140"/>
      <c r="AJ1727" s="140"/>
      <c r="AK1727" s="140"/>
      <c r="AL1727" s="140"/>
      <c r="AM1727" s="140"/>
      <c r="AN1727" s="140"/>
      <c r="AO1727" s="140"/>
      <c r="AP1727" s="140"/>
      <c r="AQ1727" s="140"/>
      <c r="AR1727" s="140"/>
      <c r="AS1727" s="140"/>
      <c r="AT1727" s="140"/>
      <c r="AU1727" s="140"/>
      <c r="AV1727" s="140"/>
      <c r="AW1727" s="140"/>
      <c r="AX1727" s="140"/>
      <c r="AY1727" s="140"/>
      <c r="AZ1727" s="140"/>
      <c r="BA1727" s="140"/>
      <c r="BB1727" s="140"/>
      <c r="BC1727" s="140"/>
      <c r="BD1727" s="140"/>
      <c r="BE1727" s="140"/>
    </row>
    <row r="1728" spans="1:57" outlineLevel="1" x14ac:dyDescent="0.2">
      <c r="A1728" s="234">
        <f>'Faults data'!A1728</f>
        <v>1711</v>
      </c>
      <c r="B1728" s="320">
        <f>'Faults data'!B1728</f>
        <v>0</v>
      </c>
      <c r="C1728" s="223">
        <f>IFERROR(MATCH('Faults data'!F1728,Lists!$C$11:$C$14,0),0)</f>
        <v>0</v>
      </c>
      <c r="D1728" s="216">
        <f>VALUE('Faults data'!I1728)</f>
        <v>0</v>
      </c>
      <c r="E1728" s="224">
        <f t="shared" si="217"/>
        <v>0</v>
      </c>
      <c r="F1728" s="224">
        <f>'Faults data'!M1728</f>
        <v>0</v>
      </c>
      <c r="G1728" s="224" t="str">
        <f>IF('Faults data'!N1728=$G$17,$G$17,".")</f>
        <v>.</v>
      </c>
      <c r="H1728" s="224" t="str">
        <f>IF(ISNUMBER('Faults data'!L1728),'Faults data'!L1728,".")</f>
        <v>.</v>
      </c>
      <c r="I1728" s="224">
        <f>IF('Faults data'!S1728=Lists!$F$11,0,1)</f>
        <v>1</v>
      </c>
      <c r="J1728" s="240" t="str">
        <f t="shared" si="212"/>
        <v>.</v>
      </c>
      <c r="K1728" s="241"/>
      <c r="L1728" s="230" t="str">
        <f t="shared" si="213"/>
        <v>.</v>
      </c>
      <c r="M1728" s="231" t="str">
        <f t="shared" si="214"/>
        <v>.</v>
      </c>
      <c r="N1728" s="231" t="str">
        <f t="shared" si="215"/>
        <v>.</v>
      </c>
      <c r="O1728" s="231" t="str">
        <f t="shared" si="216"/>
        <v>.</v>
      </c>
      <c r="P1728" s="232" t="str">
        <f t="shared" si="218"/>
        <v>.</v>
      </c>
      <c r="Q1728" s="233" t="str">
        <f t="shared" si="219"/>
        <v>.</v>
      </c>
      <c r="R1728" s="140"/>
      <c r="S1728" s="140"/>
      <c r="T1728" s="140"/>
      <c r="U1728" s="140"/>
      <c r="V1728" s="140"/>
      <c r="W1728" s="140"/>
      <c r="X1728" s="140"/>
      <c r="Y1728" s="140"/>
      <c r="Z1728" s="140"/>
      <c r="AA1728" s="140"/>
      <c r="AB1728" s="140"/>
      <c r="AC1728" s="140"/>
      <c r="AD1728" s="140"/>
      <c r="AE1728" s="140"/>
      <c r="AF1728" s="140"/>
      <c r="AG1728" s="140"/>
      <c r="AH1728" s="140"/>
      <c r="AI1728" s="140"/>
      <c r="AJ1728" s="140"/>
      <c r="AK1728" s="140"/>
      <c r="AL1728" s="140"/>
      <c r="AM1728" s="140"/>
      <c r="AN1728" s="140"/>
      <c r="AO1728" s="140"/>
      <c r="AP1728" s="140"/>
      <c r="AQ1728" s="140"/>
      <c r="AR1728" s="140"/>
      <c r="AS1728" s="140"/>
      <c r="AT1728" s="140"/>
      <c r="AU1728" s="140"/>
      <c r="AV1728" s="140"/>
      <c r="AW1728" s="140"/>
      <c r="AX1728" s="140"/>
      <c r="AY1728" s="140"/>
      <c r="AZ1728" s="140"/>
      <c r="BA1728" s="140"/>
      <c r="BB1728" s="140"/>
      <c r="BC1728" s="140"/>
      <c r="BD1728" s="140"/>
      <c r="BE1728" s="140"/>
    </row>
    <row r="1729" spans="1:57" outlineLevel="1" x14ac:dyDescent="0.2">
      <c r="A1729" s="234">
        <f>'Faults data'!A1729</f>
        <v>1712</v>
      </c>
      <c r="B1729" s="320">
        <f>'Faults data'!B1729</f>
        <v>0</v>
      </c>
      <c r="C1729" s="223">
        <f>IFERROR(MATCH('Faults data'!F1729,Lists!$C$11:$C$14,0),0)</f>
        <v>0</v>
      </c>
      <c r="D1729" s="216">
        <f>VALUE('Faults data'!I1729)</f>
        <v>0</v>
      </c>
      <c r="E1729" s="224">
        <f t="shared" si="217"/>
        <v>0</v>
      </c>
      <c r="F1729" s="224">
        <f>'Faults data'!M1729</f>
        <v>0</v>
      </c>
      <c r="G1729" s="224" t="str">
        <f>IF('Faults data'!N1729=$G$17,$G$17,".")</f>
        <v>.</v>
      </c>
      <c r="H1729" s="224" t="str">
        <f>IF(ISNUMBER('Faults data'!L1729),'Faults data'!L1729,".")</f>
        <v>.</v>
      </c>
      <c r="I1729" s="224">
        <f>IF('Faults data'!S1729=Lists!$F$11,0,1)</f>
        <v>1</v>
      </c>
      <c r="J1729" s="240" t="str">
        <f t="shared" si="212"/>
        <v>.</v>
      </c>
      <c r="K1729" s="241"/>
      <c r="L1729" s="230" t="str">
        <f t="shared" si="213"/>
        <v>.</v>
      </c>
      <c r="M1729" s="231" t="str">
        <f t="shared" si="214"/>
        <v>.</v>
      </c>
      <c r="N1729" s="231" t="str">
        <f t="shared" si="215"/>
        <v>.</v>
      </c>
      <c r="O1729" s="231" t="str">
        <f t="shared" si="216"/>
        <v>.</v>
      </c>
      <c r="P1729" s="232" t="str">
        <f t="shared" si="218"/>
        <v>.</v>
      </c>
      <c r="Q1729" s="233" t="str">
        <f t="shared" si="219"/>
        <v>.</v>
      </c>
      <c r="R1729" s="140"/>
      <c r="S1729" s="140"/>
      <c r="T1729" s="140"/>
      <c r="U1729" s="140"/>
      <c r="V1729" s="140"/>
      <c r="W1729" s="140"/>
      <c r="X1729" s="140"/>
      <c r="Y1729" s="140"/>
      <c r="Z1729" s="140"/>
      <c r="AA1729" s="140"/>
      <c r="AB1729" s="140"/>
      <c r="AC1729" s="140"/>
      <c r="AD1729" s="140"/>
      <c r="AE1729" s="140"/>
      <c r="AF1729" s="140"/>
      <c r="AG1729" s="140"/>
      <c r="AH1729" s="140"/>
      <c r="AI1729" s="140"/>
      <c r="AJ1729" s="140"/>
      <c r="AK1729" s="140"/>
      <c r="AL1729" s="140"/>
      <c r="AM1729" s="140"/>
      <c r="AN1729" s="140"/>
      <c r="AO1729" s="140"/>
      <c r="AP1729" s="140"/>
      <c r="AQ1729" s="140"/>
      <c r="AR1729" s="140"/>
      <c r="AS1729" s="140"/>
      <c r="AT1729" s="140"/>
      <c r="AU1729" s="140"/>
      <c r="AV1729" s="140"/>
      <c r="AW1729" s="140"/>
      <c r="AX1729" s="140"/>
      <c r="AY1729" s="140"/>
      <c r="AZ1729" s="140"/>
      <c r="BA1729" s="140"/>
      <c r="BB1729" s="140"/>
      <c r="BC1729" s="140"/>
      <c r="BD1729" s="140"/>
      <c r="BE1729" s="140"/>
    </row>
    <row r="1730" spans="1:57" outlineLevel="1" x14ac:dyDescent="0.2">
      <c r="A1730" s="234">
        <f>'Faults data'!A1730</f>
        <v>1713</v>
      </c>
      <c r="B1730" s="320">
        <f>'Faults data'!B1730</f>
        <v>0</v>
      </c>
      <c r="C1730" s="223">
        <f>IFERROR(MATCH('Faults data'!F1730,Lists!$C$11:$C$14,0),0)</f>
        <v>0</v>
      </c>
      <c r="D1730" s="216">
        <f>VALUE('Faults data'!I1730)</f>
        <v>0</v>
      </c>
      <c r="E1730" s="224">
        <f t="shared" si="217"/>
        <v>0</v>
      </c>
      <c r="F1730" s="224">
        <f>'Faults data'!M1730</f>
        <v>0</v>
      </c>
      <c r="G1730" s="224" t="str">
        <f>IF('Faults data'!N1730=$G$17,$G$17,".")</f>
        <v>.</v>
      </c>
      <c r="H1730" s="224" t="str">
        <f>IF(ISNUMBER('Faults data'!L1730),'Faults data'!L1730,".")</f>
        <v>.</v>
      </c>
      <c r="I1730" s="224">
        <f>IF('Faults data'!S1730=Lists!$F$11,0,1)</f>
        <v>1</v>
      </c>
      <c r="J1730" s="240" t="str">
        <f t="shared" si="212"/>
        <v>.</v>
      </c>
      <c r="K1730" s="241"/>
      <c r="L1730" s="230" t="str">
        <f t="shared" si="213"/>
        <v>.</v>
      </c>
      <c r="M1730" s="231" t="str">
        <f t="shared" si="214"/>
        <v>.</v>
      </c>
      <c r="N1730" s="231" t="str">
        <f t="shared" si="215"/>
        <v>.</v>
      </c>
      <c r="O1730" s="231" t="str">
        <f t="shared" si="216"/>
        <v>.</v>
      </c>
      <c r="P1730" s="232" t="str">
        <f t="shared" si="218"/>
        <v>.</v>
      </c>
      <c r="Q1730" s="233" t="str">
        <f t="shared" si="219"/>
        <v>.</v>
      </c>
      <c r="R1730" s="140"/>
      <c r="S1730" s="140"/>
      <c r="T1730" s="140"/>
      <c r="U1730" s="140"/>
      <c r="V1730" s="140"/>
      <c r="W1730" s="140"/>
      <c r="X1730" s="140"/>
      <c r="Y1730" s="140"/>
      <c r="Z1730" s="140"/>
      <c r="AA1730" s="140"/>
      <c r="AB1730" s="140"/>
      <c r="AC1730" s="140"/>
      <c r="AD1730" s="140"/>
      <c r="AE1730" s="140"/>
      <c r="AF1730" s="140"/>
      <c r="AG1730" s="140"/>
      <c r="AH1730" s="140"/>
      <c r="AI1730" s="140"/>
      <c r="AJ1730" s="140"/>
      <c r="AK1730" s="140"/>
      <c r="AL1730" s="140"/>
      <c r="AM1730" s="140"/>
      <c r="AN1730" s="140"/>
      <c r="AO1730" s="140"/>
      <c r="AP1730" s="140"/>
      <c r="AQ1730" s="140"/>
      <c r="AR1730" s="140"/>
      <c r="AS1730" s="140"/>
      <c r="AT1730" s="140"/>
      <c r="AU1730" s="140"/>
      <c r="AV1730" s="140"/>
      <c r="AW1730" s="140"/>
      <c r="AX1730" s="140"/>
      <c r="AY1730" s="140"/>
      <c r="AZ1730" s="140"/>
      <c r="BA1730" s="140"/>
      <c r="BB1730" s="140"/>
      <c r="BC1730" s="140"/>
      <c r="BD1730" s="140"/>
      <c r="BE1730" s="140"/>
    </row>
    <row r="1731" spans="1:57" outlineLevel="1" x14ac:dyDescent="0.2">
      <c r="A1731" s="234">
        <f>'Faults data'!A1731</f>
        <v>1714</v>
      </c>
      <c r="B1731" s="320">
        <f>'Faults data'!B1731</f>
        <v>0</v>
      </c>
      <c r="C1731" s="223">
        <f>IFERROR(MATCH('Faults data'!F1731,Lists!$C$11:$C$14,0),0)</f>
        <v>0</v>
      </c>
      <c r="D1731" s="216">
        <f>VALUE('Faults data'!I1731)</f>
        <v>0</v>
      </c>
      <c r="E1731" s="224">
        <f t="shared" si="217"/>
        <v>0</v>
      </c>
      <c r="F1731" s="224">
        <f>'Faults data'!M1731</f>
        <v>0</v>
      </c>
      <c r="G1731" s="224" t="str">
        <f>IF('Faults data'!N1731=$G$17,$G$17,".")</f>
        <v>.</v>
      </c>
      <c r="H1731" s="224" t="str">
        <f>IF(ISNUMBER('Faults data'!L1731),'Faults data'!L1731,".")</f>
        <v>.</v>
      </c>
      <c r="I1731" s="224">
        <f>IF('Faults data'!S1731=Lists!$F$11,0,1)</f>
        <v>1</v>
      </c>
      <c r="J1731" s="240" t="str">
        <f t="shared" si="212"/>
        <v>.</v>
      </c>
      <c r="K1731" s="241"/>
      <c r="L1731" s="230" t="str">
        <f t="shared" si="213"/>
        <v>.</v>
      </c>
      <c r="M1731" s="231" t="str">
        <f t="shared" si="214"/>
        <v>.</v>
      </c>
      <c r="N1731" s="231" t="str">
        <f t="shared" si="215"/>
        <v>.</v>
      </c>
      <c r="O1731" s="231" t="str">
        <f t="shared" si="216"/>
        <v>.</v>
      </c>
      <c r="P1731" s="232" t="str">
        <f t="shared" si="218"/>
        <v>.</v>
      </c>
      <c r="Q1731" s="233" t="str">
        <f t="shared" si="219"/>
        <v>.</v>
      </c>
      <c r="R1731" s="140"/>
      <c r="S1731" s="140"/>
      <c r="T1731" s="140"/>
      <c r="U1731" s="140"/>
      <c r="V1731" s="140"/>
      <c r="W1731" s="140"/>
      <c r="X1731" s="140"/>
      <c r="Y1731" s="140"/>
      <c r="Z1731" s="140"/>
      <c r="AA1731" s="140"/>
      <c r="AB1731" s="140"/>
      <c r="AC1731" s="140"/>
      <c r="AD1731" s="140"/>
      <c r="AE1731" s="140"/>
      <c r="AF1731" s="140"/>
      <c r="AG1731" s="140"/>
      <c r="AH1731" s="140"/>
      <c r="AI1731" s="140"/>
      <c r="AJ1731" s="140"/>
      <c r="AK1731" s="140"/>
      <c r="AL1731" s="140"/>
      <c r="AM1731" s="140"/>
      <c r="AN1731" s="140"/>
      <c r="AO1731" s="140"/>
      <c r="AP1731" s="140"/>
      <c r="AQ1731" s="140"/>
      <c r="AR1731" s="140"/>
      <c r="AS1731" s="140"/>
      <c r="AT1731" s="140"/>
      <c r="AU1731" s="140"/>
      <c r="AV1731" s="140"/>
      <c r="AW1731" s="140"/>
      <c r="AX1731" s="140"/>
      <c r="AY1731" s="140"/>
      <c r="AZ1731" s="140"/>
      <c r="BA1731" s="140"/>
      <c r="BB1731" s="140"/>
      <c r="BC1731" s="140"/>
      <c r="BD1731" s="140"/>
      <c r="BE1731" s="140"/>
    </row>
    <row r="1732" spans="1:57" outlineLevel="1" x14ac:dyDescent="0.2">
      <c r="A1732" s="234">
        <f>'Faults data'!A1732</f>
        <v>1715</v>
      </c>
      <c r="B1732" s="320">
        <f>'Faults data'!B1732</f>
        <v>0</v>
      </c>
      <c r="C1732" s="223">
        <f>IFERROR(MATCH('Faults data'!F1732,Lists!$C$11:$C$14,0),0)</f>
        <v>0</v>
      </c>
      <c r="D1732" s="216">
        <f>VALUE('Faults data'!I1732)</f>
        <v>0</v>
      </c>
      <c r="E1732" s="224">
        <f t="shared" si="217"/>
        <v>0</v>
      </c>
      <c r="F1732" s="224">
        <f>'Faults data'!M1732</f>
        <v>0</v>
      </c>
      <c r="G1732" s="224" t="str">
        <f>IF('Faults data'!N1732=$G$17,$G$17,".")</f>
        <v>.</v>
      </c>
      <c r="H1732" s="224" t="str">
        <f>IF(ISNUMBER('Faults data'!L1732),'Faults data'!L1732,".")</f>
        <v>.</v>
      </c>
      <c r="I1732" s="224">
        <f>IF('Faults data'!S1732=Lists!$F$11,0,1)</f>
        <v>1</v>
      </c>
      <c r="J1732" s="240" t="str">
        <f t="shared" si="212"/>
        <v>.</v>
      </c>
      <c r="K1732" s="241"/>
      <c r="L1732" s="230" t="str">
        <f t="shared" si="213"/>
        <v>.</v>
      </c>
      <c r="M1732" s="231" t="str">
        <f t="shared" si="214"/>
        <v>.</v>
      </c>
      <c r="N1732" s="231" t="str">
        <f t="shared" si="215"/>
        <v>.</v>
      </c>
      <c r="O1732" s="231" t="str">
        <f t="shared" si="216"/>
        <v>.</v>
      </c>
      <c r="P1732" s="232" t="str">
        <f t="shared" si="218"/>
        <v>.</v>
      </c>
      <c r="Q1732" s="233" t="str">
        <f t="shared" si="219"/>
        <v>.</v>
      </c>
      <c r="R1732" s="140"/>
      <c r="S1732" s="140"/>
      <c r="T1732" s="140"/>
      <c r="U1732" s="140"/>
      <c r="V1732" s="140"/>
      <c r="W1732" s="140"/>
      <c r="X1732" s="140"/>
      <c r="Y1732" s="140"/>
      <c r="Z1732" s="140"/>
      <c r="AA1732" s="140"/>
      <c r="AB1732" s="140"/>
      <c r="AC1732" s="140"/>
      <c r="AD1732" s="140"/>
      <c r="AE1732" s="140"/>
      <c r="AF1732" s="140"/>
      <c r="AG1732" s="140"/>
      <c r="AH1732" s="140"/>
      <c r="AI1732" s="140"/>
      <c r="AJ1732" s="140"/>
      <c r="AK1732" s="140"/>
      <c r="AL1732" s="140"/>
      <c r="AM1732" s="140"/>
      <c r="AN1732" s="140"/>
      <c r="AO1732" s="140"/>
      <c r="AP1732" s="140"/>
      <c r="AQ1732" s="140"/>
      <c r="AR1732" s="140"/>
      <c r="AS1732" s="140"/>
      <c r="AT1732" s="140"/>
      <c r="AU1732" s="140"/>
      <c r="AV1732" s="140"/>
      <c r="AW1732" s="140"/>
      <c r="AX1732" s="140"/>
      <c r="AY1732" s="140"/>
      <c r="AZ1732" s="140"/>
      <c r="BA1732" s="140"/>
      <c r="BB1732" s="140"/>
      <c r="BC1732" s="140"/>
      <c r="BD1732" s="140"/>
      <c r="BE1732" s="140"/>
    </row>
    <row r="1733" spans="1:57" outlineLevel="1" x14ac:dyDescent="0.2">
      <c r="A1733" s="234">
        <f>'Faults data'!A1733</f>
        <v>1716</v>
      </c>
      <c r="B1733" s="320">
        <f>'Faults data'!B1733</f>
        <v>0</v>
      </c>
      <c r="C1733" s="223">
        <f>IFERROR(MATCH('Faults data'!F1733,Lists!$C$11:$C$14,0),0)</f>
        <v>0</v>
      </c>
      <c r="D1733" s="216">
        <f>VALUE('Faults data'!I1733)</f>
        <v>0</v>
      </c>
      <c r="E1733" s="224">
        <f t="shared" si="217"/>
        <v>0</v>
      </c>
      <c r="F1733" s="224">
        <f>'Faults data'!M1733</f>
        <v>0</v>
      </c>
      <c r="G1733" s="224" t="str">
        <f>IF('Faults data'!N1733=$G$17,$G$17,".")</f>
        <v>.</v>
      </c>
      <c r="H1733" s="224" t="str">
        <f>IF(ISNUMBER('Faults data'!L1733),'Faults data'!L1733,".")</f>
        <v>.</v>
      </c>
      <c r="I1733" s="224">
        <f>IF('Faults data'!S1733=Lists!$F$11,0,1)</f>
        <v>1</v>
      </c>
      <c r="J1733" s="240" t="str">
        <f t="shared" si="212"/>
        <v>.</v>
      </c>
      <c r="K1733" s="241"/>
      <c r="L1733" s="230" t="str">
        <f t="shared" si="213"/>
        <v>.</v>
      </c>
      <c r="M1733" s="231" t="str">
        <f t="shared" si="214"/>
        <v>.</v>
      </c>
      <c r="N1733" s="231" t="str">
        <f t="shared" si="215"/>
        <v>.</v>
      </c>
      <c r="O1733" s="231" t="str">
        <f t="shared" si="216"/>
        <v>.</v>
      </c>
      <c r="P1733" s="232" t="str">
        <f t="shared" si="218"/>
        <v>.</v>
      </c>
      <c r="Q1733" s="233" t="str">
        <f t="shared" si="219"/>
        <v>.</v>
      </c>
      <c r="R1733" s="140"/>
      <c r="S1733" s="140"/>
      <c r="T1733" s="140"/>
      <c r="U1733" s="140"/>
      <c r="V1733" s="140"/>
      <c r="W1733" s="140"/>
      <c r="X1733" s="140"/>
      <c r="Y1733" s="140"/>
      <c r="Z1733" s="140"/>
      <c r="AA1733" s="140"/>
      <c r="AB1733" s="140"/>
      <c r="AC1733" s="140"/>
      <c r="AD1733" s="140"/>
      <c r="AE1733" s="140"/>
      <c r="AF1733" s="140"/>
      <c r="AG1733" s="140"/>
      <c r="AH1733" s="140"/>
      <c r="AI1733" s="140"/>
      <c r="AJ1733" s="140"/>
      <c r="AK1733" s="140"/>
      <c r="AL1733" s="140"/>
      <c r="AM1733" s="140"/>
      <c r="AN1733" s="140"/>
      <c r="AO1733" s="140"/>
      <c r="AP1733" s="140"/>
      <c r="AQ1733" s="140"/>
      <c r="AR1733" s="140"/>
      <c r="AS1733" s="140"/>
      <c r="AT1733" s="140"/>
      <c r="AU1733" s="140"/>
      <c r="AV1733" s="140"/>
      <c r="AW1733" s="140"/>
      <c r="AX1733" s="140"/>
      <c r="AY1733" s="140"/>
      <c r="AZ1733" s="140"/>
      <c r="BA1733" s="140"/>
      <c r="BB1733" s="140"/>
      <c r="BC1733" s="140"/>
      <c r="BD1733" s="140"/>
      <c r="BE1733" s="140"/>
    </row>
    <row r="1734" spans="1:57" outlineLevel="1" x14ac:dyDescent="0.2">
      <c r="A1734" s="234">
        <f>'Faults data'!A1734</f>
        <v>1717</v>
      </c>
      <c r="B1734" s="320">
        <f>'Faults data'!B1734</f>
        <v>0</v>
      </c>
      <c r="C1734" s="223">
        <f>IFERROR(MATCH('Faults data'!F1734,Lists!$C$11:$C$14,0),0)</f>
        <v>0</v>
      </c>
      <c r="D1734" s="216">
        <f>VALUE('Faults data'!I1734)</f>
        <v>0</v>
      </c>
      <c r="E1734" s="224">
        <f t="shared" si="217"/>
        <v>0</v>
      </c>
      <c r="F1734" s="224">
        <f>'Faults data'!M1734</f>
        <v>0</v>
      </c>
      <c r="G1734" s="224" t="str">
        <f>IF('Faults data'!N1734=$G$17,$G$17,".")</f>
        <v>.</v>
      </c>
      <c r="H1734" s="224" t="str">
        <f>IF(ISNUMBER('Faults data'!L1734),'Faults data'!L1734,".")</f>
        <v>.</v>
      </c>
      <c r="I1734" s="224">
        <f>IF('Faults data'!S1734=Lists!$F$11,0,1)</f>
        <v>1</v>
      </c>
      <c r="J1734" s="240" t="str">
        <f t="shared" si="212"/>
        <v>.</v>
      </c>
      <c r="K1734" s="241"/>
      <c r="L1734" s="230" t="str">
        <f t="shared" si="213"/>
        <v>.</v>
      </c>
      <c r="M1734" s="231" t="str">
        <f t="shared" si="214"/>
        <v>.</v>
      </c>
      <c r="N1734" s="231" t="str">
        <f t="shared" si="215"/>
        <v>.</v>
      </c>
      <c r="O1734" s="231" t="str">
        <f t="shared" si="216"/>
        <v>.</v>
      </c>
      <c r="P1734" s="232" t="str">
        <f t="shared" si="218"/>
        <v>.</v>
      </c>
      <c r="Q1734" s="233" t="str">
        <f t="shared" si="219"/>
        <v>.</v>
      </c>
      <c r="R1734" s="140"/>
      <c r="S1734" s="140"/>
      <c r="T1734" s="140"/>
      <c r="U1734" s="140"/>
      <c r="V1734" s="140"/>
      <c r="W1734" s="140"/>
      <c r="X1734" s="140"/>
      <c r="Y1734" s="140"/>
      <c r="Z1734" s="140"/>
      <c r="AA1734" s="140"/>
      <c r="AB1734" s="140"/>
      <c r="AC1734" s="140"/>
      <c r="AD1734" s="140"/>
      <c r="AE1734" s="140"/>
      <c r="AF1734" s="140"/>
      <c r="AG1734" s="140"/>
      <c r="AH1734" s="140"/>
      <c r="AI1734" s="140"/>
      <c r="AJ1734" s="140"/>
      <c r="AK1734" s="140"/>
      <c r="AL1734" s="140"/>
      <c r="AM1734" s="140"/>
      <c r="AN1734" s="140"/>
      <c r="AO1734" s="140"/>
      <c r="AP1734" s="140"/>
      <c r="AQ1734" s="140"/>
      <c r="AR1734" s="140"/>
      <c r="AS1734" s="140"/>
      <c r="AT1734" s="140"/>
      <c r="AU1734" s="140"/>
      <c r="AV1734" s="140"/>
      <c r="AW1734" s="140"/>
      <c r="AX1734" s="140"/>
      <c r="AY1734" s="140"/>
      <c r="AZ1734" s="140"/>
      <c r="BA1734" s="140"/>
      <c r="BB1734" s="140"/>
      <c r="BC1734" s="140"/>
      <c r="BD1734" s="140"/>
      <c r="BE1734" s="140"/>
    </row>
    <row r="1735" spans="1:57" outlineLevel="1" x14ac:dyDescent="0.2">
      <c r="A1735" s="234">
        <f>'Faults data'!A1735</f>
        <v>1718</v>
      </c>
      <c r="B1735" s="320">
        <f>'Faults data'!B1735</f>
        <v>0</v>
      </c>
      <c r="C1735" s="223">
        <f>IFERROR(MATCH('Faults data'!F1735,Lists!$C$11:$C$14,0),0)</f>
        <v>0</v>
      </c>
      <c r="D1735" s="216">
        <f>VALUE('Faults data'!I1735)</f>
        <v>0</v>
      </c>
      <c r="E1735" s="224">
        <f t="shared" si="217"/>
        <v>0</v>
      </c>
      <c r="F1735" s="224">
        <f>'Faults data'!M1735</f>
        <v>0</v>
      </c>
      <c r="G1735" s="224" t="str">
        <f>IF('Faults data'!N1735=$G$17,$G$17,".")</f>
        <v>.</v>
      </c>
      <c r="H1735" s="224" t="str">
        <f>IF(ISNUMBER('Faults data'!L1735),'Faults data'!L1735,".")</f>
        <v>.</v>
      </c>
      <c r="I1735" s="224">
        <f>IF('Faults data'!S1735=Lists!$F$11,0,1)</f>
        <v>1</v>
      </c>
      <c r="J1735" s="240" t="str">
        <f t="shared" si="212"/>
        <v>.</v>
      </c>
      <c r="K1735" s="241"/>
      <c r="L1735" s="230" t="str">
        <f t="shared" si="213"/>
        <v>.</v>
      </c>
      <c r="M1735" s="231" t="str">
        <f t="shared" si="214"/>
        <v>.</v>
      </c>
      <c r="N1735" s="231" t="str">
        <f t="shared" si="215"/>
        <v>.</v>
      </c>
      <c r="O1735" s="231" t="str">
        <f t="shared" si="216"/>
        <v>.</v>
      </c>
      <c r="P1735" s="232" t="str">
        <f t="shared" si="218"/>
        <v>.</v>
      </c>
      <c r="Q1735" s="233" t="str">
        <f t="shared" si="219"/>
        <v>.</v>
      </c>
      <c r="R1735" s="140"/>
      <c r="S1735" s="140"/>
      <c r="T1735" s="140"/>
      <c r="U1735" s="140"/>
      <c r="V1735" s="140"/>
      <c r="W1735" s="140"/>
      <c r="X1735" s="140"/>
      <c r="Y1735" s="140"/>
      <c r="Z1735" s="140"/>
      <c r="AA1735" s="140"/>
      <c r="AB1735" s="140"/>
      <c r="AC1735" s="140"/>
      <c r="AD1735" s="140"/>
      <c r="AE1735" s="140"/>
      <c r="AF1735" s="140"/>
      <c r="AG1735" s="140"/>
      <c r="AH1735" s="140"/>
      <c r="AI1735" s="140"/>
      <c r="AJ1735" s="140"/>
      <c r="AK1735" s="140"/>
      <c r="AL1735" s="140"/>
      <c r="AM1735" s="140"/>
      <c r="AN1735" s="140"/>
      <c r="AO1735" s="140"/>
      <c r="AP1735" s="140"/>
      <c r="AQ1735" s="140"/>
      <c r="AR1735" s="140"/>
      <c r="AS1735" s="140"/>
      <c r="AT1735" s="140"/>
      <c r="AU1735" s="140"/>
      <c r="AV1735" s="140"/>
      <c r="AW1735" s="140"/>
      <c r="AX1735" s="140"/>
      <c r="AY1735" s="140"/>
      <c r="AZ1735" s="140"/>
      <c r="BA1735" s="140"/>
      <c r="BB1735" s="140"/>
      <c r="BC1735" s="140"/>
      <c r="BD1735" s="140"/>
      <c r="BE1735" s="140"/>
    </row>
    <row r="1736" spans="1:57" outlineLevel="1" x14ac:dyDescent="0.2">
      <c r="A1736" s="234">
        <f>'Faults data'!A1736</f>
        <v>1719</v>
      </c>
      <c r="B1736" s="320">
        <f>'Faults data'!B1736</f>
        <v>0</v>
      </c>
      <c r="C1736" s="223">
        <f>IFERROR(MATCH('Faults data'!F1736,Lists!$C$11:$C$14,0),0)</f>
        <v>0</v>
      </c>
      <c r="D1736" s="216">
        <f>VALUE('Faults data'!I1736)</f>
        <v>0</v>
      </c>
      <c r="E1736" s="224">
        <f t="shared" si="217"/>
        <v>0</v>
      </c>
      <c r="F1736" s="224">
        <f>'Faults data'!M1736</f>
        <v>0</v>
      </c>
      <c r="G1736" s="224" t="str">
        <f>IF('Faults data'!N1736=$G$17,$G$17,".")</f>
        <v>.</v>
      </c>
      <c r="H1736" s="224" t="str">
        <f>IF(ISNUMBER('Faults data'!L1736),'Faults data'!L1736,".")</f>
        <v>.</v>
      </c>
      <c r="I1736" s="224">
        <f>IF('Faults data'!S1736=Lists!$F$11,0,1)</f>
        <v>1</v>
      </c>
      <c r="J1736" s="240" t="str">
        <f t="shared" si="212"/>
        <v>.</v>
      </c>
      <c r="K1736" s="241"/>
      <c r="L1736" s="230" t="str">
        <f t="shared" si="213"/>
        <v>.</v>
      </c>
      <c r="M1736" s="231" t="str">
        <f t="shared" si="214"/>
        <v>.</v>
      </c>
      <c r="N1736" s="231" t="str">
        <f t="shared" si="215"/>
        <v>.</v>
      </c>
      <c r="O1736" s="231" t="str">
        <f t="shared" si="216"/>
        <v>.</v>
      </c>
      <c r="P1736" s="232" t="str">
        <f t="shared" si="218"/>
        <v>.</v>
      </c>
      <c r="Q1736" s="233" t="str">
        <f t="shared" si="219"/>
        <v>.</v>
      </c>
      <c r="R1736" s="140"/>
      <c r="S1736" s="140"/>
      <c r="T1736" s="140"/>
      <c r="U1736" s="140"/>
      <c r="V1736" s="140"/>
      <c r="W1736" s="140"/>
      <c r="X1736" s="140"/>
      <c r="Y1736" s="140"/>
      <c r="Z1736" s="140"/>
      <c r="AA1736" s="140"/>
      <c r="AB1736" s="140"/>
      <c r="AC1736" s="140"/>
      <c r="AD1736" s="140"/>
      <c r="AE1736" s="140"/>
      <c r="AF1736" s="140"/>
      <c r="AG1736" s="140"/>
      <c r="AH1736" s="140"/>
      <c r="AI1736" s="140"/>
      <c r="AJ1736" s="140"/>
      <c r="AK1736" s="140"/>
      <c r="AL1736" s="140"/>
      <c r="AM1736" s="140"/>
      <c r="AN1736" s="140"/>
      <c r="AO1736" s="140"/>
      <c r="AP1736" s="140"/>
      <c r="AQ1736" s="140"/>
      <c r="AR1736" s="140"/>
      <c r="AS1736" s="140"/>
      <c r="AT1736" s="140"/>
      <c r="AU1736" s="140"/>
      <c r="AV1736" s="140"/>
      <c r="AW1736" s="140"/>
      <c r="AX1736" s="140"/>
      <c r="AY1736" s="140"/>
      <c r="AZ1736" s="140"/>
      <c r="BA1736" s="140"/>
      <c r="BB1736" s="140"/>
      <c r="BC1736" s="140"/>
      <c r="BD1736" s="140"/>
      <c r="BE1736" s="140"/>
    </row>
    <row r="1737" spans="1:57" outlineLevel="1" x14ac:dyDescent="0.2">
      <c r="A1737" s="234">
        <f>'Faults data'!A1737</f>
        <v>1720</v>
      </c>
      <c r="B1737" s="320">
        <f>'Faults data'!B1737</f>
        <v>0</v>
      </c>
      <c r="C1737" s="223">
        <f>IFERROR(MATCH('Faults data'!F1737,Lists!$C$11:$C$14,0),0)</f>
        <v>0</v>
      </c>
      <c r="D1737" s="216">
        <f>VALUE('Faults data'!I1737)</f>
        <v>0</v>
      </c>
      <c r="E1737" s="224">
        <f t="shared" si="217"/>
        <v>0</v>
      </c>
      <c r="F1737" s="224">
        <f>'Faults data'!M1737</f>
        <v>0</v>
      </c>
      <c r="G1737" s="224" t="str">
        <f>IF('Faults data'!N1737=$G$17,$G$17,".")</f>
        <v>.</v>
      </c>
      <c r="H1737" s="224" t="str">
        <f>IF(ISNUMBER('Faults data'!L1737),'Faults data'!L1737,".")</f>
        <v>.</v>
      </c>
      <c r="I1737" s="224">
        <f>IF('Faults data'!S1737=Lists!$F$11,0,1)</f>
        <v>1</v>
      </c>
      <c r="J1737" s="240" t="str">
        <f t="shared" si="212"/>
        <v>.</v>
      </c>
      <c r="K1737" s="241"/>
      <c r="L1737" s="230" t="str">
        <f t="shared" si="213"/>
        <v>.</v>
      </c>
      <c r="M1737" s="231" t="str">
        <f t="shared" si="214"/>
        <v>.</v>
      </c>
      <c r="N1737" s="231" t="str">
        <f t="shared" si="215"/>
        <v>.</v>
      </c>
      <c r="O1737" s="231" t="str">
        <f t="shared" si="216"/>
        <v>.</v>
      </c>
      <c r="P1737" s="232" t="str">
        <f t="shared" si="218"/>
        <v>.</v>
      </c>
      <c r="Q1737" s="233" t="str">
        <f t="shared" si="219"/>
        <v>.</v>
      </c>
      <c r="R1737" s="140"/>
      <c r="S1737" s="140"/>
      <c r="T1737" s="140"/>
      <c r="U1737" s="140"/>
      <c r="V1737" s="140"/>
      <c r="W1737" s="140"/>
      <c r="X1737" s="140"/>
      <c r="Y1737" s="140"/>
      <c r="Z1737" s="140"/>
      <c r="AA1737" s="140"/>
      <c r="AB1737" s="140"/>
      <c r="AC1737" s="140"/>
      <c r="AD1737" s="140"/>
      <c r="AE1737" s="140"/>
      <c r="AF1737" s="140"/>
      <c r="AG1737" s="140"/>
      <c r="AH1737" s="140"/>
      <c r="AI1737" s="140"/>
      <c r="AJ1737" s="140"/>
      <c r="AK1737" s="140"/>
      <c r="AL1737" s="140"/>
      <c r="AM1737" s="140"/>
      <c r="AN1737" s="140"/>
      <c r="AO1737" s="140"/>
      <c r="AP1737" s="140"/>
      <c r="AQ1737" s="140"/>
      <c r="AR1737" s="140"/>
      <c r="AS1737" s="140"/>
      <c r="AT1737" s="140"/>
      <c r="AU1737" s="140"/>
      <c r="AV1737" s="140"/>
      <c r="AW1737" s="140"/>
      <c r="AX1737" s="140"/>
      <c r="AY1737" s="140"/>
      <c r="AZ1737" s="140"/>
      <c r="BA1737" s="140"/>
      <c r="BB1737" s="140"/>
      <c r="BC1737" s="140"/>
      <c r="BD1737" s="140"/>
      <c r="BE1737" s="140"/>
    </row>
    <row r="1738" spans="1:57" outlineLevel="1" x14ac:dyDescent="0.2">
      <c r="A1738" s="234">
        <f>'Faults data'!A1738</f>
        <v>1721</v>
      </c>
      <c r="B1738" s="320">
        <f>'Faults data'!B1738</f>
        <v>0</v>
      </c>
      <c r="C1738" s="223">
        <f>IFERROR(MATCH('Faults data'!F1738,Lists!$C$11:$C$14,0),0)</f>
        <v>0</v>
      </c>
      <c r="D1738" s="216">
        <f>VALUE('Faults data'!I1738)</f>
        <v>0</v>
      </c>
      <c r="E1738" s="224">
        <f t="shared" si="217"/>
        <v>0</v>
      </c>
      <c r="F1738" s="224">
        <f>'Faults data'!M1738</f>
        <v>0</v>
      </c>
      <c r="G1738" s="224" t="str">
        <f>IF('Faults data'!N1738=$G$17,$G$17,".")</f>
        <v>.</v>
      </c>
      <c r="H1738" s="224" t="str">
        <f>IF(ISNUMBER('Faults data'!L1738),'Faults data'!L1738,".")</f>
        <v>.</v>
      </c>
      <c r="I1738" s="224">
        <f>IF('Faults data'!S1738=Lists!$F$11,0,1)</f>
        <v>1</v>
      </c>
      <c r="J1738" s="240" t="str">
        <f t="shared" si="212"/>
        <v>.</v>
      </c>
      <c r="K1738" s="241"/>
      <c r="L1738" s="230" t="str">
        <f t="shared" si="213"/>
        <v>.</v>
      </c>
      <c r="M1738" s="231" t="str">
        <f t="shared" si="214"/>
        <v>.</v>
      </c>
      <c r="N1738" s="231" t="str">
        <f t="shared" si="215"/>
        <v>.</v>
      </c>
      <c r="O1738" s="231" t="str">
        <f t="shared" si="216"/>
        <v>.</v>
      </c>
      <c r="P1738" s="232" t="str">
        <f t="shared" si="218"/>
        <v>.</v>
      </c>
      <c r="Q1738" s="233" t="str">
        <f t="shared" si="219"/>
        <v>.</v>
      </c>
      <c r="R1738" s="140"/>
      <c r="S1738" s="140"/>
      <c r="T1738" s="140"/>
      <c r="U1738" s="140"/>
      <c r="V1738" s="140"/>
      <c r="W1738" s="140"/>
      <c r="X1738" s="140"/>
      <c r="Y1738" s="140"/>
      <c r="Z1738" s="140"/>
      <c r="AA1738" s="140"/>
      <c r="AB1738" s="140"/>
      <c r="AC1738" s="140"/>
      <c r="AD1738" s="140"/>
      <c r="AE1738" s="140"/>
      <c r="AF1738" s="140"/>
      <c r="AG1738" s="140"/>
      <c r="AH1738" s="140"/>
      <c r="AI1738" s="140"/>
      <c r="AJ1738" s="140"/>
      <c r="AK1738" s="140"/>
      <c r="AL1738" s="140"/>
      <c r="AM1738" s="140"/>
      <c r="AN1738" s="140"/>
      <c r="AO1738" s="140"/>
      <c r="AP1738" s="140"/>
      <c r="AQ1738" s="140"/>
      <c r="AR1738" s="140"/>
      <c r="AS1738" s="140"/>
      <c r="AT1738" s="140"/>
      <c r="AU1738" s="140"/>
      <c r="AV1738" s="140"/>
      <c r="AW1738" s="140"/>
      <c r="AX1738" s="140"/>
      <c r="AY1738" s="140"/>
      <c r="AZ1738" s="140"/>
      <c r="BA1738" s="140"/>
      <c r="BB1738" s="140"/>
      <c r="BC1738" s="140"/>
      <c r="BD1738" s="140"/>
      <c r="BE1738" s="140"/>
    </row>
    <row r="1739" spans="1:57" outlineLevel="1" x14ac:dyDescent="0.2">
      <c r="A1739" s="234">
        <f>'Faults data'!A1739</f>
        <v>1722</v>
      </c>
      <c r="B1739" s="320">
        <f>'Faults data'!B1739</f>
        <v>0</v>
      </c>
      <c r="C1739" s="223">
        <f>IFERROR(MATCH('Faults data'!F1739,Lists!$C$11:$C$14,0),0)</f>
        <v>0</v>
      </c>
      <c r="D1739" s="216">
        <f>VALUE('Faults data'!I1739)</f>
        <v>0</v>
      </c>
      <c r="E1739" s="224">
        <f t="shared" si="217"/>
        <v>0</v>
      </c>
      <c r="F1739" s="224">
        <f>'Faults data'!M1739</f>
        <v>0</v>
      </c>
      <c r="G1739" s="224" t="str">
        <f>IF('Faults data'!N1739=$G$17,$G$17,".")</f>
        <v>.</v>
      </c>
      <c r="H1739" s="224" t="str">
        <f>IF(ISNUMBER('Faults data'!L1739),'Faults data'!L1739,".")</f>
        <v>.</v>
      </c>
      <c r="I1739" s="224">
        <f>IF('Faults data'!S1739=Lists!$F$11,0,1)</f>
        <v>1</v>
      </c>
      <c r="J1739" s="240" t="str">
        <f t="shared" si="212"/>
        <v>.</v>
      </c>
      <c r="K1739" s="241"/>
      <c r="L1739" s="230" t="str">
        <f t="shared" si="213"/>
        <v>.</v>
      </c>
      <c r="M1739" s="231" t="str">
        <f t="shared" si="214"/>
        <v>.</v>
      </c>
      <c r="N1739" s="231" t="str">
        <f t="shared" si="215"/>
        <v>.</v>
      </c>
      <c r="O1739" s="231" t="str">
        <f t="shared" si="216"/>
        <v>.</v>
      </c>
      <c r="P1739" s="232" t="str">
        <f t="shared" si="218"/>
        <v>.</v>
      </c>
      <c r="Q1739" s="233" t="str">
        <f t="shared" si="219"/>
        <v>.</v>
      </c>
      <c r="R1739" s="140"/>
      <c r="S1739" s="140"/>
      <c r="T1739" s="140"/>
      <c r="U1739" s="140"/>
      <c r="V1739" s="140"/>
      <c r="W1739" s="140"/>
      <c r="X1739" s="140"/>
      <c r="Y1739" s="140"/>
      <c r="Z1739" s="140"/>
      <c r="AA1739" s="140"/>
      <c r="AB1739" s="140"/>
      <c r="AC1739" s="140"/>
      <c r="AD1739" s="140"/>
      <c r="AE1739" s="140"/>
      <c r="AF1739" s="140"/>
      <c r="AG1739" s="140"/>
      <c r="AH1739" s="140"/>
      <c r="AI1739" s="140"/>
      <c r="AJ1739" s="140"/>
      <c r="AK1739" s="140"/>
      <c r="AL1739" s="140"/>
      <c r="AM1739" s="140"/>
      <c r="AN1739" s="140"/>
      <c r="AO1739" s="140"/>
      <c r="AP1739" s="140"/>
      <c r="AQ1739" s="140"/>
      <c r="AR1739" s="140"/>
      <c r="AS1739" s="140"/>
      <c r="AT1739" s="140"/>
      <c r="AU1739" s="140"/>
      <c r="AV1739" s="140"/>
      <c r="AW1739" s="140"/>
      <c r="AX1739" s="140"/>
      <c r="AY1739" s="140"/>
      <c r="AZ1739" s="140"/>
      <c r="BA1739" s="140"/>
      <c r="BB1739" s="140"/>
      <c r="BC1739" s="140"/>
      <c r="BD1739" s="140"/>
      <c r="BE1739" s="140"/>
    </row>
    <row r="1740" spans="1:57" outlineLevel="1" x14ac:dyDescent="0.2">
      <c r="A1740" s="234">
        <f>'Faults data'!A1740</f>
        <v>1723</v>
      </c>
      <c r="B1740" s="320">
        <f>'Faults data'!B1740</f>
        <v>0</v>
      </c>
      <c r="C1740" s="223">
        <f>IFERROR(MATCH('Faults data'!F1740,Lists!$C$11:$C$14,0),0)</f>
        <v>0</v>
      </c>
      <c r="D1740" s="216">
        <f>VALUE('Faults data'!I1740)</f>
        <v>0</v>
      </c>
      <c r="E1740" s="224">
        <f t="shared" si="217"/>
        <v>0</v>
      </c>
      <c r="F1740" s="224">
        <f>'Faults data'!M1740</f>
        <v>0</v>
      </c>
      <c r="G1740" s="224" t="str">
        <f>IF('Faults data'!N1740=$G$17,$G$17,".")</f>
        <v>.</v>
      </c>
      <c r="H1740" s="224" t="str">
        <f>IF(ISNUMBER('Faults data'!L1740),'Faults data'!L1740,".")</f>
        <v>.</v>
      </c>
      <c r="I1740" s="224">
        <f>IF('Faults data'!S1740=Lists!$F$11,0,1)</f>
        <v>1</v>
      </c>
      <c r="J1740" s="240" t="str">
        <f t="shared" ref="J1740:J1803" si="220">IF(OR(C1740&gt;0,E1740=0,H1740="."),".",H1740)</f>
        <v>.</v>
      </c>
      <c r="K1740" s="241"/>
      <c r="L1740" s="230" t="str">
        <f t="shared" ref="L1740:L1803" si="221">IF(L$16=$F1740,$J1740,".")</f>
        <v>.</v>
      </c>
      <c r="M1740" s="231" t="str">
        <f t="shared" ref="M1740:M1803" si="222">IF(AND(L1740&gt;0,$G1740=M$17),L1740,".")</f>
        <v>.</v>
      </c>
      <c r="N1740" s="231" t="str">
        <f t="shared" ref="N1740:N1803" si="223">IF(N$16=$F1740,$J1740,".")</f>
        <v>.</v>
      </c>
      <c r="O1740" s="231" t="str">
        <f t="shared" si="216"/>
        <v>.</v>
      </c>
      <c r="P1740" s="232" t="str">
        <f t="shared" si="218"/>
        <v>.</v>
      </c>
      <c r="Q1740" s="233" t="str">
        <f t="shared" si="219"/>
        <v>.</v>
      </c>
      <c r="R1740" s="140"/>
      <c r="S1740" s="140"/>
      <c r="T1740" s="140"/>
      <c r="U1740" s="140"/>
      <c r="V1740" s="140"/>
      <c r="W1740" s="140"/>
      <c r="X1740" s="140"/>
      <c r="Y1740" s="140"/>
      <c r="Z1740" s="140"/>
      <c r="AA1740" s="140"/>
      <c r="AB1740" s="140"/>
      <c r="AC1740" s="140"/>
      <c r="AD1740" s="140"/>
      <c r="AE1740" s="140"/>
      <c r="AF1740" s="140"/>
      <c r="AG1740" s="140"/>
      <c r="AH1740" s="140"/>
      <c r="AI1740" s="140"/>
      <c r="AJ1740" s="140"/>
      <c r="AK1740" s="140"/>
      <c r="AL1740" s="140"/>
      <c r="AM1740" s="140"/>
      <c r="AN1740" s="140"/>
      <c r="AO1740" s="140"/>
      <c r="AP1740" s="140"/>
      <c r="AQ1740" s="140"/>
      <c r="AR1740" s="140"/>
      <c r="AS1740" s="140"/>
      <c r="AT1740" s="140"/>
      <c r="AU1740" s="140"/>
      <c r="AV1740" s="140"/>
      <c r="AW1740" s="140"/>
      <c r="AX1740" s="140"/>
      <c r="AY1740" s="140"/>
      <c r="AZ1740" s="140"/>
      <c r="BA1740" s="140"/>
      <c r="BB1740" s="140"/>
      <c r="BC1740" s="140"/>
      <c r="BD1740" s="140"/>
      <c r="BE1740" s="140"/>
    </row>
    <row r="1741" spans="1:57" outlineLevel="1" x14ac:dyDescent="0.2">
      <c r="A1741" s="234">
        <f>'Faults data'!A1741</f>
        <v>1724</v>
      </c>
      <c r="B1741" s="320">
        <f>'Faults data'!B1741</f>
        <v>0</v>
      </c>
      <c r="C1741" s="223">
        <f>IFERROR(MATCH('Faults data'!F1741,Lists!$C$11:$C$14,0),0)</f>
        <v>0</v>
      </c>
      <c r="D1741" s="216">
        <f>VALUE('Faults data'!I1741)</f>
        <v>0</v>
      </c>
      <c r="E1741" s="224">
        <f t="shared" si="217"/>
        <v>0</v>
      </c>
      <c r="F1741" s="224">
        <f>'Faults data'!M1741</f>
        <v>0</v>
      </c>
      <c r="G1741" s="224" t="str">
        <f>IF('Faults data'!N1741=$G$17,$G$17,".")</f>
        <v>.</v>
      </c>
      <c r="H1741" s="224" t="str">
        <f>IF(ISNUMBER('Faults data'!L1741),'Faults data'!L1741,".")</f>
        <v>.</v>
      </c>
      <c r="I1741" s="224">
        <f>IF('Faults data'!S1741=Lists!$F$11,0,1)</f>
        <v>1</v>
      </c>
      <c r="J1741" s="240" t="str">
        <f t="shared" si="220"/>
        <v>.</v>
      </c>
      <c r="K1741" s="241"/>
      <c r="L1741" s="230" t="str">
        <f t="shared" si="221"/>
        <v>.</v>
      </c>
      <c r="M1741" s="231" t="str">
        <f t="shared" si="222"/>
        <v>.</v>
      </c>
      <c r="N1741" s="231" t="str">
        <f t="shared" si="223"/>
        <v>.</v>
      </c>
      <c r="O1741" s="231" t="str">
        <f t="shared" ref="O1741:O1804" si="224">IF(AND(N1741&gt;=0,$G1741=O$17),N1741,".")</f>
        <v>.</v>
      </c>
      <c r="P1741" s="232" t="str">
        <f t="shared" si="218"/>
        <v>.</v>
      </c>
      <c r="Q1741" s="233" t="str">
        <f t="shared" si="219"/>
        <v>.</v>
      </c>
      <c r="R1741" s="140"/>
      <c r="S1741" s="140"/>
      <c r="T1741" s="140"/>
      <c r="U1741" s="140"/>
      <c r="V1741" s="140"/>
      <c r="W1741" s="140"/>
      <c r="X1741" s="140"/>
      <c r="Y1741" s="140"/>
      <c r="Z1741" s="140"/>
      <c r="AA1741" s="140"/>
      <c r="AB1741" s="140"/>
      <c r="AC1741" s="140"/>
      <c r="AD1741" s="140"/>
      <c r="AE1741" s="140"/>
      <c r="AF1741" s="140"/>
      <c r="AG1741" s="140"/>
      <c r="AH1741" s="140"/>
      <c r="AI1741" s="140"/>
      <c r="AJ1741" s="140"/>
      <c r="AK1741" s="140"/>
      <c r="AL1741" s="140"/>
      <c r="AM1741" s="140"/>
      <c r="AN1741" s="140"/>
      <c r="AO1741" s="140"/>
      <c r="AP1741" s="140"/>
      <c r="AQ1741" s="140"/>
      <c r="AR1741" s="140"/>
      <c r="AS1741" s="140"/>
      <c r="AT1741" s="140"/>
      <c r="AU1741" s="140"/>
      <c r="AV1741" s="140"/>
      <c r="AW1741" s="140"/>
      <c r="AX1741" s="140"/>
      <c r="AY1741" s="140"/>
      <c r="AZ1741" s="140"/>
      <c r="BA1741" s="140"/>
      <c r="BB1741" s="140"/>
      <c r="BC1741" s="140"/>
      <c r="BD1741" s="140"/>
      <c r="BE1741" s="140"/>
    </row>
    <row r="1742" spans="1:57" outlineLevel="1" x14ac:dyDescent="0.2">
      <c r="A1742" s="234">
        <f>'Faults data'!A1742</f>
        <v>1725</v>
      </c>
      <c r="B1742" s="320">
        <f>'Faults data'!B1742</f>
        <v>0</v>
      </c>
      <c r="C1742" s="223">
        <f>IFERROR(MATCH('Faults data'!F1742,Lists!$C$11:$C$14,0),0)</f>
        <v>0</v>
      </c>
      <c r="D1742" s="216">
        <f>VALUE('Faults data'!I1742)</f>
        <v>0</v>
      </c>
      <c r="E1742" s="224">
        <f t="shared" ref="E1742:E1805" si="225">IFERROR(IF(OR(D1742&lt;$C$9,D1742&gt;$C$10),0,1),0)</f>
        <v>0</v>
      </c>
      <c r="F1742" s="224">
        <f>'Faults data'!M1742</f>
        <v>0</v>
      </c>
      <c r="G1742" s="224" t="str">
        <f>IF('Faults data'!N1742=$G$17,$G$17,".")</f>
        <v>.</v>
      </c>
      <c r="H1742" s="224" t="str">
        <f>IF(ISNUMBER('Faults data'!L1742),'Faults data'!L1742,".")</f>
        <v>.</v>
      </c>
      <c r="I1742" s="224">
        <f>IF('Faults data'!S1742=Lists!$F$11,0,1)</f>
        <v>1</v>
      </c>
      <c r="J1742" s="240" t="str">
        <f t="shared" si="220"/>
        <v>.</v>
      </c>
      <c r="K1742" s="241"/>
      <c r="L1742" s="230" t="str">
        <f t="shared" si="221"/>
        <v>.</v>
      </c>
      <c r="M1742" s="231" t="str">
        <f t="shared" si="222"/>
        <v>.</v>
      </c>
      <c r="N1742" s="231" t="str">
        <f t="shared" si="223"/>
        <v>.</v>
      </c>
      <c r="O1742" s="231" t="str">
        <f t="shared" si="224"/>
        <v>.</v>
      </c>
      <c r="P1742" s="232" t="str">
        <f t="shared" si="218"/>
        <v>.</v>
      </c>
      <c r="Q1742" s="233" t="str">
        <f t="shared" si="219"/>
        <v>.</v>
      </c>
      <c r="R1742" s="140"/>
      <c r="S1742" s="140"/>
      <c r="T1742" s="140"/>
      <c r="U1742" s="140"/>
      <c r="V1742" s="140"/>
      <c r="W1742" s="140"/>
      <c r="X1742" s="140"/>
      <c r="Y1742" s="140"/>
      <c r="Z1742" s="140"/>
      <c r="AA1742" s="140"/>
      <c r="AB1742" s="140"/>
      <c r="AC1742" s="140"/>
      <c r="AD1742" s="140"/>
      <c r="AE1742" s="140"/>
      <c r="AF1742" s="140"/>
      <c r="AG1742" s="140"/>
      <c r="AH1742" s="140"/>
      <c r="AI1742" s="140"/>
      <c r="AJ1742" s="140"/>
      <c r="AK1742" s="140"/>
      <c r="AL1742" s="140"/>
      <c r="AM1742" s="140"/>
      <c r="AN1742" s="140"/>
      <c r="AO1742" s="140"/>
      <c r="AP1742" s="140"/>
      <c r="AQ1742" s="140"/>
      <c r="AR1742" s="140"/>
      <c r="AS1742" s="140"/>
      <c r="AT1742" s="140"/>
      <c r="AU1742" s="140"/>
      <c r="AV1742" s="140"/>
      <c r="AW1742" s="140"/>
      <c r="AX1742" s="140"/>
      <c r="AY1742" s="140"/>
      <c r="AZ1742" s="140"/>
      <c r="BA1742" s="140"/>
      <c r="BB1742" s="140"/>
      <c r="BC1742" s="140"/>
      <c r="BD1742" s="140"/>
      <c r="BE1742" s="140"/>
    </row>
    <row r="1743" spans="1:57" outlineLevel="1" x14ac:dyDescent="0.2">
      <c r="A1743" s="234">
        <f>'Faults data'!A1743</f>
        <v>1726</v>
      </c>
      <c r="B1743" s="320">
        <f>'Faults data'!B1743</f>
        <v>0</v>
      </c>
      <c r="C1743" s="223">
        <f>IFERROR(MATCH('Faults data'!F1743,Lists!$C$11:$C$14,0),0)</f>
        <v>0</v>
      </c>
      <c r="D1743" s="216">
        <f>VALUE('Faults data'!I1743)</f>
        <v>0</v>
      </c>
      <c r="E1743" s="224">
        <f t="shared" si="225"/>
        <v>0</v>
      </c>
      <c r="F1743" s="224">
        <f>'Faults data'!M1743</f>
        <v>0</v>
      </c>
      <c r="G1743" s="224" t="str">
        <f>IF('Faults data'!N1743=$G$17,$G$17,".")</f>
        <v>.</v>
      </c>
      <c r="H1743" s="224" t="str">
        <f>IF(ISNUMBER('Faults data'!L1743),'Faults data'!L1743,".")</f>
        <v>.</v>
      </c>
      <c r="I1743" s="224">
        <f>IF('Faults data'!S1743=Lists!$F$11,0,1)</f>
        <v>1</v>
      </c>
      <c r="J1743" s="240" t="str">
        <f t="shared" si="220"/>
        <v>.</v>
      </c>
      <c r="K1743" s="241"/>
      <c r="L1743" s="230" t="str">
        <f t="shared" si="221"/>
        <v>.</v>
      </c>
      <c r="M1743" s="231" t="str">
        <f t="shared" si="222"/>
        <v>.</v>
      </c>
      <c r="N1743" s="231" t="str">
        <f t="shared" si="223"/>
        <v>.</v>
      </c>
      <c r="O1743" s="231" t="str">
        <f t="shared" si="224"/>
        <v>.</v>
      </c>
      <c r="P1743" s="232" t="str">
        <f t="shared" si="218"/>
        <v>.</v>
      </c>
      <c r="Q1743" s="233" t="str">
        <f t="shared" si="219"/>
        <v>.</v>
      </c>
      <c r="R1743" s="140"/>
      <c r="S1743" s="140"/>
      <c r="T1743" s="140"/>
      <c r="U1743" s="140"/>
      <c r="V1743" s="140"/>
      <c r="W1743" s="140"/>
      <c r="X1743" s="140"/>
      <c r="Y1743" s="140"/>
      <c r="Z1743" s="140"/>
      <c r="AA1743" s="140"/>
      <c r="AB1743" s="140"/>
      <c r="AC1743" s="140"/>
      <c r="AD1743" s="140"/>
      <c r="AE1743" s="140"/>
      <c r="AF1743" s="140"/>
      <c r="AG1743" s="140"/>
      <c r="AH1743" s="140"/>
      <c r="AI1743" s="140"/>
      <c r="AJ1743" s="140"/>
      <c r="AK1743" s="140"/>
      <c r="AL1743" s="140"/>
      <c r="AM1743" s="140"/>
      <c r="AN1743" s="140"/>
      <c r="AO1743" s="140"/>
      <c r="AP1743" s="140"/>
      <c r="AQ1743" s="140"/>
      <c r="AR1743" s="140"/>
      <c r="AS1743" s="140"/>
      <c r="AT1743" s="140"/>
      <c r="AU1743" s="140"/>
      <c r="AV1743" s="140"/>
      <c r="AW1743" s="140"/>
      <c r="AX1743" s="140"/>
      <c r="AY1743" s="140"/>
      <c r="AZ1743" s="140"/>
      <c r="BA1743" s="140"/>
      <c r="BB1743" s="140"/>
      <c r="BC1743" s="140"/>
      <c r="BD1743" s="140"/>
      <c r="BE1743" s="140"/>
    </row>
    <row r="1744" spans="1:57" outlineLevel="1" x14ac:dyDescent="0.2">
      <c r="A1744" s="234">
        <f>'Faults data'!A1744</f>
        <v>1727</v>
      </c>
      <c r="B1744" s="320">
        <f>'Faults data'!B1744</f>
        <v>0</v>
      </c>
      <c r="C1744" s="223">
        <f>IFERROR(MATCH('Faults data'!F1744,Lists!$C$11:$C$14,0),0)</f>
        <v>0</v>
      </c>
      <c r="D1744" s="216">
        <f>VALUE('Faults data'!I1744)</f>
        <v>0</v>
      </c>
      <c r="E1744" s="224">
        <f t="shared" si="225"/>
        <v>0</v>
      </c>
      <c r="F1744" s="224">
        <f>'Faults data'!M1744</f>
        <v>0</v>
      </c>
      <c r="G1744" s="224" t="str">
        <f>IF('Faults data'!N1744=$G$17,$G$17,".")</f>
        <v>.</v>
      </c>
      <c r="H1744" s="224" t="str">
        <f>IF(ISNUMBER('Faults data'!L1744),'Faults data'!L1744,".")</f>
        <v>.</v>
      </c>
      <c r="I1744" s="224">
        <f>IF('Faults data'!S1744=Lists!$F$11,0,1)</f>
        <v>1</v>
      </c>
      <c r="J1744" s="240" t="str">
        <f t="shared" si="220"/>
        <v>.</v>
      </c>
      <c r="K1744" s="241"/>
      <c r="L1744" s="230" t="str">
        <f t="shared" si="221"/>
        <v>.</v>
      </c>
      <c r="M1744" s="231" t="str">
        <f t="shared" si="222"/>
        <v>.</v>
      </c>
      <c r="N1744" s="231" t="str">
        <f t="shared" si="223"/>
        <v>.</v>
      </c>
      <c r="O1744" s="231" t="str">
        <f t="shared" si="224"/>
        <v>.</v>
      </c>
      <c r="P1744" s="232" t="str">
        <f t="shared" si="218"/>
        <v>.</v>
      </c>
      <c r="Q1744" s="233" t="str">
        <f t="shared" si="219"/>
        <v>.</v>
      </c>
      <c r="R1744" s="140"/>
      <c r="S1744" s="140"/>
      <c r="T1744" s="140"/>
      <c r="U1744" s="140"/>
      <c r="V1744" s="140"/>
      <c r="W1744" s="140"/>
      <c r="X1744" s="140"/>
      <c r="Y1744" s="140"/>
      <c r="Z1744" s="140"/>
      <c r="AA1744" s="140"/>
      <c r="AB1744" s="140"/>
      <c r="AC1744" s="140"/>
      <c r="AD1744" s="140"/>
      <c r="AE1744" s="140"/>
      <c r="AF1744" s="140"/>
      <c r="AG1744" s="140"/>
      <c r="AH1744" s="140"/>
      <c r="AI1744" s="140"/>
      <c r="AJ1744" s="140"/>
      <c r="AK1744" s="140"/>
      <c r="AL1744" s="140"/>
      <c r="AM1744" s="140"/>
      <c r="AN1744" s="140"/>
      <c r="AO1744" s="140"/>
      <c r="AP1744" s="140"/>
      <c r="AQ1744" s="140"/>
      <c r="AR1744" s="140"/>
      <c r="AS1744" s="140"/>
      <c r="AT1744" s="140"/>
      <c r="AU1744" s="140"/>
      <c r="AV1744" s="140"/>
      <c r="AW1744" s="140"/>
      <c r="AX1744" s="140"/>
      <c r="AY1744" s="140"/>
      <c r="AZ1744" s="140"/>
      <c r="BA1744" s="140"/>
      <c r="BB1744" s="140"/>
      <c r="BC1744" s="140"/>
      <c r="BD1744" s="140"/>
      <c r="BE1744" s="140"/>
    </row>
    <row r="1745" spans="1:57" outlineLevel="1" x14ac:dyDescent="0.2">
      <c r="A1745" s="234">
        <f>'Faults data'!A1745</f>
        <v>1728</v>
      </c>
      <c r="B1745" s="320">
        <f>'Faults data'!B1745</f>
        <v>0</v>
      </c>
      <c r="C1745" s="223">
        <f>IFERROR(MATCH('Faults data'!F1745,Lists!$C$11:$C$14,0),0)</f>
        <v>0</v>
      </c>
      <c r="D1745" s="216">
        <f>VALUE('Faults data'!I1745)</f>
        <v>0</v>
      </c>
      <c r="E1745" s="224">
        <f t="shared" si="225"/>
        <v>0</v>
      </c>
      <c r="F1745" s="224">
        <f>'Faults data'!M1745</f>
        <v>0</v>
      </c>
      <c r="G1745" s="224" t="str">
        <f>IF('Faults data'!N1745=$G$17,$G$17,".")</f>
        <v>.</v>
      </c>
      <c r="H1745" s="224" t="str">
        <f>IF(ISNUMBER('Faults data'!L1745),'Faults data'!L1745,".")</f>
        <v>.</v>
      </c>
      <c r="I1745" s="224">
        <f>IF('Faults data'!S1745=Lists!$F$11,0,1)</f>
        <v>1</v>
      </c>
      <c r="J1745" s="240" t="str">
        <f t="shared" si="220"/>
        <v>.</v>
      </c>
      <c r="K1745" s="241"/>
      <c r="L1745" s="230" t="str">
        <f t="shared" si="221"/>
        <v>.</v>
      </c>
      <c r="M1745" s="231" t="str">
        <f t="shared" si="222"/>
        <v>.</v>
      </c>
      <c r="N1745" s="231" t="str">
        <f t="shared" si="223"/>
        <v>.</v>
      </c>
      <c r="O1745" s="231" t="str">
        <f t="shared" si="224"/>
        <v>.</v>
      </c>
      <c r="P1745" s="232" t="str">
        <f t="shared" si="218"/>
        <v>.</v>
      </c>
      <c r="Q1745" s="233" t="str">
        <f t="shared" si="219"/>
        <v>.</v>
      </c>
      <c r="R1745" s="140"/>
      <c r="S1745" s="140"/>
      <c r="T1745" s="140"/>
      <c r="U1745" s="140"/>
      <c r="V1745" s="140"/>
      <c r="W1745" s="140"/>
      <c r="X1745" s="140"/>
      <c r="Y1745" s="140"/>
      <c r="Z1745" s="140"/>
      <c r="AA1745" s="140"/>
      <c r="AB1745" s="140"/>
      <c r="AC1745" s="140"/>
      <c r="AD1745" s="140"/>
      <c r="AE1745" s="140"/>
      <c r="AF1745" s="140"/>
      <c r="AG1745" s="140"/>
      <c r="AH1745" s="140"/>
      <c r="AI1745" s="140"/>
      <c r="AJ1745" s="140"/>
      <c r="AK1745" s="140"/>
      <c r="AL1745" s="140"/>
      <c r="AM1745" s="140"/>
      <c r="AN1745" s="140"/>
      <c r="AO1745" s="140"/>
      <c r="AP1745" s="140"/>
      <c r="AQ1745" s="140"/>
      <c r="AR1745" s="140"/>
      <c r="AS1745" s="140"/>
      <c r="AT1745" s="140"/>
      <c r="AU1745" s="140"/>
      <c r="AV1745" s="140"/>
      <c r="AW1745" s="140"/>
      <c r="AX1745" s="140"/>
      <c r="AY1745" s="140"/>
      <c r="AZ1745" s="140"/>
      <c r="BA1745" s="140"/>
      <c r="BB1745" s="140"/>
      <c r="BC1745" s="140"/>
      <c r="BD1745" s="140"/>
      <c r="BE1745" s="140"/>
    </row>
    <row r="1746" spans="1:57" outlineLevel="1" x14ac:dyDescent="0.2">
      <c r="A1746" s="234">
        <f>'Faults data'!A1746</f>
        <v>1729</v>
      </c>
      <c r="B1746" s="320">
        <f>'Faults data'!B1746</f>
        <v>0</v>
      </c>
      <c r="C1746" s="223">
        <f>IFERROR(MATCH('Faults data'!F1746,Lists!$C$11:$C$14,0),0)</f>
        <v>0</v>
      </c>
      <c r="D1746" s="216">
        <f>VALUE('Faults data'!I1746)</f>
        <v>0</v>
      </c>
      <c r="E1746" s="224">
        <f t="shared" si="225"/>
        <v>0</v>
      </c>
      <c r="F1746" s="224">
        <f>'Faults data'!M1746</f>
        <v>0</v>
      </c>
      <c r="G1746" s="224" t="str">
        <f>IF('Faults data'!N1746=$G$17,$G$17,".")</f>
        <v>.</v>
      </c>
      <c r="H1746" s="224" t="str">
        <f>IF(ISNUMBER('Faults data'!L1746),'Faults data'!L1746,".")</f>
        <v>.</v>
      </c>
      <c r="I1746" s="224">
        <f>IF('Faults data'!S1746=Lists!$F$11,0,1)</f>
        <v>1</v>
      </c>
      <c r="J1746" s="240" t="str">
        <f t="shared" si="220"/>
        <v>.</v>
      </c>
      <c r="K1746" s="241"/>
      <c r="L1746" s="230" t="str">
        <f t="shared" si="221"/>
        <v>.</v>
      </c>
      <c r="M1746" s="231" t="str">
        <f t="shared" si="222"/>
        <v>.</v>
      </c>
      <c r="N1746" s="231" t="str">
        <f t="shared" si="223"/>
        <v>.</v>
      </c>
      <c r="O1746" s="231" t="str">
        <f t="shared" si="224"/>
        <v>.</v>
      </c>
      <c r="P1746" s="232" t="str">
        <f t="shared" si="218"/>
        <v>.</v>
      </c>
      <c r="Q1746" s="233" t="str">
        <f t="shared" si="219"/>
        <v>.</v>
      </c>
      <c r="R1746" s="140"/>
      <c r="S1746" s="140"/>
      <c r="T1746" s="140"/>
      <c r="U1746" s="140"/>
      <c r="V1746" s="140"/>
      <c r="W1746" s="140"/>
      <c r="X1746" s="140"/>
      <c r="Y1746" s="140"/>
      <c r="Z1746" s="140"/>
      <c r="AA1746" s="140"/>
      <c r="AB1746" s="140"/>
      <c r="AC1746" s="140"/>
      <c r="AD1746" s="140"/>
      <c r="AE1746" s="140"/>
      <c r="AF1746" s="140"/>
      <c r="AG1746" s="140"/>
      <c r="AH1746" s="140"/>
      <c r="AI1746" s="140"/>
      <c r="AJ1746" s="140"/>
      <c r="AK1746" s="140"/>
      <c r="AL1746" s="140"/>
      <c r="AM1746" s="140"/>
      <c r="AN1746" s="140"/>
      <c r="AO1746" s="140"/>
      <c r="AP1746" s="140"/>
      <c r="AQ1746" s="140"/>
      <c r="AR1746" s="140"/>
      <c r="AS1746" s="140"/>
      <c r="AT1746" s="140"/>
      <c r="AU1746" s="140"/>
      <c r="AV1746" s="140"/>
      <c r="AW1746" s="140"/>
      <c r="AX1746" s="140"/>
      <c r="AY1746" s="140"/>
      <c r="AZ1746" s="140"/>
      <c r="BA1746" s="140"/>
      <c r="BB1746" s="140"/>
      <c r="BC1746" s="140"/>
      <c r="BD1746" s="140"/>
      <c r="BE1746" s="140"/>
    </row>
    <row r="1747" spans="1:57" outlineLevel="1" x14ac:dyDescent="0.2">
      <c r="A1747" s="234">
        <f>'Faults data'!A1747</f>
        <v>1730</v>
      </c>
      <c r="B1747" s="320">
        <f>'Faults data'!B1747</f>
        <v>0</v>
      </c>
      <c r="C1747" s="223">
        <f>IFERROR(MATCH('Faults data'!F1747,Lists!$C$11:$C$14,0),0)</f>
        <v>0</v>
      </c>
      <c r="D1747" s="216">
        <f>VALUE('Faults data'!I1747)</f>
        <v>0</v>
      </c>
      <c r="E1747" s="224">
        <f t="shared" si="225"/>
        <v>0</v>
      </c>
      <c r="F1747" s="224">
        <f>'Faults data'!M1747</f>
        <v>0</v>
      </c>
      <c r="G1747" s="224" t="str">
        <f>IF('Faults data'!N1747=$G$17,$G$17,".")</f>
        <v>.</v>
      </c>
      <c r="H1747" s="224" t="str">
        <f>IF(ISNUMBER('Faults data'!L1747),'Faults data'!L1747,".")</f>
        <v>.</v>
      </c>
      <c r="I1747" s="224">
        <f>IF('Faults data'!S1747=Lists!$F$11,0,1)</f>
        <v>1</v>
      </c>
      <c r="J1747" s="240" t="str">
        <f t="shared" si="220"/>
        <v>.</v>
      </c>
      <c r="K1747" s="241"/>
      <c r="L1747" s="230" t="str">
        <f t="shared" si="221"/>
        <v>.</v>
      </c>
      <c r="M1747" s="231" t="str">
        <f t="shared" si="222"/>
        <v>.</v>
      </c>
      <c r="N1747" s="231" t="str">
        <f t="shared" si="223"/>
        <v>.</v>
      </c>
      <c r="O1747" s="231" t="str">
        <f t="shared" si="224"/>
        <v>.</v>
      </c>
      <c r="P1747" s="232" t="str">
        <f t="shared" si="218"/>
        <v>.</v>
      </c>
      <c r="Q1747" s="233" t="str">
        <f t="shared" si="219"/>
        <v>.</v>
      </c>
      <c r="R1747" s="140"/>
      <c r="S1747" s="140"/>
      <c r="T1747" s="140"/>
      <c r="U1747" s="140"/>
      <c r="V1747" s="140"/>
      <c r="W1747" s="140"/>
      <c r="X1747" s="140"/>
      <c r="Y1747" s="140"/>
      <c r="Z1747" s="140"/>
      <c r="AA1747" s="140"/>
      <c r="AB1747" s="140"/>
      <c r="AC1747" s="140"/>
      <c r="AD1747" s="140"/>
      <c r="AE1747" s="140"/>
      <c r="AF1747" s="140"/>
      <c r="AG1747" s="140"/>
      <c r="AH1747" s="140"/>
      <c r="AI1747" s="140"/>
      <c r="AJ1747" s="140"/>
      <c r="AK1747" s="140"/>
      <c r="AL1747" s="140"/>
      <c r="AM1747" s="140"/>
      <c r="AN1747" s="140"/>
      <c r="AO1747" s="140"/>
      <c r="AP1747" s="140"/>
      <c r="AQ1747" s="140"/>
      <c r="AR1747" s="140"/>
      <c r="AS1747" s="140"/>
      <c r="AT1747" s="140"/>
      <c r="AU1747" s="140"/>
      <c r="AV1747" s="140"/>
      <c r="AW1747" s="140"/>
      <c r="AX1747" s="140"/>
      <c r="AY1747" s="140"/>
      <c r="AZ1747" s="140"/>
      <c r="BA1747" s="140"/>
      <c r="BB1747" s="140"/>
      <c r="BC1747" s="140"/>
      <c r="BD1747" s="140"/>
      <c r="BE1747" s="140"/>
    </row>
    <row r="1748" spans="1:57" outlineLevel="1" x14ac:dyDescent="0.2">
      <c r="A1748" s="234">
        <f>'Faults data'!A1748</f>
        <v>1731</v>
      </c>
      <c r="B1748" s="320">
        <f>'Faults data'!B1748</f>
        <v>0</v>
      </c>
      <c r="C1748" s="223">
        <f>IFERROR(MATCH('Faults data'!F1748,Lists!$C$11:$C$14,0),0)</f>
        <v>0</v>
      </c>
      <c r="D1748" s="216">
        <f>VALUE('Faults data'!I1748)</f>
        <v>0</v>
      </c>
      <c r="E1748" s="224">
        <f t="shared" si="225"/>
        <v>0</v>
      </c>
      <c r="F1748" s="224">
        <f>'Faults data'!M1748</f>
        <v>0</v>
      </c>
      <c r="G1748" s="224" t="str">
        <f>IF('Faults data'!N1748=$G$17,$G$17,".")</f>
        <v>.</v>
      </c>
      <c r="H1748" s="224" t="str">
        <f>IF(ISNUMBER('Faults data'!L1748),'Faults data'!L1748,".")</f>
        <v>.</v>
      </c>
      <c r="I1748" s="224">
        <f>IF('Faults data'!S1748=Lists!$F$11,0,1)</f>
        <v>1</v>
      </c>
      <c r="J1748" s="240" t="str">
        <f t="shared" si="220"/>
        <v>.</v>
      </c>
      <c r="K1748" s="241"/>
      <c r="L1748" s="230" t="str">
        <f t="shared" si="221"/>
        <v>.</v>
      </c>
      <c r="M1748" s="231" t="str">
        <f t="shared" si="222"/>
        <v>.</v>
      </c>
      <c r="N1748" s="231" t="str">
        <f t="shared" si="223"/>
        <v>.</v>
      </c>
      <c r="O1748" s="231" t="str">
        <f t="shared" si="224"/>
        <v>.</v>
      </c>
      <c r="P1748" s="232" t="str">
        <f t="shared" si="218"/>
        <v>.</v>
      </c>
      <c r="Q1748" s="233" t="str">
        <f t="shared" si="219"/>
        <v>.</v>
      </c>
      <c r="R1748" s="140"/>
      <c r="S1748" s="140"/>
      <c r="T1748" s="140"/>
      <c r="U1748" s="140"/>
      <c r="V1748" s="140"/>
      <c r="W1748" s="140"/>
      <c r="X1748" s="140"/>
      <c r="Y1748" s="140"/>
      <c r="Z1748" s="140"/>
      <c r="AA1748" s="140"/>
      <c r="AB1748" s="140"/>
      <c r="AC1748" s="140"/>
      <c r="AD1748" s="140"/>
      <c r="AE1748" s="140"/>
      <c r="AF1748" s="140"/>
      <c r="AG1748" s="140"/>
      <c r="AH1748" s="140"/>
      <c r="AI1748" s="140"/>
      <c r="AJ1748" s="140"/>
      <c r="AK1748" s="140"/>
      <c r="AL1748" s="140"/>
      <c r="AM1748" s="140"/>
      <c r="AN1748" s="140"/>
      <c r="AO1748" s="140"/>
      <c r="AP1748" s="140"/>
      <c r="AQ1748" s="140"/>
      <c r="AR1748" s="140"/>
      <c r="AS1748" s="140"/>
      <c r="AT1748" s="140"/>
      <c r="AU1748" s="140"/>
      <c r="AV1748" s="140"/>
      <c r="AW1748" s="140"/>
      <c r="AX1748" s="140"/>
      <c r="AY1748" s="140"/>
      <c r="AZ1748" s="140"/>
      <c r="BA1748" s="140"/>
      <c r="BB1748" s="140"/>
      <c r="BC1748" s="140"/>
      <c r="BD1748" s="140"/>
      <c r="BE1748" s="140"/>
    </row>
    <row r="1749" spans="1:57" outlineLevel="1" x14ac:dyDescent="0.2">
      <c r="A1749" s="234">
        <f>'Faults data'!A1749</f>
        <v>1732</v>
      </c>
      <c r="B1749" s="320">
        <f>'Faults data'!B1749</f>
        <v>0</v>
      </c>
      <c r="C1749" s="223">
        <f>IFERROR(MATCH('Faults data'!F1749,Lists!$C$11:$C$14,0),0)</f>
        <v>0</v>
      </c>
      <c r="D1749" s="216">
        <f>VALUE('Faults data'!I1749)</f>
        <v>0</v>
      </c>
      <c r="E1749" s="224">
        <f t="shared" si="225"/>
        <v>0</v>
      </c>
      <c r="F1749" s="224">
        <f>'Faults data'!M1749</f>
        <v>0</v>
      </c>
      <c r="G1749" s="224" t="str">
        <f>IF('Faults data'!N1749=$G$17,$G$17,".")</f>
        <v>.</v>
      </c>
      <c r="H1749" s="224" t="str">
        <f>IF(ISNUMBER('Faults data'!L1749),'Faults data'!L1749,".")</f>
        <v>.</v>
      </c>
      <c r="I1749" s="224">
        <f>IF('Faults data'!S1749=Lists!$F$11,0,1)</f>
        <v>1</v>
      </c>
      <c r="J1749" s="240" t="str">
        <f t="shared" si="220"/>
        <v>.</v>
      </c>
      <c r="K1749" s="241"/>
      <c r="L1749" s="230" t="str">
        <f t="shared" si="221"/>
        <v>.</v>
      </c>
      <c r="M1749" s="231" t="str">
        <f t="shared" si="222"/>
        <v>.</v>
      </c>
      <c r="N1749" s="231" t="str">
        <f t="shared" si="223"/>
        <v>.</v>
      </c>
      <c r="O1749" s="231" t="str">
        <f t="shared" si="224"/>
        <v>.</v>
      </c>
      <c r="P1749" s="232" t="str">
        <f t="shared" ref="P1749:P1812" si="226">IF(L1749&gt;P$9,L1749,".")</f>
        <v>.</v>
      </c>
      <c r="Q1749" s="233" t="str">
        <f t="shared" ref="Q1749:Q1812" si="227">IF(N1749&gt;Q$9,N1749,".")</f>
        <v>.</v>
      </c>
      <c r="R1749" s="140"/>
      <c r="S1749" s="140"/>
      <c r="T1749" s="140"/>
      <c r="U1749" s="140"/>
      <c r="V1749" s="140"/>
      <c r="W1749" s="140"/>
      <c r="X1749" s="140"/>
      <c r="Y1749" s="140"/>
      <c r="Z1749" s="140"/>
      <c r="AA1749" s="140"/>
      <c r="AB1749" s="140"/>
      <c r="AC1749" s="140"/>
      <c r="AD1749" s="140"/>
      <c r="AE1749" s="140"/>
      <c r="AF1749" s="140"/>
      <c r="AG1749" s="140"/>
      <c r="AH1749" s="140"/>
      <c r="AI1749" s="140"/>
      <c r="AJ1749" s="140"/>
      <c r="AK1749" s="140"/>
      <c r="AL1749" s="140"/>
      <c r="AM1749" s="140"/>
      <c r="AN1749" s="140"/>
      <c r="AO1749" s="140"/>
      <c r="AP1749" s="140"/>
      <c r="AQ1749" s="140"/>
      <c r="AR1749" s="140"/>
      <c r="AS1749" s="140"/>
      <c r="AT1749" s="140"/>
      <c r="AU1749" s="140"/>
      <c r="AV1749" s="140"/>
      <c r="AW1749" s="140"/>
      <c r="AX1749" s="140"/>
      <c r="AY1749" s="140"/>
      <c r="AZ1749" s="140"/>
      <c r="BA1749" s="140"/>
      <c r="BB1749" s="140"/>
      <c r="BC1749" s="140"/>
      <c r="BD1749" s="140"/>
      <c r="BE1749" s="140"/>
    </row>
    <row r="1750" spans="1:57" outlineLevel="1" x14ac:dyDescent="0.2">
      <c r="A1750" s="234">
        <f>'Faults data'!A1750</f>
        <v>1733</v>
      </c>
      <c r="B1750" s="320">
        <f>'Faults data'!B1750</f>
        <v>0</v>
      </c>
      <c r="C1750" s="223">
        <f>IFERROR(MATCH('Faults data'!F1750,Lists!$C$11:$C$14,0),0)</f>
        <v>0</v>
      </c>
      <c r="D1750" s="216">
        <f>VALUE('Faults data'!I1750)</f>
        <v>0</v>
      </c>
      <c r="E1750" s="224">
        <f t="shared" si="225"/>
        <v>0</v>
      </c>
      <c r="F1750" s="224">
        <f>'Faults data'!M1750</f>
        <v>0</v>
      </c>
      <c r="G1750" s="224" t="str">
        <f>IF('Faults data'!N1750=$G$17,$G$17,".")</f>
        <v>.</v>
      </c>
      <c r="H1750" s="224" t="str">
        <f>IF(ISNUMBER('Faults data'!L1750),'Faults data'!L1750,".")</f>
        <v>.</v>
      </c>
      <c r="I1750" s="224">
        <f>IF('Faults data'!S1750=Lists!$F$11,0,1)</f>
        <v>1</v>
      </c>
      <c r="J1750" s="240" t="str">
        <f t="shared" si="220"/>
        <v>.</v>
      </c>
      <c r="K1750" s="241"/>
      <c r="L1750" s="230" t="str">
        <f t="shared" si="221"/>
        <v>.</v>
      </c>
      <c r="M1750" s="231" t="str">
        <f t="shared" si="222"/>
        <v>.</v>
      </c>
      <c r="N1750" s="231" t="str">
        <f t="shared" si="223"/>
        <v>.</v>
      </c>
      <c r="O1750" s="231" t="str">
        <f t="shared" si="224"/>
        <v>.</v>
      </c>
      <c r="P1750" s="232" t="str">
        <f t="shared" si="226"/>
        <v>.</v>
      </c>
      <c r="Q1750" s="233" t="str">
        <f t="shared" si="227"/>
        <v>.</v>
      </c>
      <c r="R1750" s="140"/>
      <c r="S1750" s="140"/>
      <c r="T1750" s="140"/>
      <c r="U1750" s="140"/>
      <c r="V1750" s="140"/>
      <c r="W1750" s="140"/>
      <c r="X1750" s="140"/>
      <c r="Y1750" s="140"/>
      <c r="Z1750" s="140"/>
      <c r="AA1750" s="140"/>
      <c r="AB1750" s="140"/>
      <c r="AC1750" s="140"/>
      <c r="AD1750" s="140"/>
      <c r="AE1750" s="140"/>
      <c r="AF1750" s="140"/>
      <c r="AG1750" s="140"/>
      <c r="AH1750" s="140"/>
      <c r="AI1750" s="140"/>
      <c r="AJ1750" s="140"/>
      <c r="AK1750" s="140"/>
      <c r="AL1750" s="140"/>
      <c r="AM1750" s="140"/>
      <c r="AN1750" s="140"/>
      <c r="AO1750" s="140"/>
      <c r="AP1750" s="140"/>
      <c r="AQ1750" s="140"/>
      <c r="AR1750" s="140"/>
      <c r="AS1750" s="140"/>
      <c r="AT1750" s="140"/>
      <c r="AU1750" s="140"/>
      <c r="AV1750" s="140"/>
      <c r="AW1750" s="140"/>
      <c r="AX1750" s="140"/>
      <c r="AY1750" s="140"/>
      <c r="AZ1750" s="140"/>
      <c r="BA1750" s="140"/>
      <c r="BB1750" s="140"/>
      <c r="BC1750" s="140"/>
      <c r="BD1750" s="140"/>
      <c r="BE1750" s="140"/>
    </row>
    <row r="1751" spans="1:57" outlineLevel="1" x14ac:dyDescent="0.2">
      <c r="A1751" s="234">
        <f>'Faults data'!A1751</f>
        <v>1734</v>
      </c>
      <c r="B1751" s="320">
        <f>'Faults data'!B1751</f>
        <v>0</v>
      </c>
      <c r="C1751" s="223">
        <f>IFERROR(MATCH('Faults data'!F1751,Lists!$C$11:$C$14,0),0)</f>
        <v>0</v>
      </c>
      <c r="D1751" s="216">
        <f>VALUE('Faults data'!I1751)</f>
        <v>0</v>
      </c>
      <c r="E1751" s="224">
        <f t="shared" si="225"/>
        <v>0</v>
      </c>
      <c r="F1751" s="224">
        <f>'Faults data'!M1751</f>
        <v>0</v>
      </c>
      <c r="G1751" s="224" t="str">
        <f>IF('Faults data'!N1751=$G$17,$G$17,".")</f>
        <v>.</v>
      </c>
      <c r="H1751" s="224" t="str">
        <f>IF(ISNUMBER('Faults data'!L1751),'Faults data'!L1751,".")</f>
        <v>.</v>
      </c>
      <c r="I1751" s="224">
        <f>IF('Faults data'!S1751=Lists!$F$11,0,1)</f>
        <v>1</v>
      </c>
      <c r="J1751" s="240" t="str">
        <f t="shared" si="220"/>
        <v>.</v>
      </c>
      <c r="K1751" s="241"/>
      <c r="L1751" s="230" t="str">
        <f t="shared" si="221"/>
        <v>.</v>
      </c>
      <c r="M1751" s="231" t="str">
        <f t="shared" si="222"/>
        <v>.</v>
      </c>
      <c r="N1751" s="231" t="str">
        <f t="shared" si="223"/>
        <v>.</v>
      </c>
      <c r="O1751" s="231" t="str">
        <f t="shared" si="224"/>
        <v>.</v>
      </c>
      <c r="P1751" s="232" t="str">
        <f t="shared" si="226"/>
        <v>.</v>
      </c>
      <c r="Q1751" s="233" t="str">
        <f t="shared" si="227"/>
        <v>.</v>
      </c>
      <c r="R1751" s="140"/>
      <c r="S1751" s="140"/>
      <c r="T1751" s="140"/>
      <c r="U1751" s="140"/>
      <c r="V1751" s="140"/>
      <c r="W1751" s="140"/>
      <c r="X1751" s="140"/>
      <c r="Y1751" s="140"/>
      <c r="Z1751" s="140"/>
      <c r="AA1751" s="140"/>
      <c r="AB1751" s="140"/>
      <c r="AC1751" s="140"/>
      <c r="AD1751" s="140"/>
      <c r="AE1751" s="140"/>
      <c r="AF1751" s="140"/>
      <c r="AG1751" s="140"/>
      <c r="AH1751" s="140"/>
      <c r="AI1751" s="140"/>
      <c r="AJ1751" s="140"/>
      <c r="AK1751" s="140"/>
      <c r="AL1751" s="140"/>
      <c r="AM1751" s="140"/>
      <c r="AN1751" s="140"/>
      <c r="AO1751" s="140"/>
      <c r="AP1751" s="140"/>
      <c r="AQ1751" s="140"/>
      <c r="AR1751" s="140"/>
      <c r="AS1751" s="140"/>
      <c r="AT1751" s="140"/>
      <c r="AU1751" s="140"/>
      <c r="AV1751" s="140"/>
      <c r="AW1751" s="140"/>
      <c r="AX1751" s="140"/>
      <c r="AY1751" s="140"/>
      <c r="AZ1751" s="140"/>
      <c r="BA1751" s="140"/>
      <c r="BB1751" s="140"/>
      <c r="BC1751" s="140"/>
      <c r="BD1751" s="140"/>
      <c r="BE1751" s="140"/>
    </row>
    <row r="1752" spans="1:57" outlineLevel="1" x14ac:dyDescent="0.2">
      <c r="A1752" s="234">
        <f>'Faults data'!A1752</f>
        <v>1735</v>
      </c>
      <c r="B1752" s="320">
        <f>'Faults data'!B1752</f>
        <v>0</v>
      </c>
      <c r="C1752" s="223">
        <f>IFERROR(MATCH('Faults data'!F1752,Lists!$C$11:$C$14,0),0)</f>
        <v>0</v>
      </c>
      <c r="D1752" s="216">
        <f>VALUE('Faults data'!I1752)</f>
        <v>0</v>
      </c>
      <c r="E1752" s="224">
        <f t="shared" si="225"/>
        <v>0</v>
      </c>
      <c r="F1752" s="224">
        <f>'Faults data'!M1752</f>
        <v>0</v>
      </c>
      <c r="G1752" s="224" t="str">
        <f>IF('Faults data'!N1752=$G$17,$G$17,".")</f>
        <v>.</v>
      </c>
      <c r="H1752" s="224" t="str">
        <f>IF(ISNUMBER('Faults data'!L1752),'Faults data'!L1752,".")</f>
        <v>.</v>
      </c>
      <c r="I1752" s="224">
        <f>IF('Faults data'!S1752=Lists!$F$11,0,1)</f>
        <v>1</v>
      </c>
      <c r="J1752" s="240" t="str">
        <f t="shared" si="220"/>
        <v>.</v>
      </c>
      <c r="K1752" s="241"/>
      <c r="L1752" s="230" t="str">
        <f t="shared" si="221"/>
        <v>.</v>
      </c>
      <c r="M1752" s="231" t="str">
        <f t="shared" si="222"/>
        <v>.</v>
      </c>
      <c r="N1752" s="231" t="str">
        <f t="shared" si="223"/>
        <v>.</v>
      </c>
      <c r="O1752" s="231" t="str">
        <f t="shared" si="224"/>
        <v>.</v>
      </c>
      <c r="P1752" s="232" t="str">
        <f t="shared" si="226"/>
        <v>.</v>
      </c>
      <c r="Q1752" s="233" t="str">
        <f t="shared" si="227"/>
        <v>.</v>
      </c>
      <c r="R1752" s="140"/>
      <c r="S1752" s="140"/>
      <c r="T1752" s="140"/>
      <c r="U1752" s="140"/>
      <c r="V1752" s="140"/>
      <c r="W1752" s="140"/>
      <c r="X1752" s="140"/>
      <c r="Y1752" s="140"/>
      <c r="Z1752" s="140"/>
      <c r="AA1752" s="140"/>
      <c r="AB1752" s="140"/>
      <c r="AC1752" s="140"/>
      <c r="AD1752" s="140"/>
      <c r="AE1752" s="140"/>
      <c r="AF1752" s="140"/>
      <c r="AG1752" s="140"/>
      <c r="AH1752" s="140"/>
      <c r="AI1752" s="140"/>
      <c r="AJ1752" s="140"/>
      <c r="AK1752" s="140"/>
      <c r="AL1752" s="140"/>
      <c r="AM1752" s="140"/>
      <c r="AN1752" s="140"/>
      <c r="AO1752" s="140"/>
      <c r="AP1752" s="140"/>
      <c r="AQ1752" s="140"/>
      <c r="AR1752" s="140"/>
      <c r="AS1752" s="140"/>
      <c r="AT1752" s="140"/>
      <c r="AU1752" s="140"/>
      <c r="AV1752" s="140"/>
      <c r="AW1752" s="140"/>
      <c r="AX1752" s="140"/>
      <c r="AY1752" s="140"/>
      <c r="AZ1752" s="140"/>
      <c r="BA1752" s="140"/>
      <c r="BB1752" s="140"/>
      <c r="BC1752" s="140"/>
      <c r="BD1752" s="140"/>
      <c r="BE1752" s="140"/>
    </row>
    <row r="1753" spans="1:57" outlineLevel="1" x14ac:dyDescent="0.2">
      <c r="A1753" s="234">
        <f>'Faults data'!A1753</f>
        <v>1736</v>
      </c>
      <c r="B1753" s="320">
        <f>'Faults data'!B1753</f>
        <v>0</v>
      </c>
      <c r="C1753" s="223">
        <f>IFERROR(MATCH('Faults data'!F1753,Lists!$C$11:$C$14,0),0)</f>
        <v>0</v>
      </c>
      <c r="D1753" s="216">
        <f>VALUE('Faults data'!I1753)</f>
        <v>0</v>
      </c>
      <c r="E1753" s="224">
        <f t="shared" si="225"/>
        <v>0</v>
      </c>
      <c r="F1753" s="224">
        <f>'Faults data'!M1753</f>
        <v>0</v>
      </c>
      <c r="G1753" s="224" t="str">
        <f>IF('Faults data'!N1753=$G$17,$G$17,".")</f>
        <v>.</v>
      </c>
      <c r="H1753" s="224" t="str">
        <f>IF(ISNUMBER('Faults data'!L1753),'Faults data'!L1753,".")</f>
        <v>.</v>
      </c>
      <c r="I1753" s="224">
        <f>IF('Faults data'!S1753=Lists!$F$11,0,1)</f>
        <v>1</v>
      </c>
      <c r="J1753" s="240" t="str">
        <f t="shared" si="220"/>
        <v>.</v>
      </c>
      <c r="K1753" s="241"/>
      <c r="L1753" s="230" t="str">
        <f t="shared" si="221"/>
        <v>.</v>
      </c>
      <c r="M1753" s="231" t="str">
        <f t="shared" si="222"/>
        <v>.</v>
      </c>
      <c r="N1753" s="231" t="str">
        <f t="shared" si="223"/>
        <v>.</v>
      </c>
      <c r="O1753" s="231" t="str">
        <f t="shared" si="224"/>
        <v>.</v>
      </c>
      <c r="P1753" s="232" t="str">
        <f t="shared" si="226"/>
        <v>.</v>
      </c>
      <c r="Q1753" s="233" t="str">
        <f t="shared" si="227"/>
        <v>.</v>
      </c>
      <c r="R1753" s="140"/>
      <c r="S1753" s="140"/>
      <c r="T1753" s="140"/>
      <c r="U1753" s="140"/>
      <c r="V1753" s="140"/>
      <c r="W1753" s="140"/>
      <c r="X1753" s="140"/>
      <c r="Y1753" s="140"/>
      <c r="Z1753" s="140"/>
      <c r="AA1753" s="140"/>
      <c r="AB1753" s="140"/>
      <c r="AC1753" s="140"/>
      <c r="AD1753" s="140"/>
      <c r="AE1753" s="140"/>
      <c r="AF1753" s="140"/>
      <c r="AG1753" s="140"/>
      <c r="AH1753" s="140"/>
      <c r="AI1753" s="140"/>
      <c r="AJ1753" s="140"/>
      <c r="AK1753" s="140"/>
      <c r="AL1753" s="140"/>
      <c r="AM1753" s="140"/>
      <c r="AN1753" s="140"/>
      <c r="AO1753" s="140"/>
      <c r="AP1753" s="140"/>
      <c r="AQ1753" s="140"/>
      <c r="AR1753" s="140"/>
      <c r="AS1753" s="140"/>
      <c r="AT1753" s="140"/>
      <c r="AU1753" s="140"/>
      <c r="AV1753" s="140"/>
      <c r="AW1753" s="140"/>
      <c r="AX1753" s="140"/>
      <c r="AY1753" s="140"/>
      <c r="AZ1753" s="140"/>
      <c r="BA1753" s="140"/>
      <c r="BB1753" s="140"/>
      <c r="BC1753" s="140"/>
      <c r="BD1753" s="140"/>
      <c r="BE1753" s="140"/>
    </row>
    <row r="1754" spans="1:57" outlineLevel="1" x14ac:dyDescent="0.2">
      <c r="A1754" s="234">
        <f>'Faults data'!A1754</f>
        <v>1737</v>
      </c>
      <c r="B1754" s="320">
        <f>'Faults data'!B1754</f>
        <v>0</v>
      </c>
      <c r="C1754" s="223">
        <f>IFERROR(MATCH('Faults data'!F1754,Lists!$C$11:$C$14,0),0)</f>
        <v>0</v>
      </c>
      <c r="D1754" s="216">
        <f>VALUE('Faults data'!I1754)</f>
        <v>0</v>
      </c>
      <c r="E1754" s="224">
        <f t="shared" si="225"/>
        <v>0</v>
      </c>
      <c r="F1754" s="224">
        <f>'Faults data'!M1754</f>
        <v>0</v>
      </c>
      <c r="G1754" s="224" t="str">
        <f>IF('Faults data'!N1754=$G$17,$G$17,".")</f>
        <v>.</v>
      </c>
      <c r="H1754" s="224" t="str">
        <f>IF(ISNUMBER('Faults data'!L1754),'Faults data'!L1754,".")</f>
        <v>.</v>
      </c>
      <c r="I1754" s="224">
        <f>IF('Faults data'!S1754=Lists!$F$11,0,1)</f>
        <v>1</v>
      </c>
      <c r="J1754" s="240" t="str">
        <f t="shared" si="220"/>
        <v>.</v>
      </c>
      <c r="K1754" s="241"/>
      <c r="L1754" s="230" t="str">
        <f t="shared" si="221"/>
        <v>.</v>
      </c>
      <c r="M1754" s="231" t="str">
        <f t="shared" si="222"/>
        <v>.</v>
      </c>
      <c r="N1754" s="231" t="str">
        <f t="shared" si="223"/>
        <v>.</v>
      </c>
      <c r="O1754" s="231" t="str">
        <f t="shared" si="224"/>
        <v>.</v>
      </c>
      <c r="P1754" s="232" t="str">
        <f t="shared" si="226"/>
        <v>.</v>
      </c>
      <c r="Q1754" s="233" t="str">
        <f t="shared" si="227"/>
        <v>.</v>
      </c>
      <c r="R1754" s="140"/>
      <c r="S1754" s="140"/>
      <c r="T1754" s="140"/>
      <c r="U1754" s="140"/>
      <c r="V1754" s="140"/>
      <c r="W1754" s="140"/>
      <c r="X1754" s="140"/>
      <c r="Y1754" s="140"/>
      <c r="Z1754" s="140"/>
      <c r="AA1754" s="140"/>
      <c r="AB1754" s="140"/>
      <c r="AC1754" s="140"/>
      <c r="AD1754" s="140"/>
      <c r="AE1754" s="140"/>
      <c r="AF1754" s="140"/>
      <c r="AG1754" s="140"/>
      <c r="AH1754" s="140"/>
      <c r="AI1754" s="140"/>
      <c r="AJ1754" s="140"/>
      <c r="AK1754" s="140"/>
      <c r="AL1754" s="140"/>
      <c r="AM1754" s="140"/>
      <c r="AN1754" s="140"/>
      <c r="AO1754" s="140"/>
      <c r="AP1754" s="140"/>
      <c r="AQ1754" s="140"/>
      <c r="AR1754" s="140"/>
      <c r="AS1754" s="140"/>
      <c r="AT1754" s="140"/>
      <c r="AU1754" s="140"/>
      <c r="AV1754" s="140"/>
      <c r="AW1754" s="140"/>
      <c r="AX1754" s="140"/>
      <c r="AY1754" s="140"/>
      <c r="AZ1754" s="140"/>
      <c r="BA1754" s="140"/>
      <c r="BB1754" s="140"/>
      <c r="BC1754" s="140"/>
      <c r="BD1754" s="140"/>
      <c r="BE1754" s="140"/>
    </row>
    <row r="1755" spans="1:57" outlineLevel="1" x14ac:dyDescent="0.2">
      <c r="A1755" s="234">
        <f>'Faults data'!A1755</f>
        <v>1738</v>
      </c>
      <c r="B1755" s="320">
        <f>'Faults data'!B1755</f>
        <v>0</v>
      </c>
      <c r="C1755" s="223">
        <f>IFERROR(MATCH('Faults data'!F1755,Lists!$C$11:$C$14,0),0)</f>
        <v>0</v>
      </c>
      <c r="D1755" s="216">
        <f>VALUE('Faults data'!I1755)</f>
        <v>0</v>
      </c>
      <c r="E1755" s="224">
        <f t="shared" si="225"/>
        <v>0</v>
      </c>
      <c r="F1755" s="224">
        <f>'Faults data'!M1755</f>
        <v>0</v>
      </c>
      <c r="G1755" s="224" t="str">
        <f>IF('Faults data'!N1755=$G$17,$G$17,".")</f>
        <v>.</v>
      </c>
      <c r="H1755" s="224" t="str">
        <f>IF(ISNUMBER('Faults data'!L1755),'Faults data'!L1755,".")</f>
        <v>.</v>
      </c>
      <c r="I1755" s="224">
        <f>IF('Faults data'!S1755=Lists!$F$11,0,1)</f>
        <v>1</v>
      </c>
      <c r="J1755" s="240" t="str">
        <f t="shared" si="220"/>
        <v>.</v>
      </c>
      <c r="K1755" s="241"/>
      <c r="L1755" s="230" t="str">
        <f t="shared" si="221"/>
        <v>.</v>
      </c>
      <c r="M1755" s="231" t="str">
        <f t="shared" si="222"/>
        <v>.</v>
      </c>
      <c r="N1755" s="231" t="str">
        <f t="shared" si="223"/>
        <v>.</v>
      </c>
      <c r="O1755" s="231" t="str">
        <f t="shared" si="224"/>
        <v>.</v>
      </c>
      <c r="P1755" s="232" t="str">
        <f t="shared" si="226"/>
        <v>.</v>
      </c>
      <c r="Q1755" s="233" t="str">
        <f t="shared" si="227"/>
        <v>.</v>
      </c>
      <c r="R1755" s="140"/>
      <c r="S1755" s="140"/>
      <c r="T1755" s="140"/>
      <c r="U1755" s="140"/>
      <c r="V1755" s="140"/>
      <c r="W1755" s="140"/>
      <c r="X1755" s="140"/>
      <c r="Y1755" s="140"/>
      <c r="Z1755" s="140"/>
      <c r="AA1755" s="140"/>
      <c r="AB1755" s="140"/>
      <c r="AC1755" s="140"/>
      <c r="AD1755" s="140"/>
      <c r="AE1755" s="140"/>
      <c r="AF1755" s="140"/>
      <c r="AG1755" s="140"/>
      <c r="AH1755" s="140"/>
      <c r="AI1755" s="140"/>
      <c r="AJ1755" s="140"/>
      <c r="AK1755" s="140"/>
      <c r="AL1755" s="140"/>
      <c r="AM1755" s="140"/>
      <c r="AN1755" s="140"/>
      <c r="AO1755" s="140"/>
      <c r="AP1755" s="140"/>
      <c r="AQ1755" s="140"/>
      <c r="AR1755" s="140"/>
      <c r="AS1755" s="140"/>
      <c r="AT1755" s="140"/>
      <c r="AU1755" s="140"/>
      <c r="AV1755" s="140"/>
      <c r="AW1755" s="140"/>
      <c r="AX1755" s="140"/>
      <c r="AY1755" s="140"/>
      <c r="AZ1755" s="140"/>
      <c r="BA1755" s="140"/>
      <c r="BB1755" s="140"/>
      <c r="BC1755" s="140"/>
      <c r="BD1755" s="140"/>
      <c r="BE1755" s="140"/>
    </row>
    <row r="1756" spans="1:57" outlineLevel="1" x14ac:dyDescent="0.2">
      <c r="A1756" s="234">
        <f>'Faults data'!A1756</f>
        <v>1739</v>
      </c>
      <c r="B1756" s="320">
        <f>'Faults data'!B1756</f>
        <v>0</v>
      </c>
      <c r="C1756" s="223">
        <f>IFERROR(MATCH('Faults data'!F1756,Lists!$C$11:$C$14,0),0)</f>
        <v>0</v>
      </c>
      <c r="D1756" s="216">
        <f>VALUE('Faults data'!I1756)</f>
        <v>0</v>
      </c>
      <c r="E1756" s="224">
        <f t="shared" si="225"/>
        <v>0</v>
      </c>
      <c r="F1756" s="224">
        <f>'Faults data'!M1756</f>
        <v>0</v>
      </c>
      <c r="G1756" s="224" t="str">
        <f>IF('Faults data'!N1756=$G$17,$G$17,".")</f>
        <v>.</v>
      </c>
      <c r="H1756" s="224" t="str">
        <f>IF(ISNUMBER('Faults data'!L1756),'Faults data'!L1756,".")</f>
        <v>.</v>
      </c>
      <c r="I1756" s="224">
        <f>IF('Faults data'!S1756=Lists!$F$11,0,1)</f>
        <v>1</v>
      </c>
      <c r="J1756" s="240" t="str">
        <f t="shared" si="220"/>
        <v>.</v>
      </c>
      <c r="K1756" s="241"/>
      <c r="L1756" s="230" t="str">
        <f t="shared" si="221"/>
        <v>.</v>
      </c>
      <c r="M1756" s="231" t="str">
        <f t="shared" si="222"/>
        <v>.</v>
      </c>
      <c r="N1756" s="231" t="str">
        <f t="shared" si="223"/>
        <v>.</v>
      </c>
      <c r="O1756" s="231" t="str">
        <f t="shared" si="224"/>
        <v>.</v>
      </c>
      <c r="P1756" s="232" t="str">
        <f t="shared" si="226"/>
        <v>.</v>
      </c>
      <c r="Q1756" s="233" t="str">
        <f t="shared" si="227"/>
        <v>.</v>
      </c>
      <c r="R1756" s="140"/>
      <c r="S1756" s="140"/>
      <c r="T1756" s="140"/>
      <c r="U1756" s="140"/>
      <c r="V1756" s="140"/>
      <c r="W1756" s="140"/>
      <c r="X1756" s="140"/>
      <c r="Y1756" s="140"/>
      <c r="Z1756" s="140"/>
      <c r="AA1756" s="140"/>
      <c r="AB1756" s="140"/>
      <c r="AC1756" s="140"/>
      <c r="AD1756" s="140"/>
      <c r="AE1756" s="140"/>
      <c r="AF1756" s="140"/>
      <c r="AG1756" s="140"/>
      <c r="AH1756" s="140"/>
      <c r="AI1756" s="140"/>
      <c r="AJ1756" s="140"/>
      <c r="AK1756" s="140"/>
      <c r="AL1756" s="140"/>
      <c r="AM1756" s="140"/>
      <c r="AN1756" s="140"/>
      <c r="AO1756" s="140"/>
      <c r="AP1756" s="140"/>
      <c r="AQ1756" s="140"/>
      <c r="AR1756" s="140"/>
      <c r="AS1756" s="140"/>
      <c r="AT1756" s="140"/>
      <c r="AU1756" s="140"/>
      <c r="AV1756" s="140"/>
      <c r="AW1756" s="140"/>
      <c r="AX1756" s="140"/>
      <c r="AY1756" s="140"/>
      <c r="AZ1756" s="140"/>
      <c r="BA1756" s="140"/>
      <c r="BB1756" s="140"/>
      <c r="BC1756" s="140"/>
      <c r="BD1756" s="140"/>
      <c r="BE1756" s="140"/>
    </row>
    <row r="1757" spans="1:57" outlineLevel="1" x14ac:dyDescent="0.2">
      <c r="A1757" s="234">
        <f>'Faults data'!A1757</f>
        <v>1740</v>
      </c>
      <c r="B1757" s="320">
        <f>'Faults data'!B1757</f>
        <v>0</v>
      </c>
      <c r="C1757" s="223">
        <f>IFERROR(MATCH('Faults data'!F1757,Lists!$C$11:$C$14,0),0)</f>
        <v>0</v>
      </c>
      <c r="D1757" s="216">
        <f>VALUE('Faults data'!I1757)</f>
        <v>0</v>
      </c>
      <c r="E1757" s="224">
        <f t="shared" si="225"/>
        <v>0</v>
      </c>
      <c r="F1757" s="224">
        <f>'Faults data'!M1757</f>
        <v>0</v>
      </c>
      <c r="G1757" s="224" t="str">
        <f>IF('Faults data'!N1757=$G$17,$G$17,".")</f>
        <v>.</v>
      </c>
      <c r="H1757" s="224" t="str">
        <f>IF(ISNUMBER('Faults data'!L1757),'Faults data'!L1757,".")</f>
        <v>.</v>
      </c>
      <c r="I1757" s="224">
        <f>IF('Faults data'!S1757=Lists!$F$11,0,1)</f>
        <v>1</v>
      </c>
      <c r="J1757" s="240" t="str">
        <f t="shared" si="220"/>
        <v>.</v>
      </c>
      <c r="K1757" s="241"/>
      <c r="L1757" s="230" t="str">
        <f t="shared" si="221"/>
        <v>.</v>
      </c>
      <c r="M1757" s="231" t="str">
        <f t="shared" si="222"/>
        <v>.</v>
      </c>
      <c r="N1757" s="231" t="str">
        <f t="shared" si="223"/>
        <v>.</v>
      </c>
      <c r="O1757" s="231" t="str">
        <f t="shared" si="224"/>
        <v>.</v>
      </c>
      <c r="P1757" s="232" t="str">
        <f t="shared" si="226"/>
        <v>.</v>
      </c>
      <c r="Q1757" s="233" t="str">
        <f t="shared" si="227"/>
        <v>.</v>
      </c>
      <c r="R1757" s="140"/>
      <c r="S1757" s="140"/>
      <c r="T1757" s="140"/>
      <c r="U1757" s="140"/>
      <c r="V1757" s="140"/>
      <c r="W1757" s="140"/>
      <c r="X1757" s="140"/>
      <c r="Y1757" s="140"/>
      <c r="Z1757" s="140"/>
      <c r="AA1757" s="140"/>
      <c r="AB1757" s="140"/>
      <c r="AC1757" s="140"/>
      <c r="AD1757" s="140"/>
      <c r="AE1757" s="140"/>
      <c r="AF1757" s="140"/>
      <c r="AG1757" s="140"/>
      <c r="AH1757" s="140"/>
      <c r="AI1757" s="140"/>
      <c r="AJ1757" s="140"/>
      <c r="AK1757" s="140"/>
      <c r="AL1757" s="140"/>
      <c r="AM1757" s="140"/>
      <c r="AN1757" s="140"/>
      <c r="AO1757" s="140"/>
      <c r="AP1757" s="140"/>
      <c r="AQ1757" s="140"/>
      <c r="AR1757" s="140"/>
      <c r="AS1757" s="140"/>
      <c r="AT1757" s="140"/>
      <c r="AU1757" s="140"/>
      <c r="AV1757" s="140"/>
      <c r="AW1757" s="140"/>
      <c r="AX1757" s="140"/>
      <c r="AY1757" s="140"/>
      <c r="AZ1757" s="140"/>
      <c r="BA1757" s="140"/>
      <c r="BB1757" s="140"/>
      <c r="BC1757" s="140"/>
      <c r="BD1757" s="140"/>
      <c r="BE1757" s="140"/>
    </row>
    <row r="1758" spans="1:57" outlineLevel="1" x14ac:dyDescent="0.2">
      <c r="A1758" s="234">
        <f>'Faults data'!A1758</f>
        <v>1741</v>
      </c>
      <c r="B1758" s="320">
        <f>'Faults data'!B1758</f>
        <v>0</v>
      </c>
      <c r="C1758" s="223">
        <f>IFERROR(MATCH('Faults data'!F1758,Lists!$C$11:$C$14,0),0)</f>
        <v>0</v>
      </c>
      <c r="D1758" s="216">
        <f>VALUE('Faults data'!I1758)</f>
        <v>0</v>
      </c>
      <c r="E1758" s="224">
        <f t="shared" si="225"/>
        <v>0</v>
      </c>
      <c r="F1758" s="224">
        <f>'Faults data'!M1758</f>
        <v>0</v>
      </c>
      <c r="G1758" s="224" t="str">
        <f>IF('Faults data'!N1758=$G$17,$G$17,".")</f>
        <v>.</v>
      </c>
      <c r="H1758" s="224" t="str">
        <f>IF(ISNUMBER('Faults data'!L1758),'Faults data'!L1758,".")</f>
        <v>.</v>
      </c>
      <c r="I1758" s="224">
        <f>IF('Faults data'!S1758=Lists!$F$11,0,1)</f>
        <v>1</v>
      </c>
      <c r="J1758" s="240" t="str">
        <f t="shared" si="220"/>
        <v>.</v>
      </c>
      <c r="K1758" s="241"/>
      <c r="L1758" s="230" t="str">
        <f t="shared" si="221"/>
        <v>.</v>
      </c>
      <c r="M1758" s="231" t="str">
        <f t="shared" si="222"/>
        <v>.</v>
      </c>
      <c r="N1758" s="231" t="str">
        <f t="shared" si="223"/>
        <v>.</v>
      </c>
      <c r="O1758" s="231" t="str">
        <f t="shared" si="224"/>
        <v>.</v>
      </c>
      <c r="P1758" s="232" t="str">
        <f t="shared" si="226"/>
        <v>.</v>
      </c>
      <c r="Q1758" s="233" t="str">
        <f t="shared" si="227"/>
        <v>.</v>
      </c>
      <c r="R1758" s="140"/>
      <c r="S1758" s="140"/>
      <c r="T1758" s="140"/>
      <c r="U1758" s="140"/>
      <c r="V1758" s="140"/>
      <c r="W1758" s="140"/>
      <c r="X1758" s="140"/>
      <c r="Y1758" s="140"/>
      <c r="Z1758" s="140"/>
      <c r="AA1758" s="140"/>
      <c r="AB1758" s="140"/>
      <c r="AC1758" s="140"/>
      <c r="AD1758" s="140"/>
      <c r="AE1758" s="140"/>
      <c r="AF1758" s="140"/>
      <c r="AG1758" s="140"/>
      <c r="AH1758" s="140"/>
      <c r="AI1758" s="140"/>
      <c r="AJ1758" s="140"/>
      <c r="AK1758" s="140"/>
      <c r="AL1758" s="140"/>
      <c r="AM1758" s="140"/>
      <c r="AN1758" s="140"/>
      <c r="AO1758" s="140"/>
      <c r="AP1758" s="140"/>
      <c r="AQ1758" s="140"/>
      <c r="AR1758" s="140"/>
      <c r="AS1758" s="140"/>
      <c r="AT1758" s="140"/>
      <c r="AU1758" s="140"/>
      <c r="AV1758" s="140"/>
      <c r="AW1758" s="140"/>
      <c r="AX1758" s="140"/>
      <c r="AY1758" s="140"/>
      <c r="AZ1758" s="140"/>
      <c r="BA1758" s="140"/>
      <c r="BB1758" s="140"/>
      <c r="BC1758" s="140"/>
      <c r="BD1758" s="140"/>
      <c r="BE1758" s="140"/>
    </row>
    <row r="1759" spans="1:57" outlineLevel="1" x14ac:dyDescent="0.2">
      <c r="A1759" s="234">
        <f>'Faults data'!A1759</f>
        <v>1742</v>
      </c>
      <c r="B1759" s="320">
        <f>'Faults data'!B1759</f>
        <v>0</v>
      </c>
      <c r="C1759" s="223">
        <f>IFERROR(MATCH('Faults data'!F1759,Lists!$C$11:$C$14,0),0)</f>
        <v>0</v>
      </c>
      <c r="D1759" s="216">
        <f>VALUE('Faults data'!I1759)</f>
        <v>0</v>
      </c>
      <c r="E1759" s="224">
        <f t="shared" si="225"/>
        <v>0</v>
      </c>
      <c r="F1759" s="224">
        <f>'Faults data'!M1759</f>
        <v>0</v>
      </c>
      <c r="G1759" s="224" t="str">
        <f>IF('Faults data'!N1759=$G$17,$G$17,".")</f>
        <v>.</v>
      </c>
      <c r="H1759" s="224" t="str">
        <f>IF(ISNUMBER('Faults data'!L1759),'Faults data'!L1759,".")</f>
        <v>.</v>
      </c>
      <c r="I1759" s="224">
        <f>IF('Faults data'!S1759=Lists!$F$11,0,1)</f>
        <v>1</v>
      </c>
      <c r="J1759" s="240" t="str">
        <f t="shared" si="220"/>
        <v>.</v>
      </c>
      <c r="K1759" s="241"/>
      <c r="L1759" s="230" t="str">
        <f t="shared" si="221"/>
        <v>.</v>
      </c>
      <c r="M1759" s="231" t="str">
        <f t="shared" si="222"/>
        <v>.</v>
      </c>
      <c r="N1759" s="231" t="str">
        <f t="shared" si="223"/>
        <v>.</v>
      </c>
      <c r="O1759" s="231" t="str">
        <f t="shared" si="224"/>
        <v>.</v>
      </c>
      <c r="P1759" s="232" t="str">
        <f t="shared" si="226"/>
        <v>.</v>
      </c>
      <c r="Q1759" s="233" t="str">
        <f t="shared" si="227"/>
        <v>.</v>
      </c>
      <c r="R1759" s="140"/>
      <c r="S1759" s="140"/>
      <c r="T1759" s="140"/>
      <c r="U1759" s="140"/>
      <c r="V1759" s="140"/>
      <c r="W1759" s="140"/>
      <c r="X1759" s="140"/>
      <c r="Y1759" s="140"/>
      <c r="Z1759" s="140"/>
      <c r="AA1759" s="140"/>
      <c r="AB1759" s="140"/>
      <c r="AC1759" s="140"/>
      <c r="AD1759" s="140"/>
      <c r="AE1759" s="140"/>
      <c r="AF1759" s="140"/>
      <c r="AG1759" s="140"/>
      <c r="AH1759" s="140"/>
      <c r="AI1759" s="140"/>
      <c r="AJ1759" s="140"/>
      <c r="AK1759" s="140"/>
      <c r="AL1759" s="140"/>
      <c r="AM1759" s="140"/>
      <c r="AN1759" s="140"/>
      <c r="AO1759" s="140"/>
      <c r="AP1759" s="140"/>
      <c r="AQ1759" s="140"/>
      <c r="AR1759" s="140"/>
      <c r="AS1759" s="140"/>
      <c r="AT1759" s="140"/>
      <c r="AU1759" s="140"/>
      <c r="AV1759" s="140"/>
      <c r="AW1759" s="140"/>
      <c r="AX1759" s="140"/>
      <c r="AY1759" s="140"/>
      <c r="AZ1759" s="140"/>
      <c r="BA1759" s="140"/>
      <c r="BB1759" s="140"/>
      <c r="BC1759" s="140"/>
      <c r="BD1759" s="140"/>
      <c r="BE1759" s="140"/>
    </row>
    <row r="1760" spans="1:57" outlineLevel="1" x14ac:dyDescent="0.2">
      <c r="A1760" s="234">
        <f>'Faults data'!A1760</f>
        <v>1743</v>
      </c>
      <c r="B1760" s="320">
        <f>'Faults data'!B1760</f>
        <v>0</v>
      </c>
      <c r="C1760" s="223">
        <f>IFERROR(MATCH('Faults data'!F1760,Lists!$C$11:$C$14,0),0)</f>
        <v>0</v>
      </c>
      <c r="D1760" s="216">
        <f>VALUE('Faults data'!I1760)</f>
        <v>0</v>
      </c>
      <c r="E1760" s="224">
        <f t="shared" si="225"/>
        <v>0</v>
      </c>
      <c r="F1760" s="224">
        <f>'Faults data'!M1760</f>
        <v>0</v>
      </c>
      <c r="G1760" s="224" t="str">
        <f>IF('Faults data'!N1760=$G$17,$G$17,".")</f>
        <v>.</v>
      </c>
      <c r="H1760" s="224" t="str">
        <f>IF(ISNUMBER('Faults data'!L1760),'Faults data'!L1760,".")</f>
        <v>.</v>
      </c>
      <c r="I1760" s="224">
        <f>IF('Faults data'!S1760=Lists!$F$11,0,1)</f>
        <v>1</v>
      </c>
      <c r="J1760" s="240" t="str">
        <f t="shared" si="220"/>
        <v>.</v>
      </c>
      <c r="K1760" s="241"/>
      <c r="L1760" s="230" t="str">
        <f t="shared" si="221"/>
        <v>.</v>
      </c>
      <c r="M1760" s="231" t="str">
        <f t="shared" si="222"/>
        <v>.</v>
      </c>
      <c r="N1760" s="231" t="str">
        <f t="shared" si="223"/>
        <v>.</v>
      </c>
      <c r="O1760" s="231" t="str">
        <f t="shared" si="224"/>
        <v>.</v>
      </c>
      <c r="P1760" s="232" t="str">
        <f t="shared" si="226"/>
        <v>.</v>
      </c>
      <c r="Q1760" s="233" t="str">
        <f t="shared" si="227"/>
        <v>.</v>
      </c>
      <c r="R1760" s="140"/>
      <c r="S1760" s="140"/>
      <c r="T1760" s="140"/>
      <c r="U1760" s="140"/>
      <c r="V1760" s="140"/>
      <c r="W1760" s="140"/>
      <c r="X1760" s="140"/>
      <c r="Y1760" s="140"/>
      <c r="Z1760" s="140"/>
      <c r="AA1760" s="140"/>
      <c r="AB1760" s="140"/>
      <c r="AC1760" s="140"/>
      <c r="AD1760" s="140"/>
      <c r="AE1760" s="140"/>
      <c r="AF1760" s="140"/>
      <c r="AG1760" s="140"/>
      <c r="AH1760" s="140"/>
      <c r="AI1760" s="140"/>
      <c r="AJ1760" s="140"/>
      <c r="AK1760" s="140"/>
      <c r="AL1760" s="140"/>
      <c r="AM1760" s="140"/>
      <c r="AN1760" s="140"/>
      <c r="AO1760" s="140"/>
      <c r="AP1760" s="140"/>
      <c r="AQ1760" s="140"/>
      <c r="AR1760" s="140"/>
      <c r="AS1760" s="140"/>
      <c r="AT1760" s="140"/>
      <c r="AU1760" s="140"/>
      <c r="AV1760" s="140"/>
      <c r="AW1760" s="140"/>
      <c r="AX1760" s="140"/>
      <c r="AY1760" s="140"/>
      <c r="AZ1760" s="140"/>
      <c r="BA1760" s="140"/>
      <c r="BB1760" s="140"/>
      <c r="BC1760" s="140"/>
      <c r="BD1760" s="140"/>
      <c r="BE1760" s="140"/>
    </row>
    <row r="1761" spans="1:57" outlineLevel="1" x14ac:dyDescent="0.2">
      <c r="A1761" s="234">
        <f>'Faults data'!A1761</f>
        <v>1744</v>
      </c>
      <c r="B1761" s="320">
        <f>'Faults data'!B1761</f>
        <v>0</v>
      </c>
      <c r="C1761" s="223">
        <f>IFERROR(MATCH('Faults data'!F1761,Lists!$C$11:$C$14,0),0)</f>
        <v>0</v>
      </c>
      <c r="D1761" s="216">
        <f>VALUE('Faults data'!I1761)</f>
        <v>0</v>
      </c>
      <c r="E1761" s="224">
        <f t="shared" si="225"/>
        <v>0</v>
      </c>
      <c r="F1761" s="224">
        <f>'Faults data'!M1761</f>
        <v>0</v>
      </c>
      <c r="G1761" s="224" t="str">
        <f>IF('Faults data'!N1761=$G$17,$G$17,".")</f>
        <v>.</v>
      </c>
      <c r="H1761" s="224" t="str">
        <f>IF(ISNUMBER('Faults data'!L1761),'Faults data'!L1761,".")</f>
        <v>.</v>
      </c>
      <c r="I1761" s="224">
        <f>IF('Faults data'!S1761=Lists!$F$11,0,1)</f>
        <v>1</v>
      </c>
      <c r="J1761" s="240" t="str">
        <f t="shared" si="220"/>
        <v>.</v>
      </c>
      <c r="K1761" s="241"/>
      <c r="L1761" s="230" t="str">
        <f t="shared" si="221"/>
        <v>.</v>
      </c>
      <c r="M1761" s="231" t="str">
        <f t="shared" si="222"/>
        <v>.</v>
      </c>
      <c r="N1761" s="231" t="str">
        <f t="shared" si="223"/>
        <v>.</v>
      </c>
      <c r="O1761" s="231" t="str">
        <f t="shared" si="224"/>
        <v>.</v>
      </c>
      <c r="P1761" s="232" t="str">
        <f t="shared" si="226"/>
        <v>.</v>
      </c>
      <c r="Q1761" s="233" t="str">
        <f t="shared" si="227"/>
        <v>.</v>
      </c>
      <c r="R1761" s="140"/>
      <c r="S1761" s="140"/>
      <c r="T1761" s="140"/>
      <c r="U1761" s="140"/>
      <c r="V1761" s="140"/>
      <c r="W1761" s="140"/>
      <c r="X1761" s="140"/>
      <c r="Y1761" s="140"/>
      <c r="Z1761" s="140"/>
      <c r="AA1761" s="140"/>
      <c r="AB1761" s="140"/>
      <c r="AC1761" s="140"/>
      <c r="AD1761" s="140"/>
      <c r="AE1761" s="140"/>
      <c r="AF1761" s="140"/>
      <c r="AG1761" s="140"/>
      <c r="AH1761" s="140"/>
      <c r="AI1761" s="140"/>
      <c r="AJ1761" s="140"/>
      <c r="AK1761" s="140"/>
      <c r="AL1761" s="140"/>
      <c r="AM1761" s="140"/>
      <c r="AN1761" s="140"/>
      <c r="AO1761" s="140"/>
      <c r="AP1761" s="140"/>
      <c r="AQ1761" s="140"/>
      <c r="AR1761" s="140"/>
      <c r="AS1761" s="140"/>
      <c r="AT1761" s="140"/>
      <c r="AU1761" s="140"/>
      <c r="AV1761" s="140"/>
      <c r="AW1761" s="140"/>
      <c r="AX1761" s="140"/>
      <c r="AY1761" s="140"/>
      <c r="AZ1761" s="140"/>
      <c r="BA1761" s="140"/>
      <c r="BB1761" s="140"/>
      <c r="BC1761" s="140"/>
      <c r="BD1761" s="140"/>
      <c r="BE1761" s="140"/>
    </row>
    <row r="1762" spans="1:57" outlineLevel="1" x14ac:dyDescent="0.2">
      <c r="A1762" s="234">
        <f>'Faults data'!A1762</f>
        <v>1745</v>
      </c>
      <c r="B1762" s="320">
        <f>'Faults data'!B1762</f>
        <v>0</v>
      </c>
      <c r="C1762" s="223">
        <f>IFERROR(MATCH('Faults data'!F1762,Lists!$C$11:$C$14,0),0)</f>
        <v>0</v>
      </c>
      <c r="D1762" s="216">
        <f>VALUE('Faults data'!I1762)</f>
        <v>0</v>
      </c>
      <c r="E1762" s="224">
        <f t="shared" si="225"/>
        <v>0</v>
      </c>
      <c r="F1762" s="224">
        <f>'Faults data'!M1762</f>
        <v>0</v>
      </c>
      <c r="G1762" s="224" t="str">
        <f>IF('Faults data'!N1762=$G$17,$G$17,".")</f>
        <v>.</v>
      </c>
      <c r="H1762" s="224" t="str">
        <f>IF(ISNUMBER('Faults data'!L1762),'Faults data'!L1762,".")</f>
        <v>.</v>
      </c>
      <c r="I1762" s="224">
        <f>IF('Faults data'!S1762=Lists!$F$11,0,1)</f>
        <v>1</v>
      </c>
      <c r="J1762" s="240" t="str">
        <f t="shared" si="220"/>
        <v>.</v>
      </c>
      <c r="K1762" s="241"/>
      <c r="L1762" s="230" t="str">
        <f t="shared" si="221"/>
        <v>.</v>
      </c>
      <c r="M1762" s="231" t="str">
        <f t="shared" si="222"/>
        <v>.</v>
      </c>
      <c r="N1762" s="231" t="str">
        <f t="shared" si="223"/>
        <v>.</v>
      </c>
      <c r="O1762" s="231" t="str">
        <f t="shared" si="224"/>
        <v>.</v>
      </c>
      <c r="P1762" s="232" t="str">
        <f t="shared" si="226"/>
        <v>.</v>
      </c>
      <c r="Q1762" s="233" t="str">
        <f t="shared" si="227"/>
        <v>.</v>
      </c>
      <c r="R1762" s="140"/>
      <c r="S1762" s="140"/>
      <c r="T1762" s="140"/>
      <c r="U1762" s="140"/>
      <c r="V1762" s="140"/>
      <c r="W1762" s="140"/>
      <c r="X1762" s="140"/>
      <c r="Y1762" s="140"/>
      <c r="Z1762" s="140"/>
      <c r="AA1762" s="140"/>
      <c r="AB1762" s="140"/>
      <c r="AC1762" s="140"/>
      <c r="AD1762" s="140"/>
      <c r="AE1762" s="140"/>
      <c r="AF1762" s="140"/>
      <c r="AG1762" s="140"/>
      <c r="AH1762" s="140"/>
      <c r="AI1762" s="140"/>
      <c r="AJ1762" s="140"/>
      <c r="AK1762" s="140"/>
      <c r="AL1762" s="140"/>
      <c r="AM1762" s="140"/>
      <c r="AN1762" s="140"/>
      <c r="AO1762" s="140"/>
      <c r="AP1762" s="140"/>
      <c r="AQ1762" s="140"/>
      <c r="AR1762" s="140"/>
      <c r="AS1762" s="140"/>
      <c r="AT1762" s="140"/>
      <c r="AU1762" s="140"/>
      <c r="AV1762" s="140"/>
      <c r="AW1762" s="140"/>
      <c r="AX1762" s="140"/>
      <c r="AY1762" s="140"/>
      <c r="AZ1762" s="140"/>
      <c r="BA1762" s="140"/>
      <c r="BB1762" s="140"/>
      <c r="BC1762" s="140"/>
      <c r="BD1762" s="140"/>
      <c r="BE1762" s="140"/>
    </row>
    <row r="1763" spans="1:57" outlineLevel="1" x14ac:dyDescent="0.2">
      <c r="A1763" s="234">
        <f>'Faults data'!A1763</f>
        <v>1746</v>
      </c>
      <c r="B1763" s="320">
        <f>'Faults data'!B1763</f>
        <v>0</v>
      </c>
      <c r="C1763" s="223">
        <f>IFERROR(MATCH('Faults data'!F1763,Lists!$C$11:$C$14,0),0)</f>
        <v>0</v>
      </c>
      <c r="D1763" s="216">
        <f>VALUE('Faults data'!I1763)</f>
        <v>0</v>
      </c>
      <c r="E1763" s="224">
        <f t="shared" si="225"/>
        <v>0</v>
      </c>
      <c r="F1763" s="224">
        <f>'Faults data'!M1763</f>
        <v>0</v>
      </c>
      <c r="G1763" s="224" t="str">
        <f>IF('Faults data'!N1763=$G$17,$G$17,".")</f>
        <v>.</v>
      </c>
      <c r="H1763" s="224" t="str">
        <f>IF(ISNUMBER('Faults data'!L1763),'Faults data'!L1763,".")</f>
        <v>.</v>
      </c>
      <c r="I1763" s="224">
        <f>IF('Faults data'!S1763=Lists!$F$11,0,1)</f>
        <v>1</v>
      </c>
      <c r="J1763" s="240" t="str">
        <f t="shared" si="220"/>
        <v>.</v>
      </c>
      <c r="K1763" s="241"/>
      <c r="L1763" s="230" t="str">
        <f t="shared" si="221"/>
        <v>.</v>
      </c>
      <c r="M1763" s="231" t="str">
        <f t="shared" si="222"/>
        <v>.</v>
      </c>
      <c r="N1763" s="231" t="str">
        <f t="shared" si="223"/>
        <v>.</v>
      </c>
      <c r="O1763" s="231" t="str">
        <f t="shared" si="224"/>
        <v>.</v>
      </c>
      <c r="P1763" s="232" t="str">
        <f t="shared" si="226"/>
        <v>.</v>
      </c>
      <c r="Q1763" s="233" t="str">
        <f t="shared" si="227"/>
        <v>.</v>
      </c>
      <c r="R1763" s="140"/>
      <c r="S1763" s="140"/>
      <c r="T1763" s="140"/>
      <c r="U1763" s="140"/>
      <c r="V1763" s="140"/>
      <c r="W1763" s="140"/>
      <c r="X1763" s="140"/>
      <c r="Y1763" s="140"/>
      <c r="Z1763" s="140"/>
      <c r="AA1763" s="140"/>
      <c r="AB1763" s="140"/>
      <c r="AC1763" s="140"/>
      <c r="AD1763" s="140"/>
      <c r="AE1763" s="140"/>
      <c r="AF1763" s="140"/>
      <c r="AG1763" s="140"/>
      <c r="AH1763" s="140"/>
      <c r="AI1763" s="140"/>
      <c r="AJ1763" s="140"/>
      <c r="AK1763" s="140"/>
      <c r="AL1763" s="140"/>
      <c r="AM1763" s="140"/>
      <c r="AN1763" s="140"/>
      <c r="AO1763" s="140"/>
      <c r="AP1763" s="140"/>
      <c r="AQ1763" s="140"/>
      <c r="AR1763" s="140"/>
      <c r="AS1763" s="140"/>
      <c r="AT1763" s="140"/>
      <c r="AU1763" s="140"/>
      <c r="AV1763" s="140"/>
      <c r="AW1763" s="140"/>
      <c r="AX1763" s="140"/>
      <c r="AY1763" s="140"/>
      <c r="AZ1763" s="140"/>
      <c r="BA1763" s="140"/>
      <c r="BB1763" s="140"/>
      <c r="BC1763" s="140"/>
      <c r="BD1763" s="140"/>
      <c r="BE1763" s="140"/>
    </row>
    <row r="1764" spans="1:57" outlineLevel="1" x14ac:dyDescent="0.2">
      <c r="A1764" s="234">
        <f>'Faults data'!A1764</f>
        <v>1747</v>
      </c>
      <c r="B1764" s="320">
        <f>'Faults data'!B1764</f>
        <v>0</v>
      </c>
      <c r="C1764" s="223">
        <f>IFERROR(MATCH('Faults data'!F1764,Lists!$C$11:$C$14,0),0)</f>
        <v>0</v>
      </c>
      <c r="D1764" s="216">
        <f>VALUE('Faults data'!I1764)</f>
        <v>0</v>
      </c>
      <c r="E1764" s="224">
        <f t="shared" si="225"/>
        <v>0</v>
      </c>
      <c r="F1764" s="224">
        <f>'Faults data'!M1764</f>
        <v>0</v>
      </c>
      <c r="G1764" s="224" t="str">
        <f>IF('Faults data'!N1764=$G$17,$G$17,".")</f>
        <v>.</v>
      </c>
      <c r="H1764" s="224" t="str">
        <f>IF(ISNUMBER('Faults data'!L1764),'Faults data'!L1764,".")</f>
        <v>.</v>
      </c>
      <c r="I1764" s="224">
        <f>IF('Faults data'!S1764=Lists!$F$11,0,1)</f>
        <v>1</v>
      </c>
      <c r="J1764" s="240" t="str">
        <f t="shared" si="220"/>
        <v>.</v>
      </c>
      <c r="K1764" s="241"/>
      <c r="L1764" s="230" t="str">
        <f t="shared" si="221"/>
        <v>.</v>
      </c>
      <c r="M1764" s="231" t="str">
        <f t="shared" si="222"/>
        <v>.</v>
      </c>
      <c r="N1764" s="231" t="str">
        <f t="shared" si="223"/>
        <v>.</v>
      </c>
      <c r="O1764" s="231" t="str">
        <f t="shared" si="224"/>
        <v>.</v>
      </c>
      <c r="P1764" s="232" t="str">
        <f t="shared" si="226"/>
        <v>.</v>
      </c>
      <c r="Q1764" s="233" t="str">
        <f t="shared" si="227"/>
        <v>.</v>
      </c>
      <c r="R1764" s="140"/>
      <c r="S1764" s="140"/>
      <c r="T1764" s="140"/>
      <c r="U1764" s="140"/>
      <c r="V1764" s="140"/>
      <c r="W1764" s="140"/>
      <c r="X1764" s="140"/>
      <c r="Y1764" s="140"/>
      <c r="Z1764" s="140"/>
      <c r="AA1764" s="140"/>
      <c r="AB1764" s="140"/>
      <c r="AC1764" s="140"/>
      <c r="AD1764" s="140"/>
      <c r="AE1764" s="140"/>
      <c r="AF1764" s="140"/>
      <c r="AG1764" s="140"/>
      <c r="AH1764" s="140"/>
      <c r="AI1764" s="140"/>
      <c r="AJ1764" s="140"/>
      <c r="AK1764" s="140"/>
      <c r="AL1764" s="140"/>
      <c r="AM1764" s="140"/>
      <c r="AN1764" s="140"/>
      <c r="AO1764" s="140"/>
      <c r="AP1764" s="140"/>
      <c r="AQ1764" s="140"/>
      <c r="AR1764" s="140"/>
      <c r="AS1764" s="140"/>
      <c r="AT1764" s="140"/>
      <c r="AU1764" s="140"/>
      <c r="AV1764" s="140"/>
      <c r="AW1764" s="140"/>
      <c r="AX1764" s="140"/>
      <c r="AY1764" s="140"/>
      <c r="AZ1764" s="140"/>
      <c r="BA1764" s="140"/>
      <c r="BB1764" s="140"/>
      <c r="BC1764" s="140"/>
      <c r="BD1764" s="140"/>
      <c r="BE1764" s="140"/>
    </row>
    <row r="1765" spans="1:57" outlineLevel="1" x14ac:dyDescent="0.2">
      <c r="A1765" s="234">
        <f>'Faults data'!A1765</f>
        <v>1748</v>
      </c>
      <c r="B1765" s="320">
        <f>'Faults data'!B1765</f>
        <v>0</v>
      </c>
      <c r="C1765" s="223">
        <f>IFERROR(MATCH('Faults data'!F1765,Lists!$C$11:$C$14,0),0)</f>
        <v>0</v>
      </c>
      <c r="D1765" s="216">
        <f>VALUE('Faults data'!I1765)</f>
        <v>0</v>
      </c>
      <c r="E1765" s="224">
        <f t="shared" si="225"/>
        <v>0</v>
      </c>
      <c r="F1765" s="224">
        <f>'Faults data'!M1765</f>
        <v>0</v>
      </c>
      <c r="G1765" s="224" t="str">
        <f>IF('Faults data'!N1765=$G$17,$G$17,".")</f>
        <v>.</v>
      </c>
      <c r="H1765" s="224" t="str">
        <f>IF(ISNUMBER('Faults data'!L1765),'Faults data'!L1765,".")</f>
        <v>.</v>
      </c>
      <c r="I1765" s="224">
        <f>IF('Faults data'!S1765=Lists!$F$11,0,1)</f>
        <v>1</v>
      </c>
      <c r="J1765" s="240" t="str">
        <f t="shared" si="220"/>
        <v>.</v>
      </c>
      <c r="K1765" s="241"/>
      <c r="L1765" s="230" t="str">
        <f t="shared" si="221"/>
        <v>.</v>
      </c>
      <c r="M1765" s="231" t="str">
        <f t="shared" si="222"/>
        <v>.</v>
      </c>
      <c r="N1765" s="231" t="str">
        <f t="shared" si="223"/>
        <v>.</v>
      </c>
      <c r="O1765" s="231" t="str">
        <f t="shared" si="224"/>
        <v>.</v>
      </c>
      <c r="P1765" s="232" t="str">
        <f t="shared" si="226"/>
        <v>.</v>
      </c>
      <c r="Q1765" s="233" t="str">
        <f t="shared" si="227"/>
        <v>.</v>
      </c>
      <c r="R1765" s="140"/>
      <c r="S1765" s="140"/>
      <c r="T1765" s="140"/>
      <c r="U1765" s="140"/>
      <c r="V1765" s="140"/>
      <c r="W1765" s="140"/>
      <c r="X1765" s="140"/>
      <c r="Y1765" s="140"/>
      <c r="Z1765" s="140"/>
      <c r="AA1765" s="140"/>
      <c r="AB1765" s="140"/>
      <c r="AC1765" s="140"/>
      <c r="AD1765" s="140"/>
      <c r="AE1765" s="140"/>
      <c r="AF1765" s="140"/>
      <c r="AG1765" s="140"/>
      <c r="AH1765" s="140"/>
      <c r="AI1765" s="140"/>
      <c r="AJ1765" s="140"/>
      <c r="AK1765" s="140"/>
      <c r="AL1765" s="140"/>
      <c r="AM1765" s="140"/>
      <c r="AN1765" s="140"/>
      <c r="AO1765" s="140"/>
      <c r="AP1765" s="140"/>
      <c r="AQ1765" s="140"/>
      <c r="AR1765" s="140"/>
      <c r="AS1765" s="140"/>
      <c r="AT1765" s="140"/>
      <c r="AU1765" s="140"/>
      <c r="AV1765" s="140"/>
      <c r="AW1765" s="140"/>
      <c r="AX1765" s="140"/>
      <c r="AY1765" s="140"/>
      <c r="AZ1765" s="140"/>
      <c r="BA1765" s="140"/>
      <c r="BB1765" s="140"/>
      <c r="BC1765" s="140"/>
      <c r="BD1765" s="140"/>
      <c r="BE1765" s="140"/>
    </row>
    <row r="1766" spans="1:57" outlineLevel="1" x14ac:dyDescent="0.2">
      <c r="A1766" s="234">
        <f>'Faults data'!A1766</f>
        <v>1749</v>
      </c>
      <c r="B1766" s="320">
        <f>'Faults data'!B1766</f>
        <v>0</v>
      </c>
      <c r="C1766" s="223">
        <f>IFERROR(MATCH('Faults data'!F1766,Lists!$C$11:$C$14,0),0)</f>
        <v>0</v>
      </c>
      <c r="D1766" s="216">
        <f>VALUE('Faults data'!I1766)</f>
        <v>0</v>
      </c>
      <c r="E1766" s="224">
        <f t="shared" si="225"/>
        <v>0</v>
      </c>
      <c r="F1766" s="224">
        <f>'Faults data'!M1766</f>
        <v>0</v>
      </c>
      <c r="G1766" s="224" t="str">
        <f>IF('Faults data'!N1766=$G$17,$G$17,".")</f>
        <v>.</v>
      </c>
      <c r="H1766" s="224" t="str">
        <f>IF(ISNUMBER('Faults data'!L1766),'Faults data'!L1766,".")</f>
        <v>.</v>
      </c>
      <c r="I1766" s="224">
        <f>IF('Faults data'!S1766=Lists!$F$11,0,1)</f>
        <v>1</v>
      </c>
      <c r="J1766" s="240" t="str">
        <f t="shared" si="220"/>
        <v>.</v>
      </c>
      <c r="K1766" s="241"/>
      <c r="L1766" s="230" t="str">
        <f t="shared" si="221"/>
        <v>.</v>
      </c>
      <c r="M1766" s="231" t="str">
        <f t="shared" si="222"/>
        <v>.</v>
      </c>
      <c r="N1766" s="231" t="str">
        <f t="shared" si="223"/>
        <v>.</v>
      </c>
      <c r="O1766" s="231" t="str">
        <f t="shared" si="224"/>
        <v>.</v>
      </c>
      <c r="P1766" s="232" t="str">
        <f t="shared" si="226"/>
        <v>.</v>
      </c>
      <c r="Q1766" s="233" t="str">
        <f t="shared" si="227"/>
        <v>.</v>
      </c>
      <c r="R1766" s="140"/>
      <c r="S1766" s="140"/>
      <c r="T1766" s="140"/>
      <c r="U1766" s="140"/>
      <c r="V1766" s="140"/>
      <c r="W1766" s="140"/>
      <c r="X1766" s="140"/>
      <c r="Y1766" s="140"/>
      <c r="Z1766" s="140"/>
      <c r="AA1766" s="140"/>
      <c r="AB1766" s="140"/>
      <c r="AC1766" s="140"/>
      <c r="AD1766" s="140"/>
      <c r="AE1766" s="140"/>
      <c r="AF1766" s="140"/>
      <c r="AG1766" s="140"/>
      <c r="AH1766" s="140"/>
      <c r="AI1766" s="140"/>
      <c r="AJ1766" s="140"/>
      <c r="AK1766" s="140"/>
      <c r="AL1766" s="140"/>
      <c r="AM1766" s="140"/>
      <c r="AN1766" s="140"/>
      <c r="AO1766" s="140"/>
      <c r="AP1766" s="140"/>
      <c r="AQ1766" s="140"/>
      <c r="AR1766" s="140"/>
      <c r="AS1766" s="140"/>
      <c r="AT1766" s="140"/>
      <c r="AU1766" s="140"/>
      <c r="AV1766" s="140"/>
      <c r="AW1766" s="140"/>
      <c r="AX1766" s="140"/>
      <c r="AY1766" s="140"/>
      <c r="AZ1766" s="140"/>
      <c r="BA1766" s="140"/>
      <c r="BB1766" s="140"/>
      <c r="BC1766" s="140"/>
      <c r="BD1766" s="140"/>
      <c r="BE1766" s="140"/>
    </row>
    <row r="1767" spans="1:57" outlineLevel="1" x14ac:dyDescent="0.2">
      <c r="A1767" s="234">
        <f>'Faults data'!A1767</f>
        <v>1750</v>
      </c>
      <c r="B1767" s="320">
        <f>'Faults data'!B1767</f>
        <v>0</v>
      </c>
      <c r="C1767" s="223">
        <f>IFERROR(MATCH('Faults data'!F1767,Lists!$C$11:$C$14,0),0)</f>
        <v>0</v>
      </c>
      <c r="D1767" s="216">
        <f>VALUE('Faults data'!I1767)</f>
        <v>0</v>
      </c>
      <c r="E1767" s="224">
        <f t="shared" si="225"/>
        <v>0</v>
      </c>
      <c r="F1767" s="224">
        <f>'Faults data'!M1767</f>
        <v>0</v>
      </c>
      <c r="G1767" s="224" t="str">
        <f>IF('Faults data'!N1767=$G$17,$G$17,".")</f>
        <v>.</v>
      </c>
      <c r="H1767" s="224" t="str">
        <f>IF(ISNUMBER('Faults data'!L1767),'Faults data'!L1767,".")</f>
        <v>.</v>
      </c>
      <c r="I1767" s="224">
        <f>IF('Faults data'!S1767=Lists!$F$11,0,1)</f>
        <v>1</v>
      </c>
      <c r="J1767" s="240" t="str">
        <f t="shared" si="220"/>
        <v>.</v>
      </c>
      <c r="K1767" s="241"/>
      <c r="L1767" s="230" t="str">
        <f t="shared" si="221"/>
        <v>.</v>
      </c>
      <c r="M1767" s="231" t="str">
        <f t="shared" si="222"/>
        <v>.</v>
      </c>
      <c r="N1767" s="231" t="str">
        <f t="shared" si="223"/>
        <v>.</v>
      </c>
      <c r="O1767" s="231" t="str">
        <f t="shared" si="224"/>
        <v>.</v>
      </c>
      <c r="P1767" s="232" t="str">
        <f t="shared" si="226"/>
        <v>.</v>
      </c>
      <c r="Q1767" s="233" t="str">
        <f t="shared" si="227"/>
        <v>.</v>
      </c>
      <c r="R1767" s="140"/>
      <c r="S1767" s="140"/>
      <c r="T1767" s="140"/>
      <c r="U1767" s="140"/>
      <c r="V1767" s="140"/>
      <c r="W1767" s="140"/>
      <c r="X1767" s="140"/>
      <c r="Y1767" s="140"/>
      <c r="Z1767" s="140"/>
      <c r="AA1767" s="140"/>
      <c r="AB1767" s="140"/>
      <c r="AC1767" s="140"/>
      <c r="AD1767" s="140"/>
      <c r="AE1767" s="140"/>
      <c r="AF1767" s="140"/>
      <c r="AG1767" s="140"/>
      <c r="AH1767" s="140"/>
      <c r="AI1767" s="140"/>
      <c r="AJ1767" s="140"/>
      <c r="AK1767" s="140"/>
      <c r="AL1767" s="140"/>
      <c r="AM1767" s="140"/>
      <c r="AN1767" s="140"/>
      <c r="AO1767" s="140"/>
      <c r="AP1767" s="140"/>
      <c r="AQ1767" s="140"/>
      <c r="AR1767" s="140"/>
      <c r="AS1767" s="140"/>
      <c r="AT1767" s="140"/>
      <c r="AU1767" s="140"/>
      <c r="AV1767" s="140"/>
      <c r="AW1767" s="140"/>
      <c r="AX1767" s="140"/>
      <c r="AY1767" s="140"/>
      <c r="AZ1767" s="140"/>
      <c r="BA1767" s="140"/>
      <c r="BB1767" s="140"/>
      <c r="BC1767" s="140"/>
      <c r="BD1767" s="140"/>
      <c r="BE1767" s="140"/>
    </row>
    <row r="1768" spans="1:57" outlineLevel="1" x14ac:dyDescent="0.2">
      <c r="A1768" s="234">
        <f>'Faults data'!A1768</f>
        <v>1751</v>
      </c>
      <c r="B1768" s="320">
        <f>'Faults data'!B1768</f>
        <v>0</v>
      </c>
      <c r="C1768" s="223">
        <f>IFERROR(MATCH('Faults data'!F1768,Lists!$C$11:$C$14,0),0)</f>
        <v>0</v>
      </c>
      <c r="D1768" s="216">
        <f>VALUE('Faults data'!I1768)</f>
        <v>0</v>
      </c>
      <c r="E1768" s="224">
        <f t="shared" si="225"/>
        <v>0</v>
      </c>
      <c r="F1768" s="224">
        <f>'Faults data'!M1768</f>
        <v>0</v>
      </c>
      <c r="G1768" s="224" t="str">
        <f>IF('Faults data'!N1768=$G$17,$G$17,".")</f>
        <v>.</v>
      </c>
      <c r="H1768" s="224" t="str">
        <f>IF(ISNUMBER('Faults data'!L1768),'Faults data'!L1768,".")</f>
        <v>.</v>
      </c>
      <c r="I1768" s="224">
        <f>IF('Faults data'!S1768=Lists!$F$11,0,1)</f>
        <v>1</v>
      </c>
      <c r="J1768" s="240" t="str">
        <f t="shared" si="220"/>
        <v>.</v>
      </c>
      <c r="K1768" s="241"/>
      <c r="L1768" s="230" t="str">
        <f t="shared" si="221"/>
        <v>.</v>
      </c>
      <c r="M1768" s="231" t="str">
        <f t="shared" si="222"/>
        <v>.</v>
      </c>
      <c r="N1768" s="231" t="str">
        <f t="shared" si="223"/>
        <v>.</v>
      </c>
      <c r="O1768" s="231" t="str">
        <f t="shared" si="224"/>
        <v>.</v>
      </c>
      <c r="P1768" s="232" t="str">
        <f t="shared" si="226"/>
        <v>.</v>
      </c>
      <c r="Q1768" s="233" t="str">
        <f t="shared" si="227"/>
        <v>.</v>
      </c>
      <c r="R1768" s="140"/>
      <c r="S1768" s="140"/>
      <c r="T1768" s="140"/>
      <c r="U1768" s="140"/>
      <c r="V1768" s="140"/>
      <c r="W1768" s="140"/>
      <c r="X1768" s="140"/>
      <c r="Y1768" s="140"/>
      <c r="Z1768" s="140"/>
      <c r="AA1768" s="140"/>
      <c r="AB1768" s="140"/>
      <c r="AC1768" s="140"/>
      <c r="AD1768" s="140"/>
      <c r="AE1768" s="140"/>
      <c r="AF1768" s="140"/>
      <c r="AG1768" s="140"/>
      <c r="AH1768" s="140"/>
      <c r="AI1768" s="140"/>
      <c r="AJ1768" s="140"/>
      <c r="AK1768" s="140"/>
      <c r="AL1768" s="140"/>
      <c r="AM1768" s="140"/>
      <c r="AN1768" s="140"/>
      <c r="AO1768" s="140"/>
      <c r="AP1768" s="140"/>
      <c r="AQ1768" s="140"/>
      <c r="AR1768" s="140"/>
      <c r="AS1768" s="140"/>
      <c r="AT1768" s="140"/>
      <c r="AU1768" s="140"/>
      <c r="AV1768" s="140"/>
      <c r="AW1768" s="140"/>
      <c r="AX1768" s="140"/>
      <c r="AY1768" s="140"/>
      <c r="AZ1768" s="140"/>
      <c r="BA1768" s="140"/>
      <c r="BB1768" s="140"/>
      <c r="BC1768" s="140"/>
      <c r="BD1768" s="140"/>
      <c r="BE1768" s="140"/>
    </row>
    <row r="1769" spans="1:57" outlineLevel="1" x14ac:dyDescent="0.2">
      <c r="A1769" s="234">
        <f>'Faults data'!A1769</f>
        <v>1752</v>
      </c>
      <c r="B1769" s="320">
        <f>'Faults data'!B1769</f>
        <v>0</v>
      </c>
      <c r="C1769" s="223">
        <f>IFERROR(MATCH('Faults data'!F1769,Lists!$C$11:$C$14,0),0)</f>
        <v>0</v>
      </c>
      <c r="D1769" s="216">
        <f>VALUE('Faults data'!I1769)</f>
        <v>0</v>
      </c>
      <c r="E1769" s="224">
        <f t="shared" si="225"/>
        <v>0</v>
      </c>
      <c r="F1769" s="224">
        <f>'Faults data'!M1769</f>
        <v>0</v>
      </c>
      <c r="G1769" s="224" t="str">
        <f>IF('Faults data'!N1769=$G$17,$G$17,".")</f>
        <v>.</v>
      </c>
      <c r="H1769" s="224" t="str">
        <f>IF(ISNUMBER('Faults data'!L1769),'Faults data'!L1769,".")</f>
        <v>.</v>
      </c>
      <c r="I1769" s="224">
        <f>IF('Faults data'!S1769=Lists!$F$11,0,1)</f>
        <v>1</v>
      </c>
      <c r="J1769" s="240" t="str">
        <f t="shared" si="220"/>
        <v>.</v>
      </c>
      <c r="K1769" s="241"/>
      <c r="L1769" s="230" t="str">
        <f t="shared" si="221"/>
        <v>.</v>
      </c>
      <c r="M1769" s="231" t="str">
        <f t="shared" si="222"/>
        <v>.</v>
      </c>
      <c r="N1769" s="231" t="str">
        <f t="shared" si="223"/>
        <v>.</v>
      </c>
      <c r="O1769" s="231" t="str">
        <f t="shared" si="224"/>
        <v>.</v>
      </c>
      <c r="P1769" s="232" t="str">
        <f t="shared" si="226"/>
        <v>.</v>
      </c>
      <c r="Q1769" s="233" t="str">
        <f t="shared" si="227"/>
        <v>.</v>
      </c>
      <c r="R1769" s="140"/>
      <c r="S1769" s="140"/>
      <c r="T1769" s="140"/>
      <c r="U1769" s="140"/>
      <c r="V1769" s="140"/>
      <c r="W1769" s="140"/>
      <c r="X1769" s="140"/>
      <c r="Y1769" s="140"/>
      <c r="Z1769" s="140"/>
      <c r="AA1769" s="140"/>
      <c r="AB1769" s="140"/>
      <c r="AC1769" s="140"/>
      <c r="AD1769" s="140"/>
      <c r="AE1769" s="140"/>
      <c r="AF1769" s="140"/>
      <c r="AG1769" s="140"/>
      <c r="AH1769" s="140"/>
      <c r="AI1769" s="140"/>
      <c r="AJ1769" s="140"/>
      <c r="AK1769" s="140"/>
      <c r="AL1769" s="140"/>
      <c r="AM1769" s="140"/>
      <c r="AN1769" s="140"/>
      <c r="AO1769" s="140"/>
      <c r="AP1769" s="140"/>
      <c r="AQ1769" s="140"/>
      <c r="AR1769" s="140"/>
      <c r="AS1769" s="140"/>
      <c r="AT1769" s="140"/>
      <c r="AU1769" s="140"/>
      <c r="AV1769" s="140"/>
      <c r="AW1769" s="140"/>
      <c r="AX1769" s="140"/>
      <c r="AY1769" s="140"/>
      <c r="AZ1769" s="140"/>
      <c r="BA1769" s="140"/>
      <c r="BB1769" s="140"/>
      <c r="BC1769" s="140"/>
      <c r="BD1769" s="140"/>
      <c r="BE1769" s="140"/>
    </row>
    <row r="1770" spans="1:57" outlineLevel="1" x14ac:dyDescent="0.2">
      <c r="A1770" s="234">
        <f>'Faults data'!A1770</f>
        <v>1753</v>
      </c>
      <c r="B1770" s="320">
        <f>'Faults data'!B1770</f>
        <v>0</v>
      </c>
      <c r="C1770" s="223">
        <f>IFERROR(MATCH('Faults data'!F1770,Lists!$C$11:$C$14,0),0)</f>
        <v>0</v>
      </c>
      <c r="D1770" s="216">
        <f>VALUE('Faults data'!I1770)</f>
        <v>0</v>
      </c>
      <c r="E1770" s="224">
        <f t="shared" si="225"/>
        <v>0</v>
      </c>
      <c r="F1770" s="224">
        <f>'Faults data'!M1770</f>
        <v>0</v>
      </c>
      <c r="G1770" s="224" t="str">
        <f>IF('Faults data'!N1770=$G$17,$G$17,".")</f>
        <v>.</v>
      </c>
      <c r="H1770" s="224" t="str">
        <f>IF(ISNUMBER('Faults data'!L1770),'Faults data'!L1770,".")</f>
        <v>.</v>
      </c>
      <c r="I1770" s="224">
        <f>IF('Faults data'!S1770=Lists!$F$11,0,1)</f>
        <v>1</v>
      </c>
      <c r="J1770" s="240" t="str">
        <f t="shared" si="220"/>
        <v>.</v>
      </c>
      <c r="K1770" s="241"/>
      <c r="L1770" s="230" t="str">
        <f t="shared" si="221"/>
        <v>.</v>
      </c>
      <c r="M1770" s="231" t="str">
        <f t="shared" si="222"/>
        <v>.</v>
      </c>
      <c r="N1770" s="231" t="str">
        <f t="shared" si="223"/>
        <v>.</v>
      </c>
      <c r="O1770" s="231" t="str">
        <f t="shared" si="224"/>
        <v>.</v>
      </c>
      <c r="P1770" s="232" t="str">
        <f t="shared" si="226"/>
        <v>.</v>
      </c>
      <c r="Q1770" s="233" t="str">
        <f t="shared" si="227"/>
        <v>.</v>
      </c>
      <c r="R1770" s="140"/>
      <c r="S1770" s="140"/>
      <c r="T1770" s="140"/>
      <c r="U1770" s="140"/>
      <c r="V1770" s="140"/>
      <c r="W1770" s="140"/>
      <c r="X1770" s="140"/>
      <c r="Y1770" s="140"/>
      <c r="Z1770" s="140"/>
      <c r="AA1770" s="140"/>
      <c r="AB1770" s="140"/>
      <c r="AC1770" s="140"/>
      <c r="AD1770" s="140"/>
      <c r="AE1770" s="140"/>
      <c r="AF1770" s="140"/>
      <c r="AG1770" s="140"/>
      <c r="AH1770" s="140"/>
      <c r="AI1770" s="140"/>
      <c r="AJ1770" s="140"/>
      <c r="AK1770" s="140"/>
      <c r="AL1770" s="140"/>
      <c r="AM1770" s="140"/>
      <c r="AN1770" s="140"/>
      <c r="AO1770" s="140"/>
      <c r="AP1770" s="140"/>
      <c r="AQ1770" s="140"/>
      <c r="AR1770" s="140"/>
      <c r="AS1770" s="140"/>
      <c r="AT1770" s="140"/>
      <c r="AU1770" s="140"/>
      <c r="AV1770" s="140"/>
      <c r="AW1770" s="140"/>
      <c r="AX1770" s="140"/>
      <c r="AY1770" s="140"/>
      <c r="AZ1770" s="140"/>
      <c r="BA1770" s="140"/>
      <c r="BB1770" s="140"/>
      <c r="BC1770" s="140"/>
      <c r="BD1770" s="140"/>
      <c r="BE1770" s="140"/>
    </row>
    <row r="1771" spans="1:57" outlineLevel="1" x14ac:dyDescent="0.2">
      <c r="A1771" s="234">
        <f>'Faults data'!A1771</f>
        <v>1754</v>
      </c>
      <c r="B1771" s="320">
        <f>'Faults data'!B1771</f>
        <v>0</v>
      </c>
      <c r="C1771" s="223">
        <f>IFERROR(MATCH('Faults data'!F1771,Lists!$C$11:$C$14,0),0)</f>
        <v>0</v>
      </c>
      <c r="D1771" s="216">
        <f>VALUE('Faults data'!I1771)</f>
        <v>0</v>
      </c>
      <c r="E1771" s="224">
        <f t="shared" si="225"/>
        <v>0</v>
      </c>
      <c r="F1771" s="224">
        <f>'Faults data'!M1771</f>
        <v>0</v>
      </c>
      <c r="G1771" s="224" t="str">
        <f>IF('Faults data'!N1771=$G$17,$G$17,".")</f>
        <v>.</v>
      </c>
      <c r="H1771" s="224" t="str">
        <f>IF(ISNUMBER('Faults data'!L1771),'Faults data'!L1771,".")</f>
        <v>.</v>
      </c>
      <c r="I1771" s="224">
        <f>IF('Faults data'!S1771=Lists!$F$11,0,1)</f>
        <v>1</v>
      </c>
      <c r="J1771" s="240" t="str">
        <f t="shared" si="220"/>
        <v>.</v>
      </c>
      <c r="K1771" s="241"/>
      <c r="L1771" s="230" t="str">
        <f t="shared" si="221"/>
        <v>.</v>
      </c>
      <c r="M1771" s="231" t="str">
        <f t="shared" si="222"/>
        <v>.</v>
      </c>
      <c r="N1771" s="231" t="str">
        <f t="shared" si="223"/>
        <v>.</v>
      </c>
      <c r="O1771" s="231" t="str">
        <f t="shared" si="224"/>
        <v>.</v>
      </c>
      <c r="P1771" s="232" t="str">
        <f t="shared" si="226"/>
        <v>.</v>
      </c>
      <c r="Q1771" s="233" t="str">
        <f t="shared" si="227"/>
        <v>.</v>
      </c>
      <c r="R1771" s="140"/>
      <c r="S1771" s="140"/>
      <c r="T1771" s="140"/>
      <c r="U1771" s="140"/>
      <c r="V1771" s="140"/>
      <c r="W1771" s="140"/>
      <c r="X1771" s="140"/>
      <c r="Y1771" s="140"/>
      <c r="Z1771" s="140"/>
      <c r="AA1771" s="140"/>
      <c r="AB1771" s="140"/>
      <c r="AC1771" s="140"/>
      <c r="AD1771" s="140"/>
      <c r="AE1771" s="140"/>
      <c r="AF1771" s="140"/>
      <c r="AG1771" s="140"/>
      <c r="AH1771" s="140"/>
      <c r="AI1771" s="140"/>
      <c r="AJ1771" s="140"/>
      <c r="AK1771" s="140"/>
      <c r="AL1771" s="140"/>
      <c r="AM1771" s="140"/>
      <c r="AN1771" s="140"/>
      <c r="AO1771" s="140"/>
      <c r="AP1771" s="140"/>
      <c r="AQ1771" s="140"/>
      <c r="AR1771" s="140"/>
      <c r="AS1771" s="140"/>
      <c r="AT1771" s="140"/>
      <c r="AU1771" s="140"/>
      <c r="AV1771" s="140"/>
      <c r="AW1771" s="140"/>
      <c r="AX1771" s="140"/>
      <c r="AY1771" s="140"/>
      <c r="AZ1771" s="140"/>
      <c r="BA1771" s="140"/>
      <c r="BB1771" s="140"/>
      <c r="BC1771" s="140"/>
      <c r="BD1771" s="140"/>
      <c r="BE1771" s="140"/>
    </row>
    <row r="1772" spans="1:57" outlineLevel="1" x14ac:dyDescent="0.2">
      <c r="A1772" s="234">
        <f>'Faults data'!A1772</f>
        <v>1755</v>
      </c>
      <c r="B1772" s="320">
        <f>'Faults data'!B1772</f>
        <v>0</v>
      </c>
      <c r="C1772" s="223">
        <f>IFERROR(MATCH('Faults data'!F1772,Lists!$C$11:$C$14,0),0)</f>
        <v>0</v>
      </c>
      <c r="D1772" s="216">
        <f>VALUE('Faults data'!I1772)</f>
        <v>0</v>
      </c>
      <c r="E1772" s="224">
        <f t="shared" si="225"/>
        <v>0</v>
      </c>
      <c r="F1772" s="224">
        <f>'Faults data'!M1772</f>
        <v>0</v>
      </c>
      <c r="G1772" s="224" t="str">
        <f>IF('Faults data'!N1772=$G$17,$G$17,".")</f>
        <v>.</v>
      </c>
      <c r="H1772" s="224" t="str">
        <f>IF(ISNUMBER('Faults data'!L1772),'Faults data'!L1772,".")</f>
        <v>.</v>
      </c>
      <c r="I1772" s="224">
        <f>IF('Faults data'!S1772=Lists!$F$11,0,1)</f>
        <v>1</v>
      </c>
      <c r="J1772" s="240" t="str">
        <f t="shared" si="220"/>
        <v>.</v>
      </c>
      <c r="K1772" s="241"/>
      <c r="L1772" s="230" t="str">
        <f t="shared" si="221"/>
        <v>.</v>
      </c>
      <c r="M1772" s="231" t="str">
        <f t="shared" si="222"/>
        <v>.</v>
      </c>
      <c r="N1772" s="231" t="str">
        <f t="shared" si="223"/>
        <v>.</v>
      </c>
      <c r="O1772" s="231" t="str">
        <f t="shared" si="224"/>
        <v>.</v>
      </c>
      <c r="P1772" s="232" t="str">
        <f t="shared" si="226"/>
        <v>.</v>
      </c>
      <c r="Q1772" s="233" t="str">
        <f t="shared" si="227"/>
        <v>.</v>
      </c>
      <c r="R1772" s="140"/>
      <c r="S1772" s="140"/>
      <c r="T1772" s="140"/>
      <c r="U1772" s="140"/>
      <c r="V1772" s="140"/>
      <c r="W1772" s="140"/>
      <c r="X1772" s="140"/>
      <c r="Y1772" s="140"/>
      <c r="Z1772" s="140"/>
      <c r="AA1772" s="140"/>
      <c r="AB1772" s="140"/>
      <c r="AC1772" s="140"/>
      <c r="AD1772" s="140"/>
      <c r="AE1772" s="140"/>
      <c r="AF1772" s="140"/>
      <c r="AG1772" s="140"/>
      <c r="AH1772" s="140"/>
      <c r="AI1772" s="140"/>
      <c r="AJ1772" s="140"/>
      <c r="AK1772" s="140"/>
      <c r="AL1772" s="140"/>
      <c r="AM1772" s="140"/>
      <c r="AN1772" s="140"/>
      <c r="AO1772" s="140"/>
      <c r="AP1772" s="140"/>
      <c r="AQ1772" s="140"/>
      <c r="AR1772" s="140"/>
      <c r="AS1772" s="140"/>
      <c r="AT1772" s="140"/>
      <c r="AU1772" s="140"/>
      <c r="AV1772" s="140"/>
      <c r="AW1772" s="140"/>
      <c r="AX1772" s="140"/>
      <c r="AY1772" s="140"/>
      <c r="AZ1772" s="140"/>
      <c r="BA1772" s="140"/>
      <c r="BB1772" s="140"/>
      <c r="BC1772" s="140"/>
      <c r="BD1772" s="140"/>
      <c r="BE1772" s="140"/>
    </row>
    <row r="1773" spans="1:57" outlineLevel="1" x14ac:dyDescent="0.2">
      <c r="A1773" s="234">
        <f>'Faults data'!A1773</f>
        <v>1756</v>
      </c>
      <c r="B1773" s="320">
        <f>'Faults data'!B1773</f>
        <v>0</v>
      </c>
      <c r="C1773" s="223">
        <f>IFERROR(MATCH('Faults data'!F1773,Lists!$C$11:$C$14,0),0)</f>
        <v>0</v>
      </c>
      <c r="D1773" s="216">
        <f>VALUE('Faults data'!I1773)</f>
        <v>0</v>
      </c>
      <c r="E1773" s="224">
        <f t="shared" si="225"/>
        <v>0</v>
      </c>
      <c r="F1773" s="224">
        <f>'Faults data'!M1773</f>
        <v>0</v>
      </c>
      <c r="G1773" s="224" t="str">
        <f>IF('Faults data'!N1773=$G$17,$G$17,".")</f>
        <v>.</v>
      </c>
      <c r="H1773" s="224" t="str">
        <f>IF(ISNUMBER('Faults data'!L1773),'Faults data'!L1773,".")</f>
        <v>.</v>
      </c>
      <c r="I1773" s="224">
        <f>IF('Faults data'!S1773=Lists!$F$11,0,1)</f>
        <v>1</v>
      </c>
      <c r="J1773" s="240" t="str">
        <f t="shared" si="220"/>
        <v>.</v>
      </c>
      <c r="K1773" s="241"/>
      <c r="L1773" s="230" t="str">
        <f t="shared" si="221"/>
        <v>.</v>
      </c>
      <c r="M1773" s="231" t="str">
        <f t="shared" si="222"/>
        <v>.</v>
      </c>
      <c r="N1773" s="231" t="str">
        <f t="shared" si="223"/>
        <v>.</v>
      </c>
      <c r="O1773" s="231" t="str">
        <f t="shared" si="224"/>
        <v>.</v>
      </c>
      <c r="P1773" s="232" t="str">
        <f t="shared" si="226"/>
        <v>.</v>
      </c>
      <c r="Q1773" s="233" t="str">
        <f t="shared" si="227"/>
        <v>.</v>
      </c>
      <c r="R1773" s="140"/>
      <c r="S1773" s="140"/>
      <c r="T1773" s="140"/>
      <c r="U1773" s="140"/>
      <c r="V1773" s="140"/>
      <c r="W1773" s="140"/>
      <c r="X1773" s="140"/>
      <c r="Y1773" s="140"/>
      <c r="Z1773" s="140"/>
      <c r="AA1773" s="140"/>
      <c r="AB1773" s="140"/>
      <c r="AC1773" s="140"/>
      <c r="AD1773" s="140"/>
      <c r="AE1773" s="140"/>
      <c r="AF1773" s="140"/>
      <c r="AG1773" s="140"/>
      <c r="AH1773" s="140"/>
      <c r="AI1773" s="140"/>
      <c r="AJ1773" s="140"/>
      <c r="AK1773" s="140"/>
      <c r="AL1773" s="140"/>
      <c r="AM1773" s="140"/>
      <c r="AN1773" s="140"/>
      <c r="AO1773" s="140"/>
      <c r="AP1773" s="140"/>
      <c r="AQ1773" s="140"/>
      <c r="AR1773" s="140"/>
      <c r="AS1773" s="140"/>
      <c r="AT1773" s="140"/>
      <c r="AU1773" s="140"/>
      <c r="AV1773" s="140"/>
      <c r="AW1773" s="140"/>
      <c r="AX1773" s="140"/>
      <c r="AY1773" s="140"/>
      <c r="AZ1773" s="140"/>
      <c r="BA1773" s="140"/>
      <c r="BB1773" s="140"/>
      <c r="BC1773" s="140"/>
      <c r="BD1773" s="140"/>
      <c r="BE1773" s="140"/>
    </row>
    <row r="1774" spans="1:57" outlineLevel="1" x14ac:dyDescent="0.2">
      <c r="A1774" s="234">
        <f>'Faults data'!A1774</f>
        <v>1757</v>
      </c>
      <c r="B1774" s="320">
        <f>'Faults data'!B1774</f>
        <v>0</v>
      </c>
      <c r="C1774" s="223">
        <f>IFERROR(MATCH('Faults data'!F1774,Lists!$C$11:$C$14,0),0)</f>
        <v>0</v>
      </c>
      <c r="D1774" s="216">
        <f>VALUE('Faults data'!I1774)</f>
        <v>0</v>
      </c>
      <c r="E1774" s="224">
        <f t="shared" si="225"/>
        <v>0</v>
      </c>
      <c r="F1774" s="224">
        <f>'Faults data'!M1774</f>
        <v>0</v>
      </c>
      <c r="G1774" s="224" t="str">
        <f>IF('Faults data'!N1774=$G$17,$G$17,".")</f>
        <v>.</v>
      </c>
      <c r="H1774" s="224" t="str">
        <f>IF(ISNUMBER('Faults data'!L1774),'Faults data'!L1774,".")</f>
        <v>.</v>
      </c>
      <c r="I1774" s="224">
        <f>IF('Faults data'!S1774=Lists!$F$11,0,1)</f>
        <v>1</v>
      </c>
      <c r="J1774" s="240" t="str">
        <f t="shared" si="220"/>
        <v>.</v>
      </c>
      <c r="K1774" s="241"/>
      <c r="L1774" s="230" t="str">
        <f t="shared" si="221"/>
        <v>.</v>
      </c>
      <c r="M1774" s="231" t="str">
        <f t="shared" si="222"/>
        <v>.</v>
      </c>
      <c r="N1774" s="231" t="str">
        <f t="shared" si="223"/>
        <v>.</v>
      </c>
      <c r="O1774" s="231" t="str">
        <f t="shared" si="224"/>
        <v>.</v>
      </c>
      <c r="P1774" s="232" t="str">
        <f t="shared" si="226"/>
        <v>.</v>
      </c>
      <c r="Q1774" s="233" t="str">
        <f t="shared" si="227"/>
        <v>.</v>
      </c>
      <c r="R1774" s="140"/>
      <c r="S1774" s="140"/>
      <c r="T1774" s="140"/>
      <c r="U1774" s="140"/>
      <c r="V1774" s="140"/>
      <c r="W1774" s="140"/>
      <c r="X1774" s="140"/>
      <c r="Y1774" s="140"/>
      <c r="Z1774" s="140"/>
      <c r="AA1774" s="140"/>
      <c r="AB1774" s="140"/>
      <c r="AC1774" s="140"/>
      <c r="AD1774" s="140"/>
      <c r="AE1774" s="140"/>
      <c r="AF1774" s="140"/>
      <c r="AG1774" s="140"/>
      <c r="AH1774" s="140"/>
      <c r="AI1774" s="140"/>
      <c r="AJ1774" s="140"/>
      <c r="AK1774" s="140"/>
      <c r="AL1774" s="140"/>
      <c r="AM1774" s="140"/>
      <c r="AN1774" s="140"/>
      <c r="AO1774" s="140"/>
      <c r="AP1774" s="140"/>
      <c r="AQ1774" s="140"/>
      <c r="AR1774" s="140"/>
      <c r="AS1774" s="140"/>
      <c r="AT1774" s="140"/>
      <c r="AU1774" s="140"/>
      <c r="AV1774" s="140"/>
      <c r="AW1774" s="140"/>
      <c r="AX1774" s="140"/>
      <c r="AY1774" s="140"/>
      <c r="AZ1774" s="140"/>
      <c r="BA1774" s="140"/>
      <c r="BB1774" s="140"/>
      <c r="BC1774" s="140"/>
      <c r="BD1774" s="140"/>
      <c r="BE1774" s="140"/>
    </row>
    <row r="1775" spans="1:57" outlineLevel="1" x14ac:dyDescent="0.2">
      <c r="A1775" s="234">
        <f>'Faults data'!A1775</f>
        <v>1758</v>
      </c>
      <c r="B1775" s="320">
        <f>'Faults data'!B1775</f>
        <v>0</v>
      </c>
      <c r="C1775" s="223">
        <f>IFERROR(MATCH('Faults data'!F1775,Lists!$C$11:$C$14,0),0)</f>
        <v>0</v>
      </c>
      <c r="D1775" s="216">
        <f>VALUE('Faults data'!I1775)</f>
        <v>0</v>
      </c>
      <c r="E1775" s="224">
        <f t="shared" si="225"/>
        <v>0</v>
      </c>
      <c r="F1775" s="224">
        <f>'Faults data'!M1775</f>
        <v>0</v>
      </c>
      <c r="G1775" s="224" t="str">
        <f>IF('Faults data'!N1775=$G$17,$G$17,".")</f>
        <v>.</v>
      </c>
      <c r="H1775" s="224" t="str">
        <f>IF(ISNUMBER('Faults data'!L1775),'Faults data'!L1775,".")</f>
        <v>.</v>
      </c>
      <c r="I1775" s="224">
        <f>IF('Faults data'!S1775=Lists!$F$11,0,1)</f>
        <v>1</v>
      </c>
      <c r="J1775" s="240" t="str">
        <f t="shared" si="220"/>
        <v>.</v>
      </c>
      <c r="K1775" s="241"/>
      <c r="L1775" s="230" t="str">
        <f t="shared" si="221"/>
        <v>.</v>
      </c>
      <c r="M1775" s="231" t="str">
        <f t="shared" si="222"/>
        <v>.</v>
      </c>
      <c r="N1775" s="231" t="str">
        <f t="shared" si="223"/>
        <v>.</v>
      </c>
      <c r="O1775" s="231" t="str">
        <f t="shared" si="224"/>
        <v>.</v>
      </c>
      <c r="P1775" s="232" t="str">
        <f t="shared" si="226"/>
        <v>.</v>
      </c>
      <c r="Q1775" s="233" t="str">
        <f t="shared" si="227"/>
        <v>.</v>
      </c>
      <c r="R1775" s="140"/>
      <c r="S1775" s="140"/>
      <c r="T1775" s="140"/>
      <c r="U1775" s="140"/>
      <c r="V1775" s="140"/>
      <c r="W1775" s="140"/>
      <c r="X1775" s="140"/>
      <c r="Y1775" s="140"/>
      <c r="Z1775" s="140"/>
      <c r="AA1775" s="140"/>
      <c r="AB1775" s="140"/>
      <c r="AC1775" s="140"/>
      <c r="AD1775" s="140"/>
      <c r="AE1775" s="140"/>
      <c r="AF1775" s="140"/>
      <c r="AG1775" s="140"/>
      <c r="AH1775" s="140"/>
      <c r="AI1775" s="140"/>
      <c r="AJ1775" s="140"/>
      <c r="AK1775" s="140"/>
      <c r="AL1775" s="140"/>
      <c r="AM1775" s="140"/>
      <c r="AN1775" s="140"/>
      <c r="AO1775" s="140"/>
      <c r="AP1775" s="140"/>
      <c r="AQ1775" s="140"/>
      <c r="AR1775" s="140"/>
      <c r="AS1775" s="140"/>
      <c r="AT1775" s="140"/>
      <c r="AU1775" s="140"/>
      <c r="AV1775" s="140"/>
      <c r="AW1775" s="140"/>
      <c r="AX1775" s="140"/>
      <c r="AY1775" s="140"/>
      <c r="AZ1775" s="140"/>
      <c r="BA1775" s="140"/>
      <c r="BB1775" s="140"/>
      <c r="BC1775" s="140"/>
      <c r="BD1775" s="140"/>
      <c r="BE1775" s="140"/>
    </row>
    <row r="1776" spans="1:57" outlineLevel="1" x14ac:dyDescent="0.2">
      <c r="A1776" s="234">
        <f>'Faults data'!A1776</f>
        <v>1759</v>
      </c>
      <c r="B1776" s="320">
        <f>'Faults data'!B1776</f>
        <v>0</v>
      </c>
      <c r="C1776" s="223">
        <f>IFERROR(MATCH('Faults data'!F1776,Lists!$C$11:$C$14,0),0)</f>
        <v>0</v>
      </c>
      <c r="D1776" s="216">
        <f>VALUE('Faults data'!I1776)</f>
        <v>0</v>
      </c>
      <c r="E1776" s="224">
        <f t="shared" si="225"/>
        <v>0</v>
      </c>
      <c r="F1776" s="224">
        <f>'Faults data'!M1776</f>
        <v>0</v>
      </c>
      <c r="G1776" s="224" t="str">
        <f>IF('Faults data'!N1776=$G$17,$G$17,".")</f>
        <v>.</v>
      </c>
      <c r="H1776" s="224" t="str">
        <f>IF(ISNUMBER('Faults data'!L1776),'Faults data'!L1776,".")</f>
        <v>.</v>
      </c>
      <c r="I1776" s="224">
        <f>IF('Faults data'!S1776=Lists!$F$11,0,1)</f>
        <v>1</v>
      </c>
      <c r="J1776" s="240" t="str">
        <f t="shared" si="220"/>
        <v>.</v>
      </c>
      <c r="K1776" s="241"/>
      <c r="L1776" s="230" t="str">
        <f t="shared" si="221"/>
        <v>.</v>
      </c>
      <c r="M1776" s="231" t="str">
        <f t="shared" si="222"/>
        <v>.</v>
      </c>
      <c r="N1776" s="231" t="str">
        <f t="shared" si="223"/>
        <v>.</v>
      </c>
      <c r="O1776" s="231" t="str">
        <f t="shared" si="224"/>
        <v>.</v>
      </c>
      <c r="P1776" s="232" t="str">
        <f t="shared" si="226"/>
        <v>.</v>
      </c>
      <c r="Q1776" s="233" t="str">
        <f t="shared" si="227"/>
        <v>.</v>
      </c>
      <c r="R1776" s="140"/>
      <c r="S1776" s="140"/>
      <c r="T1776" s="140"/>
      <c r="U1776" s="140"/>
      <c r="V1776" s="140"/>
      <c r="W1776" s="140"/>
      <c r="X1776" s="140"/>
      <c r="Y1776" s="140"/>
      <c r="Z1776" s="140"/>
      <c r="AA1776" s="140"/>
      <c r="AB1776" s="140"/>
      <c r="AC1776" s="140"/>
      <c r="AD1776" s="140"/>
      <c r="AE1776" s="140"/>
      <c r="AF1776" s="140"/>
      <c r="AG1776" s="140"/>
      <c r="AH1776" s="140"/>
      <c r="AI1776" s="140"/>
      <c r="AJ1776" s="140"/>
      <c r="AK1776" s="140"/>
      <c r="AL1776" s="140"/>
      <c r="AM1776" s="140"/>
      <c r="AN1776" s="140"/>
      <c r="AO1776" s="140"/>
      <c r="AP1776" s="140"/>
      <c r="AQ1776" s="140"/>
      <c r="AR1776" s="140"/>
      <c r="AS1776" s="140"/>
      <c r="AT1776" s="140"/>
      <c r="AU1776" s="140"/>
      <c r="AV1776" s="140"/>
      <c r="AW1776" s="140"/>
      <c r="AX1776" s="140"/>
      <c r="AY1776" s="140"/>
      <c r="AZ1776" s="140"/>
      <c r="BA1776" s="140"/>
      <c r="BB1776" s="140"/>
      <c r="BC1776" s="140"/>
      <c r="BD1776" s="140"/>
      <c r="BE1776" s="140"/>
    </row>
    <row r="1777" spans="1:57" outlineLevel="1" x14ac:dyDescent="0.2">
      <c r="A1777" s="234">
        <f>'Faults data'!A1777</f>
        <v>1760</v>
      </c>
      <c r="B1777" s="320">
        <f>'Faults data'!B1777</f>
        <v>0</v>
      </c>
      <c r="C1777" s="223">
        <f>IFERROR(MATCH('Faults data'!F1777,Lists!$C$11:$C$14,0),0)</f>
        <v>0</v>
      </c>
      <c r="D1777" s="216">
        <f>VALUE('Faults data'!I1777)</f>
        <v>0</v>
      </c>
      <c r="E1777" s="224">
        <f t="shared" si="225"/>
        <v>0</v>
      </c>
      <c r="F1777" s="224">
        <f>'Faults data'!M1777</f>
        <v>0</v>
      </c>
      <c r="G1777" s="224" t="str">
        <f>IF('Faults data'!N1777=$G$17,$G$17,".")</f>
        <v>.</v>
      </c>
      <c r="H1777" s="224" t="str">
        <f>IF(ISNUMBER('Faults data'!L1777),'Faults data'!L1777,".")</f>
        <v>.</v>
      </c>
      <c r="I1777" s="224">
        <f>IF('Faults data'!S1777=Lists!$F$11,0,1)</f>
        <v>1</v>
      </c>
      <c r="J1777" s="240" t="str">
        <f t="shared" si="220"/>
        <v>.</v>
      </c>
      <c r="K1777" s="241"/>
      <c r="L1777" s="230" t="str">
        <f t="shared" si="221"/>
        <v>.</v>
      </c>
      <c r="M1777" s="231" t="str">
        <f t="shared" si="222"/>
        <v>.</v>
      </c>
      <c r="N1777" s="231" t="str">
        <f t="shared" si="223"/>
        <v>.</v>
      </c>
      <c r="O1777" s="231" t="str">
        <f t="shared" si="224"/>
        <v>.</v>
      </c>
      <c r="P1777" s="232" t="str">
        <f t="shared" si="226"/>
        <v>.</v>
      </c>
      <c r="Q1777" s="233" t="str">
        <f t="shared" si="227"/>
        <v>.</v>
      </c>
      <c r="R1777" s="140"/>
      <c r="S1777" s="140"/>
      <c r="T1777" s="140"/>
      <c r="U1777" s="140"/>
      <c r="V1777" s="140"/>
      <c r="W1777" s="140"/>
      <c r="X1777" s="140"/>
      <c r="Y1777" s="140"/>
      <c r="Z1777" s="140"/>
      <c r="AA1777" s="140"/>
      <c r="AB1777" s="140"/>
      <c r="AC1777" s="140"/>
      <c r="AD1777" s="140"/>
      <c r="AE1777" s="140"/>
      <c r="AF1777" s="140"/>
      <c r="AG1777" s="140"/>
      <c r="AH1777" s="140"/>
      <c r="AI1777" s="140"/>
      <c r="AJ1777" s="140"/>
      <c r="AK1777" s="140"/>
      <c r="AL1777" s="140"/>
      <c r="AM1777" s="140"/>
      <c r="AN1777" s="140"/>
      <c r="AO1777" s="140"/>
      <c r="AP1777" s="140"/>
      <c r="AQ1777" s="140"/>
      <c r="AR1777" s="140"/>
      <c r="AS1777" s="140"/>
      <c r="AT1777" s="140"/>
      <c r="AU1777" s="140"/>
      <c r="AV1777" s="140"/>
      <c r="AW1777" s="140"/>
      <c r="AX1777" s="140"/>
      <c r="AY1777" s="140"/>
      <c r="AZ1777" s="140"/>
      <c r="BA1777" s="140"/>
      <c r="BB1777" s="140"/>
      <c r="BC1777" s="140"/>
      <c r="BD1777" s="140"/>
      <c r="BE1777" s="140"/>
    </row>
    <row r="1778" spans="1:57" outlineLevel="1" x14ac:dyDescent="0.2">
      <c r="A1778" s="234">
        <f>'Faults data'!A1778</f>
        <v>1761</v>
      </c>
      <c r="B1778" s="320">
        <f>'Faults data'!B1778</f>
        <v>0</v>
      </c>
      <c r="C1778" s="223">
        <f>IFERROR(MATCH('Faults data'!F1778,Lists!$C$11:$C$14,0),0)</f>
        <v>0</v>
      </c>
      <c r="D1778" s="216">
        <f>VALUE('Faults data'!I1778)</f>
        <v>0</v>
      </c>
      <c r="E1778" s="224">
        <f t="shared" si="225"/>
        <v>0</v>
      </c>
      <c r="F1778" s="224">
        <f>'Faults data'!M1778</f>
        <v>0</v>
      </c>
      <c r="G1778" s="224" t="str">
        <f>IF('Faults data'!N1778=$G$17,$G$17,".")</f>
        <v>.</v>
      </c>
      <c r="H1778" s="224" t="str">
        <f>IF(ISNUMBER('Faults data'!L1778),'Faults data'!L1778,".")</f>
        <v>.</v>
      </c>
      <c r="I1778" s="224">
        <f>IF('Faults data'!S1778=Lists!$F$11,0,1)</f>
        <v>1</v>
      </c>
      <c r="J1778" s="240" t="str">
        <f t="shared" si="220"/>
        <v>.</v>
      </c>
      <c r="K1778" s="241"/>
      <c r="L1778" s="230" t="str">
        <f t="shared" si="221"/>
        <v>.</v>
      </c>
      <c r="M1778" s="231" t="str">
        <f t="shared" si="222"/>
        <v>.</v>
      </c>
      <c r="N1778" s="231" t="str">
        <f t="shared" si="223"/>
        <v>.</v>
      </c>
      <c r="O1778" s="231" t="str">
        <f t="shared" si="224"/>
        <v>.</v>
      </c>
      <c r="P1778" s="232" t="str">
        <f t="shared" si="226"/>
        <v>.</v>
      </c>
      <c r="Q1778" s="233" t="str">
        <f t="shared" si="227"/>
        <v>.</v>
      </c>
      <c r="R1778" s="140"/>
      <c r="S1778" s="140"/>
      <c r="T1778" s="140"/>
      <c r="U1778" s="140"/>
      <c r="V1778" s="140"/>
      <c r="W1778" s="140"/>
      <c r="X1778" s="140"/>
      <c r="Y1778" s="140"/>
      <c r="Z1778" s="140"/>
      <c r="AA1778" s="140"/>
      <c r="AB1778" s="140"/>
      <c r="AC1778" s="140"/>
      <c r="AD1778" s="140"/>
      <c r="AE1778" s="140"/>
      <c r="AF1778" s="140"/>
      <c r="AG1778" s="140"/>
      <c r="AH1778" s="140"/>
      <c r="AI1778" s="140"/>
      <c r="AJ1778" s="140"/>
      <c r="AK1778" s="140"/>
      <c r="AL1778" s="140"/>
      <c r="AM1778" s="140"/>
      <c r="AN1778" s="140"/>
      <c r="AO1778" s="140"/>
      <c r="AP1778" s="140"/>
      <c r="AQ1778" s="140"/>
      <c r="AR1778" s="140"/>
      <c r="AS1778" s="140"/>
      <c r="AT1778" s="140"/>
      <c r="AU1778" s="140"/>
      <c r="AV1778" s="140"/>
      <c r="AW1778" s="140"/>
      <c r="AX1778" s="140"/>
      <c r="AY1778" s="140"/>
      <c r="AZ1778" s="140"/>
      <c r="BA1778" s="140"/>
      <c r="BB1778" s="140"/>
      <c r="BC1778" s="140"/>
      <c r="BD1778" s="140"/>
      <c r="BE1778" s="140"/>
    </row>
    <row r="1779" spans="1:57" outlineLevel="1" x14ac:dyDescent="0.2">
      <c r="A1779" s="234">
        <f>'Faults data'!A1779</f>
        <v>1762</v>
      </c>
      <c r="B1779" s="320">
        <f>'Faults data'!B1779</f>
        <v>0</v>
      </c>
      <c r="C1779" s="223">
        <f>IFERROR(MATCH('Faults data'!F1779,Lists!$C$11:$C$14,0),0)</f>
        <v>0</v>
      </c>
      <c r="D1779" s="216">
        <f>VALUE('Faults data'!I1779)</f>
        <v>0</v>
      </c>
      <c r="E1779" s="224">
        <f t="shared" si="225"/>
        <v>0</v>
      </c>
      <c r="F1779" s="224">
        <f>'Faults data'!M1779</f>
        <v>0</v>
      </c>
      <c r="G1779" s="224" t="str">
        <f>IF('Faults data'!N1779=$G$17,$G$17,".")</f>
        <v>.</v>
      </c>
      <c r="H1779" s="224" t="str">
        <f>IF(ISNUMBER('Faults data'!L1779),'Faults data'!L1779,".")</f>
        <v>.</v>
      </c>
      <c r="I1779" s="224">
        <f>IF('Faults data'!S1779=Lists!$F$11,0,1)</f>
        <v>1</v>
      </c>
      <c r="J1779" s="240" t="str">
        <f t="shared" si="220"/>
        <v>.</v>
      </c>
      <c r="K1779" s="241"/>
      <c r="L1779" s="230" t="str">
        <f t="shared" si="221"/>
        <v>.</v>
      </c>
      <c r="M1779" s="231" t="str">
        <f t="shared" si="222"/>
        <v>.</v>
      </c>
      <c r="N1779" s="231" t="str">
        <f t="shared" si="223"/>
        <v>.</v>
      </c>
      <c r="O1779" s="231" t="str">
        <f t="shared" si="224"/>
        <v>.</v>
      </c>
      <c r="P1779" s="232" t="str">
        <f t="shared" si="226"/>
        <v>.</v>
      </c>
      <c r="Q1779" s="233" t="str">
        <f t="shared" si="227"/>
        <v>.</v>
      </c>
      <c r="R1779" s="140"/>
      <c r="S1779" s="140"/>
      <c r="T1779" s="140"/>
      <c r="U1779" s="140"/>
      <c r="V1779" s="140"/>
      <c r="W1779" s="140"/>
      <c r="X1779" s="140"/>
      <c r="Y1779" s="140"/>
      <c r="Z1779" s="140"/>
      <c r="AA1779" s="140"/>
      <c r="AB1779" s="140"/>
      <c r="AC1779" s="140"/>
      <c r="AD1779" s="140"/>
      <c r="AE1779" s="140"/>
      <c r="AF1779" s="140"/>
      <c r="AG1779" s="140"/>
      <c r="AH1779" s="140"/>
      <c r="AI1779" s="140"/>
      <c r="AJ1779" s="140"/>
      <c r="AK1779" s="140"/>
      <c r="AL1779" s="140"/>
      <c r="AM1779" s="140"/>
      <c r="AN1779" s="140"/>
      <c r="AO1779" s="140"/>
      <c r="AP1779" s="140"/>
      <c r="AQ1779" s="140"/>
      <c r="AR1779" s="140"/>
      <c r="AS1779" s="140"/>
      <c r="AT1779" s="140"/>
      <c r="AU1779" s="140"/>
      <c r="AV1779" s="140"/>
      <c r="AW1779" s="140"/>
      <c r="AX1779" s="140"/>
      <c r="AY1779" s="140"/>
      <c r="AZ1779" s="140"/>
      <c r="BA1779" s="140"/>
      <c r="BB1779" s="140"/>
      <c r="BC1779" s="140"/>
      <c r="BD1779" s="140"/>
      <c r="BE1779" s="140"/>
    </row>
    <row r="1780" spans="1:57" outlineLevel="1" x14ac:dyDescent="0.2">
      <c r="A1780" s="234">
        <f>'Faults data'!A1780</f>
        <v>1763</v>
      </c>
      <c r="B1780" s="320">
        <f>'Faults data'!B1780</f>
        <v>0</v>
      </c>
      <c r="C1780" s="223">
        <f>IFERROR(MATCH('Faults data'!F1780,Lists!$C$11:$C$14,0),0)</f>
        <v>0</v>
      </c>
      <c r="D1780" s="216">
        <f>VALUE('Faults data'!I1780)</f>
        <v>0</v>
      </c>
      <c r="E1780" s="224">
        <f t="shared" si="225"/>
        <v>0</v>
      </c>
      <c r="F1780" s="224">
        <f>'Faults data'!M1780</f>
        <v>0</v>
      </c>
      <c r="G1780" s="224" t="str">
        <f>IF('Faults data'!N1780=$G$17,$G$17,".")</f>
        <v>.</v>
      </c>
      <c r="H1780" s="224" t="str">
        <f>IF(ISNUMBER('Faults data'!L1780),'Faults data'!L1780,".")</f>
        <v>.</v>
      </c>
      <c r="I1780" s="224">
        <f>IF('Faults data'!S1780=Lists!$F$11,0,1)</f>
        <v>1</v>
      </c>
      <c r="J1780" s="240" t="str">
        <f t="shared" si="220"/>
        <v>.</v>
      </c>
      <c r="K1780" s="241"/>
      <c r="L1780" s="230" t="str">
        <f t="shared" si="221"/>
        <v>.</v>
      </c>
      <c r="M1780" s="231" t="str">
        <f t="shared" si="222"/>
        <v>.</v>
      </c>
      <c r="N1780" s="231" t="str">
        <f t="shared" si="223"/>
        <v>.</v>
      </c>
      <c r="O1780" s="231" t="str">
        <f t="shared" si="224"/>
        <v>.</v>
      </c>
      <c r="P1780" s="232" t="str">
        <f t="shared" si="226"/>
        <v>.</v>
      </c>
      <c r="Q1780" s="233" t="str">
        <f t="shared" si="227"/>
        <v>.</v>
      </c>
      <c r="R1780" s="140"/>
      <c r="S1780" s="140"/>
      <c r="T1780" s="140"/>
      <c r="U1780" s="140"/>
      <c r="V1780" s="140"/>
      <c r="W1780" s="140"/>
      <c r="X1780" s="140"/>
      <c r="Y1780" s="140"/>
      <c r="Z1780" s="140"/>
      <c r="AA1780" s="140"/>
      <c r="AB1780" s="140"/>
      <c r="AC1780" s="140"/>
      <c r="AD1780" s="140"/>
      <c r="AE1780" s="140"/>
      <c r="AF1780" s="140"/>
      <c r="AG1780" s="140"/>
      <c r="AH1780" s="140"/>
      <c r="AI1780" s="140"/>
      <c r="AJ1780" s="140"/>
      <c r="AK1780" s="140"/>
      <c r="AL1780" s="140"/>
      <c r="AM1780" s="140"/>
      <c r="AN1780" s="140"/>
      <c r="AO1780" s="140"/>
      <c r="AP1780" s="140"/>
      <c r="AQ1780" s="140"/>
      <c r="AR1780" s="140"/>
      <c r="AS1780" s="140"/>
      <c r="AT1780" s="140"/>
      <c r="AU1780" s="140"/>
      <c r="AV1780" s="140"/>
      <c r="AW1780" s="140"/>
      <c r="AX1780" s="140"/>
      <c r="AY1780" s="140"/>
      <c r="AZ1780" s="140"/>
      <c r="BA1780" s="140"/>
      <c r="BB1780" s="140"/>
      <c r="BC1780" s="140"/>
      <c r="BD1780" s="140"/>
      <c r="BE1780" s="140"/>
    </row>
    <row r="1781" spans="1:57" outlineLevel="1" x14ac:dyDescent="0.2">
      <c r="A1781" s="234">
        <f>'Faults data'!A1781</f>
        <v>1764</v>
      </c>
      <c r="B1781" s="320">
        <f>'Faults data'!B1781</f>
        <v>0</v>
      </c>
      <c r="C1781" s="223">
        <f>IFERROR(MATCH('Faults data'!F1781,Lists!$C$11:$C$14,0),0)</f>
        <v>0</v>
      </c>
      <c r="D1781" s="216">
        <f>VALUE('Faults data'!I1781)</f>
        <v>0</v>
      </c>
      <c r="E1781" s="224">
        <f t="shared" si="225"/>
        <v>0</v>
      </c>
      <c r="F1781" s="224">
        <f>'Faults data'!M1781</f>
        <v>0</v>
      </c>
      <c r="G1781" s="224" t="str">
        <f>IF('Faults data'!N1781=$G$17,$G$17,".")</f>
        <v>.</v>
      </c>
      <c r="H1781" s="224" t="str">
        <f>IF(ISNUMBER('Faults data'!L1781),'Faults data'!L1781,".")</f>
        <v>.</v>
      </c>
      <c r="I1781" s="224">
        <f>IF('Faults data'!S1781=Lists!$F$11,0,1)</f>
        <v>1</v>
      </c>
      <c r="J1781" s="240" t="str">
        <f t="shared" si="220"/>
        <v>.</v>
      </c>
      <c r="K1781" s="241"/>
      <c r="L1781" s="230" t="str">
        <f t="shared" si="221"/>
        <v>.</v>
      </c>
      <c r="M1781" s="231" t="str">
        <f t="shared" si="222"/>
        <v>.</v>
      </c>
      <c r="N1781" s="231" t="str">
        <f t="shared" si="223"/>
        <v>.</v>
      </c>
      <c r="O1781" s="231" t="str">
        <f t="shared" si="224"/>
        <v>.</v>
      </c>
      <c r="P1781" s="232" t="str">
        <f t="shared" si="226"/>
        <v>.</v>
      </c>
      <c r="Q1781" s="233" t="str">
        <f t="shared" si="227"/>
        <v>.</v>
      </c>
      <c r="R1781" s="140"/>
      <c r="S1781" s="140"/>
      <c r="T1781" s="140"/>
      <c r="U1781" s="140"/>
      <c r="V1781" s="140"/>
      <c r="W1781" s="140"/>
      <c r="X1781" s="140"/>
      <c r="Y1781" s="140"/>
      <c r="Z1781" s="140"/>
      <c r="AA1781" s="140"/>
      <c r="AB1781" s="140"/>
      <c r="AC1781" s="140"/>
      <c r="AD1781" s="140"/>
      <c r="AE1781" s="140"/>
      <c r="AF1781" s="140"/>
      <c r="AG1781" s="140"/>
      <c r="AH1781" s="140"/>
      <c r="AI1781" s="140"/>
      <c r="AJ1781" s="140"/>
      <c r="AK1781" s="140"/>
      <c r="AL1781" s="140"/>
      <c r="AM1781" s="140"/>
      <c r="AN1781" s="140"/>
      <c r="AO1781" s="140"/>
      <c r="AP1781" s="140"/>
      <c r="AQ1781" s="140"/>
      <c r="AR1781" s="140"/>
      <c r="AS1781" s="140"/>
      <c r="AT1781" s="140"/>
      <c r="AU1781" s="140"/>
      <c r="AV1781" s="140"/>
      <c r="AW1781" s="140"/>
      <c r="AX1781" s="140"/>
      <c r="AY1781" s="140"/>
      <c r="AZ1781" s="140"/>
      <c r="BA1781" s="140"/>
      <c r="BB1781" s="140"/>
      <c r="BC1781" s="140"/>
      <c r="BD1781" s="140"/>
      <c r="BE1781" s="140"/>
    </row>
    <row r="1782" spans="1:57" outlineLevel="1" x14ac:dyDescent="0.2">
      <c r="A1782" s="234">
        <f>'Faults data'!A1782</f>
        <v>1765</v>
      </c>
      <c r="B1782" s="320">
        <f>'Faults data'!B1782</f>
        <v>0</v>
      </c>
      <c r="C1782" s="223">
        <f>IFERROR(MATCH('Faults data'!F1782,Lists!$C$11:$C$14,0),0)</f>
        <v>0</v>
      </c>
      <c r="D1782" s="216">
        <f>VALUE('Faults data'!I1782)</f>
        <v>0</v>
      </c>
      <c r="E1782" s="224">
        <f t="shared" si="225"/>
        <v>0</v>
      </c>
      <c r="F1782" s="224">
        <f>'Faults data'!M1782</f>
        <v>0</v>
      </c>
      <c r="G1782" s="224" t="str">
        <f>IF('Faults data'!N1782=$G$17,$G$17,".")</f>
        <v>.</v>
      </c>
      <c r="H1782" s="224" t="str">
        <f>IF(ISNUMBER('Faults data'!L1782),'Faults data'!L1782,".")</f>
        <v>.</v>
      </c>
      <c r="I1782" s="224">
        <f>IF('Faults data'!S1782=Lists!$F$11,0,1)</f>
        <v>1</v>
      </c>
      <c r="J1782" s="240" t="str">
        <f t="shared" si="220"/>
        <v>.</v>
      </c>
      <c r="K1782" s="241"/>
      <c r="L1782" s="230" t="str">
        <f t="shared" si="221"/>
        <v>.</v>
      </c>
      <c r="M1782" s="231" t="str">
        <f t="shared" si="222"/>
        <v>.</v>
      </c>
      <c r="N1782" s="231" t="str">
        <f t="shared" si="223"/>
        <v>.</v>
      </c>
      <c r="O1782" s="231" t="str">
        <f t="shared" si="224"/>
        <v>.</v>
      </c>
      <c r="P1782" s="232" t="str">
        <f t="shared" si="226"/>
        <v>.</v>
      </c>
      <c r="Q1782" s="233" t="str">
        <f t="shared" si="227"/>
        <v>.</v>
      </c>
      <c r="R1782" s="140"/>
      <c r="S1782" s="140"/>
      <c r="T1782" s="140"/>
      <c r="U1782" s="140"/>
      <c r="V1782" s="140"/>
      <c r="W1782" s="140"/>
      <c r="X1782" s="140"/>
      <c r="Y1782" s="140"/>
      <c r="Z1782" s="140"/>
      <c r="AA1782" s="140"/>
      <c r="AB1782" s="140"/>
      <c r="AC1782" s="140"/>
      <c r="AD1782" s="140"/>
      <c r="AE1782" s="140"/>
      <c r="AF1782" s="140"/>
      <c r="AG1782" s="140"/>
      <c r="AH1782" s="140"/>
      <c r="AI1782" s="140"/>
      <c r="AJ1782" s="140"/>
      <c r="AK1782" s="140"/>
      <c r="AL1782" s="140"/>
      <c r="AM1782" s="140"/>
      <c r="AN1782" s="140"/>
      <c r="AO1782" s="140"/>
      <c r="AP1782" s="140"/>
      <c r="AQ1782" s="140"/>
      <c r="AR1782" s="140"/>
      <c r="AS1782" s="140"/>
      <c r="AT1782" s="140"/>
      <c r="AU1782" s="140"/>
      <c r="AV1782" s="140"/>
      <c r="AW1782" s="140"/>
      <c r="AX1782" s="140"/>
      <c r="AY1782" s="140"/>
      <c r="AZ1782" s="140"/>
      <c r="BA1782" s="140"/>
      <c r="BB1782" s="140"/>
      <c r="BC1782" s="140"/>
      <c r="BD1782" s="140"/>
      <c r="BE1782" s="140"/>
    </row>
    <row r="1783" spans="1:57" outlineLevel="1" x14ac:dyDescent="0.2">
      <c r="A1783" s="234">
        <f>'Faults data'!A1783</f>
        <v>1766</v>
      </c>
      <c r="B1783" s="320">
        <f>'Faults data'!B1783</f>
        <v>0</v>
      </c>
      <c r="C1783" s="223">
        <f>IFERROR(MATCH('Faults data'!F1783,Lists!$C$11:$C$14,0),0)</f>
        <v>0</v>
      </c>
      <c r="D1783" s="216">
        <f>VALUE('Faults data'!I1783)</f>
        <v>0</v>
      </c>
      <c r="E1783" s="224">
        <f t="shared" si="225"/>
        <v>0</v>
      </c>
      <c r="F1783" s="224">
        <f>'Faults data'!M1783</f>
        <v>0</v>
      </c>
      <c r="G1783" s="224" t="str">
        <f>IF('Faults data'!N1783=$G$17,$G$17,".")</f>
        <v>.</v>
      </c>
      <c r="H1783" s="224" t="str">
        <f>IF(ISNUMBER('Faults data'!L1783),'Faults data'!L1783,".")</f>
        <v>.</v>
      </c>
      <c r="I1783" s="224">
        <f>IF('Faults data'!S1783=Lists!$F$11,0,1)</f>
        <v>1</v>
      </c>
      <c r="J1783" s="240" t="str">
        <f t="shared" si="220"/>
        <v>.</v>
      </c>
      <c r="K1783" s="241"/>
      <c r="L1783" s="230" t="str">
        <f t="shared" si="221"/>
        <v>.</v>
      </c>
      <c r="M1783" s="231" t="str">
        <f t="shared" si="222"/>
        <v>.</v>
      </c>
      <c r="N1783" s="231" t="str">
        <f t="shared" si="223"/>
        <v>.</v>
      </c>
      <c r="O1783" s="231" t="str">
        <f t="shared" si="224"/>
        <v>.</v>
      </c>
      <c r="P1783" s="232" t="str">
        <f t="shared" si="226"/>
        <v>.</v>
      </c>
      <c r="Q1783" s="233" t="str">
        <f t="shared" si="227"/>
        <v>.</v>
      </c>
      <c r="R1783" s="140"/>
      <c r="S1783" s="140"/>
      <c r="T1783" s="140"/>
      <c r="U1783" s="140"/>
      <c r="V1783" s="140"/>
      <c r="W1783" s="140"/>
      <c r="X1783" s="140"/>
      <c r="Y1783" s="140"/>
      <c r="Z1783" s="140"/>
      <c r="AA1783" s="140"/>
      <c r="AB1783" s="140"/>
      <c r="AC1783" s="140"/>
      <c r="AD1783" s="140"/>
      <c r="AE1783" s="140"/>
      <c r="AF1783" s="140"/>
      <c r="AG1783" s="140"/>
      <c r="AH1783" s="140"/>
      <c r="AI1783" s="140"/>
      <c r="AJ1783" s="140"/>
      <c r="AK1783" s="140"/>
      <c r="AL1783" s="140"/>
      <c r="AM1783" s="140"/>
      <c r="AN1783" s="140"/>
      <c r="AO1783" s="140"/>
      <c r="AP1783" s="140"/>
      <c r="AQ1783" s="140"/>
      <c r="AR1783" s="140"/>
      <c r="AS1783" s="140"/>
      <c r="AT1783" s="140"/>
      <c r="AU1783" s="140"/>
      <c r="AV1783" s="140"/>
      <c r="AW1783" s="140"/>
      <c r="AX1783" s="140"/>
      <c r="AY1783" s="140"/>
      <c r="AZ1783" s="140"/>
      <c r="BA1783" s="140"/>
      <c r="BB1783" s="140"/>
      <c r="BC1783" s="140"/>
      <c r="BD1783" s="140"/>
      <c r="BE1783" s="140"/>
    </row>
    <row r="1784" spans="1:57" outlineLevel="1" x14ac:dyDescent="0.2">
      <c r="A1784" s="234">
        <f>'Faults data'!A1784</f>
        <v>1767</v>
      </c>
      <c r="B1784" s="320">
        <f>'Faults data'!B1784</f>
        <v>0</v>
      </c>
      <c r="C1784" s="223">
        <f>IFERROR(MATCH('Faults data'!F1784,Lists!$C$11:$C$14,0),0)</f>
        <v>0</v>
      </c>
      <c r="D1784" s="216">
        <f>VALUE('Faults data'!I1784)</f>
        <v>0</v>
      </c>
      <c r="E1784" s="224">
        <f t="shared" si="225"/>
        <v>0</v>
      </c>
      <c r="F1784" s="224">
        <f>'Faults data'!M1784</f>
        <v>0</v>
      </c>
      <c r="G1784" s="224" t="str">
        <f>IF('Faults data'!N1784=$G$17,$G$17,".")</f>
        <v>.</v>
      </c>
      <c r="H1784" s="224" t="str">
        <f>IF(ISNUMBER('Faults data'!L1784),'Faults data'!L1784,".")</f>
        <v>.</v>
      </c>
      <c r="I1784" s="224">
        <f>IF('Faults data'!S1784=Lists!$F$11,0,1)</f>
        <v>1</v>
      </c>
      <c r="J1784" s="240" t="str">
        <f t="shared" si="220"/>
        <v>.</v>
      </c>
      <c r="K1784" s="241"/>
      <c r="L1784" s="230" t="str">
        <f t="shared" si="221"/>
        <v>.</v>
      </c>
      <c r="M1784" s="231" t="str">
        <f t="shared" si="222"/>
        <v>.</v>
      </c>
      <c r="N1784" s="231" t="str">
        <f t="shared" si="223"/>
        <v>.</v>
      </c>
      <c r="O1784" s="231" t="str">
        <f t="shared" si="224"/>
        <v>.</v>
      </c>
      <c r="P1784" s="232" t="str">
        <f t="shared" si="226"/>
        <v>.</v>
      </c>
      <c r="Q1784" s="233" t="str">
        <f t="shared" si="227"/>
        <v>.</v>
      </c>
      <c r="R1784" s="140"/>
      <c r="S1784" s="140"/>
      <c r="T1784" s="140"/>
      <c r="U1784" s="140"/>
      <c r="V1784" s="140"/>
      <c r="W1784" s="140"/>
      <c r="X1784" s="140"/>
      <c r="Y1784" s="140"/>
      <c r="Z1784" s="140"/>
      <c r="AA1784" s="140"/>
      <c r="AB1784" s="140"/>
      <c r="AC1784" s="140"/>
      <c r="AD1784" s="140"/>
      <c r="AE1784" s="140"/>
      <c r="AF1784" s="140"/>
      <c r="AG1784" s="140"/>
      <c r="AH1784" s="140"/>
      <c r="AI1784" s="140"/>
      <c r="AJ1784" s="140"/>
      <c r="AK1784" s="140"/>
      <c r="AL1784" s="140"/>
      <c r="AM1784" s="140"/>
      <c r="AN1784" s="140"/>
      <c r="AO1784" s="140"/>
      <c r="AP1784" s="140"/>
      <c r="AQ1784" s="140"/>
      <c r="AR1784" s="140"/>
      <c r="AS1784" s="140"/>
      <c r="AT1784" s="140"/>
      <c r="AU1784" s="140"/>
      <c r="AV1784" s="140"/>
      <c r="AW1784" s="140"/>
      <c r="AX1784" s="140"/>
      <c r="AY1784" s="140"/>
      <c r="AZ1784" s="140"/>
      <c r="BA1784" s="140"/>
      <c r="BB1784" s="140"/>
      <c r="BC1784" s="140"/>
      <c r="BD1784" s="140"/>
      <c r="BE1784" s="140"/>
    </row>
    <row r="1785" spans="1:57" outlineLevel="1" x14ac:dyDescent="0.2">
      <c r="A1785" s="234">
        <f>'Faults data'!A1785</f>
        <v>1768</v>
      </c>
      <c r="B1785" s="320">
        <f>'Faults data'!B1785</f>
        <v>0</v>
      </c>
      <c r="C1785" s="223">
        <f>IFERROR(MATCH('Faults data'!F1785,Lists!$C$11:$C$14,0),0)</f>
        <v>0</v>
      </c>
      <c r="D1785" s="216">
        <f>VALUE('Faults data'!I1785)</f>
        <v>0</v>
      </c>
      <c r="E1785" s="224">
        <f t="shared" si="225"/>
        <v>0</v>
      </c>
      <c r="F1785" s="224">
        <f>'Faults data'!M1785</f>
        <v>0</v>
      </c>
      <c r="G1785" s="224" t="str">
        <f>IF('Faults data'!N1785=$G$17,$G$17,".")</f>
        <v>.</v>
      </c>
      <c r="H1785" s="224" t="str">
        <f>IF(ISNUMBER('Faults data'!L1785),'Faults data'!L1785,".")</f>
        <v>.</v>
      </c>
      <c r="I1785" s="224">
        <f>IF('Faults data'!S1785=Lists!$F$11,0,1)</f>
        <v>1</v>
      </c>
      <c r="J1785" s="240" t="str">
        <f t="shared" si="220"/>
        <v>.</v>
      </c>
      <c r="K1785" s="241"/>
      <c r="L1785" s="230" t="str">
        <f t="shared" si="221"/>
        <v>.</v>
      </c>
      <c r="M1785" s="231" t="str">
        <f t="shared" si="222"/>
        <v>.</v>
      </c>
      <c r="N1785" s="231" t="str">
        <f t="shared" si="223"/>
        <v>.</v>
      </c>
      <c r="O1785" s="231" t="str">
        <f t="shared" si="224"/>
        <v>.</v>
      </c>
      <c r="P1785" s="232" t="str">
        <f t="shared" si="226"/>
        <v>.</v>
      </c>
      <c r="Q1785" s="233" t="str">
        <f t="shared" si="227"/>
        <v>.</v>
      </c>
      <c r="R1785" s="140"/>
      <c r="S1785" s="140"/>
      <c r="T1785" s="140"/>
      <c r="U1785" s="140"/>
      <c r="V1785" s="140"/>
      <c r="W1785" s="140"/>
      <c r="X1785" s="140"/>
      <c r="Y1785" s="140"/>
      <c r="Z1785" s="140"/>
      <c r="AA1785" s="140"/>
      <c r="AB1785" s="140"/>
      <c r="AC1785" s="140"/>
      <c r="AD1785" s="140"/>
      <c r="AE1785" s="140"/>
      <c r="AF1785" s="140"/>
      <c r="AG1785" s="140"/>
      <c r="AH1785" s="140"/>
      <c r="AI1785" s="140"/>
      <c r="AJ1785" s="140"/>
      <c r="AK1785" s="140"/>
      <c r="AL1785" s="140"/>
      <c r="AM1785" s="140"/>
      <c r="AN1785" s="140"/>
      <c r="AO1785" s="140"/>
      <c r="AP1785" s="140"/>
      <c r="AQ1785" s="140"/>
      <c r="AR1785" s="140"/>
      <c r="AS1785" s="140"/>
      <c r="AT1785" s="140"/>
      <c r="AU1785" s="140"/>
      <c r="AV1785" s="140"/>
      <c r="AW1785" s="140"/>
      <c r="AX1785" s="140"/>
      <c r="AY1785" s="140"/>
      <c r="AZ1785" s="140"/>
      <c r="BA1785" s="140"/>
      <c r="BB1785" s="140"/>
      <c r="BC1785" s="140"/>
      <c r="BD1785" s="140"/>
      <c r="BE1785" s="140"/>
    </row>
    <row r="1786" spans="1:57" outlineLevel="1" x14ac:dyDescent="0.2">
      <c r="A1786" s="234">
        <f>'Faults data'!A1786</f>
        <v>1769</v>
      </c>
      <c r="B1786" s="320">
        <f>'Faults data'!B1786</f>
        <v>0</v>
      </c>
      <c r="C1786" s="223">
        <f>IFERROR(MATCH('Faults data'!F1786,Lists!$C$11:$C$14,0),0)</f>
        <v>0</v>
      </c>
      <c r="D1786" s="216">
        <f>VALUE('Faults data'!I1786)</f>
        <v>0</v>
      </c>
      <c r="E1786" s="224">
        <f t="shared" si="225"/>
        <v>0</v>
      </c>
      <c r="F1786" s="224">
        <f>'Faults data'!M1786</f>
        <v>0</v>
      </c>
      <c r="G1786" s="224" t="str">
        <f>IF('Faults data'!N1786=$G$17,$G$17,".")</f>
        <v>.</v>
      </c>
      <c r="H1786" s="224" t="str">
        <f>IF(ISNUMBER('Faults data'!L1786),'Faults data'!L1786,".")</f>
        <v>.</v>
      </c>
      <c r="I1786" s="224">
        <f>IF('Faults data'!S1786=Lists!$F$11,0,1)</f>
        <v>1</v>
      </c>
      <c r="J1786" s="240" t="str">
        <f t="shared" si="220"/>
        <v>.</v>
      </c>
      <c r="K1786" s="241"/>
      <c r="L1786" s="230" t="str">
        <f t="shared" si="221"/>
        <v>.</v>
      </c>
      <c r="M1786" s="231" t="str">
        <f t="shared" si="222"/>
        <v>.</v>
      </c>
      <c r="N1786" s="231" t="str">
        <f t="shared" si="223"/>
        <v>.</v>
      </c>
      <c r="O1786" s="231" t="str">
        <f t="shared" si="224"/>
        <v>.</v>
      </c>
      <c r="P1786" s="232" t="str">
        <f t="shared" si="226"/>
        <v>.</v>
      </c>
      <c r="Q1786" s="233" t="str">
        <f t="shared" si="227"/>
        <v>.</v>
      </c>
      <c r="R1786" s="140"/>
      <c r="S1786" s="140"/>
      <c r="T1786" s="140"/>
      <c r="U1786" s="140"/>
      <c r="V1786" s="140"/>
      <c r="W1786" s="140"/>
      <c r="X1786" s="140"/>
      <c r="Y1786" s="140"/>
      <c r="Z1786" s="140"/>
      <c r="AA1786" s="140"/>
      <c r="AB1786" s="140"/>
      <c r="AC1786" s="140"/>
      <c r="AD1786" s="140"/>
      <c r="AE1786" s="140"/>
      <c r="AF1786" s="140"/>
      <c r="AG1786" s="140"/>
      <c r="AH1786" s="140"/>
      <c r="AI1786" s="140"/>
      <c r="AJ1786" s="140"/>
      <c r="AK1786" s="140"/>
      <c r="AL1786" s="140"/>
      <c r="AM1786" s="140"/>
      <c r="AN1786" s="140"/>
      <c r="AO1786" s="140"/>
      <c r="AP1786" s="140"/>
      <c r="AQ1786" s="140"/>
      <c r="AR1786" s="140"/>
      <c r="AS1786" s="140"/>
      <c r="AT1786" s="140"/>
      <c r="AU1786" s="140"/>
      <c r="AV1786" s="140"/>
      <c r="AW1786" s="140"/>
      <c r="AX1786" s="140"/>
      <c r="AY1786" s="140"/>
      <c r="AZ1786" s="140"/>
      <c r="BA1786" s="140"/>
      <c r="BB1786" s="140"/>
      <c r="BC1786" s="140"/>
      <c r="BD1786" s="140"/>
      <c r="BE1786" s="140"/>
    </row>
    <row r="1787" spans="1:57" outlineLevel="1" x14ac:dyDescent="0.2">
      <c r="A1787" s="234">
        <f>'Faults data'!A1787</f>
        <v>1770</v>
      </c>
      <c r="B1787" s="320">
        <f>'Faults data'!B1787</f>
        <v>0</v>
      </c>
      <c r="C1787" s="223">
        <f>IFERROR(MATCH('Faults data'!F1787,Lists!$C$11:$C$14,0),0)</f>
        <v>0</v>
      </c>
      <c r="D1787" s="216">
        <f>VALUE('Faults data'!I1787)</f>
        <v>0</v>
      </c>
      <c r="E1787" s="224">
        <f t="shared" si="225"/>
        <v>0</v>
      </c>
      <c r="F1787" s="224">
        <f>'Faults data'!M1787</f>
        <v>0</v>
      </c>
      <c r="G1787" s="224" t="str">
        <f>IF('Faults data'!N1787=$G$17,$G$17,".")</f>
        <v>.</v>
      </c>
      <c r="H1787" s="224" t="str">
        <f>IF(ISNUMBER('Faults data'!L1787),'Faults data'!L1787,".")</f>
        <v>.</v>
      </c>
      <c r="I1787" s="224">
        <f>IF('Faults data'!S1787=Lists!$F$11,0,1)</f>
        <v>1</v>
      </c>
      <c r="J1787" s="240" t="str">
        <f t="shared" si="220"/>
        <v>.</v>
      </c>
      <c r="K1787" s="241"/>
      <c r="L1787" s="230" t="str">
        <f t="shared" si="221"/>
        <v>.</v>
      </c>
      <c r="M1787" s="231" t="str">
        <f t="shared" si="222"/>
        <v>.</v>
      </c>
      <c r="N1787" s="231" t="str">
        <f t="shared" si="223"/>
        <v>.</v>
      </c>
      <c r="O1787" s="231" t="str">
        <f t="shared" si="224"/>
        <v>.</v>
      </c>
      <c r="P1787" s="232" t="str">
        <f t="shared" si="226"/>
        <v>.</v>
      </c>
      <c r="Q1787" s="233" t="str">
        <f t="shared" si="227"/>
        <v>.</v>
      </c>
      <c r="R1787" s="140"/>
      <c r="S1787" s="140"/>
      <c r="T1787" s="140"/>
      <c r="U1787" s="140"/>
      <c r="V1787" s="140"/>
      <c r="W1787" s="140"/>
      <c r="X1787" s="140"/>
      <c r="Y1787" s="140"/>
      <c r="Z1787" s="140"/>
      <c r="AA1787" s="140"/>
      <c r="AB1787" s="140"/>
      <c r="AC1787" s="140"/>
      <c r="AD1787" s="140"/>
      <c r="AE1787" s="140"/>
      <c r="AF1787" s="140"/>
      <c r="AG1787" s="140"/>
      <c r="AH1787" s="140"/>
      <c r="AI1787" s="140"/>
      <c r="AJ1787" s="140"/>
      <c r="AK1787" s="140"/>
      <c r="AL1787" s="140"/>
      <c r="AM1787" s="140"/>
      <c r="AN1787" s="140"/>
      <c r="AO1787" s="140"/>
      <c r="AP1787" s="140"/>
      <c r="AQ1787" s="140"/>
      <c r="AR1787" s="140"/>
      <c r="AS1787" s="140"/>
      <c r="AT1787" s="140"/>
      <c r="AU1787" s="140"/>
      <c r="AV1787" s="140"/>
      <c r="AW1787" s="140"/>
      <c r="AX1787" s="140"/>
      <c r="AY1787" s="140"/>
      <c r="AZ1787" s="140"/>
      <c r="BA1787" s="140"/>
      <c r="BB1787" s="140"/>
      <c r="BC1787" s="140"/>
      <c r="BD1787" s="140"/>
      <c r="BE1787" s="140"/>
    </row>
    <row r="1788" spans="1:57" outlineLevel="1" x14ac:dyDescent="0.2">
      <c r="A1788" s="234">
        <f>'Faults data'!A1788</f>
        <v>1771</v>
      </c>
      <c r="B1788" s="320">
        <f>'Faults data'!B1788</f>
        <v>0</v>
      </c>
      <c r="C1788" s="223">
        <f>IFERROR(MATCH('Faults data'!F1788,Lists!$C$11:$C$14,0),0)</f>
        <v>0</v>
      </c>
      <c r="D1788" s="216">
        <f>VALUE('Faults data'!I1788)</f>
        <v>0</v>
      </c>
      <c r="E1788" s="224">
        <f t="shared" si="225"/>
        <v>0</v>
      </c>
      <c r="F1788" s="224">
        <f>'Faults data'!M1788</f>
        <v>0</v>
      </c>
      <c r="G1788" s="224" t="str">
        <f>IF('Faults data'!N1788=$G$17,$G$17,".")</f>
        <v>.</v>
      </c>
      <c r="H1788" s="224" t="str">
        <f>IF(ISNUMBER('Faults data'!L1788),'Faults data'!L1788,".")</f>
        <v>.</v>
      </c>
      <c r="I1788" s="224">
        <f>IF('Faults data'!S1788=Lists!$F$11,0,1)</f>
        <v>1</v>
      </c>
      <c r="J1788" s="240" t="str">
        <f t="shared" si="220"/>
        <v>.</v>
      </c>
      <c r="K1788" s="241"/>
      <c r="L1788" s="230" t="str">
        <f t="shared" si="221"/>
        <v>.</v>
      </c>
      <c r="M1788" s="231" t="str">
        <f t="shared" si="222"/>
        <v>.</v>
      </c>
      <c r="N1788" s="231" t="str">
        <f t="shared" si="223"/>
        <v>.</v>
      </c>
      <c r="O1788" s="231" t="str">
        <f t="shared" si="224"/>
        <v>.</v>
      </c>
      <c r="P1788" s="232" t="str">
        <f t="shared" si="226"/>
        <v>.</v>
      </c>
      <c r="Q1788" s="233" t="str">
        <f t="shared" si="227"/>
        <v>.</v>
      </c>
      <c r="R1788" s="140"/>
      <c r="S1788" s="140"/>
      <c r="T1788" s="140"/>
      <c r="U1788" s="140"/>
      <c r="V1788" s="140"/>
      <c r="W1788" s="140"/>
      <c r="X1788" s="140"/>
      <c r="Y1788" s="140"/>
      <c r="Z1788" s="140"/>
      <c r="AA1788" s="140"/>
      <c r="AB1788" s="140"/>
      <c r="AC1788" s="140"/>
      <c r="AD1788" s="140"/>
      <c r="AE1788" s="140"/>
      <c r="AF1788" s="140"/>
      <c r="AG1788" s="140"/>
      <c r="AH1788" s="140"/>
      <c r="AI1788" s="140"/>
      <c r="AJ1788" s="140"/>
      <c r="AK1788" s="140"/>
      <c r="AL1788" s="140"/>
      <c r="AM1788" s="140"/>
      <c r="AN1788" s="140"/>
      <c r="AO1788" s="140"/>
      <c r="AP1788" s="140"/>
      <c r="AQ1788" s="140"/>
      <c r="AR1788" s="140"/>
      <c r="AS1788" s="140"/>
      <c r="AT1788" s="140"/>
      <c r="AU1788" s="140"/>
      <c r="AV1788" s="140"/>
      <c r="AW1788" s="140"/>
      <c r="AX1788" s="140"/>
      <c r="AY1788" s="140"/>
      <c r="AZ1788" s="140"/>
      <c r="BA1788" s="140"/>
      <c r="BB1788" s="140"/>
      <c r="BC1788" s="140"/>
      <c r="BD1788" s="140"/>
      <c r="BE1788" s="140"/>
    </row>
    <row r="1789" spans="1:57" outlineLevel="1" x14ac:dyDescent="0.2">
      <c r="A1789" s="234">
        <f>'Faults data'!A1789</f>
        <v>1772</v>
      </c>
      <c r="B1789" s="320">
        <f>'Faults data'!B1789</f>
        <v>0</v>
      </c>
      <c r="C1789" s="223">
        <f>IFERROR(MATCH('Faults data'!F1789,Lists!$C$11:$C$14,0),0)</f>
        <v>0</v>
      </c>
      <c r="D1789" s="216">
        <f>VALUE('Faults data'!I1789)</f>
        <v>0</v>
      </c>
      <c r="E1789" s="224">
        <f t="shared" si="225"/>
        <v>0</v>
      </c>
      <c r="F1789" s="224">
        <f>'Faults data'!M1789</f>
        <v>0</v>
      </c>
      <c r="G1789" s="224" t="str">
        <f>IF('Faults data'!N1789=$G$17,$G$17,".")</f>
        <v>.</v>
      </c>
      <c r="H1789" s="224" t="str">
        <f>IF(ISNUMBER('Faults data'!L1789),'Faults data'!L1789,".")</f>
        <v>.</v>
      </c>
      <c r="I1789" s="224">
        <f>IF('Faults data'!S1789=Lists!$F$11,0,1)</f>
        <v>1</v>
      </c>
      <c r="J1789" s="240" t="str">
        <f t="shared" si="220"/>
        <v>.</v>
      </c>
      <c r="K1789" s="241"/>
      <c r="L1789" s="230" t="str">
        <f t="shared" si="221"/>
        <v>.</v>
      </c>
      <c r="M1789" s="231" t="str">
        <f t="shared" si="222"/>
        <v>.</v>
      </c>
      <c r="N1789" s="231" t="str">
        <f t="shared" si="223"/>
        <v>.</v>
      </c>
      <c r="O1789" s="231" t="str">
        <f t="shared" si="224"/>
        <v>.</v>
      </c>
      <c r="P1789" s="232" t="str">
        <f t="shared" si="226"/>
        <v>.</v>
      </c>
      <c r="Q1789" s="233" t="str">
        <f t="shared" si="227"/>
        <v>.</v>
      </c>
      <c r="R1789" s="140"/>
      <c r="S1789" s="140"/>
      <c r="T1789" s="140"/>
      <c r="U1789" s="140"/>
      <c r="V1789" s="140"/>
      <c r="W1789" s="140"/>
      <c r="X1789" s="140"/>
      <c r="Y1789" s="140"/>
      <c r="Z1789" s="140"/>
      <c r="AA1789" s="140"/>
      <c r="AB1789" s="140"/>
      <c r="AC1789" s="140"/>
      <c r="AD1789" s="140"/>
      <c r="AE1789" s="140"/>
      <c r="AF1789" s="140"/>
      <c r="AG1789" s="140"/>
      <c r="AH1789" s="140"/>
      <c r="AI1789" s="140"/>
      <c r="AJ1789" s="140"/>
      <c r="AK1789" s="140"/>
      <c r="AL1789" s="140"/>
      <c r="AM1789" s="140"/>
      <c r="AN1789" s="140"/>
      <c r="AO1789" s="140"/>
      <c r="AP1789" s="140"/>
      <c r="AQ1789" s="140"/>
      <c r="AR1789" s="140"/>
      <c r="AS1789" s="140"/>
      <c r="AT1789" s="140"/>
      <c r="AU1789" s="140"/>
      <c r="AV1789" s="140"/>
      <c r="AW1789" s="140"/>
      <c r="AX1789" s="140"/>
      <c r="AY1789" s="140"/>
      <c r="AZ1789" s="140"/>
      <c r="BA1789" s="140"/>
      <c r="BB1789" s="140"/>
      <c r="BC1789" s="140"/>
      <c r="BD1789" s="140"/>
      <c r="BE1789" s="140"/>
    </row>
    <row r="1790" spans="1:57" outlineLevel="1" x14ac:dyDescent="0.2">
      <c r="A1790" s="234">
        <f>'Faults data'!A1790</f>
        <v>1773</v>
      </c>
      <c r="B1790" s="320">
        <f>'Faults data'!B1790</f>
        <v>0</v>
      </c>
      <c r="C1790" s="223">
        <f>IFERROR(MATCH('Faults data'!F1790,Lists!$C$11:$C$14,0),0)</f>
        <v>0</v>
      </c>
      <c r="D1790" s="216">
        <f>VALUE('Faults data'!I1790)</f>
        <v>0</v>
      </c>
      <c r="E1790" s="224">
        <f t="shared" si="225"/>
        <v>0</v>
      </c>
      <c r="F1790" s="224">
        <f>'Faults data'!M1790</f>
        <v>0</v>
      </c>
      <c r="G1790" s="224" t="str">
        <f>IF('Faults data'!N1790=$G$17,$G$17,".")</f>
        <v>.</v>
      </c>
      <c r="H1790" s="224" t="str">
        <f>IF(ISNUMBER('Faults data'!L1790),'Faults data'!L1790,".")</f>
        <v>.</v>
      </c>
      <c r="I1790" s="224">
        <f>IF('Faults data'!S1790=Lists!$F$11,0,1)</f>
        <v>1</v>
      </c>
      <c r="J1790" s="240" t="str">
        <f t="shared" si="220"/>
        <v>.</v>
      </c>
      <c r="K1790" s="241"/>
      <c r="L1790" s="230" t="str">
        <f t="shared" si="221"/>
        <v>.</v>
      </c>
      <c r="M1790" s="231" t="str">
        <f t="shared" si="222"/>
        <v>.</v>
      </c>
      <c r="N1790" s="231" t="str">
        <f t="shared" si="223"/>
        <v>.</v>
      </c>
      <c r="O1790" s="231" t="str">
        <f t="shared" si="224"/>
        <v>.</v>
      </c>
      <c r="P1790" s="232" t="str">
        <f t="shared" si="226"/>
        <v>.</v>
      </c>
      <c r="Q1790" s="233" t="str">
        <f t="shared" si="227"/>
        <v>.</v>
      </c>
      <c r="R1790" s="140"/>
      <c r="S1790" s="140"/>
      <c r="T1790" s="140"/>
      <c r="U1790" s="140"/>
      <c r="V1790" s="140"/>
      <c r="W1790" s="140"/>
      <c r="X1790" s="140"/>
      <c r="Y1790" s="140"/>
      <c r="Z1790" s="140"/>
      <c r="AA1790" s="140"/>
      <c r="AB1790" s="140"/>
      <c r="AC1790" s="140"/>
      <c r="AD1790" s="140"/>
      <c r="AE1790" s="140"/>
      <c r="AF1790" s="140"/>
      <c r="AG1790" s="140"/>
      <c r="AH1790" s="140"/>
      <c r="AI1790" s="140"/>
      <c r="AJ1790" s="140"/>
      <c r="AK1790" s="140"/>
      <c r="AL1790" s="140"/>
      <c r="AM1790" s="140"/>
      <c r="AN1790" s="140"/>
      <c r="AO1790" s="140"/>
      <c r="AP1790" s="140"/>
      <c r="AQ1790" s="140"/>
      <c r="AR1790" s="140"/>
      <c r="AS1790" s="140"/>
      <c r="AT1790" s="140"/>
      <c r="AU1790" s="140"/>
      <c r="AV1790" s="140"/>
      <c r="AW1790" s="140"/>
      <c r="AX1790" s="140"/>
      <c r="AY1790" s="140"/>
      <c r="AZ1790" s="140"/>
      <c r="BA1790" s="140"/>
      <c r="BB1790" s="140"/>
      <c r="BC1790" s="140"/>
      <c r="BD1790" s="140"/>
      <c r="BE1790" s="140"/>
    </row>
    <row r="1791" spans="1:57" outlineLevel="1" x14ac:dyDescent="0.2">
      <c r="A1791" s="234">
        <f>'Faults data'!A1791</f>
        <v>1774</v>
      </c>
      <c r="B1791" s="320">
        <f>'Faults data'!B1791</f>
        <v>0</v>
      </c>
      <c r="C1791" s="223">
        <f>IFERROR(MATCH('Faults data'!F1791,Lists!$C$11:$C$14,0),0)</f>
        <v>0</v>
      </c>
      <c r="D1791" s="216">
        <f>VALUE('Faults data'!I1791)</f>
        <v>0</v>
      </c>
      <c r="E1791" s="224">
        <f t="shared" si="225"/>
        <v>0</v>
      </c>
      <c r="F1791" s="224">
        <f>'Faults data'!M1791</f>
        <v>0</v>
      </c>
      <c r="G1791" s="224" t="str">
        <f>IF('Faults data'!N1791=$G$17,$G$17,".")</f>
        <v>.</v>
      </c>
      <c r="H1791" s="224" t="str">
        <f>IF(ISNUMBER('Faults data'!L1791),'Faults data'!L1791,".")</f>
        <v>.</v>
      </c>
      <c r="I1791" s="224">
        <f>IF('Faults data'!S1791=Lists!$F$11,0,1)</f>
        <v>1</v>
      </c>
      <c r="J1791" s="240" t="str">
        <f t="shared" si="220"/>
        <v>.</v>
      </c>
      <c r="K1791" s="241"/>
      <c r="L1791" s="230" t="str">
        <f t="shared" si="221"/>
        <v>.</v>
      </c>
      <c r="M1791" s="231" t="str">
        <f t="shared" si="222"/>
        <v>.</v>
      </c>
      <c r="N1791" s="231" t="str">
        <f t="shared" si="223"/>
        <v>.</v>
      </c>
      <c r="O1791" s="231" t="str">
        <f t="shared" si="224"/>
        <v>.</v>
      </c>
      <c r="P1791" s="232" t="str">
        <f t="shared" si="226"/>
        <v>.</v>
      </c>
      <c r="Q1791" s="233" t="str">
        <f t="shared" si="227"/>
        <v>.</v>
      </c>
      <c r="R1791" s="140"/>
      <c r="S1791" s="140"/>
      <c r="T1791" s="140"/>
      <c r="U1791" s="140"/>
      <c r="V1791" s="140"/>
      <c r="W1791" s="140"/>
      <c r="X1791" s="140"/>
      <c r="Y1791" s="140"/>
      <c r="Z1791" s="140"/>
      <c r="AA1791" s="140"/>
      <c r="AB1791" s="140"/>
      <c r="AC1791" s="140"/>
      <c r="AD1791" s="140"/>
      <c r="AE1791" s="140"/>
      <c r="AF1791" s="140"/>
      <c r="AG1791" s="140"/>
      <c r="AH1791" s="140"/>
      <c r="AI1791" s="140"/>
      <c r="AJ1791" s="140"/>
      <c r="AK1791" s="140"/>
      <c r="AL1791" s="140"/>
      <c r="AM1791" s="140"/>
      <c r="AN1791" s="140"/>
      <c r="AO1791" s="140"/>
      <c r="AP1791" s="140"/>
      <c r="AQ1791" s="140"/>
      <c r="AR1791" s="140"/>
      <c r="AS1791" s="140"/>
      <c r="AT1791" s="140"/>
      <c r="AU1791" s="140"/>
      <c r="AV1791" s="140"/>
      <c r="AW1791" s="140"/>
      <c r="AX1791" s="140"/>
      <c r="AY1791" s="140"/>
      <c r="AZ1791" s="140"/>
      <c r="BA1791" s="140"/>
      <c r="BB1791" s="140"/>
      <c r="BC1791" s="140"/>
      <c r="BD1791" s="140"/>
      <c r="BE1791" s="140"/>
    </row>
    <row r="1792" spans="1:57" outlineLevel="1" x14ac:dyDescent="0.2">
      <c r="A1792" s="234">
        <f>'Faults data'!A1792</f>
        <v>1775</v>
      </c>
      <c r="B1792" s="320">
        <f>'Faults data'!B1792</f>
        <v>0</v>
      </c>
      <c r="C1792" s="223">
        <f>IFERROR(MATCH('Faults data'!F1792,Lists!$C$11:$C$14,0),0)</f>
        <v>0</v>
      </c>
      <c r="D1792" s="216">
        <f>VALUE('Faults data'!I1792)</f>
        <v>0</v>
      </c>
      <c r="E1792" s="224">
        <f t="shared" si="225"/>
        <v>0</v>
      </c>
      <c r="F1792" s="224">
        <f>'Faults data'!M1792</f>
        <v>0</v>
      </c>
      <c r="G1792" s="224" t="str">
        <f>IF('Faults data'!N1792=$G$17,$G$17,".")</f>
        <v>.</v>
      </c>
      <c r="H1792" s="224" t="str">
        <f>IF(ISNUMBER('Faults data'!L1792),'Faults data'!L1792,".")</f>
        <v>.</v>
      </c>
      <c r="I1792" s="224">
        <f>IF('Faults data'!S1792=Lists!$F$11,0,1)</f>
        <v>1</v>
      </c>
      <c r="J1792" s="240" t="str">
        <f t="shared" si="220"/>
        <v>.</v>
      </c>
      <c r="K1792" s="241"/>
      <c r="L1792" s="230" t="str">
        <f t="shared" si="221"/>
        <v>.</v>
      </c>
      <c r="M1792" s="231" t="str">
        <f t="shared" si="222"/>
        <v>.</v>
      </c>
      <c r="N1792" s="231" t="str">
        <f t="shared" si="223"/>
        <v>.</v>
      </c>
      <c r="O1792" s="231" t="str">
        <f t="shared" si="224"/>
        <v>.</v>
      </c>
      <c r="P1792" s="232" t="str">
        <f t="shared" si="226"/>
        <v>.</v>
      </c>
      <c r="Q1792" s="233" t="str">
        <f t="shared" si="227"/>
        <v>.</v>
      </c>
      <c r="R1792" s="140"/>
      <c r="S1792" s="140"/>
      <c r="T1792" s="140"/>
      <c r="U1792" s="140"/>
      <c r="V1792" s="140"/>
      <c r="W1792" s="140"/>
      <c r="X1792" s="140"/>
      <c r="Y1792" s="140"/>
      <c r="Z1792" s="140"/>
      <c r="AA1792" s="140"/>
      <c r="AB1792" s="140"/>
      <c r="AC1792" s="140"/>
      <c r="AD1792" s="140"/>
      <c r="AE1792" s="140"/>
      <c r="AF1792" s="140"/>
      <c r="AG1792" s="140"/>
      <c r="AH1792" s="140"/>
      <c r="AI1792" s="140"/>
      <c r="AJ1792" s="140"/>
      <c r="AK1792" s="140"/>
      <c r="AL1792" s="140"/>
      <c r="AM1792" s="140"/>
      <c r="AN1792" s="140"/>
      <c r="AO1792" s="140"/>
      <c r="AP1792" s="140"/>
      <c r="AQ1792" s="140"/>
      <c r="AR1792" s="140"/>
      <c r="AS1792" s="140"/>
      <c r="AT1792" s="140"/>
      <c r="AU1792" s="140"/>
      <c r="AV1792" s="140"/>
      <c r="AW1792" s="140"/>
      <c r="AX1792" s="140"/>
      <c r="AY1792" s="140"/>
      <c r="AZ1792" s="140"/>
      <c r="BA1792" s="140"/>
      <c r="BB1792" s="140"/>
      <c r="BC1792" s="140"/>
      <c r="BD1792" s="140"/>
      <c r="BE1792" s="140"/>
    </row>
    <row r="1793" spans="1:57" outlineLevel="1" x14ac:dyDescent="0.2">
      <c r="A1793" s="234">
        <f>'Faults data'!A1793</f>
        <v>1776</v>
      </c>
      <c r="B1793" s="320">
        <f>'Faults data'!B1793</f>
        <v>0</v>
      </c>
      <c r="C1793" s="223">
        <f>IFERROR(MATCH('Faults data'!F1793,Lists!$C$11:$C$14,0),0)</f>
        <v>0</v>
      </c>
      <c r="D1793" s="216">
        <f>VALUE('Faults data'!I1793)</f>
        <v>0</v>
      </c>
      <c r="E1793" s="224">
        <f t="shared" si="225"/>
        <v>0</v>
      </c>
      <c r="F1793" s="224">
        <f>'Faults data'!M1793</f>
        <v>0</v>
      </c>
      <c r="G1793" s="224" t="str">
        <f>IF('Faults data'!N1793=$G$17,$G$17,".")</f>
        <v>.</v>
      </c>
      <c r="H1793" s="224" t="str">
        <f>IF(ISNUMBER('Faults data'!L1793),'Faults data'!L1793,".")</f>
        <v>.</v>
      </c>
      <c r="I1793" s="224">
        <f>IF('Faults data'!S1793=Lists!$F$11,0,1)</f>
        <v>1</v>
      </c>
      <c r="J1793" s="240" t="str">
        <f t="shared" si="220"/>
        <v>.</v>
      </c>
      <c r="K1793" s="241"/>
      <c r="L1793" s="230" t="str">
        <f t="shared" si="221"/>
        <v>.</v>
      </c>
      <c r="M1793" s="231" t="str">
        <f t="shared" si="222"/>
        <v>.</v>
      </c>
      <c r="N1793" s="231" t="str">
        <f t="shared" si="223"/>
        <v>.</v>
      </c>
      <c r="O1793" s="231" t="str">
        <f t="shared" si="224"/>
        <v>.</v>
      </c>
      <c r="P1793" s="232" t="str">
        <f t="shared" si="226"/>
        <v>.</v>
      </c>
      <c r="Q1793" s="233" t="str">
        <f t="shared" si="227"/>
        <v>.</v>
      </c>
      <c r="R1793" s="140"/>
      <c r="S1793" s="140"/>
      <c r="T1793" s="140"/>
      <c r="U1793" s="140"/>
      <c r="V1793" s="140"/>
      <c r="W1793" s="140"/>
      <c r="X1793" s="140"/>
      <c r="Y1793" s="140"/>
      <c r="Z1793" s="140"/>
      <c r="AA1793" s="140"/>
      <c r="AB1793" s="140"/>
      <c r="AC1793" s="140"/>
      <c r="AD1793" s="140"/>
      <c r="AE1793" s="140"/>
      <c r="AF1793" s="140"/>
      <c r="AG1793" s="140"/>
      <c r="AH1793" s="140"/>
      <c r="AI1793" s="140"/>
      <c r="AJ1793" s="140"/>
      <c r="AK1793" s="140"/>
      <c r="AL1793" s="140"/>
      <c r="AM1793" s="140"/>
      <c r="AN1793" s="140"/>
      <c r="AO1793" s="140"/>
      <c r="AP1793" s="140"/>
      <c r="AQ1793" s="140"/>
      <c r="AR1793" s="140"/>
      <c r="AS1793" s="140"/>
      <c r="AT1793" s="140"/>
      <c r="AU1793" s="140"/>
      <c r="AV1793" s="140"/>
      <c r="AW1793" s="140"/>
      <c r="AX1793" s="140"/>
      <c r="AY1793" s="140"/>
      <c r="AZ1793" s="140"/>
      <c r="BA1793" s="140"/>
      <c r="BB1793" s="140"/>
      <c r="BC1793" s="140"/>
      <c r="BD1793" s="140"/>
      <c r="BE1793" s="140"/>
    </row>
    <row r="1794" spans="1:57" outlineLevel="1" x14ac:dyDescent="0.2">
      <c r="A1794" s="234">
        <f>'Faults data'!A1794</f>
        <v>1777</v>
      </c>
      <c r="B1794" s="320">
        <f>'Faults data'!B1794</f>
        <v>0</v>
      </c>
      <c r="C1794" s="223">
        <f>IFERROR(MATCH('Faults data'!F1794,Lists!$C$11:$C$14,0),0)</f>
        <v>0</v>
      </c>
      <c r="D1794" s="216">
        <f>VALUE('Faults data'!I1794)</f>
        <v>0</v>
      </c>
      <c r="E1794" s="224">
        <f t="shared" si="225"/>
        <v>0</v>
      </c>
      <c r="F1794" s="224">
        <f>'Faults data'!M1794</f>
        <v>0</v>
      </c>
      <c r="G1794" s="224" t="str">
        <f>IF('Faults data'!N1794=$G$17,$G$17,".")</f>
        <v>.</v>
      </c>
      <c r="H1794" s="224" t="str">
        <f>IF(ISNUMBER('Faults data'!L1794),'Faults data'!L1794,".")</f>
        <v>.</v>
      </c>
      <c r="I1794" s="224">
        <f>IF('Faults data'!S1794=Lists!$F$11,0,1)</f>
        <v>1</v>
      </c>
      <c r="J1794" s="240" t="str">
        <f t="shared" si="220"/>
        <v>.</v>
      </c>
      <c r="K1794" s="241"/>
      <c r="L1794" s="230" t="str">
        <f t="shared" si="221"/>
        <v>.</v>
      </c>
      <c r="M1794" s="231" t="str">
        <f t="shared" si="222"/>
        <v>.</v>
      </c>
      <c r="N1794" s="231" t="str">
        <f t="shared" si="223"/>
        <v>.</v>
      </c>
      <c r="O1794" s="231" t="str">
        <f t="shared" si="224"/>
        <v>.</v>
      </c>
      <c r="P1794" s="232" t="str">
        <f t="shared" si="226"/>
        <v>.</v>
      </c>
      <c r="Q1794" s="233" t="str">
        <f t="shared" si="227"/>
        <v>.</v>
      </c>
      <c r="R1794" s="140"/>
      <c r="S1794" s="140"/>
      <c r="T1794" s="140"/>
      <c r="U1794" s="140"/>
      <c r="V1794" s="140"/>
      <c r="W1794" s="140"/>
      <c r="X1794" s="140"/>
      <c r="Y1794" s="140"/>
      <c r="Z1794" s="140"/>
      <c r="AA1794" s="140"/>
      <c r="AB1794" s="140"/>
      <c r="AC1794" s="140"/>
      <c r="AD1794" s="140"/>
      <c r="AE1794" s="140"/>
      <c r="AF1794" s="140"/>
      <c r="AG1794" s="140"/>
      <c r="AH1794" s="140"/>
      <c r="AI1794" s="140"/>
      <c r="AJ1794" s="140"/>
      <c r="AK1794" s="140"/>
      <c r="AL1794" s="140"/>
      <c r="AM1794" s="140"/>
      <c r="AN1794" s="140"/>
      <c r="AO1794" s="140"/>
      <c r="AP1794" s="140"/>
      <c r="AQ1794" s="140"/>
      <c r="AR1794" s="140"/>
      <c r="AS1794" s="140"/>
      <c r="AT1794" s="140"/>
      <c r="AU1794" s="140"/>
      <c r="AV1794" s="140"/>
      <c r="AW1794" s="140"/>
      <c r="AX1794" s="140"/>
      <c r="AY1794" s="140"/>
      <c r="AZ1794" s="140"/>
      <c r="BA1794" s="140"/>
      <c r="BB1794" s="140"/>
      <c r="BC1794" s="140"/>
      <c r="BD1794" s="140"/>
      <c r="BE1794" s="140"/>
    </row>
    <row r="1795" spans="1:57" outlineLevel="1" x14ac:dyDescent="0.2">
      <c r="A1795" s="234">
        <f>'Faults data'!A1795</f>
        <v>1778</v>
      </c>
      <c r="B1795" s="320">
        <f>'Faults data'!B1795</f>
        <v>0</v>
      </c>
      <c r="C1795" s="223">
        <f>IFERROR(MATCH('Faults data'!F1795,Lists!$C$11:$C$14,0),0)</f>
        <v>0</v>
      </c>
      <c r="D1795" s="216">
        <f>VALUE('Faults data'!I1795)</f>
        <v>0</v>
      </c>
      <c r="E1795" s="224">
        <f t="shared" si="225"/>
        <v>0</v>
      </c>
      <c r="F1795" s="224">
        <f>'Faults data'!M1795</f>
        <v>0</v>
      </c>
      <c r="G1795" s="224" t="str">
        <f>IF('Faults data'!N1795=$G$17,$G$17,".")</f>
        <v>.</v>
      </c>
      <c r="H1795" s="224" t="str">
        <f>IF(ISNUMBER('Faults data'!L1795),'Faults data'!L1795,".")</f>
        <v>.</v>
      </c>
      <c r="I1795" s="224">
        <f>IF('Faults data'!S1795=Lists!$F$11,0,1)</f>
        <v>1</v>
      </c>
      <c r="J1795" s="240" t="str">
        <f t="shared" si="220"/>
        <v>.</v>
      </c>
      <c r="K1795" s="241"/>
      <c r="L1795" s="230" t="str">
        <f t="shared" si="221"/>
        <v>.</v>
      </c>
      <c r="M1795" s="231" t="str">
        <f t="shared" si="222"/>
        <v>.</v>
      </c>
      <c r="N1795" s="231" t="str">
        <f t="shared" si="223"/>
        <v>.</v>
      </c>
      <c r="O1795" s="231" t="str">
        <f t="shared" si="224"/>
        <v>.</v>
      </c>
      <c r="P1795" s="232" t="str">
        <f t="shared" si="226"/>
        <v>.</v>
      </c>
      <c r="Q1795" s="233" t="str">
        <f t="shared" si="227"/>
        <v>.</v>
      </c>
      <c r="R1795" s="140"/>
      <c r="S1795" s="140"/>
      <c r="T1795" s="140"/>
      <c r="U1795" s="140"/>
      <c r="V1795" s="140"/>
      <c r="W1795" s="140"/>
      <c r="X1795" s="140"/>
      <c r="Y1795" s="140"/>
      <c r="Z1795" s="140"/>
      <c r="AA1795" s="140"/>
      <c r="AB1795" s="140"/>
      <c r="AC1795" s="140"/>
      <c r="AD1795" s="140"/>
      <c r="AE1795" s="140"/>
      <c r="AF1795" s="140"/>
      <c r="AG1795" s="140"/>
      <c r="AH1795" s="140"/>
      <c r="AI1795" s="140"/>
      <c r="AJ1795" s="140"/>
      <c r="AK1795" s="140"/>
      <c r="AL1795" s="140"/>
      <c r="AM1795" s="140"/>
      <c r="AN1795" s="140"/>
      <c r="AO1795" s="140"/>
      <c r="AP1795" s="140"/>
      <c r="AQ1795" s="140"/>
      <c r="AR1795" s="140"/>
      <c r="AS1795" s="140"/>
      <c r="AT1795" s="140"/>
      <c r="AU1795" s="140"/>
      <c r="AV1795" s="140"/>
      <c r="AW1795" s="140"/>
      <c r="AX1795" s="140"/>
      <c r="AY1795" s="140"/>
      <c r="AZ1795" s="140"/>
      <c r="BA1795" s="140"/>
      <c r="BB1795" s="140"/>
      <c r="BC1795" s="140"/>
      <c r="BD1795" s="140"/>
      <c r="BE1795" s="140"/>
    </row>
    <row r="1796" spans="1:57" outlineLevel="1" x14ac:dyDescent="0.2">
      <c r="A1796" s="234">
        <f>'Faults data'!A1796</f>
        <v>1779</v>
      </c>
      <c r="B1796" s="320">
        <f>'Faults data'!B1796</f>
        <v>0</v>
      </c>
      <c r="C1796" s="223">
        <f>IFERROR(MATCH('Faults data'!F1796,Lists!$C$11:$C$14,0),0)</f>
        <v>0</v>
      </c>
      <c r="D1796" s="216">
        <f>VALUE('Faults data'!I1796)</f>
        <v>0</v>
      </c>
      <c r="E1796" s="224">
        <f t="shared" si="225"/>
        <v>0</v>
      </c>
      <c r="F1796" s="224">
        <f>'Faults data'!M1796</f>
        <v>0</v>
      </c>
      <c r="G1796" s="224" t="str">
        <f>IF('Faults data'!N1796=$G$17,$G$17,".")</f>
        <v>.</v>
      </c>
      <c r="H1796" s="224" t="str">
        <f>IF(ISNUMBER('Faults data'!L1796),'Faults data'!L1796,".")</f>
        <v>.</v>
      </c>
      <c r="I1796" s="224">
        <f>IF('Faults data'!S1796=Lists!$F$11,0,1)</f>
        <v>1</v>
      </c>
      <c r="J1796" s="240" t="str">
        <f t="shared" si="220"/>
        <v>.</v>
      </c>
      <c r="K1796" s="241"/>
      <c r="L1796" s="230" t="str">
        <f t="shared" si="221"/>
        <v>.</v>
      </c>
      <c r="M1796" s="231" t="str">
        <f t="shared" si="222"/>
        <v>.</v>
      </c>
      <c r="N1796" s="231" t="str">
        <f t="shared" si="223"/>
        <v>.</v>
      </c>
      <c r="O1796" s="231" t="str">
        <f t="shared" si="224"/>
        <v>.</v>
      </c>
      <c r="P1796" s="232" t="str">
        <f t="shared" si="226"/>
        <v>.</v>
      </c>
      <c r="Q1796" s="233" t="str">
        <f t="shared" si="227"/>
        <v>.</v>
      </c>
      <c r="R1796" s="140"/>
      <c r="S1796" s="140"/>
      <c r="T1796" s="140"/>
      <c r="U1796" s="140"/>
      <c r="V1796" s="140"/>
      <c r="W1796" s="140"/>
      <c r="X1796" s="140"/>
      <c r="Y1796" s="140"/>
      <c r="Z1796" s="140"/>
      <c r="AA1796" s="140"/>
      <c r="AB1796" s="140"/>
      <c r="AC1796" s="140"/>
      <c r="AD1796" s="140"/>
      <c r="AE1796" s="140"/>
      <c r="AF1796" s="140"/>
      <c r="AG1796" s="140"/>
      <c r="AH1796" s="140"/>
      <c r="AI1796" s="140"/>
      <c r="AJ1796" s="140"/>
      <c r="AK1796" s="140"/>
      <c r="AL1796" s="140"/>
      <c r="AM1796" s="140"/>
      <c r="AN1796" s="140"/>
      <c r="AO1796" s="140"/>
      <c r="AP1796" s="140"/>
      <c r="AQ1796" s="140"/>
      <c r="AR1796" s="140"/>
      <c r="AS1796" s="140"/>
      <c r="AT1796" s="140"/>
      <c r="AU1796" s="140"/>
      <c r="AV1796" s="140"/>
      <c r="AW1796" s="140"/>
      <c r="AX1796" s="140"/>
      <c r="AY1796" s="140"/>
      <c r="AZ1796" s="140"/>
      <c r="BA1796" s="140"/>
      <c r="BB1796" s="140"/>
      <c r="BC1796" s="140"/>
      <c r="BD1796" s="140"/>
      <c r="BE1796" s="140"/>
    </row>
    <row r="1797" spans="1:57" outlineLevel="1" x14ac:dyDescent="0.2">
      <c r="A1797" s="234">
        <f>'Faults data'!A1797</f>
        <v>1780</v>
      </c>
      <c r="B1797" s="320">
        <f>'Faults data'!B1797</f>
        <v>0</v>
      </c>
      <c r="C1797" s="223">
        <f>IFERROR(MATCH('Faults data'!F1797,Lists!$C$11:$C$14,0),0)</f>
        <v>0</v>
      </c>
      <c r="D1797" s="216">
        <f>VALUE('Faults data'!I1797)</f>
        <v>0</v>
      </c>
      <c r="E1797" s="224">
        <f t="shared" si="225"/>
        <v>0</v>
      </c>
      <c r="F1797" s="224">
        <f>'Faults data'!M1797</f>
        <v>0</v>
      </c>
      <c r="G1797" s="224" t="str">
        <f>IF('Faults data'!N1797=$G$17,$G$17,".")</f>
        <v>.</v>
      </c>
      <c r="H1797" s="224" t="str">
        <f>IF(ISNUMBER('Faults data'!L1797),'Faults data'!L1797,".")</f>
        <v>.</v>
      </c>
      <c r="I1797" s="224">
        <f>IF('Faults data'!S1797=Lists!$F$11,0,1)</f>
        <v>1</v>
      </c>
      <c r="J1797" s="240" t="str">
        <f t="shared" si="220"/>
        <v>.</v>
      </c>
      <c r="K1797" s="241"/>
      <c r="L1797" s="230" t="str">
        <f t="shared" si="221"/>
        <v>.</v>
      </c>
      <c r="M1797" s="231" t="str">
        <f t="shared" si="222"/>
        <v>.</v>
      </c>
      <c r="N1797" s="231" t="str">
        <f t="shared" si="223"/>
        <v>.</v>
      </c>
      <c r="O1797" s="231" t="str">
        <f t="shared" si="224"/>
        <v>.</v>
      </c>
      <c r="P1797" s="232" t="str">
        <f t="shared" si="226"/>
        <v>.</v>
      </c>
      <c r="Q1797" s="233" t="str">
        <f t="shared" si="227"/>
        <v>.</v>
      </c>
      <c r="R1797" s="140"/>
      <c r="S1797" s="140"/>
      <c r="T1797" s="140"/>
      <c r="U1797" s="140"/>
      <c r="V1797" s="140"/>
      <c r="W1797" s="140"/>
      <c r="X1797" s="140"/>
      <c r="Y1797" s="140"/>
      <c r="Z1797" s="140"/>
      <c r="AA1797" s="140"/>
      <c r="AB1797" s="140"/>
      <c r="AC1797" s="140"/>
      <c r="AD1797" s="140"/>
      <c r="AE1797" s="140"/>
      <c r="AF1797" s="140"/>
      <c r="AG1797" s="140"/>
      <c r="AH1797" s="140"/>
      <c r="AI1797" s="140"/>
      <c r="AJ1797" s="140"/>
      <c r="AK1797" s="140"/>
      <c r="AL1797" s="140"/>
      <c r="AM1797" s="140"/>
      <c r="AN1797" s="140"/>
      <c r="AO1797" s="140"/>
      <c r="AP1797" s="140"/>
      <c r="AQ1797" s="140"/>
      <c r="AR1797" s="140"/>
      <c r="AS1797" s="140"/>
      <c r="AT1797" s="140"/>
      <c r="AU1797" s="140"/>
      <c r="AV1797" s="140"/>
      <c r="AW1797" s="140"/>
      <c r="AX1797" s="140"/>
      <c r="AY1797" s="140"/>
      <c r="AZ1797" s="140"/>
      <c r="BA1797" s="140"/>
      <c r="BB1797" s="140"/>
      <c r="BC1797" s="140"/>
      <c r="BD1797" s="140"/>
      <c r="BE1797" s="140"/>
    </row>
    <row r="1798" spans="1:57" outlineLevel="1" x14ac:dyDescent="0.2">
      <c r="A1798" s="234">
        <f>'Faults data'!A1798</f>
        <v>1781</v>
      </c>
      <c r="B1798" s="320">
        <f>'Faults data'!B1798</f>
        <v>0</v>
      </c>
      <c r="C1798" s="223">
        <f>IFERROR(MATCH('Faults data'!F1798,Lists!$C$11:$C$14,0),0)</f>
        <v>0</v>
      </c>
      <c r="D1798" s="216">
        <f>VALUE('Faults data'!I1798)</f>
        <v>0</v>
      </c>
      <c r="E1798" s="224">
        <f t="shared" si="225"/>
        <v>0</v>
      </c>
      <c r="F1798" s="224">
        <f>'Faults data'!M1798</f>
        <v>0</v>
      </c>
      <c r="G1798" s="224" t="str">
        <f>IF('Faults data'!N1798=$G$17,$G$17,".")</f>
        <v>.</v>
      </c>
      <c r="H1798" s="224" t="str">
        <f>IF(ISNUMBER('Faults data'!L1798),'Faults data'!L1798,".")</f>
        <v>.</v>
      </c>
      <c r="I1798" s="224">
        <f>IF('Faults data'!S1798=Lists!$F$11,0,1)</f>
        <v>1</v>
      </c>
      <c r="J1798" s="240" t="str">
        <f t="shared" si="220"/>
        <v>.</v>
      </c>
      <c r="K1798" s="241"/>
      <c r="L1798" s="230" t="str">
        <f t="shared" si="221"/>
        <v>.</v>
      </c>
      <c r="M1798" s="231" t="str">
        <f t="shared" si="222"/>
        <v>.</v>
      </c>
      <c r="N1798" s="231" t="str">
        <f t="shared" si="223"/>
        <v>.</v>
      </c>
      <c r="O1798" s="231" t="str">
        <f t="shared" si="224"/>
        <v>.</v>
      </c>
      <c r="P1798" s="232" t="str">
        <f t="shared" si="226"/>
        <v>.</v>
      </c>
      <c r="Q1798" s="233" t="str">
        <f t="shared" si="227"/>
        <v>.</v>
      </c>
      <c r="R1798" s="140"/>
      <c r="S1798" s="140"/>
      <c r="T1798" s="140"/>
      <c r="U1798" s="140"/>
      <c r="V1798" s="140"/>
      <c r="W1798" s="140"/>
      <c r="X1798" s="140"/>
      <c r="Y1798" s="140"/>
      <c r="Z1798" s="140"/>
      <c r="AA1798" s="140"/>
      <c r="AB1798" s="140"/>
      <c r="AC1798" s="140"/>
      <c r="AD1798" s="140"/>
      <c r="AE1798" s="140"/>
      <c r="AF1798" s="140"/>
      <c r="AG1798" s="140"/>
      <c r="AH1798" s="140"/>
      <c r="AI1798" s="140"/>
      <c r="AJ1798" s="140"/>
      <c r="AK1798" s="140"/>
      <c r="AL1798" s="140"/>
      <c r="AM1798" s="140"/>
      <c r="AN1798" s="140"/>
      <c r="AO1798" s="140"/>
      <c r="AP1798" s="140"/>
      <c r="AQ1798" s="140"/>
      <c r="AR1798" s="140"/>
      <c r="AS1798" s="140"/>
      <c r="AT1798" s="140"/>
      <c r="AU1798" s="140"/>
      <c r="AV1798" s="140"/>
      <c r="AW1798" s="140"/>
      <c r="AX1798" s="140"/>
      <c r="AY1798" s="140"/>
      <c r="AZ1798" s="140"/>
      <c r="BA1798" s="140"/>
      <c r="BB1798" s="140"/>
      <c r="BC1798" s="140"/>
      <c r="BD1798" s="140"/>
      <c r="BE1798" s="140"/>
    </row>
    <row r="1799" spans="1:57" outlineLevel="1" x14ac:dyDescent="0.2">
      <c r="A1799" s="234">
        <f>'Faults data'!A1799</f>
        <v>1782</v>
      </c>
      <c r="B1799" s="320">
        <f>'Faults data'!B1799</f>
        <v>0</v>
      </c>
      <c r="C1799" s="223">
        <f>IFERROR(MATCH('Faults data'!F1799,Lists!$C$11:$C$14,0),0)</f>
        <v>0</v>
      </c>
      <c r="D1799" s="216">
        <f>VALUE('Faults data'!I1799)</f>
        <v>0</v>
      </c>
      <c r="E1799" s="224">
        <f t="shared" si="225"/>
        <v>0</v>
      </c>
      <c r="F1799" s="224">
        <f>'Faults data'!M1799</f>
        <v>0</v>
      </c>
      <c r="G1799" s="224" t="str">
        <f>IF('Faults data'!N1799=$G$17,$G$17,".")</f>
        <v>.</v>
      </c>
      <c r="H1799" s="224" t="str">
        <f>IF(ISNUMBER('Faults data'!L1799),'Faults data'!L1799,".")</f>
        <v>.</v>
      </c>
      <c r="I1799" s="224">
        <f>IF('Faults data'!S1799=Lists!$F$11,0,1)</f>
        <v>1</v>
      </c>
      <c r="J1799" s="240" t="str">
        <f t="shared" si="220"/>
        <v>.</v>
      </c>
      <c r="K1799" s="241"/>
      <c r="L1799" s="230" t="str">
        <f t="shared" si="221"/>
        <v>.</v>
      </c>
      <c r="M1799" s="231" t="str">
        <f t="shared" si="222"/>
        <v>.</v>
      </c>
      <c r="N1799" s="231" t="str">
        <f t="shared" si="223"/>
        <v>.</v>
      </c>
      <c r="O1799" s="231" t="str">
        <f t="shared" si="224"/>
        <v>.</v>
      </c>
      <c r="P1799" s="232" t="str">
        <f t="shared" si="226"/>
        <v>.</v>
      </c>
      <c r="Q1799" s="233" t="str">
        <f t="shared" si="227"/>
        <v>.</v>
      </c>
      <c r="R1799" s="140"/>
      <c r="S1799" s="140"/>
      <c r="T1799" s="140"/>
      <c r="U1799" s="140"/>
      <c r="V1799" s="140"/>
      <c r="W1799" s="140"/>
      <c r="X1799" s="140"/>
      <c r="Y1799" s="140"/>
      <c r="Z1799" s="140"/>
      <c r="AA1799" s="140"/>
      <c r="AB1799" s="140"/>
      <c r="AC1799" s="140"/>
      <c r="AD1799" s="140"/>
      <c r="AE1799" s="140"/>
      <c r="AF1799" s="140"/>
      <c r="AG1799" s="140"/>
      <c r="AH1799" s="140"/>
      <c r="AI1799" s="140"/>
      <c r="AJ1799" s="140"/>
      <c r="AK1799" s="140"/>
      <c r="AL1799" s="140"/>
      <c r="AM1799" s="140"/>
      <c r="AN1799" s="140"/>
      <c r="AO1799" s="140"/>
      <c r="AP1799" s="140"/>
      <c r="AQ1799" s="140"/>
      <c r="AR1799" s="140"/>
      <c r="AS1799" s="140"/>
      <c r="AT1799" s="140"/>
      <c r="AU1799" s="140"/>
      <c r="AV1799" s="140"/>
      <c r="AW1799" s="140"/>
      <c r="AX1799" s="140"/>
      <c r="AY1799" s="140"/>
      <c r="AZ1799" s="140"/>
      <c r="BA1799" s="140"/>
      <c r="BB1799" s="140"/>
      <c r="BC1799" s="140"/>
      <c r="BD1799" s="140"/>
      <c r="BE1799" s="140"/>
    </row>
    <row r="1800" spans="1:57" outlineLevel="1" x14ac:dyDescent="0.2">
      <c r="A1800" s="234">
        <f>'Faults data'!A1800</f>
        <v>1783</v>
      </c>
      <c r="B1800" s="320">
        <f>'Faults data'!B1800</f>
        <v>0</v>
      </c>
      <c r="C1800" s="223">
        <f>IFERROR(MATCH('Faults data'!F1800,Lists!$C$11:$C$14,0),0)</f>
        <v>0</v>
      </c>
      <c r="D1800" s="216">
        <f>VALUE('Faults data'!I1800)</f>
        <v>0</v>
      </c>
      <c r="E1800" s="224">
        <f t="shared" si="225"/>
        <v>0</v>
      </c>
      <c r="F1800" s="224">
        <f>'Faults data'!M1800</f>
        <v>0</v>
      </c>
      <c r="G1800" s="224" t="str">
        <f>IF('Faults data'!N1800=$G$17,$G$17,".")</f>
        <v>.</v>
      </c>
      <c r="H1800" s="224" t="str">
        <f>IF(ISNUMBER('Faults data'!L1800),'Faults data'!L1800,".")</f>
        <v>.</v>
      </c>
      <c r="I1800" s="224">
        <f>IF('Faults data'!S1800=Lists!$F$11,0,1)</f>
        <v>1</v>
      </c>
      <c r="J1800" s="240" t="str">
        <f t="shared" si="220"/>
        <v>.</v>
      </c>
      <c r="K1800" s="241"/>
      <c r="L1800" s="230" t="str">
        <f t="shared" si="221"/>
        <v>.</v>
      </c>
      <c r="M1800" s="231" t="str">
        <f t="shared" si="222"/>
        <v>.</v>
      </c>
      <c r="N1800" s="231" t="str">
        <f t="shared" si="223"/>
        <v>.</v>
      </c>
      <c r="O1800" s="231" t="str">
        <f t="shared" si="224"/>
        <v>.</v>
      </c>
      <c r="P1800" s="232" t="str">
        <f t="shared" si="226"/>
        <v>.</v>
      </c>
      <c r="Q1800" s="233" t="str">
        <f t="shared" si="227"/>
        <v>.</v>
      </c>
      <c r="R1800" s="140"/>
      <c r="S1800" s="140"/>
      <c r="T1800" s="140"/>
      <c r="U1800" s="140"/>
      <c r="V1800" s="140"/>
      <c r="W1800" s="140"/>
      <c r="X1800" s="140"/>
      <c r="Y1800" s="140"/>
      <c r="Z1800" s="140"/>
      <c r="AA1800" s="140"/>
      <c r="AB1800" s="140"/>
      <c r="AC1800" s="140"/>
      <c r="AD1800" s="140"/>
      <c r="AE1800" s="140"/>
      <c r="AF1800" s="140"/>
      <c r="AG1800" s="140"/>
      <c r="AH1800" s="140"/>
      <c r="AI1800" s="140"/>
      <c r="AJ1800" s="140"/>
      <c r="AK1800" s="140"/>
      <c r="AL1800" s="140"/>
      <c r="AM1800" s="140"/>
      <c r="AN1800" s="140"/>
      <c r="AO1800" s="140"/>
      <c r="AP1800" s="140"/>
      <c r="AQ1800" s="140"/>
      <c r="AR1800" s="140"/>
      <c r="AS1800" s="140"/>
      <c r="AT1800" s="140"/>
      <c r="AU1800" s="140"/>
      <c r="AV1800" s="140"/>
      <c r="AW1800" s="140"/>
      <c r="AX1800" s="140"/>
      <c r="AY1800" s="140"/>
      <c r="AZ1800" s="140"/>
      <c r="BA1800" s="140"/>
      <c r="BB1800" s="140"/>
      <c r="BC1800" s="140"/>
      <c r="BD1800" s="140"/>
      <c r="BE1800" s="140"/>
    </row>
    <row r="1801" spans="1:57" outlineLevel="1" x14ac:dyDescent="0.2">
      <c r="A1801" s="234">
        <f>'Faults data'!A1801</f>
        <v>1784</v>
      </c>
      <c r="B1801" s="320">
        <f>'Faults data'!B1801</f>
        <v>0</v>
      </c>
      <c r="C1801" s="223">
        <f>IFERROR(MATCH('Faults data'!F1801,Lists!$C$11:$C$14,0),0)</f>
        <v>0</v>
      </c>
      <c r="D1801" s="216">
        <f>VALUE('Faults data'!I1801)</f>
        <v>0</v>
      </c>
      <c r="E1801" s="224">
        <f t="shared" si="225"/>
        <v>0</v>
      </c>
      <c r="F1801" s="224">
        <f>'Faults data'!M1801</f>
        <v>0</v>
      </c>
      <c r="G1801" s="224" t="str">
        <f>IF('Faults data'!N1801=$G$17,$G$17,".")</f>
        <v>.</v>
      </c>
      <c r="H1801" s="224" t="str">
        <f>IF(ISNUMBER('Faults data'!L1801),'Faults data'!L1801,".")</f>
        <v>.</v>
      </c>
      <c r="I1801" s="224">
        <f>IF('Faults data'!S1801=Lists!$F$11,0,1)</f>
        <v>1</v>
      </c>
      <c r="J1801" s="240" t="str">
        <f t="shared" si="220"/>
        <v>.</v>
      </c>
      <c r="K1801" s="241"/>
      <c r="L1801" s="230" t="str">
        <f t="shared" si="221"/>
        <v>.</v>
      </c>
      <c r="M1801" s="231" t="str">
        <f t="shared" si="222"/>
        <v>.</v>
      </c>
      <c r="N1801" s="231" t="str">
        <f t="shared" si="223"/>
        <v>.</v>
      </c>
      <c r="O1801" s="231" t="str">
        <f t="shared" si="224"/>
        <v>.</v>
      </c>
      <c r="P1801" s="232" t="str">
        <f t="shared" si="226"/>
        <v>.</v>
      </c>
      <c r="Q1801" s="233" t="str">
        <f t="shared" si="227"/>
        <v>.</v>
      </c>
      <c r="R1801" s="140"/>
      <c r="S1801" s="140"/>
      <c r="T1801" s="140"/>
      <c r="U1801" s="140"/>
      <c r="V1801" s="140"/>
      <c r="W1801" s="140"/>
      <c r="X1801" s="140"/>
      <c r="Y1801" s="140"/>
      <c r="Z1801" s="140"/>
      <c r="AA1801" s="140"/>
      <c r="AB1801" s="140"/>
      <c r="AC1801" s="140"/>
      <c r="AD1801" s="140"/>
      <c r="AE1801" s="140"/>
      <c r="AF1801" s="140"/>
      <c r="AG1801" s="140"/>
      <c r="AH1801" s="140"/>
      <c r="AI1801" s="140"/>
      <c r="AJ1801" s="140"/>
      <c r="AK1801" s="140"/>
      <c r="AL1801" s="140"/>
      <c r="AM1801" s="140"/>
      <c r="AN1801" s="140"/>
      <c r="AO1801" s="140"/>
      <c r="AP1801" s="140"/>
      <c r="AQ1801" s="140"/>
      <c r="AR1801" s="140"/>
      <c r="AS1801" s="140"/>
      <c r="AT1801" s="140"/>
      <c r="AU1801" s="140"/>
      <c r="AV1801" s="140"/>
      <c r="AW1801" s="140"/>
      <c r="AX1801" s="140"/>
      <c r="AY1801" s="140"/>
      <c r="AZ1801" s="140"/>
      <c r="BA1801" s="140"/>
      <c r="BB1801" s="140"/>
      <c r="BC1801" s="140"/>
      <c r="BD1801" s="140"/>
      <c r="BE1801" s="140"/>
    </row>
    <row r="1802" spans="1:57" outlineLevel="1" x14ac:dyDescent="0.2">
      <c r="A1802" s="234">
        <f>'Faults data'!A1802</f>
        <v>1785</v>
      </c>
      <c r="B1802" s="320">
        <f>'Faults data'!B1802</f>
        <v>0</v>
      </c>
      <c r="C1802" s="223">
        <f>IFERROR(MATCH('Faults data'!F1802,Lists!$C$11:$C$14,0),0)</f>
        <v>0</v>
      </c>
      <c r="D1802" s="216">
        <f>VALUE('Faults data'!I1802)</f>
        <v>0</v>
      </c>
      <c r="E1802" s="224">
        <f t="shared" si="225"/>
        <v>0</v>
      </c>
      <c r="F1802" s="224">
        <f>'Faults data'!M1802</f>
        <v>0</v>
      </c>
      <c r="G1802" s="224" t="str">
        <f>IF('Faults data'!N1802=$G$17,$G$17,".")</f>
        <v>.</v>
      </c>
      <c r="H1802" s="224" t="str">
        <f>IF(ISNUMBER('Faults data'!L1802),'Faults data'!L1802,".")</f>
        <v>.</v>
      </c>
      <c r="I1802" s="224">
        <f>IF('Faults data'!S1802=Lists!$F$11,0,1)</f>
        <v>1</v>
      </c>
      <c r="J1802" s="240" t="str">
        <f t="shared" si="220"/>
        <v>.</v>
      </c>
      <c r="K1802" s="241"/>
      <c r="L1802" s="230" t="str">
        <f t="shared" si="221"/>
        <v>.</v>
      </c>
      <c r="M1802" s="231" t="str">
        <f t="shared" si="222"/>
        <v>.</v>
      </c>
      <c r="N1802" s="231" t="str">
        <f t="shared" si="223"/>
        <v>.</v>
      </c>
      <c r="O1802" s="231" t="str">
        <f t="shared" si="224"/>
        <v>.</v>
      </c>
      <c r="P1802" s="232" t="str">
        <f t="shared" si="226"/>
        <v>.</v>
      </c>
      <c r="Q1802" s="233" t="str">
        <f t="shared" si="227"/>
        <v>.</v>
      </c>
      <c r="R1802" s="140"/>
      <c r="S1802" s="140"/>
      <c r="T1802" s="140"/>
      <c r="U1802" s="140"/>
      <c r="V1802" s="140"/>
      <c r="W1802" s="140"/>
      <c r="X1802" s="140"/>
      <c r="Y1802" s="140"/>
      <c r="Z1802" s="140"/>
      <c r="AA1802" s="140"/>
      <c r="AB1802" s="140"/>
      <c r="AC1802" s="140"/>
      <c r="AD1802" s="140"/>
      <c r="AE1802" s="140"/>
      <c r="AF1802" s="140"/>
      <c r="AG1802" s="140"/>
      <c r="AH1802" s="140"/>
      <c r="AI1802" s="140"/>
      <c r="AJ1802" s="140"/>
      <c r="AK1802" s="140"/>
      <c r="AL1802" s="140"/>
      <c r="AM1802" s="140"/>
      <c r="AN1802" s="140"/>
      <c r="AO1802" s="140"/>
      <c r="AP1802" s="140"/>
      <c r="AQ1802" s="140"/>
      <c r="AR1802" s="140"/>
      <c r="AS1802" s="140"/>
      <c r="AT1802" s="140"/>
      <c r="AU1802" s="140"/>
      <c r="AV1802" s="140"/>
      <c r="AW1802" s="140"/>
      <c r="AX1802" s="140"/>
      <c r="AY1802" s="140"/>
      <c r="AZ1802" s="140"/>
      <c r="BA1802" s="140"/>
      <c r="BB1802" s="140"/>
      <c r="BC1802" s="140"/>
      <c r="BD1802" s="140"/>
      <c r="BE1802" s="140"/>
    </row>
    <row r="1803" spans="1:57" outlineLevel="1" x14ac:dyDescent="0.2">
      <c r="A1803" s="234">
        <f>'Faults data'!A1803</f>
        <v>1786</v>
      </c>
      <c r="B1803" s="320">
        <f>'Faults data'!B1803</f>
        <v>0</v>
      </c>
      <c r="C1803" s="223">
        <f>IFERROR(MATCH('Faults data'!F1803,Lists!$C$11:$C$14,0),0)</f>
        <v>0</v>
      </c>
      <c r="D1803" s="216">
        <f>VALUE('Faults data'!I1803)</f>
        <v>0</v>
      </c>
      <c r="E1803" s="224">
        <f t="shared" si="225"/>
        <v>0</v>
      </c>
      <c r="F1803" s="224">
        <f>'Faults data'!M1803</f>
        <v>0</v>
      </c>
      <c r="G1803" s="224" t="str">
        <f>IF('Faults data'!N1803=$G$17,$G$17,".")</f>
        <v>.</v>
      </c>
      <c r="H1803" s="224" t="str">
        <f>IF(ISNUMBER('Faults data'!L1803),'Faults data'!L1803,".")</f>
        <v>.</v>
      </c>
      <c r="I1803" s="224">
        <f>IF('Faults data'!S1803=Lists!$F$11,0,1)</f>
        <v>1</v>
      </c>
      <c r="J1803" s="240" t="str">
        <f t="shared" si="220"/>
        <v>.</v>
      </c>
      <c r="K1803" s="241"/>
      <c r="L1803" s="230" t="str">
        <f t="shared" si="221"/>
        <v>.</v>
      </c>
      <c r="M1803" s="231" t="str">
        <f t="shared" si="222"/>
        <v>.</v>
      </c>
      <c r="N1803" s="231" t="str">
        <f t="shared" si="223"/>
        <v>.</v>
      </c>
      <c r="O1803" s="231" t="str">
        <f t="shared" si="224"/>
        <v>.</v>
      </c>
      <c r="P1803" s="232" t="str">
        <f t="shared" si="226"/>
        <v>.</v>
      </c>
      <c r="Q1803" s="233" t="str">
        <f t="shared" si="227"/>
        <v>.</v>
      </c>
      <c r="R1803" s="140"/>
      <c r="S1803" s="140"/>
      <c r="T1803" s="140"/>
      <c r="U1803" s="140"/>
      <c r="V1803" s="140"/>
      <c r="W1803" s="140"/>
      <c r="X1803" s="140"/>
      <c r="Y1803" s="140"/>
      <c r="Z1803" s="140"/>
      <c r="AA1803" s="140"/>
      <c r="AB1803" s="140"/>
      <c r="AC1803" s="140"/>
      <c r="AD1803" s="140"/>
      <c r="AE1803" s="140"/>
      <c r="AF1803" s="140"/>
      <c r="AG1803" s="140"/>
      <c r="AH1803" s="140"/>
      <c r="AI1803" s="140"/>
      <c r="AJ1803" s="140"/>
      <c r="AK1803" s="140"/>
      <c r="AL1803" s="140"/>
      <c r="AM1803" s="140"/>
      <c r="AN1803" s="140"/>
      <c r="AO1803" s="140"/>
      <c r="AP1803" s="140"/>
      <c r="AQ1803" s="140"/>
      <c r="AR1803" s="140"/>
      <c r="AS1803" s="140"/>
      <c r="AT1803" s="140"/>
      <c r="AU1803" s="140"/>
      <c r="AV1803" s="140"/>
      <c r="AW1803" s="140"/>
      <c r="AX1803" s="140"/>
      <c r="AY1803" s="140"/>
      <c r="AZ1803" s="140"/>
      <c r="BA1803" s="140"/>
      <c r="BB1803" s="140"/>
      <c r="BC1803" s="140"/>
      <c r="BD1803" s="140"/>
      <c r="BE1803" s="140"/>
    </row>
    <row r="1804" spans="1:57" outlineLevel="1" x14ac:dyDescent="0.2">
      <c r="A1804" s="234">
        <f>'Faults data'!A1804</f>
        <v>1787</v>
      </c>
      <c r="B1804" s="320">
        <f>'Faults data'!B1804</f>
        <v>0</v>
      </c>
      <c r="C1804" s="223">
        <f>IFERROR(MATCH('Faults data'!F1804,Lists!$C$11:$C$14,0),0)</f>
        <v>0</v>
      </c>
      <c r="D1804" s="216">
        <f>VALUE('Faults data'!I1804)</f>
        <v>0</v>
      </c>
      <c r="E1804" s="224">
        <f t="shared" si="225"/>
        <v>0</v>
      </c>
      <c r="F1804" s="224">
        <f>'Faults data'!M1804</f>
        <v>0</v>
      </c>
      <c r="G1804" s="224" t="str">
        <f>IF('Faults data'!N1804=$G$17,$G$17,".")</f>
        <v>.</v>
      </c>
      <c r="H1804" s="224" t="str">
        <f>IF(ISNUMBER('Faults data'!L1804),'Faults data'!L1804,".")</f>
        <v>.</v>
      </c>
      <c r="I1804" s="224">
        <f>IF('Faults data'!S1804=Lists!$F$11,0,1)</f>
        <v>1</v>
      </c>
      <c r="J1804" s="240" t="str">
        <f t="shared" ref="J1804:J1867" si="228">IF(OR(C1804&gt;0,E1804=0,H1804="."),".",H1804)</f>
        <v>.</v>
      </c>
      <c r="K1804" s="241"/>
      <c r="L1804" s="230" t="str">
        <f t="shared" ref="L1804:L1867" si="229">IF(L$16=$F1804,$J1804,".")</f>
        <v>.</v>
      </c>
      <c r="M1804" s="231" t="str">
        <f t="shared" ref="M1804:M1867" si="230">IF(AND(L1804&gt;0,$G1804=M$17),L1804,".")</f>
        <v>.</v>
      </c>
      <c r="N1804" s="231" t="str">
        <f t="shared" ref="N1804:N1867" si="231">IF(N$16=$F1804,$J1804,".")</f>
        <v>.</v>
      </c>
      <c r="O1804" s="231" t="str">
        <f t="shared" si="224"/>
        <v>.</v>
      </c>
      <c r="P1804" s="232" t="str">
        <f t="shared" si="226"/>
        <v>.</v>
      </c>
      <c r="Q1804" s="233" t="str">
        <f t="shared" si="227"/>
        <v>.</v>
      </c>
      <c r="R1804" s="140"/>
      <c r="S1804" s="140"/>
      <c r="T1804" s="140"/>
      <c r="U1804" s="140"/>
      <c r="V1804" s="140"/>
      <c r="W1804" s="140"/>
      <c r="X1804" s="140"/>
      <c r="Y1804" s="140"/>
      <c r="Z1804" s="140"/>
      <c r="AA1804" s="140"/>
      <c r="AB1804" s="140"/>
      <c r="AC1804" s="140"/>
      <c r="AD1804" s="140"/>
      <c r="AE1804" s="140"/>
      <c r="AF1804" s="140"/>
      <c r="AG1804" s="140"/>
      <c r="AH1804" s="140"/>
      <c r="AI1804" s="140"/>
      <c r="AJ1804" s="140"/>
      <c r="AK1804" s="140"/>
      <c r="AL1804" s="140"/>
      <c r="AM1804" s="140"/>
      <c r="AN1804" s="140"/>
      <c r="AO1804" s="140"/>
      <c r="AP1804" s="140"/>
      <c r="AQ1804" s="140"/>
      <c r="AR1804" s="140"/>
      <c r="AS1804" s="140"/>
      <c r="AT1804" s="140"/>
      <c r="AU1804" s="140"/>
      <c r="AV1804" s="140"/>
      <c r="AW1804" s="140"/>
      <c r="AX1804" s="140"/>
      <c r="AY1804" s="140"/>
      <c r="AZ1804" s="140"/>
      <c r="BA1804" s="140"/>
      <c r="BB1804" s="140"/>
      <c r="BC1804" s="140"/>
      <c r="BD1804" s="140"/>
      <c r="BE1804" s="140"/>
    </row>
    <row r="1805" spans="1:57" outlineLevel="1" x14ac:dyDescent="0.2">
      <c r="A1805" s="234">
        <f>'Faults data'!A1805</f>
        <v>1788</v>
      </c>
      <c r="B1805" s="320">
        <f>'Faults data'!B1805</f>
        <v>0</v>
      </c>
      <c r="C1805" s="223">
        <f>IFERROR(MATCH('Faults data'!F1805,Lists!$C$11:$C$14,0),0)</f>
        <v>0</v>
      </c>
      <c r="D1805" s="216">
        <f>VALUE('Faults data'!I1805)</f>
        <v>0</v>
      </c>
      <c r="E1805" s="224">
        <f t="shared" si="225"/>
        <v>0</v>
      </c>
      <c r="F1805" s="224">
        <f>'Faults data'!M1805</f>
        <v>0</v>
      </c>
      <c r="G1805" s="224" t="str">
        <f>IF('Faults data'!N1805=$G$17,$G$17,".")</f>
        <v>.</v>
      </c>
      <c r="H1805" s="224" t="str">
        <f>IF(ISNUMBER('Faults data'!L1805),'Faults data'!L1805,".")</f>
        <v>.</v>
      </c>
      <c r="I1805" s="224">
        <f>IF('Faults data'!S1805=Lists!$F$11,0,1)</f>
        <v>1</v>
      </c>
      <c r="J1805" s="240" t="str">
        <f t="shared" si="228"/>
        <v>.</v>
      </c>
      <c r="K1805" s="241"/>
      <c r="L1805" s="230" t="str">
        <f t="shared" si="229"/>
        <v>.</v>
      </c>
      <c r="M1805" s="231" t="str">
        <f t="shared" si="230"/>
        <v>.</v>
      </c>
      <c r="N1805" s="231" t="str">
        <f t="shared" si="231"/>
        <v>.</v>
      </c>
      <c r="O1805" s="231" t="str">
        <f t="shared" ref="O1805:O1868" si="232">IF(AND(N1805&gt;=0,$G1805=O$17),N1805,".")</f>
        <v>.</v>
      </c>
      <c r="P1805" s="232" t="str">
        <f t="shared" si="226"/>
        <v>.</v>
      </c>
      <c r="Q1805" s="233" t="str">
        <f t="shared" si="227"/>
        <v>.</v>
      </c>
      <c r="R1805" s="140"/>
      <c r="S1805" s="140"/>
      <c r="T1805" s="140"/>
      <c r="U1805" s="140"/>
      <c r="V1805" s="140"/>
      <c r="W1805" s="140"/>
      <c r="X1805" s="140"/>
      <c r="Y1805" s="140"/>
      <c r="Z1805" s="140"/>
      <c r="AA1805" s="140"/>
      <c r="AB1805" s="140"/>
      <c r="AC1805" s="140"/>
      <c r="AD1805" s="140"/>
      <c r="AE1805" s="140"/>
      <c r="AF1805" s="140"/>
      <c r="AG1805" s="140"/>
      <c r="AH1805" s="140"/>
      <c r="AI1805" s="140"/>
      <c r="AJ1805" s="140"/>
      <c r="AK1805" s="140"/>
      <c r="AL1805" s="140"/>
      <c r="AM1805" s="140"/>
      <c r="AN1805" s="140"/>
      <c r="AO1805" s="140"/>
      <c r="AP1805" s="140"/>
      <c r="AQ1805" s="140"/>
      <c r="AR1805" s="140"/>
      <c r="AS1805" s="140"/>
      <c r="AT1805" s="140"/>
      <c r="AU1805" s="140"/>
      <c r="AV1805" s="140"/>
      <c r="AW1805" s="140"/>
      <c r="AX1805" s="140"/>
      <c r="AY1805" s="140"/>
      <c r="AZ1805" s="140"/>
      <c r="BA1805" s="140"/>
      <c r="BB1805" s="140"/>
      <c r="BC1805" s="140"/>
      <c r="BD1805" s="140"/>
      <c r="BE1805" s="140"/>
    </row>
    <row r="1806" spans="1:57" outlineLevel="1" x14ac:dyDescent="0.2">
      <c r="A1806" s="234">
        <f>'Faults data'!A1806</f>
        <v>1789</v>
      </c>
      <c r="B1806" s="320">
        <f>'Faults data'!B1806</f>
        <v>0</v>
      </c>
      <c r="C1806" s="223">
        <f>IFERROR(MATCH('Faults data'!F1806,Lists!$C$11:$C$14,0),0)</f>
        <v>0</v>
      </c>
      <c r="D1806" s="216">
        <f>VALUE('Faults data'!I1806)</f>
        <v>0</v>
      </c>
      <c r="E1806" s="224">
        <f t="shared" ref="E1806:E1869" si="233">IFERROR(IF(OR(D1806&lt;$C$9,D1806&gt;$C$10),0,1),0)</f>
        <v>0</v>
      </c>
      <c r="F1806" s="224">
        <f>'Faults data'!M1806</f>
        <v>0</v>
      </c>
      <c r="G1806" s="224" t="str">
        <f>IF('Faults data'!N1806=$G$17,$G$17,".")</f>
        <v>.</v>
      </c>
      <c r="H1806" s="224" t="str">
        <f>IF(ISNUMBER('Faults data'!L1806),'Faults data'!L1806,".")</f>
        <v>.</v>
      </c>
      <c r="I1806" s="224">
        <f>IF('Faults data'!S1806=Lists!$F$11,0,1)</f>
        <v>1</v>
      </c>
      <c r="J1806" s="240" t="str">
        <f t="shared" si="228"/>
        <v>.</v>
      </c>
      <c r="K1806" s="241"/>
      <c r="L1806" s="230" t="str">
        <f t="shared" si="229"/>
        <v>.</v>
      </c>
      <c r="M1806" s="231" t="str">
        <f t="shared" si="230"/>
        <v>.</v>
      </c>
      <c r="N1806" s="231" t="str">
        <f t="shared" si="231"/>
        <v>.</v>
      </c>
      <c r="O1806" s="231" t="str">
        <f t="shared" si="232"/>
        <v>.</v>
      </c>
      <c r="P1806" s="232" t="str">
        <f t="shared" si="226"/>
        <v>.</v>
      </c>
      <c r="Q1806" s="233" t="str">
        <f t="shared" si="227"/>
        <v>.</v>
      </c>
      <c r="R1806" s="140"/>
      <c r="S1806" s="140"/>
      <c r="T1806" s="140"/>
      <c r="U1806" s="140"/>
      <c r="V1806" s="140"/>
      <c r="W1806" s="140"/>
      <c r="X1806" s="140"/>
      <c r="Y1806" s="140"/>
      <c r="Z1806" s="140"/>
      <c r="AA1806" s="140"/>
      <c r="AB1806" s="140"/>
      <c r="AC1806" s="140"/>
      <c r="AD1806" s="140"/>
      <c r="AE1806" s="140"/>
      <c r="AF1806" s="140"/>
      <c r="AG1806" s="140"/>
      <c r="AH1806" s="140"/>
      <c r="AI1806" s="140"/>
      <c r="AJ1806" s="140"/>
      <c r="AK1806" s="140"/>
      <c r="AL1806" s="140"/>
      <c r="AM1806" s="140"/>
      <c r="AN1806" s="140"/>
      <c r="AO1806" s="140"/>
      <c r="AP1806" s="140"/>
      <c r="AQ1806" s="140"/>
      <c r="AR1806" s="140"/>
      <c r="AS1806" s="140"/>
      <c r="AT1806" s="140"/>
      <c r="AU1806" s="140"/>
      <c r="AV1806" s="140"/>
      <c r="AW1806" s="140"/>
      <c r="AX1806" s="140"/>
      <c r="AY1806" s="140"/>
      <c r="AZ1806" s="140"/>
      <c r="BA1806" s="140"/>
      <c r="BB1806" s="140"/>
      <c r="BC1806" s="140"/>
      <c r="BD1806" s="140"/>
      <c r="BE1806" s="140"/>
    </row>
    <row r="1807" spans="1:57" outlineLevel="1" x14ac:dyDescent="0.2">
      <c r="A1807" s="234">
        <f>'Faults data'!A1807</f>
        <v>1790</v>
      </c>
      <c r="B1807" s="320">
        <f>'Faults data'!B1807</f>
        <v>0</v>
      </c>
      <c r="C1807" s="223">
        <f>IFERROR(MATCH('Faults data'!F1807,Lists!$C$11:$C$14,0),0)</f>
        <v>0</v>
      </c>
      <c r="D1807" s="216">
        <f>VALUE('Faults data'!I1807)</f>
        <v>0</v>
      </c>
      <c r="E1807" s="224">
        <f t="shared" si="233"/>
        <v>0</v>
      </c>
      <c r="F1807" s="224">
        <f>'Faults data'!M1807</f>
        <v>0</v>
      </c>
      <c r="G1807" s="224" t="str">
        <f>IF('Faults data'!N1807=$G$17,$G$17,".")</f>
        <v>.</v>
      </c>
      <c r="H1807" s="224" t="str">
        <f>IF(ISNUMBER('Faults data'!L1807),'Faults data'!L1807,".")</f>
        <v>.</v>
      </c>
      <c r="I1807" s="224">
        <f>IF('Faults data'!S1807=Lists!$F$11,0,1)</f>
        <v>1</v>
      </c>
      <c r="J1807" s="240" t="str">
        <f t="shared" si="228"/>
        <v>.</v>
      </c>
      <c r="K1807" s="241"/>
      <c r="L1807" s="230" t="str">
        <f t="shared" si="229"/>
        <v>.</v>
      </c>
      <c r="M1807" s="231" t="str">
        <f t="shared" si="230"/>
        <v>.</v>
      </c>
      <c r="N1807" s="231" t="str">
        <f t="shared" si="231"/>
        <v>.</v>
      </c>
      <c r="O1807" s="231" t="str">
        <f t="shared" si="232"/>
        <v>.</v>
      </c>
      <c r="P1807" s="232" t="str">
        <f t="shared" si="226"/>
        <v>.</v>
      </c>
      <c r="Q1807" s="233" t="str">
        <f t="shared" si="227"/>
        <v>.</v>
      </c>
      <c r="R1807" s="140"/>
      <c r="S1807" s="140"/>
      <c r="T1807" s="140"/>
      <c r="U1807" s="140"/>
      <c r="V1807" s="140"/>
      <c r="W1807" s="140"/>
      <c r="X1807" s="140"/>
      <c r="Y1807" s="140"/>
      <c r="Z1807" s="140"/>
      <c r="AA1807" s="140"/>
      <c r="AB1807" s="140"/>
      <c r="AC1807" s="140"/>
      <c r="AD1807" s="140"/>
      <c r="AE1807" s="140"/>
      <c r="AF1807" s="140"/>
      <c r="AG1807" s="140"/>
      <c r="AH1807" s="140"/>
      <c r="AI1807" s="140"/>
      <c r="AJ1807" s="140"/>
      <c r="AK1807" s="140"/>
      <c r="AL1807" s="140"/>
      <c r="AM1807" s="140"/>
      <c r="AN1807" s="140"/>
      <c r="AO1807" s="140"/>
      <c r="AP1807" s="140"/>
      <c r="AQ1807" s="140"/>
      <c r="AR1807" s="140"/>
      <c r="AS1807" s="140"/>
      <c r="AT1807" s="140"/>
      <c r="AU1807" s="140"/>
      <c r="AV1807" s="140"/>
      <c r="AW1807" s="140"/>
      <c r="AX1807" s="140"/>
      <c r="AY1807" s="140"/>
      <c r="AZ1807" s="140"/>
      <c r="BA1807" s="140"/>
      <c r="BB1807" s="140"/>
      <c r="BC1807" s="140"/>
      <c r="BD1807" s="140"/>
      <c r="BE1807" s="140"/>
    </row>
    <row r="1808" spans="1:57" outlineLevel="1" x14ac:dyDescent="0.2">
      <c r="A1808" s="234">
        <f>'Faults data'!A1808</f>
        <v>1791</v>
      </c>
      <c r="B1808" s="320">
        <f>'Faults data'!B1808</f>
        <v>0</v>
      </c>
      <c r="C1808" s="223">
        <f>IFERROR(MATCH('Faults data'!F1808,Lists!$C$11:$C$14,0),0)</f>
        <v>0</v>
      </c>
      <c r="D1808" s="216">
        <f>VALUE('Faults data'!I1808)</f>
        <v>0</v>
      </c>
      <c r="E1808" s="224">
        <f t="shared" si="233"/>
        <v>0</v>
      </c>
      <c r="F1808" s="224">
        <f>'Faults data'!M1808</f>
        <v>0</v>
      </c>
      <c r="G1808" s="224" t="str">
        <f>IF('Faults data'!N1808=$G$17,$G$17,".")</f>
        <v>.</v>
      </c>
      <c r="H1808" s="224" t="str">
        <f>IF(ISNUMBER('Faults data'!L1808),'Faults data'!L1808,".")</f>
        <v>.</v>
      </c>
      <c r="I1808" s="224">
        <f>IF('Faults data'!S1808=Lists!$F$11,0,1)</f>
        <v>1</v>
      </c>
      <c r="J1808" s="240" t="str">
        <f t="shared" si="228"/>
        <v>.</v>
      </c>
      <c r="K1808" s="241"/>
      <c r="L1808" s="230" t="str">
        <f t="shared" si="229"/>
        <v>.</v>
      </c>
      <c r="M1808" s="231" t="str">
        <f t="shared" si="230"/>
        <v>.</v>
      </c>
      <c r="N1808" s="231" t="str">
        <f t="shared" si="231"/>
        <v>.</v>
      </c>
      <c r="O1808" s="231" t="str">
        <f t="shared" si="232"/>
        <v>.</v>
      </c>
      <c r="P1808" s="232" t="str">
        <f t="shared" si="226"/>
        <v>.</v>
      </c>
      <c r="Q1808" s="233" t="str">
        <f t="shared" si="227"/>
        <v>.</v>
      </c>
      <c r="R1808" s="140"/>
      <c r="S1808" s="140"/>
      <c r="T1808" s="140"/>
      <c r="U1808" s="140"/>
      <c r="V1808" s="140"/>
      <c r="W1808" s="140"/>
      <c r="X1808" s="140"/>
      <c r="Y1808" s="140"/>
      <c r="Z1808" s="140"/>
      <c r="AA1808" s="140"/>
      <c r="AB1808" s="140"/>
      <c r="AC1808" s="140"/>
      <c r="AD1808" s="140"/>
      <c r="AE1808" s="140"/>
      <c r="AF1808" s="140"/>
      <c r="AG1808" s="140"/>
      <c r="AH1808" s="140"/>
      <c r="AI1808" s="140"/>
      <c r="AJ1808" s="140"/>
      <c r="AK1808" s="140"/>
      <c r="AL1808" s="140"/>
      <c r="AM1808" s="140"/>
      <c r="AN1808" s="140"/>
      <c r="AO1808" s="140"/>
      <c r="AP1808" s="140"/>
      <c r="AQ1808" s="140"/>
      <c r="AR1808" s="140"/>
      <c r="AS1808" s="140"/>
      <c r="AT1808" s="140"/>
      <c r="AU1808" s="140"/>
      <c r="AV1808" s="140"/>
      <c r="AW1808" s="140"/>
      <c r="AX1808" s="140"/>
      <c r="AY1808" s="140"/>
      <c r="AZ1808" s="140"/>
      <c r="BA1808" s="140"/>
      <c r="BB1808" s="140"/>
      <c r="BC1808" s="140"/>
      <c r="BD1808" s="140"/>
      <c r="BE1808" s="140"/>
    </row>
    <row r="1809" spans="1:57" outlineLevel="1" x14ac:dyDescent="0.2">
      <c r="A1809" s="234">
        <f>'Faults data'!A1809</f>
        <v>1792</v>
      </c>
      <c r="B1809" s="320">
        <f>'Faults data'!B1809</f>
        <v>0</v>
      </c>
      <c r="C1809" s="223">
        <f>IFERROR(MATCH('Faults data'!F1809,Lists!$C$11:$C$14,0),0)</f>
        <v>0</v>
      </c>
      <c r="D1809" s="216">
        <f>VALUE('Faults data'!I1809)</f>
        <v>0</v>
      </c>
      <c r="E1809" s="224">
        <f t="shared" si="233"/>
        <v>0</v>
      </c>
      <c r="F1809" s="224">
        <f>'Faults data'!M1809</f>
        <v>0</v>
      </c>
      <c r="G1809" s="224" t="str">
        <f>IF('Faults data'!N1809=$G$17,$G$17,".")</f>
        <v>.</v>
      </c>
      <c r="H1809" s="224" t="str">
        <f>IF(ISNUMBER('Faults data'!L1809),'Faults data'!L1809,".")</f>
        <v>.</v>
      </c>
      <c r="I1809" s="224">
        <f>IF('Faults data'!S1809=Lists!$F$11,0,1)</f>
        <v>1</v>
      </c>
      <c r="J1809" s="240" t="str">
        <f t="shared" si="228"/>
        <v>.</v>
      </c>
      <c r="K1809" s="241"/>
      <c r="L1809" s="230" t="str">
        <f t="shared" si="229"/>
        <v>.</v>
      </c>
      <c r="M1809" s="231" t="str">
        <f t="shared" si="230"/>
        <v>.</v>
      </c>
      <c r="N1809" s="231" t="str">
        <f t="shared" si="231"/>
        <v>.</v>
      </c>
      <c r="O1809" s="231" t="str">
        <f t="shared" si="232"/>
        <v>.</v>
      </c>
      <c r="P1809" s="232" t="str">
        <f t="shared" si="226"/>
        <v>.</v>
      </c>
      <c r="Q1809" s="233" t="str">
        <f t="shared" si="227"/>
        <v>.</v>
      </c>
      <c r="R1809" s="140"/>
      <c r="S1809" s="140"/>
      <c r="T1809" s="140"/>
      <c r="U1809" s="140"/>
      <c r="V1809" s="140"/>
      <c r="W1809" s="140"/>
      <c r="X1809" s="140"/>
      <c r="Y1809" s="140"/>
      <c r="Z1809" s="140"/>
      <c r="AA1809" s="140"/>
      <c r="AB1809" s="140"/>
      <c r="AC1809" s="140"/>
      <c r="AD1809" s="140"/>
      <c r="AE1809" s="140"/>
      <c r="AF1809" s="140"/>
      <c r="AG1809" s="140"/>
      <c r="AH1809" s="140"/>
      <c r="AI1809" s="140"/>
      <c r="AJ1809" s="140"/>
      <c r="AK1809" s="140"/>
      <c r="AL1809" s="140"/>
      <c r="AM1809" s="140"/>
      <c r="AN1809" s="140"/>
      <c r="AO1809" s="140"/>
      <c r="AP1809" s="140"/>
      <c r="AQ1809" s="140"/>
      <c r="AR1809" s="140"/>
      <c r="AS1809" s="140"/>
      <c r="AT1809" s="140"/>
      <c r="AU1809" s="140"/>
      <c r="AV1809" s="140"/>
      <c r="AW1809" s="140"/>
      <c r="AX1809" s="140"/>
      <c r="AY1809" s="140"/>
      <c r="AZ1809" s="140"/>
      <c r="BA1809" s="140"/>
      <c r="BB1809" s="140"/>
      <c r="BC1809" s="140"/>
      <c r="BD1809" s="140"/>
      <c r="BE1809" s="140"/>
    </row>
    <row r="1810" spans="1:57" outlineLevel="1" x14ac:dyDescent="0.2">
      <c r="A1810" s="234">
        <f>'Faults data'!A1810</f>
        <v>1793</v>
      </c>
      <c r="B1810" s="320">
        <f>'Faults data'!B1810</f>
        <v>0</v>
      </c>
      <c r="C1810" s="223">
        <f>IFERROR(MATCH('Faults data'!F1810,Lists!$C$11:$C$14,0),0)</f>
        <v>0</v>
      </c>
      <c r="D1810" s="216">
        <f>VALUE('Faults data'!I1810)</f>
        <v>0</v>
      </c>
      <c r="E1810" s="224">
        <f t="shared" si="233"/>
        <v>0</v>
      </c>
      <c r="F1810" s="224">
        <f>'Faults data'!M1810</f>
        <v>0</v>
      </c>
      <c r="G1810" s="224" t="str">
        <f>IF('Faults data'!N1810=$G$17,$G$17,".")</f>
        <v>.</v>
      </c>
      <c r="H1810" s="224" t="str">
        <f>IF(ISNUMBER('Faults data'!L1810),'Faults data'!L1810,".")</f>
        <v>.</v>
      </c>
      <c r="I1810" s="224">
        <f>IF('Faults data'!S1810=Lists!$F$11,0,1)</f>
        <v>1</v>
      </c>
      <c r="J1810" s="240" t="str">
        <f t="shared" si="228"/>
        <v>.</v>
      </c>
      <c r="K1810" s="241"/>
      <c r="L1810" s="230" t="str">
        <f t="shared" si="229"/>
        <v>.</v>
      </c>
      <c r="M1810" s="231" t="str">
        <f t="shared" si="230"/>
        <v>.</v>
      </c>
      <c r="N1810" s="231" t="str">
        <f t="shared" si="231"/>
        <v>.</v>
      </c>
      <c r="O1810" s="231" t="str">
        <f t="shared" si="232"/>
        <v>.</v>
      </c>
      <c r="P1810" s="232" t="str">
        <f t="shared" si="226"/>
        <v>.</v>
      </c>
      <c r="Q1810" s="233" t="str">
        <f t="shared" si="227"/>
        <v>.</v>
      </c>
      <c r="R1810" s="140"/>
      <c r="S1810" s="140"/>
      <c r="T1810" s="140"/>
      <c r="U1810" s="140"/>
      <c r="V1810" s="140"/>
      <c r="W1810" s="140"/>
      <c r="X1810" s="140"/>
      <c r="Y1810" s="140"/>
      <c r="Z1810" s="140"/>
      <c r="AA1810" s="140"/>
      <c r="AB1810" s="140"/>
      <c r="AC1810" s="140"/>
      <c r="AD1810" s="140"/>
      <c r="AE1810" s="140"/>
      <c r="AF1810" s="140"/>
      <c r="AG1810" s="140"/>
      <c r="AH1810" s="140"/>
      <c r="AI1810" s="140"/>
      <c r="AJ1810" s="140"/>
      <c r="AK1810" s="140"/>
      <c r="AL1810" s="140"/>
      <c r="AM1810" s="140"/>
      <c r="AN1810" s="140"/>
      <c r="AO1810" s="140"/>
      <c r="AP1810" s="140"/>
      <c r="AQ1810" s="140"/>
      <c r="AR1810" s="140"/>
      <c r="AS1810" s="140"/>
      <c r="AT1810" s="140"/>
      <c r="AU1810" s="140"/>
      <c r="AV1810" s="140"/>
      <c r="AW1810" s="140"/>
      <c r="AX1810" s="140"/>
      <c r="AY1810" s="140"/>
      <c r="AZ1810" s="140"/>
      <c r="BA1810" s="140"/>
      <c r="BB1810" s="140"/>
      <c r="BC1810" s="140"/>
      <c r="BD1810" s="140"/>
      <c r="BE1810" s="140"/>
    </row>
    <row r="1811" spans="1:57" outlineLevel="1" x14ac:dyDescent="0.2">
      <c r="A1811" s="234">
        <f>'Faults data'!A1811</f>
        <v>1794</v>
      </c>
      <c r="B1811" s="320">
        <f>'Faults data'!B1811</f>
        <v>0</v>
      </c>
      <c r="C1811" s="223">
        <f>IFERROR(MATCH('Faults data'!F1811,Lists!$C$11:$C$14,0),0)</f>
        <v>0</v>
      </c>
      <c r="D1811" s="216">
        <f>VALUE('Faults data'!I1811)</f>
        <v>0</v>
      </c>
      <c r="E1811" s="224">
        <f t="shared" si="233"/>
        <v>0</v>
      </c>
      <c r="F1811" s="224">
        <f>'Faults data'!M1811</f>
        <v>0</v>
      </c>
      <c r="G1811" s="224" t="str">
        <f>IF('Faults data'!N1811=$G$17,$G$17,".")</f>
        <v>.</v>
      </c>
      <c r="H1811" s="224" t="str">
        <f>IF(ISNUMBER('Faults data'!L1811),'Faults data'!L1811,".")</f>
        <v>.</v>
      </c>
      <c r="I1811" s="224">
        <f>IF('Faults data'!S1811=Lists!$F$11,0,1)</f>
        <v>1</v>
      </c>
      <c r="J1811" s="240" t="str">
        <f t="shared" si="228"/>
        <v>.</v>
      </c>
      <c r="K1811" s="241"/>
      <c r="L1811" s="230" t="str">
        <f t="shared" si="229"/>
        <v>.</v>
      </c>
      <c r="M1811" s="231" t="str">
        <f t="shared" si="230"/>
        <v>.</v>
      </c>
      <c r="N1811" s="231" t="str">
        <f t="shared" si="231"/>
        <v>.</v>
      </c>
      <c r="O1811" s="231" t="str">
        <f t="shared" si="232"/>
        <v>.</v>
      </c>
      <c r="P1811" s="232" t="str">
        <f t="shared" si="226"/>
        <v>.</v>
      </c>
      <c r="Q1811" s="233" t="str">
        <f t="shared" si="227"/>
        <v>.</v>
      </c>
      <c r="R1811" s="140"/>
      <c r="S1811" s="140"/>
      <c r="T1811" s="140"/>
      <c r="U1811" s="140"/>
      <c r="V1811" s="140"/>
      <c r="W1811" s="140"/>
      <c r="X1811" s="140"/>
      <c r="Y1811" s="140"/>
      <c r="Z1811" s="140"/>
      <c r="AA1811" s="140"/>
      <c r="AB1811" s="140"/>
      <c r="AC1811" s="140"/>
      <c r="AD1811" s="140"/>
      <c r="AE1811" s="140"/>
      <c r="AF1811" s="140"/>
      <c r="AG1811" s="140"/>
      <c r="AH1811" s="140"/>
      <c r="AI1811" s="140"/>
      <c r="AJ1811" s="140"/>
      <c r="AK1811" s="140"/>
      <c r="AL1811" s="140"/>
      <c r="AM1811" s="140"/>
      <c r="AN1811" s="140"/>
      <c r="AO1811" s="140"/>
      <c r="AP1811" s="140"/>
      <c r="AQ1811" s="140"/>
      <c r="AR1811" s="140"/>
      <c r="AS1811" s="140"/>
      <c r="AT1811" s="140"/>
      <c r="AU1811" s="140"/>
      <c r="AV1811" s="140"/>
      <c r="AW1811" s="140"/>
      <c r="AX1811" s="140"/>
      <c r="AY1811" s="140"/>
      <c r="AZ1811" s="140"/>
      <c r="BA1811" s="140"/>
      <c r="BB1811" s="140"/>
      <c r="BC1811" s="140"/>
      <c r="BD1811" s="140"/>
      <c r="BE1811" s="140"/>
    </row>
    <row r="1812" spans="1:57" outlineLevel="1" x14ac:dyDescent="0.2">
      <c r="A1812" s="234">
        <f>'Faults data'!A1812</f>
        <v>1795</v>
      </c>
      <c r="B1812" s="320">
        <f>'Faults data'!B1812</f>
        <v>0</v>
      </c>
      <c r="C1812" s="223">
        <f>IFERROR(MATCH('Faults data'!F1812,Lists!$C$11:$C$14,0),0)</f>
        <v>0</v>
      </c>
      <c r="D1812" s="216">
        <f>VALUE('Faults data'!I1812)</f>
        <v>0</v>
      </c>
      <c r="E1812" s="224">
        <f t="shared" si="233"/>
        <v>0</v>
      </c>
      <c r="F1812" s="224">
        <f>'Faults data'!M1812</f>
        <v>0</v>
      </c>
      <c r="G1812" s="224" t="str">
        <f>IF('Faults data'!N1812=$G$17,$G$17,".")</f>
        <v>.</v>
      </c>
      <c r="H1812" s="224" t="str">
        <f>IF(ISNUMBER('Faults data'!L1812),'Faults data'!L1812,".")</f>
        <v>.</v>
      </c>
      <c r="I1812" s="224">
        <f>IF('Faults data'!S1812=Lists!$F$11,0,1)</f>
        <v>1</v>
      </c>
      <c r="J1812" s="240" t="str">
        <f t="shared" si="228"/>
        <v>.</v>
      </c>
      <c r="K1812" s="241"/>
      <c r="L1812" s="230" t="str">
        <f t="shared" si="229"/>
        <v>.</v>
      </c>
      <c r="M1812" s="231" t="str">
        <f t="shared" si="230"/>
        <v>.</v>
      </c>
      <c r="N1812" s="231" t="str">
        <f t="shared" si="231"/>
        <v>.</v>
      </c>
      <c r="O1812" s="231" t="str">
        <f t="shared" si="232"/>
        <v>.</v>
      </c>
      <c r="P1812" s="232" t="str">
        <f t="shared" si="226"/>
        <v>.</v>
      </c>
      <c r="Q1812" s="233" t="str">
        <f t="shared" si="227"/>
        <v>.</v>
      </c>
      <c r="R1812" s="140"/>
      <c r="S1812" s="140"/>
      <c r="T1812" s="140"/>
      <c r="U1812" s="140"/>
      <c r="V1812" s="140"/>
      <c r="W1812" s="140"/>
      <c r="X1812" s="140"/>
      <c r="Y1812" s="140"/>
      <c r="Z1812" s="140"/>
      <c r="AA1812" s="140"/>
      <c r="AB1812" s="140"/>
      <c r="AC1812" s="140"/>
      <c r="AD1812" s="140"/>
      <c r="AE1812" s="140"/>
      <c r="AF1812" s="140"/>
      <c r="AG1812" s="140"/>
      <c r="AH1812" s="140"/>
      <c r="AI1812" s="140"/>
      <c r="AJ1812" s="140"/>
      <c r="AK1812" s="140"/>
      <c r="AL1812" s="140"/>
      <c r="AM1812" s="140"/>
      <c r="AN1812" s="140"/>
      <c r="AO1812" s="140"/>
      <c r="AP1812" s="140"/>
      <c r="AQ1812" s="140"/>
      <c r="AR1812" s="140"/>
      <c r="AS1812" s="140"/>
      <c r="AT1812" s="140"/>
      <c r="AU1812" s="140"/>
      <c r="AV1812" s="140"/>
      <c r="AW1812" s="140"/>
      <c r="AX1812" s="140"/>
      <c r="AY1812" s="140"/>
      <c r="AZ1812" s="140"/>
      <c r="BA1812" s="140"/>
      <c r="BB1812" s="140"/>
      <c r="BC1812" s="140"/>
      <c r="BD1812" s="140"/>
      <c r="BE1812" s="140"/>
    </row>
    <row r="1813" spans="1:57" outlineLevel="1" x14ac:dyDescent="0.2">
      <c r="A1813" s="234">
        <f>'Faults data'!A1813</f>
        <v>1796</v>
      </c>
      <c r="B1813" s="320">
        <f>'Faults data'!B1813</f>
        <v>0</v>
      </c>
      <c r="C1813" s="223">
        <f>IFERROR(MATCH('Faults data'!F1813,Lists!$C$11:$C$14,0),0)</f>
        <v>0</v>
      </c>
      <c r="D1813" s="216">
        <f>VALUE('Faults data'!I1813)</f>
        <v>0</v>
      </c>
      <c r="E1813" s="224">
        <f t="shared" si="233"/>
        <v>0</v>
      </c>
      <c r="F1813" s="224">
        <f>'Faults data'!M1813</f>
        <v>0</v>
      </c>
      <c r="G1813" s="224" t="str">
        <f>IF('Faults data'!N1813=$G$17,$G$17,".")</f>
        <v>.</v>
      </c>
      <c r="H1813" s="224" t="str">
        <f>IF(ISNUMBER('Faults data'!L1813),'Faults data'!L1813,".")</f>
        <v>.</v>
      </c>
      <c r="I1813" s="224">
        <f>IF('Faults data'!S1813=Lists!$F$11,0,1)</f>
        <v>1</v>
      </c>
      <c r="J1813" s="240" t="str">
        <f t="shared" si="228"/>
        <v>.</v>
      </c>
      <c r="K1813" s="241"/>
      <c r="L1813" s="230" t="str">
        <f t="shared" si="229"/>
        <v>.</v>
      </c>
      <c r="M1813" s="231" t="str">
        <f t="shared" si="230"/>
        <v>.</v>
      </c>
      <c r="N1813" s="231" t="str">
        <f t="shared" si="231"/>
        <v>.</v>
      </c>
      <c r="O1813" s="231" t="str">
        <f t="shared" si="232"/>
        <v>.</v>
      </c>
      <c r="P1813" s="232" t="str">
        <f t="shared" ref="P1813:P1876" si="234">IF(L1813&gt;P$9,L1813,".")</f>
        <v>.</v>
      </c>
      <c r="Q1813" s="233" t="str">
        <f t="shared" ref="Q1813:Q1876" si="235">IF(N1813&gt;Q$9,N1813,".")</f>
        <v>.</v>
      </c>
      <c r="R1813" s="140"/>
      <c r="S1813" s="140"/>
      <c r="T1813" s="140"/>
      <c r="U1813" s="140"/>
      <c r="V1813" s="140"/>
      <c r="W1813" s="140"/>
      <c r="X1813" s="140"/>
      <c r="Y1813" s="140"/>
      <c r="Z1813" s="140"/>
      <c r="AA1813" s="140"/>
      <c r="AB1813" s="140"/>
      <c r="AC1813" s="140"/>
      <c r="AD1813" s="140"/>
      <c r="AE1813" s="140"/>
      <c r="AF1813" s="140"/>
      <c r="AG1813" s="140"/>
      <c r="AH1813" s="140"/>
      <c r="AI1813" s="140"/>
      <c r="AJ1813" s="140"/>
      <c r="AK1813" s="140"/>
      <c r="AL1813" s="140"/>
      <c r="AM1813" s="140"/>
      <c r="AN1813" s="140"/>
      <c r="AO1813" s="140"/>
      <c r="AP1813" s="140"/>
      <c r="AQ1813" s="140"/>
      <c r="AR1813" s="140"/>
      <c r="AS1813" s="140"/>
      <c r="AT1813" s="140"/>
      <c r="AU1813" s="140"/>
      <c r="AV1813" s="140"/>
      <c r="AW1813" s="140"/>
      <c r="AX1813" s="140"/>
      <c r="AY1813" s="140"/>
      <c r="AZ1813" s="140"/>
      <c r="BA1813" s="140"/>
      <c r="BB1813" s="140"/>
      <c r="BC1813" s="140"/>
      <c r="BD1813" s="140"/>
      <c r="BE1813" s="140"/>
    </row>
    <row r="1814" spans="1:57" outlineLevel="1" x14ac:dyDescent="0.2">
      <c r="A1814" s="234">
        <f>'Faults data'!A1814</f>
        <v>1797</v>
      </c>
      <c r="B1814" s="320">
        <f>'Faults data'!B1814</f>
        <v>0</v>
      </c>
      <c r="C1814" s="223">
        <f>IFERROR(MATCH('Faults data'!F1814,Lists!$C$11:$C$14,0),0)</f>
        <v>0</v>
      </c>
      <c r="D1814" s="216">
        <f>VALUE('Faults data'!I1814)</f>
        <v>0</v>
      </c>
      <c r="E1814" s="224">
        <f t="shared" si="233"/>
        <v>0</v>
      </c>
      <c r="F1814" s="224">
        <f>'Faults data'!M1814</f>
        <v>0</v>
      </c>
      <c r="G1814" s="224" t="str">
        <f>IF('Faults data'!N1814=$G$17,$G$17,".")</f>
        <v>.</v>
      </c>
      <c r="H1814" s="224" t="str">
        <f>IF(ISNUMBER('Faults data'!L1814),'Faults data'!L1814,".")</f>
        <v>.</v>
      </c>
      <c r="I1814" s="224">
        <f>IF('Faults data'!S1814=Lists!$F$11,0,1)</f>
        <v>1</v>
      </c>
      <c r="J1814" s="240" t="str">
        <f t="shared" si="228"/>
        <v>.</v>
      </c>
      <c r="K1814" s="241"/>
      <c r="L1814" s="230" t="str">
        <f t="shared" si="229"/>
        <v>.</v>
      </c>
      <c r="M1814" s="231" t="str">
        <f t="shared" si="230"/>
        <v>.</v>
      </c>
      <c r="N1814" s="231" t="str">
        <f t="shared" si="231"/>
        <v>.</v>
      </c>
      <c r="O1814" s="231" t="str">
        <f t="shared" si="232"/>
        <v>.</v>
      </c>
      <c r="P1814" s="232" t="str">
        <f t="shared" si="234"/>
        <v>.</v>
      </c>
      <c r="Q1814" s="233" t="str">
        <f t="shared" si="235"/>
        <v>.</v>
      </c>
      <c r="R1814" s="140"/>
      <c r="S1814" s="140"/>
      <c r="T1814" s="140"/>
      <c r="U1814" s="140"/>
      <c r="V1814" s="140"/>
      <c r="W1814" s="140"/>
      <c r="X1814" s="140"/>
      <c r="Y1814" s="140"/>
      <c r="Z1814" s="140"/>
      <c r="AA1814" s="140"/>
      <c r="AB1814" s="140"/>
      <c r="AC1814" s="140"/>
      <c r="AD1814" s="140"/>
      <c r="AE1814" s="140"/>
      <c r="AF1814" s="140"/>
      <c r="AG1814" s="140"/>
      <c r="AH1814" s="140"/>
      <c r="AI1814" s="140"/>
      <c r="AJ1814" s="140"/>
      <c r="AK1814" s="140"/>
      <c r="AL1814" s="140"/>
      <c r="AM1814" s="140"/>
      <c r="AN1814" s="140"/>
      <c r="AO1814" s="140"/>
      <c r="AP1814" s="140"/>
      <c r="AQ1814" s="140"/>
      <c r="AR1814" s="140"/>
      <c r="AS1814" s="140"/>
      <c r="AT1814" s="140"/>
      <c r="AU1814" s="140"/>
      <c r="AV1814" s="140"/>
      <c r="AW1814" s="140"/>
      <c r="AX1814" s="140"/>
      <c r="AY1814" s="140"/>
      <c r="AZ1814" s="140"/>
      <c r="BA1814" s="140"/>
      <c r="BB1814" s="140"/>
      <c r="BC1814" s="140"/>
      <c r="BD1814" s="140"/>
      <c r="BE1814" s="140"/>
    </row>
    <row r="1815" spans="1:57" outlineLevel="1" x14ac:dyDescent="0.2">
      <c r="A1815" s="234">
        <f>'Faults data'!A1815</f>
        <v>1798</v>
      </c>
      <c r="B1815" s="320">
        <f>'Faults data'!B1815</f>
        <v>0</v>
      </c>
      <c r="C1815" s="223">
        <f>IFERROR(MATCH('Faults data'!F1815,Lists!$C$11:$C$14,0),0)</f>
        <v>0</v>
      </c>
      <c r="D1815" s="216">
        <f>VALUE('Faults data'!I1815)</f>
        <v>0</v>
      </c>
      <c r="E1815" s="224">
        <f t="shared" si="233"/>
        <v>0</v>
      </c>
      <c r="F1815" s="224">
        <f>'Faults data'!M1815</f>
        <v>0</v>
      </c>
      <c r="G1815" s="224" t="str">
        <f>IF('Faults data'!N1815=$G$17,$G$17,".")</f>
        <v>.</v>
      </c>
      <c r="H1815" s="224" t="str">
        <f>IF(ISNUMBER('Faults data'!L1815),'Faults data'!L1815,".")</f>
        <v>.</v>
      </c>
      <c r="I1815" s="224">
        <f>IF('Faults data'!S1815=Lists!$F$11,0,1)</f>
        <v>1</v>
      </c>
      <c r="J1815" s="240" t="str">
        <f t="shared" si="228"/>
        <v>.</v>
      </c>
      <c r="K1815" s="241"/>
      <c r="L1815" s="230" t="str">
        <f t="shared" si="229"/>
        <v>.</v>
      </c>
      <c r="M1815" s="231" t="str">
        <f t="shared" si="230"/>
        <v>.</v>
      </c>
      <c r="N1815" s="231" t="str">
        <f t="shared" si="231"/>
        <v>.</v>
      </c>
      <c r="O1815" s="231" t="str">
        <f t="shared" si="232"/>
        <v>.</v>
      </c>
      <c r="P1815" s="232" t="str">
        <f t="shared" si="234"/>
        <v>.</v>
      </c>
      <c r="Q1815" s="233" t="str">
        <f t="shared" si="235"/>
        <v>.</v>
      </c>
      <c r="R1815" s="140"/>
      <c r="S1815" s="140"/>
      <c r="T1815" s="140"/>
      <c r="U1815" s="140"/>
      <c r="V1815" s="140"/>
      <c r="W1815" s="140"/>
      <c r="X1815" s="140"/>
      <c r="Y1815" s="140"/>
      <c r="Z1815" s="140"/>
      <c r="AA1815" s="140"/>
      <c r="AB1815" s="140"/>
      <c r="AC1815" s="140"/>
      <c r="AD1815" s="140"/>
      <c r="AE1815" s="140"/>
      <c r="AF1815" s="140"/>
      <c r="AG1815" s="140"/>
      <c r="AH1815" s="140"/>
      <c r="AI1815" s="140"/>
      <c r="AJ1815" s="140"/>
      <c r="AK1815" s="140"/>
      <c r="AL1815" s="140"/>
      <c r="AM1815" s="140"/>
      <c r="AN1815" s="140"/>
      <c r="AO1815" s="140"/>
      <c r="AP1815" s="140"/>
      <c r="AQ1815" s="140"/>
      <c r="AR1815" s="140"/>
      <c r="AS1815" s="140"/>
      <c r="AT1815" s="140"/>
      <c r="AU1815" s="140"/>
      <c r="AV1815" s="140"/>
      <c r="AW1815" s="140"/>
      <c r="AX1815" s="140"/>
      <c r="AY1815" s="140"/>
      <c r="AZ1815" s="140"/>
      <c r="BA1815" s="140"/>
      <c r="BB1815" s="140"/>
      <c r="BC1815" s="140"/>
      <c r="BD1815" s="140"/>
      <c r="BE1815" s="140"/>
    </row>
    <row r="1816" spans="1:57" outlineLevel="1" x14ac:dyDescent="0.2">
      <c r="A1816" s="234">
        <f>'Faults data'!A1816</f>
        <v>1799</v>
      </c>
      <c r="B1816" s="320">
        <f>'Faults data'!B1816</f>
        <v>0</v>
      </c>
      <c r="C1816" s="223">
        <f>IFERROR(MATCH('Faults data'!F1816,Lists!$C$11:$C$14,0),0)</f>
        <v>0</v>
      </c>
      <c r="D1816" s="216">
        <f>VALUE('Faults data'!I1816)</f>
        <v>0</v>
      </c>
      <c r="E1816" s="224">
        <f t="shared" si="233"/>
        <v>0</v>
      </c>
      <c r="F1816" s="224">
        <f>'Faults data'!M1816</f>
        <v>0</v>
      </c>
      <c r="G1816" s="224" t="str">
        <f>IF('Faults data'!N1816=$G$17,$G$17,".")</f>
        <v>.</v>
      </c>
      <c r="H1816" s="224" t="str">
        <f>IF(ISNUMBER('Faults data'!L1816),'Faults data'!L1816,".")</f>
        <v>.</v>
      </c>
      <c r="I1816" s="224">
        <f>IF('Faults data'!S1816=Lists!$F$11,0,1)</f>
        <v>1</v>
      </c>
      <c r="J1816" s="240" t="str">
        <f t="shared" si="228"/>
        <v>.</v>
      </c>
      <c r="K1816" s="241"/>
      <c r="L1816" s="230" t="str">
        <f t="shared" si="229"/>
        <v>.</v>
      </c>
      <c r="M1816" s="231" t="str">
        <f t="shared" si="230"/>
        <v>.</v>
      </c>
      <c r="N1816" s="231" t="str">
        <f t="shared" si="231"/>
        <v>.</v>
      </c>
      <c r="O1816" s="231" t="str">
        <f t="shared" si="232"/>
        <v>.</v>
      </c>
      <c r="P1816" s="232" t="str">
        <f t="shared" si="234"/>
        <v>.</v>
      </c>
      <c r="Q1816" s="233" t="str">
        <f t="shared" si="235"/>
        <v>.</v>
      </c>
      <c r="R1816" s="140"/>
      <c r="S1816" s="140"/>
      <c r="T1816" s="140"/>
      <c r="U1816" s="140"/>
      <c r="V1816" s="140"/>
      <c r="W1816" s="140"/>
      <c r="X1816" s="140"/>
      <c r="Y1816" s="140"/>
      <c r="Z1816" s="140"/>
      <c r="AA1816" s="140"/>
      <c r="AB1816" s="140"/>
      <c r="AC1816" s="140"/>
      <c r="AD1816" s="140"/>
      <c r="AE1816" s="140"/>
      <c r="AF1816" s="140"/>
      <c r="AG1816" s="140"/>
      <c r="AH1816" s="140"/>
      <c r="AI1816" s="140"/>
      <c r="AJ1816" s="140"/>
      <c r="AK1816" s="140"/>
      <c r="AL1816" s="140"/>
      <c r="AM1816" s="140"/>
      <c r="AN1816" s="140"/>
      <c r="AO1816" s="140"/>
      <c r="AP1816" s="140"/>
      <c r="AQ1816" s="140"/>
      <c r="AR1816" s="140"/>
      <c r="AS1816" s="140"/>
      <c r="AT1816" s="140"/>
      <c r="AU1816" s="140"/>
      <c r="AV1816" s="140"/>
      <c r="AW1816" s="140"/>
      <c r="AX1816" s="140"/>
      <c r="AY1816" s="140"/>
      <c r="AZ1816" s="140"/>
      <c r="BA1816" s="140"/>
      <c r="BB1816" s="140"/>
      <c r="BC1816" s="140"/>
      <c r="BD1816" s="140"/>
      <c r="BE1816" s="140"/>
    </row>
    <row r="1817" spans="1:57" outlineLevel="1" x14ac:dyDescent="0.2">
      <c r="A1817" s="234">
        <f>'Faults data'!A1817</f>
        <v>1800</v>
      </c>
      <c r="B1817" s="320">
        <f>'Faults data'!B1817</f>
        <v>0</v>
      </c>
      <c r="C1817" s="223">
        <f>IFERROR(MATCH('Faults data'!F1817,Lists!$C$11:$C$14,0),0)</f>
        <v>0</v>
      </c>
      <c r="D1817" s="216">
        <f>VALUE('Faults data'!I1817)</f>
        <v>0</v>
      </c>
      <c r="E1817" s="224">
        <f t="shared" si="233"/>
        <v>0</v>
      </c>
      <c r="F1817" s="224">
        <f>'Faults data'!M1817</f>
        <v>0</v>
      </c>
      <c r="G1817" s="224" t="str">
        <f>IF('Faults data'!N1817=$G$17,$G$17,".")</f>
        <v>.</v>
      </c>
      <c r="H1817" s="224" t="str">
        <f>IF(ISNUMBER('Faults data'!L1817),'Faults data'!L1817,".")</f>
        <v>.</v>
      </c>
      <c r="I1817" s="224">
        <f>IF('Faults data'!S1817=Lists!$F$11,0,1)</f>
        <v>1</v>
      </c>
      <c r="J1817" s="240" t="str">
        <f t="shared" si="228"/>
        <v>.</v>
      </c>
      <c r="K1817" s="241"/>
      <c r="L1817" s="230" t="str">
        <f t="shared" si="229"/>
        <v>.</v>
      </c>
      <c r="M1817" s="231" t="str">
        <f t="shared" si="230"/>
        <v>.</v>
      </c>
      <c r="N1817" s="231" t="str">
        <f t="shared" si="231"/>
        <v>.</v>
      </c>
      <c r="O1817" s="231" t="str">
        <f t="shared" si="232"/>
        <v>.</v>
      </c>
      <c r="P1817" s="232" t="str">
        <f t="shared" si="234"/>
        <v>.</v>
      </c>
      <c r="Q1817" s="233" t="str">
        <f t="shared" si="235"/>
        <v>.</v>
      </c>
      <c r="R1817" s="140"/>
      <c r="S1817" s="140"/>
      <c r="T1817" s="140"/>
      <c r="U1817" s="140"/>
      <c r="V1817" s="140"/>
      <c r="W1817" s="140"/>
      <c r="X1817" s="140"/>
      <c r="Y1817" s="140"/>
      <c r="Z1817" s="140"/>
      <c r="AA1817" s="140"/>
      <c r="AB1817" s="140"/>
      <c r="AC1817" s="140"/>
      <c r="AD1817" s="140"/>
      <c r="AE1817" s="140"/>
      <c r="AF1817" s="140"/>
      <c r="AG1817" s="140"/>
      <c r="AH1817" s="140"/>
      <c r="AI1817" s="140"/>
      <c r="AJ1817" s="140"/>
      <c r="AK1817" s="140"/>
      <c r="AL1817" s="140"/>
      <c r="AM1817" s="140"/>
      <c r="AN1817" s="140"/>
      <c r="AO1817" s="140"/>
      <c r="AP1817" s="140"/>
      <c r="AQ1817" s="140"/>
      <c r="AR1817" s="140"/>
      <c r="AS1817" s="140"/>
      <c r="AT1817" s="140"/>
      <c r="AU1817" s="140"/>
      <c r="AV1817" s="140"/>
      <c r="AW1817" s="140"/>
      <c r="AX1817" s="140"/>
      <c r="AY1817" s="140"/>
      <c r="AZ1817" s="140"/>
      <c r="BA1817" s="140"/>
      <c r="BB1817" s="140"/>
      <c r="BC1817" s="140"/>
      <c r="BD1817" s="140"/>
      <c r="BE1817" s="140"/>
    </row>
    <row r="1818" spans="1:57" outlineLevel="1" x14ac:dyDescent="0.2">
      <c r="A1818" s="234">
        <f>'Faults data'!A1818</f>
        <v>1801</v>
      </c>
      <c r="B1818" s="320">
        <f>'Faults data'!B1818</f>
        <v>0</v>
      </c>
      <c r="C1818" s="223">
        <f>IFERROR(MATCH('Faults data'!F1818,Lists!$C$11:$C$14,0),0)</f>
        <v>0</v>
      </c>
      <c r="D1818" s="216">
        <f>VALUE('Faults data'!I1818)</f>
        <v>0</v>
      </c>
      <c r="E1818" s="224">
        <f t="shared" si="233"/>
        <v>0</v>
      </c>
      <c r="F1818" s="224">
        <f>'Faults data'!M1818</f>
        <v>0</v>
      </c>
      <c r="G1818" s="224" t="str">
        <f>IF('Faults data'!N1818=$G$17,$G$17,".")</f>
        <v>.</v>
      </c>
      <c r="H1818" s="224" t="str">
        <f>IF(ISNUMBER('Faults data'!L1818),'Faults data'!L1818,".")</f>
        <v>.</v>
      </c>
      <c r="I1818" s="224">
        <f>IF('Faults data'!S1818=Lists!$F$11,0,1)</f>
        <v>1</v>
      </c>
      <c r="J1818" s="240" t="str">
        <f t="shared" si="228"/>
        <v>.</v>
      </c>
      <c r="K1818" s="241"/>
      <c r="L1818" s="230" t="str">
        <f t="shared" si="229"/>
        <v>.</v>
      </c>
      <c r="M1818" s="231" t="str">
        <f t="shared" si="230"/>
        <v>.</v>
      </c>
      <c r="N1818" s="231" t="str">
        <f t="shared" si="231"/>
        <v>.</v>
      </c>
      <c r="O1818" s="231" t="str">
        <f t="shared" si="232"/>
        <v>.</v>
      </c>
      <c r="P1818" s="232" t="str">
        <f t="shared" si="234"/>
        <v>.</v>
      </c>
      <c r="Q1818" s="233" t="str">
        <f t="shared" si="235"/>
        <v>.</v>
      </c>
      <c r="R1818" s="140"/>
      <c r="S1818" s="140"/>
      <c r="T1818" s="140"/>
      <c r="U1818" s="140"/>
      <c r="V1818" s="140"/>
      <c r="W1818" s="140"/>
      <c r="X1818" s="140"/>
      <c r="Y1818" s="140"/>
      <c r="Z1818" s="140"/>
      <c r="AA1818" s="140"/>
      <c r="AB1818" s="140"/>
      <c r="AC1818" s="140"/>
      <c r="AD1818" s="140"/>
      <c r="AE1818" s="140"/>
      <c r="AF1818" s="140"/>
      <c r="AG1818" s="140"/>
      <c r="AH1818" s="140"/>
      <c r="AI1818" s="140"/>
      <c r="AJ1818" s="140"/>
      <c r="AK1818" s="140"/>
      <c r="AL1818" s="140"/>
      <c r="AM1818" s="140"/>
      <c r="AN1818" s="140"/>
      <c r="AO1818" s="140"/>
      <c r="AP1818" s="140"/>
      <c r="AQ1818" s="140"/>
      <c r="AR1818" s="140"/>
      <c r="AS1818" s="140"/>
      <c r="AT1818" s="140"/>
      <c r="AU1818" s="140"/>
      <c r="AV1818" s="140"/>
      <c r="AW1818" s="140"/>
      <c r="AX1818" s="140"/>
      <c r="AY1818" s="140"/>
      <c r="AZ1818" s="140"/>
      <c r="BA1818" s="140"/>
      <c r="BB1818" s="140"/>
      <c r="BC1818" s="140"/>
      <c r="BD1818" s="140"/>
      <c r="BE1818" s="140"/>
    </row>
    <row r="1819" spans="1:57" outlineLevel="1" x14ac:dyDescent="0.2">
      <c r="A1819" s="234">
        <f>'Faults data'!A1819</f>
        <v>1802</v>
      </c>
      <c r="B1819" s="320">
        <f>'Faults data'!B1819</f>
        <v>0</v>
      </c>
      <c r="C1819" s="223">
        <f>IFERROR(MATCH('Faults data'!F1819,Lists!$C$11:$C$14,0),0)</f>
        <v>0</v>
      </c>
      <c r="D1819" s="216">
        <f>VALUE('Faults data'!I1819)</f>
        <v>0</v>
      </c>
      <c r="E1819" s="224">
        <f t="shared" si="233"/>
        <v>0</v>
      </c>
      <c r="F1819" s="224">
        <f>'Faults data'!M1819</f>
        <v>0</v>
      </c>
      <c r="G1819" s="224" t="str">
        <f>IF('Faults data'!N1819=$G$17,$G$17,".")</f>
        <v>.</v>
      </c>
      <c r="H1819" s="224" t="str">
        <f>IF(ISNUMBER('Faults data'!L1819),'Faults data'!L1819,".")</f>
        <v>.</v>
      </c>
      <c r="I1819" s="224">
        <f>IF('Faults data'!S1819=Lists!$F$11,0,1)</f>
        <v>1</v>
      </c>
      <c r="J1819" s="240" t="str">
        <f t="shared" si="228"/>
        <v>.</v>
      </c>
      <c r="K1819" s="241"/>
      <c r="L1819" s="230" t="str">
        <f t="shared" si="229"/>
        <v>.</v>
      </c>
      <c r="M1819" s="231" t="str">
        <f t="shared" si="230"/>
        <v>.</v>
      </c>
      <c r="N1819" s="231" t="str">
        <f t="shared" si="231"/>
        <v>.</v>
      </c>
      <c r="O1819" s="231" t="str">
        <f t="shared" si="232"/>
        <v>.</v>
      </c>
      <c r="P1819" s="232" t="str">
        <f t="shared" si="234"/>
        <v>.</v>
      </c>
      <c r="Q1819" s="233" t="str">
        <f t="shared" si="235"/>
        <v>.</v>
      </c>
      <c r="R1819" s="140"/>
      <c r="S1819" s="140"/>
      <c r="T1819" s="140"/>
      <c r="U1819" s="140"/>
      <c r="V1819" s="140"/>
      <c r="W1819" s="140"/>
      <c r="X1819" s="140"/>
      <c r="Y1819" s="140"/>
      <c r="Z1819" s="140"/>
      <c r="AA1819" s="140"/>
      <c r="AB1819" s="140"/>
      <c r="AC1819" s="140"/>
      <c r="AD1819" s="140"/>
      <c r="AE1819" s="140"/>
      <c r="AF1819" s="140"/>
      <c r="AG1819" s="140"/>
      <c r="AH1819" s="140"/>
      <c r="AI1819" s="140"/>
      <c r="AJ1819" s="140"/>
      <c r="AK1819" s="140"/>
      <c r="AL1819" s="140"/>
      <c r="AM1819" s="140"/>
      <c r="AN1819" s="140"/>
      <c r="AO1819" s="140"/>
      <c r="AP1819" s="140"/>
      <c r="AQ1819" s="140"/>
      <c r="AR1819" s="140"/>
      <c r="AS1819" s="140"/>
      <c r="AT1819" s="140"/>
      <c r="AU1819" s="140"/>
      <c r="AV1819" s="140"/>
      <c r="AW1819" s="140"/>
      <c r="AX1819" s="140"/>
      <c r="AY1819" s="140"/>
      <c r="AZ1819" s="140"/>
      <c r="BA1819" s="140"/>
      <c r="BB1819" s="140"/>
      <c r="BC1819" s="140"/>
      <c r="BD1819" s="140"/>
      <c r="BE1819" s="140"/>
    </row>
    <row r="1820" spans="1:57" outlineLevel="1" x14ac:dyDescent="0.2">
      <c r="A1820" s="234">
        <f>'Faults data'!A1820</f>
        <v>1803</v>
      </c>
      <c r="B1820" s="320">
        <f>'Faults data'!B1820</f>
        <v>0</v>
      </c>
      <c r="C1820" s="223">
        <f>IFERROR(MATCH('Faults data'!F1820,Lists!$C$11:$C$14,0),0)</f>
        <v>0</v>
      </c>
      <c r="D1820" s="216">
        <f>VALUE('Faults data'!I1820)</f>
        <v>0</v>
      </c>
      <c r="E1820" s="224">
        <f t="shared" si="233"/>
        <v>0</v>
      </c>
      <c r="F1820" s="224">
        <f>'Faults data'!M1820</f>
        <v>0</v>
      </c>
      <c r="G1820" s="224" t="str">
        <f>IF('Faults data'!N1820=$G$17,$G$17,".")</f>
        <v>.</v>
      </c>
      <c r="H1820" s="224" t="str">
        <f>IF(ISNUMBER('Faults data'!L1820),'Faults data'!L1820,".")</f>
        <v>.</v>
      </c>
      <c r="I1820" s="224">
        <f>IF('Faults data'!S1820=Lists!$F$11,0,1)</f>
        <v>1</v>
      </c>
      <c r="J1820" s="240" t="str">
        <f t="shared" si="228"/>
        <v>.</v>
      </c>
      <c r="K1820" s="241"/>
      <c r="L1820" s="230" t="str">
        <f t="shared" si="229"/>
        <v>.</v>
      </c>
      <c r="M1820" s="231" t="str">
        <f t="shared" si="230"/>
        <v>.</v>
      </c>
      <c r="N1820" s="231" t="str">
        <f t="shared" si="231"/>
        <v>.</v>
      </c>
      <c r="O1820" s="231" t="str">
        <f t="shared" si="232"/>
        <v>.</v>
      </c>
      <c r="P1820" s="232" t="str">
        <f t="shared" si="234"/>
        <v>.</v>
      </c>
      <c r="Q1820" s="233" t="str">
        <f t="shared" si="235"/>
        <v>.</v>
      </c>
      <c r="R1820" s="140"/>
      <c r="S1820" s="140"/>
      <c r="T1820" s="140"/>
      <c r="U1820" s="140"/>
      <c r="V1820" s="140"/>
      <c r="W1820" s="140"/>
      <c r="X1820" s="140"/>
      <c r="Y1820" s="140"/>
      <c r="Z1820" s="140"/>
      <c r="AA1820" s="140"/>
      <c r="AB1820" s="140"/>
      <c r="AC1820" s="140"/>
      <c r="AD1820" s="140"/>
      <c r="AE1820" s="140"/>
      <c r="AF1820" s="140"/>
      <c r="AG1820" s="140"/>
      <c r="AH1820" s="140"/>
      <c r="AI1820" s="140"/>
      <c r="AJ1820" s="140"/>
      <c r="AK1820" s="140"/>
      <c r="AL1820" s="140"/>
      <c r="AM1820" s="140"/>
      <c r="AN1820" s="140"/>
      <c r="AO1820" s="140"/>
      <c r="AP1820" s="140"/>
      <c r="AQ1820" s="140"/>
      <c r="AR1820" s="140"/>
      <c r="AS1820" s="140"/>
      <c r="AT1820" s="140"/>
      <c r="AU1820" s="140"/>
      <c r="AV1820" s="140"/>
      <c r="AW1820" s="140"/>
      <c r="AX1820" s="140"/>
      <c r="AY1820" s="140"/>
      <c r="AZ1820" s="140"/>
      <c r="BA1820" s="140"/>
      <c r="BB1820" s="140"/>
      <c r="BC1820" s="140"/>
      <c r="BD1820" s="140"/>
      <c r="BE1820" s="140"/>
    </row>
    <row r="1821" spans="1:57" outlineLevel="1" x14ac:dyDescent="0.2">
      <c r="A1821" s="234">
        <f>'Faults data'!A1821</f>
        <v>1804</v>
      </c>
      <c r="B1821" s="320">
        <f>'Faults data'!B1821</f>
        <v>0</v>
      </c>
      <c r="C1821" s="223">
        <f>IFERROR(MATCH('Faults data'!F1821,Lists!$C$11:$C$14,0),0)</f>
        <v>0</v>
      </c>
      <c r="D1821" s="216">
        <f>VALUE('Faults data'!I1821)</f>
        <v>0</v>
      </c>
      <c r="E1821" s="224">
        <f t="shared" si="233"/>
        <v>0</v>
      </c>
      <c r="F1821" s="224">
        <f>'Faults data'!M1821</f>
        <v>0</v>
      </c>
      <c r="G1821" s="224" t="str">
        <f>IF('Faults data'!N1821=$G$17,$G$17,".")</f>
        <v>.</v>
      </c>
      <c r="H1821" s="224" t="str">
        <f>IF(ISNUMBER('Faults data'!L1821),'Faults data'!L1821,".")</f>
        <v>.</v>
      </c>
      <c r="I1821" s="224">
        <f>IF('Faults data'!S1821=Lists!$F$11,0,1)</f>
        <v>1</v>
      </c>
      <c r="J1821" s="240" t="str">
        <f t="shared" si="228"/>
        <v>.</v>
      </c>
      <c r="K1821" s="241"/>
      <c r="L1821" s="230" t="str">
        <f t="shared" si="229"/>
        <v>.</v>
      </c>
      <c r="M1821" s="231" t="str">
        <f t="shared" si="230"/>
        <v>.</v>
      </c>
      <c r="N1821" s="231" t="str">
        <f t="shared" si="231"/>
        <v>.</v>
      </c>
      <c r="O1821" s="231" t="str">
        <f t="shared" si="232"/>
        <v>.</v>
      </c>
      <c r="P1821" s="232" t="str">
        <f t="shared" si="234"/>
        <v>.</v>
      </c>
      <c r="Q1821" s="233" t="str">
        <f t="shared" si="235"/>
        <v>.</v>
      </c>
      <c r="R1821" s="140"/>
      <c r="S1821" s="140"/>
      <c r="T1821" s="140"/>
      <c r="U1821" s="140"/>
      <c r="V1821" s="140"/>
      <c r="W1821" s="140"/>
      <c r="X1821" s="140"/>
      <c r="Y1821" s="140"/>
      <c r="Z1821" s="140"/>
      <c r="AA1821" s="140"/>
      <c r="AB1821" s="140"/>
      <c r="AC1821" s="140"/>
      <c r="AD1821" s="140"/>
      <c r="AE1821" s="140"/>
      <c r="AF1821" s="140"/>
      <c r="AG1821" s="140"/>
      <c r="AH1821" s="140"/>
      <c r="AI1821" s="140"/>
      <c r="AJ1821" s="140"/>
      <c r="AK1821" s="140"/>
      <c r="AL1821" s="140"/>
      <c r="AM1821" s="140"/>
      <c r="AN1821" s="140"/>
      <c r="AO1821" s="140"/>
      <c r="AP1821" s="140"/>
      <c r="AQ1821" s="140"/>
      <c r="AR1821" s="140"/>
      <c r="AS1821" s="140"/>
      <c r="AT1821" s="140"/>
      <c r="AU1821" s="140"/>
      <c r="AV1821" s="140"/>
      <c r="AW1821" s="140"/>
      <c r="AX1821" s="140"/>
      <c r="AY1821" s="140"/>
      <c r="AZ1821" s="140"/>
      <c r="BA1821" s="140"/>
      <c r="BB1821" s="140"/>
      <c r="BC1821" s="140"/>
      <c r="BD1821" s="140"/>
      <c r="BE1821" s="140"/>
    </row>
    <row r="1822" spans="1:57" outlineLevel="1" x14ac:dyDescent="0.2">
      <c r="A1822" s="234">
        <f>'Faults data'!A1822</f>
        <v>1805</v>
      </c>
      <c r="B1822" s="320">
        <f>'Faults data'!B1822</f>
        <v>0</v>
      </c>
      <c r="C1822" s="223">
        <f>IFERROR(MATCH('Faults data'!F1822,Lists!$C$11:$C$14,0),0)</f>
        <v>0</v>
      </c>
      <c r="D1822" s="216">
        <f>VALUE('Faults data'!I1822)</f>
        <v>0</v>
      </c>
      <c r="E1822" s="224">
        <f t="shared" si="233"/>
        <v>0</v>
      </c>
      <c r="F1822" s="224">
        <f>'Faults data'!M1822</f>
        <v>0</v>
      </c>
      <c r="G1822" s="224" t="str">
        <f>IF('Faults data'!N1822=$G$17,$G$17,".")</f>
        <v>.</v>
      </c>
      <c r="H1822" s="224" t="str">
        <f>IF(ISNUMBER('Faults data'!L1822),'Faults data'!L1822,".")</f>
        <v>.</v>
      </c>
      <c r="I1822" s="224">
        <f>IF('Faults data'!S1822=Lists!$F$11,0,1)</f>
        <v>1</v>
      </c>
      <c r="J1822" s="240" t="str">
        <f t="shared" si="228"/>
        <v>.</v>
      </c>
      <c r="K1822" s="241"/>
      <c r="L1822" s="230" t="str">
        <f t="shared" si="229"/>
        <v>.</v>
      </c>
      <c r="M1822" s="231" t="str">
        <f t="shared" si="230"/>
        <v>.</v>
      </c>
      <c r="N1822" s="231" t="str">
        <f t="shared" si="231"/>
        <v>.</v>
      </c>
      <c r="O1822" s="231" t="str">
        <f t="shared" si="232"/>
        <v>.</v>
      </c>
      <c r="P1822" s="232" t="str">
        <f t="shared" si="234"/>
        <v>.</v>
      </c>
      <c r="Q1822" s="233" t="str">
        <f t="shared" si="235"/>
        <v>.</v>
      </c>
      <c r="R1822" s="140"/>
      <c r="S1822" s="140"/>
      <c r="T1822" s="140"/>
      <c r="U1822" s="140"/>
      <c r="V1822" s="140"/>
      <c r="W1822" s="140"/>
      <c r="X1822" s="140"/>
      <c r="Y1822" s="140"/>
      <c r="Z1822" s="140"/>
      <c r="AA1822" s="140"/>
      <c r="AB1822" s="140"/>
      <c r="AC1822" s="140"/>
      <c r="AD1822" s="140"/>
      <c r="AE1822" s="140"/>
      <c r="AF1822" s="140"/>
      <c r="AG1822" s="140"/>
      <c r="AH1822" s="140"/>
      <c r="AI1822" s="140"/>
      <c r="AJ1822" s="140"/>
      <c r="AK1822" s="140"/>
      <c r="AL1822" s="140"/>
      <c r="AM1822" s="140"/>
      <c r="AN1822" s="140"/>
      <c r="AO1822" s="140"/>
      <c r="AP1822" s="140"/>
      <c r="AQ1822" s="140"/>
      <c r="AR1822" s="140"/>
      <c r="AS1822" s="140"/>
      <c r="AT1822" s="140"/>
      <c r="AU1822" s="140"/>
      <c r="AV1822" s="140"/>
      <c r="AW1822" s="140"/>
      <c r="AX1822" s="140"/>
      <c r="AY1822" s="140"/>
      <c r="AZ1822" s="140"/>
      <c r="BA1822" s="140"/>
      <c r="BB1822" s="140"/>
      <c r="BC1822" s="140"/>
      <c r="BD1822" s="140"/>
      <c r="BE1822" s="140"/>
    </row>
    <row r="1823" spans="1:57" outlineLevel="1" x14ac:dyDescent="0.2">
      <c r="A1823" s="234">
        <f>'Faults data'!A1823</f>
        <v>1806</v>
      </c>
      <c r="B1823" s="320">
        <f>'Faults data'!B1823</f>
        <v>0</v>
      </c>
      <c r="C1823" s="223">
        <f>IFERROR(MATCH('Faults data'!F1823,Lists!$C$11:$C$14,0),0)</f>
        <v>0</v>
      </c>
      <c r="D1823" s="216">
        <f>VALUE('Faults data'!I1823)</f>
        <v>0</v>
      </c>
      <c r="E1823" s="224">
        <f t="shared" si="233"/>
        <v>0</v>
      </c>
      <c r="F1823" s="224">
        <f>'Faults data'!M1823</f>
        <v>0</v>
      </c>
      <c r="G1823" s="224" t="str">
        <f>IF('Faults data'!N1823=$G$17,$G$17,".")</f>
        <v>.</v>
      </c>
      <c r="H1823" s="224" t="str">
        <f>IF(ISNUMBER('Faults data'!L1823),'Faults data'!L1823,".")</f>
        <v>.</v>
      </c>
      <c r="I1823" s="224">
        <f>IF('Faults data'!S1823=Lists!$F$11,0,1)</f>
        <v>1</v>
      </c>
      <c r="J1823" s="240" t="str">
        <f t="shared" si="228"/>
        <v>.</v>
      </c>
      <c r="K1823" s="241"/>
      <c r="L1823" s="230" t="str">
        <f t="shared" si="229"/>
        <v>.</v>
      </c>
      <c r="M1823" s="231" t="str">
        <f t="shared" si="230"/>
        <v>.</v>
      </c>
      <c r="N1823" s="231" t="str">
        <f t="shared" si="231"/>
        <v>.</v>
      </c>
      <c r="O1823" s="231" t="str">
        <f t="shared" si="232"/>
        <v>.</v>
      </c>
      <c r="P1823" s="232" t="str">
        <f t="shared" si="234"/>
        <v>.</v>
      </c>
      <c r="Q1823" s="233" t="str">
        <f t="shared" si="235"/>
        <v>.</v>
      </c>
      <c r="R1823" s="140"/>
      <c r="S1823" s="140"/>
      <c r="T1823" s="140"/>
      <c r="U1823" s="140"/>
      <c r="V1823" s="140"/>
      <c r="W1823" s="140"/>
      <c r="X1823" s="140"/>
      <c r="Y1823" s="140"/>
      <c r="Z1823" s="140"/>
      <c r="AA1823" s="140"/>
      <c r="AB1823" s="140"/>
      <c r="AC1823" s="140"/>
      <c r="AD1823" s="140"/>
      <c r="AE1823" s="140"/>
      <c r="AF1823" s="140"/>
      <c r="AG1823" s="140"/>
      <c r="AH1823" s="140"/>
      <c r="AI1823" s="140"/>
      <c r="AJ1823" s="140"/>
      <c r="AK1823" s="140"/>
      <c r="AL1823" s="140"/>
      <c r="AM1823" s="140"/>
      <c r="AN1823" s="140"/>
      <c r="AO1823" s="140"/>
      <c r="AP1823" s="140"/>
      <c r="AQ1823" s="140"/>
      <c r="AR1823" s="140"/>
      <c r="AS1823" s="140"/>
      <c r="AT1823" s="140"/>
      <c r="AU1823" s="140"/>
      <c r="AV1823" s="140"/>
      <c r="AW1823" s="140"/>
      <c r="AX1823" s="140"/>
      <c r="AY1823" s="140"/>
      <c r="AZ1823" s="140"/>
      <c r="BA1823" s="140"/>
      <c r="BB1823" s="140"/>
      <c r="BC1823" s="140"/>
      <c r="BD1823" s="140"/>
      <c r="BE1823" s="140"/>
    </row>
    <row r="1824" spans="1:57" outlineLevel="1" x14ac:dyDescent="0.2">
      <c r="A1824" s="234">
        <f>'Faults data'!A1824</f>
        <v>1807</v>
      </c>
      <c r="B1824" s="320">
        <f>'Faults data'!B1824</f>
        <v>0</v>
      </c>
      <c r="C1824" s="223">
        <f>IFERROR(MATCH('Faults data'!F1824,Lists!$C$11:$C$14,0),0)</f>
        <v>0</v>
      </c>
      <c r="D1824" s="216">
        <f>VALUE('Faults data'!I1824)</f>
        <v>0</v>
      </c>
      <c r="E1824" s="224">
        <f t="shared" si="233"/>
        <v>0</v>
      </c>
      <c r="F1824" s="224">
        <f>'Faults data'!M1824</f>
        <v>0</v>
      </c>
      <c r="G1824" s="224" t="str">
        <f>IF('Faults data'!N1824=$G$17,$G$17,".")</f>
        <v>.</v>
      </c>
      <c r="H1824" s="224" t="str">
        <f>IF(ISNUMBER('Faults data'!L1824),'Faults data'!L1824,".")</f>
        <v>.</v>
      </c>
      <c r="I1824" s="224">
        <f>IF('Faults data'!S1824=Lists!$F$11,0,1)</f>
        <v>1</v>
      </c>
      <c r="J1824" s="240" t="str">
        <f t="shared" si="228"/>
        <v>.</v>
      </c>
      <c r="K1824" s="241"/>
      <c r="L1824" s="230" t="str">
        <f t="shared" si="229"/>
        <v>.</v>
      </c>
      <c r="M1824" s="231" t="str">
        <f t="shared" si="230"/>
        <v>.</v>
      </c>
      <c r="N1824" s="231" t="str">
        <f t="shared" si="231"/>
        <v>.</v>
      </c>
      <c r="O1824" s="231" t="str">
        <f t="shared" si="232"/>
        <v>.</v>
      </c>
      <c r="P1824" s="232" t="str">
        <f t="shared" si="234"/>
        <v>.</v>
      </c>
      <c r="Q1824" s="233" t="str">
        <f t="shared" si="235"/>
        <v>.</v>
      </c>
      <c r="R1824" s="140"/>
      <c r="S1824" s="140"/>
      <c r="T1824" s="140"/>
      <c r="U1824" s="140"/>
      <c r="V1824" s="140"/>
      <c r="W1824" s="140"/>
      <c r="X1824" s="140"/>
      <c r="Y1824" s="140"/>
      <c r="Z1824" s="140"/>
      <c r="AA1824" s="140"/>
      <c r="AB1824" s="140"/>
      <c r="AC1824" s="140"/>
      <c r="AD1824" s="140"/>
      <c r="AE1824" s="140"/>
      <c r="AF1824" s="140"/>
      <c r="AG1824" s="140"/>
      <c r="AH1824" s="140"/>
      <c r="AI1824" s="140"/>
      <c r="AJ1824" s="140"/>
      <c r="AK1824" s="140"/>
      <c r="AL1824" s="140"/>
      <c r="AM1824" s="140"/>
      <c r="AN1824" s="140"/>
      <c r="AO1824" s="140"/>
      <c r="AP1824" s="140"/>
      <c r="AQ1824" s="140"/>
      <c r="AR1824" s="140"/>
      <c r="AS1824" s="140"/>
      <c r="AT1824" s="140"/>
      <c r="AU1824" s="140"/>
      <c r="AV1824" s="140"/>
      <c r="AW1824" s="140"/>
      <c r="AX1824" s="140"/>
      <c r="AY1824" s="140"/>
      <c r="AZ1824" s="140"/>
      <c r="BA1824" s="140"/>
      <c r="BB1824" s="140"/>
      <c r="BC1824" s="140"/>
      <c r="BD1824" s="140"/>
      <c r="BE1824" s="140"/>
    </row>
    <row r="1825" spans="1:57" outlineLevel="1" x14ac:dyDescent="0.2">
      <c r="A1825" s="234">
        <f>'Faults data'!A1825</f>
        <v>1808</v>
      </c>
      <c r="B1825" s="320">
        <f>'Faults data'!B1825</f>
        <v>0</v>
      </c>
      <c r="C1825" s="223">
        <f>IFERROR(MATCH('Faults data'!F1825,Lists!$C$11:$C$14,0),0)</f>
        <v>0</v>
      </c>
      <c r="D1825" s="216">
        <f>VALUE('Faults data'!I1825)</f>
        <v>0</v>
      </c>
      <c r="E1825" s="224">
        <f t="shared" si="233"/>
        <v>0</v>
      </c>
      <c r="F1825" s="224">
        <f>'Faults data'!M1825</f>
        <v>0</v>
      </c>
      <c r="G1825" s="224" t="str">
        <f>IF('Faults data'!N1825=$G$17,$G$17,".")</f>
        <v>.</v>
      </c>
      <c r="H1825" s="224" t="str">
        <f>IF(ISNUMBER('Faults data'!L1825),'Faults data'!L1825,".")</f>
        <v>.</v>
      </c>
      <c r="I1825" s="224">
        <f>IF('Faults data'!S1825=Lists!$F$11,0,1)</f>
        <v>1</v>
      </c>
      <c r="J1825" s="240" t="str">
        <f t="shared" si="228"/>
        <v>.</v>
      </c>
      <c r="K1825" s="241"/>
      <c r="L1825" s="230" t="str">
        <f t="shared" si="229"/>
        <v>.</v>
      </c>
      <c r="M1825" s="231" t="str">
        <f t="shared" si="230"/>
        <v>.</v>
      </c>
      <c r="N1825" s="231" t="str">
        <f t="shared" si="231"/>
        <v>.</v>
      </c>
      <c r="O1825" s="231" t="str">
        <f t="shared" si="232"/>
        <v>.</v>
      </c>
      <c r="P1825" s="232" t="str">
        <f t="shared" si="234"/>
        <v>.</v>
      </c>
      <c r="Q1825" s="233" t="str">
        <f t="shared" si="235"/>
        <v>.</v>
      </c>
      <c r="R1825" s="140"/>
      <c r="S1825" s="140"/>
      <c r="T1825" s="140"/>
      <c r="U1825" s="140"/>
      <c r="V1825" s="140"/>
      <c r="W1825" s="140"/>
      <c r="X1825" s="140"/>
      <c r="Y1825" s="140"/>
      <c r="Z1825" s="140"/>
      <c r="AA1825" s="140"/>
      <c r="AB1825" s="140"/>
      <c r="AC1825" s="140"/>
      <c r="AD1825" s="140"/>
      <c r="AE1825" s="140"/>
      <c r="AF1825" s="140"/>
      <c r="AG1825" s="140"/>
      <c r="AH1825" s="140"/>
      <c r="AI1825" s="140"/>
      <c r="AJ1825" s="140"/>
      <c r="AK1825" s="140"/>
      <c r="AL1825" s="140"/>
      <c r="AM1825" s="140"/>
      <c r="AN1825" s="140"/>
      <c r="AO1825" s="140"/>
      <c r="AP1825" s="140"/>
      <c r="AQ1825" s="140"/>
      <c r="AR1825" s="140"/>
      <c r="AS1825" s="140"/>
      <c r="AT1825" s="140"/>
      <c r="AU1825" s="140"/>
      <c r="AV1825" s="140"/>
      <c r="AW1825" s="140"/>
      <c r="AX1825" s="140"/>
      <c r="AY1825" s="140"/>
      <c r="AZ1825" s="140"/>
      <c r="BA1825" s="140"/>
      <c r="BB1825" s="140"/>
      <c r="BC1825" s="140"/>
      <c r="BD1825" s="140"/>
      <c r="BE1825" s="140"/>
    </row>
    <row r="1826" spans="1:57" outlineLevel="1" x14ac:dyDescent="0.2">
      <c r="A1826" s="234">
        <f>'Faults data'!A1826</f>
        <v>1809</v>
      </c>
      <c r="B1826" s="320">
        <f>'Faults data'!B1826</f>
        <v>0</v>
      </c>
      <c r="C1826" s="223">
        <f>IFERROR(MATCH('Faults data'!F1826,Lists!$C$11:$C$14,0),0)</f>
        <v>0</v>
      </c>
      <c r="D1826" s="216">
        <f>VALUE('Faults data'!I1826)</f>
        <v>0</v>
      </c>
      <c r="E1826" s="224">
        <f t="shared" si="233"/>
        <v>0</v>
      </c>
      <c r="F1826" s="224">
        <f>'Faults data'!M1826</f>
        <v>0</v>
      </c>
      <c r="G1826" s="224" t="str">
        <f>IF('Faults data'!N1826=$G$17,$G$17,".")</f>
        <v>.</v>
      </c>
      <c r="H1826" s="224" t="str">
        <f>IF(ISNUMBER('Faults data'!L1826),'Faults data'!L1826,".")</f>
        <v>.</v>
      </c>
      <c r="I1826" s="224">
        <f>IF('Faults data'!S1826=Lists!$F$11,0,1)</f>
        <v>1</v>
      </c>
      <c r="J1826" s="240" t="str">
        <f t="shared" si="228"/>
        <v>.</v>
      </c>
      <c r="K1826" s="241"/>
      <c r="L1826" s="230" t="str">
        <f t="shared" si="229"/>
        <v>.</v>
      </c>
      <c r="M1826" s="231" t="str">
        <f t="shared" si="230"/>
        <v>.</v>
      </c>
      <c r="N1826" s="231" t="str">
        <f t="shared" si="231"/>
        <v>.</v>
      </c>
      <c r="O1826" s="231" t="str">
        <f t="shared" si="232"/>
        <v>.</v>
      </c>
      <c r="P1826" s="232" t="str">
        <f t="shared" si="234"/>
        <v>.</v>
      </c>
      <c r="Q1826" s="233" t="str">
        <f t="shared" si="235"/>
        <v>.</v>
      </c>
      <c r="R1826" s="140"/>
      <c r="S1826" s="140"/>
      <c r="T1826" s="140"/>
      <c r="U1826" s="140"/>
      <c r="V1826" s="140"/>
      <c r="W1826" s="140"/>
      <c r="X1826" s="140"/>
      <c r="Y1826" s="140"/>
      <c r="Z1826" s="140"/>
      <c r="AA1826" s="140"/>
      <c r="AB1826" s="140"/>
      <c r="AC1826" s="140"/>
      <c r="AD1826" s="140"/>
      <c r="AE1826" s="140"/>
      <c r="AF1826" s="140"/>
      <c r="AG1826" s="140"/>
      <c r="AH1826" s="140"/>
      <c r="AI1826" s="140"/>
      <c r="AJ1826" s="140"/>
      <c r="AK1826" s="140"/>
      <c r="AL1826" s="140"/>
      <c r="AM1826" s="140"/>
      <c r="AN1826" s="140"/>
      <c r="AO1826" s="140"/>
      <c r="AP1826" s="140"/>
      <c r="AQ1826" s="140"/>
      <c r="AR1826" s="140"/>
      <c r="AS1826" s="140"/>
      <c r="AT1826" s="140"/>
      <c r="AU1826" s="140"/>
      <c r="AV1826" s="140"/>
      <c r="AW1826" s="140"/>
      <c r="AX1826" s="140"/>
      <c r="AY1826" s="140"/>
      <c r="AZ1826" s="140"/>
      <c r="BA1826" s="140"/>
      <c r="BB1826" s="140"/>
      <c r="BC1826" s="140"/>
      <c r="BD1826" s="140"/>
      <c r="BE1826" s="140"/>
    </row>
    <row r="1827" spans="1:57" outlineLevel="1" x14ac:dyDescent="0.2">
      <c r="A1827" s="234">
        <f>'Faults data'!A1827</f>
        <v>1810</v>
      </c>
      <c r="B1827" s="320">
        <f>'Faults data'!B1827</f>
        <v>0</v>
      </c>
      <c r="C1827" s="223">
        <f>IFERROR(MATCH('Faults data'!F1827,Lists!$C$11:$C$14,0),0)</f>
        <v>0</v>
      </c>
      <c r="D1827" s="216">
        <f>VALUE('Faults data'!I1827)</f>
        <v>0</v>
      </c>
      <c r="E1827" s="224">
        <f t="shared" si="233"/>
        <v>0</v>
      </c>
      <c r="F1827" s="224">
        <f>'Faults data'!M1827</f>
        <v>0</v>
      </c>
      <c r="G1827" s="224" t="str">
        <f>IF('Faults data'!N1827=$G$17,$G$17,".")</f>
        <v>.</v>
      </c>
      <c r="H1827" s="224" t="str">
        <f>IF(ISNUMBER('Faults data'!L1827),'Faults data'!L1827,".")</f>
        <v>.</v>
      </c>
      <c r="I1827" s="224">
        <f>IF('Faults data'!S1827=Lists!$F$11,0,1)</f>
        <v>1</v>
      </c>
      <c r="J1827" s="240" t="str">
        <f t="shared" si="228"/>
        <v>.</v>
      </c>
      <c r="K1827" s="241"/>
      <c r="L1827" s="230" t="str">
        <f t="shared" si="229"/>
        <v>.</v>
      </c>
      <c r="M1827" s="231" t="str">
        <f t="shared" si="230"/>
        <v>.</v>
      </c>
      <c r="N1827" s="231" t="str">
        <f t="shared" si="231"/>
        <v>.</v>
      </c>
      <c r="O1827" s="231" t="str">
        <f t="shared" si="232"/>
        <v>.</v>
      </c>
      <c r="P1827" s="232" t="str">
        <f t="shared" si="234"/>
        <v>.</v>
      </c>
      <c r="Q1827" s="233" t="str">
        <f t="shared" si="235"/>
        <v>.</v>
      </c>
      <c r="R1827" s="140"/>
      <c r="S1827" s="140"/>
      <c r="T1827" s="140"/>
      <c r="U1827" s="140"/>
      <c r="V1827" s="140"/>
      <c r="W1827" s="140"/>
      <c r="X1827" s="140"/>
      <c r="Y1827" s="140"/>
      <c r="Z1827" s="140"/>
      <c r="AA1827" s="140"/>
      <c r="AB1827" s="140"/>
      <c r="AC1827" s="140"/>
      <c r="AD1827" s="140"/>
      <c r="AE1827" s="140"/>
      <c r="AF1827" s="140"/>
      <c r="AG1827" s="140"/>
      <c r="AH1827" s="140"/>
      <c r="AI1827" s="140"/>
      <c r="AJ1827" s="140"/>
      <c r="AK1827" s="140"/>
      <c r="AL1827" s="140"/>
      <c r="AM1827" s="140"/>
      <c r="AN1827" s="140"/>
      <c r="AO1827" s="140"/>
      <c r="AP1827" s="140"/>
      <c r="AQ1827" s="140"/>
      <c r="AR1827" s="140"/>
      <c r="AS1827" s="140"/>
      <c r="AT1827" s="140"/>
      <c r="AU1827" s="140"/>
      <c r="AV1827" s="140"/>
      <c r="AW1827" s="140"/>
      <c r="AX1827" s="140"/>
      <c r="AY1827" s="140"/>
      <c r="AZ1827" s="140"/>
      <c r="BA1827" s="140"/>
      <c r="BB1827" s="140"/>
      <c r="BC1827" s="140"/>
      <c r="BD1827" s="140"/>
      <c r="BE1827" s="140"/>
    </row>
    <row r="1828" spans="1:57" outlineLevel="1" x14ac:dyDescent="0.2">
      <c r="A1828" s="234">
        <f>'Faults data'!A1828</f>
        <v>1811</v>
      </c>
      <c r="B1828" s="320">
        <f>'Faults data'!B1828</f>
        <v>0</v>
      </c>
      <c r="C1828" s="223">
        <f>IFERROR(MATCH('Faults data'!F1828,Lists!$C$11:$C$14,0),0)</f>
        <v>0</v>
      </c>
      <c r="D1828" s="216">
        <f>VALUE('Faults data'!I1828)</f>
        <v>0</v>
      </c>
      <c r="E1828" s="224">
        <f t="shared" si="233"/>
        <v>0</v>
      </c>
      <c r="F1828" s="224">
        <f>'Faults data'!M1828</f>
        <v>0</v>
      </c>
      <c r="G1828" s="224" t="str">
        <f>IF('Faults data'!N1828=$G$17,$G$17,".")</f>
        <v>.</v>
      </c>
      <c r="H1828" s="224" t="str">
        <f>IF(ISNUMBER('Faults data'!L1828),'Faults data'!L1828,".")</f>
        <v>.</v>
      </c>
      <c r="I1828" s="224">
        <f>IF('Faults data'!S1828=Lists!$F$11,0,1)</f>
        <v>1</v>
      </c>
      <c r="J1828" s="240" t="str">
        <f t="shared" si="228"/>
        <v>.</v>
      </c>
      <c r="K1828" s="241"/>
      <c r="L1828" s="230" t="str">
        <f t="shared" si="229"/>
        <v>.</v>
      </c>
      <c r="M1828" s="231" t="str">
        <f t="shared" si="230"/>
        <v>.</v>
      </c>
      <c r="N1828" s="231" t="str">
        <f t="shared" si="231"/>
        <v>.</v>
      </c>
      <c r="O1828" s="231" t="str">
        <f t="shared" si="232"/>
        <v>.</v>
      </c>
      <c r="P1828" s="232" t="str">
        <f t="shared" si="234"/>
        <v>.</v>
      </c>
      <c r="Q1828" s="233" t="str">
        <f t="shared" si="235"/>
        <v>.</v>
      </c>
      <c r="R1828" s="140"/>
      <c r="S1828" s="140"/>
      <c r="T1828" s="140"/>
      <c r="U1828" s="140"/>
      <c r="V1828" s="140"/>
      <c r="W1828" s="140"/>
      <c r="X1828" s="140"/>
      <c r="Y1828" s="140"/>
      <c r="Z1828" s="140"/>
      <c r="AA1828" s="140"/>
      <c r="AB1828" s="140"/>
      <c r="AC1828" s="140"/>
      <c r="AD1828" s="140"/>
      <c r="AE1828" s="140"/>
      <c r="AF1828" s="140"/>
      <c r="AG1828" s="140"/>
      <c r="AH1828" s="140"/>
      <c r="AI1828" s="140"/>
      <c r="AJ1828" s="140"/>
      <c r="AK1828" s="140"/>
      <c r="AL1828" s="140"/>
      <c r="AM1828" s="140"/>
      <c r="AN1828" s="140"/>
      <c r="AO1828" s="140"/>
      <c r="AP1828" s="140"/>
      <c r="AQ1828" s="140"/>
      <c r="AR1828" s="140"/>
      <c r="AS1828" s="140"/>
      <c r="AT1828" s="140"/>
      <c r="AU1828" s="140"/>
      <c r="AV1828" s="140"/>
      <c r="AW1828" s="140"/>
      <c r="AX1828" s="140"/>
      <c r="AY1828" s="140"/>
      <c r="AZ1828" s="140"/>
      <c r="BA1828" s="140"/>
      <c r="BB1828" s="140"/>
      <c r="BC1828" s="140"/>
      <c r="BD1828" s="140"/>
      <c r="BE1828" s="140"/>
    </row>
    <row r="1829" spans="1:57" outlineLevel="1" x14ac:dyDescent="0.2">
      <c r="A1829" s="234">
        <f>'Faults data'!A1829</f>
        <v>1812</v>
      </c>
      <c r="B1829" s="320">
        <f>'Faults data'!B1829</f>
        <v>0</v>
      </c>
      <c r="C1829" s="223">
        <f>IFERROR(MATCH('Faults data'!F1829,Lists!$C$11:$C$14,0),0)</f>
        <v>0</v>
      </c>
      <c r="D1829" s="216">
        <f>VALUE('Faults data'!I1829)</f>
        <v>0</v>
      </c>
      <c r="E1829" s="224">
        <f t="shared" si="233"/>
        <v>0</v>
      </c>
      <c r="F1829" s="224">
        <f>'Faults data'!M1829</f>
        <v>0</v>
      </c>
      <c r="G1829" s="224" t="str">
        <f>IF('Faults data'!N1829=$G$17,$G$17,".")</f>
        <v>.</v>
      </c>
      <c r="H1829" s="224" t="str">
        <f>IF(ISNUMBER('Faults data'!L1829),'Faults data'!L1829,".")</f>
        <v>.</v>
      </c>
      <c r="I1829" s="224">
        <f>IF('Faults data'!S1829=Lists!$F$11,0,1)</f>
        <v>1</v>
      </c>
      <c r="J1829" s="240" t="str">
        <f t="shared" si="228"/>
        <v>.</v>
      </c>
      <c r="K1829" s="241"/>
      <c r="L1829" s="230" t="str">
        <f t="shared" si="229"/>
        <v>.</v>
      </c>
      <c r="M1829" s="231" t="str">
        <f t="shared" si="230"/>
        <v>.</v>
      </c>
      <c r="N1829" s="231" t="str">
        <f t="shared" si="231"/>
        <v>.</v>
      </c>
      <c r="O1829" s="231" t="str">
        <f t="shared" si="232"/>
        <v>.</v>
      </c>
      <c r="P1829" s="232" t="str">
        <f t="shared" si="234"/>
        <v>.</v>
      </c>
      <c r="Q1829" s="233" t="str">
        <f t="shared" si="235"/>
        <v>.</v>
      </c>
      <c r="R1829" s="140"/>
      <c r="S1829" s="140"/>
      <c r="T1829" s="140"/>
      <c r="U1829" s="140"/>
      <c r="V1829" s="140"/>
      <c r="W1829" s="140"/>
      <c r="X1829" s="140"/>
      <c r="Y1829" s="140"/>
      <c r="Z1829" s="140"/>
      <c r="AA1829" s="140"/>
      <c r="AB1829" s="140"/>
      <c r="AC1829" s="140"/>
      <c r="AD1829" s="140"/>
      <c r="AE1829" s="140"/>
      <c r="AF1829" s="140"/>
      <c r="AG1829" s="140"/>
      <c r="AH1829" s="140"/>
      <c r="AI1829" s="140"/>
      <c r="AJ1829" s="140"/>
      <c r="AK1829" s="140"/>
      <c r="AL1829" s="140"/>
      <c r="AM1829" s="140"/>
      <c r="AN1829" s="140"/>
      <c r="AO1829" s="140"/>
      <c r="AP1829" s="140"/>
      <c r="AQ1829" s="140"/>
      <c r="AR1829" s="140"/>
      <c r="AS1829" s="140"/>
      <c r="AT1829" s="140"/>
      <c r="AU1829" s="140"/>
      <c r="AV1829" s="140"/>
      <c r="AW1829" s="140"/>
      <c r="AX1829" s="140"/>
      <c r="AY1829" s="140"/>
      <c r="AZ1829" s="140"/>
      <c r="BA1829" s="140"/>
      <c r="BB1829" s="140"/>
      <c r="BC1829" s="140"/>
      <c r="BD1829" s="140"/>
      <c r="BE1829" s="140"/>
    </row>
    <row r="1830" spans="1:57" outlineLevel="1" x14ac:dyDescent="0.2">
      <c r="A1830" s="234">
        <f>'Faults data'!A1830</f>
        <v>1813</v>
      </c>
      <c r="B1830" s="320">
        <f>'Faults data'!B1830</f>
        <v>0</v>
      </c>
      <c r="C1830" s="223">
        <f>IFERROR(MATCH('Faults data'!F1830,Lists!$C$11:$C$14,0),0)</f>
        <v>0</v>
      </c>
      <c r="D1830" s="216">
        <f>VALUE('Faults data'!I1830)</f>
        <v>0</v>
      </c>
      <c r="E1830" s="224">
        <f t="shared" si="233"/>
        <v>0</v>
      </c>
      <c r="F1830" s="224">
        <f>'Faults data'!M1830</f>
        <v>0</v>
      </c>
      <c r="G1830" s="224" t="str">
        <f>IF('Faults data'!N1830=$G$17,$G$17,".")</f>
        <v>.</v>
      </c>
      <c r="H1830" s="224" t="str">
        <f>IF(ISNUMBER('Faults data'!L1830),'Faults data'!L1830,".")</f>
        <v>.</v>
      </c>
      <c r="I1830" s="224">
        <f>IF('Faults data'!S1830=Lists!$F$11,0,1)</f>
        <v>1</v>
      </c>
      <c r="J1830" s="240" t="str">
        <f t="shared" si="228"/>
        <v>.</v>
      </c>
      <c r="K1830" s="241"/>
      <c r="L1830" s="230" t="str">
        <f t="shared" si="229"/>
        <v>.</v>
      </c>
      <c r="M1830" s="231" t="str">
        <f t="shared" si="230"/>
        <v>.</v>
      </c>
      <c r="N1830" s="231" t="str">
        <f t="shared" si="231"/>
        <v>.</v>
      </c>
      <c r="O1830" s="231" t="str">
        <f t="shared" si="232"/>
        <v>.</v>
      </c>
      <c r="P1830" s="232" t="str">
        <f t="shared" si="234"/>
        <v>.</v>
      </c>
      <c r="Q1830" s="233" t="str">
        <f t="shared" si="235"/>
        <v>.</v>
      </c>
      <c r="R1830" s="140"/>
      <c r="S1830" s="140"/>
      <c r="T1830" s="140"/>
      <c r="U1830" s="140"/>
      <c r="V1830" s="140"/>
      <c r="W1830" s="140"/>
      <c r="X1830" s="140"/>
      <c r="Y1830" s="140"/>
      <c r="Z1830" s="140"/>
      <c r="AA1830" s="140"/>
      <c r="AB1830" s="140"/>
      <c r="AC1830" s="140"/>
      <c r="AD1830" s="140"/>
      <c r="AE1830" s="140"/>
      <c r="AF1830" s="140"/>
      <c r="AG1830" s="140"/>
      <c r="AH1830" s="140"/>
      <c r="AI1830" s="140"/>
      <c r="AJ1830" s="140"/>
      <c r="AK1830" s="140"/>
      <c r="AL1830" s="140"/>
      <c r="AM1830" s="140"/>
      <c r="AN1830" s="140"/>
      <c r="AO1830" s="140"/>
      <c r="AP1830" s="140"/>
      <c r="AQ1830" s="140"/>
      <c r="AR1830" s="140"/>
      <c r="AS1830" s="140"/>
      <c r="AT1830" s="140"/>
      <c r="AU1830" s="140"/>
      <c r="AV1830" s="140"/>
      <c r="AW1830" s="140"/>
      <c r="AX1830" s="140"/>
      <c r="AY1830" s="140"/>
      <c r="AZ1830" s="140"/>
      <c r="BA1830" s="140"/>
      <c r="BB1830" s="140"/>
      <c r="BC1830" s="140"/>
      <c r="BD1830" s="140"/>
      <c r="BE1830" s="140"/>
    </row>
    <row r="1831" spans="1:57" outlineLevel="1" x14ac:dyDescent="0.2">
      <c r="A1831" s="234">
        <f>'Faults data'!A1831</f>
        <v>1814</v>
      </c>
      <c r="B1831" s="320">
        <f>'Faults data'!B1831</f>
        <v>0</v>
      </c>
      <c r="C1831" s="223">
        <f>IFERROR(MATCH('Faults data'!F1831,Lists!$C$11:$C$14,0),0)</f>
        <v>0</v>
      </c>
      <c r="D1831" s="216">
        <f>VALUE('Faults data'!I1831)</f>
        <v>0</v>
      </c>
      <c r="E1831" s="224">
        <f t="shared" si="233"/>
        <v>0</v>
      </c>
      <c r="F1831" s="224">
        <f>'Faults data'!M1831</f>
        <v>0</v>
      </c>
      <c r="G1831" s="224" t="str">
        <f>IF('Faults data'!N1831=$G$17,$G$17,".")</f>
        <v>.</v>
      </c>
      <c r="H1831" s="224" t="str">
        <f>IF(ISNUMBER('Faults data'!L1831),'Faults data'!L1831,".")</f>
        <v>.</v>
      </c>
      <c r="I1831" s="224">
        <f>IF('Faults data'!S1831=Lists!$F$11,0,1)</f>
        <v>1</v>
      </c>
      <c r="J1831" s="240" t="str">
        <f t="shared" si="228"/>
        <v>.</v>
      </c>
      <c r="K1831" s="241"/>
      <c r="L1831" s="230" t="str">
        <f t="shared" si="229"/>
        <v>.</v>
      </c>
      <c r="M1831" s="231" t="str">
        <f t="shared" si="230"/>
        <v>.</v>
      </c>
      <c r="N1831" s="231" t="str">
        <f t="shared" si="231"/>
        <v>.</v>
      </c>
      <c r="O1831" s="231" t="str">
        <f t="shared" si="232"/>
        <v>.</v>
      </c>
      <c r="P1831" s="232" t="str">
        <f t="shared" si="234"/>
        <v>.</v>
      </c>
      <c r="Q1831" s="233" t="str">
        <f t="shared" si="235"/>
        <v>.</v>
      </c>
      <c r="R1831" s="140"/>
      <c r="S1831" s="140"/>
      <c r="T1831" s="140"/>
      <c r="U1831" s="140"/>
      <c r="V1831" s="140"/>
      <c r="W1831" s="140"/>
      <c r="X1831" s="140"/>
      <c r="Y1831" s="140"/>
      <c r="Z1831" s="140"/>
      <c r="AA1831" s="140"/>
      <c r="AB1831" s="140"/>
      <c r="AC1831" s="140"/>
      <c r="AD1831" s="140"/>
      <c r="AE1831" s="140"/>
      <c r="AF1831" s="140"/>
      <c r="AG1831" s="140"/>
      <c r="AH1831" s="140"/>
      <c r="AI1831" s="140"/>
      <c r="AJ1831" s="140"/>
      <c r="AK1831" s="140"/>
      <c r="AL1831" s="140"/>
      <c r="AM1831" s="140"/>
      <c r="AN1831" s="140"/>
      <c r="AO1831" s="140"/>
      <c r="AP1831" s="140"/>
      <c r="AQ1831" s="140"/>
      <c r="AR1831" s="140"/>
      <c r="AS1831" s="140"/>
      <c r="AT1831" s="140"/>
      <c r="AU1831" s="140"/>
      <c r="AV1831" s="140"/>
      <c r="AW1831" s="140"/>
      <c r="AX1831" s="140"/>
      <c r="AY1831" s="140"/>
      <c r="AZ1831" s="140"/>
      <c r="BA1831" s="140"/>
      <c r="BB1831" s="140"/>
      <c r="BC1831" s="140"/>
      <c r="BD1831" s="140"/>
      <c r="BE1831" s="140"/>
    </row>
    <row r="1832" spans="1:57" outlineLevel="1" x14ac:dyDescent="0.2">
      <c r="A1832" s="234">
        <f>'Faults data'!A1832</f>
        <v>1815</v>
      </c>
      <c r="B1832" s="320">
        <f>'Faults data'!B1832</f>
        <v>0</v>
      </c>
      <c r="C1832" s="223">
        <f>IFERROR(MATCH('Faults data'!F1832,Lists!$C$11:$C$14,0),0)</f>
        <v>0</v>
      </c>
      <c r="D1832" s="216">
        <f>VALUE('Faults data'!I1832)</f>
        <v>0</v>
      </c>
      <c r="E1832" s="224">
        <f t="shared" si="233"/>
        <v>0</v>
      </c>
      <c r="F1832" s="224">
        <f>'Faults data'!M1832</f>
        <v>0</v>
      </c>
      <c r="G1832" s="224" t="str">
        <f>IF('Faults data'!N1832=$G$17,$G$17,".")</f>
        <v>.</v>
      </c>
      <c r="H1832" s="224" t="str">
        <f>IF(ISNUMBER('Faults data'!L1832),'Faults data'!L1832,".")</f>
        <v>.</v>
      </c>
      <c r="I1832" s="224">
        <f>IF('Faults data'!S1832=Lists!$F$11,0,1)</f>
        <v>1</v>
      </c>
      <c r="J1832" s="240" t="str">
        <f t="shared" si="228"/>
        <v>.</v>
      </c>
      <c r="K1832" s="241"/>
      <c r="L1832" s="230" t="str">
        <f t="shared" si="229"/>
        <v>.</v>
      </c>
      <c r="M1832" s="231" t="str">
        <f t="shared" si="230"/>
        <v>.</v>
      </c>
      <c r="N1832" s="231" t="str">
        <f t="shared" si="231"/>
        <v>.</v>
      </c>
      <c r="O1832" s="231" t="str">
        <f t="shared" si="232"/>
        <v>.</v>
      </c>
      <c r="P1832" s="232" t="str">
        <f t="shared" si="234"/>
        <v>.</v>
      </c>
      <c r="Q1832" s="233" t="str">
        <f t="shared" si="235"/>
        <v>.</v>
      </c>
      <c r="R1832" s="140"/>
      <c r="S1832" s="140"/>
      <c r="T1832" s="140"/>
      <c r="U1832" s="140"/>
      <c r="V1832" s="140"/>
      <c r="W1832" s="140"/>
      <c r="X1832" s="140"/>
      <c r="Y1832" s="140"/>
      <c r="Z1832" s="140"/>
      <c r="AA1832" s="140"/>
      <c r="AB1832" s="140"/>
      <c r="AC1832" s="140"/>
      <c r="AD1832" s="140"/>
      <c r="AE1832" s="140"/>
      <c r="AF1832" s="140"/>
      <c r="AG1832" s="140"/>
      <c r="AH1832" s="140"/>
      <c r="AI1832" s="140"/>
      <c r="AJ1832" s="140"/>
      <c r="AK1832" s="140"/>
      <c r="AL1832" s="140"/>
      <c r="AM1832" s="140"/>
      <c r="AN1832" s="140"/>
      <c r="AO1832" s="140"/>
      <c r="AP1832" s="140"/>
      <c r="AQ1832" s="140"/>
      <c r="AR1832" s="140"/>
      <c r="AS1832" s="140"/>
      <c r="AT1832" s="140"/>
      <c r="AU1832" s="140"/>
      <c r="AV1832" s="140"/>
      <c r="AW1832" s="140"/>
      <c r="AX1832" s="140"/>
      <c r="AY1832" s="140"/>
      <c r="AZ1832" s="140"/>
      <c r="BA1832" s="140"/>
      <c r="BB1832" s="140"/>
      <c r="BC1832" s="140"/>
      <c r="BD1832" s="140"/>
      <c r="BE1832" s="140"/>
    </row>
    <row r="1833" spans="1:57" outlineLevel="1" x14ac:dyDescent="0.2">
      <c r="A1833" s="234">
        <f>'Faults data'!A1833</f>
        <v>1816</v>
      </c>
      <c r="B1833" s="320">
        <f>'Faults data'!B1833</f>
        <v>0</v>
      </c>
      <c r="C1833" s="223">
        <f>IFERROR(MATCH('Faults data'!F1833,Lists!$C$11:$C$14,0),0)</f>
        <v>0</v>
      </c>
      <c r="D1833" s="216">
        <f>VALUE('Faults data'!I1833)</f>
        <v>0</v>
      </c>
      <c r="E1833" s="224">
        <f t="shared" si="233"/>
        <v>0</v>
      </c>
      <c r="F1833" s="224">
        <f>'Faults data'!M1833</f>
        <v>0</v>
      </c>
      <c r="G1833" s="224" t="str">
        <f>IF('Faults data'!N1833=$G$17,$G$17,".")</f>
        <v>.</v>
      </c>
      <c r="H1833" s="224" t="str">
        <f>IF(ISNUMBER('Faults data'!L1833),'Faults data'!L1833,".")</f>
        <v>.</v>
      </c>
      <c r="I1833" s="224">
        <f>IF('Faults data'!S1833=Lists!$F$11,0,1)</f>
        <v>1</v>
      </c>
      <c r="J1833" s="240" t="str">
        <f t="shared" si="228"/>
        <v>.</v>
      </c>
      <c r="K1833" s="241"/>
      <c r="L1833" s="230" t="str">
        <f t="shared" si="229"/>
        <v>.</v>
      </c>
      <c r="M1833" s="231" t="str">
        <f t="shared" si="230"/>
        <v>.</v>
      </c>
      <c r="N1833" s="231" t="str">
        <f t="shared" si="231"/>
        <v>.</v>
      </c>
      <c r="O1833" s="231" t="str">
        <f t="shared" si="232"/>
        <v>.</v>
      </c>
      <c r="P1833" s="232" t="str">
        <f t="shared" si="234"/>
        <v>.</v>
      </c>
      <c r="Q1833" s="233" t="str">
        <f t="shared" si="235"/>
        <v>.</v>
      </c>
      <c r="R1833" s="140"/>
      <c r="S1833" s="140"/>
      <c r="T1833" s="140"/>
      <c r="U1833" s="140"/>
      <c r="V1833" s="140"/>
      <c r="W1833" s="140"/>
      <c r="X1833" s="140"/>
      <c r="Y1833" s="140"/>
      <c r="Z1833" s="140"/>
      <c r="AA1833" s="140"/>
      <c r="AB1833" s="140"/>
      <c r="AC1833" s="140"/>
      <c r="AD1833" s="140"/>
      <c r="AE1833" s="140"/>
      <c r="AF1833" s="140"/>
      <c r="AG1833" s="140"/>
      <c r="AH1833" s="140"/>
      <c r="AI1833" s="140"/>
      <c r="AJ1833" s="140"/>
      <c r="AK1833" s="140"/>
      <c r="AL1833" s="140"/>
      <c r="AM1833" s="140"/>
      <c r="AN1833" s="140"/>
      <c r="AO1833" s="140"/>
      <c r="AP1833" s="140"/>
      <c r="AQ1833" s="140"/>
      <c r="AR1833" s="140"/>
      <c r="AS1833" s="140"/>
      <c r="AT1833" s="140"/>
      <c r="AU1833" s="140"/>
      <c r="AV1833" s="140"/>
      <c r="AW1833" s="140"/>
      <c r="AX1833" s="140"/>
      <c r="AY1833" s="140"/>
      <c r="AZ1833" s="140"/>
      <c r="BA1833" s="140"/>
      <c r="BB1833" s="140"/>
      <c r="BC1833" s="140"/>
      <c r="BD1833" s="140"/>
      <c r="BE1833" s="140"/>
    </row>
    <row r="1834" spans="1:57" outlineLevel="1" x14ac:dyDescent="0.2">
      <c r="A1834" s="234">
        <f>'Faults data'!A1834</f>
        <v>1817</v>
      </c>
      <c r="B1834" s="320">
        <f>'Faults data'!B1834</f>
        <v>0</v>
      </c>
      <c r="C1834" s="223">
        <f>IFERROR(MATCH('Faults data'!F1834,Lists!$C$11:$C$14,0),0)</f>
        <v>0</v>
      </c>
      <c r="D1834" s="216">
        <f>VALUE('Faults data'!I1834)</f>
        <v>0</v>
      </c>
      <c r="E1834" s="224">
        <f t="shared" si="233"/>
        <v>0</v>
      </c>
      <c r="F1834" s="224">
        <f>'Faults data'!M1834</f>
        <v>0</v>
      </c>
      <c r="G1834" s="224" t="str">
        <f>IF('Faults data'!N1834=$G$17,$G$17,".")</f>
        <v>.</v>
      </c>
      <c r="H1834" s="224" t="str">
        <f>IF(ISNUMBER('Faults data'!L1834),'Faults data'!L1834,".")</f>
        <v>.</v>
      </c>
      <c r="I1834" s="224">
        <f>IF('Faults data'!S1834=Lists!$F$11,0,1)</f>
        <v>1</v>
      </c>
      <c r="J1834" s="240" t="str">
        <f t="shared" si="228"/>
        <v>.</v>
      </c>
      <c r="K1834" s="241"/>
      <c r="L1834" s="230" t="str">
        <f t="shared" si="229"/>
        <v>.</v>
      </c>
      <c r="M1834" s="231" t="str">
        <f t="shared" si="230"/>
        <v>.</v>
      </c>
      <c r="N1834" s="231" t="str">
        <f t="shared" si="231"/>
        <v>.</v>
      </c>
      <c r="O1834" s="231" t="str">
        <f t="shared" si="232"/>
        <v>.</v>
      </c>
      <c r="P1834" s="232" t="str">
        <f t="shared" si="234"/>
        <v>.</v>
      </c>
      <c r="Q1834" s="233" t="str">
        <f t="shared" si="235"/>
        <v>.</v>
      </c>
      <c r="R1834" s="140"/>
      <c r="S1834" s="140"/>
      <c r="T1834" s="140"/>
      <c r="U1834" s="140"/>
      <c r="V1834" s="140"/>
      <c r="W1834" s="140"/>
      <c r="X1834" s="140"/>
      <c r="Y1834" s="140"/>
      <c r="Z1834" s="140"/>
      <c r="AA1834" s="140"/>
      <c r="AB1834" s="140"/>
      <c r="AC1834" s="140"/>
      <c r="AD1834" s="140"/>
      <c r="AE1834" s="140"/>
      <c r="AF1834" s="140"/>
      <c r="AG1834" s="140"/>
      <c r="AH1834" s="140"/>
      <c r="AI1834" s="140"/>
      <c r="AJ1834" s="140"/>
      <c r="AK1834" s="140"/>
      <c r="AL1834" s="140"/>
      <c r="AM1834" s="140"/>
      <c r="AN1834" s="140"/>
      <c r="AO1834" s="140"/>
      <c r="AP1834" s="140"/>
      <c r="AQ1834" s="140"/>
      <c r="AR1834" s="140"/>
      <c r="AS1834" s="140"/>
      <c r="AT1834" s="140"/>
      <c r="AU1834" s="140"/>
      <c r="AV1834" s="140"/>
      <c r="AW1834" s="140"/>
      <c r="AX1834" s="140"/>
      <c r="AY1834" s="140"/>
      <c r="AZ1834" s="140"/>
      <c r="BA1834" s="140"/>
      <c r="BB1834" s="140"/>
      <c r="BC1834" s="140"/>
      <c r="BD1834" s="140"/>
      <c r="BE1834" s="140"/>
    </row>
    <row r="1835" spans="1:57" outlineLevel="1" x14ac:dyDescent="0.2">
      <c r="A1835" s="234">
        <f>'Faults data'!A1835</f>
        <v>1818</v>
      </c>
      <c r="B1835" s="320">
        <f>'Faults data'!B1835</f>
        <v>0</v>
      </c>
      <c r="C1835" s="223">
        <f>IFERROR(MATCH('Faults data'!F1835,Lists!$C$11:$C$14,0),0)</f>
        <v>0</v>
      </c>
      <c r="D1835" s="216">
        <f>VALUE('Faults data'!I1835)</f>
        <v>0</v>
      </c>
      <c r="E1835" s="224">
        <f t="shared" si="233"/>
        <v>0</v>
      </c>
      <c r="F1835" s="224">
        <f>'Faults data'!M1835</f>
        <v>0</v>
      </c>
      <c r="G1835" s="224" t="str">
        <f>IF('Faults data'!N1835=$G$17,$G$17,".")</f>
        <v>.</v>
      </c>
      <c r="H1835" s="224" t="str">
        <f>IF(ISNUMBER('Faults data'!L1835),'Faults data'!L1835,".")</f>
        <v>.</v>
      </c>
      <c r="I1835" s="224">
        <f>IF('Faults data'!S1835=Lists!$F$11,0,1)</f>
        <v>1</v>
      </c>
      <c r="J1835" s="240" t="str">
        <f t="shared" si="228"/>
        <v>.</v>
      </c>
      <c r="K1835" s="241"/>
      <c r="L1835" s="230" t="str">
        <f t="shared" si="229"/>
        <v>.</v>
      </c>
      <c r="M1835" s="231" t="str">
        <f t="shared" si="230"/>
        <v>.</v>
      </c>
      <c r="N1835" s="231" t="str">
        <f t="shared" si="231"/>
        <v>.</v>
      </c>
      <c r="O1835" s="231" t="str">
        <f t="shared" si="232"/>
        <v>.</v>
      </c>
      <c r="P1835" s="232" t="str">
        <f t="shared" si="234"/>
        <v>.</v>
      </c>
      <c r="Q1835" s="233" t="str">
        <f t="shared" si="235"/>
        <v>.</v>
      </c>
      <c r="R1835" s="140"/>
      <c r="S1835" s="140"/>
      <c r="T1835" s="140"/>
      <c r="U1835" s="140"/>
      <c r="V1835" s="140"/>
      <c r="W1835" s="140"/>
      <c r="X1835" s="140"/>
      <c r="Y1835" s="140"/>
      <c r="Z1835" s="140"/>
      <c r="AA1835" s="140"/>
      <c r="AB1835" s="140"/>
      <c r="AC1835" s="140"/>
      <c r="AD1835" s="140"/>
      <c r="AE1835" s="140"/>
      <c r="AF1835" s="140"/>
      <c r="AG1835" s="140"/>
      <c r="AH1835" s="140"/>
      <c r="AI1835" s="140"/>
      <c r="AJ1835" s="140"/>
      <c r="AK1835" s="140"/>
      <c r="AL1835" s="140"/>
      <c r="AM1835" s="140"/>
      <c r="AN1835" s="140"/>
      <c r="AO1835" s="140"/>
      <c r="AP1835" s="140"/>
      <c r="AQ1835" s="140"/>
      <c r="AR1835" s="140"/>
      <c r="AS1835" s="140"/>
      <c r="AT1835" s="140"/>
      <c r="AU1835" s="140"/>
      <c r="AV1835" s="140"/>
      <c r="AW1835" s="140"/>
      <c r="AX1835" s="140"/>
      <c r="AY1835" s="140"/>
      <c r="AZ1835" s="140"/>
      <c r="BA1835" s="140"/>
      <c r="BB1835" s="140"/>
      <c r="BC1835" s="140"/>
      <c r="BD1835" s="140"/>
      <c r="BE1835" s="140"/>
    </row>
    <row r="1836" spans="1:57" outlineLevel="1" x14ac:dyDescent="0.2">
      <c r="A1836" s="234">
        <f>'Faults data'!A1836</f>
        <v>1819</v>
      </c>
      <c r="B1836" s="320">
        <f>'Faults data'!B1836</f>
        <v>0</v>
      </c>
      <c r="C1836" s="223">
        <f>IFERROR(MATCH('Faults data'!F1836,Lists!$C$11:$C$14,0),0)</f>
        <v>0</v>
      </c>
      <c r="D1836" s="216">
        <f>VALUE('Faults data'!I1836)</f>
        <v>0</v>
      </c>
      <c r="E1836" s="224">
        <f t="shared" si="233"/>
        <v>0</v>
      </c>
      <c r="F1836" s="224">
        <f>'Faults data'!M1836</f>
        <v>0</v>
      </c>
      <c r="G1836" s="224" t="str">
        <f>IF('Faults data'!N1836=$G$17,$G$17,".")</f>
        <v>.</v>
      </c>
      <c r="H1836" s="224" t="str">
        <f>IF(ISNUMBER('Faults data'!L1836),'Faults data'!L1836,".")</f>
        <v>.</v>
      </c>
      <c r="I1836" s="224">
        <f>IF('Faults data'!S1836=Lists!$F$11,0,1)</f>
        <v>1</v>
      </c>
      <c r="J1836" s="240" t="str">
        <f t="shared" si="228"/>
        <v>.</v>
      </c>
      <c r="K1836" s="241"/>
      <c r="L1836" s="230" t="str">
        <f t="shared" si="229"/>
        <v>.</v>
      </c>
      <c r="M1836" s="231" t="str">
        <f t="shared" si="230"/>
        <v>.</v>
      </c>
      <c r="N1836" s="231" t="str">
        <f t="shared" si="231"/>
        <v>.</v>
      </c>
      <c r="O1836" s="231" t="str">
        <f t="shared" si="232"/>
        <v>.</v>
      </c>
      <c r="P1836" s="232" t="str">
        <f t="shared" si="234"/>
        <v>.</v>
      </c>
      <c r="Q1836" s="233" t="str">
        <f t="shared" si="235"/>
        <v>.</v>
      </c>
      <c r="R1836" s="140"/>
      <c r="S1836" s="140"/>
      <c r="T1836" s="140"/>
      <c r="U1836" s="140"/>
      <c r="V1836" s="140"/>
      <c r="W1836" s="140"/>
      <c r="X1836" s="140"/>
      <c r="Y1836" s="140"/>
      <c r="Z1836" s="140"/>
      <c r="AA1836" s="140"/>
      <c r="AB1836" s="140"/>
      <c r="AC1836" s="140"/>
      <c r="AD1836" s="140"/>
      <c r="AE1836" s="140"/>
      <c r="AF1836" s="140"/>
      <c r="AG1836" s="140"/>
      <c r="AH1836" s="140"/>
      <c r="AI1836" s="140"/>
      <c r="AJ1836" s="140"/>
      <c r="AK1836" s="140"/>
      <c r="AL1836" s="140"/>
      <c r="AM1836" s="140"/>
      <c r="AN1836" s="140"/>
      <c r="AO1836" s="140"/>
      <c r="AP1836" s="140"/>
      <c r="AQ1836" s="140"/>
      <c r="AR1836" s="140"/>
      <c r="AS1836" s="140"/>
      <c r="AT1836" s="140"/>
      <c r="AU1836" s="140"/>
      <c r="AV1836" s="140"/>
      <c r="AW1836" s="140"/>
      <c r="AX1836" s="140"/>
      <c r="AY1836" s="140"/>
      <c r="AZ1836" s="140"/>
      <c r="BA1836" s="140"/>
      <c r="BB1836" s="140"/>
      <c r="BC1836" s="140"/>
      <c r="BD1836" s="140"/>
      <c r="BE1836" s="140"/>
    </row>
    <row r="1837" spans="1:57" outlineLevel="1" x14ac:dyDescent="0.2">
      <c r="A1837" s="234">
        <f>'Faults data'!A1837</f>
        <v>1820</v>
      </c>
      <c r="B1837" s="320">
        <f>'Faults data'!B1837</f>
        <v>0</v>
      </c>
      <c r="C1837" s="223">
        <f>IFERROR(MATCH('Faults data'!F1837,Lists!$C$11:$C$14,0),0)</f>
        <v>0</v>
      </c>
      <c r="D1837" s="216">
        <f>VALUE('Faults data'!I1837)</f>
        <v>0</v>
      </c>
      <c r="E1837" s="224">
        <f t="shared" si="233"/>
        <v>0</v>
      </c>
      <c r="F1837" s="224">
        <f>'Faults data'!M1837</f>
        <v>0</v>
      </c>
      <c r="G1837" s="224" t="str">
        <f>IF('Faults data'!N1837=$G$17,$G$17,".")</f>
        <v>.</v>
      </c>
      <c r="H1837" s="224" t="str">
        <f>IF(ISNUMBER('Faults data'!L1837),'Faults data'!L1837,".")</f>
        <v>.</v>
      </c>
      <c r="I1837" s="224">
        <f>IF('Faults data'!S1837=Lists!$F$11,0,1)</f>
        <v>1</v>
      </c>
      <c r="J1837" s="240" t="str">
        <f t="shared" si="228"/>
        <v>.</v>
      </c>
      <c r="K1837" s="241"/>
      <c r="L1837" s="230" t="str">
        <f t="shared" si="229"/>
        <v>.</v>
      </c>
      <c r="M1837" s="231" t="str">
        <f t="shared" si="230"/>
        <v>.</v>
      </c>
      <c r="N1837" s="231" t="str">
        <f t="shared" si="231"/>
        <v>.</v>
      </c>
      <c r="O1837" s="231" t="str">
        <f t="shared" si="232"/>
        <v>.</v>
      </c>
      <c r="P1837" s="232" t="str">
        <f t="shared" si="234"/>
        <v>.</v>
      </c>
      <c r="Q1837" s="233" t="str">
        <f t="shared" si="235"/>
        <v>.</v>
      </c>
      <c r="R1837" s="140"/>
      <c r="S1837" s="140"/>
      <c r="T1837" s="140"/>
      <c r="U1837" s="140"/>
      <c r="V1837" s="140"/>
      <c r="W1837" s="140"/>
      <c r="X1837" s="140"/>
      <c r="Y1837" s="140"/>
      <c r="Z1837" s="140"/>
      <c r="AA1837" s="140"/>
      <c r="AB1837" s="140"/>
      <c r="AC1837" s="140"/>
      <c r="AD1837" s="140"/>
      <c r="AE1837" s="140"/>
      <c r="AF1837" s="140"/>
      <c r="AG1837" s="140"/>
      <c r="AH1837" s="140"/>
      <c r="AI1837" s="140"/>
      <c r="AJ1837" s="140"/>
      <c r="AK1837" s="140"/>
      <c r="AL1837" s="140"/>
      <c r="AM1837" s="140"/>
      <c r="AN1837" s="140"/>
      <c r="AO1837" s="140"/>
      <c r="AP1837" s="140"/>
      <c r="AQ1837" s="140"/>
      <c r="AR1837" s="140"/>
      <c r="AS1837" s="140"/>
      <c r="AT1837" s="140"/>
      <c r="AU1837" s="140"/>
      <c r="AV1837" s="140"/>
      <c r="AW1837" s="140"/>
      <c r="AX1837" s="140"/>
      <c r="AY1837" s="140"/>
      <c r="AZ1837" s="140"/>
      <c r="BA1837" s="140"/>
      <c r="BB1837" s="140"/>
      <c r="BC1837" s="140"/>
      <c r="BD1837" s="140"/>
      <c r="BE1837" s="140"/>
    </row>
    <row r="1838" spans="1:57" outlineLevel="1" x14ac:dyDescent="0.2">
      <c r="A1838" s="234">
        <f>'Faults data'!A1838</f>
        <v>1821</v>
      </c>
      <c r="B1838" s="320">
        <f>'Faults data'!B1838</f>
        <v>0</v>
      </c>
      <c r="C1838" s="223">
        <f>IFERROR(MATCH('Faults data'!F1838,Lists!$C$11:$C$14,0),0)</f>
        <v>0</v>
      </c>
      <c r="D1838" s="216">
        <f>VALUE('Faults data'!I1838)</f>
        <v>0</v>
      </c>
      <c r="E1838" s="224">
        <f t="shared" si="233"/>
        <v>0</v>
      </c>
      <c r="F1838" s="224">
        <f>'Faults data'!M1838</f>
        <v>0</v>
      </c>
      <c r="G1838" s="224" t="str">
        <f>IF('Faults data'!N1838=$G$17,$G$17,".")</f>
        <v>.</v>
      </c>
      <c r="H1838" s="224" t="str">
        <f>IF(ISNUMBER('Faults data'!L1838),'Faults data'!L1838,".")</f>
        <v>.</v>
      </c>
      <c r="I1838" s="224">
        <f>IF('Faults data'!S1838=Lists!$F$11,0,1)</f>
        <v>1</v>
      </c>
      <c r="J1838" s="240" t="str">
        <f t="shared" si="228"/>
        <v>.</v>
      </c>
      <c r="K1838" s="241"/>
      <c r="L1838" s="230" t="str">
        <f t="shared" si="229"/>
        <v>.</v>
      </c>
      <c r="M1838" s="231" t="str">
        <f t="shared" si="230"/>
        <v>.</v>
      </c>
      <c r="N1838" s="231" t="str">
        <f t="shared" si="231"/>
        <v>.</v>
      </c>
      <c r="O1838" s="231" t="str">
        <f t="shared" si="232"/>
        <v>.</v>
      </c>
      <c r="P1838" s="232" t="str">
        <f t="shared" si="234"/>
        <v>.</v>
      </c>
      <c r="Q1838" s="233" t="str">
        <f t="shared" si="235"/>
        <v>.</v>
      </c>
      <c r="R1838" s="140"/>
      <c r="S1838" s="140"/>
      <c r="T1838" s="140"/>
      <c r="U1838" s="140"/>
      <c r="V1838" s="140"/>
      <c r="W1838" s="140"/>
      <c r="X1838" s="140"/>
      <c r="Y1838" s="140"/>
      <c r="Z1838" s="140"/>
      <c r="AA1838" s="140"/>
      <c r="AB1838" s="140"/>
      <c r="AC1838" s="140"/>
      <c r="AD1838" s="140"/>
      <c r="AE1838" s="140"/>
      <c r="AF1838" s="140"/>
      <c r="AG1838" s="140"/>
      <c r="AH1838" s="140"/>
      <c r="AI1838" s="140"/>
      <c r="AJ1838" s="140"/>
      <c r="AK1838" s="140"/>
      <c r="AL1838" s="140"/>
      <c r="AM1838" s="140"/>
      <c r="AN1838" s="140"/>
      <c r="AO1838" s="140"/>
      <c r="AP1838" s="140"/>
      <c r="AQ1838" s="140"/>
      <c r="AR1838" s="140"/>
      <c r="AS1838" s="140"/>
      <c r="AT1838" s="140"/>
      <c r="AU1838" s="140"/>
      <c r="AV1838" s="140"/>
      <c r="AW1838" s="140"/>
      <c r="AX1838" s="140"/>
      <c r="AY1838" s="140"/>
      <c r="AZ1838" s="140"/>
      <c r="BA1838" s="140"/>
      <c r="BB1838" s="140"/>
      <c r="BC1838" s="140"/>
      <c r="BD1838" s="140"/>
      <c r="BE1838" s="140"/>
    </row>
    <row r="1839" spans="1:57" outlineLevel="1" x14ac:dyDescent="0.2">
      <c r="A1839" s="234">
        <f>'Faults data'!A1839</f>
        <v>1822</v>
      </c>
      <c r="B1839" s="320">
        <f>'Faults data'!B1839</f>
        <v>0</v>
      </c>
      <c r="C1839" s="223">
        <f>IFERROR(MATCH('Faults data'!F1839,Lists!$C$11:$C$14,0),0)</f>
        <v>0</v>
      </c>
      <c r="D1839" s="216">
        <f>VALUE('Faults data'!I1839)</f>
        <v>0</v>
      </c>
      <c r="E1839" s="224">
        <f t="shared" si="233"/>
        <v>0</v>
      </c>
      <c r="F1839" s="224">
        <f>'Faults data'!M1839</f>
        <v>0</v>
      </c>
      <c r="G1839" s="224" t="str">
        <f>IF('Faults data'!N1839=$G$17,$G$17,".")</f>
        <v>.</v>
      </c>
      <c r="H1839" s="224" t="str">
        <f>IF(ISNUMBER('Faults data'!L1839),'Faults data'!L1839,".")</f>
        <v>.</v>
      </c>
      <c r="I1839" s="224">
        <f>IF('Faults data'!S1839=Lists!$F$11,0,1)</f>
        <v>1</v>
      </c>
      <c r="J1839" s="240" t="str">
        <f t="shared" si="228"/>
        <v>.</v>
      </c>
      <c r="K1839" s="241"/>
      <c r="L1839" s="230" t="str">
        <f t="shared" si="229"/>
        <v>.</v>
      </c>
      <c r="M1839" s="231" t="str">
        <f t="shared" si="230"/>
        <v>.</v>
      </c>
      <c r="N1839" s="231" t="str">
        <f t="shared" si="231"/>
        <v>.</v>
      </c>
      <c r="O1839" s="231" t="str">
        <f t="shared" si="232"/>
        <v>.</v>
      </c>
      <c r="P1839" s="232" t="str">
        <f t="shared" si="234"/>
        <v>.</v>
      </c>
      <c r="Q1839" s="233" t="str">
        <f t="shared" si="235"/>
        <v>.</v>
      </c>
      <c r="R1839" s="140"/>
      <c r="S1839" s="140"/>
      <c r="T1839" s="140"/>
      <c r="U1839" s="140"/>
      <c r="V1839" s="140"/>
      <c r="W1839" s="140"/>
      <c r="X1839" s="140"/>
      <c r="Y1839" s="140"/>
      <c r="Z1839" s="140"/>
      <c r="AA1839" s="140"/>
      <c r="AB1839" s="140"/>
      <c r="AC1839" s="140"/>
      <c r="AD1839" s="140"/>
      <c r="AE1839" s="140"/>
      <c r="AF1839" s="140"/>
      <c r="AG1839" s="140"/>
      <c r="AH1839" s="140"/>
      <c r="AI1839" s="140"/>
      <c r="AJ1839" s="140"/>
      <c r="AK1839" s="140"/>
      <c r="AL1839" s="140"/>
      <c r="AM1839" s="140"/>
      <c r="AN1839" s="140"/>
      <c r="AO1839" s="140"/>
      <c r="AP1839" s="140"/>
      <c r="AQ1839" s="140"/>
      <c r="AR1839" s="140"/>
      <c r="AS1839" s="140"/>
      <c r="AT1839" s="140"/>
      <c r="AU1839" s="140"/>
      <c r="AV1839" s="140"/>
      <c r="AW1839" s="140"/>
      <c r="AX1839" s="140"/>
      <c r="AY1839" s="140"/>
      <c r="AZ1839" s="140"/>
      <c r="BA1839" s="140"/>
      <c r="BB1839" s="140"/>
      <c r="BC1839" s="140"/>
      <c r="BD1839" s="140"/>
      <c r="BE1839" s="140"/>
    </row>
    <row r="1840" spans="1:57" outlineLevel="1" x14ac:dyDescent="0.2">
      <c r="A1840" s="234">
        <f>'Faults data'!A1840</f>
        <v>1823</v>
      </c>
      <c r="B1840" s="320">
        <f>'Faults data'!B1840</f>
        <v>0</v>
      </c>
      <c r="C1840" s="223">
        <f>IFERROR(MATCH('Faults data'!F1840,Lists!$C$11:$C$14,0),0)</f>
        <v>0</v>
      </c>
      <c r="D1840" s="216">
        <f>VALUE('Faults data'!I1840)</f>
        <v>0</v>
      </c>
      <c r="E1840" s="224">
        <f t="shared" si="233"/>
        <v>0</v>
      </c>
      <c r="F1840" s="224">
        <f>'Faults data'!M1840</f>
        <v>0</v>
      </c>
      <c r="G1840" s="224" t="str">
        <f>IF('Faults data'!N1840=$G$17,$G$17,".")</f>
        <v>.</v>
      </c>
      <c r="H1840" s="224" t="str">
        <f>IF(ISNUMBER('Faults data'!L1840),'Faults data'!L1840,".")</f>
        <v>.</v>
      </c>
      <c r="I1840" s="224">
        <f>IF('Faults data'!S1840=Lists!$F$11,0,1)</f>
        <v>1</v>
      </c>
      <c r="J1840" s="240" t="str">
        <f t="shared" si="228"/>
        <v>.</v>
      </c>
      <c r="K1840" s="241"/>
      <c r="L1840" s="230" t="str">
        <f t="shared" si="229"/>
        <v>.</v>
      </c>
      <c r="M1840" s="231" t="str">
        <f t="shared" si="230"/>
        <v>.</v>
      </c>
      <c r="N1840" s="231" t="str">
        <f t="shared" si="231"/>
        <v>.</v>
      </c>
      <c r="O1840" s="231" t="str">
        <f t="shared" si="232"/>
        <v>.</v>
      </c>
      <c r="P1840" s="232" t="str">
        <f t="shared" si="234"/>
        <v>.</v>
      </c>
      <c r="Q1840" s="233" t="str">
        <f t="shared" si="235"/>
        <v>.</v>
      </c>
      <c r="R1840" s="140"/>
      <c r="S1840" s="140"/>
      <c r="T1840" s="140"/>
      <c r="U1840" s="140"/>
      <c r="V1840" s="140"/>
      <c r="W1840" s="140"/>
      <c r="X1840" s="140"/>
      <c r="Y1840" s="140"/>
      <c r="Z1840" s="140"/>
      <c r="AA1840" s="140"/>
      <c r="AB1840" s="140"/>
      <c r="AC1840" s="140"/>
      <c r="AD1840" s="140"/>
      <c r="AE1840" s="140"/>
      <c r="AF1840" s="140"/>
      <c r="AG1840" s="140"/>
      <c r="AH1840" s="140"/>
      <c r="AI1840" s="140"/>
      <c r="AJ1840" s="140"/>
      <c r="AK1840" s="140"/>
      <c r="AL1840" s="140"/>
      <c r="AM1840" s="140"/>
      <c r="AN1840" s="140"/>
      <c r="AO1840" s="140"/>
      <c r="AP1840" s="140"/>
      <c r="AQ1840" s="140"/>
      <c r="AR1840" s="140"/>
      <c r="AS1840" s="140"/>
      <c r="AT1840" s="140"/>
      <c r="AU1840" s="140"/>
      <c r="AV1840" s="140"/>
      <c r="AW1840" s="140"/>
      <c r="AX1840" s="140"/>
      <c r="AY1840" s="140"/>
      <c r="AZ1840" s="140"/>
      <c r="BA1840" s="140"/>
      <c r="BB1840" s="140"/>
      <c r="BC1840" s="140"/>
      <c r="BD1840" s="140"/>
      <c r="BE1840" s="140"/>
    </row>
    <row r="1841" spans="1:57" outlineLevel="1" x14ac:dyDescent="0.2">
      <c r="A1841" s="234">
        <f>'Faults data'!A1841</f>
        <v>1824</v>
      </c>
      <c r="B1841" s="320">
        <f>'Faults data'!B1841</f>
        <v>0</v>
      </c>
      <c r="C1841" s="223">
        <f>IFERROR(MATCH('Faults data'!F1841,Lists!$C$11:$C$14,0),0)</f>
        <v>0</v>
      </c>
      <c r="D1841" s="216">
        <f>VALUE('Faults data'!I1841)</f>
        <v>0</v>
      </c>
      <c r="E1841" s="224">
        <f t="shared" si="233"/>
        <v>0</v>
      </c>
      <c r="F1841" s="224">
        <f>'Faults data'!M1841</f>
        <v>0</v>
      </c>
      <c r="G1841" s="224" t="str">
        <f>IF('Faults data'!N1841=$G$17,$G$17,".")</f>
        <v>.</v>
      </c>
      <c r="H1841" s="224" t="str">
        <f>IF(ISNUMBER('Faults data'!L1841),'Faults data'!L1841,".")</f>
        <v>.</v>
      </c>
      <c r="I1841" s="224">
        <f>IF('Faults data'!S1841=Lists!$F$11,0,1)</f>
        <v>1</v>
      </c>
      <c r="J1841" s="240" t="str">
        <f t="shared" si="228"/>
        <v>.</v>
      </c>
      <c r="K1841" s="241"/>
      <c r="L1841" s="230" t="str">
        <f t="shared" si="229"/>
        <v>.</v>
      </c>
      <c r="M1841" s="231" t="str">
        <f t="shared" si="230"/>
        <v>.</v>
      </c>
      <c r="N1841" s="231" t="str">
        <f t="shared" si="231"/>
        <v>.</v>
      </c>
      <c r="O1841" s="231" t="str">
        <f t="shared" si="232"/>
        <v>.</v>
      </c>
      <c r="P1841" s="232" t="str">
        <f t="shared" si="234"/>
        <v>.</v>
      </c>
      <c r="Q1841" s="233" t="str">
        <f t="shared" si="235"/>
        <v>.</v>
      </c>
      <c r="R1841" s="140"/>
      <c r="S1841" s="140"/>
      <c r="T1841" s="140"/>
      <c r="U1841" s="140"/>
      <c r="V1841" s="140"/>
      <c r="W1841" s="140"/>
      <c r="X1841" s="140"/>
      <c r="Y1841" s="140"/>
      <c r="Z1841" s="140"/>
      <c r="AA1841" s="140"/>
      <c r="AB1841" s="140"/>
      <c r="AC1841" s="140"/>
      <c r="AD1841" s="140"/>
      <c r="AE1841" s="140"/>
      <c r="AF1841" s="140"/>
      <c r="AG1841" s="140"/>
      <c r="AH1841" s="140"/>
      <c r="AI1841" s="140"/>
      <c r="AJ1841" s="140"/>
      <c r="AK1841" s="140"/>
      <c r="AL1841" s="140"/>
      <c r="AM1841" s="140"/>
      <c r="AN1841" s="140"/>
      <c r="AO1841" s="140"/>
      <c r="AP1841" s="140"/>
      <c r="AQ1841" s="140"/>
      <c r="AR1841" s="140"/>
      <c r="AS1841" s="140"/>
      <c r="AT1841" s="140"/>
      <c r="AU1841" s="140"/>
      <c r="AV1841" s="140"/>
      <c r="AW1841" s="140"/>
      <c r="AX1841" s="140"/>
      <c r="AY1841" s="140"/>
      <c r="AZ1841" s="140"/>
      <c r="BA1841" s="140"/>
      <c r="BB1841" s="140"/>
      <c r="BC1841" s="140"/>
      <c r="BD1841" s="140"/>
      <c r="BE1841" s="140"/>
    </row>
    <row r="1842" spans="1:57" outlineLevel="1" x14ac:dyDescent="0.2">
      <c r="A1842" s="234">
        <f>'Faults data'!A1842</f>
        <v>1825</v>
      </c>
      <c r="B1842" s="320">
        <f>'Faults data'!B1842</f>
        <v>0</v>
      </c>
      <c r="C1842" s="223">
        <f>IFERROR(MATCH('Faults data'!F1842,Lists!$C$11:$C$14,0),0)</f>
        <v>0</v>
      </c>
      <c r="D1842" s="216">
        <f>VALUE('Faults data'!I1842)</f>
        <v>0</v>
      </c>
      <c r="E1842" s="224">
        <f t="shared" si="233"/>
        <v>0</v>
      </c>
      <c r="F1842" s="224">
        <f>'Faults data'!M1842</f>
        <v>0</v>
      </c>
      <c r="G1842" s="224" t="str">
        <f>IF('Faults data'!N1842=$G$17,$G$17,".")</f>
        <v>.</v>
      </c>
      <c r="H1842" s="224" t="str">
        <f>IF(ISNUMBER('Faults data'!L1842),'Faults data'!L1842,".")</f>
        <v>.</v>
      </c>
      <c r="I1842" s="224">
        <f>IF('Faults data'!S1842=Lists!$F$11,0,1)</f>
        <v>1</v>
      </c>
      <c r="J1842" s="240" t="str">
        <f t="shared" si="228"/>
        <v>.</v>
      </c>
      <c r="K1842" s="241"/>
      <c r="L1842" s="230" t="str">
        <f t="shared" si="229"/>
        <v>.</v>
      </c>
      <c r="M1842" s="231" t="str">
        <f t="shared" si="230"/>
        <v>.</v>
      </c>
      <c r="N1842" s="231" t="str">
        <f t="shared" si="231"/>
        <v>.</v>
      </c>
      <c r="O1842" s="231" t="str">
        <f t="shared" si="232"/>
        <v>.</v>
      </c>
      <c r="P1842" s="232" t="str">
        <f t="shared" si="234"/>
        <v>.</v>
      </c>
      <c r="Q1842" s="233" t="str">
        <f t="shared" si="235"/>
        <v>.</v>
      </c>
      <c r="R1842" s="140"/>
      <c r="S1842" s="140"/>
      <c r="T1842" s="140"/>
      <c r="U1842" s="140"/>
      <c r="V1842" s="140"/>
      <c r="W1842" s="140"/>
      <c r="X1842" s="140"/>
      <c r="Y1842" s="140"/>
      <c r="Z1842" s="140"/>
      <c r="AA1842" s="140"/>
      <c r="AB1842" s="140"/>
      <c r="AC1842" s="140"/>
      <c r="AD1842" s="140"/>
      <c r="AE1842" s="140"/>
      <c r="AF1842" s="140"/>
      <c r="AG1842" s="140"/>
      <c r="AH1842" s="140"/>
      <c r="AI1842" s="140"/>
      <c r="AJ1842" s="140"/>
      <c r="AK1842" s="140"/>
      <c r="AL1842" s="140"/>
      <c r="AM1842" s="140"/>
      <c r="AN1842" s="140"/>
      <c r="AO1842" s="140"/>
      <c r="AP1842" s="140"/>
      <c r="AQ1842" s="140"/>
      <c r="AR1842" s="140"/>
      <c r="AS1842" s="140"/>
      <c r="AT1842" s="140"/>
      <c r="AU1842" s="140"/>
      <c r="AV1842" s="140"/>
      <c r="AW1842" s="140"/>
      <c r="AX1842" s="140"/>
      <c r="AY1842" s="140"/>
      <c r="AZ1842" s="140"/>
      <c r="BA1842" s="140"/>
      <c r="BB1842" s="140"/>
      <c r="BC1842" s="140"/>
      <c r="BD1842" s="140"/>
      <c r="BE1842" s="140"/>
    </row>
    <row r="1843" spans="1:57" outlineLevel="1" x14ac:dyDescent="0.2">
      <c r="A1843" s="234">
        <f>'Faults data'!A1843</f>
        <v>1826</v>
      </c>
      <c r="B1843" s="320">
        <f>'Faults data'!B1843</f>
        <v>0</v>
      </c>
      <c r="C1843" s="223">
        <f>IFERROR(MATCH('Faults data'!F1843,Lists!$C$11:$C$14,0),0)</f>
        <v>0</v>
      </c>
      <c r="D1843" s="216">
        <f>VALUE('Faults data'!I1843)</f>
        <v>0</v>
      </c>
      <c r="E1843" s="224">
        <f t="shared" si="233"/>
        <v>0</v>
      </c>
      <c r="F1843" s="224">
        <f>'Faults data'!M1843</f>
        <v>0</v>
      </c>
      <c r="G1843" s="224" t="str">
        <f>IF('Faults data'!N1843=$G$17,$G$17,".")</f>
        <v>.</v>
      </c>
      <c r="H1843" s="224" t="str">
        <f>IF(ISNUMBER('Faults data'!L1843),'Faults data'!L1843,".")</f>
        <v>.</v>
      </c>
      <c r="I1843" s="224">
        <f>IF('Faults data'!S1843=Lists!$F$11,0,1)</f>
        <v>1</v>
      </c>
      <c r="J1843" s="240" t="str">
        <f t="shared" si="228"/>
        <v>.</v>
      </c>
      <c r="K1843" s="241"/>
      <c r="L1843" s="230" t="str">
        <f t="shared" si="229"/>
        <v>.</v>
      </c>
      <c r="M1843" s="231" t="str">
        <f t="shared" si="230"/>
        <v>.</v>
      </c>
      <c r="N1843" s="231" t="str">
        <f t="shared" si="231"/>
        <v>.</v>
      </c>
      <c r="O1843" s="231" t="str">
        <f t="shared" si="232"/>
        <v>.</v>
      </c>
      <c r="P1843" s="232" t="str">
        <f t="shared" si="234"/>
        <v>.</v>
      </c>
      <c r="Q1843" s="233" t="str">
        <f t="shared" si="235"/>
        <v>.</v>
      </c>
      <c r="R1843" s="140"/>
      <c r="S1843" s="140"/>
      <c r="T1843" s="140"/>
      <c r="U1843" s="140"/>
      <c r="V1843" s="140"/>
      <c r="W1843" s="140"/>
      <c r="X1843" s="140"/>
      <c r="Y1843" s="140"/>
      <c r="Z1843" s="140"/>
      <c r="AA1843" s="140"/>
      <c r="AB1843" s="140"/>
      <c r="AC1843" s="140"/>
      <c r="AD1843" s="140"/>
      <c r="AE1843" s="140"/>
      <c r="AF1843" s="140"/>
      <c r="AG1843" s="140"/>
      <c r="AH1843" s="140"/>
      <c r="AI1843" s="140"/>
      <c r="AJ1843" s="140"/>
      <c r="AK1843" s="140"/>
      <c r="AL1843" s="140"/>
      <c r="AM1843" s="140"/>
      <c r="AN1843" s="140"/>
      <c r="AO1843" s="140"/>
      <c r="AP1843" s="140"/>
      <c r="AQ1843" s="140"/>
      <c r="AR1843" s="140"/>
      <c r="AS1843" s="140"/>
      <c r="AT1843" s="140"/>
      <c r="AU1843" s="140"/>
      <c r="AV1843" s="140"/>
      <c r="AW1843" s="140"/>
      <c r="AX1843" s="140"/>
      <c r="AY1843" s="140"/>
      <c r="AZ1843" s="140"/>
      <c r="BA1843" s="140"/>
      <c r="BB1843" s="140"/>
      <c r="BC1843" s="140"/>
      <c r="BD1843" s="140"/>
      <c r="BE1843" s="140"/>
    </row>
    <row r="1844" spans="1:57" outlineLevel="1" x14ac:dyDescent="0.2">
      <c r="A1844" s="234">
        <f>'Faults data'!A1844</f>
        <v>1827</v>
      </c>
      <c r="B1844" s="320">
        <f>'Faults data'!B1844</f>
        <v>0</v>
      </c>
      <c r="C1844" s="223">
        <f>IFERROR(MATCH('Faults data'!F1844,Lists!$C$11:$C$14,0),0)</f>
        <v>0</v>
      </c>
      <c r="D1844" s="216">
        <f>VALUE('Faults data'!I1844)</f>
        <v>0</v>
      </c>
      <c r="E1844" s="224">
        <f t="shared" si="233"/>
        <v>0</v>
      </c>
      <c r="F1844" s="224">
        <f>'Faults data'!M1844</f>
        <v>0</v>
      </c>
      <c r="G1844" s="224" t="str">
        <f>IF('Faults data'!N1844=$G$17,$G$17,".")</f>
        <v>.</v>
      </c>
      <c r="H1844" s="224" t="str">
        <f>IF(ISNUMBER('Faults data'!L1844),'Faults data'!L1844,".")</f>
        <v>.</v>
      </c>
      <c r="I1844" s="224">
        <f>IF('Faults data'!S1844=Lists!$F$11,0,1)</f>
        <v>1</v>
      </c>
      <c r="J1844" s="240" t="str">
        <f t="shared" si="228"/>
        <v>.</v>
      </c>
      <c r="K1844" s="241"/>
      <c r="L1844" s="230" t="str">
        <f t="shared" si="229"/>
        <v>.</v>
      </c>
      <c r="M1844" s="231" t="str">
        <f t="shared" si="230"/>
        <v>.</v>
      </c>
      <c r="N1844" s="231" t="str">
        <f t="shared" si="231"/>
        <v>.</v>
      </c>
      <c r="O1844" s="231" t="str">
        <f t="shared" si="232"/>
        <v>.</v>
      </c>
      <c r="P1844" s="232" t="str">
        <f t="shared" si="234"/>
        <v>.</v>
      </c>
      <c r="Q1844" s="233" t="str">
        <f t="shared" si="235"/>
        <v>.</v>
      </c>
      <c r="R1844" s="140"/>
      <c r="S1844" s="140"/>
      <c r="T1844" s="140"/>
      <c r="U1844" s="140"/>
      <c r="V1844" s="140"/>
      <c r="W1844" s="140"/>
      <c r="X1844" s="140"/>
      <c r="Y1844" s="140"/>
      <c r="Z1844" s="140"/>
      <c r="AA1844" s="140"/>
      <c r="AB1844" s="140"/>
      <c r="AC1844" s="140"/>
      <c r="AD1844" s="140"/>
      <c r="AE1844" s="140"/>
      <c r="AF1844" s="140"/>
      <c r="AG1844" s="140"/>
      <c r="AH1844" s="140"/>
      <c r="AI1844" s="140"/>
      <c r="AJ1844" s="140"/>
      <c r="AK1844" s="140"/>
      <c r="AL1844" s="140"/>
      <c r="AM1844" s="140"/>
      <c r="AN1844" s="140"/>
      <c r="AO1844" s="140"/>
      <c r="AP1844" s="140"/>
      <c r="AQ1844" s="140"/>
      <c r="AR1844" s="140"/>
      <c r="AS1844" s="140"/>
      <c r="AT1844" s="140"/>
      <c r="AU1844" s="140"/>
      <c r="AV1844" s="140"/>
      <c r="AW1844" s="140"/>
      <c r="AX1844" s="140"/>
      <c r="AY1844" s="140"/>
      <c r="AZ1844" s="140"/>
      <c r="BA1844" s="140"/>
      <c r="BB1844" s="140"/>
      <c r="BC1844" s="140"/>
      <c r="BD1844" s="140"/>
      <c r="BE1844" s="140"/>
    </row>
    <row r="1845" spans="1:57" outlineLevel="1" x14ac:dyDescent="0.2">
      <c r="A1845" s="234">
        <f>'Faults data'!A1845</f>
        <v>1828</v>
      </c>
      <c r="B1845" s="320">
        <f>'Faults data'!B1845</f>
        <v>0</v>
      </c>
      <c r="C1845" s="223">
        <f>IFERROR(MATCH('Faults data'!F1845,Lists!$C$11:$C$14,0),0)</f>
        <v>0</v>
      </c>
      <c r="D1845" s="216">
        <f>VALUE('Faults data'!I1845)</f>
        <v>0</v>
      </c>
      <c r="E1845" s="224">
        <f t="shared" si="233"/>
        <v>0</v>
      </c>
      <c r="F1845" s="224">
        <f>'Faults data'!M1845</f>
        <v>0</v>
      </c>
      <c r="G1845" s="224" t="str">
        <f>IF('Faults data'!N1845=$G$17,$G$17,".")</f>
        <v>.</v>
      </c>
      <c r="H1845" s="224" t="str">
        <f>IF(ISNUMBER('Faults data'!L1845),'Faults data'!L1845,".")</f>
        <v>.</v>
      </c>
      <c r="I1845" s="224">
        <f>IF('Faults data'!S1845=Lists!$F$11,0,1)</f>
        <v>1</v>
      </c>
      <c r="J1845" s="240" t="str">
        <f t="shared" si="228"/>
        <v>.</v>
      </c>
      <c r="K1845" s="241"/>
      <c r="L1845" s="230" t="str">
        <f t="shared" si="229"/>
        <v>.</v>
      </c>
      <c r="M1845" s="231" t="str">
        <f t="shared" si="230"/>
        <v>.</v>
      </c>
      <c r="N1845" s="231" t="str">
        <f t="shared" si="231"/>
        <v>.</v>
      </c>
      <c r="O1845" s="231" t="str">
        <f t="shared" si="232"/>
        <v>.</v>
      </c>
      <c r="P1845" s="232" t="str">
        <f t="shared" si="234"/>
        <v>.</v>
      </c>
      <c r="Q1845" s="233" t="str">
        <f t="shared" si="235"/>
        <v>.</v>
      </c>
      <c r="R1845" s="140"/>
      <c r="S1845" s="140"/>
      <c r="T1845" s="140"/>
      <c r="U1845" s="140"/>
      <c r="V1845" s="140"/>
      <c r="W1845" s="140"/>
      <c r="X1845" s="140"/>
      <c r="Y1845" s="140"/>
      <c r="Z1845" s="140"/>
      <c r="AA1845" s="140"/>
      <c r="AB1845" s="140"/>
      <c r="AC1845" s="140"/>
      <c r="AD1845" s="140"/>
      <c r="AE1845" s="140"/>
      <c r="AF1845" s="140"/>
      <c r="AG1845" s="140"/>
      <c r="AH1845" s="140"/>
      <c r="AI1845" s="140"/>
      <c r="AJ1845" s="140"/>
      <c r="AK1845" s="140"/>
      <c r="AL1845" s="140"/>
      <c r="AM1845" s="140"/>
      <c r="AN1845" s="140"/>
      <c r="AO1845" s="140"/>
      <c r="AP1845" s="140"/>
      <c r="AQ1845" s="140"/>
      <c r="AR1845" s="140"/>
      <c r="AS1845" s="140"/>
      <c r="AT1845" s="140"/>
      <c r="AU1845" s="140"/>
      <c r="AV1845" s="140"/>
      <c r="AW1845" s="140"/>
      <c r="AX1845" s="140"/>
      <c r="AY1845" s="140"/>
      <c r="AZ1845" s="140"/>
      <c r="BA1845" s="140"/>
      <c r="BB1845" s="140"/>
      <c r="BC1845" s="140"/>
      <c r="BD1845" s="140"/>
      <c r="BE1845" s="140"/>
    </row>
    <row r="1846" spans="1:57" outlineLevel="1" x14ac:dyDescent="0.2">
      <c r="A1846" s="234">
        <f>'Faults data'!A1846</f>
        <v>1829</v>
      </c>
      <c r="B1846" s="320">
        <f>'Faults data'!B1846</f>
        <v>0</v>
      </c>
      <c r="C1846" s="223">
        <f>IFERROR(MATCH('Faults data'!F1846,Lists!$C$11:$C$14,0),0)</f>
        <v>0</v>
      </c>
      <c r="D1846" s="216">
        <f>VALUE('Faults data'!I1846)</f>
        <v>0</v>
      </c>
      <c r="E1846" s="224">
        <f t="shared" si="233"/>
        <v>0</v>
      </c>
      <c r="F1846" s="224">
        <f>'Faults data'!M1846</f>
        <v>0</v>
      </c>
      <c r="G1846" s="224" t="str">
        <f>IF('Faults data'!N1846=$G$17,$G$17,".")</f>
        <v>.</v>
      </c>
      <c r="H1846" s="224" t="str">
        <f>IF(ISNUMBER('Faults data'!L1846),'Faults data'!L1846,".")</f>
        <v>.</v>
      </c>
      <c r="I1846" s="224">
        <f>IF('Faults data'!S1846=Lists!$F$11,0,1)</f>
        <v>1</v>
      </c>
      <c r="J1846" s="240" t="str">
        <f t="shared" si="228"/>
        <v>.</v>
      </c>
      <c r="K1846" s="241"/>
      <c r="L1846" s="230" t="str">
        <f t="shared" si="229"/>
        <v>.</v>
      </c>
      <c r="M1846" s="231" t="str">
        <f t="shared" si="230"/>
        <v>.</v>
      </c>
      <c r="N1846" s="231" t="str">
        <f t="shared" si="231"/>
        <v>.</v>
      </c>
      <c r="O1846" s="231" t="str">
        <f t="shared" si="232"/>
        <v>.</v>
      </c>
      <c r="P1846" s="232" t="str">
        <f t="shared" si="234"/>
        <v>.</v>
      </c>
      <c r="Q1846" s="233" t="str">
        <f t="shared" si="235"/>
        <v>.</v>
      </c>
      <c r="R1846" s="140"/>
      <c r="S1846" s="140"/>
      <c r="T1846" s="140"/>
      <c r="U1846" s="140"/>
      <c r="V1846" s="140"/>
      <c r="W1846" s="140"/>
      <c r="X1846" s="140"/>
      <c r="Y1846" s="140"/>
      <c r="Z1846" s="140"/>
      <c r="AA1846" s="140"/>
      <c r="AB1846" s="140"/>
      <c r="AC1846" s="140"/>
      <c r="AD1846" s="140"/>
      <c r="AE1846" s="140"/>
      <c r="AF1846" s="140"/>
      <c r="AG1846" s="140"/>
      <c r="AH1846" s="140"/>
      <c r="AI1846" s="140"/>
      <c r="AJ1846" s="140"/>
      <c r="AK1846" s="140"/>
      <c r="AL1846" s="140"/>
      <c r="AM1846" s="140"/>
      <c r="AN1846" s="140"/>
      <c r="AO1846" s="140"/>
      <c r="AP1846" s="140"/>
      <c r="AQ1846" s="140"/>
      <c r="AR1846" s="140"/>
      <c r="AS1846" s="140"/>
      <c r="AT1846" s="140"/>
      <c r="AU1846" s="140"/>
      <c r="AV1846" s="140"/>
      <c r="AW1846" s="140"/>
      <c r="AX1846" s="140"/>
      <c r="AY1846" s="140"/>
      <c r="AZ1846" s="140"/>
      <c r="BA1846" s="140"/>
      <c r="BB1846" s="140"/>
      <c r="BC1846" s="140"/>
      <c r="BD1846" s="140"/>
      <c r="BE1846" s="140"/>
    </row>
    <row r="1847" spans="1:57" outlineLevel="1" x14ac:dyDescent="0.2">
      <c r="A1847" s="234">
        <f>'Faults data'!A1847</f>
        <v>1830</v>
      </c>
      <c r="B1847" s="320">
        <f>'Faults data'!B1847</f>
        <v>0</v>
      </c>
      <c r="C1847" s="223">
        <f>IFERROR(MATCH('Faults data'!F1847,Lists!$C$11:$C$14,0),0)</f>
        <v>0</v>
      </c>
      <c r="D1847" s="216">
        <f>VALUE('Faults data'!I1847)</f>
        <v>0</v>
      </c>
      <c r="E1847" s="224">
        <f t="shared" si="233"/>
        <v>0</v>
      </c>
      <c r="F1847" s="224">
        <f>'Faults data'!M1847</f>
        <v>0</v>
      </c>
      <c r="G1847" s="224" t="str">
        <f>IF('Faults data'!N1847=$G$17,$G$17,".")</f>
        <v>.</v>
      </c>
      <c r="H1847" s="224" t="str">
        <f>IF(ISNUMBER('Faults data'!L1847),'Faults data'!L1847,".")</f>
        <v>.</v>
      </c>
      <c r="I1847" s="224">
        <f>IF('Faults data'!S1847=Lists!$F$11,0,1)</f>
        <v>1</v>
      </c>
      <c r="J1847" s="240" t="str">
        <f t="shared" si="228"/>
        <v>.</v>
      </c>
      <c r="K1847" s="241"/>
      <c r="L1847" s="230" t="str">
        <f t="shared" si="229"/>
        <v>.</v>
      </c>
      <c r="M1847" s="231" t="str">
        <f t="shared" si="230"/>
        <v>.</v>
      </c>
      <c r="N1847" s="231" t="str">
        <f t="shared" si="231"/>
        <v>.</v>
      </c>
      <c r="O1847" s="231" t="str">
        <f t="shared" si="232"/>
        <v>.</v>
      </c>
      <c r="P1847" s="232" t="str">
        <f t="shared" si="234"/>
        <v>.</v>
      </c>
      <c r="Q1847" s="233" t="str">
        <f t="shared" si="235"/>
        <v>.</v>
      </c>
      <c r="R1847" s="140"/>
      <c r="S1847" s="140"/>
      <c r="T1847" s="140"/>
      <c r="U1847" s="140"/>
      <c r="V1847" s="140"/>
      <c r="W1847" s="140"/>
      <c r="X1847" s="140"/>
      <c r="Y1847" s="140"/>
      <c r="Z1847" s="140"/>
      <c r="AA1847" s="140"/>
      <c r="AB1847" s="140"/>
      <c r="AC1847" s="140"/>
      <c r="AD1847" s="140"/>
      <c r="AE1847" s="140"/>
      <c r="AF1847" s="140"/>
      <c r="AG1847" s="140"/>
      <c r="AH1847" s="140"/>
      <c r="AI1847" s="140"/>
      <c r="AJ1847" s="140"/>
      <c r="AK1847" s="140"/>
      <c r="AL1847" s="140"/>
      <c r="AM1847" s="140"/>
      <c r="AN1847" s="140"/>
      <c r="AO1847" s="140"/>
      <c r="AP1847" s="140"/>
      <c r="AQ1847" s="140"/>
      <c r="AR1847" s="140"/>
      <c r="AS1847" s="140"/>
      <c r="AT1847" s="140"/>
      <c r="AU1847" s="140"/>
      <c r="AV1847" s="140"/>
      <c r="AW1847" s="140"/>
      <c r="AX1847" s="140"/>
      <c r="AY1847" s="140"/>
      <c r="AZ1847" s="140"/>
      <c r="BA1847" s="140"/>
      <c r="BB1847" s="140"/>
      <c r="BC1847" s="140"/>
      <c r="BD1847" s="140"/>
      <c r="BE1847" s="140"/>
    </row>
    <row r="1848" spans="1:57" outlineLevel="1" x14ac:dyDescent="0.2">
      <c r="A1848" s="234">
        <f>'Faults data'!A1848</f>
        <v>1831</v>
      </c>
      <c r="B1848" s="320">
        <f>'Faults data'!B1848</f>
        <v>0</v>
      </c>
      <c r="C1848" s="223">
        <f>IFERROR(MATCH('Faults data'!F1848,Lists!$C$11:$C$14,0),0)</f>
        <v>0</v>
      </c>
      <c r="D1848" s="216">
        <f>VALUE('Faults data'!I1848)</f>
        <v>0</v>
      </c>
      <c r="E1848" s="224">
        <f t="shared" si="233"/>
        <v>0</v>
      </c>
      <c r="F1848" s="224">
        <f>'Faults data'!M1848</f>
        <v>0</v>
      </c>
      <c r="G1848" s="224" t="str">
        <f>IF('Faults data'!N1848=$G$17,$G$17,".")</f>
        <v>.</v>
      </c>
      <c r="H1848" s="224" t="str">
        <f>IF(ISNUMBER('Faults data'!L1848),'Faults data'!L1848,".")</f>
        <v>.</v>
      </c>
      <c r="I1848" s="224">
        <f>IF('Faults data'!S1848=Lists!$F$11,0,1)</f>
        <v>1</v>
      </c>
      <c r="J1848" s="240" t="str">
        <f t="shared" si="228"/>
        <v>.</v>
      </c>
      <c r="K1848" s="241"/>
      <c r="L1848" s="230" t="str">
        <f t="shared" si="229"/>
        <v>.</v>
      </c>
      <c r="M1848" s="231" t="str">
        <f t="shared" si="230"/>
        <v>.</v>
      </c>
      <c r="N1848" s="231" t="str">
        <f t="shared" si="231"/>
        <v>.</v>
      </c>
      <c r="O1848" s="231" t="str">
        <f t="shared" si="232"/>
        <v>.</v>
      </c>
      <c r="P1848" s="232" t="str">
        <f t="shared" si="234"/>
        <v>.</v>
      </c>
      <c r="Q1848" s="233" t="str">
        <f t="shared" si="235"/>
        <v>.</v>
      </c>
      <c r="R1848" s="140"/>
      <c r="S1848" s="140"/>
      <c r="T1848" s="140"/>
      <c r="U1848" s="140"/>
      <c r="V1848" s="140"/>
      <c r="W1848" s="140"/>
      <c r="X1848" s="140"/>
      <c r="Y1848" s="140"/>
      <c r="Z1848" s="140"/>
      <c r="AA1848" s="140"/>
      <c r="AB1848" s="140"/>
      <c r="AC1848" s="140"/>
      <c r="AD1848" s="140"/>
      <c r="AE1848" s="140"/>
      <c r="AF1848" s="140"/>
      <c r="AG1848" s="140"/>
      <c r="AH1848" s="140"/>
      <c r="AI1848" s="140"/>
      <c r="AJ1848" s="140"/>
      <c r="AK1848" s="140"/>
      <c r="AL1848" s="140"/>
      <c r="AM1848" s="140"/>
      <c r="AN1848" s="140"/>
      <c r="AO1848" s="140"/>
      <c r="AP1848" s="140"/>
      <c r="AQ1848" s="140"/>
      <c r="AR1848" s="140"/>
      <c r="AS1848" s="140"/>
      <c r="AT1848" s="140"/>
      <c r="AU1848" s="140"/>
      <c r="AV1848" s="140"/>
      <c r="AW1848" s="140"/>
      <c r="AX1848" s="140"/>
      <c r="AY1848" s="140"/>
      <c r="AZ1848" s="140"/>
      <c r="BA1848" s="140"/>
      <c r="BB1848" s="140"/>
      <c r="BC1848" s="140"/>
      <c r="BD1848" s="140"/>
      <c r="BE1848" s="140"/>
    </row>
    <row r="1849" spans="1:57" outlineLevel="1" x14ac:dyDescent="0.2">
      <c r="A1849" s="234">
        <f>'Faults data'!A1849</f>
        <v>1832</v>
      </c>
      <c r="B1849" s="320">
        <f>'Faults data'!B1849</f>
        <v>0</v>
      </c>
      <c r="C1849" s="223">
        <f>IFERROR(MATCH('Faults data'!F1849,Lists!$C$11:$C$14,0),0)</f>
        <v>0</v>
      </c>
      <c r="D1849" s="216">
        <f>VALUE('Faults data'!I1849)</f>
        <v>0</v>
      </c>
      <c r="E1849" s="224">
        <f t="shared" si="233"/>
        <v>0</v>
      </c>
      <c r="F1849" s="224">
        <f>'Faults data'!M1849</f>
        <v>0</v>
      </c>
      <c r="G1849" s="224" t="str">
        <f>IF('Faults data'!N1849=$G$17,$G$17,".")</f>
        <v>.</v>
      </c>
      <c r="H1849" s="224" t="str">
        <f>IF(ISNUMBER('Faults data'!L1849),'Faults data'!L1849,".")</f>
        <v>.</v>
      </c>
      <c r="I1849" s="224">
        <f>IF('Faults data'!S1849=Lists!$F$11,0,1)</f>
        <v>1</v>
      </c>
      <c r="J1849" s="240" t="str">
        <f t="shared" si="228"/>
        <v>.</v>
      </c>
      <c r="K1849" s="241"/>
      <c r="L1849" s="230" t="str">
        <f t="shared" si="229"/>
        <v>.</v>
      </c>
      <c r="M1849" s="231" t="str">
        <f t="shared" si="230"/>
        <v>.</v>
      </c>
      <c r="N1849" s="231" t="str">
        <f t="shared" si="231"/>
        <v>.</v>
      </c>
      <c r="O1849" s="231" t="str">
        <f t="shared" si="232"/>
        <v>.</v>
      </c>
      <c r="P1849" s="232" t="str">
        <f t="shared" si="234"/>
        <v>.</v>
      </c>
      <c r="Q1849" s="233" t="str">
        <f t="shared" si="235"/>
        <v>.</v>
      </c>
      <c r="R1849" s="140"/>
      <c r="S1849" s="140"/>
      <c r="T1849" s="140"/>
      <c r="U1849" s="140"/>
      <c r="V1849" s="140"/>
      <c r="W1849" s="140"/>
      <c r="X1849" s="140"/>
      <c r="Y1849" s="140"/>
      <c r="Z1849" s="140"/>
      <c r="AA1849" s="140"/>
      <c r="AB1849" s="140"/>
      <c r="AC1849" s="140"/>
      <c r="AD1849" s="140"/>
      <c r="AE1849" s="140"/>
      <c r="AF1849" s="140"/>
      <c r="AG1849" s="140"/>
      <c r="AH1849" s="140"/>
      <c r="AI1849" s="140"/>
      <c r="AJ1849" s="140"/>
      <c r="AK1849" s="140"/>
      <c r="AL1849" s="140"/>
      <c r="AM1849" s="140"/>
      <c r="AN1849" s="140"/>
      <c r="AO1849" s="140"/>
      <c r="AP1849" s="140"/>
      <c r="AQ1849" s="140"/>
      <c r="AR1849" s="140"/>
      <c r="AS1849" s="140"/>
      <c r="AT1849" s="140"/>
      <c r="AU1849" s="140"/>
      <c r="AV1849" s="140"/>
      <c r="AW1849" s="140"/>
      <c r="AX1849" s="140"/>
      <c r="AY1849" s="140"/>
      <c r="AZ1849" s="140"/>
      <c r="BA1849" s="140"/>
      <c r="BB1849" s="140"/>
      <c r="BC1849" s="140"/>
      <c r="BD1849" s="140"/>
      <c r="BE1849" s="140"/>
    </row>
    <row r="1850" spans="1:57" outlineLevel="1" x14ac:dyDescent="0.2">
      <c r="A1850" s="234">
        <f>'Faults data'!A1850</f>
        <v>1833</v>
      </c>
      <c r="B1850" s="320">
        <f>'Faults data'!B1850</f>
        <v>0</v>
      </c>
      <c r="C1850" s="223">
        <f>IFERROR(MATCH('Faults data'!F1850,Lists!$C$11:$C$14,0),0)</f>
        <v>0</v>
      </c>
      <c r="D1850" s="216">
        <f>VALUE('Faults data'!I1850)</f>
        <v>0</v>
      </c>
      <c r="E1850" s="224">
        <f t="shared" si="233"/>
        <v>0</v>
      </c>
      <c r="F1850" s="224">
        <f>'Faults data'!M1850</f>
        <v>0</v>
      </c>
      <c r="G1850" s="224" t="str">
        <f>IF('Faults data'!N1850=$G$17,$G$17,".")</f>
        <v>.</v>
      </c>
      <c r="H1850" s="224" t="str">
        <f>IF(ISNUMBER('Faults data'!L1850),'Faults data'!L1850,".")</f>
        <v>.</v>
      </c>
      <c r="I1850" s="224">
        <f>IF('Faults data'!S1850=Lists!$F$11,0,1)</f>
        <v>1</v>
      </c>
      <c r="J1850" s="240" t="str">
        <f t="shared" si="228"/>
        <v>.</v>
      </c>
      <c r="K1850" s="241"/>
      <c r="L1850" s="230" t="str">
        <f t="shared" si="229"/>
        <v>.</v>
      </c>
      <c r="M1850" s="231" t="str">
        <f t="shared" si="230"/>
        <v>.</v>
      </c>
      <c r="N1850" s="231" t="str">
        <f t="shared" si="231"/>
        <v>.</v>
      </c>
      <c r="O1850" s="231" t="str">
        <f t="shared" si="232"/>
        <v>.</v>
      </c>
      <c r="P1850" s="232" t="str">
        <f t="shared" si="234"/>
        <v>.</v>
      </c>
      <c r="Q1850" s="233" t="str">
        <f t="shared" si="235"/>
        <v>.</v>
      </c>
      <c r="R1850" s="140"/>
      <c r="S1850" s="140"/>
      <c r="T1850" s="140"/>
      <c r="U1850" s="140"/>
      <c r="V1850" s="140"/>
      <c r="W1850" s="140"/>
      <c r="X1850" s="140"/>
      <c r="Y1850" s="140"/>
      <c r="Z1850" s="140"/>
      <c r="AA1850" s="140"/>
      <c r="AB1850" s="140"/>
      <c r="AC1850" s="140"/>
      <c r="AD1850" s="140"/>
      <c r="AE1850" s="140"/>
      <c r="AF1850" s="140"/>
      <c r="AG1850" s="140"/>
      <c r="AH1850" s="140"/>
      <c r="AI1850" s="140"/>
      <c r="AJ1850" s="140"/>
      <c r="AK1850" s="140"/>
      <c r="AL1850" s="140"/>
      <c r="AM1850" s="140"/>
      <c r="AN1850" s="140"/>
      <c r="AO1850" s="140"/>
      <c r="AP1850" s="140"/>
      <c r="AQ1850" s="140"/>
      <c r="AR1850" s="140"/>
      <c r="AS1850" s="140"/>
      <c r="AT1850" s="140"/>
      <c r="AU1850" s="140"/>
      <c r="AV1850" s="140"/>
      <c r="AW1850" s="140"/>
      <c r="AX1850" s="140"/>
      <c r="AY1850" s="140"/>
      <c r="AZ1850" s="140"/>
      <c r="BA1850" s="140"/>
      <c r="BB1850" s="140"/>
      <c r="BC1850" s="140"/>
      <c r="BD1850" s="140"/>
      <c r="BE1850" s="140"/>
    </row>
    <row r="1851" spans="1:57" outlineLevel="1" x14ac:dyDescent="0.2">
      <c r="A1851" s="234">
        <f>'Faults data'!A1851</f>
        <v>1834</v>
      </c>
      <c r="B1851" s="320">
        <f>'Faults data'!B1851</f>
        <v>0</v>
      </c>
      <c r="C1851" s="223">
        <f>IFERROR(MATCH('Faults data'!F1851,Lists!$C$11:$C$14,0),0)</f>
        <v>0</v>
      </c>
      <c r="D1851" s="216">
        <f>VALUE('Faults data'!I1851)</f>
        <v>0</v>
      </c>
      <c r="E1851" s="224">
        <f t="shared" si="233"/>
        <v>0</v>
      </c>
      <c r="F1851" s="224">
        <f>'Faults data'!M1851</f>
        <v>0</v>
      </c>
      <c r="G1851" s="224" t="str">
        <f>IF('Faults data'!N1851=$G$17,$G$17,".")</f>
        <v>.</v>
      </c>
      <c r="H1851" s="224" t="str">
        <f>IF(ISNUMBER('Faults data'!L1851),'Faults data'!L1851,".")</f>
        <v>.</v>
      </c>
      <c r="I1851" s="224">
        <f>IF('Faults data'!S1851=Lists!$F$11,0,1)</f>
        <v>1</v>
      </c>
      <c r="J1851" s="240" t="str">
        <f t="shared" si="228"/>
        <v>.</v>
      </c>
      <c r="K1851" s="241"/>
      <c r="L1851" s="230" t="str">
        <f t="shared" si="229"/>
        <v>.</v>
      </c>
      <c r="M1851" s="231" t="str">
        <f t="shared" si="230"/>
        <v>.</v>
      </c>
      <c r="N1851" s="231" t="str">
        <f t="shared" si="231"/>
        <v>.</v>
      </c>
      <c r="O1851" s="231" t="str">
        <f t="shared" si="232"/>
        <v>.</v>
      </c>
      <c r="P1851" s="232" t="str">
        <f t="shared" si="234"/>
        <v>.</v>
      </c>
      <c r="Q1851" s="233" t="str">
        <f t="shared" si="235"/>
        <v>.</v>
      </c>
      <c r="R1851" s="140"/>
      <c r="S1851" s="140"/>
      <c r="T1851" s="140"/>
      <c r="U1851" s="140"/>
      <c r="V1851" s="140"/>
      <c r="W1851" s="140"/>
      <c r="X1851" s="140"/>
      <c r="Y1851" s="140"/>
      <c r="Z1851" s="140"/>
      <c r="AA1851" s="140"/>
      <c r="AB1851" s="140"/>
      <c r="AC1851" s="140"/>
      <c r="AD1851" s="140"/>
      <c r="AE1851" s="140"/>
      <c r="AF1851" s="140"/>
      <c r="AG1851" s="140"/>
      <c r="AH1851" s="140"/>
      <c r="AI1851" s="140"/>
      <c r="AJ1851" s="140"/>
      <c r="AK1851" s="140"/>
      <c r="AL1851" s="140"/>
      <c r="AM1851" s="140"/>
      <c r="AN1851" s="140"/>
      <c r="AO1851" s="140"/>
      <c r="AP1851" s="140"/>
      <c r="AQ1851" s="140"/>
      <c r="AR1851" s="140"/>
      <c r="AS1851" s="140"/>
      <c r="AT1851" s="140"/>
      <c r="AU1851" s="140"/>
      <c r="AV1851" s="140"/>
      <c r="AW1851" s="140"/>
      <c r="AX1851" s="140"/>
      <c r="AY1851" s="140"/>
      <c r="AZ1851" s="140"/>
      <c r="BA1851" s="140"/>
      <c r="BB1851" s="140"/>
      <c r="BC1851" s="140"/>
      <c r="BD1851" s="140"/>
      <c r="BE1851" s="140"/>
    </row>
    <row r="1852" spans="1:57" outlineLevel="1" x14ac:dyDescent="0.2">
      <c r="A1852" s="234">
        <f>'Faults data'!A1852</f>
        <v>1835</v>
      </c>
      <c r="B1852" s="320">
        <f>'Faults data'!B1852</f>
        <v>0</v>
      </c>
      <c r="C1852" s="223">
        <f>IFERROR(MATCH('Faults data'!F1852,Lists!$C$11:$C$14,0),0)</f>
        <v>0</v>
      </c>
      <c r="D1852" s="216">
        <f>VALUE('Faults data'!I1852)</f>
        <v>0</v>
      </c>
      <c r="E1852" s="224">
        <f t="shared" si="233"/>
        <v>0</v>
      </c>
      <c r="F1852" s="224">
        <f>'Faults data'!M1852</f>
        <v>0</v>
      </c>
      <c r="G1852" s="224" t="str">
        <f>IF('Faults data'!N1852=$G$17,$G$17,".")</f>
        <v>.</v>
      </c>
      <c r="H1852" s="224" t="str">
        <f>IF(ISNUMBER('Faults data'!L1852),'Faults data'!L1852,".")</f>
        <v>.</v>
      </c>
      <c r="I1852" s="224">
        <f>IF('Faults data'!S1852=Lists!$F$11,0,1)</f>
        <v>1</v>
      </c>
      <c r="J1852" s="240" t="str">
        <f t="shared" si="228"/>
        <v>.</v>
      </c>
      <c r="K1852" s="241"/>
      <c r="L1852" s="230" t="str">
        <f t="shared" si="229"/>
        <v>.</v>
      </c>
      <c r="M1852" s="231" t="str">
        <f t="shared" si="230"/>
        <v>.</v>
      </c>
      <c r="N1852" s="231" t="str">
        <f t="shared" si="231"/>
        <v>.</v>
      </c>
      <c r="O1852" s="231" t="str">
        <f t="shared" si="232"/>
        <v>.</v>
      </c>
      <c r="P1852" s="232" t="str">
        <f t="shared" si="234"/>
        <v>.</v>
      </c>
      <c r="Q1852" s="233" t="str">
        <f t="shared" si="235"/>
        <v>.</v>
      </c>
      <c r="R1852" s="140"/>
      <c r="S1852" s="140"/>
      <c r="T1852" s="140"/>
      <c r="U1852" s="140"/>
      <c r="V1852" s="140"/>
      <c r="W1852" s="140"/>
      <c r="X1852" s="140"/>
      <c r="Y1852" s="140"/>
      <c r="Z1852" s="140"/>
      <c r="AA1852" s="140"/>
      <c r="AB1852" s="140"/>
      <c r="AC1852" s="140"/>
      <c r="AD1852" s="140"/>
      <c r="AE1852" s="140"/>
      <c r="AF1852" s="140"/>
      <c r="AG1852" s="140"/>
      <c r="AH1852" s="140"/>
      <c r="AI1852" s="140"/>
      <c r="AJ1852" s="140"/>
      <c r="AK1852" s="140"/>
      <c r="AL1852" s="140"/>
      <c r="AM1852" s="140"/>
      <c r="AN1852" s="140"/>
      <c r="AO1852" s="140"/>
      <c r="AP1852" s="140"/>
      <c r="AQ1852" s="140"/>
      <c r="AR1852" s="140"/>
      <c r="AS1852" s="140"/>
      <c r="AT1852" s="140"/>
      <c r="AU1852" s="140"/>
      <c r="AV1852" s="140"/>
      <c r="AW1852" s="140"/>
      <c r="AX1852" s="140"/>
      <c r="AY1852" s="140"/>
      <c r="AZ1852" s="140"/>
      <c r="BA1852" s="140"/>
      <c r="BB1852" s="140"/>
      <c r="BC1852" s="140"/>
      <c r="BD1852" s="140"/>
      <c r="BE1852" s="140"/>
    </row>
    <row r="1853" spans="1:57" outlineLevel="1" x14ac:dyDescent="0.2">
      <c r="A1853" s="234">
        <f>'Faults data'!A1853</f>
        <v>1836</v>
      </c>
      <c r="B1853" s="320">
        <f>'Faults data'!B1853</f>
        <v>0</v>
      </c>
      <c r="C1853" s="223">
        <f>IFERROR(MATCH('Faults data'!F1853,Lists!$C$11:$C$14,0),0)</f>
        <v>0</v>
      </c>
      <c r="D1853" s="216">
        <f>VALUE('Faults data'!I1853)</f>
        <v>0</v>
      </c>
      <c r="E1853" s="224">
        <f t="shared" si="233"/>
        <v>0</v>
      </c>
      <c r="F1853" s="224">
        <f>'Faults data'!M1853</f>
        <v>0</v>
      </c>
      <c r="G1853" s="224" t="str">
        <f>IF('Faults data'!N1853=$G$17,$G$17,".")</f>
        <v>.</v>
      </c>
      <c r="H1853" s="224" t="str">
        <f>IF(ISNUMBER('Faults data'!L1853),'Faults data'!L1853,".")</f>
        <v>.</v>
      </c>
      <c r="I1853" s="224">
        <f>IF('Faults data'!S1853=Lists!$F$11,0,1)</f>
        <v>1</v>
      </c>
      <c r="J1853" s="240" t="str">
        <f t="shared" si="228"/>
        <v>.</v>
      </c>
      <c r="K1853" s="241"/>
      <c r="L1853" s="230" t="str">
        <f t="shared" si="229"/>
        <v>.</v>
      </c>
      <c r="M1853" s="231" t="str">
        <f t="shared" si="230"/>
        <v>.</v>
      </c>
      <c r="N1853" s="231" t="str">
        <f t="shared" si="231"/>
        <v>.</v>
      </c>
      <c r="O1853" s="231" t="str">
        <f t="shared" si="232"/>
        <v>.</v>
      </c>
      <c r="P1853" s="232" t="str">
        <f t="shared" si="234"/>
        <v>.</v>
      </c>
      <c r="Q1853" s="233" t="str">
        <f t="shared" si="235"/>
        <v>.</v>
      </c>
      <c r="R1853" s="140"/>
      <c r="S1853" s="140"/>
      <c r="T1853" s="140"/>
      <c r="U1853" s="140"/>
      <c r="V1853" s="140"/>
      <c r="W1853" s="140"/>
      <c r="X1853" s="140"/>
      <c r="Y1853" s="140"/>
      <c r="Z1853" s="140"/>
      <c r="AA1853" s="140"/>
      <c r="AB1853" s="140"/>
      <c r="AC1853" s="140"/>
      <c r="AD1853" s="140"/>
      <c r="AE1853" s="140"/>
      <c r="AF1853" s="140"/>
      <c r="AG1853" s="140"/>
      <c r="AH1853" s="140"/>
      <c r="AI1853" s="140"/>
      <c r="AJ1853" s="140"/>
      <c r="AK1853" s="140"/>
      <c r="AL1853" s="140"/>
      <c r="AM1853" s="140"/>
      <c r="AN1853" s="140"/>
      <c r="AO1853" s="140"/>
      <c r="AP1853" s="140"/>
      <c r="AQ1853" s="140"/>
      <c r="AR1853" s="140"/>
      <c r="AS1853" s="140"/>
      <c r="AT1853" s="140"/>
      <c r="AU1853" s="140"/>
      <c r="AV1853" s="140"/>
      <c r="AW1853" s="140"/>
      <c r="AX1853" s="140"/>
      <c r="AY1853" s="140"/>
      <c r="AZ1853" s="140"/>
      <c r="BA1853" s="140"/>
      <c r="BB1853" s="140"/>
      <c r="BC1853" s="140"/>
      <c r="BD1853" s="140"/>
      <c r="BE1853" s="140"/>
    </row>
    <row r="1854" spans="1:57" outlineLevel="1" x14ac:dyDescent="0.2">
      <c r="A1854" s="234">
        <f>'Faults data'!A1854</f>
        <v>1837</v>
      </c>
      <c r="B1854" s="320">
        <f>'Faults data'!B1854</f>
        <v>0</v>
      </c>
      <c r="C1854" s="223">
        <f>IFERROR(MATCH('Faults data'!F1854,Lists!$C$11:$C$14,0),0)</f>
        <v>0</v>
      </c>
      <c r="D1854" s="216">
        <f>VALUE('Faults data'!I1854)</f>
        <v>0</v>
      </c>
      <c r="E1854" s="224">
        <f t="shared" si="233"/>
        <v>0</v>
      </c>
      <c r="F1854" s="224">
        <f>'Faults data'!M1854</f>
        <v>0</v>
      </c>
      <c r="G1854" s="224" t="str">
        <f>IF('Faults data'!N1854=$G$17,$G$17,".")</f>
        <v>.</v>
      </c>
      <c r="H1854" s="224" t="str">
        <f>IF(ISNUMBER('Faults data'!L1854),'Faults data'!L1854,".")</f>
        <v>.</v>
      </c>
      <c r="I1854" s="224">
        <f>IF('Faults data'!S1854=Lists!$F$11,0,1)</f>
        <v>1</v>
      </c>
      <c r="J1854" s="240" t="str">
        <f t="shared" si="228"/>
        <v>.</v>
      </c>
      <c r="K1854" s="241"/>
      <c r="L1854" s="230" t="str">
        <f t="shared" si="229"/>
        <v>.</v>
      </c>
      <c r="M1854" s="231" t="str">
        <f t="shared" si="230"/>
        <v>.</v>
      </c>
      <c r="N1854" s="231" t="str">
        <f t="shared" si="231"/>
        <v>.</v>
      </c>
      <c r="O1854" s="231" t="str">
        <f t="shared" si="232"/>
        <v>.</v>
      </c>
      <c r="P1854" s="232" t="str">
        <f t="shared" si="234"/>
        <v>.</v>
      </c>
      <c r="Q1854" s="233" t="str">
        <f t="shared" si="235"/>
        <v>.</v>
      </c>
      <c r="R1854" s="140"/>
      <c r="S1854" s="140"/>
      <c r="T1854" s="140"/>
      <c r="U1854" s="140"/>
      <c r="V1854" s="140"/>
      <c r="W1854" s="140"/>
      <c r="X1854" s="140"/>
      <c r="Y1854" s="140"/>
      <c r="Z1854" s="140"/>
      <c r="AA1854" s="140"/>
      <c r="AB1854" s="140"/>
      <c r="AC1854" s="140"/>
      <c r="AD1854" s="140"/>
      <c r="AE1854" s="140"/>
      <c r="AF1854" s="140"/>
      <c r="AG1854" s="140"/>
      <c r="AH1854" s="140"/>
      <c r="AI1854" s="140"/>
      <c r="AJ1854" s="140"/>
      <c r="AK1854" s="140"/>
      <c r="AL1854" s="140"/>
      <c r="AM1854" s="140"/>
      <c r="AN1854" s="140"/>
      <c r="AO1854" s="140"/>
      <c r="AP1854" s="140"/>
      <c r="AQ1854" s="140"/>
      <c r="AR1854" s="140"/>
      <c r="AS1854" s="140"/>
      <c r="AT1854" s="140"/>
      <c r="AU1854" s="140"/>
      <c r="AV1854" s="140"/>
      <c r="AW1854" s="140"/>
      <c r="AX1854" s="140"/>
      <c r="AY1854" s="140"/>
      <c r="AZ1854" s="140"/>
      <c r="BA1854" s="140"/>
      <c r="BB1854" s="140"/>
      <c r="BC1854" s="140"/>
      <c r="BD1854" s="140"/>
      <c r="BE1854" s="140"/>
    </row>
    <row r="1855" spans="1:57" outlineLevel="1" x14ac:dyDescent="0.2">
      <c r="A1855" s="234">
        <f>'Faults data'!A1855</f>
        <v>1838</v>
      </c>
      <c r="B1855" s="320">
        <f>'Faults data'!B1855</f>
        <v>0</v>
      </c>
      <c r="C1855" s="223">
        <f>IFERROR(MATCH('Faults data'!F1855,Lists!$C$11:$C$14,0),0)</f>
        <v>0</v>
      </c>
      <c r="D1855" s="216">
        <f>VALUE('Faults data'!I1855)</f>
        <v>0</v>
      </c>
      <c r="E1855" s="224">
        <f t="shared" si="233"/>
        <v>0</v>
      </c>
      <c r="F1855" s="224">
        <f>'Faults data'!M1855</f>
        <v>0</v>
      </c>
      <c r="G1855" s="224" t="str">
        <f>IF('Faults data'!N1855=$G$17,$G$17,".")</f>
        <v>.</v>
      </c>
      <c r="H1855" s="224" t="str">
        <f>IF(ISNUMBER('Faults data'!L1855),'Faults data'!L1855,".")</f>
        <v>.</v>
      </c>
      <c r="I1855" s="224">
        <f>IF('Faults data'!S1855=Lists!$F$11,0,1)</f>
        <v>1</v>
      </c>
      <c r="J1855" s="240" t="str">
        <f t="shared" si="228"/>
        <v>.</v>
      </c>
      <c r="K1855" s="241"/>
      <c r="L1855" s="230" t="str">
        <f t="shared" si="229"/>
        <v>.</v>
      </c>
      <c r="M1855" s="231" t="str">
        <f t="shared" si="230"/>
        <v>.</v>
      </c>
      <c r="N1855" s="231" t="str">
        <f t="shared" si="231"/>
        <v>.</v>
      </c>
      <c r="O1855" s="231" t="str">
        <f t="shared" si="232"/>
        <v>.</v>
      </c>
      <c r="P1855" s="232" t="str">
        <f t="shared" si="234"/>
        <v>.</v>
      </c>
      <c r="Q1855" s="233" t="str">
        <f t="shared" si="235"/>
        <v>.</v>
      </c>
      <c r="R1855" s="140"/>
      <c r="S1855" s="140"/>
      <c r="T1855" s="140"/>
      <c r="U1855" s="140"/>
      <c r="V1855" s="140"/>
      <c r="W1855" s="140"/>
      <c r="X1855" s="140"/>
      <c r="Y1855" s="140"/>
      <c r="Z1855" s="140"/>
      <c r="AA1855" s="140"/>
      <c r="AB1855" s="140"/>
      <c r="AC1855" s="140"/>
      <c r="AD1855" s="140"/>
      <c r="AE1855" s="140"/>
      <c r="AF1855" s="140"/>
      <c r="AG1855" s="140"/>
      <c r="AH1855" s="140"/>
      <c r="AI1855" s="140"/>
      <c r="AJ1855" s="140"/>
      <c r="AK1855" s="140"/>
      <c r="AL1855" s="140"/>
      <c r="AM1855" s="140"/>
      <c r="AN1855" s="140"/>
      <c r="AO1855" s="140"/>
      <c r="AP1855" s="140"/>
      <c r="AQ1855" s="140"/>
      <c r="AR1855" s="140"/>
      <c r="AS1855" s="140"/>
      <c r="AT1855" s="140"/>
      <c r="AU1855" s="140"/>
      <c r="AV1855" s="140"/>
      <c r="AW1855" s="140"/>
      <c r="AX1855" s="140"/>
      <c r="AY1855" s="140"/>
      <c r="AZ1855" s="140"/>
      <c r="BA1855" s="140"/>
      <c r="BB1855" s="140"/>
      <c r="BC1855" s="140"/>
      <c r="BD1855" s="140"/>
      <c r="BE1855" s="140"/>
    </row>
    <row r="1856" spans="1:57" outlineLevel="1" x14ac:dyDescent="0.2">
      <c r="A1856" s="234">
        <f>'Faults data'!A1856</f>
        <v>1839</v>
      </c>
      <c r="B1856" s="320">
        <f>'Faults data'!B1856</f>
        <v>0</v>
      </c>
      <c r="C1856" s="223">
        <f>IFERROR(MATCH('Faults data'!F1856,Lists!$C$11:$C$14,0),0)</f>
        <v>0</v>
      </c>
      <c r="D1856" s="216">
        <f>VALUE('Faults data'!I1856)</f>
        <v>0</v>
      </c>
      <c r="E1856" s="224">
        <f t="shared" si="233"/>
        <v>0</v>
      </c>
      <c r="F1856" s="224">
        <f>'Faults data'!M1856</f>
        <v>0</v>
      </c>
      <c r="G1856" s="224" t="str">
        <f>IF('Faults data'!N1856=$G$17,$G$17,".")</f>
        <v>.</v>
      </c>
      <c r="H1856" s="224" t="str">
        <f>IF(ISNUMBER('Faults data'!L1856),'Faults data'!L1856,".")</f>
        <v>.</v>
      </c>
      <c r="I1856" s="224">
        <f>IF('Faults data'!S1856=Lists!$F$11,0,1)</f>
        <v>1</v>
      </c>
      <c r="J1856" s="240" t="str">
        <f t="shared" si="228"/>
        <v>.</v>
      </c>
      <c r="K1856" s="241"/>
      <c r="L1856" s="230" t="str">
        <f t="shared" si="229"/>
        <v>.</v>
      </c>
      <c r="M1856" s="231" t="str">
        <f t="shared" si="230"/>
        <v>.</v>
      </c>
      <c r="N1856" s="231" t="str">
        <f t="shared" si="231"/>
        <v>.</v>
      </c>
      <c r="O1856" s="231" t="str">
        <f t="shared" si="232"/>
        <v>.</v>
      </c>
      <c r="P1856" s="232" t="str">
        <f t="shared" si="234"/>
        <v>.</v>
      </c>
      <c r="Q1856" s="233" t="str">
        <f t="shared" si="235"/>
        <v>.</v>
      </c>
      <c r="R1856" s="140"/>
      <c r="S1856" s="140"/>
      <c r="T1856" s="140"/>
      <c r="U1856" s="140"/>
      <c r="V1856" s="140"/>
      <c r="W1856" s="140"/>
      <c r="X1856" s="140"/>
      <c r="Y1856" s="140"/>
      <c r="Z1856" s="140"/>
      <c r="AA1856" s="140"/>
      <c r="AB1856" s="140"/>
      <c r="AC1856" s="140"/>
      <c r="AD1856" s="140"/>
      <c r="AE1856" s="140"/>
      <c r="AF1856" s="140"/>
      <c r="AG1856" s="140"/>
      <c r="AH1856" s="140"/>
      <c r="AI1856" s="140"/>
      <c r="AJ1856" s="140"/>
      <c r="AK1856" s="140"/>
      <c r="AL1856" s="140"/>
      <c r="AM1856" s="140"/>
      <c r="AN1856" s="140"/>
      <c r="AO1856" s="140"/>
      <c r="AP1856" s="140"/>
      <c r="AQ1856" s="140"/>
      <c r="AR1856" s="140"/>
      <c r="AS1856" s="140"/>
      <c r="AT1856" s="140"/>
      <c r="AU1856" s="140"/>
      <c r="AV1856" s="140"/>
      <c r="AW1856" s="140"/>
      <c r="AX1856" s="140"/>
      <c r="AY1856" s="140"/>
      <c r="AZ1856" s="140"/>
      <c r="BA1856" s="140"/>
      <c r="BB1856" s="140"/>
      <c r="BC1856" s="140"/>
      <c r="BD1856" s="140"/>
      <c r="BE1856" s="140"/>
    </row>
    <row r="1857" spans="1:57" outlineLevel="1" x14ac:dyDescent="0.2">
      <c r="A1857" s="234">
        <f>'Faults data'!A1857</f>
        <v>1840</v>
      </c>
      <c r="B1857" s="320">
        <f>'Faults data'!B1857</f>
        <v>0</v>
      </c>
      <c r="C1857" s="223">
        <f>IFERROR(MATCH('Faults data'!F1857,Lists!$C$11:$C$14,0),0)</f>
        <v>0</v>
      </c>
      <c r="D1857" s="216">
        <f>VALUE('Faults data'!I1857)</f>
        <v>0</v>
      </c>
      <c r="E1857" s="224">
        <f t="shared" si="233"/>
        <v>0</v>
      </c>
      <c r="F1857" s="224">
        <f>'Faults data'!M1857</f>
        <v>0</v>
      </c>
      <c r="G1857" s="224" t="str">
        <f>IF('Faults data'!N1857=$G$17,$G$17,".")</f>
        <v>.</v>
      </c>
      <c r="H1857" s="224" t="str">
        <f>IF(ISNUMBER('Faults data'!L1857),'Faults data'!L1857,".")</f>
        <v>.</v>
      </c>
      <c r="I1857" s="224">
        <f>IF('Faults data'!S1857=Lists!$F$11,0,1)</f>
        <v>1</v>
      </c>
      <c r="J1857" s="240" t="str">
        <f t="shared" si="228"/>
        <v>.</v>
      </c>
      <c r="K1857" s="241"/>
      <c r="L1857" s="230" t="str">
        <f t="shared" si="229"/>
        <v>.</v>
      </c>
      <c r="M1857" s="231" t="str">
        <f t="shared" si="230"/>
        <v>.</v>
      </c>
      <c r="N1857" s="231" t="str">
        <f t="shared" si="231"/>
        <v>.</v>
      </c>
      <c r="O1857" s="231" t="str">
        <f t="shared" si="232"/>
        <v>.</v>
      </c>
      <c r="P1857" s="232" t="str">
        <f t="shared" si="234"/>
        <v>.</v>
      </c>
      <c r="Q1857" s="233" t="str">
        <f t="shared" si="235"/>
        <v>.</v>
      </c>
      <c r="R1857" s="140"/>
      <c r="S1857" s="140"/>
      <c r="T1857" s="140"/>
      <c r="U1857" s="140"/>
      <c r="V1857" s="140"/>
      <c r="W1857" s="140"/>
      <c r="X1857" s="140"/>
      <c r="Y1857" s="140"/>
      <c r="Z1857" s="140"/>
      <c r="AA1857" s="140"/>
      <c r="AB1857" s="140"/>
      <c r="AC1857" s="140"/>
      <c r="AD1857" s="140"/>
      <c r="AE1857" s="140"/>
      <c r="AF1857" s="140"/>
      <c r="AG1857" s="140"/>
      <c r="AH1857" s="140"/>
      <c r="AI1857" s="140"/>
      <c r="AJ1857" s="140"/>
      <c r="AK1857" s="140"/>
      <c r="AL1857" s="140"/>
      <c r="AM1857" s="140"/>
      <c r="AN1857" s="140"/>
      <c r="AO1857" s="140"/>
      <c r="AP1857" s="140"/>
      <c r="AQ1857" s="140"/>
      <c r="AR1857" s="140"/>
      <c r="AS1857" s="140"/>
      <c r="AT1857" s="140"/>
      <c r="AU1857" s="140"/>
      <c r="AV1857" s="140"/>
      <c r="AW1857" s="140"/>
      <c r="AX1857" s="140"/>
      <c r="AY1857" s="140"/>
      <c r="AZ1857" s="140"/>
      <c r="BA1857" s="140"/>
      <c r="BB1857" s="140"/>
      <c r="BC1857" s="140"/>
      <c r="BD1857" s="140"/>
      <c r="BE1857" s="140"/>
    </row>
    <row r="1858" spans="1:57" outlineLevel="1" x14ac:dyDescent="0.2">
      <c r="A1858" s="234">
        <f>'Faults data'!A1858</f>
        <v>1841</v>
      </c>
      <c r="B1858" s="320">
        <f>'Faults data'!B1858</f>
        <v>0</v>
      </c>
      <c r="C1858" s="223">
        <f>IFERROR(MATCH('Faults data'!F1858,Lists!$C$11:$C$14,0),0)</f>
        <v>0</v>
      </c>
      <c r="D1858" s="216">
        <f>VALUE('Faults data'!I1858)</f>
        <v>0</v>
      </c>
      <c r="E1858" s="224">
        <f t="shared" si="233"/>
        <v>0</v>
      </c>
      <c r="F1858" s="224">
        <f>'Faults data'!M1858</f>
        <v>0</v>
      </c>
      <c r="G1858" s="224" t="str">
        <f>IF('Faults data'!N1858=$G$17,$G$17,".")</f>
        <v>.</v>
      </c>
      <c r="H1858" s="224" t="str">
        <f>IF(ISNUMBER('Faults data'!L1858),'Faults data'!L1858,".")</f>
        <v>.</v>
      </c>
      <c r="I1858" s="224">
        <f>IF('Faults data'!S1858=Lists!$F$11,0,1)</f>
        <v>1</v>
      </c>
      <c r="J1858" s="240" t="str">
        <f t="shared" si="228"/>
        <v>.</v>
      </c>
      <c r="K1858" s="241"/>
      <c r="L1858" s="230" t="str">
        <f t="shared" si="229"/>
        <v>.</v>
      </c>
      <c r="M1858" s="231" t="str">
        <f t="shared" si="230"/>
        <v>.</v>
      </c>
      <c r="N1858" s="231" t="str">
        <f t="shared" si="231"/>
        <v>.</v>
      </c>
      <c r="O1858" s="231" t="str">
        <f t="shared" si="232"/>
        <v>.</v>
      </c>
      <c r="P1858" s="232" t="str">
        <f t="shared" si="234"/>
        <v>.</v>
      </c>
      <c r="Q1858" s="233" t="str">
        <f t="shared" si="235"/>
        <v>.</v>
      </c>
      <c r="R1858" s="140"/>
      <c r="S1858" s="140"/>
      <c r="T1858" s="140"/>
      <c r="U1858" s="140"/>
      <c r="V1858" s="140"/>
      <c r="W1858" s="140"/>
      <c r="X1858" s="140"/>
      <c r="Y1858" s="140"/>
      <c r="Z1858" s="140"/>
      <c r="AA1858" s="140"/>
      <c r="AB1858" s="140"/>
      <c r="AC1858" s="140"/>
      <c r="AD1858" s="140"/>
      <c r="AE1858" s="140"/>
      <c r="AF1858" s="140"/>
      <c r="AG1858" s="140"/>
      <c r="AH1858" s="140"/>
      <c r="AI1858" s="140"/>
      <c r="AJ1858" s="140"/>
      <c r="AK1858" s="140"/>
      <c r="AL1858" s="140"/>
      <c r="AM1858" s="140"/>
      <c r="AN1858" s="140"/>
      <c r="AO1858" s="140"/>
      <c r="AP1858" s="140"/>
      <c r="AQ1858" s="140"/>
      <c r="AR1858" s="140"/>
      <c r="AS1858" s="140"/>
      <c r="AT1858" s="140"/>
      <c r="AU1858" s="140"/>
      <c r="AV1858" s="140"/>
      <c r="AW1858" s="140"/>
      <c r="AX1858" s="140"/>
      <c r="AY1858" s="140"/>
      <c r="AZ1858" s="140"/>
      <c r="BA1858" s="140"/>
      <c r="BB1858" s="140"/>
      <c r="BC1858" s="140"/>
      <c r="BD1858" s="140"/>
      <c r="BE1858" s="140"/>
    </row>
    <row r="1859" spans="1:57" outlineLevel="1" x14ac:dyDescent="0.2">
      <c r="A1859" s="234">
        <f>'Faults data'!A1859</f>
        <v>1842</v>
      </c>
      <c r="B1859" s="320">
        <f>'Faults data'!B1859</f>
        <v>0</v>
      </c>
      <c r="C1859" s="223">
        <f>IFERROR(MATCH('Faults data'!F1859,Lists!$C$11:$C$14,0),0)</f>
        <v>0</v>
      </c>
      <c r="D1859" s="216">
        <f>VALUE('Faults data'!I1859)</f>
        <v>0</v>
      </c>
      <c r="E1859" s="224">
        <f t="shared" si="233"/>
        <v>0</v>
      </c>
      <c r="F1859" s="224">
        <f>'Faults data'!M1859</f>
        <v>0</v>
      </c>
      <c r="G1859" s="224" t="str">
        <f>IF('Faults data'!N1859=$G$17,$G$17,".")</f>
        <v>.</v>
      </c>
      <c r="H1859" s="224" t="str">
        <f>IF(ISNUMBER('Faults data'!L1859),'Faults data'!L1859,".")</f>
        <v>.</v>
      </c>
      <c r="I1859" s="224">
        <f>IF('Faults data'!S1859=Lists!$F$11,0,1)</f>
        <v>1</v>
      </c>
      <c r="J1859" s="240" t="str">
        <f t="shared" si="228"/>
        <v>.</v>
      </c>
      <c r="K1859" s="241"/>
      <c r="L1859" s="230" t="str">
        <f t="shared" si="229"/>
        <v>.</v>
      </c>
      <c r="M1859" s="231" t="str">
        <f t="shared" si="230"/>
        <v>.</v>
      </c>
      <c r="N1859" s="231" t="str">
        <f t="shared" si="231"/>
        <v>.</v>
      </c>
      <c r="O1859" s="231" t="str">
        <f t="shared" si="232"/>
        <v>.</v>
      </c>
      <c r="P1859" s="232" t="str">
        <f t="shared" si="234"/>
        <v>.</v>
      </c>
      <c r="Q1859" s="233" t="str">
        <f t="shared" si="235"/>
        <v>.</v>
      </c>
      <c r="R1859" s="140"/>
      <c r="S1859" s="140"/>
      <c r="T1859" s="140"/>
      <c r="U1859" s="140"/>
      <c r="V1859" s="140"/>
      <c r="W1859" s="140"/>
      <c r="X1859" s="140"/>
      <c r="Y1859" s="140"/>
      <c r="Z1859" s="140"/>
      <c r="AA1859" s="140"/>
      <c r="AB1859" s="140"/>
      <c r="AC1859" s="140"/>
      <c r="AD1859" s="140"/>
      <c r="AE1859" s="140"/>
      <c r="AF1859" s="140"/>
      <c r="AG1859" s="140"/>
      <c r="AH1859" s="140"/>
      <c r="AI1859" s="140"/>
      <c r="AJ1859" s="140"/>
      <c r="AK1859" s="140"/>
      <c r="AL1859" s="140"/>
      <c r="AM1859" s="140"/>
      <c r="AN1859" s="140"/>
      <c r="AO1859" s="140"/>
      <c r="AP1859" s="140"/>
      <c r="AQ1859" s="140"/>
      <c r="AR1859" s="140"/>
      <c r="AS1859" s="140"/>
      <c r="AT1859" s="140"/>
      <c r="AU1859" s="140"/>
      <c r="AV1859" s="140"/>
      <c r="AW1859" s="140"/>
      <c r="AX1859" s="140"/>
      <c r="AY1859" s="140"/>
      <c r="AZ1859" s="140"/>
      <c r="BA1859" s="140"/>
      <c r="BB1859" s="140"/>
      <c r="BC1859" s="140"/>
      <c r="BD1859" s="140"/>
      <c r="BE1859" s="140"/>
    </row>
    <row r="1860" spans="1:57" outlineLevel="1" x14ac:dyDescent="0.2">
      <c r="A1860" s="234">
        <f>'Faults data'!A1860</f>
        <v>1843</v>
      </c>
      <c r="B1860" s="320">
        <f>'Faults data'!B1860</f>
        <v>0</v>
      </c>
      <c r="C1860" s="223">
        <f>IFERROR(MATCH('Faults data'!F1860,Lists!$C$11:$C$14,0),0)</f>
        <v>0</v>
      </c>
      <c r="D1860" s="216">
        <f>VALUE('Faults data'!I1860)</f>
        <v>0</v>
      </c>
      <c r="E1860" s="224">
        <f t="shared" si="233"/>
        <v>0</v>
      </c>
      <c r="F1860" s="224">
        <f>'Faults data'!M1860</f>
        <v>0</v>
      </c>
      <c r="G1860" s="224" t="str">
        <f>IF('Faults data'!N1860=$G$17,$G$17,".")</f>
        <v>.</v>
      </c>
      <c r="H1860" s="224" t="str">
        <f>IF(ISNUMBER('Faults data'!L1860),'Faults data'!L1860,".")</f>
        <v>.</v>
      </c>
      <c r="I1860" s="224">
        <f>IF('Faults data'!S1860=Lists!$F$11,0,1)</f>
        <v>1</v>
      </c>
      <c r="J1860" s="240" t="str">
        <f t="shared" si="228"/>
        <v>.</v>
      </c>
      <c r="K1860" s="241"/>
      <c r="L1860" s="230" t="str">
        <f t="shared" si="229"/>
        <v>.</v>
      </c>
      <c r="M1860" s="231" t="str">
        <f t="shared" si="230"/>
        <v>.</v>
      </c>
      <c r="N1860" s="231" t="str">
        <f t="shared" si="231"/>
        <v>.</v>
      </c>
      <c r="O1860" s="231" t="str">
        <f t="shared" si="232"/>
        <v>.</v>
      </c>
      <c r="P1860" s="232" t="str">
        <f t="shared" si="234"/>
        <v>.</v>
      </c>
      <c r="Q1860" s="233" t="str">
        <f t="shared" si="235"/>
        <v>.</v>
      </c>
      <c r="R1860" s="140"/>
      <c r="S1860" s="140"/>
      <c r="T1860" s="140"/>
      <c r="U1860" s="140"/>
      <c r="V1860" s="140"/>
      <c r="W1860" s="140"/>
      <c r="X1860" s="140"/>
      <c r="Y1860" s="140"/>
      <c r="Z1860" s="140"/>
      <c r="AA1860" s="140"/>
      <c r="AB1860" s="140"/>
      <c r="AC1860" s="140"/>
      <c r="AD1860" s="140"/>
      <c r="AE1860" s="140"/>
      <c r="AF1860" s="140"/>
      <c r="AG1860" s="140"/>
      <c r="AH1860" s="140"/>
      <c r="AI1860" s="140"/>
      <c r="AJ1860" s="140"/>
      <c r="AK1860" s="140"/>
      <c r="AL1860" s="140"/>
      <c r="AM1860" s="140"/>
      <c r="AN1860" s="140"/>
      <c r="AO1860" s="140"/>
      <c r="AP1860" s="140"/>
      <c r="AQ1860" s="140"/>
      <c r="AR1860" s="140"/>
      <c r="AS1860" s="140"/>
      <c r="AT1860" s="140"/>
      <c r="AU1860" s="140"/>
      <c r="AV1860" s="140"/>
      <c r="AW1860" s="140"/>
      <c r="AX1860" s="140"/>
      <c r="AY1860" s="140"/>
      <c r="AZ1860" s="140"/>
      <c r="BA1860" s="140"/>
      <c r="BB1860" s="140"/>
      <c r="BC1860" s="140"/>
      <c r="BD1860" s="140"/>
      <c r="BE1860" s="140"/>
    </row>
    <row r="1861" spans="1:57" outlineLevel="1" x14ac:dyDescent="0.2">
      <c r="A1861" s="234">
        <f>'Faults data'!A1861</f>
        <v>1844</v>
      </c>
      <c r="B1861" s="320">
        <f>'Faults data'!B1861</f>
        <v>0</v>
      </c>
      <c r="C1861" s="223">
        <f>IFERROR(MATCH('Faults data'!F1861,Lists!$C$11:$C$14,0),0)</f>
        <v>0</v>
      </c>
      <c r="D1861" s="216">
        <f>VALUE('Faults data'!I1861)</f>
        <v>0</v>
      </c>
      <c r="E1861" s="224">
        <f t="shared" si="233"/>
        <v>0</v>
      </c>
      <c r="F1861" s="224">
        <f>'Faults data'!M1861</f>
        <v>0</v>
      </c>
      <c r="G1861" s="224" t="str">
        <f>IF('Faults data'!N1861=$G$17,$G$17,".")</f>
        <v>.</v>
      </c>
      <c r="H1861" s="224" t="str">
        <f>IF(ISNUMBER('Faults data'!L1861),'Faults data'!L1861,".")</f>
        <v>.</v>
      </c>
      <c r="I1861" s="224">
        <f>IF('Faults data'!S1861=Lists!$F$11,0,1)</f>
        <v>1</v>
      </c>
      <c r="J1861" s="240" t="str">
        <f t="shared" si="228"/>
        <v>.</v>
      </c>
      <c r="K1861" s="241"/>
      <c r="L1861" s="230" t="str">
        <f t="shared" si="229"/>
        <v>.</v>
      </c>
      <c r="M1861" s="231" t="str">
        <f t="shared" si="230"/>
        <v>.</v>
      </c>
      <c r="N1861" s="231" t="str">
        <f t="shared" si="231"/>
        <v>.</v>
      </c>
      <c r="O1861" s="231" t="str">
        <f t="shared" si="232"/>
        <v>.</v>
      </c>
      <c r="P1861" s="232" t="str">
        <f t="shared" si="234"/>
        <v>.</v>
      </c>
      <c r="Q1861" s="233" t="str">
        <f t="shared" si="235"/>
        <v>.</v>
      </c>
      <c r="R1861" s="140"/>
      <c r="S1861" s="140"/>
      <c r="T1861" s="140"/>
      <c r="U1861" s="140"/>
      <c r="V1861" s="140"/>
      <c r="W1861" s="140"/>
      <c r="X1861" s="140"/>
      <c r="Y1861" s="140"/>
      <c r="Z1861" s="140"/>
      <c r="AA1861" s="140"/>
      <c r="AB1861" s="140"/>
      <c r="AC1861" s="140"/>
      <c r="AD1861" s="140"/>
      <c r="AE1861" s="140"/>
      <c r="AF1861" s="140"/>
      <c r="AG1861" s="140"/>
      <c r="AH1861" s="140"/>
      <c r="AI1861" s="140"/>
      <c r="AJ1861" s="140"/>
      <c r="AK1861" s="140"/>
      <c r="AL1861" s="140"/>
      <c r="AM1861" s="140"/>
      <c r="AN1861" s="140"/>
      <c r="AO1861" s="140"/>
      <c r="AP1861" s="140"/>
      <c r="AQ1861" s="140"/>
      <c r="AR1861" s="140"/>
      <c r="AS1861" s="140"/>
      <c r="AT1861" s="140"/>
      <c r="AU1861" s="140"/>
      <c r="AV1861" s="140"/>
      <c r="AW1861" s="140"/>
      <c r="AX1861" s="140"/>
      <c r="AY1861" s="140"/>
      <c r="AZ1861" s="140"/>
      <c r="BA1861" s="140"/>
      <c r="BB1861" s="140"/>
      <c r="BC1861" s="140"/>
      <c r="BD1861" s="140"/>
      <c r="BE1861" s="140"/>
    </row>
    <row r="1862" spans="1:57" outlineLevel="1" x14ac:dyDescent="0.2">
      <c r="A1862" s="234">
        <f>'Faults data'!A1862</f>
        <v>1845</v>
      </c>
      <c r="B1862" s="320">
        <f>'Faults data'!B1862</f>
        <v>0</v>
      </c>
      <c r="C1862" s="223">
        <f>IFERROR(MATCH('Faults data'!F1862,Lists!$C$11:$C$14,0),0)</f>
        <v>0</v>
      </c>
      <c r="D1862" s="216">
        <f>VALUE('Faults data'!I1862)</f>
        <v>0</v>
      </c>
      <c r="E1862" s="224">
        <f t="shared" si="233"/>
        <v>0</v>
      </c>
      <c r="F1862" s="224">
        <f>'Faults data'!M1862</f>
        <v>0</v>
      </c>
      <c r="G1862" s="224" t="str">
        <f>IF('Faults data'!N1862=$G$17,$G$17,".")</f>
        <v>.</v>
      </c>
      <c r="H1862" s="224" t="str">
        <f>IF(ISNUMBER('Faults data'!L1862),'Faults data'!L1862,".")</f>
        <v>.</v>
      </c>
      <c r="I1862" s="224">
        <f>IF('Faults data'!S1862=Lists!$F$11,0,1)</f>
        <v>1</v>
      </c>
      <c r="J1862" s="240" t="str">
        <f t="shared" si="228"/>
        <v>.</v>
      </c>
      <c r="K1862" s="241"/>
      <c r="L1862" s="230" t="str">
        <f t="shared" si="229"/>
        <v>.</v>
      </c>
      <c r="M1862" s="231" t="str">
        <f t="shared" si="230"/>
        <v>.</v>
      </c>
      <c r="N1862" s="231" t="str">
        <f t="shared" si="231"/>
        <v>.</v>
      </c>
      <c r="O1862" s="231" t="str">
        <f t="shared" si="232"/>
        <v>.</v>
      </c>
      <c r="P1862" s="232" t="str">
        <f t="shared" si="234"/>
        <v>.</v>
      </c>
      <c r="Q1862" s="233" t="str">
        <f t="shared" si="235"/>
        <v>.</v>
      </c>
      <c r="R1862" s="140"/>
      <c r="S1862" s="140"/>
      <c r="T1862" s="140"/>
      <c r="U1862" s="140"/>
      <c r="V1862" s="140"/>
      <c r="W1862" s="140"/>
      <c r="X1862" s="140"/>
      <c r="Y1862" s="140"/>
      <c r="Z1862" s="140"/>
      <c r="AA1862" s="140"/>
      <c r="AB1862" s="140"/>
      <c r="AC1862" s="140"/>
      <c r="AD1862" s="140"/>
      <c r="AE1862" s="140"/>
      <c r="AF1862" s="140"/>
      <c r="AG1862" s="140"/>
      <c r="AH1862" s="140"/>
      <c r="AI1862" s="140"/>
      <c r="AJ1862" s="140"/>
      <c r="AK1862" s="140"/>
      <c r="AL1862" s="140"/>
      <c r="AM1862" s="140"/>
      <c r="AN1862" s="140"/>
      <c r="AO1862" s="140"/>
      <c r="AP1862" s="140"/>
      <c r="AQ1862" s="140"/>
      <c r="AR1862" s="140"/>
      <c r="AS1862" s="140"/>
      <c r="AT1862" s="140"/>
      <c r="AU1862" s="140"/>
      <c r="AV1862" s="140"/>
      <c r="AW1862" s="140"/>
      <c r="AX1862" s="140"/>
      <c r="AY1862" s="140"/>
      <c r="AZ1862" s="140"/>
      <c r="BA1862" s="140"/>
      <c r="BB1862" s="140"/>
      <c r="BC1862" s="140"/>
      <c r="BD1862" s="140"/>
      <c r="BE1862" s="140"/>
    </row>
    <row r="1863" spans="1:57" outlineLevel="1" x14ac:dyDescent="0.2">
      <c r="A1863" s="234">
        <f>'Faults data'!A1863</f>
        <v>1846</v>
      </c>
      <c r="B1863" s="320">
        <f>'Faults data'!B1863</f>
        <v>0</v>
      </c>
      <c r="C1863" s="223">
        <f>IFERROR(MATCH('Faults data'!F1863,Lists!$C$11:$C$14,0),0)</f>
        <v>0</v>
      </c>
      <c r="D1863" s="216">
        <f>VALUE('Faults data'!I1863)</f>
        <v>0</v>
      </c>
      <c r="E1863" s="224">
        <f t="shared" si="233"/>
        <v>0</v>
      </c>
      <c r="F1863" s="224">
        <f>'Faults data'!M1863</f>
        <v>0</v>
      </c>
      <c r="G1863" s="224" t="str">
        <f>IF('Faults data'!N1863=$G$17,$G$17,".")</f>
        <v>.</v>
      </c>
      <c r="H1863" s="224" t="str">
        <f>IF(ISNUMBER('Faults data'!L1863),'Faults data'!L1863,".")</f>
        <v>.</v>
      </c>
      <c r="I1863" s="224">
        <f>IF('Faults data'!S1863=Lists!$F$11,0,1)</f>
        <v>1</v>
      </c>
      <c r="J1863" s="240" t="str">
        <f t="shared" si="228"/>
        <v>.</v>
      </c>
      <c r="K1863" s="241"/>
      <c r="L1863" s="230" t="str">
        <f t="shared" si="229"/>
        <v>.</v>
      </c>
      <c r="M1863" s="231" t="str">
        <f t="shared" si="230"/>
        <v>.</v>
      </c>
      <c r="N1863" s="231" t="str">
        <f t="shared" si="231"/>
        <v>.</v>
      </c>
      <c r="O1863" s="231" t="str">
        <f t="shared" si="232"/>
        <v>.</v>
      </c>
      <c r="P1863" s="232" t="str">
        <f t="shared" si="234"/>
        <v>.</v>
      </c>
      <c r="Q1863" s="233" t="str">
        <f t="shared" si="235"/>
        <v>.</v>
      </c>
      <c r="R1863" s="140"/>
      <c r="S1863" s="140"/>
      <c r="T1863" s="140"/>
      <c r="U1863" s="140"/>
      <c r="V1863" s="140"/>
      <c r="W1863" s="140"/>
      <c r="X1863" s="140"/>
      <c r="Y1863" s="140"/>
      <c r="Z1863" s="140"/>
      <c r="AA1863" s="140"/>
      <c r="AB1863" s="140"/>
      <c r="AC1863" s="140"/>
      <c r="AD1863" s="140"/>
      <c r="AE1863" s="140"/>
      <c r="AF1863" s="140"/>
      <c r="AG1863" s="140"/>
      <c r="AH1863" s="140"/>
      <c r="AI1863" s="140"/>
      <c r="AJ1863" s="140"/>
      <c r="AK1863" s="140"/>
      <c r="AL1863" s="140"/>
      <c r="AM1863" s="140"/>
      <c r="AN1863" s="140"/>
      <c r="AO1863" s="140"/>
      <c r="AP1863" s="140"/>
      <c r="AQ1863" s="140"/>
      <c r="AR1863" s="140"/>
      <c r="AS1863" s="140"/>
      <c r="AT1863" s="140"/>
      <c r="AU1863" s="140"/>
      <c r="AV1863" s="140"/>
      <c r="AW1863" s="140"/>
      <c r="AX1863" s="140"/>
      <c r="AY1863" s="140"/>
      <c r="AZ1863" s="140"/>
      <c r="BA1863" s="140"/>
      <c r="BB1863" s="140"/>
      <c r="BC1863" s="140"/>
      <c r="BD1863" s="140"/>
      <c r="BE1863" s="140"/>
    </row>
    <row r="1864" spans="1:57" outlineLevel="1" x14ac:dyDescent="0.2">
      <c r="A1864" s="234">
        <f>'Faults data'!A1864</f>
        <v>1847</v>
      </c>
      <c r="B1864" s="320">
        <f>'Faults data'!B1864</f>
        <v>0</v>
      </c>
      <c r="C1864" s="223">
        <f>IFERROR(MATCH('Faults data'!F1864,Lists!$C$11:$C$14,0),0)</f>
        <v>0</v>
      </c>
      <c r="D1864" s="216">
        <f>VALUE('Faults data'!I1864)</f>
        <v>0</v>
      </c>
      <c r="E1864" s="224">
        <f t="shared" si="233"/>
        <v>0</v>
      </c>
      <c r="F1864" s="224">
        <f>'Faults data'!M1864</f>
        <v>0</v>
      </c>
      <c r="G1864" s="224" t="str">
        <f>IF('Faults data'!N1864=$G$17,$G$17,".")</f>
        <v>.</v>
      </c>
      <c r="H1864" s="224" t="str">
        <f>IF(ISNUMBER('Faults data'!L1864),'Faults data'!L1864,".")</f>
        <v>.</v>
      </c>
      <c r="I1864" s="224">
        <f>IF('Faults data'!S1864=Lists!$F$11,0,1)</f>
        <v>1</v>
      </c>
      <c r="J1864" s="240" t="str">
        <f t="shared" si="228"/>
        <v>.</v>
      </c>
      <c r="K1864" s="241"/>
      <c r="L1864" s="230" t="str">
        <f t="shared" si="229"/>
        <v>.</v>
      </c>
      <c r="M1864" s="231" t="str">
        <f t="shared" si="230"/>
        <v>.</v>
      </c>
      <c r="N1864" s="231" t="str">
        <f t="shared" si="231"/>
        <v>.</v>
      </c>
      <c r="O1864" s="231" t="str">
        <f t="shared" si="232"/>
        <v>.</v>
      </c>
      <c r="P1864" s="232" t="str">
        <f t="shared" si="234"/>
        <v>.</v>
      </c>
      <c r="Q1864" s="233" t="str">
        <f t="shared" si="235"/>
        <v>.</v>
      </c>
      <c r="R1864" s="140"/>
      <c r="S1864" s="140"/>
      <c r="T1864" s="140"/>
      <c r="U1864" s="140"/>
      <c r="V1864" s="140"/>
      <c r="W1864" s="140"/>
      <c r="X1864" s="140"/>
      <c r="Y1864" s="140"/>
      <c r="Z1864" s="140"/>
      <c r="AA1864" s="140"/>
      <c r="AB1864" s="140"/>
      <c r="AC1864" s="140"/>
      <c r="AD1864" s="140"/>
      <c r="AE1864" s="140"/>
      <c r="AF1864" s="140"/>
      <c r="AG1864" s="140"/>
      <c r="AH1864" s="140"/>
      <c r="AI1864" s="140"/>
      <c r="AJ1864" s="140"/>
      <c r="AK1864" s="140"/>
      <c r="AL1864" s="140"/>
      <c r="AM1864" s="140"/>
      <c r="AN1864" s="140"/>
      <c r="AO1864" s="140"/>
      <c r="AP1864" s="140"/>
      <c r="AQ1864" s="140"/>
      <c r="AR1864" s="140"/>
      <c r="AS1864" s="140"/>
      <c r="AT1864" s="140"/>
      <c r="AU1864" s="140"/>
      <c r="AV1864" s="140"/>
      <c r="AW1864" s="140"/>
      <c r="AX1864" s="140"/>
      <c r="AY1864" s="140"/>
      <c r="AZ1864" s="140"/>
      <c r="BA1864" s="140"/>
      <c r="BB1864" s="140"/>
      <c r="BC1864" s="140"/>
      <c r="BD1864" s="140"/>
      <c r="BE1864" s="140"/>
    </row>
    <row r="1865" spans="1:57" outlineLevel="1" x14ac:dyDescent="0.2">
      <c r="A1865" s="234">
        <f>'Faults data'!A1865</f>
        <v>1848</v>
      </c>
      <c r="B1865" s="320">
        <f>'Faults data'!B1865</f>
        <v>0</v>
      </c>
      <c r="C1865" s="223">
        <f>IFERROR(MATCH('Faults data'!F1865,Lists!$C$11:$C$14,0),0)</f>
        <v>0</v>
      </c>
      <c r="D1865" s="216">
        <f>VALUE('Faults data'!I1865)</f>
        <v>0</v>
      </c>
      <c r="E1865" s="224">
        <f t="shared" si="233"/>
        <v>0</v>
      </c>
      <c r="F1865" s="224">
        <f>'Faults data'!M1865</f>
        <v>0</v>
      </c>
      <c r="G1865" s="224" t="str">
        <f>IF('Faults data'!N1865=$G$17,$G$17,".")</f>
        <v>.</v>
      </c>
      <c r="H1865" s="224" t="str">
        <f>IF(ISNUMBER('Faults data'!L1865),'Faults data'!L1865,".")</f>
        <v>.</v>
      </c>
      <c r="I1865" s="224">
        <f>IF('Faults data'!S1865=Lists!$F$11,0,1)</f>
        <v>1</v>
      </c>
      <c r="J1865" s="240" t="str">
        <f t="shared" si="228"/>
        <v>.</v>
      </c>
      <c r="K1865" s="241"/>
      <c r="L1865" s="230" t="str">
        <f t="shared" si="229"/>
        <v>.</v>
      </c>
      <c r="M1865" s="231" t="str">
        <f t="shared" si="230"/>
        <v>.</v>
      </c>
      <c r="N1865" s="231" t="str">
        <f t="shared" si="231"/>
        <v>.</v>
      </c>
      <c r="O1865" s="231" t="str">
        <f t="shared" si="232"/>
        <v>.</v>
      </c>
      <c r="P1865" s="232" t="str">
        <f t="shared" si="234"/>
        <v>.</v>
      </c>
      <c r="Q1865" s="233" t="str">
        <f t="shared" si="235"/>
        <v>.</v>
      </c>
      <c r="R1865" s="140"/>
      <c r="S1865" s="140"/>
      <c r="T1865" s="140"/>
      <c r="U1865" s="140"/>
      <c r="V1865" s="140"/>
      <c r="W1865" s="140"/>
      <c r="X1865" s="140"/>
      <c r="Y1865" s="140"/>
      <c r="Z1865" s="140"/>
      <c r="AA1865" s="140"/>
      <c r="AB1865" s="140"/>
      <c r="AC1865" s="140"/>
      <c r="AD1865" s="140"/>
      <c r="AE1865" s="140"/>
      <c r="AF1865" s="140"/>
      <c r="AG1865" s="140"/>
      <c r="AH1865" s="140"/>
      <c r="AI1865" s="140"/>
      <c r="AJ1865" s="140"/>
      <c r="AK1865" s="140"/>
      <c r="AL1865" s="140"/>
      <c r="AM1865" s="140"/>
      <c r="AN1865" s="140"/>
      <c r="AO1865" s="140"/>
      <c r="AP1865" s="140"/>
      <c r="AQ1865" s="140"/>
      <c r="AR1865" s="140"/>
      <c r="AS1865" s="140"/>
      <c r="AT1865" s="140"/>
      <c r="AU1865" s="140"/>
      <c r="AV1865" s="140"/>
      <c r="AW1865" s="140"/>
      <c r="AX1865" s="140"/>
      <c r="AY1865" s="140"/>
      <c r="AZ1865" s="140"/>
      <c r="BA1865" s="140"/>
      <c r="BB1865" s="140"/>
      <c r="BC1865" s="140"/>
      <c r="BD1865" s="140"/>
      <c r="BE1865" s="140"/>
    </row>
    <row r="1866" spans="1:57" outlineLevel="1" x14ac:dyDescent="0.2">
      <c r="A1866" s="234">
        <f>'Faults data'!A1866</f>
        <v>1849</v>
      </c>
      <c r="B1866" s="320">
        <f>'Faults data'!B1866</f>
        <v>0</v>
      </c>
      <c r="C1866" s="223">
        <f>IFERROR(MATCH('Faults data'!F1866,Lists!$C$11:$C$14,0),0)</f>
        <v>0</v>
      </c>
      <c r="D1866" s="216">
        <f>VALUE('Faults data'!I1866)</f>
        <v>0</v>
      </c>
      <c r="E1866" s="224">
        <f t="shared" si="233"/>
        <v>0</v>
      </c>
      <c r="F1866" s="224">
        <f>'Faults data'!M1866</f>
        <v>0</v>
      </c>
      <c r="G1866" s="224" t="str">
        <f>IF('Faults data'!N1866=$G$17,$G$17,".")</f>
        <v>.</v>
      </c>
      <c r="H1866" s="224" t="str">
        <f>IF(ISNUMBER('Faults data'!L1866),'Faults data'!L1866,".")</f>
        <v>.</v>
      </c>
      <c r="I1866" s="224">
        <f>IF('Faults data'!S1866=Lists!$F$11,0,1)</f>
        <v>1</v>
      </c>
      <c r="J1866" s="240" t="str">
        <f t="shared" si="228"/>
        <v>.</v>
      </c>
      <c r="K1866" s="241"/>
      <c r="L1866" s="230" t="str">
        <f t="shared" si="229"/>
        <v>.</v>
      </c>
      <c r="M1866" s="231" t="str">
        <f t="shared" si="230"/>
        <v>.</v>
      </c>
      <c r="N1866" s="231" t="str">
        <f t="shared" si="231"/>
        <v>.</v>
      </c>
      <c r="O1866" s="231" t="str">
        <f t="shared" si="232"/>
        <v>.</v>
      </c>
      <c r="P1866" s="232" t="str">
        <f t="shared" si="234"/>
        <v>.</v>
      </c>
      <c r="Q1866" s="233" t="str">
        <f t="shared" si="235"/>
        <v>.</v>
      </c>
      <c r="R1866" s="140"/>
      <c r="S1866" s="140"/>
      <c r="T1866" s="140"/>
      <c r="U1866" s="140"/>
      <c r="V1866" s="140"/>
      <c r="W1866" s="140"/>
      <c r="X1866" s="140"/>
      <c r="Y1866" s="140"/>
      <c r="Z1866" s="140"/>
      <c r="AA1866" s="140"/>
      <c r="AB1866" s="140"/>
      <c r="AC1866" s="140"/>
      <c r="AD1866" s="140"/>
      <c r="AE1866" s="140"/>
      <c r="AF1866" s="140"/>
      <c r="AG1866" s="140"/>
      <c r="AH1866" s="140"/>
      <c r="AI1866" s="140"/>
      <c r="AJ1866" s="140"/>
      <c r="AK1866" s="140"/>
      <c r="AL1866" s="140"/>
      <c r="AM1866" s="140"/>
      <c r="AN1866" s="140"/>
      <c r="AO1866" s="140"/>
      <c r="AP1866" s="140"/>
      <c r="AQ1866" s="140"/>
      <c r="AR1866" s="140"/>
      <c r="AS1866" s="140"/>
      <c r="AT1866" s="140"/>
      <c r="AU1866" s="140"/>
      <c r="AV1866" s="140"/>
      <c r="AW1866" s="140"/>
      <c r="AX1866" s="140"/>
      <c r="AY1866" s="140"/>
      <c r="AZ1866" s="140"/>
      <c r="BA1866" s="140"/>
      <c r="BB1866" s="140"/>
      <c r="BC1866" s="140"/>
      <c r="BD1866" s="140"/>
      <c r="BE1866" s="140"/>
    </row>
    <row r="1867" spans="1:57" outlineLevel="1" x14ac:dyDescent="0.2">
      <c r="A1867" s="234">
        <f>'Faults data'!A1867</f>
        <v>1850</v>
      </c>
      <c r="B1867" s="320">
        <f>'Faults data'!B1867</f>
        <v>0</v>
      </c>
      <c r="C1867" s="223">
        <f>IFERROR(MATCH('Faults data'!F1867,Lists!$C$11:$C$14,0),0)</f>
        <v>0</v>
      </c>
      <c r="D1867" s="216">
        <f>VALUE('Faults data'!I1867)</f>
        <v>0</v>
      </c>
      <c r="E1867" s="224">
        <f t="shared" si="233"/>
        <v>0</v>
      </c>
      <c r="F1867" s="224">
        <f>'Faults data'!M1867</f>
        <v>0</v>
      </c>
      <c r="G1867" s="224" t="str">
        <f>IF('Faults data'!N1867=$G$17,$G$17,".")</f>
        <v>.</v>
      </c>
      <c r="H1867" s="224" t="str">
        <f>IF(ISNUMBER('Faults data'!L1867),'Faults data'!L1867,".")</f>
        <v>.</v>
      </c>
      <c r="I1867" s="224">
        <f>IF('Faults data'!S1867=Lists!$F$11,0,1)</f>
        <v>1</v>
      </c>
      <c r="J1867" s="240" t="str">
        <f t="shared" si="228"/>
        <v>.</v>
      </c>
      <c r="K1867" s="241"/>
      <c r="L1867" s="230" t="str">
        <f t="shared" si="229"/>
        <v>.</v>
      </c>
      <c r="M1867" s="231" t="str">
        <f t="shared" si="230"/>
        <v>.</v>
      </c>
      <c r="N1867" s="231" t="str">
        <f t="shared" si="231"/>
        <v>.</v>
      </c>
      <c r="O1867" s="231" t="str">
        <f t="shared" si="232"/>
        <v>.</v>
      </c>
      <c r="P1867" s="232" t="str">
        <f t="shared" si="234"/>
        <v>.</v>
      </c>
      <c r="Q1867" s="233" t="str">
        <f t="shared" si="235"/>
        <v>.</v>
      </c>
      <c r="R1867" s="140"/>
      <c r="S1867" s="140"/>
      <c r="T1867" s="140"/>
      <c r="U1867" s="140"/>
      <c r="V1867" s="140"/>
      <c r="W1867" s="140"/>
      <c r="X1867" s="140"/>
      <c r="Y1867" s="140"/>
      <c r="Z1867" s="140"/>
      <c r="AA1867" s="140"/>
      <c r="AB1867" s="140"/>
      <c r="AC1867" s="140"/>
      <c r="AD1867" s="140"/>
      <c r="AE1867" s="140"/>
      <c r="AF1867" s="140"/>
      <c r="AG1867" s="140"/>
      <c r="AH1867" s="140"/>
      <c r="AI1867" s="140"/>
      <c r="AJ1867" s="140"/>
      <c r="AK1867" s="140"/>
      <c r="AL1867" s="140"/>
      <c r="AM1867" s="140"/>
      <c r="AN1867" s="140"/>
      <c r="AO1867" s="140"/>
      <c r="AP1867" s="140"/>
      <c r="AQ1867" s="140"/>
      <c r="AR1867" s="140"/>
      <c r="AS1867" s="140"/>
      <c r="AT1867" s="140"/>
      <c r="AU1867" s="140"/>
      <c r="AV1867" s="140"/>
      <c r="AW1867" s="140"/>
      <c r="AX1867" s="140"/>
      <c r="AY1867" s="140"/>
      <c r="AZ1867" s="140"/>
      <c r="BA1867" s="140"/>
      <c r="BB1867" s="140"/>
      <c r="BC1867" s="140"/>
      <c r="BD1867" s="140"/>
      <c r="BE1867" s="140"/>
    </row>
    <row r="1868" spans="1:57" outlineLevel="1" x14ac:dyDescent="0.2">
      <c r="A1868" s="234">
        <f>'Faults data'!A1868</f>
        <v>1851</v>
      </c>
      <c r="B1868" s="320">
        <f>'Faults data'!B1868</f>
        <v>0</v>
      </c>
      <c r="C1868" s="223">
        <f>IFERROR(MATCH('Faults data'!F1868,Lists!$C$11:$C$14,0),0)</f>
        <v>0</v>
      </c>
      <c r="D1868" s="216">
        <f>VALUE('Faults data'!I1868)</f>
        <v>0</v>
      </c>
      <c r="E1868" s="224">
        <f t="shared" si="233"/>
        <v>0</v>
      </c>
      <c r="F1868" s="224">
        <f>'Faults data'!M1868</f>
        <v>0</v>
      </c>
      <c r="G1868" s="224" t="str">
        <f>IF('Faults data'!N1868=$G$17,$G$17,".")</f>
        <v>.</v>
      </c>
      <c r="H1868" s="224" t="str">
        <f>IF(ISNUMBER('Faults data'!L1868),'Faults data'!L1868,".")</f>
        <v>.</v>
      </c>
      <c r="I1868" s="224">
        <f>IF('Faults data'!S1868=Lists!$F$11,0,1)</f>
        <v>1</v>
      </c>
      <c r="J1868" s="240" t="str">
        <f t="shared" ref="J1868:J1931" si="236">IF(OR(C1868&gt;0,E1868=0,H1868="."),".",H1868)</f>
        <v>.</v>
      </c>
      <c r="K1868" s="241"/>
      <c r="L1868" s="230" t="str">
        <f t="shared" ref="L1868:L1931" si="237">IF(L$16=$F1868,$J1868,".")</f>
        <v>.</v>
      </c>
      <c r="M1868" s="231" t="str">
        <f t="shared" ref="M1868:M1931" si="238">IF(AND(L1868&gt;0,$G1868=M$17),L1868,".")</f>
        <v>.</v>
      </c>
      <c r="N1868" s="231" t="str">
        <f t="shared" ref="N1868:N1931" si="239">IF(N$16=$F1868,$J1868,".")</f>
        <v>.</v>
      </c>
      <c r="O1868" s="231" t="str">
        <f t="shared" si="232"/>
        <v>.</v>
      </c>
      <c r="P1868" s="232" t="str">
        <f t="shared" si="234"/>
        <v>.</v>
      </c>
      <c r="Q1868" s="233" t="str">
        <f t="shared" si="235"/>
        <v>.</v>
      </c>
      <c r="R1868" s="140"/>
      <c r="S1868" s="140"/>
      <c r="T1868" s="140"/>
      <c r="U1868" s="140"/>
      <c r="V1868" s="140"/>
      <c r="W1868" s="140"/>
      <c r="X1868" s="140"/>
      <c r="Y1868" s="140"/>
      <c r="Z1868" s="140"/>
      <c r="AA1868" s="140"/>
      <c r="AB1868" s="140"/>
      <c r="AC1868" s="140"/>
      <c r="AD1868" s="140"/>
      <c r="AE1868" s="140"/>
      <c r="AF1868" s="140"/>
      <c r="AG1868" s="140"/>
      <c r="AH1868" s="140"/>
      <c r="AI1868" s="140"/>
      <c r="AJ1868" s="140"/>
      <c r="AK1868" s="140"/>
      <c r="AL1868" s="140"/>
      <c r="AM1868" s="140"/>
      <c r="AN1868" s="140"/>
      <c r="AO1868" s="140"/>
      <c r="AP1868" s="140"/>
      <c r="AQ1868" s="140"/>
      <c r="AR1868" s="140"/>
      <c r="AS1868" s="140"/>
      <c r="AT1868" s="140"/>
      <c r="AU1868" s="140"/>
      <c r="AV1868" s="140"/>
      <c r="AW1868" s="140"/>
      <c r="AX1868" s="140"/>
      <c r="AY1868" s="140"/>
      <c r="AZ1868" s="140"/>
      <c r="BA1868" s="140"/>
      <c r="BB1868" s="140"/>
      <c r="BC1868" s="140"/>
      <c r="BD1868" s="140"/>
      <c r="BE1868" s="140"/>
    </row>
    <row r="1869" spans="1:57" outlineLevel="1" x14ac:dyDescent="0.2">
      <c r="A1869" s="234">
        <f>'Faults data'!A1869</f>
        <v>1852</v>
      </c>
      <c r="B1869" s="320">
        <f>'Faults data'!B1869</f>
        <v>0</v>
      </c>
      <c r="C1869" s="223">
        <f>IFERROR(MATCH('Faults data'!F1869,Lists!$C$11:$C$14,0),0)</f>
        <v>0</v>
      </c>
      <c r="D1869" s="216">
        <f>VALUE('Faults data'!I1869)</f>
        <v>0</v>
      </c>
      <c r="E1869" s="224">
        <f t="shared" si="233"/>
        <v>0</v>
      </c>
      <c r="F1869" s="224">
        <f>'Faults data'!M1869</f>
        <v>0</v>
      </c>
      <c r="G1869" s="224" t="str">
        <f>IF('Faults data'!N1869=$G$17,$G$17,".")</f>
        <v>.</v>
      </c>
      <c r="H1869" s="224" t="str">
        <f>IF(ISNUMBER('Faults data'!L1869),'Faults data'!L1869,".")</f>
        <v>.</v>
      </c>
      <c r="I1869" s="224">
        <f>IF('Faults data'!S1869=Lists!$F$11,0,1)</f>
        <v>1</v>
      </c>
      <c r="J1869" s="240" t="str">
        <f t="shared" si="236"/>
        <v>.</v>
      </c>
      <c r="K1869" s="241"/>
      <c r="L1869" s="230" t="str">
        <f t="shared" si="237"/>
        <v>.</v>
      </c>
      <c r="M1869" s="231" t="str">
        <f t="shared" si="238"/>
        <v>.</v>
      </c>
      <c r="N1869" s="231" t="str">
        <f t="shared" si="239"/>
        <v>.</v>
      </c>
      <c r="O1869" s="231" t="str">
        <f t="shared" ref="O1869:O1932" si="240">IF(AND(N1869&gt;=0,$G1869=O$17),N1869,".")</f>
        <v>.</v>
      </c>
      <c r="P1869" s="232" t="str">
        <f t="shared" si="234"/>
        <v>.</v>
      </c>
      <c r="Q1869" s="233" t="str">
        <f t="shared" si="235"/>
        <v>.</v>
      </c>
      <c r="R1869" s="140"/>
      <c r="S1869" s="140"/>
      <c r="T1869" s="140"/>
      <c r="U1869" s="140"/>
      <c r="V1869" s="140"/>
      <c r="W1869" s="140"/>
      <c r="X1869" s="140"/>
      <c r="Y1869" s="140"/>
      <c r="Z1869" s="140"/>
      <c r="AA1869" s="140"/>
      <c r="AB1869" s="140"/>
      <c r="AC1869" s="140"/>
      <c r="AD1869" s="140"/>
      <c r="AE1869" s="140"/>
      <c r="AF1869" s="140"/>
      <c r="AG1869" s="140"/>
      <c r="AH1869" s="140"/>
      <c r="AI1869" s="140"/>
      <c r="AJ1869" s="140"/>
      <c r="AK1869" s="140"/>
      <c r="AL1869" s="140"/>
      <c r="AM1869" s="140"/>
      <c r="AN1869" s="140"/>
      <c r="AO1869" s="140"/>
      <c r="AP1869" s="140"/>
      <c r="AQ1869" s="140"/>
      <c r="AR1869" s="140"/>
      <c r="AS1869" s="140"/>
      <c r="AT1869" s="140"/>
      <c r="AU1869" s="140"/>
      <c r="AV1869" s="140"/>
      <c r="AW1869" s="140"/>
      <c r="AX1869" s="140"/>
      <c r="AY1869" s="140"/>
      <c r="AZ1869" s="140"/>
      <c r="BA1869" s="140"/>
      <c r="BB1869" s="140"/>
      <c r="BC1869" s="140"/>
      <c r="BD1869" s="140"/>
      <c r="BE1869" s="140"/>
    </row>
    <row r="1870" spans="1:57" outlineLevel="1" x14ac:dyDescent="0.2">
      <c r="A1870" s="234">
        <f>'Faults data'!A1870</f>
        <v>1853</v>
      </c>
      <c r="B1870" s="320">
        <f>'Faults data'!B1870</f>
        <v>0</v>
      </c>
      <c r="C1870" s="223">
        <f>IFERROR(MATCH('Faults data'!F1870,Lists!$C$11:$C$14,0),0)</f>
        <v>0</v>
      </c>
      <c r="D1870" s="216">
        <f>VALUE('Faults data'!I1870)</f>
        <v>0</v>
      </c>
      <c r="E1870" s="224">
        <f t="shared" ref="E1870:E1933" si="241">IFERROR(IF(OR(D1870&lt;$C$9,D1870&gt;$C$10),0,1),0)</f>
        <v>0</v>
      </c>
      <c r="F1870" s="224">
        <f>'Faults data'!M1870</f>
        <v>0</v>
      </c>
      <c r="G1870" s="224" t="str">
        <f>IF('Faults data'!N1870=$G$17,$G$17,".")</f>
        <v>.</v>
      </c>
      <c r="H1870" s="224" t="str">
        <f>IF(ISNUMBER('Faults data'!L1870),'Faults data'!L1870,".")</f>
        <v>.</v>
      </c>
      <c r="I1870" s="224">
        <f>IF('Faults data'!S1870=Lists!$F$11,0,1)</f>
        <v>1</v>
      </c>
      <c r="J1870" s="240" t="str">
        <f t="shared" si="236"/>
        <v>.</v>
      </c>
      <c r="K1870" s="241"/>
      <c r="L1870" s="230" t="str">
        <f t="shared" si="237"/>
        <v>.</v>
      </c>
      <c r="M1870" s="231" t="str">
        <f t="shared" si="238"/>
        <v>.</v>
      </c>
      <c r="N1870" s="231" t="str">
        <f t="shared" si="239"/>
        <v>.</v>
      </c>
      <c r="O1870" s="231" t="str">
        <f t="shared" si="240"/>
        <v>.</v>
      </c>
      <c r="P1870" s="232" t="str">
        <f t="shared" si="234"/>
        <v>.</v>
      </c>
      <c r="Q1870" s="233" t="str">
        <f t="shared" si="235"/>
        <v>.</v>
      </c>
      <c r="R1870" s="140"/>
      <c r="S1870" s="140"/>
      <c r="T1870" s="140"/>
      <c r="U1870" s="140"/>
      <c r="V1870" s="140"/>
      <c r="W1870" s="140"/>
      <c r="X1870" s="140"/>
      <c r="Y1870" s="140"/>
      <c r="Z1870" s="140"/>
      <c r="AA1870" s="140"/>
      <c r="AB1870" s="140"/>
      <c r="AC1870" s="140"/>
      <c r="AD1870" s="140"/>
      <c r="AE1870" s="140"/>
      <c r="AF1870" s="140"/>
      <c r="AG1870" s="140"/>
      <c r="AH1870" s="140"/>
      <c r="AI1870" s="140"/>
      <c r="AJ1870" s="140"/>
      <c r="AK1870" s="140"/>
      <c r="AL1870" s="140"/>
      <c r="AM1870" s="140"/>
      <c r="AN1870" s="140"/>
      <c r="AO1870" s="140"/>
      <c r="AP1870" s="140"/>
      <c r="AQ1870" s="140"/>
      <c r="AR1870" s="140"/>
      <c r="AS1870" s="140"/>
      <c r="AT1870" s="140"/>
      <c r="AU1870" s="140"/>
      <c r="AV1870" s="140"/>
      <c r="AW1870" s="140"/>
      <c r="AX1870" s="140"/>
      <c r="AY1870" s="140"/>
      <c r="AZ1870" s="140"/>
      <c r="BA1870" s="140"/>
      <c r="BB1870" s="140"/>
      <c r="BC1870" s="140"/>
      <c r="BD1870" s="140"/>
      <c r="BE1870" s="140"/>
    </row>
    <row r="1871" spans="1:57" outlineLevel="1" x14ac:dyDescent="0.2">
      <c r="A1871" s="234">
        <f>'Faults data'!A1871</f>
        <v>1854</v>
      </c>
      <c r="B1871" s="320">
        <f>'Faults data'!B1871</f>
        <v>0</v>
      </c>
      <c r="C1871" s="223">
        <f>IFERROR(MATCH('Faults data'!F1871,Lists!$C$11:$C$14,0),0)</f>
        <v>0</v>
      </c>
      <c r="D1871" s="216">
        <f>VALUE('Faults data'!I1871)</f>
        <v>0</v>
      </c>
      <c r="E1871" s="224">
        <f t="shared" si="241"/>
        <v>0</v>
      </c>
      <c r="F1871" s="224">
        <f>'Faults data'!M1871</f>
        <v>0</v>
      </c>
      <c r="G1871" s="224" t="str">
        <f>IF('Faults data'!N1871=$G$17,$G$17,".")</f>
        <v>.</v>
      </c>
      <c r="H1871" s="224" t="str">
        <f>IF(ISNUMBER('Faults data'!L1871),'Faults data'!L1871,".")</f>
        <v>.</v>
      </c>
      <c r="I1871" s="224">
        <f>IF('Faults data'!S1871=Lists!$F$11,0,1)</f>
        <v>1</v>
      </c>
      <c r="J1871" s="240" t="str">
        <f t="shared" si="236"/>
        <v>.</v>
      </c>
      <c r="K1871" s="241"/>
      <c r="L1871" s="230" t="str">
        <f t="shared" si="237"/>
        <v>.</v>
      </c>
      <c r="M1871" s="231" t="str">
        <f t="shared" si="238"/>
        <v>.</v>
      </c>
      <c r="N1871" s="231" t="str">
        <f t="shared" si="239"/>
        <v>.</v>
      </c>
      <c r="O1871" s="231" t="str">
        <f t="shared" si="240"/>
        <v>.</v>
      </c>
      <c r="P1871" s="232" t="str">
        <f t="shared" si="234"/>
        <v>.</v>
      </c>
      <c r="Q1871" s="233" t="str">
        <f t="shared" si="235"/>
        <v>.</v>
      </c>
      <c r="R1871" s="140"/>
      <c r="S1871" s="140"/>
      <c r="T1871" s="140"/>
      <c r="U1871" s="140"/>
      <c r="V1871" s="140"/>
      <c r="W1871" s="140"/>
      <c r="X1871" s="140"/>
      <c r="Y1871" s="140"/>
      <c r="Z1871" s="140"/>
      <c r="AA1871" s="140"/>
      <c r="AB1871" s="140"/>
      <c r="AC1871" s="140"/>
      <c r="AD1871" s="140"/>
      <c r="AE1871" s="140"/>
      <c r="AF1871" s="140"/>
      <c r="AG1871" s="140"/>
      <c r="AH1871" s="140"/>
      <c r="AI1871" s="140"/>
      <c r="AJ1871" s="140"/>
      <c r="AK1871" s="140"/>
      <c r="AL1871" s="140"/>
      <c r="AM1871" s="140"/>
      <c r="AN1871" s="140"/>
      <c r="AO1871" s="140"/>
      <c r="AP1871" s="140"/>
      <c r="AQ1871" s="140"/>
      <c r="AR1871" s="140"/>
      <c r="AS1871" s="140"/>
      <c r="AT1871" s="140"/>
      <c r="AU1871" s="140"/>
      <c r="AV1871" s="140"/>
      <c r="AW1871" s="140"/>
      <c r="AX1871" s="140"/>
      <c r="AY1871" s="140"/>
      <c r="AZ1871" s="140"/>
      <c r="BA1871" s="140"/>
      <c r="BB1871" s="140"/>
      <c r="BC1871" s="140"/>
      <c r="BD1871" s="140"/>
      <c r="BE1871" s="140"/>
    </row>
    <row r="1872" spans="1:57" outlineLevel="1" x14ac:dyDescent="0.2">
      <c r="A1872" s="234">
        <f>'Faults data'!A1872</f>
        <v>1855</v>
      </c>
      <c r="B1872" s="320">
        <f>'Faults data'!B1872</f>
        <v>0</v>
      </c>
      <c r="C1872" s="223">
        <f>IFERROR(MATCH('Faults data'!F1872,Lists!$C$11:$C$14,0),0)</f>
        <v>0</v>
      </c>
      <c r="D1872" s="216">
        <f>VALUE('Faults data'!I1872)</f>
        <v>0</v>
      </c>
      <c r="E1872" s="224">
        <f t="shared" si="241"/>
        <v>0</v>
      </c>
      <c r="F1872" s="224">
        <f>'Faults data'!M1872</f>
        <v>0</v>
      </c>
      <c r="G1872" s="224" t="str">
        <f>IF('Faults data'!N1872=$G$17,$G$17,".")</f>
        <v>.</v>
      </c>
      <c r="H1872" s="224" t="str">
        <f>IF(ISNUMBER('Faults data'!L1872),'Faults data'!L1872,".")</f>
        <v>.</v>
      </c>
      <c r="I1872" s="224">
        <f>IF('Faults data'!S1872=Lists!$F$11,0,1)</f>
        <v>1</v>
      </c>
      <c r="J1872" s="240" t="str">
        <f t="shared" si="236"/>
        <v>.</v>
      </c>
      <c r="K1872" s="241"/>
      <c r="L1872" s="230" t="str">
        <f t="shared" si="237"/>
        <v>.</v>
      </c>
      <c r="M1872" s="231" t="str">
        <f t="shared" si="238"/>
        <v>.</v>
      </c>
      <c r="N1872" s="231" t="str">
        <f t="shared" si="239"/>
        <v>.</v>
      </c>
      <c r="O1872" s="231" t="str">
        <f t="shared" si="240"/>
        <v>.</v>
      </c>
      <c r="P1872" s="232" t="str">
        <f t="shared" si="234"/>
        <v>.</v>
      </c>
      <c r="Q1872" s="233" t="str">
        <f t="shared" si="235"/>
        <v>.</v>
      </c>
      <c r="R1872" s="140"/>
      <c r="S1872" s="140"/>
      <c r="T1872" s="140"/>
      <c r="U1872" s="140"/>
      <c r="V1872" s="140"/>
      <c r="W1872" s="140"/>
      <c r="X1872" s="140"/>
      <c r="Y1872" s="140"/>
      <c r="Z1872" s="140"/>
      <c r="AA1872" s="140"/>
      <c r="AB1872" s="140"/>
      <c r="AC1872" s="140"/>
      <c r="AD1872" s="140"/>
      <c r="AE1872" s="140"/>
      <c r="AF1872" s="140"/>
      <c r="AG1872" s="140"/>
      <c r="AH1872" s="140"/>
      <c r="AI1872" s="140"/>
      <c r="AJ1872" s="140"/>
      <c r="AK1872" s="140"/>
      <c r="AL1872" s="140"/>
      <c r="AM1872" s="140"/>
      <c r="AN1872" s="140"/>
      <c r="AO1872" s="140"/>
      <c r="AP1872" s="140"/>
      <c r="AQ1872" s="140"/>
      <c r="AR1872" s="140"/>
      <c r="AS1872" s="140"/>
      <c r="AT1872" s="140"/>
      <c r="AU1872" s="140"/>
      <c r="AV1872" s="140"/>
      <c r="AW1872" s="140"/>
      <c r="AX1872" s="140"/>
      <c r="AY1872" s="140"/>
      <c r="AZ1872" s="140"/>
      <c r="BA1872" s="140"/>
      <c r="BB1872" s="140"/>
      <c r="BC1872" s="140"/>
      <c r="BD1872" s="140"/>
      <c r="BE1872" s="140"/>
    </row>
    <row r="1873" spans="1:57" outlineLevel="1" x14ac:dyDescent="0.2">
      <c r="A1873" s="234">
        <f>'Faults data'!A1873</f>
        <v>1856</v>
      </c>
      <c r="B1873" s="320">
        <f>'Faults data'!B1873</f>
        <v>0</v>
      </c>
      <c r="C1873" s="223">
        <f>IFERROR(MATCH('Faults data'!F1873,Lists!$C$11:$C$14,0),0)</f>
        <v>0</v>
      </c>
      <c r="D1873" s="216">
        <f>VALUE('Faults data'!I1873)</f>
        <v>0</v>
      </c>
      <c r="E1873" s="224">
        <f t="shared" si="241"/>
        <v>0</v>
      </c>
      <c r="F1873" s="224">
        <f>'Faults data'!M1873</f>
        <v>0</v>
      </c>
      <c r="G1873" s="224" t="str">
        <f>IF('Faults data'!N1873=$G$17,$G$17,".")</f>
        <v>.</v>
      </c>
      <c r="H1873" s="224" t="str">
        <f>IF(ISNUMBER('Faults data'!L1873),'Faults data'!L1873,".")</f>
        <v>.</v>
      </c>
      <c r="I1873" s="224">
        <f>IF('Faults data'!S1873=Lists!$F$11,0,1)</f>
        <v>1</v>
      </c>
      <c r="J1873" s="240" t="str">
        <f t="shared" si="236"/>
        <v>.</v>
      </c>
      <c r="K1873" s="241"/>
      <c r="L1873" s="230" t="str">
        <f t="shared" si="237"/>
        <v>.</v>
      </c>
      <c r="M1873" s="231" t="str">
        <f t="shared" si="238"/>
        <v>.</v>
      </c>
      <c r="N1873" s="231" t="str">
        <f t="shared" si="239"/>
        <v>.</v>
      </c>
      <c r="O1873" s="231" t="str">
        <f t="shared" si="240"/>
        <v>.</v>
      </c>
      <c r="P1873" s="232" t="str">
        <f t="shared" si="234"/>
        <v>.</v>
      </c>
      <c r="Q1873" s="233" t="str">
        <f t="shared" si="235"/>
        <v>.</v>
      </c>
      <c r="R1873" s="140"/>
      <c r="S1873" s="140"/>
      <c r="T1873" s="140"/>
      <c r="U1873" s="140"/>
      <c r="V1873" s="140"/>
      <c r="W1873" s="140"/>
      <c r="X1873" s="140"/>
      <c r="Y1873" s="140"/>
      <c r="Z1873" s="140"/>
      <c r="AA1873" s="140"/>
      <c r="AB1873" s="140"/>
      <c r="AC1873" s="140"/>
      <c r="AD1873" s="140"/>
      <c r="AE1873" s="140"/>
      <c r="AF1873" s="140"/>
      <c r="AG1873" s="140"/>
      <c r="AH1873" s="140"/>
      <c r="AI1873" s="140"/>
      <c r="AJ1873" s="140"/>
      <c r="AK1873" s="140"/>
      <c r="AL1873" s="140"/>
      <c r="AM1873" s="140"/>
      <c r="AN1873" s="140"/>
      <c r="AO1873" s="140"/>
      <c r="AP1873" s="140"/>
      <c r="AQ1873" s="140"/>
      <c r="AR1873" s="140"/>
      <c r="AS1873" s="140"/>
      <c r="AT1873" s="140"/>
      <c r="AU1873" s="140"/>
      <c r="AV1873" s="140"/>
      <c r="AW1873" s="140"/>
      <c r="AX1873" s="140"/>
      <c r="AY1873" s="140"/>
      <c r="AZ1873" s="140"/>
      <c r="BA1873" s="140"/>
      <c r="BB1873" s="140"/>
      <c r="BC1873" s="140"/>
      <c r="BD1873" s="140"/>
      <c r="BE1873" s="140"/>
    </row>
    <row r="1874" spans="1:57" outlineLevel="1" x14ac:dyDescent="0.2">
      <c r="A1874" s="234">
        <f>'Faults data'!A1874</f>
        <v>1857</v>
      </c>
      <c r="B1874" s="320">
        <f>'Faults data'!B1874</f>
        <v>0</v>
      </c>
      <c r="C1874" s="223">
        <f>IFERROR(MATCH('Faults data'!F1874,Lists!$C$11:$C$14,0),0)</f>
        <v>0</v>
      </c>
      <c r="D1874" s="216">
        <f>VALUE('Faults data'!I1874)</f>
        <v>0</v>
      </c>
      <c r="E1874" s="224">
        <f t="shared" si="241"/>
        <v>0</v>
      </c>
      <c r="F1874" s="224">
        <f>'Faults data'!M1874</f>
        <v>0</v>
      </c>
      <c r="G1874" s="224" t="str">
        <f>IF('Faults data'!N1874=$G$17,$G$17,".")</f>
        <v>.</v>
      </c>
      <c r="H1874" s="224" t="str">
        <f>IF(ISNUMBER('Faults data'!L1874),'Faults data'!L1874,".")</f>
        <v>.</v>
      </c>
      <c r="I1874" s="224">
        <f>IF('Faults data'!S1874=Lists!$F$11,0,1)</f>
        <v>1</v>
      </c>
      <c r="J1874" s="240" t="str">
        <f t="shared" si="236"/>
        <v>.</v>
      </c>
      <c r="K1874" s="241"/>
      <c r="L1874" s="230" t="str">
        <f t="shared" si="237"/>
        <v>.</v>
      </c>
      <c r="M1874" s="231" t="str">
        <f t="shared" si="238"/>
        <v>.</v>
      </c>
      <c r="N1874" s="231" t="str">
        <f t="shared" si="239"/>
        <v>.</v>
      </c>
      <c r="O1874" s="231" t="str">
        <f t="shared" si="240"/>
        <v>.</v>
      </c>
      <c r="P1874" s="232" t="str">
        <f t="shared" si="234"/>
        <v>.</v>
      </c>
      <c r="Q1874" s="233" t="str">
        <f t="shared" si="235"/>
        <v>.</v>
      </c>
      <c r="R1874" s="140"/>
      <c r="S1874" s="140"/>
      <c r="T1874" s="140"/>
      <c r="U1874" s="140"/>
      <c r="V1874" s="140"/>
      <c r="W1874" s="140"/>
      <c r="X1874" s="140"/>
      <c r="Y1874" s="140"/>
      <c r="Z1874" s="140"/>
      <c r="AA1874" s="140"/>
      <c r="AB1874" s="140"/>
      <c r="AC1874" s="140"/>
      <c r="AD1874" s="140"/>
      <c r="AE1874" s="140"/>
      <c r="AF1874" s="140"/>
      <c r="AG1874" s="140"/>
      <c r="AH1874" s="140"/>
      <c r="AI1874" s="140"/>
      <c r="AJ1874" s="140"/>
      <c r="AK1874" s="140"/>
      <c r="AL1874" s="140"/>
      <c r="AM1874" s="140"/>
      <c r="AN1874" s="140"/>
      <c r="AO1874" s="140"/>
      <c r="AP1874" s="140"/>
      <c r="AQ1874" s="140"/>
      <c r="AR1874" s="140"/>
      <c r="AS1874" s="140"/>
      <c r="AT1874" s="140"/>
      <c r="AU1874" s="140"/>
      <c r="AV1874" s="140"/>
      <c r="AW1874" s="140"/>
      <c r="AX1874" s="140"/>
      <c r="AY1874" s="140"/>
      <c r="AZ1874" s="140"/>
      <c r="BA1874" s="140"/>
      <c r="BB1874" s="140"/>
      <c r="BC1874" s="140"/>
      <c r="BD1874" s="140"/>
      <c r="BE1874" s="140"/>
    </row>
    <row r="1875" spans="1:57" outlineLevel="1" x14ac:dyDescent="0.2">
      <c r="A1875" s="234">
        <f>'Faults data'!A1875</f>
        <v>1858</v>
      </c>
      <c r="B1875" s="320">
        <f>'Faults data'!B1875</f>
        <v>0</v>
      </c>
      <c r="C1875" s="223">
        <f>IFERROR(MATCH('Faults data'!F1875,Lists!$C$11:$C$14,0),0)</f>
        <v>0</v>
      </c>
      <c r="D1875" s="216">
        <f>VALUE('Faults data'!I1875)</f>
        <v>0</v>
      </c>
      <c r="E1875" s="224">
        <f t="shared" si="241"/>
        <v>0</v>
      </c>
      <c r="F1875" s="224">
        <f>'Faults data'!M1875</f>
        <v>0</v>
      </c>
      <c r="G1875" s="224" t="str">
        <f>IF('Faults data'!N1875=$G$17,$G$17,".")</f>
        <v>.</v>
      </c>
      <c r="H1875" s="224" t="str">
        <f>IF(ISNUMBER('Faults data'!L1875),'Faults data'!L1875,".")</f>
        <v>.</v>
      </c>
      <c r="I1875" s="224">
        <f>IF('Faults data'!S1875=Lists!$F$11,0,1)</f>
        <v>1</v>
      </c>
      <c r="J1875" s="240" t="str">
        <f t="shared" si="236"/>
        <v>.</v>
      </c>
      <c r="K1875" s="241"/>
      <c r="L1875" s="230" t="str">
        <f t="shared" si="237"/>
        <v>.</v>
      </c>
      <c r="M1875" s="231" t="str">
        <f t="shared" si="238"/>
        <v>.</v>
      </c>
      <c r="N1875" s="231" t="str">
        <f t="shared" si="239"/>
        <v>.</v>
      </c>
      <c r="O1875" s="231" t="str">
        <f t="shared" si="240"/>
        <v>.</v>
      </c>
      <c r="P1875" s="232" t="str">
        <f t="shared" si="234"/>
        <v>.</v>
      </c>
      <c r="Q1875" s="233" t="str">
        <f t="shared" si="235"/>
        <v>.</v>
      </c>
      <c r="R1875" s="140"/>
      <c r="S1875" s="140"/>
      <c r="T1875" s="140"/>
      <c r="U1875" s="140"/>
      <c r="V1875" s="140"/>
      <c r="W1875" s="140"/>
      <c r="X1875" s="140"/>
      <c r="Y1875" s="140"/>
      <c r="Z1875" s="140"/>
      <c r="AA1875" s="140"/>
      <c r="AB1875" s="140"/>
      <c r="AC1875" s="140"/>
      <c r="AD1875" s="140"/>
      <c r="AE1875" s="140"/>
      <c r="AF1875" s="140"/>
      <c r="AG1875" s="140"/>
      <c r="AH1875" s="140"/>
      <c r="AI1875" s="140"/>
      <c r="AJ1875" s="140"/>
      <c r="AK1875" s="140"/>
      <c r="AL1875" s="140"/>
      <c r="AM1875" s="140"/>
      <c r="AN1875" s="140"/>
      <c r="AO1875" s="140"/>
      <c r="AP1875" s="140"/>
      <c r="AQ1875" s="140"/>
      <c r="AR1875" s="140"/>
      <c r="AS1875" s="140"/>
      <c r="AT1875" s="140"/>
      <c r="AU1875" s="140"/>
      <c r="AV1875" s="140"/>
      <c r="AW1875" s="140"/>
      <c r="AX1875" s="140"/>
      <c r="AY1875" s="140"/>
      <c r="AZ1875" s="140"/>
      <c r="BA1875" s="140"/>
      <c r="BB1875" s="140"/>
      <c r="BC1875" s="140"/>
      <c r="BD1875" s="140"/>
      <c r="BE1875" s="140"/>
    </row>
    <row r="1876" spans="1:57" outlineLevel="1" x14ac:dyDescent="0.2">
      <c r="A1876" s="234">
        <f>'Faults data'!A1876</f>
        <v>1859</v>
      </c>
      <c r="B1876" s="320">
        <f>'Faults data'!B1876</f>
        <v>0</v>
      </c>
      <c r="C1876" s="223">
        <f>IFERROR(MATCH('Faults data'!F1876,Lists!$C$11:$C$14,0),0)</f>
        <v>0</v>
      </c>
      <c r="D1876" s="216">
        <f>VALUE('Faults data'!I1876)</f>
        <v>0</v>
      </c>
      <c r="E1876" s="224">
        <f t="shared" si="241"/>
        <v>0</v>
      </c>
      <c r="F1876" s="224">
        <f>'Faults data'!M1876</f>
        <v>0</v>
      </c>
      <c r="G1876" s="224" t="str">
        <f>IF('Faults data'!N1876=$G$17,$G$17,".")</f>
        <v>.</v>
      </c>
      <c r="H1876" s="224" t="str">
        <f>IF(ISNUMBER('Faults data'!L1876),'Faults data'!L1876,".")</f>
        <v>.</v>
      </c>
      <c r="I1876" s="224">
        <f>IF('Faults data'!S1876=Lists!$F$11,0,1)</f>
        <v>1</v>
      </c>
      <c r="J1876" s="240" t="str">
        <f t="shared" si="236"/>
        <v>.</v>
      </c>
      <c r="K1876" s="241"/>
      <c r="L1876" s="230" t="str">
        <f t="shared" si="237"/>
        <v>.</v>
      </c>
      <c r="M1876" s="231" t="str">
        <f t="shared" si="238"/>
        <v>.</v>
      </c>
      <c r="N1876" s="231" t="str">
        <f t="shared" si="239"/>
        <v>.</v>
      </c>
      <c r="O1876" s="231" t="str">
        <f t="shared" si="240"/>
        <v>.</v>
      </c>
      <c r="P1876" s="232" t="str">
        <f t="shared" si="234"/>
        <v>.</v>
      </c>
      <c r="Q1876" s="233" t="str">
        <f t="shared" si="235"/>
        <v>.</v>
      </c>
      <c r="R1876" s="140"/>
      <c r="S1876" s="140"/>
      <c r="T1876" s="140"/>
      <c r="U1876" s="140"/>
      <c r="V1876" s="140"/>
      <c r="W1876" s="140"/>
      <c r="X1876" s="140"/>
      <c r="Y1876" s="140"/>
      <c r="Z1876" s="140"/>
      <c r="AA1876" s="140"/>
      <c r="AB1876" s="140"/>
      <c r="AC1876" s="140"/>
      <c r="AD1876" s="140"/>
      <c r="AE1876" s="140"/>
      <c r="AF1876" s="140"/>
      <c r="AG1876" s="140"/>
      <c r="AH1876" s="140"/>
      <c r="AI1876" s="140"/>
      <c r="AJ1876" s="140"/>
      <c r="AK1876" s="140"/>
      <c r="AL1876" s="140"/>
      <c r="AM1876" s="140"/>
      <c r="AN1876" s="140"/>
      <c r="AO1876" s="140"/>
      <c r="AP1876" s="140"/>
      <c r="AQ1876" s="140"/>
      <c r="AR1876" s="140"/>
      <c r="AS1876" s="140"/>
      <c r="AT1876" s="140"/>
      <c r="AU1876" s="140"/>
      <c r="AV1876" s="140"/>
      <c r="AW1876" s="140"/>
      <c r="AX1876" s="140"/>
      <c r="AY1876" s="140"/>
      <c r="AZ1876" s="140"/>
      <c r="BA1876" s="140"/>
      <c r="BB1876" s="140"/>
      <c r="BC1876" s="140"/>
      <c r="BD1876" s="140"/>
      <c r="BE1876" s="140"/>
    </row>
    <row r="1877" spans="1:57" outlineLevel="1" x14ac:dyDescent="0.2">
      <c r="A1877" s="234">
        <f>'Faults data'!A1877</f>
        <v>1860</v>
      </c>
      <c r="B1877" s="320">
        <f>'Faults data'!B1877</f>
        <v>0</v>
      </c>
      <c r="C1877" s="223">
        <f>IFERROR(MATCH('Faults data'!F1877,Lists!$C$11:$C$14,0),0)</f>
        <v>0</v>
      </c>
      <c r="D1877" s="216">
        <f>VALUE('Faults data'!I1877)</f>
        <v>0</v>
      </c>
      <c r="E1877" s="224">
        <f t="shared" si="241"/>
        <v>0</v>
      </c>
      <c r="F1877" s="224">
        <f>'Faults data'!M1877</f>
        <v>0</v>
      </c>
      <c r="G1877" s="224" t="str">
        <f>IF('Faults data'!N1877=$G$17,$G$17,".")</f>
        <v>.</v>
      </c>
      <c r="H1877" s="224" t="str">
        <f>IF(ISNUMBER('Faults data'!L1877),'Faults data'!L1877,".")</f>
        <v>.</v>
      </c>
      <c r="I1877" s="224">
        <f>IF('Faults data'!S1877=Lists!$F$11,0,1)</f>
        <v>1</v>
      </c>
      <c r="J1877" s="240" t="str">
        <f t="shared" si="236"/>
        <v>.</v>
      </c>
      <c r="K1877" s="241"/>
      <c r="L1877" s="230" t="str">
        <f t="shared" si="237"/>
        <v>.</v>
      </c>
      <c r="M1877" s="231" t="str">
        <f t="shared" si="238"/>
        <v>.</v>
      </c>
      <c r="N1877" s="231" t="str">
        <f t="shared" si="239"/>
        <v>.</v>
      </c>
      <c r="O1877" s="231" t="str">
        <f t="shared" si="240"/>
        <v>.</v>
      </c>
      <c r="P1877" s="232" t="str">
        <f t="shared" ref="P1877:P1940" si="242">IF(L1877&gt;P$9,L1877,".")</f>
        <v>.</v>
      </c>
      <c r="Q1877" s="233" t="str">
        <f t="shared" ref="Q1877:Q1940" si="243">IF(N1877&gt;Q$9,N1877,".")</f>
        <v>.</v>
      </c>
      <c r="R1877" s="140"/>
      <c r="S1877" s="140"/>
      <c r="T1877" s="140"/>
      <c r="U1877" s="140"/>
      <c r="V1877" s="140"/>
      <c r="W1877" s="140"/>
      <c r="X1877" s="140"/>
      <c r="Y1877" s="140"/>
      <c r="Z1877" s="140"/>
      <c r="AA1877" s="140"/>
      <c r="AB1877" s="140"/>
      <c r="AC1877" s="140"/>
      <c r="AD1877" s="140"/>
      <c r="AE1877" s="140"/>
      <c r="AF1877" s="140"/>
      <c r="AG1877" s="140"/>
      <c r="AH1877" s="140"/>
      <c r="AI1877" s="140"/>
      <c r="AJ1877" s="140"/>
      <c r="AK1877" s="140"/>
      <c r="AL1877" s="140"/>
      <c r="AM1877" s="140"/>
      <c r="AN1877" s="140"/>
      <c r="AO1877" s="140"/>
      <c r="AP1877" s="140"/>
      <c r="AQ1877" s="140"/>
      <c r="AR1877" s="140"/>
      <c r="AS1877" s="140"/>
      <c r="AT1877" s="140"/>
      <c r="AU1877" s="140"/>
      <c r="AV1877" s="140"/>
      <c r="AW1877" s="140"/>
      <c r="AX1877" s="140"/>
      <c r="AY1877" s="140"/>
      <c r="AZ1877" s="140"/>
      <c r="BA1877" s="140"/>
      <c r="BB1877" s="140"/>
      <c r="BC1877" s="140"/>
      <c r="BD1877" s="140"/>
      <c r="BE1877" s="140"/>
    </row>
    <row r="1878" spans="1:57" outlineLevel="1" x14ac:dyDescent="0.2">
      <c r="A1878" s="234">
        <f>'Faults data'!A1878</f>
        <v>1861</v>
      </c>
      <c r="B1878" s="320">
        <f>'Faults data'!B1878</f>
        <v>0</v>
      </c>
      <c r="C1878" s="223">
        <f>IFERROR(MATCH('Faults data'!F1878,Lists!$C$11:$C$14,0),0)</f>
        <v>0</v>
      </c>
      <c r="D1878" s="216">
        <f>VALUE('Faults data'!I1878)</f>
        <v>0</v>
      </c>
      <c r="E1878" s="224">
        <f t="shared" si="241"/>
        <v>0</v>
      </c>
      <c r="F1878" s="224">
        <f>'Faults data'!M1878</f>
        <v>0</v>
      </c>
      <c r="G1878" s="224" t="str">
        <f>IF('Faults data'!N1878=$G$17,$G$17,".")</f>
        <v>.</v>
      </c>
      <c r="H1878" s="224" t="str">
        <f>IF(ISNUMBER('Faults data'!L1878),'Faults data'!L1878,".")</f>
        <v>.</v>
      </c>
      <c r="I1878" s="224">
        <f>IF('Faults data'!S1878=Lists!$F$11,0,1)</f>
        <v>1</v>
      </c>
      <c r="J1878" s="240" t="str">
        <f t="shared" si="236"/>
        <v>.</v>
      </c>
      <c r="K1878" s="241"/>
      <c r="L1878" s="230" t="str">
        <f t="shared" si="237"/>
        <v>.</v>
      </c>
      <c r="M1878" s="231" t="str">
        <f t="shared" si="238"/>
        <v>.</v>
      </c>
      <c r="N1878" s="231" t="str">
        <f t="shared" si="239"/>
        <v>.</v>
      </c>
      <c r="O1878" s="231" t="str">
        <f t="shared" si="240"/>
        <v>.</v>
      </c>
      <c r="P1878" s="232" t="str">
        <f t="shared" si="242"/>
        <v>.</v>
      </c>
      <c r="Q1878" s="233" t="str">
        <f t="shared" si="243"/>
        <v>.</v>
      </c>
      <c r="R1878" s="140"/>
      <c r="S1878" s="140"/>
      <c r="T1878" s="140"/>
      <c r="U1878" s="140"/>
      <c r="V1878" s="140"/>
      <c r="W1878" s="140"/>
      <c r="X1878" s="140"/>
      <c r="Y1878" s="140"/>
      <c r="Z1878" s="140"/>
      <c r="AA1878" s="140"/>
      <c r="AB1878" s="140"/>
      <c r="AC1878" s="140"/>
      <c r="AD1878" s="140"/>
      <c r="AE1878" s="140"/>
      <c r="AF1878" s="140"/>
      <c r="AG1878" s="140"/>
      <c r="AH1878" s="140"/>
      <c r="AI1878" s="140"/>
      <c r="AJ1878" s="140"/>
      <c r="AK1878" s="140"/>
      <c r="AL1878" s="140"/>
      <c r="AM1878" s="140"/>
      <c r="AN1878" s="140"/>
      <c r="AO1878" s="140"/>
      <c r="AP1878" s="140"/>
      <c r="AQ1878" s="140"/>
      <c r="AR1878" s="140"/>
      <c r="AS1878" s="140"/>
      <c r="AT1878" s="140"/>
      <c r="AU1878" s="140"/>
      <c r="AV1878" s="140"/>
      <c r="AW1878" s="140"/>
      <c r="AX1878" s="140"/>
      <c r="AY1878" s="140"/>
      <c r="AZ1878" s="140"/>
      <c r="BA1878" s="140"/>
      <c r="BB1878" s="140"/>
      <c r="BC1878" s="140"/>
      <c r="BD1878" s="140"/>
      <c r="BE1878" s="140"/>
    </row>
    <row r="1879" spans="1:57" outlineLevel="1" x14ac:dyDescent="0.2">
      <c r="A1879" s="234">
        <f>'Faults data'!A1879</f>
        <v>1862</v>
      </c>
      <c r="B1879" s="320">
        <f>'Faults data'!B1879</f>
        <v>0</v>
      </c>
      <c r="C1879" s="223">
        <f>IFERROR(MATCH('Faults data'!F1879,Lists!$C$11:$C$14,0),0)</f>
        <v>0</v>
      </c>
      <c r="D1879" s="216">
        <f>VALUE('Faults data'!I1879)</f>
        <v>0</v>
      </c>
      <c r="E1879" s="224">
        <f t="shared" si="241"/>
        <v>0</v>
      </c>
      <c r="F1879" s="224">
        <f>'Faults data'!M1879</f>
        <v>0</v>
      </c>
      <c r="G1879" s="224" t="str">
        <f>IF('Faults data'!N1879=$G$17,$G$17,".")</f>
        <v>.</v>
      </c>
      <c r="H1879" s="224" t="str">
        <f>IF(ISNUMBER('Faults data'!L1879),'Faults data'!L1879,".")</f>
        <v>.</v>
      </c>
      <c r="I1879" s="224">
        <f>IF('Faults data'!S1879=Lists!$F$11,0,1)</f>
        <v>1</v>
      </c>
      <c r="J1879" s="240" t="str">
        <f t="shared" si="236"/>
        <v>.</v>
      </c>
      <c r="K1879" s="241"/>
      <c r="L1879" s="230" t="str">
        <f t="shared" si="237"/>
        <v>.</v>
      </c>
      <c r="M1879" s="231" t="str">
        <f t="shared" si="238"/>
        <v>.</v>
      </c>
      <c r="N1879" s="231" t="str">
        <f t="shared" si="239"/>
        <v>.</v>
      </c>
      <c r="O1879" s="231" t="str">
        <f t="shared" si="240"/>
        <v>.</v>
      </c>
      <c r="P1879" s="232" t="str">
        <f t="shared" si="242"/>
        <v>.</v>
      </c>
      <c r="Q1879" s="233" t="str">
        <f t="shared" si="243"/>
        <v>.</v>
      </c>
      <c r="R1879" s="140"/>
      <c r="S1879" s="140"/>
      <c r="T1879" s="140"/>
      <c r="U1879" s="140"/>
      <c r="V1879" s="140"/>
      <c r="W1879" s="140"/>
      <c r="X1879" s="140"/>
      <c r="Y1879" s="140"/>
      <c r="Z1879" s="140"/>
      <c r="AA1879" s="140"/>
      <c r="AB1879" s="140"/>
      <c r="AC1879" s="140"/>
      <c r="AD1879" s="140"/>
      <c r="AE1879" s="140"/>
      <c r="AF1879" s="140"/>
      <c r="AG1879" s="140"/>
      <c r="AH1879" s="140"/>
      <c r="AI1879" s="140"/>
      <c r="AJ1879" s="140"/>
      <c r="AK1879" s="140"/>
      <c r="AL1879" s="140"/>
      <c r="AM1879" s="140"/>
      <c r="AN1879" s="140"/>
      <c r="AO1879" s="140"/>
      <c r="AP1879" s="140"/>
      <c r="AQ1879" s="140"/>
      <c r="AR1879" s="140"/>
      <c r="AS1879" s="140"/>
      <c r="AT1879" s="140"/>
      <c r="AU1879" s="140"/>
      <c r="AV1879" s="140"/>
      <c r="AW1879" s="140"/>
      <c r="AX1879" s="140"/>
      <c r="AY1879" s="140"/>
      <c r="AZ1879" s="140"/>
      <c r="BA1879" s="140"/>
      <c r="BB1879" s="140"/>
      <c r="BC1879" s="140"/>
      <c r="BD1879" s="140"/>
      <c r="BE1879" s="140"/>
    </row>
    <row r="1880" spans="1:57" outlineLevel="1" x14ac:dyDescent="0.2">
      <c r="A1880" s="234">
        <f>'Faults data'!A1880</f>
        <v>1863</v>
      </c>
      <c r="B1880" s="320">
        <f>'Faults data'!B1880</f>
        <v>0</v>
      </c>
      <c r="C1880" s="223">
        <f>IFERROR(MATCH('Faults data'!F1880,Lists!$C$11:$C$14,0),0)</f>
        <v>0</v>
      </c>
      <c r="D1880" s="216">
        <f>VALUE('Faults data'!I1880)</f>
        <v>0</v>
      </c>
      <c r="E1880" s="224">
        <f t="shared" si="241"/>
        <v>0</v>
      </c>
      <c r="F1880" s="224">
        <f>'Faults data'!M1880</f>
        <v>0</v>
      </c>
      <c r="G1880" s="224" t="str">
        <f>IF('Faults data'!N1880=$G$17,$G$17,".")</f>
        <v>.</v>
      </c>
      <c r="H1880" s="224" t="str">
        <f>IF(ISNUMBER('Faults data'!L1880),'Faults data'!L1880,".")</f>
        <v>.</v>
      </c>
      <c r="I1880" s="224">
        <f>IF('Faults data'!S1880=Lists!$F$11,0,1)</f>
        <v>1</v>
      </c>
      <c r="J1880" s="240" t="str">
        <f t="shared" si="236"/>
        <v>.</v>
      </c>
      <c r="K1880" s="241"/>
      <c r="L1880" s="230" t="str">
        <f t="shared" si="237"/>
        <v>.</v>
      </c>
      <c r="M1880" s="231" t="str">
        <f t="shared" si="238"/>
        <v>.</v>
      </c>
      <c r="N1880" s="231" t="str">
        <f t="shared" si="239"/>
        <v>.</v>
      </c>
      <c r="O1880" s="231" t="str">
        <f t="shared" si="240"/>
        <v>.</v>
      </c>
      <c r="P1880" s="232" t="str">
        <f t="shared" si="242"/>
        <v>.</v>
      </c>
      <c r="Q1880" s="233" t="str">
        <f t="shared" si="243"/>
        <v>.</v>
      </c>
      <c r="R1880" s="140"/>
      <c r="S1880" s="140"/>
      <c r="T1880" s="140"/>
      <c r="U1880" s="140"/>
      <c r="V1880" s="140"/>
      <c r="W1880" s="140"/>
      <c r="X1880" s="140"/>
      <c r="Y1880" s="140"/>
      <c r="Z1880" s="140"/>
      <c r="AA1880" s="140"/>
      <c r="AB1880" s="140"/>
      <c r="AC1880" s="140"/>
      <c r="AD1880" s="140"/>
      <c r="AE1880" s="140"/>
      <c r="AF1880" s="140"/>
      <c r="AG1880" s="140"/>
      <c r="AH1880" s="140"/>
      <c r="AI1880" s="140"/>
      <c r="AJ1880" s="140"/>
      <c r="AK1880" s="140"/>
      <c r="AL1880" s="140"/>
      <c r="AM1880" s="140"/>
      <c r="AN1880" s="140"/>
      <c r="AO1880" s="140"/>
      <c r="AP1880" s="140"/>
      <c r="AQ1880" s="140"/>
      <c r="AR1880" s="140"/>
      <c r="AS1880" s="140"/>
      <c r="AT1880" s="140"/>
      <c r="AU1880" s="140"/>
      <c r="AV1880" s="140"/>
      <c r="AW1880" s="140"/>
      <c r="AX1880" s="140"/>
      <c r="AY1880" s="140"/>
      <c r="AZ1880" s="140"/>
      <c r="BA1880" s="140"/>
      <c r="BB1880" s="140"/>
      <c r="BC1880" s="140"/>
      <c r="BD1880" s="140"/>
      <c r="BE1880" s="140"/>
    </row>
    <row r="1881" spans="1:57" outlineLevel="1" x14ac:dyDescent="0.2">
      <c r="A1881" s="234">
        <f>'Faults data'!A1881</f>
        <v>1864</v>
      </c>
      <c r="B1881" s="320">
        <f>'Faults data'!B1881</f>
        <v>0</v>
      </c>
      <c r="C1881" s="223">
        <f>IFERROR(MATCH('Faults data'!F1881,Lists!$C$11:$C$14,0),0)</f>
        <v>0</v>
      </c>
      <c r="D1881" s="216">
        <f>VALUE('Faults data'!I1881)</f>
        <v>0</v>
      </c>
      <c r="E1881" s="224">
        <f t="shared" si="241"/>
        <v>0</v>
      </c>
      <c r="F1881" s="224">
        <f>'Faults data'!M1881</f>
        <v>0</v>
      </c>
      <c r="G1881" s="224" t="str">
        <f>IF('Faults data'!N1881=$G$17,$G$17,".")</f>
        <v>.</v>
      </c>
      <c r="H1881" s="224" t="str">
        <f>IF(ISNUMBER('Faults data'!L1881),'Faults data'!L1881,".")</f>
        <v>.</v>
      </c>
      <c r="I1881" s="224">
        <f>IF('Faults data'!S1881=Lists!$F$11,0,1)</f>
        <v>1</v>
      </c>
      <c r="J1881" s="240" t="str">
        <f t="shared" si="236"/>
        <v>.</v>
      </c>
      <c r="K1881" s="241"/>
      <c r="L1881" s="230" t="str">
        <f t="shared" si="237"/>
        <v>.</v>
      </c>
      <c r="M1881" s="231" t="str">
        <f t="shared" si="238"/>
        <v>.</v>
      </c>
      <c r="N1881" s="231" t="str">
        <f t="shared" si="239"/>
        <v>.</v>
      </c>
      <c r="O1881" s="231" t="str">
        <f t="shared" si="240"/>
        <v>.</v>
      </c>
      <c r="P1881" s="232" t="str">
        <f t="shared" si="242"/>
        <v>.</v>
      </c>
      <c r="Q1881" s="233" t="str">
        <f t="shared" si="243"/>
        <v>.</v>
      </c>
      <c r="R1881" s="140"/>
      <c r="S1881" s="140"/>
      <c r="T1881" s="140"/>
      <c r="U1881" s="140"/>
      <c r="V1881" s="140"/>
      <c r="W1881" s="140"/>
      <c r="X1881" s="140"/>
      <c r="Y1881" s="140"/>
      <c r="Z1881" s="140"/>
      <c r="AA1881" s="140"/>
      <c r="AB1881" s="140"/>
      <c r="AC1881" s="140"/>
      <c r="AD1881" s="140"/>
      <c r="AE1881" s="140"/>
      <c r="AF1881" s="140"/>
      <c r="AG1881" s="140"/>
      <c r="AH1881" s="140"/>
      <c r="AI1881" s="140"/>
      <c r="AJ1881" s="140"/>
      <c r="AK1881" s="140"/>
      <c r="AL1881" s="140"/>
      <c r="AM1881" s="140"/>
      <c r="AN1881" s="140"/>
      <c r="AO1881" s="140"/>
      <c r="AP1881" s="140"/>
      <c r="AQ1881" s="140"/>
      <c r="AR1881" s="140"/>
      <c r="AS1881" s="140"/>
      <c r="AT1881" s="140"/>
      <c r="AU1881" s="140"/>
      <c r="AV1881" s="140"/>
      <c r="AW1881" s="140"/>
      <c r="AX1881" s="140"/>
      <c r="AY1881" s="140"/>
      <c r="AZ1881" s="140"/>
      <c r="BA1881" s="140"/>
      <c r="BB1881" s="140"/>
      <c r="BC1881" s="140"/>
      <c r="BD1881" s="140"/>
      <c r="BE1881" s="140"/>
    </row>
    <row r="1882" spans="1:57" outlineLevel="1" x14ac:dyDescent="0.2">
      <c r="A1882" s="234">
        <f>'Faults data'!A1882</f>
        <v>1865</v>
      </c>
      <c r="B1882" s="320">
        <f>'Faults data'!B1882</f>
        <v>0</v>
      </c>
      <c r="C1882" s="223">
        <f>IFERROR(MATCH('Faults data'!F1882,Lists!$C$11:$C$14,0),0)</f>
        <v>0</v>
      </c>
      <c r="D1882" s="216">
        <f>VALUE('Faults data'!I1882)</f>
        <v>0</v>
      </c>
      <c r="E1882" s="224">
        <f t="shared" si="241"/>
        <v>0</v>
      </c>
      <c r="F1882" s="224">
        <f>'Faults data'!M1882</f>
        <v>0</v>
      </c>
      <c r="G1882" s="224" t="str">
        <f>IF('Faults data'!N1882=$G$17,$G$17,".")</f>
        <v>.</v>
      </c>
      <c r="H1882" s="224" t="str">
        <f>IF(ISNUMBER('Faults data'!L1882),'Faults data'!L1882,".")</f>
        <v>.</v>
      </c>
      <c r="I1882" s="224">
        <f>IF('Faults data'!S1882=Lists!$F$11,0,1)</f>
        <v>1</v>
      </c>
      <c r="J1882" s="240" t="str">
        <f t="shared" si="236"/>
        <v>.</v>
      </c>
      <c r="K1882" s="241"/>
      <c r="L1882" s="230" t="str">
        <f t="shared" si="237"/>
        <v>.</v>
      </c>
      <c r="M1882" s="231" t="str">
        <f t="shared" si="238"/>
        <v>.</v>
      </c>
      <c r="N1882" s="231" t="str">
        <f t="shared" si="239"/>
        <v>.</v>
      </c>
      <c r="O1882" s="231" t="str">
        <f t="shared" si="240"/>
        <v>.</v>
      </c>
      <c r="P1882" s="232" t="str">
        <f t="shared" si="242"/>
        <v>.</v>
      </c>
      <c r="Q1882" s="233" t="str">
        <f t="shared" si="243"/>
        <v>.</v>
      </c>
      <c r="R1882" s="140"/>
      <c r="S1882" s="140"/>
      <c r="T1882" s="140"/>
      <c r="U1882" s="140"/>
      <c r="V1882" s="140"/>
      <c r="W1882" s="140"/>
      <c r="X1882" s="140"/>
      <c r="Y1882" s="140"/>
      <c r="Z1882" s="140"/>
      <c r="AA1882" s="140"/>
      <c r="AB1882" s="140"/>
      <c r="AC1882" s="140"/>
      <c r="AD1882" s="140"/>
      <c r="AE1882" s="140"/>
      <c r="AF1882" s="140"/>
      <c r="AG1882" s="140"/>
      <c r="AH1882" s="140"/>
      <c r="AI1882" s="140"/>
      <c r="AJ1882" s="140"/>
      <c r="AK1882" s="140"/>
      <c r="AL1882" s="140"/>
      <c r="AM1882" s="140"/>
      <c r="AN1882" s="140"/>
      <c r="AO1882" s="140"/>
      <c r="AP1882" s="140"/>
      <c r="AQ1882" s="140"/>
      <c r="AR1882" s="140"/>
      <c r="AS1882" s="140"/>
      <c r="AT1882" s="140"/>
      <c r="AU1882" s="140"/>
      <c r="AV1882" s="140"/>
      <c r="AW1882" s="140"/>
      <c r="AX1882" s="140"/>
      <c r="AY1882" s="140"/>
      <c r="AZ1882" s="140"/>
      <c r="BA1882" s="140"/>
      <c r="BB1882" s="140"/>
      <c r="BC1882" s="140"/>
      <c r="BD1882" s="140"/>
      <c r="BE1882" s="140"/>
    </row>
    <row r="1883" spans="1:57" outlineLevel="1" x14ac:dyDescent="0.2">
      <c r="A1883" s="234">
        <f>'Faults data'!A1883</f>
        <v>1866</v>
      </c>
      <c r="B1883" s="320">
        <f>'Faults data'!B1883</f>
        <v>0</v>
      </c>
      <c r="C1883" s="223">
        <f>IFERROR(MATCH('Faults data'!F1883,Lists!$C$11:$C$14,0),0)</f>
        <v>0</v>
      </c>
      <c r="D1883" s="216">
        <f>VALUE('Faults data'!I1883)</f>
        <v>0</v>
      </c>
      <c r="E1883" s="224">
        <f t="shared" si="241"/>
        <v>0</v>
      </c>
      <c r="F1883" s="224">
        <f>'Faults data'!M1883</f>
        <v>0</v>
      </c>
      <c r="G1883" s="224" t="str">
        <f>IF('Faults data'!N1883=$G$17,$G$17,".")</f>
        <v>.</v>
      </c>
      <c r="H1883" s="224" t="str">
        <f>IF(ISNUMBER('Faults data'!L1883),'Faults data'!L1883,".")</f>
        <v>.</v>
      </c>
      <c r="I1883" s="224">
        <f>IF('Faults data'!S1883=Lists!$F$11,0,1)</f>
        <v>1</v>
      </c>
      <c r="J1883" s="240" t="str">
        <f t="shared" si="236"/>
        <v>.</v>
      </c>
      <c r="K1883" s="241"/>
      <c r="L1883" s="230" t="str">
        <f t="shared" si="237"/>
        <v>.</v>
      </c>
      <c r="M1883" s="231" t="str">
        <f t="shared" si="238"/>
        <v>.</v>
      </c>
      <c r="N1883" s="231" t="str">
        <f t="shared" si="239"/>
        <v>.</v>
      </c>
      <c r="O1883" s="231" t="str">
        <f t="shared" si="240"/>
        <v>.</v>
      </c>
      <c r="P1883" s="232" t="str">
        <f t="shared" si="242"/>
        <v>.</v>
      </c>
      <c r="Q1883" s="233" t="str">
        <f t="shared" si="243"/>
        <v>.</v>
      </c>
      <c r="R1883" s="140"/>
      <c r="S1883" s="140"/>
      <c r="T1883" s="140"/>
      <c r="U1883" s="140"/>
      <c r="V1883" s="140"/>
      <c r="W1883" s="140"/>
      <c r="X1883" s="140"/>
      <c r="Y1883" s="140"/>
      <c r="Z1883" s="140"/>
      <c r="AA1883" s="140"/>
      <c r="AB1883" s="140"/>
      <c r="AC1883" s="140"/>
      <c r="AD1883" s="140"/>
      <c r="AE1883" s="140"/>
      <c r="AF1883" s="140"/>
      <c r="AG1883" s="140"/>
      <c r="AH1883" s="140"/>
      <c r="AI1883" s="140"/>
      <c r="AJ1883" s="140"/>
      <c r="AK1883" s="140"/>
      <c r="AL1883" s="140"/>
      <c r="AM1883" s="140"/>
      <c r="AN1883" s="140"/>
      <c r="AO1883" s="140"/>
      <c r="AP1883" s="140"/>
      <c r="AQ1883" s="140"/>
      <c r="AR1883" s="140"/>
      <c r="AS1883" s="140"/>
      <c r="AT1883" s="140"/>
      <c r="AU1883" s="140"/>
      <c r="AV1883" s="140"/>
      <c r="AW1883" s="140"/>
      <c r="AX1883" s="140"/>
      <c r="AY1883" s="140"/>
      <c r="AZ1883" s="140"/>
      <c r="BA1883" s="140"/>
      <c r="BB1883" s="140"/>
      <c r="BC1883" s="140"/>
      <c r="BD1883" s="140"/>
      <c r="BE1883" s="140"/>
    </row>
    <row r="1884" spans="1:57" outlineLevel="1" x14ac:dyDescent="0.2">
      <c r="A1884" s="234">
        <f>'Faults data'!A1884</f>
        <v>1867</v>
      </c>
      <c r="B1884" s="320">
        <f>'Faults data'!B1884</f>
        <v>0</v>
      </c>
      <c r="C1884" s="223">
        <f>IFERROR(MATCH('Faults data'!F1884,Lists!$C$11:$C$14,0),0)</f>
        <v>0</v>
      </c>
      <c r="D1884" s="216">
        <f>VALUE('Faults data'!I1884)</f>
        <v>0</v>
      </c>
      <c r="E1884" s="224">
        <f t="shared" si="241"/>
        <v>0</v>
      </c>
      <c r="F1884" s="224">
        <f>'Faults data'!M1884</f>
        <v>0</v>
      </c>
      <c r="G1884" s="224" t="str">
        <f>IF('Faults data'!N1884=$G$17,$G$17,".")</f>
        <v>.</v>
      </c>
      <c r="H1884" s="224" t="str">
        <f>IF(ISNUMBER('Faults data'!L1884),'Faults data'!L1884,".")</f>
        <v>.</v>
      </c>
      <c r="I1884" s="224">
        <f>IF('Faults data'!S1884=Lists!$F$11,0,1)</f>
        <v>1</v>
      </c>
      <c r="J1884" s="240" t="str">
        <f t="shared" si="236"/>
        <v>.</v>
      </c>
      <c r="K1884" s="241"/>
      <c r="L1884" s="230" t="str">
        <f t="shared" si="237"/>
        <v>.</v>
      </c>
      <c r="M1884" s="231" t="str">
        <f t="shared" si="238"/>
        <v>.</v>
      </c>
      <c r="N1884" s="231" t="str">
        <f t="shared" si="239"/>
        <v>.</v>
      </c>
      <c r="O1884" s="231" t="str">
        <f t="shared" si="240"/>
        <v>.</v>
      </c>
      <c r="P1884" s="232" t="str">
        <f t="shared" si="242"/>
        <v>.</v>
      </c>
      <c r="Q1884" s="233" t="str">
        <f t="shared" si="243"/>
        <v>.</v>
      </c>
      <c r="R1884" s="140"/>
      <c r="S1884" s="140"/>
      <c r="T1884" s="140"/>
      <c r="U1884" s="140"/>
      <c r="V1884" s="140"/>
      <c r="W1884" s="140"/>
      <c r="X1884" s="140"/>
      <c r="Y1884" s="140"/>
      <c r="Z1884" s="140"/>
      <c r="AA1884" s="140"/>
      <c r="AB1884" s="140"/>
      <c r="AC1884" s="140"/>
      <c r="AD1884" s="140"/>
      <c r="AE1884" s="140"/>
      <c r="AF1884" s="140"/>
      <c r="AG1884" s="140"/>
      <c r="AH1884" s="140"/>
      <c r="AI1884" s="140"/>
      <c r="AJ1884" s="140"/>
      <c r="AK1884" s="140"/>
      <c r="AL1884" s="140"/>
      <c r="AM1884" s="140"/>
      <c r="AN1884" s="140"/>
      <c r="AO1884" s="140"/>
      <c r="AP1884" s="140"/>
      <c r="AQ1884" s="140"/>
      <c r="AR1884" s="140"/>
      <c r="AS1884" s="140"/>
      <c r="AT1884" s="140"/>
      <c r="AU1884" s="140"/>
      <c r="AV1884" s="140"/>
      <c r="AW1884" s="140"/>
      <c r="AX1884" s="140"/>
      <c r="AY1884" s="140"/>
      <c r="AZ1884" s="140"/>
      <c r="BA1884" s="140"/>
      <c r="BB1884" s="140"/>
      <c r="BC1884" s="140"/>
      <c r="BD1884" s="140"/>
      <c r="BE1884" s="140"/>
    </row>
    <row r="1885" spans="1:57" outlineLevel="1" x14ac:dyDescent="0.2">
      <c r="A1885" s="234">
        <f>'Faults data'!A1885</f>
        <v>1868</v>
      </c>
      <c r="B1885" s="320">
        <f>'Faults data'!B1885</f>
        <v>0</v>
      </c>
      <c r="C1885" s="223">
        <f>IFERROR(MATCH('Faults data'!F1885,Lists!$C$11:$C$14,0),0)</f>
        <v>0</v>
      </c>
      <c r="D1885" s="216">
        <f>VALUE('Faults data'!I1885)</f>
        <v>0</v>
      </c>
      <c r="E1885" s="224">
        <f t="shared" si="241"/>
        <v>0</v>
      </c>
      <c r="F1885" s="224">
        <f>'Faults data'!M1885</f>
        <v>0</v>
      </c>
      <c r="G1885" s="224" t="str">
        <f>IF('Faults data'!N1885=$G$17,$G$17,".")</f>
        <v>.</v>
      </c>
      <c r="H1885" s="224" t="str">
        <f>IF(ISNUMBER('Faults data'!L1885),'Faults data'!L1885,".")</f>
        <v>.</v>
      </c>
      <c r="I1885" s="224">
        <f>IF('Faults data'!S1885=Lists!$F$11,0,1)</f>
        <v>1</v>
      </c>
      <c r="J1885" s="240" t="str">
        <f t="shared" si="236"/>
        <v>.</v>
      </c>
      <c r="K1885" s="241"/>
      <c r="L1885" s="230" t="str">
        <f t="shared" si="237"/>
        <v>.</v>
      </c>
      <c r="M1885" s="231" t="str">
        <f t="shared" si="238"/>
        <v>.</v>
      </c>
      <c r="N1885" s="231" t="str">
        <f t="shared" si="239"/>
        <v>.</v>
      </c>
      <c r="O1885" s="231" t="str">
        <f t="shared" si="240"/>
        <v>.</v>
      </c>
      <c r="P1885" s="232" t="str">
        <f t="shared" si="242"/>
        <v>.</v>
      </c>
      <c r="Q1885" s="233" t="str">
        <f t="shared" si="243"/>
        <v>.</v>
      </c>
      <c r="R1885" s="140"/>
      <c r="S1885" s="140"/>
      <c r="T1885" s="140"/>
      <c r="U1885" s="140"/>
      <c r="V1885" s="140"/>
      <c r="W1885" s="140"/>
      <c r="X1885" s="140"/>
      <c r="Y1885" s="140"/>
      <c r="Z1885" s="140"/>
      <c r="AA1885" s="140"/>
      <c r="AB1885" s="140"/>
      <c r="AC1885" s="140"/>
      <c r="AD1885" s="140"/>
      <c r="AE1885" s="140"/>
      <c r="AF1885" s="140"/>
      <c r="AG1885" s="140"/>
      <c r="AH1885" s="140"/>
      <c r="AI1885" s="140"/>
      <c r="AJ1885" s="140"/>
      <c r="AK1885" s="140"/>
      <c r="AL1885" s="140"/>
      <c r="AM1885" s="140"/>
      <c r="AN1885" s="140"/>
      <c r="AO1885" s="140"/>
      <c r="AP1885" s="140"/>
      <c r="AQ1885" s="140"/>
      <c r="AR1885" s="140"/>
      <c r="AS1885" s="140"/>
      <c r="AT1885" s="140"/>
      <c r="AU1885" s="140"/>
      <c r="AV1885" s="140"/>
      <c r="AW1885" s="140"/>
      <c r="AX1885" s="140"/>
      <c r="AY1885" s="140"/>
      <c r="AZ1885" s="140"/>
      <c r="BA1885" s="140"/>
      <c r="BB1885" s="140"/>
      <c r="BC1885" s="140"/>
      <c r="BD1885" s="140"/>
      <c r="BE1885" s="140"/>
    </row>
    <row r="1886" spans="1:57" outlineLevel="1" x14ac:dyDescent="0.2">
      <c r="A1886" s="234">
        <f>'Faults data'!A1886</f>
        <v>1869</v>
      </c>
      <c r="B1886" s="320">
        <f>'Faults data'!B1886</f>
        <v>0</v>
      </c>
      <c r="C1886" s="223">
        <f>IFERROR(MATCH('Faults data'!F1886,Lists!$C$11:$C$14,0),0)</f>
        <v>0</v>
      </c>
      <c r="D1886" s="216">
        <f>VALUE('Faults data'!I1886)</f>
        <v>0</v>
      </c>
      <c r="E1886" s="224">
        <f t="shared" si="241"/>
        <v>0</v>
      </c>
      <c r="F1886" s="224">
        <f>'Faults data'!M1886</f>
        <v>0</v>
      </c>
      <c r="G1886" s="224" t="str">
        <f>IF('Faults data'!N1886=$G$17,$G$17,".")</f>
        <v>.</v>
      </c>
      <c r="H1886" s="224" t="str">
        <f>IF(ISNUMBER('Faults data'!L1886),'Faults data'!L1886,".")</f>
        <v>.</v>
      </c>
      <c r="I1886" s="224">
        <f>IF('Faults data'!S1886=Lists!$F$11,0,1)</f>
        <v>1</v>
      </c>
      <c r="J1886" s="240" t="str">
        <f t="shared" si="236"/>
        <v>.</v>
      </c>
      <c r="K1886" s="241"/>
      <c r="L1886" s="230" t="str">
        <f t="shared" si="237"/>
        <v>.</v>
      </c>
      <c r="M1886" s="231" t="str">
        <f t="shared" si="238"/>
        <v>.</v>
      </c>
      <c r="N1886" s="231" t="str">
        <f t="shared" si="239"/>
        <v>.</v>
      </c>
      <c r="O1886" s="231" t="str">
        <f t="shared" si="240"/>
        <v>.</v>
      </c>
      <c r="P1886" s="232" t="str">
        <f t="shared" si="242"/>
        <v>.</v>
      </c>
      <c r="Q1886" s="233" t="str">
        <f t="shared" si="243"/>
        <v>.</v>
      </c>
      <c r="R1886" s="140"/>
      <c r="S1886" s="140"/>
      <c r="T1886" s="140"/>
      <c r="U1886" s="140"/>
      <c r="V1886" s="140"/>
      <c r="W1886" s="140"/>
      <c r="X1886" s="140"/>
      <c r="Y1886" s="140"/>
      <c r="Z1886" s="140"/>
      <c r="AA1886" s="140"/>
      <c r="AB1886" s="140"/>
      <c r="AC1886" s="140"/>
      <c r="AD1886" s="140"/>
      <c r="AE1886" s="140"/>
      <c r="AF1886" s="140"/>
      <c r="AG1886" s="140"/>
      <c r="AH1886" s="140"/>
      <c r="AI1886" s="140"/>
      <c r="AJ1886" s="140"/>
      <c r="AK1886" s="140"/>
      <c r="AL1886" s="140"/>
      <c r="AM1886" s="140"/>
      <c r="AN1886" s="140"/>
      <c r="AO1886" s="140"/>
      <c r="AP1886" s="140"/>
      <c r="AQ1886" s="140"/>
      <c r="AR1886" s="140"/>
      <c r="AS1886" s="140"/>
      <c r="AT1886" s="140"/>
      <c r="AU1886" s="140"/>
      <c r="AV1886" s="140"/>
      <c r="AW1886" s="140"/>
      <c r="AX1886" s="140"/>
      <c r="AY1886" s="140"/>
      <c r="AZ1886" s="140"/>
      <c r="BA1886" s="140"/>
      <c r="BB1886" s="140"/>
      <c r="BC1886" s="140"/>
      <c r="BD1886" s="140"/>
      <c r="BE1886" s="140"/>
    </row>
    <row r="1887" spans="1:57" outlineLevel="1" x14ac:dyDescent="0.2">
      <c r="A1887" s="234">
        <f>'Faults data'!A1887</f>
        <v>1870</v>
      </c>
      <c r="B1887" s="320">
        <f>'Faults data'!B1887</f>
        <v>0</v>
      </c>
      <c r="C1887" s="223">
        <f>IFERROR(MATCH('Faults data'!F1887,Lists!$C$11:$C$14,0),0)</f>
        <v>0</v>
      </c>
      <c r="D1887" s="216">
        <f>VALUE('Faults data'!I1887)</f>
        <v>0</v>
      </c>
      <c r="E1887" s="224">
        <f t="shared" si="241"/>
        <v>0</v>
      </c>
      <c r="F1887" s="224">
        <f>'Faults data'!M1887</f>
        <v>0</v>
      </c>
      <c r="G1887" s="224" t="str">
        <f>IF('Faults data'!N1887=$G$17,$G$17,".")</f>
        <v>.</v>
      </c>
      <c r="H1887" s="224" t="str">
        <f>IF(ISNUMBER('Faults data'!L1887),'Faults data'!L1887,".")</f>
        <v>.</v>
      </c>
      <c r="I1887" s="224">
        <f>IF('Faults data'!S1887=Lists!$F$11,0,1)</f>
        <v>1</v>
      </c>
      <c r="J1887" s="240" t="str">
        <f t="shared" si="236"/>
        <v>.</v>
      </c>
      <c r="K1887" s="241"/>
      <c r="L1887" s="230" t="str">
        <f t="shared" si="237"/>
        <v>.</v>
      </c>
      <c r="M1887" s="231" t="str">
        <f t="shared" si="238"/>
        <v>.</v>
      </c>
      <c r="N1887" s="231" t="str">
        <f t="shared" si="239"/>
        <v>.</v>
      </c>
      <c r="O1887" s="231" t="str">
        <f t="shared" si="240"/>
        <v>.</v>
      </c>
      <c r="P1887" s="232" t="str">
        <f t="shared" si="242"/>
        <v>.</v>
      </c>
      <c r="Q1887" s="233" t="str">
        <f t="shared" si="243"/>
        <v>.</v>
      </c>
      <c r="R1887" s="140"/>
      <c r="S1887" s="140"/>
      <c r="T1887" s="140"/>
      <c r="U1887" s="140"/>
      <c r="V1887" s="140"/>
      <c r="W1887" s="140"/>
      <c r="X1887" s="140"/>
      <c r="Y1887" s="140"/>
      <c r="Z1887" s="140"/>
      <c r="AA1887" s="140"/>
      <c r="AB1887" s="140"/>
      <c r="AC1887" s="140"/>
      <c r="AD1887" s="140"/>
      <c r="AE1887" s="140"/>
      <c r="AF1887" s="140"/>
      <c r="AG1887" s="140"/>
      <c r="AH1887" s="140"/>
      <c r="AI1887" s="140"/>
      <c r="AJ1887" s="140"/>
      <c r="AK1887" s="140"/>
      <c r="AL1887" s="140"/>
      <c r="AM1887" s="140"/>
      <c r="AN1887" s="140"/>
      <c r="AO1887" s="140"/>
      <c r="AP1887" s="140"/>
      <c r="AQ1887" s="140"/>
      <c r="AR1887" s="140"/>
      <c r="AS1887" s="140"/>
      <c r="AT1887" s="140"/>
      <c r="AU1887" s="140"/>
      <c r="AV1887" s="140"/>
      <c r="AW1887" s="140"/>
      <c r="AX1887" s="140"/>
      <c r="AY1887" s="140"/>
      <c r="AZ1887" s="140"/>
      <c r="BA1887" s="140"/>
      <c r="BB1887" s="140"/>
      <c r="BC1887" s="140"/>
      <c r="BD1887" s="140"/>
      <c r="BE1887" s="140"/>
    </row>
    <row r="1888" spans="1:57" outlineLevel="1" x14ac:dyDescent="0.2">
      <c r="A1888" s="234">
        <f>'Faults data'!A1888</f>
        <v>1871</v>
      </c>
      <c r="B1888" s="320">
        <f>'Faults data'!B1888</f>
        <v>0</v>
      </c>
      <c r="C1888" s="223">
        <f>IFERROR(MATCH('Faults data'!F1888,Lists!$C$11:$C$14,0),0)</f>
        <v>0</v>
      </c>
      <c r="D1888" s="216">
        <f>VALUE('Faults data'!I1888)</f>
        <v>0</v>
      </c>
      <c r="E1888" s="224">
        <f t="shared" si="241"/>
        <v>0</v>
      </c>
      <c r="F1888" s="224">
        <f>'Faults data'!M1888</f>
        <v>0</v>
      </c>
      <c r="G1888" s="224" t="str">
        <f>IF('Faults data'!N1888=$G$17,$G$17,".")</f>
        <v>.</v>
      </c>
      <c r="H1888" s="224" t="str">
        <f>IF(ISNUMBER('Faults data'!L1888),'Faults data'!L1888,".")</f>
        <v>.</v>
      </c>
      <c r="I1888" s="224">
        <f>IF('Faults data'!S1888=Lists!$F$11,0,1)</f>
        <v>1</v>
      </c>
      <c r="J1888" s="240" t="str">
        <f t="shared" si="236"/>
        <v>.</v>
      </c>
      <c r="K1888" s="241"/>
      <c r="L1888" s="230" t="str">
        <f t="shared" si="237"/>
        <v>.</v>
      </c>
      <c r="M1888" s="231" t="str">
        <f t="shared" si="238"/>
        <v>.</v>
      </c>
      <c r="N1888" s="231" t="str">
        <f t="shared" si="239"/>
        <v>.</v>
      </c>
      <c r="O1888" s="231" t="str">
        <f t="shared" si="240"/>
        <v>.</v>
      </c>
      <c r="P1888" s="232" t="str">
        <f t="shared" si="242"/>
        <v>.</v>
      </c>
      <c r="Q1888" s="233" t="str">
        <f t="shared" si="243"/>
        <v>.</v>
      </c>
      <c r="R1888" s="140"/>
      <c r="S1888" s="140"/>
      <c r="T1888" s="140"/>
      <c r="U1888" s="140"/>
      <c r="V1888" s="140"/>
      <c r="W1888" s="140"/>
      <c r="X1888" s="140"/>
      <c r="Y1888" s="140"/>
      <c r="Z1888" s="140"/>
      <c r="AA1888" s="140"/>
      <c r="AB1888" s="140"/>
      <c r="AC1888" s="140"/>
      <c r="AD1888" s="140"/>
      <c r="AE1888" s="140"/>
      <c r="AF1888" s="140"/>
      <c r="AG1888" s="140"/>
      <c r="AH1888" s="140"/>
      <c r="AI1888" s="140"/>
      <c r="AJ1888" s="140"/>
      <c r="AK1888" s="140"/>
      <c r="AL1888" s="140"/>
      <c r="AM1888" s="140"/>
      <c r="AN1888" s="140"/>
      <c r="AO1888" s="140"/>
      <c r="AP1888" s="140"/>
      <c r="AQ1888" s="140"/>
      <c r="AR1888" s="140"/>
      <c r="AS1888" s="140"/>
      <c r="AT1888" s="140"/>
      <c r="AU1888" s="140"/>
      <c r="AV1888" s="140"/>
      <c r="AW1888" s="140"/>
      <c r="AX1888" s="140"/>
      <c r="AY1888" s="140"/>
      <c r="AZ1888" s="140"/>
      <c r="BA1888" s="140"/>
      <c r="BB1888" s="140"/>
      <c r="BC1888" s="140"/>
      <c r="BD1888" s="140"/>
      <c r="BE1888" s="140"/>
    </row>
    <row r="1889" spans="1:57" outlineLevel="1" x14ac:dyDescent="0.2">
      <c r="A1889" s="234">
        <f>'Faults data'!A1889</f>
        <v>1872</v>
      </c>
      <c r="B1889" s="320">
        <f>'Faults data'!B1889</f>
        <v>0</v>
      </c>
      <c r="C1889" s="223">
        <f>IFERROR(MATCH('Faults data'!F1889,Lists!$C$11:$C$14,0),0)</f>
        <v>0</v>
      </c>
      <c r="D1889" s="216">
        <f>VALUE('Faults data'!I1889)</f>
        <v>0</v>
      </c>
      <c r="E1889" s="224">
        <f t="shared" si="241"/>
        <v>0</v>
      </c>
      <c r="F1889" s="224">
        <f>'Faults data'!M1889</f>
        <v>0</v>
      </c>
      <c r="G1889" s="224" t="str">
        <f>IF('Faults data'!N1889=$G$17,$G$17,".")</f>
        <v>.</v>
      </c>
      <c r="H1889" s="224" t="str">
        <f>IF(ISNUMBER('Faults data'!L1889),'Faults data'!L1889,".")</f>
        <v>.</v>
      </c>
      <c r="I1889" s="224">
        <f>IF('Faults data'!S1889=Lists!$F$11,0,1)</f>
        <v>1</v>
      </c>
      <c r="J1889" s="240" t="str">
        <f t="shared" si="236"/>
        <v>.</v>
      </c>
      <c r="K1889" s="241"/>
      <c r="L1889" s="230" t="str">
        <f t="shared" si="237"/>
        <v>.</v>
      </c>
      <c r="M1889" s="231" t="str">
        <f t="shared" si="238"/>
        <v>.</v>
      </c>
      <c r="N1889" s="231" t="str">
        <f t="shared" si="239"/>
        <v>.</v>
      </c>
      <c r="O1889" s="231" t="str">
        <f t="shared" si="240"/>
        <v>.</v>
      </c>
      <c r="P1889" s="232" t="str">
        <f t="shared" si="242"/>
        <v>.</v>
      </c>
      <c r="Q1889" s="233" t="str">
        <f t="shared" si="243"/>
        <v>.</v>
      </c>
      <c r="R1889" s="140"/>
      <c r="S1889" s="140"/>
      <c r="T1889" s="140"/>
      <c r="U1889" s="140"/>
      <c r="V1889" s="140"/>
      <c r="W1889" s="140"/>
      <c r="X1889" s="140"/>
      <c r="Y1889" s="140"/>
      <c r="Z1889" s="140"/>
      <c r="AA1889" s="140"/>
      <c r="AB1889" s="140"/>
      <c r="AC1889" s="140"/>
      <c r="AD1889" s="140"/>
      <c r="AE1889" s="140"/>
      <c r="AF1889" s="140"/>
      <c r="AG1889" s="140"/>
      <c r="AH1889" s="140"/>
      <c r="AI1889" s="140"/>
      <c r="AJ1889" s="140"/>
      <c r="AK1889" s="140"/>
      <c r="AL1889" s="140"/>
      <c r="AM1889" s="140"/>
      <c r="AN1889" s="140"/>
      <c r="AO1889" s="140"/>
      <c r="AP1889" s="140"/>
      <c r="AQ1889" s="140"/>
      <c r="AR1889" s="140"/>
      <c r="AS1889" s="140"/>
      <c r="AT1889" s="140"/>
      <c r="AU1889" s="140"/>
      <c r="AV1889" s="140"/>
      <c r="AW1889" s="140"/>
      <c r="AX1889" s="140"/>
      <c r="AY1889" s="140"/>
      <c r="AZ1889" s="140"/>
      <c r="BA1889" s="140"/>
      <c r="BB1889" s="140"/>
      <c r="BC1889" s="140"/>
      <c r="BD1889" s="140"/>
      <c r="BE1889" s="140"/>
    </row>
    <row r="1890" spans="1:57" outlineLevel="1" x14ac:dyDescent="0.2">
      <c r="A1890" s="234">
        <f>'Faults data'!A1890</f>
        <v>1873</v>
      </c>
      <c r="B1890" s="320">
        <f>'Faults data'!B1890</f>
        <v>0</v>
      </c>
      <c r="C1890" s="223">
        <f>IFERROR(MATCH('Faults data'!F1890,Lists!$C$11:$C$14,0),0)</f>
        <v>0</v>
      </c>
      <c r="D1890" s="216">
        <f>VALUE('Faults data'!I1890)</f>
        <v>0</v>
      </c>
      <c r="E1890" s="224">
        <f t="shared" si="241"/>
        <v>0</v>
      </c>
      <c r="F1890" s="224">
        <f>'Faults data'!M1890</f>
        <v>0</v>
      </c>
      <c r="G1890" s="224" t="str">
        <f>IF('Faults data'!N1890=$G$17,$G$17,".")</f>
        <v>.</v>
      </c>
      <c r="H1890" s="224" t="str">
        <f>IF(ISNUMBER('Faults data'!L1890),'Faults data'!L1890,".")</f>
        <v>.</v>
      </c>
      <c r="I1890" s="224">
        <f>IF('Faults data'!S1890=Lists!$F$11,0,1)</f>
        <v>1</v>
      </c>
      <c r="J1890" s="240" t="str">
        <f t="shared" si="236"/>
        <v>.</v>
      </c>
      <c r="K1890" s="241"/>
      <c r="L1890" s="230" t="str">
        <f t="shared" si="237"/>
        <v>.</v>
      </c>
      <c r="M1890" s="231" t="str">
        <f t="shared" si="238"/>
        <v>.</v>
      </c>
      <c r="N1890" s="231" t="str">
        <f t="shared" si="239"/>
        <v>.</v>
      </c>
      <c r="O1890" s="231" t="str">
        <f t="shared" si="240"/>
        <v>.</v>
      </c>
      <c r="P1890" s="232" t="str">
        <f t="shared" si="242"/>
        <v>.</v>
      </c>
      <c r="Q1890" s="233" t="str">
        <f t="shared" si="243"/>
        <v>.</v>
      </c>
      <c r="R1890" s="140"/>
      <c r="S1890" s="140"/>
      <c r="T1890" s="140"/>
      <c r="U1890" s="140"/>
      <c r="V1890" s="140"/>
      <c r="W1890" s="140"/>
      <c r="X1890" s="140"/>
      <c r="Y1890" s="140"/>
      <c r="Z1890" s="140"/>
      <c r="AA1890" s="140"/>
      <c r="AB1890" s="140"/>
      <c r="AC1890" s="140"/>
      <c r="AD1890" s="140"/>
      <c r="AE1890" s="140"/>
      <c r="AF1890" s="140"/>
      <c r="AG1890" s="140"/>
      <c r="AH1890" s="140"/>
      <c r="AI1890" s="140"/>
      <c r="AJ1890" s="140"/>
      <c r="AK1890" s="140"/>
      <c r="AL1890" s="140"/>
      <c r="AM1890" s="140"/>
      <c r="AN1890" s="140"/>
      <c r="AO1890" s="140"/>
      <c r="AP1890" s="140"/>
      <c r="AQ1890" s="140"/>
      <c r="AR1890" s="140"/>
      <c r="AS1890" s="140"/>
      <c r="AT1890" s="140"/>
      <c r="AU1890" s="140"/>
      <c r="AV1890" s="140"/>
      <c r="AW1890" s="140"/>
      <c r="AX1890" s="140"/>
      <c r="AY1890" s="140"/>
      <c r="AZ1890" s="140"/>
      <c r="BA1890" s="140"/>
      <c r="BB1890" s="140"/>
      <c r="BC1890" s="140"/>
      <c r="BD1890" s="140"/>
      <c r="BE1890" s="140"/>
    </row>
    <row r="1891" spans="1:57" outlineLevel="1" x14ac:dyDescent="0.2">
      <c r="A1891" s="234">
        <f>'Faults data'!A1891</f>
        <v>1874</v>
      </c>
      <c r="B1891" s="320">
        <f>'Faults data'!B1891</f>
        <v>0</v>
      </c>
      <c r="C1891" s="223">
        <f>IFERROR(MATCH('Faults data'!F1891,Lists!$C$11:$C$14,0),0)</f>
        <v>0</v>
      </c>
      <c r="D1891" s="216">
        <f>VALUE('Faults data'!I1891)</f>
        <v>0</v>
      </c>
      <c r="E1891" s="224">
        <f t="shared" si="241"/>
        <v>0</v>
      </c>
      <c r="F1891" s="224">
        <f>'Faults data'!M1891</f>
        <v>0</v>
      </c>
      <c r="G1891" s="224" t="str">
        <f>IF('Faults data'!N1891=$G$17,$G$17,".")</f>
        <v>.</v>
      </c>
      <c r="H1891" s="224" t="str">
        <f>IF(ISNUMBER('Faults data'!L1891),'Faults data'!L1891,".")</f>
        <v>.</v>
      </c>
      <c r="I1891" s="224">
        <f>IF('Faults data'!S1891=Lists!$F$11,0,1)</f>
        <v>1</v>
      </c>
      <c r="J1891" s="240" t="str">
        <f t="shared" si="236"/>
        <v>.</v>
      </c>
      <c r="K1891" s="241"/>
      <c r="L1891" s="230" t="str">
        <f t="shared" si="237"/>
        <v>.</v>
      </c>
      <c r="M1891" s="231" t="str">
        <f t="shared" si="238"/>
        <v>.</v>
      </c>
      <c r="N1891" s="231" t="str">
        <f t="shared" si="239"/>
        <v>.</v>
      </c>
      <c r="O1891" s="231" t="str">
        <f t="shared" si="240"/>
        <v>.</v>
      </c>
      <c r="P1891" s="232" t="str">
        <f t="shared" si="242"/>
        <v>.</v>
      </c>
      <c r="Q1891" s="233" t="str">
        <f t="shared" si="243"/>
        <v>.</v>
      </c>
      <c r="R1891" s="140"/>
      <c r="S1891" s="140"/>
      <c r="T1891" s="140"/>
      <c r="U1891" s="140"/>
      <c r="V1891" s="140"/>
      <c r="W1891" s="140"/>
      <c r="X1891" s="140"/>
      <c r="Y1891" s="140"/>
      <c r="Z1891" s="140"/>
      <c r="AA1891" s="140"/>
      <c r="AB1891" s="140"/>
      <c r="AC1891" s="140"/>
      <c r="AD1891" s="140"/>
      <c r="AE1891" s="140"/>
      <c r="AF1891" s="140"/>
      <c r="AG1891" s="140"/>
      <c r="AH1891" s="140"/>
      <c r="AI1891" s="140"/>
      <c r="AJ1891" s="140"/>
      <c r="AK1891" s="140"/>
      <c r="AL1891" s="140"/>
      <c r="AM1891" s="140"/>
      <c r="AN1891" s="140"/>
      <c r="AO1891" s="140"/>
      <c r="AP1891" s="140"/>
      <c r="AQ1891" s="140"/>
      <c r="AR1891" s="140"/>
      <c r="AS1891" s="140"/>
      <c r="AT1891" s="140"/>
      <c r="AU1891" s="140"/>
      <c r="AV1891" s="140"/>
      <c r="AW1891" s="140"/>
      <c r="AX1891" s="140"/>
      <c r="AY1891" s="140"/>
      <c r="AZ1891" s="140"/>
      <c r="BA1891" s="140"/>
      <c r="BB1891" s="140"/>
      <c r="BC1891" s="140"/>
      <c r="BD1891" s="140"/>
      <c r="BE1891" s="140"/>
    </row>
    <row r="1892" spans="1:57" outlineLevel="1" x14ac:dyDescent="0.2">
      <c r="A1892" s="234">
        <f>'Faults data'!A1892</f>
        <v>1875</v>
      </c>
      <c r="B1892" s="320">
        <f>'Faults data'!B1892</f>
        <v>0</v>
      </c>
      <c r="C1892" s="223">
        <f>IFERROR(MATCH('Faults data'!F1892,Lists!$C$11:$C$14,0),0)</f>
        <v>0</v>
      </c>
      <c r="D1892" s="216">
        <f>VALUE('Faults data'!I1892)</f>
        <v>0</v>
      </c>
      <c r="E1892" s="224">
        <f t="shared" si="241"/>
        <v>0</v>
      </c>
      <c r="F1892" s="224">
        <f>'Faults data'!M1892</f>
        <v>0</v>
      </c>
      <c r="G1892" s="224" t="str">
        <f>IF('Faults data'!N1892=$G$17,$G$17,".")</f>
        <v>.</v>
      </c>
      <c r="H1892" s="224" t="str">
        <f>IF(ISNUMBER('Faults data'!L1892),'Faults data'!L1892,".")</f>
        <v>.</v>
      </c>
      <c r="I1892" s="224">
        <f>IF('Faults data'!S1892=Lists!$F$11,0,1)</f>
        <v>1</v>
      </c>
      <c r="J1892" s="240" t="str">
        <f t="shared" si="236"/>
        <v>.</v>
      </c>
      <c r="K1892" s="241"/>
      <c r="L1892" s="230" t="str">
        <f t="shared" si="237"/>
        <v>.</v>
      </c>
      <c r="M1892" s="231" t="str">
        <f t="shared" si="238"/>
        <v>.</v>
      </c>
      <c r="N1892" s="231" t="str">
        <f t="shared" si="239"/>
        <v>.</v>
      </c>
      <c r="O1892" s="231" t="str">
        <f t="shared" si="240"/>
        <v>.</v>
      </c>
      <c r="P1892" s="232" t="str">
        <f t="shared" si="242"/>
        <v>.</v>
      </c>
      <c r="Q1892" s="233" t="str">
        <f t="shared" si="243"/>
        <v>.</v>
      </c>
      <c r="R1892" s="140"/>
      <c r="S1892" s="140"/>
      <c r="T1892" s="140"/>
      <c r="U1892" s="140"/>
      <c r="V1892" s="140"/>
      <c r="W1892" s="140"/>
      <c r="X1892" s="140"/>
      <c r="Y1892" s="140"/>
      <c r="Z1892" s="140"/>
      <c r="AA1892" s="140"/>
      <c r="AB1892" s="140"/>
      <c r="AC1892" s="140"/>
      <c r="AD1892" s="140"/>
      <c r="AE1892" s="140"/>
      <c r="AF1892" s="140"/>
      <c r="AG1892" s="140"/>
      <c r="AH1892" s="140"/>
      <c r="AI1892" s="140"/>
      <c r="AJ1892" s="140"/>
      <c r="AK1892" s="140"/>
      <c r="AL1892" s="140"/>
      <c r="AM1892" s="140"/>
      <c r="AN1892" s="140"/>
      <c r="AO1892" s="140"/>
      <c r="AP1892" s="140"/>
      <c r="AQ1892" s="140"/>
      <c r="AR1892" s="140"/>
      <c r="AS1892" s="140"/>
      <c r="AT1892" s="140"/>
      <c r="AU1892" s="140"/>
      <c r="AV1892" s="140"/>
      <c r="AW1892" s="140"/>
      <c r="AX1892" s="140"/>
      <c r="AY1892" s="140"/>
      <c r="AZ1892" s="140"/>
      <c r="BA1892" s="140"/>
      <c r="BB1892" s="140"/>
      <c r="BC1892" s="140"/>
      <c r="BD1892" s="140"/>
      <c r="BE1892" s="140"/>
    </row>
    <row r="1893" spans="1:57" outlineLevel="1" x14ac:dyDescent="0.2">
      <c r="A1893" s="234">
        <f>'Faults data'!A1893</f>
        <v>1876</v>
      </c>
      <c r="B1893" s="320">
        <f>'Faults data'!B1893</f>
        <v>0</v>
      </c>
      <c r="C1893" s="223">
        <f>IFERROR(MATCH('Faults data'!F1893,Lists!$C$11:$C$14,0),0)</f>
        <v>0</v>
      </c>
      <c r="D1893" s="216">
        <f>VALUE('Faults data'!I1893)</f>
        <v>0</v>
      </c>
      <c r="E1893" s="224">
        <f t="shared" si="241"/>
        <v>0</v>
      </c>
      <c r="F1893" s="224">
        <f>'Faults data'!M1893</f>
        <v>0</v>
      </c>
      <c r="G1893" s="224" t="str">
        <f>IF('Faults data'!N1893=$G$17,$G$17,".")</f>
        <v>.</v>
      </c>
      <c r="H1893" s="224" t="str">
        <f>IF(ISNUMBER('Faults data'!L1893),'Faults data'!L1893,".")</f>
        <v>.</v>
      </c>
      <c r="I1893" s="224">
        <f>IF('Faults data'!S1893=Lists!$F$11,0,1)</f>
        <v>1</v>
      </c>
      <c r="J1893" s="240" t="str">
        <f t="shared" si="236"/>
        <v>.</v>
      </c>
      <c r="K1893" s="241"/>
      <c r="L1893" s="230" t="str">
        <f t="shared" si="237"/>
        <v>.</v>
      </c>
      <c r="M1893" s="231" t="str">
        <f t="shared" si="238"/>
        <v>.</v>
      </c>
      <c r="N1893" s="231" t="str">
        <f t="shared" si="239"/>
        <v>.</v>
      </c>
      <c r="O1893" s="231" t="str">
        <f t="shared" si="240"/>
        <v>.</v>
      </c>
      <c r="P1893" s="232" t="str">
        <f t="shared" si="242"/>
        <v>.</v>
      </c>
      <c r="Q1893" s="233" t="str">
        <f t="shared" si="243"/>
        <v>.</v>
      </c>
      <c r="R1893" s="140"/>
      <c r="S1893" s="140"/>
      <c r="T1893" s="140"/>
      <c r="U1893" s="140"/>
      <c r="V1893" s="140"/>
      <c r="W1893" s="140"/>
      <c r="X1893" s="140"/>
      <c r="Y1893" s="140"/>
      <c r="Z1893" s="140"/>
      <c r="AA1893" s="140"/>
      <c r="AB1893" s="140"/>
      <c r="AC1893" s="140"/>
      <c r="AD1893" s="140"/>
      <c r="AE1893" s="140"/>
      <c r="AF1893" s="140"/>
      <c r="AG1893" s="140"/>
      <c r="AH1893" s="140"/>
      <c r="AI1893" s="140"/>
      <c r="AJ1893" s="140"/>
      <c r="AK1893" s="140"/>
      <c r="AL1893" s="140"/>
      <c r="AM1893" s="140"/>
      <c r="AN1893" s="140"/>
      <c r="AO1893" s="140"/>
      <c r="AP1893" s="140"/>
      <c r="AQ1893" s="140"/>
      <c r="AR1893" s="140"/>
      <c r="AS1893" s="140"/>
      <c r="AT1893" s="140"/>
      <c r="AU1893" s="140"/>
      <c r="AV1893" s="140"/>
      <c r="AW1893" s="140"/>
      <c r="AX1893" s="140"/>
      <c r="AY1893" s="140"/>
      <c r="AZ1893" s="140"/>
      <c r="BA1893" s="140"/>
      <c r="BB1893" s="140"/>
      <c r="BC1893" s="140"/>
      <c r="BD1893" s="140"/>
      <c r="BE1893" s="140"/>
    </row>
    <row r="1894" spans="1:57" outlineLevel="1" x14ac:dyDescent="0.2">
      <c r="A1894" s="234">
        <f>'Faults data'!A1894</f>
        <v>1877</v>
      </c>
      <c r="B1894" s="320">
        <f>'Faults data'!B1894</f>
        <v>0</v>
      </c>
      <c r="C1894" s="223">
        <f>IFERROR(MATCH('Faults data'!F1894,Lists!$C$11:$C$14,0),0)</f>
        <v>0</v>
      </c>
      <c r="D1894" s="216">
        <f>VALUE('Faults data'!I1894)</f>
        <v>0</v>
      </c>
      <c r="E1894" s="224">
        <f t="shared" si="241"/>
        <v>0</v>
      </c>
      <c r="F1894" s="224">
        <f>'Faults data'!M1894</f>
        <v>0</v>
      </c>
      <c r="G1894" s="224" t="str">
        <f>IF('Faults data'!N1894=$G$17,$G$17,".")</f>
        <v>.</v>
      </c>
      <c r="H1894" s="224" t="str">
        <f>IF(ISNUMBER('Faults data'!L1894),'Faults data'!L1894,".")</f>
        <v>.</v>
      </c>
      <c r="I1894" s="224">
        <f>IF('Faults data'!S1894=Lists!$F$11,0,1)</f>
        <v>1</v>
      </c>
      <c r="J1894" s="240" t="str">
        <f t="shared" si="236"/>
        <v>.</v>
      </c>
      <c r="K1894" s="241"/>
      <c r="L1894" s="230" t="str">
        <f t="shared" si="237"/>
        <v>.</v>
      </c>
      <c r="M1894" s="231" t="str">
        <f t="shared" si="238"/>
        <v>.</v>
      </c>
      <c r="N1894" s="231" t="str">
        <f t="shared" si="239"/>
        <v>.</v>
      </c>
      <c r="O1894" s="231" t="str">
        <f t="shared" si="240"/>
        <v>.</v>
      </c>
      <c r="P1894" s="232" t="str">
        <f t="shared" si="242"/>
        <v>.</v>
      </c>
      <c r="Q1894" s="233" t="str">
        <f t="shared" si="243"/>
        <v>.</v>
      </c>
      <c r="R1894" s="140"/>
      <c r="S1894" s="140"/>
      <c r="T1894" s="140"/>
      <c r="U1894" s="140"/>
      <c r="V1894" s="140"/>
      <c r="W1894" s="140"/>
      <c r="X1894" s="140"/>
      <c r="Y1894" s="140"/>
      <c r="Z1894" s="140"/>
      <c r="AA1894" s="140"/>
      <c r="AB1894" s="140"/>
      <c r="AC1894" s="140"/>
      <c r="AD1894" s="140"/>
      <c r="AE1894" s="140"/>
      <c r="AF1894" s="140"/>
      <c r="AG1894" s="140"/>
      <c r="AH1894" s="140"/>
      <c r="AI1894" s="140"/>
      <c r="AJ1894" s="140"/>
      <c r="AK1894" s="140"/>
      <c r="AL1894" s="140"/>
      <c r="AM1894" s="140"/>
      <c r="AN1894" s="140"/>
      <c r="AO1894" s="140"/>
      <c r="AP1894" s="140"/>
      <c r="AQ1894" s="140"/>
      <c r="AR1894" s="140"/>
      <c r="AS1894" s="140"/>
      <c r="AT1894" s="140"/>
      <c r="AU1894" s="140"/>
      <c r="AV1894" s="140"/>
      <c r="AW1894" s="140"/>
      <c r="AX1894" s="140"/>
      <c r="AY1894" s="140"/>
      <c r="AZ1894" s="140"/>
      <c r="BA1894" s="140"/>
      <c r="BB1894" s="140"/>
      <c r="BC1894" s="140"/>
      <c r="BD1894" s="140"/>
      <c r="BE1894" s="140"/>
    </row>
    <row r="1895" spans="1:57" outlineLevel="1" x14ac:dyDescent="0.2">
      <c r="A1895" s="234">
        <f>'Faults data'!A1895</f>
        <v>1878</v>
      </c>
      <c r="B1895" s="320">
        <f>'Faults data'!B1895</f>
        <v>0</v>
      </c>
      <c r="C1895" s="223">
        <f>IFERROR(MATCH('Faults data'!F1895,Lists!$C$11:$C$14,0),0)</f>
        <v>0</v>
      </c>
      <c r="D1895" s="216">
        <f>VALUE('Faults data'!I1895)</f>
        <v>0</v>
      </c>
      <c r="E1895" s="224">
        <f t="shared" si="241"/>
        <v>0</v>
      </c>
      <c r="F1895" s="224">
        <f>'Faults data'!M1895</f>
        <v>0</v>
      </c>
      <c r="G1895" s="224" t="str">
        <f>IF('Faults data'!N1895=$G$17,$G$17,".")</f>
        <v>.</v>
      </c>
      <c r="H1895" s="224" t="str">
        <f>IF(ISNUMBER('Faults data'!L1895),'Faults data'!L1895,".")</f>
        <v>.</v>
      </c>
      <c r="I1895" s="224">
        <f>IF('Faults data'!S1895=Lists!$F$11,0,1)</f>
        <v>1</v>
      </c>
      <c r="J1895" s="240" t="str">
        <f t="shared" si="236"/>
        <v>.</v>
      </c>
      <c r="K1895" s="241"/>
      <c r="L1895" s="230" t="str">
        <f t="shared" si="237"/>
        <v>.</v>
      </c>
      <c r="M1895" s="231" t="str">
        <f t="shared" si="238"/>
        <v>.</v>
      </c>
      <c r="N1895" s="231" t="str">
        <f t="shared" si="239"/>
        <v>.</v>
      </c>
      <c r="O1895" s="231" t="str">
        <f t="shared" si="240"/>
        <v>.</v>
      </c>
      <c r="P1895" s="232" t="str">
        <f t="shared" si="242"/>
        <v>.</v>
      </c>
      <c r="Q1895" s="233" t="str">
        <f t="shared" si="243"/>
        <v>.</v>
      </c>
      <c r="R1895" s="140"/>
      <c r="S1895" s="140"/>
      <c r="T1895" s="140"/>
      <c r="U1895" s="140"/>
      <c r="V1895" s="140"/>
      <c r="W1895" s="140"/>
      <c r="X1895" s="140"/>
      <c r="Y1895" s="140"/>
      <c r="Z1895" s="140"/>
      <c r="AA1895" s="140"/>
      <c r="AB1895" s="140"/>
      <c r="AC1895" s="140"/>
      <c r="AD1895" s="140"/>
      <c r="AE1895" s="140"/>
      <c r="AF1895" s="140"/>
      <c r="AG1895" s="140"/>
      <c r="AH1895" s="140"/>
      <c r="AI1895" s="140"/>
      <c r="AJ1895" s="140"/>
      <c r="AK1895" s="140"/>
      <c r="AL1895" s="140"/>
      <c r="AM1895" s="140"/>
      <c r="AN1895" s="140"/>
      <c r="AO1895" s="140"/>
      <c r="AP1895" s="140"/>
      <c r="AQ1895" s="140"/>
      <c r="AR1895" s="140"/>
      <c r="AS1895" s="140"/>
      <c r="AT1895" s="140"/>
      <c r="AU1895" s="140"/>
      <c r="AV1895" s="140"/>
      <c r="AW1895" s="140"/>
      <c r="AX1895" s="140"/>
      <c r="AY1895" s="140"/>
      <c r="AZ1895" s="140"/>
      <c r="BA1895" s="140"/>
      <c r="BB1895" s="140"/>
      <c r="BC1895" s="140"/>
      <c r="BD1895" s="140"/>
      <c r="BE1895" s="140"/>
    </row>
    <row r="1896" spans="1:57" outlineLevel="1" x14ac:dyDescent="0.2">
      <c r="A1896" s="234">
        <f>'Faults data'!A1896</f>
        <v>1879</v>
      </c>
      <c r="B1896" s="320">
        <f>'Faults data'!B1896</f>
        <v>0</v>
      </c>
      <c r="C1896" s="223">
        <f>IFERROR(MATCH('Faults data'!F1896,Lists!$C$11:$C$14,0),0)</f>
        <v>0</v>
      </c>
      <c r="D1896" s="216">
        <f>VALUE('Faults data'!I1896)</f>
        <v>0</v>
      </c>
      <c r="E1896" s="224">
        <f t="shared" si="241"/>
        <v>0</v>
      </c>
      <c r="F1896" s="224">
        <f>'Faults data'!M1896</f>
        <v>0</v>
      </c>
      <c r="G1896" s="224" t="str">
        <f>IF('Faults data'!N1896=$G$17,$G$17,".")</f>
        <v>.</v>
      </c>
      <c r="H1896" s="224" t="str">
        <f>IF(ISNUMBER('Faults data'!L1896),'Faults data'!L1896,".")</f>
        <v>.</v>
      </c>
      <c r="I1896" s="224">
        <f>IF('Faults data'!S1896=Lists!$F$11,0,1)</f>
        <v>1</v>
      </c>
      <c r="J1896" s="240" t="str">
        <f t="shared" si="236"/>
        <v>.</v>
      </c>
      <c r="K1896" s="241"/>
      <c r="L1896" s="230" t="str">
        <f t="shared" si="237"/>
        <v>.</v>
      </c>
      <c r="M1896" s="231" t="str">
        <f t="shared" si="238"/>
        <v>.</v>
      </c>
      <c r="N1896" s="231" t="str">
        <f t="shared" si="239"/>
        <v>.</v>
      </c>
      <c r="O1896" s="231" t="str">
        <f t="shared" si="240"/>
        <v>.</v>
      </c>
      <c r="P1896" s="232" t="str">
        <f t="shared" si="242"/>
        <v>.</v>
      </c>
      <c r="Q1896" s="233" t="str">
        <f t="shared" si="243"/>
        <v>.</v>
      </c>
      <c r="R1896" s="140"/>
      <c r="S1896" s="140"/>
      <c r="T1896" s="140"/>
      <c r="U1896" s="140"/>
      <c r="V1896" s="140"/>
      <c r="W1896" s="140"/>
      <c r="X1896" s="140"/>
      <c r="Y1896" s="140"/>
      <c r="Z1896" s="140"/>
      <c r="AA1896" s="140"/>
      <c r="AB1896" s="140"/>
      <c r="AC1896" s="140"/>
      <c r="AD1896" s="140"/>
      <c r="AE1896" s="140"/>
      <c r="AF1896" s="140"/>
      <c r="AG1896" s="140"/>
      <c r="AH1896" s="140"/>
      <c r="AI1896" s="140"/>
      <c r="AJ1896" s="140"/>
      <c r="AK1896" s="140"/>
      <c r="AL1896" s="140"/>
      <c r="AM1896" s="140"/>
      <c r="AN1896" s="140"/>
      <c r="AO1896" s="140"/>
      <c r="AP1896" s="140"/>
      <c r="AQ1896" s="140"/>
      <c r="AR1896" s="140"/>
      <c r="AS1896" s="140"/>
      <c r="AT1896" s="140"/>
      <c r="AU1896" s="140"/>
      <c r="AV1896" s="140"/>
      <c r="AW1896" s="140"/>
      <c r="AX1896" s="140"/>
      <c r="AY1896" s="140"/>
      <c r="AZ1896" s="140"/>
      <c r="BA1896" s="140"/>
      <c r="BB1896" s="140"/>
      <c r="BC1896" s="140"/>
      <c r="BD1896" s="140"/>
      <c r="BE1896" s="140"/>
    </row>
    <row r="1897" spans="1:57" outlineLevel="1" x14ac:dyDescent="0.2">
      <c r="A1897" s="234">
        <f>'Faults data'!A1897</f>
        <v>1880</v>
      </c>
      <c r="B1897" s="320">
        <f>'Faults data'!B1897</f>
        <v>0</v>
      </c>
      <c r="C1897" s="223">
        <f>IFERROR(MATCH('Faults data'!F1897,Lists!$C$11:$C$14,0),0)</f>
        <v>0</v>
      </c>
      <c r="D1897" s="216">
        <f>VALUE('Faults data'!I1897)</f>
        <v>0</v>
      </c>
      <c r="E1897" s="224">
        <f t="shared" si="241"/>
        <v>0</v>
      </c>
      <c r="F1897" s="224">
        <f>'Faults data'!M1897</f>
        <v>0</v>
      </c>
      <c r="G1897" s="224" t="str">
        <f>IF('Faults data'!N1897=$G$17,$G$17,".")</f>
        <v>.</v>
      </c>
      <c r="H1897" s="224" t="str">
        <f>IF(ISNUMBER('Faults data'!L1897),'Faults data'!L1897,".")</f>
        <v>.</v>
      </c>
      <c r="I1897" s="224">
        <f>IF('Faults data'!S1897=Lists!$F$11,0,1)</f>
        <v>1</v>
      </c>
      <c r="J1897" s="240" t="str">
        <f t="shared" si="236"/>
        <v>.</v>
      </c>
      <c r="K1897" s="241"/>
      <c r="L1897" s="230" t="str">
        <f t="shared" si="237"/>
        <v>.</v>
      </c>
      <c r="M1897" s="231" t="str">
        <f t="shared" si="238"/>
        <v>.</v>
      </c>
      <c r="N1897" s="231" t="str">
        <f t="shared" si="239"/>
        <v>.</v>
      </c>
      <c r="O1897" s="231" t="str">
        <f t="shared" si="240"/>
        <v>.</v>
      </c>
      <c r="P1897" s="232" t="str">
        <f t="shared" si="242"/>
        <v>.</v>
      </c>
      <c r="Q1897" s="233" t="str">
        <f t="shared" si="243"/>
        <v>.</v>
      </c>
      <c r="R1897" s="140"/>
      <c r="S1897" s="140"/>
      <c r="T1897" s="140"/>
      <c r="U1897" s="140"/>
      <c r="V1897" s="140"/>
      <c r="W1897" s="140"/>
      <c r="X1897" s="140"/>
      <c r="Y1897" s="140"/>
      <c r="Z1897" s="140"/>
      <c r="AA1897" s="140"/>
      <c r="AB1897" s="140"/>
      <c r="AC1897" s="140"/>
      <c r="AD1897" s="140"/>
      <c r="AE1897" s="140"/>
      <c r="AF1897" s="140"/>
      <c r="AG1897" s="140"/>
      <c r="AH1897" s="140"/>
      <c r="AI1897" s="140"/>
      <c r="AJ1897" s="140"/>
      <c r="AK1897" s="140"/>
      <c r="AL1897" s="140"/>
      <c r="AM1897" s="140"/>
      <c r="AN1897" s="140"/>
      <c r="AO1897" s="140"/>
      <c r="AP1897" s="140"/>
      <c r="AQ1897" s="140"/>
      <c r="AR1897" s="140"/>
      <c r="AS1897" s="140"/>
      <c r="AT1897" s="140"/>
      <c r="AU1897" s="140"/>
      <c r="AV1897" s="140"/>
      <c r="AW1897" s="140"/>
      <c r="AX1897" s="140"/>
      <c r="AY1897" s="140"/>
      <c r="AZ1897" s="140"/>
      <c r="BA1897" s="140"/>
      <c r="BB1897" s="140"/>
      <c r="BC1897" s="140"/>
      <c r="BD1897" s="140"/>
      <c r="BE1897" s="140"/>
    </row>
    <row r="1898" spans="1:57" outlineLevel="1" x14ac:dyDescent="0.2">
      <c r="A1898" s="234">
        <f>'Faults data'!A1898</f>
        <v>1881</v>
      </c>
      <c r="B1898" s="320">
        <f>'Faults data'!B1898</f>
        <v>0</v>
      </c>
      <c r="C1898" s="223">
        <f>IFERROR(MATCH('Faults data'!F1898,Lists!$C$11:$C$14,0),0)</f>
        <v>0</v>
      </c>
      <c r="D1898" s="216">
        <f>VALUE('Faults data'!I1898)</f>
        <v>0</v>
      </c>
      <c r="E1898" s="224">
        <f t="shared" si="241"/>
        <v>0</v>
      </c>
      <c r="F1898" s="224">
        <f>'Faults data'!M1898</f>
        <v>0</v>
      </c>
      <c r="G1898" s="224" t="str">
        <f>IF('Faults data'!N1898=$G$17,$G$17,".")</f>
        <v>.</v>
      </c>
      <c r="H1898" s="224" t="str">
        <f>IF(ISNUMBER('Faults data'!L1898),'Faults data'!L1898,".")</f>
        <v>.</v>
      </c>
      <c r="I1898" s="224">
        <f>IF('Faults data'!S1898=Lists!$F$11,0,1)</f>
        <v>1</v>
      </c>
      <c r="J1898" s="240" t="str">
        <f t="shared" si="236"/>
        <v>.</v>
      </c>
      <c r="K1898" s="241"/>
      <c r="L1898" s="230" t="str">
        <f t="shared" si="237"/>
        <v>.</v>
      </c>
      <c r="M1898" s="231" t="str">
        <f t="shared" si="238"/>
        <v>.</v>
      </c>
      <c r="N1898" s="231" t="str">
        <f t="shared" si="239"/>
        <v>.</v>
      </c>
      <c r="O1898" s="231" t="str">
        <f t="shared" si="240"/>
        <v>.</v>
      </c>
      <c r="P1898" s="232" t="str">
        <f t="shared" si="242"/>
        <v>.</v>
      </c>
      <c r="Q1898" s="233" t="str">
        <f t="shared" si="243"/>
        <v>.</v>
      </c>
      <c r="R1898" s="140"/>
      <c r="S1898" s="140"/>
      <c r="T1898" s="140"/>
      <c r="U1898" s="140"/>
      <c r="V1898" s="140"/>
      <c r="W1898" s="140"/>
      <c r="X1898" s="140"/>
      <c r="Y1898" s="140"/>
      <c r="Z1898" s="140"/>
      <c r="AA1898" s="140"/>
      <c r="AB1898" s="140"/>
      <c r="AC1898" s="140"/>
      <c r="AD1898" s="140"/>
      <c r="AE1898" s="140"/>
      <c r="AF1898" s="140"/>
      <c r="AG1898" s="140"/>
      <c r="AH1898" s="140"/>
      <c r="AI1898" s="140"/>
      <c r="AJ1898" s="140"/>
      <c r="AK1898" s="140"/>
      <c r="AL1898" s="140"/>
      <c r="AM1898" s="140"/>
      <c r="AN1898" s="140"/>
      <c r="AO1898" s="140"/>
      <c r="AP1898" s="140"/>
      <c r="AQ1898" s="140"/>
      <c r="AR1898" s="140"/>
      <c r="AS1898" s="140"/>
      <c r="AT1898" s="140"/>
      <c r="AU1898" s="140"/>
      <c r="AV1898" s="140"/>
      <c r="AW1898" s="140"/>
      <c r="AX1898" s="140"/>
      <c r="AY1898" s="140"/>
      <c r="AZ1898" s="140"/>
      <c r="BA1898" s="140"/>
      <c r="BB1898" s="140"/>
      <c r="BC1898" s="140"/>
      <c r="BD1898" s="140"/>
      <c r="BE1898" s="140"/>
    </row>
    <row r="1899" spans="1:57" outlineLevel="1" x14ac:dyDescent="0.2">
      <c r="A1899" s="234">
        <f>'Faults data'!A1899</f>
        <v>1882</v>
      </c>
      <c r="B1899" s="320">
        <f>'Faults data'!B1899</f>
        <v>0</v>
      </c>
      <c r="C1899" s="223">
        <f>IFERROR(MATCH('Faults data'!F1899,Lists!$C$11:$C$14,0),0)</f>
        <v>0</v>
      </c>
      <c r="D1899" s="216">
        <f>VALUE('Faults data'!I1899)</f>
        <v>0</v>
      </c>
      <c r="E1899" s="224">
        <f t="shared" si="241"/>
        <v>0</v>
      </c>
      <c r="F1899" s="224">
        <f>'Faults data'!M1899</f>
        <v>0</v>
      </c>
      <c r="G1899" s="224" t="str">
        <f>IF('Faults data'!N1899=$G$17,$G$17,".")</f>
        <v>.</v>
      </c>
      <c r="H1899" s="224" t="str">
        <f>IF(ISNUMBER('Faults data'!L1899),'Faults data'!L1899,".")</f>
        <v>.</v>
      </c>
      <c r="I1899" s="224">
        <f>IF('Faults data'!S1899=Lists!$F$11,0,1)</f>
        <v>1</v>
      </c>
      <c r="J1899" s="240" t="str">
        <f t="shared" si="236"/>
        <v>.</v>
      </c>
      <c r="K1899" s="241"/>
      <c r="L1899" s="230" t="str">
        <f t="shared" si="237"/>
        <v>.</v>
      </c>
      <c r="M1899" s="231" t="str">
        <f t="shared" si="238"/>
        <v>.</v>
      </c>
      <c r="N1899" s="231" t="str">
        <f t="shared" si="239"/>
        <v>.</v>
      </c>
      <c r="O1899" s="231" t="str">
        <f t="shared" si="240"/>
        <v>.</v>
      </c>
      <c r="P1899" s="232" t="str">
        <f t="shared" si="242"/>
        <v>.</v>
      </c>
      <c r="Q1899" s="233" t="str">
        <f t="shared" si="243"/>
        <v>.</v>
      </c>
      <c r="R1899" s="140"/>
      <c r="S1899" s="140"/>
      <c r="T1899" s="140"/>
      <c r="U1899" s="140"/>
      <c r="V1899" s="140"/>
      <c r="W1899" s="140"/>
      <c r="X1899" s="140"/>
      <c r="Y1899" s="140"/>
      <c r="Z1899" s="140"/>
      <c r="AA1899" s="140"/>
      <c r="AB1899" s="140"/>
      <c r="AC1899" s="140"/>
      <c r="AD1899" s="140"/>
      <c r="AE1899" s="140"/>
      <c r="AF1899" s="140"/>
      <c r="AG1899" s="140"/>
      <c r="AH1899" s="140"/>
      <c r="AI1899" s="140"/>
      <c r="AJ1899" s="140"/>
      <c r="AK1899" s="140"/>
      <c r="AL1899" s="140"/>
      <c r="AM1899" s="140"/>
      <c r="AN1899" s="140"/>
      <c r="AO1899" s="140"/>
      <c r="AP1899" s="140"/>
      <c r="AQ1899" s="140"/>
      <c r="AR1899" s="140"/>
      <c r="AS1899" s="140"/>
      <c r="AT1899" s="140"/>
      <c r="AU1899" s="140"/>
      <c r="AV1899" s="140"/>
      <c r="AW1899" s="140"/>
      <c r="AX1899" s="140"/>
      <c r="AY1899" s="140"/>
      <c r="AZ1899" s="140"/>
      <c r="BA1899" s="140"/>
      <c r="BB1899" s="140"/>
      <c r="BC1899" s="140"/>
      <c r="BD1899" s="140"/>
      <c r="BE1899" s="140"/>
    </row>
    <row r="1900" spans="1:57" outlineLevel="1" x14ac:dyDescent="0.2">
      <c r="A1900" s="234">
        <f>'Faults data'!A1900</f>
        <v>1883</v>
      </c>
      <c r="B1900" s="320">
        <f>'Faults data'!B1900</f>
        <v>0</v>
      </c>
      <c r="C1900" s="223">
        <f>IFERROR(MATCH('Faults data'!F1900,Lists!$C$11:$C$14,0),0)</f>
        <v>0</v>
      </c>
      <c r="D1900" s="216">
        <f>VALUE('Faults data'!I1900)</f>
        <v>0</v>
      </c>
      <c r="E1900" s="224">
        <f t="shared" si="241"/>
        <v>0</v>
      </c>
      <c r="F1900" s="224">
        <f>'Faults data'!M1900</f>
        <v>0</v>
      </c>
      <c r="G1900" s="224" t="str">
        <f>IF('Faults data'!N1900=$G$17,$G$17,".")</f>
        <v>.</v>
      </c>
      <c r="H1900" s="224" t="str">
        <f>IF(ISNUMBER('Faults data'!L1900),'Faults data'!L1900,".")</f>
        <v>.</v>
      </c>
      <c r="I1900" s="224">
        <f>IF('Faults data'!S1900=Lists!$F$11,0,1)</f>
        <v>1</v>
      </c>
      <c r="J1900" s="240" t="str">
        <f t="shared" si="236"/>
        <v>.</v>
      </c>
      <c r="K1900" s="241"/>
      <c r="L1900" s="230" t="str">
        <f t="shared" si="237"/>
        <v>.</v>
      </c>
      <c r="M1900" s="231" t="str">
        <f t="shared" si="238"/>
        <v>.</v>
      </c>
      <c r="N1900" s="231" t="str">
        <f t="shared" si="239"/>
        <v>.</v>
      </c>
      <c r="O1900" s="231" t="str">
        <f t="shared" si="240"/>
        <v>.</v>
      </c>
      <c r="P1900" s="232" t="str">
        <f t="shared" si="242"/>
        <v>.</v>
      </c>
      <c r="Q1900" s="233" t="str">
        <f t="shared" si="243"/>
        <v>.</v>
      </c>
      <c r="R1900" s="140"/>
      <c r="S1900" s="140"/>
      <c r="T1900" s="140"/>
      <c r="U1900" s="140"/>
      <c r="V1900" s="140"/>
      <c r="W1900" s="140"/>
      <c r="X1900" s="140"/>
      <c r="Y1900" s="140"/>
      <c r="Z1900" s="140"/>
      <c r="AA1900" s="140"/>
      <c r="AB1900" s="140"/>
      <c r="AC1900" s="140"/>
      <c r="AD1900" s="140"/>
      <c r="AE1900" s="140"/>
      <c r="AF1900" s="140"/>
      <c r="AG1900" s="140"/>
      <c r="AH1900" s="140"/>
      <c r="AI1900" s="140"/>
      <c r="AJ1900" s="140"/>
      <c r="AK1900" s="140"/>
      <c r="AL1900" s="140"/>
      <c r="AM1900" s="140"/>
      <c r="AN1900" s="140"/>
      <c r="AO1900" s="140"/>
      <c r="AP1900" s="140"/>
      <c r="AQ1900" s="140"/>
      <c r="AR1900" s="140"/>
      <c r="AS1900" s="140"/>
      <c r="AT1900" s="140"/>
      <c r="AU1900" s="140"/>
      <c r="AV1900" s="140"/>
      <c r="AW1900" s="140"/>
      <c r="AX1900" s="140"/>
      <c r="AY1900" s="140"/>
      <c r="AZ1900" s="140"/>
      <c r="BA1900" s="140"/>
      <c r="BB1900" s="140"/>
      <c r="BC1900" s="140"/>
      <c r="BD1900" s="140"/>
      <c r="BE1900" s="140"/>
    </row>
    <row r="1901" spans="1:57" outlineLevel="1" x14ac:dyDescent="0.2">
      <c r="A1901" s="234">
        <f>'Faults data'!A1901</f>
        <v>1884</v>
      </c>
      <c r="B1901" s="320">
        <f>'Faults data'!B1901</f>
        <v>0</v>
      </c>
      <c r="C1901" s="223">
        <f>IFERROR(MATCH('Faults data'!F1901,Lists!$C$11:$C$14,0),0)</f>
        <v>0</v>
      </c>
      <c r="D1901" s="216">
        <f>VALUE('Faults data'!I1901)</f>
        <v>0</v>
      </c>
      <c r="E1901" s="224">
        <f t="shared" si="241"/>
        <v>0</v>
      </c>
      <c r="F1901" s="224">
        <f>'Faults data'!M1901</f>
        <v>0</v>
      </c>
      <c r="G1901" s="224" t="str">
        <f>IF('Faults data'!N1901=$G$17,$G$17,".")</f>
        <v>.</v>
      </c>
      <c r="H1901" s="224" t="str">
        <f>IF(ISNUMBER('Faults data'!L1901),'Faults data'!L1901,".")</f>
        <v>.</v>
      </c>
      <c r="I1901" s="224">
        <f>IF('Faults data'!S1901=Lists!$F$11,0,1)</f>
        <v>1</v>
      </c>
      <c r="J1901" s="240" t="str">
        <f t="shared" si="236"/>
        <v>.</v>
      </c>
      <c r="K1901" s="241"/>
      <c r="L1901" s="230" t="str">
        <f t="shared" si="237"/>
        <v>.</v>
      </c>
      <c r="M1901" s="231" t="str">
        <f t="shared" si="238"/>
        <v>.</v>
      </c>
      <c r="N1901" s="231" t="str">
        <f t="shared" si="239"/>
        <v>.</v>
      </c>
      <c r="O1901" s="231" t="str">
        <f t="shared" si="240"/>
        <v>.</v>
      </c>
      <c r="P1901" s="232" t="str">
        <f t="shared" si="242"/>
        <v>.</v>
      </c>
      <c r="Q1901" s="233" t="str">
        <f t="shared" si="243"/>
        <v>.</v>
      </c>
      <c r="R1901" s="140"/>
      <c r="S1901" s="140"/>
      <c r="T1901" s="140"/>
      <c r="U1901" s="140"/>
      <c r="V1901" s="140"/>
      <c r="W1901" s="140"/>
      <c r="X1901" s="140"/>
      <c r="Y1901" s="140"/>
      <c r="Z1901" s="140"/>
      <c r="AA1901" s="140"/>
      <c r="AB1901" s="140"/>
      <c r="AC1901" s="140"/>
      <c r="AD1901" s="140"/>
      <c r="AE1901" s="140"/>
      <c r="AF1901" s="140"/>
      <c r="AG1901" s="140"/>
      <c r="AH1901" s="140"/>
      <c r="AI1901" s="140"/>
      <c r="AJ1901" s="140"/>
      <c r="AK1901" s="140"/>
      <c r="AL1901" s="140"/>
      <c r="AM1901" s="140"/>
      <c r="AN1901" s="140"/>
      <c r="AO1901" s="140"/>
      <c r="AP1901" s="140"/>
      <c r="AQ1901" s="140"/>
      <c r="AR1901" s="140"/>
      <c r="AS1901" s="140"/>
      <c r="AT1901" s="140"/>
      <c r="AU1901" s="140"/>
      <c r="AV1901" s="140"/>
      <c r="AW1901" s="140"/>
      <c r="AX1901" s="140"/>
      <c r="AY1901" s="140"/>
      <c r="AZ1901" s="140"/>
      <c r="BA1901" s="140"/>
      <c r="BB1901" s="140"/>
      <c r="BC1901" s="140"/>
      <c r="BD1901" s="140"/>
      <c r="BE1901" s="140"/>
    </row>
    <row r="1902" spans="1:57" outlineLevel="1" x14ac:dyDescent="0.2">
      <c r="A1902" s="234">
        <f>'Faults data'!A1902</f>
        <v>1885</v>
      </c>
      <c r="B1902" s="320">
        <f>'Faults data'!B1902</f>
        <v>0</v>
      </c>
      <c r="C1902" s="223">
        <f>IFERROR(MATCH('Faults data'!F1902,Lists!$C$11:$C$14,0),0)</f>
        <v>0</v>
      </c>
      <c r="D1902" s="216">
        <f>VALUE('Faults data'!I1902)</f>
        <v>0</v>
      </c>
      <c r="E1902" s="224">
        <f t="shared" si="241"/>
        <v>0</v>
      </c>
      <c r="F1902" s="224">
        <f>'Faults data'!M1902</f>
        <v>0</v>
      </c>
      <c r="G1902" s="224" t="str">
        <f>IF('Faults data'!N1902=$G$17,$G$17,".")</f>
        <v>.</v>
      </c>
      <c r="H1902" s="224" t="str">
        <f>IF(ISNUMBER('Faults data'!L1902),'Faults data'!L1902,".")</f>
        <v>.</v>
      </c>
      <c r="I1902" s="224">
        <f>IF('Faults data'!S1902=Lists!$F$11,0,1)</f>
        <v>1</v>
      </c>
      <c r="J1902" s="240" t="str">
        <f t="shared" si="236"/>
        <v>.</v>
      </c>
      <c r="K1902" s="241"/>
      <c r="L1902" s="230" t="str">
        <f t="shared" si="237"/>
        <v>.</v>
      </c>
      <c r="M1902" s="231" t="str">
        <f t="shared" si="238"/>
        <v>.</v>
      </c>
      <c r="N1902" s="231" t="str">
        <f t="shared" si="239"/>
        <v>.</v>
      </c>
      <c r="O1902" s="231" t="str">
        <f t="shared" si="240"/>
        <v>.</v>
      </c>
      <c r="P1902" s="232" t="str">
        <f t="shared" si="242"/>
        <v>.</v>
      </c>
      <c r="Q1902" s="233" t="str">
        <f t="shared" si="243"/>
        <v>.</v>
      </c>
      <c r="R1902" s="140"/>
      <c r="S1902" s="140"/>
      <c r="T1902" s="140"/>
      <c r="U1902" s="140"/>
      <c r="V1902" s="140"/>
      <c r="W1902" s="140"/>
      <c r="X1902" s="140"/>
      <c r="Y1902" s="140"/>
      <c r="Z1902" s="140"/>
      <c r="AA1902" s="140"/>
      <c r="AB1902" s="140"/>
      <c r="AC1902" s="140"/>
      <c r="AD1902" s="140"/>
      <c r="AE1902" s="140"/>
      <c r="AF1902" s="140"/>
      <c r="AG1902" s="140"/>
      <c r="AH1902" s="140"/>
      <c r="AI1902" s="140"/>
      <c r="AJ1902" s="140"/>
      <c r="AK1902" s="140"/>
      <c r="AL1902" s="140"/>
      <c r="AM1902" s="140"/>
      <c r="AN1902" s="140"/>
      <c r="AO1902" s="140"/>
      <c r="AP1902" s="140"/>
      <c r="AQ1902" s="140"/>
      <c r="AR1902" s="140"/>
      <c r="AS1902" s="140"/>
      <c r="AT1902" s="140"/>
      <c r="AU1902" s="140"/>
      <c r="AV1902" s="140"/>
      <c r="AW1902" s="140"/>
      <c r="AX1902" s="140"/>
      <c r="AY1902" s="140"/>
      <c r="AZ1902" s="140"/>
      <c r="BA1902" s="140"/>
      <c r="BB1902" s="140"/>
      <c r="BC1902" s="140"/>
      <c r="BD1902" s="140"/>
      <c r="BE1902" s="140"/>
    </row>
    <row r="1903" spans="1:57" outlineLevel="1" x14ac:dyDescent="0.2">
      <c r="A1903" s="234">
        <f>'Faults data'!A1903</f>
        <v>1886</v>
      </c>
      <c r="B1903" s="320">
        <f>'Faults data'!B1903</f>
        <v>0</v>
      </c>
      <c r="C1903" s="223">
        <f>IFERROR(MATCH('Faults data'!F1903,Lists!$C$11:$C$14,0),0)</f>
        <v>0</v>
      </c>
      <c r="D1903" s="216">
        <f>VALUE('Faults data'!I1903)</f>
        <v>0</v>
      </c>
      <c r="E1903" s="224">
        <f t="shared" si="241"/>
        <v>0</v>
      </c>
      <c r="F1903" s="224">
        <f>'Faults data'!M1903</f>
        <v>0</v>
      </c>
      <c r="G1903" s="224" t="str">
        <f>IF('Faults data'!N1903=$G$17,$G$17,".")</f>
        <v>.</v>
      </c>
      <c r="H1903" s="224" t="str">
        <f>IF(ISNUMBER('Faults data'!L1903),'Faults data'!L1903,".")</f>
        <v>.</v>
      </c>
      <c r="I1903" s="224">
        <f>IF('Faults data'!S1903=Lists!$F$11,0,1)</f>
        <v>1</v>
      </c>
      <c r="J1903" s="240" t="str">
        <f t="shared" si="236"/>
        <v>.</v>
      </c>
      <c r="K1903" s="241"/>
      <c r="L1903" s="230" t="str">
        <f t="shared" si="237"/>
        <v>.</v>
      </c>
      <c r="M1903" s="231" t="str">
        <f t="shared" si="238"/>
        <v>.</v>
      </c>
      <c r="N1903" s="231" t="str">
        <f t="shared" si="239"/>
        <v>.</v>
      </c>
      <c r="O1903" s="231" t="str">
        <f t="shared" si="240"/>
        <v>.</v>
      </c>
      <c r="P1903" s="232" t="str">
        <f t="shared" si="242"/>
        <v>.</v>
      </c>
      <c r="Q1903" s="233" t="str">
        <f t="shared" si="243"/>
        <v>.</v>
      </c>
      <c r="R1903" s="140"/>
      <c r="S1903" s="140"/>
      <c r="T1903" s="140"/>
      <c r="U1903" s="140"/>
      <c r="V1903" s="140"/>
      <c r="W1903" s="140"/>
      <c r="X1903" s="140"/>
      <c r="Y1903" s="140"/>
      <c r="Z1903" s="140"/>
      <c r="AA1903" s="140"/>
      <c r="AB1903" s="140"/>
      <c r="AC1903" s="140"/>
      <c r="AD1903" s="140"/>
      <c r="AE1903" s="140"/>
      <c r="AF1903" s="140"/>
      <c r="AG1903" s="140"/>
      <c r="AH1903" s="140"/>
      <c r="AI1903" s="140"/>
      <c r="AJ1903" s="140"/>
      <c r="AK1903" s="140"/>
      <c r="AL1903" s="140"/>
      <c r="AM1903" s="140"/>
      <c r="AN1903" s="140"/>
      <c r="AO1903" s="140"/>
      <c r="AP1903" s="140"/>
      <c r="AQ1903" s="140"/>
      <c r="AR1903" s="140"/>
      <c r="AS1903" s="140"/>
      <c r="AT1903" s="140"/>
      <c r="AU1903" s="140"/>
      <c r="AV1903" s="140"/>
      <c r="AW1903" s="140"/>
      <c r="AX1903" s="140"/>
      <c r="AY1903" s="140"/>
      <c r="AZ1903" s="140"/>
      <c r="BA1903" s="140"/>
      <c r="BB1903" s="140"/>
      <c r="BC1903" s="140"/>
      <c r="BD1903" s="140"/>
      <c r="BE1903" s="140"/>
    </row>
    <row r="1904" spans="1:57" outlineLevel="1" x14ac:dyDescent="0.2">
      <c r="A1904" s="234">
        <f>'Faults data'!A1904</f>
        <v>1887</v>
      </c>
      <c r="B1904" s="320">
        <f>'Faults data'!B1904</f>
        <v>0</v>
      </c>
      <c r="C1904" s="223">
        <f>IFERROR(MATCH('Faults data'!F1904,Lists!$C$11:$C$14,0),0)</f>
        <v>0</v>
      </c>
      <c r="D1904" s="216">
        <f>VALUE('Faults data'!I1904)</f>
        <v>0</v>
      </c>
      <c r="E1904" s="224">
        <f t="shared" si="241"/>
        <v>0</v>
      </c>
      <c r="F1904" s="224">
        <f>'Faults data'!M1904</f>
        <v>0</v>
      </c>
      <c r="G1904" s="224" t="str">
        <f>IF('Faults data'!N1904=$G$17,$G$17,".")</f>
        <v>.</v>
      </c>
      <c r="H1904" s="224" t="str">
        <f>IF(ISNUMBER('Faults data'!L1904),'Faults data'!L1904,".")</f>
        <v>.</v>
      </c>
      <c r="I1904" s="224">
        <f>IF('Faults data'!S1904=Lists!$F$11,0,1)</f>
        <v>1</v>
      </c>
      <c r="J1904" s="240" t="str">
        <f t="shared" si="236"/>
        <v>.</v>
      </c>
      <c r="K1904" s="241"/>
      <c r="L1904" s="230" t="str">
        <f t="shared" si="237"/>
        <v>.</v>
      </c>
      <c r="M1904" s="231" t="str">
        <f t="shared" si="238"/>
        <v>.</v>
      </c>
      <c r="N1904" s="231" t="str">
        <f t="shared" si="239"/>
        <v>.</v>
      </c>
      <c r="O1904" s="231" t="str">
        <f t="shared" si="240"/>
        <v>.</v>
      </c>
      <c r="P1904" s="232" t="str">
        <f t="shared" si="242"/>
        <v>.</v>
      </c>
      <c r="Q1904" s="233" t="str">
        <f t="shared" si="243"/>
        <v>.</v>
      </c>
      <c r="R1904" s="140"/>
      <c r="S1904" s="140"/>
      <c r="T1904" s="140"/>
      <c r="U1904" s="140"/>
      <c r="V1904" s="140"/>
      <c r="W1904" s="140"/>
      <c r="X1904" s="140"/>
      <c r="Y1904" s="140"/>
      <c r="Z1904" s="140"/>
      <c r="AA1904" s="140"/>
      <c r="AB1904" s="140"/>
      <c r="AC1904" s="140"/>
      <c r="AD1904" s="140"/>
      <c r="AE1904" s="140"/>
      <c r="AF1904" s="140"/>
      <c r="AG1904" s="140"/>
      <c r="AH1904" s="140"/>
      <c r="AI1904" s="140"/>
      <c r="AJ1904" s="140"/>
      <c r="AK1904" s="140"/>
      <c r="AL1904" s="140"/>
      <c r="AM1904" s="140"/>
      <c r="AN1904" s="140"/>
      <c r="AO1904" s="140"/>
      <c r="AP1904" s="140"/>
      <c r="AQ1904" s="140"/>
      <c r="AR1904" s="140"/>
      <c r="AS1904" s="140"/>
      <c r="AT1904" s="140"/>
      <c r="AU1904" s="140"/>
      <c r="AV1904" s="140"/>
      <c r="AW1904" s="140"/>
      <c r="AX1904" s="140"/>
      <c r="AY1904" s="140"/>
      <c r="AZ1904" s="140"/>
      <c r="BA1904" s="140"/>
      <c r="BB1904" s="140"/>
      <c r="BC1904" s="140"/>
      <c r="BD1904" s="140"/>
      <c r="BE1904" s="140"/>
    </row>
    <row r="1905" spans="1:57" outlineLevel="1" x14ac:dyDescent="0.2">
      <c r="A1905" s="234">
        <f>'Faults data'!A1905</f>
        <v>1888</v>
      </c>
      <c r="B1905" s="320">
        <f>'Faults data'!B1905</f>
        <v>0</v>
      </c>
      <c r="C1905" s="223">
        <f>IFERROR(MATCH('Faults data'!F1905,Lists!$C$11:$C$14,0),0)</f>
        <v>0</v>
      </c>
      <c r="D1905" s="216">
        <f>VALUE('Faults data'!I1905)</f>
        <v>0</v>
      </c>
      <c r="E1905" s="224">
        <f t="shared" si="241"/>
        <v>0</v>
      </c>
      <c r="F1905" s="224">
        <f>'Faults data'!M1905</f>
        <v>0</v>
      </c>
      <c r="G1905" s="224" t="str">
        <f>IF('Faults data'!N1905=$G$17,$G$17,".")</f>
        <v>.</v>
      </c>
      <c r="H1905" s="224" t="str">
        <f>IF(ISNUMBER('Faults data'!L1905),'Faults data'!L1905,".")</f>
        <v>.</v>
      </c>
      <c r="I1905" s="224">
        <f>IF('Faults data'!S1905=Lists!$F$11,0,1)</f>
        <v>1</v>
      </c>
      <c r="J1905" s="240" t="str">
        <f t="shared" si="236"/>
        <v>.</v>
      </c>
      <c r="K1905" s="241"/>
      <c r="L1905" s="230" t="str">
        <f t="shared" si="237"/>
        <v>.</v>
      </c>
      <c r="M1905" s="231" t="str">
        <f t="shared" si="238"/>
        <v>.</v>
      </c>
      <c r="N1905" s="231" t="str">
        <f t="shared" si="239"/>
        <v>.</v>
      </c>
      <c r="O1905" s="231" t="str">
        <f t="shared" si="240"/>
        <v>.</v>
      </c>
      <c r="P1905" s="232" t="str">
        <f t="shared" si="242"/>
        <v>.</v>
      </c>
      <c r="Q1905" s="233" t="str">
        <f t="shared" si="243"/>
        <v>.</v>
      </c>
      <c r="R1905" s="140"/>
      <c r="S1905" s="140"/>
      <c r="T1905" s="140"/>
      <c r="U1905" s="140"/>
      <c r="V1905" s="140"/>
      <c r="W1905" s="140"/>
      <c r="X1905" s="140"/>
      <c r="Y1905" s="140"/>
      <c r="Z1905" s="140"/>
      <c r="AA1905" s="140"/>
      <c r="AB1905" s="140"/>
      <c r="AC1905" s="140"/>
      <c r="AD1905" s="140"/>
      <c r="AE1905" s="140"/>
      <c r="AF1905" s="140"/>
      <c r="AG1905" s="140"/>
      <c r="AH1905" s="140"/>
      <c r="AI1905" s="140"/>
      <c r="AJ1905" s="140"/>
      <c r="AK1905" s="140"/>
      <c r="AL1905" s="140"/>
      <c r="AM1905" s="140"/>
      <c r="AN1905" s="140"/>
      <c r="AO1905" s="140"/>
      <c r="AP1905" s="140"/>
      <c r="AQ1905" s="140"/>
      <c r="AR1905" s="140"/>
      <c r="AS1905" s="140"/>
      <c r="AT1905" s="140"/>
      <c r="AU1905" s="140"/>
      <c r="AV1905" s="140"/>
      <c r="AW1905" s="140"/>
      <c r="AX1905" s="140"/>
      <c r="AY1905" s="140"/>
      <c r="AZ1905" s="140"/>
      <c r="BA1905" s="140"/>
      <c r="BB1905" s="140"/>
      <c r="BC1905" s="140"/>
      <c r="BD1905" s="140"/>
      <c r="BE1905" s="140"/>
    </row>
    <row r="1906" spans="1:57" outlineLevel="1" x14ac:dyDescent="0.2">
      <c r="A1906" s="234">
        <f>'Faults data'!A1906</f>
        <v>1889</v>
      </c>
      <c r="B1906" s="320">
        <f>'Faults data'!B1906</f>
        <v>0</v>
      </c>
      <c r="C1906" s="223">
        <f>IFERROR(MATCH('Faults data'!F1906,Lists!$C$11:$C$14,0),0)</f>
        <v>0</v>
      </c>
      <c r="D1906" s="216">
        <f>VALUE('Faults data'!I1906)</f>
        <v>0</v>
      </c>
      <c r="E1906" s="224">
        <f t="shared" si="241"/>
        <v>0</v>
      </c>
      <c r="F1906" s="224">
        <f>'Faults data'!M1906</f>
        <v>0</v>
      </c>
      <c r="G1906" s="224" t="str">
        <f>IF('Faults data'!N1906=$G$17,$G$17,".")</f>
        <v>.</v>
      </c>
      <c r="H1906" s="224" t="str">
        <f>IF(ISNUMBER('Faults data'!L1906),'Faults data'!L1906,".")</f>
        <v>.</v>
      </c>
      <c r="I1906" s="224">
        <f>IF('Faults data'!S1906=Lists!$F$11,0,1)</f>
        <v>1</v>
      </c>
      <c r="J1906" s="240" t="str">
        <f t="shared" si="236"/>
        <v>.</v>
      </c>
      <c r="K1906" s="241"/>
      <c r="L1906" s="230" t="str">
        <f t="shared" si="237"/>
        <v>.</v>
      </c>
      <c r="M1906" s="231" t="str">
        <f t="shared" si="238"/>
        <v>.</v>
      </c>
      <c r="N1906" s="231" t="str">
        <f t="shared" si="239"/>
        <v>.</v>
      </c>
      <c r="O1906" s="231" t="str">
        <f t="shared" si="240"/>
        <v>.</v>
      </c>
      <c r="P1906" s="232" t="str">
        <f t="shared" si="242"/>
        <v>.</v>
      </c>
      <c r="Q1906" s="233" t="str">
        <f t="shared" si="243"/>
        <v>.</v>
      </c>
      <c r="R1906" s="140"/>
      <c r="S1906" s="140"/>
      <c r="T1906" s="140"/>
      <c r="U1906" s="140"/>
      <c r="V1906" s="140"/>
      <c r="W1906" s="140"/>
      <c r="X1906" s="140"/>
      <c r="Y1906" s="140"/>
      <c r="Z1906" s="140"/>
      <c r="AA1906" s="140"/>
      <c r="AB1906" s="140"/>
      <c r="AC1906" s="140"/>
      <c r="AD1906" s="140"/>
      <c r="AE1906" s="140"/>
      <c r="AF1906" s="140"/>
      <c r="AG1906" s="140"/>
      <c r="AH1906" s="140"/>
      <c r="AI1906" s="140"/>
      <c r="AJ1906" s="140"/>
      <c r="AK1906" s="140"/>
      <c r="AL1906" s="140"/>
      <c r="AM1906" s="140"/>
      <c r="AN1906" s="140"/>
      <c r="AO1906" s="140"/>
      <c r="AP1906" s="140"/>
      <c r="AQ1906" s="140"/>
      <c r="AR1906" s="140"/>
      <c r="AS1906" s="140"/>
      <c r="AT1906" s="140"/>
      <c r="AU1906" s="140"/>
      <c r="AV1906" s="140"/>
      <c r="AW1906" s="140"/>
      <c r="AX1906" s="140"/>
      <c r="AY1906" s="140"/>
      <c r="AZ1906" s="140"/>
      <c r="BA1906" s="140"/>
      <c r="BB1906" s="140"/>
      <c r="BC1906" s="140"/>
      <c r="BD1906" s="140"/>
      <c r="BE1906" s="140"/>
    </row>
    <row r="1907" spans="1:57" outlineLevel="1" x14ac:dyDescent="0.2">
      <c r="A1907" s="234">
        <f>'Faults data'!A1907</f>
        <v>1890</v>
      </c>
      <c r="B1907" s="320">
        <f>'Faults data'!B1907</f>
        <v>0</v>
      </c>
      <c r="C1907" s="223">
        <f>IFERROR(MATCH('Faults data'!F1907,Lists!$C$11:$C$14,0),0)</f>
        <v>0</v>
      </c>
      <c r="D1907" s="216">
        <f>VALUE('Faults data'!I1907)</f>
        <v>0</v>
      </c>
      <c r="E1907" s="224">
        <f t="shared" si="241"/>
        <v>0</v>
      </c>
      <c r="F1907" s="224">
        <f>'Faults data'!M1907</f>
        <v>0</v>
      </c>
      <c r="G1907" s="224" t="str">
        <f>IF('Faults data'!N1907=$G$17,$G$17,".")</f>
        <v>.</v>
      </c>
      <c r="H1907" s="224" t="str">
        <f>IF(ISNUMBER('Faults data'!L1907),'Faults data'!L1907,".")</f>
        <v>.</v>
      </c>
      <c r="I1907" s="224">
        <f>IF('Faults data'!S1907=Lists!$F$11,0,1)</f>
        <v>1</v>
      </c>
      <c r="J1907" s="240" t="str">
        <f t="shared" si="236"/>
        <v>.</v>
      </c>
      <c r="K1907" s="241"/>
      <c r="L1907" s="230" t="str">
        <f t="shared" si="237"/>
        <v>.</v>
      </c>
      <c r="M1907" s="231" t="str">
        <f t="shared" si="238"/>
        <v>.</v>
      </c>
      <c r="N1907" s="231" t="str">
        <f t="shared" si="239"/>
        <v>.</v>
      </c>
      <c r="O1907" s="231" t="str">
        <f t="shared" si="240"/>
        <v>.</v>
      </c>
      <c r="P1907" s="232" t="str">
        <f t="shared" si="242"/>
        <v>.</v>
      </c>
      <c r="Q1907" s="233" t="str">
        <f t="shared" si="243"/>
        <v>.</v>
      </c>
      <c r="R1907" s="140"/>
      <c r="S1907" s="140"/>
      <c r="T1907" s="140"/>
      <c r="U1907" s="140"/>
      <c r="V1907" s="140"/>
      <c r="W1907" s="140"/>
      <c r="X1907" s="140"/>
      <c r="Y1907" s="140"/>
      <c r="Z1907" s="140"/>
      <c r="AA1907" s="140"/>
      <c r="AB1907" s="140"/>
      <c r="AC1907" s="140"/>
      <c r="AD1907" s="140"/>
      <c r="AE1907" s="140"/>
      <c r="AF1907" s="140"/>
      <c r="AG1907" s="140"/>
      <c r="AH1907" s="140"/>
      <c r="AI1907" s="140"/>
      <c r="AJ1907" s="140"/>
      <c r="AK1907" s="140"/>
      <c r="AL1907" s="140"/>
      <c r="AM1907" s="140"/>
      <c r="AN1907" s="140"/>
      <c r="AO1907" s="140"/>
      <c r="AP1907" s="140"/>
      <c r="AQ1907" s="140"/>
      <c r="AR1907" s="140"/>
      <c r="AS1907" s="140"/>
      <c r="AT1907" s="140"/>
      <c r="AU1907" s="140"/>
      <c r="AV1907" s="140"/>
      <c r="AW1907" s="140"/>
      <c r="AX1907" s="140"/>
      <c r="AY1907" s="140"/>
      <c r="AZ1907" s="140"/>
      <c r="BA1907" s="140"/>
      <c r="BB1907" s="140"/>
      <c r="BC1907" s="140"/>
      <c r="BD1907" s="140"/>
      <c r="BE1907" s="140"/>
    </row>
    <row r="1908" spans="1:57" outlineLevel="1" x14ac:dyDescent="0.2">
      <c r="A1908" s="234">
        <f>'Faults data'!A1908</f>
        <v>1891</v>
      </c>
      <c r="B1908" s="320">
        <f>'Faults data'!B1908</f>
        <v>0</v>
      </c>
      <c r="C1908" s="223">
        <f>IFERROR(MATCH('Faults data'!F1908,Lists!$C$11:$C$14,0),0)</f>
        <v>0</v>
      </c>
      <c r="D1908" s="216">
        <f>VALUE('Faults data'!I1908)</f>
        <v>0</v>
      </c>
      <c r="E1908" s="224">
        <f t="shared" si="241"/>
        <v>0</v>
      </c>
      <c r="F1908" s="224">
        <f>'Faults data'!M1908</f>
        <v>0</v>
      </c>
      <c r="G1908" s="224" t="str">
        <f>IF('Faults data'!N1908=$G$17,$G$17,".")</f>
        <v>.</v>
      </c>
      <c r="H1908" s="224" t="str">
        <f>IF(ISNUMBER('Faults data'!L1908),'Faults data'!L1908,".")</f>
        <v>.</v>
      </c>
      <c r="I1908" s="224">
        <f>IF('Faults data'!S1908=Lists!$F$11,0,1)</f>
        <v>1</v>
      </c>
      <c r="J1908" s="240" t="str">
        <f t="shared" si="236"/>
        <v>.</v>
      </c>
      <c r="K1908" s="241"/>
      <c r="L1908" s="230" t="str">
        <f t="shared" si="237"/>
        <v>.</v>
      </c>
      <c r="M1908" s="231" t="str">
        <f t="shared" si="238"/>
        <v>.</v>
      </c>
      <c r="N1908" s="231" t="str">
        <f t="shared" si="239"/>
        <v>.</v>
      </c>
      <c r="O1908" s="231" t="str">
        <f t="shared" si="240"/>
        <v>.</v>
      </c>
      <c r="P1908" s="232" t="str">
        <f t="shared" si="242"/>
        <v>.</v>
      </c>
      <c r="Q1908" s="233" t="str">
        <f t="shared" si="243"/>
        <v>.</v>
      </c>
      <c r="R1908" s="140"/>
      <c r="S1908" s="140"/>
      <c r="T1908" s="140"/>
      <c r="U1908" s="140"/>
      <c r="V1908" s="140"/>
      <c r="W1908" s="140"/>
      <c r="X1908" s="140"/>
      <c r="Y1908" s="140"/>
      <c r="Z1908" s="140"/>
      <c r="AA1908" s="140"/>
      <c r="AB1908" s="140"/>
      <c r="AC1908" s="140"/>
      <c r="AD1908" s="140"/>
      <c r="AE1908" s="140"/>
      <c r="AF1908" s="140"/>
      <c r="AG1908" s="140"/>
      <c r="AH1908" s="140"/>
      <c r="AI1908" s="140"/>
      <c r="AJ1908" s="140"/>
      <c r="AK1908" s="140"/>
      <c r="AL1908" s="140"/>
      <c r="AM1908" s="140"/>
      <c r="AN1908" s="140"/>
      <c r="AO1908" s="140"/>
      <c r="AP1908" s="140"/>
      <c r="AQ1908" s="140"/>
      <c r="AR1908" s="140"/>
      <c r="AS1908" s="140"/>
      <c r="AT1908" s="140"/>
      <c r="AU1908" s="140"/>
      <c r="AV1908" s="140"/>
      <c r="AW1908" s="140"/>
      <c r="AX1908" s="140"/>
      <c r="AY1908" s="140"/>
      <c r="AZ1908" s="140"/>
      <c r="BA1908" s="140"/>
      <c r="BB1908" s="140"/>
      <c r="BC1908" s="140"/>
      <c r="BD1908" s="140"/>
      <c r="BE1908" s="140"/>
    </row>
    <row r="1909" spans="1:57" outlineLevel="1" x14ac:dyDescent="0.2">
      <c r="A1909" s="234">
        <f>'Faults data'!A1909</f>
        <v>1892</v>
      </c>
      <c r="B1909" s="320">
        <f>'Faults data'!B1909</f>
        <v>0</v>
      </c>
      <c r="C1909" s="223">
        <f>IFERROR(MATCH('Faults data'!F1909,Lists!$C$11:$C$14,0),0)</f>
        <v>0</v>
      </c>
      <c r="D1909" s="216">
        <f>VALUE('Faults data'!I1909)</f>
        <v>0</v>
      </c>
      <c r="E1909" s="224">
        <f t="shared" si="241"/>
        <v>0</v>
      </c>
      <c r="F1909" s="224">
        <f>'Faults data'!M1909</f>
        <v>0</v>
      </c>
      <c r="G1909" s="224" t="str">
        <f>IF('Faults data'!N1909=$G$17,$G$17,".")</f>
        <v>.</v>
      </c>
      <c r="H1909" s="224" t="str">
        <f>IF(ISNUMBER('Faults data'!L1909),'Faults data'!L1909,".")</f>
        <v>.</v>
      </c>
      <c r="I1909" s="224">
        <f>IF('Faults data'!S1909=Lists!$F$11,0,1)</f>
        <v>1</v>
      </c>
      <c r="J1909" s="240" t="str">
        <f t="shared" si="236"/>
        <v>.</v>
      </c>
      <c r="K1909" s="241"/>
      <c r="L1909" s="230" t="str">
        <f t="shared" si="237"/>
        <v>.</v>
      </c>
      <c r="M1909" s="231" t="str">
        <f t="shared" si="238"/>
        <v>.</v>
      </c>
      <c r="N1909" s="231" t="str">
        <f t="shared" si="239"/>
        <v>.</v>
      </c>
      <c r="O1909" s="231" t="str">
        <f t="shared" si="240"/>
        <v>.</v>
      </c>
      <c r="P1909" s="232" t="str">
        <f t="shared" si="242"/>
        <v>.</v>
      </c>
      <c r="Q1909" s="233" t="str">
        <f t="shared" si="243"/>
        <v>.</v>
      </c>
      <c r="R1909" s="140"/>
      <c r="S1909" s="140"/>
      <c r="T1909" s="140"/>
      <c r="U1909" s="140"/>
      <c r="V1909" s="140"/>
      <c r="W1909" s="140"/>
      <c r="X1909" s="140"/>
      <c r="Y1909" s="140"/>
      <c r="Z1909" s="140"/>
      <c r="AA1909" s="140"/>
      <c r="AB1909" s="140"/>
      <c r="AC1909" s="140"/>
      <c r="AD1909" s="140"/>
      <c r="AE1909" s="140"/>
      <c r="AF1909" s="140"/>
      <c r="AG1909" s="140"/>
      <c r="AH1909" s="140"/>
      <c r="AI1909" s="140"/>
      <c r="AJ1909" s="140"/>
      <c r="AK1909" s="140"/>
      <c r="AL1909" s="140"/>
      <c r="AM1909" s="140"/>
      <c r="AN1909" s="140"/>
      <c r="AO1909" s="140"/>
      <c r="AP1909" s="140"/>
      <c r="AQ1909" s="140"/>
      <c r="AR1909" s="140"/>
      <c r="AS1909" s="140"/>
      <c r="AT1909" s="140"/>
      <c r="AU1909" s="140"/>
      <c r="AV1909" s="140"/>
      <c r="AW1909" s="140"/>
      <c r="AX1909" s="140"/>
      <c r="AY1909" s="140"/>
      <c r="AZ1909" s="140"/>
      <c r="BA1909" s="140"/>
      <c r="BB1909" s="140"/>
      <c r="BC1909" s="140"/>
      <c r="BD1909" s="140"/>
      <c r="BE1909" s="140"/>
    </row>
    <row r="1910" spans="1:57" outlineLevel="1" x14ac:dyDescent="0.2">
      <c r="A1910" s="234">
        <f>'Faults data'!A1910</f>
        <v>1893</v>
      </c>
      <c r="B1910" s="320">
        <f>'Faults data'!B1910</f>
        <v>0</v>
      </c>
      <c r="C1910" s="223">
        <f>IFERROR(MATCH('Faults data'!F1910,Lists!$C$11:$C$14,0),0)</f>
        <v>0</v>
      </c>
      <c r="D1910" s="216">
        <f>VALUE('Faults data'!I1910)</f>
        <v>0</v>
      </c>
      <c r="E1910" s="224">
        <f t="shared" si="241"/>
        <v>0</v>
      </c>
      <c r="F1910" s="224">
        <f>'Faults data'!M1910</f>
        <v>0</v>
      </c>
      <c r="G1910" s="224" t="str">
        <f>IF('Faults data'!N1910=$G$17,$G$17,".")</f>
        <v>.</v>
      </c>
      <c r="H1910" s="224" t="str">
        <f>IF(ISNUMBER('Faults data'!L1910),'Faults data'!L1910,".")</f>
        <v>.</v>
      </c>
      <c r="I1910" s="224">
        <f>IF('Faults data'!S1910=Lists!$F$11,0,1)</f>
        <v>1</v>
      </c>
      <c r="J1910" s="240" t="str">
        <f t="shared" si="236"/>
        <v>.</v>
      </c>
      <c r="K1910" s="241"/>
      <c r="L1910" s="230" t="str">
        <f t="shared" si="237"/>
        <v>.</v>
      </c>
      <c r="M1910" s="231" t="str">
        <f t="shared" si="238"/>
        <v>.</v>
      </c>
      <c r="N1910" s="231" t="str">
        <f t="shared" si="239"/>
        <v>.</v>
      </c>
      <c r="O1910" s="231" t="str">
        <f t="shared" si="240"/>
        <v>.</v>
      </c>
      <c r="P1910" s="232" t="str">
        <f t="shared" si="242"/>
        <v>.</v>
      </c>
      <c r="Q1910" s="233" t="str">
        <f t="shared" si="243"/>
        <v>.</v>
      </c>
      <c r="R1910" s="140"/>
      <c r="S1910" s="140"/>
      <c r="T1910" s="140"/>
      <c r="U1910" s="140"/>
      <c r="V1910" s="140"/>
      <c r="W1910" s="140"/>
      <c r="X1910" s="140"/>
      <c r="Y1910" s="140"/>
      <c r="Z1910" s="140"/>
      <c r="AA1910" s="140"/>
      <c r="AB1910" s="140"/>
      <c r="AC1910" s="140"/>
      <c r="AD1910" s="140"/>
      <c r="AE1910" s="140"/>
      <c r="AF1910" s="140"/>
      <c r="AG1910" s="140"/>
      <c r="AH1910" s="140"/>
      <c r="AI1910" s="140"/>
      <c r="AJ1910" s="140"/>
      <c r="AK1910" s="140"/>
      <c r="AL1910" s="140"/>
      <c r="AM1910" s="140"/>
      <c r="AN1910" s="140"/>
      <c r="AO1910" s="140"/>
      <c r="AP1910" s="140"/>
      <c r="AQ1910" s="140"/>
      <c r="AR1910" s="140"/>
      <c r="AS1910" s="140"/>
      <c r="AT1910" s="140"/>
      <c r="AU1910" s="140"/>
      <c r="AV1910" s="140"/>
      <c r="AW1910" s="140"/>
      <c r="AX1910" s="140"/>
      <c r="AY1910" s="140"/>
      <c r="AZ1910" s="140"/>
      <c r="BA1910" s="140"/>
      <c r="BB1910" s="140"/>
      <c r="BC1910" s="140"/>
      <c r="BD1910" s="140"/>
      <c r="BE1910" s="140"/>
    </row>
    <row r="1911" spans="1:57" outlineLevel="1" x14ac:dyDescent="0.2">
      <c r="A1911" s="234">
        <f>'Faults data'!A1911</f>
        <v>1894</v>
      </c>
      <c r="B1911" s="320">
        <f>'Faults data'!B1911</f>
        <v>0</v>
      </c>
      <c r="C1911" s="223">
        <f>IFERROR(MATCH('Faults data'!F1911,Lists!$C$11:$C$14,0),0)</f>
        <v>0</v>
      </c>
      <c r="D1911" s="216">
        <f>VALUE('Faults data'!I1911)</f>
        <v>0</v>
      </c>
      <c r="E1911" s="224">
        <f t="shared" si="241"/>
        <v>0</v>
      </c>
      <c r="F1911" s="224">
        <f>'Faults data'!M1911</f>
        <v>0</v>
      </c>
      <c r="G1911" s="224" t="str">
        <f>IF('Faults data'!N1911=$G$17,$G$17,".")</f>
        <v>.</v>
      </c>
      <c r="H1911" s="224" t="str">
        <f>IF(ISNUMBER('Faults data'!L1911),'Faults data'!L1911,".")</f>
        <v>.</v>
      </c>
      <c r="I1911" s="224">
        <f>IF('Faults data'!S1911=Lists!$F$11,0,1)</f>
        <v>1</v>
      </c>
      <c r="J1911" s="240" t="str">
        <f t="shared" si="236"/>
        <v>.</v>
      </c>
      <c r="K1911" s="241"/>
      <c r="L1911" s="230" t="str">
        <f t="shared" si="237"/>
        <v>.</v>
      </c>
      <c r="M1911" s="231" t="str">
        <f t="shared" si="238"/>
        <v>.</v>
      </c>
      <c r="N1911" s="231" t="str">
        <f t="shared" si="239"/>
        <v>.</v>
      </c>
      <c r="O1911" s="231" t="str">
        <f t="shared" si="240"/>
        <v>.</v>
      </c>
      <c r="P1911" s="232" t="str">
        <f t="shared" si="242"/>
        <v>.</v>
      </c>
      <c r="Q1911" s="233" t="str">
        <f t="shared" si="243"/>
        <v>.</v>
      </c>
      <c r="R1911" s="140"/>
      <c r="S1911" s="140"/>
      <c r="T1911" s="140"/>
      <c r="U1911" s="140"/>
      <c r="V1911" s="140"/>
      <c r="W1911" s="140"/>
      <c r="X1911" s="140"/>
      <c r="Y1911" s="140"/>
      <c r="Z1911" s="140"/>
      <c r="AA1911" s="140"/>
      <c r="AB1911" s="140"/>
      <c r="AC1911" s="140"/>
      <c r="AD1911" s="140"/>
      <c r="AE1911" s="140"/>
      <c r="AF1911" s="140"/>
      <c r="AG1911" s="140"/>
      <c r="AH1911" s="140"/>
      <c r="AI1911" s="140"/>
      <c r="AJ1911" s="140"/>
      <c r="AK1911" s="140"/>
      <c r="AL1911" s="140"/>
      <c r="AM1911" s="140"/>
      <c r="AN1911" s="140"/>
      <c r="AO1911" s="140"/>
      <c r="AP1911" s="140"/>
      <c r="AQ1911" s="140"/>
      <c r="AR1911" s="140"/>
      <c r="AS1911" s="140"/>
      <c r="AT1911" s="140"/>
      <c r="AU1911" s="140"/>
      <c r="AV1911" s="140"/>
      <c r="AW1911" s="140"/>
      <c r="AX1911" s="140"/>
      <c r="AY1911" s="140"/>
      <c r="AZ1911" s="140"/>
      <c r="BA1911" s="140"/>
      <c r="BB1911" s="140"/>
      <c r="BC1911" s="140"/>
      <c r="BD1911" s="140"/>
      <c r="BE1911" s="140"/>
    </row>
    <row r="1912" spans="1:57" outlineLevel="1" x14ac:dyDescent="0.2">
      <c r="A1912" s="234">
        <f>'Faults data'!A1912</f>
        <v>1895</v>
      </c>
      <c r="B1912" s="320">
        <f>'Faults data'!B1912</f>
        <v>0</v>
      </c>
      <c r="C1912" s="223">
        <f>IFERROR(MATCH('Faults data'!F1912,Lists!$C$11:$C$14,0),0)</f>
        <v>0</v>
      </c>
      <c r="D1912" s="216">
        <f>VALUE('Faults data'!I1912)</f>
        <v>0</v>
      </c>
      <c r="E1912" s="224">
        <f t="shared" si="241"/>
        <v>0</v>
      </c>
      <c r="F1912" s="224">
        <f>'Faults data'!M1912</f>
        <v>0</v>
      </c>
      <c r="G1912" s="224" t="str">
        <f>IF('Faults data'!N1912=$G$17,$G$17,".")</f>
        <v>.</v>
      </c>
      <c r="H1912" s="224" t="str">
        <f>IF(ISNUMBER('Faults data'!L1912),'Faults data'!L1912,".")</f>
        <v>.</v>
      </c>
      <c r="I1912" s="224">
        <f>IF('Faults data'!S1912=Lists!$F$11,0,1)</f>
        <v>1</v>
      </c>
      <c r="J1912" s="240" t="str">
        <f t="shared" si="236"/>
        <v>.</v>
      </c>
      <c r="K1912" s="241"/>
      <c r="L1912" s="230" t="str">
        <f t="shared" si="237"/>
        <v>.</v>
      </c>
      <c r="M1912" s="231" t="str">
        <f t="shared" si="238"/>
        <v>.</v>
      </c>
      <c r="N1912" s="231" t="str">
        <f t="shared" si="239"/>
        <v>.</v>
      </c>
      <c r="O1912" s="231" t="str">
        <f t="shared" si="240"/>
        <v>.</v>
      </c>
      <c r="P1912" s="232" t="str">
        <f t="shared" si="242"/>
        <v>.</v>
      </c>
      <c r="Q1912" s="233" t="str">
        <f t="shared" si="243"/>
        <v>.</v>
      </c>
      <c r="R1912" s="140"/>
      <c r="S1912" s="140"/>
      <c r="T1912" s="140"/>
      <c r="U1912" s="140"/>
      <c r="V1912" s="140"/>
      <c r="W1912" s="140"/>
      <c r="X1912" s="140"/>
      <c r="Y1912" s="140"/>
      <c r="Z1912" s="140"/>
      <c r="AA1912" s="140"/>
      <c r="AB1912" s="140"/>
      <c r="AC1912" s="140"/>
      <c r="AD1912" s="140"/>
      <c r="AE1912" s="140"/>
      <c r="AF1912" s="140"/>
      <c r="AG1912" s="140"/>
      <c r="AH1912" s="140"/>
      <c r="AI1912" s="140"/>
      <c r="AJ1912" s="140"/>
      <c r="AK1912" s="140"/>
      <c r="AL1912" s="140"/>
      <c r="AM1912" s="140"/>
      <c r="AN1912" s="140"/>
      <c r="AO1912" s="140"/>
      <c r="AP1912" s="140"/>
      <c r="AQ1912" s="140"/>
      <c r="AR1912" s="140"/>
      <c r="AS1912" s="140"/>
      <c r="AT1912" s="140"/>
      <c r="AU1912" s="140"/>
      <c r="AV1912" s="140"/>
      <c r="AW1912" s="140"/>
      <c r="AX1912" s="140"/>
      <c r="AY1912" s="140"/>
      <c r="AZ1912" s="140"/>
      <c r="BA1912" s="140"/>
      <c r="BB1912" s="140"/>
      <c r="BC1912" s="140"/>
      <c r="BD1912" s="140"/>
      <c r="BE1912" s="140"/>
    </row>
    <row r="1913" spans="1:57" outlineLevel="1" x14ac:dyDescent="0.2">
      <c r="A1913" s="234">
        <f>'Faults data'!A1913</f>
        <v>1896</v>
      </c>
      <c r="B1913" s="320">
        <f>'Faults data'!B1913</f>
        <v>0</v>
      </c>
      <c r="C1913" s="223">
        <f>IFERROR(MATCH('Faults data'!F1913,Lists!$C$11:$C$14,0),0)</f>
        <v>0</v>
      </c>
      <c r="D1913" s="216">
        <f>VALUE('Faults data'!I1913)</f>
        <v>0</v>
      </c>
      <c r="E1913" s="224">
        <f t="shared" si="241"/>
        <v>0</v>
      </c>
      <c r="F1913" s="224">
        <f>'Faults data'!M1913</f>
        <v>0</v>
      </c>
      <c r="G1913" s="224" t="str">
        <f>IF('Faults data'!N1913=$G$17,$G$17,".")</f>
        <v>.</v>
      </c>
      <c r="H1913" s="224" t="str">
        <f>IF(ISNUMBER('Faults data'!L1913),'Faults data'!L1913,".")</f>
        <v>.</v>
      </c>
      <c r="I1913" s="224">
        <f>IF('Faults data'!S1913=Lists!$F$11,0,1)</f>
        <v>1</v>
      </c>
      <c r="J1913" s="240" t="str">
        <f t="shared" si="236"/>
        <v>.</v>
      </c>
      <c r="K1913" s="241"/>
      <c r="L1913" s="230" t="str">
        <f t="shared" si="237"/>
        <v>.</v>
      </c>
      <c r="M1913" s="231" t="str">
        <f t="shared" si="238"/>
        <v>.</v>
      </c>
      <c r="N1913" s="231" t="str">
        <f t="shared" si="239"/>
        <v>.</v>
      </c>
      <c r="O1913" s="231" t="str">
        <f t="shared" si="240"/>
        <v>.</v>
      </c>
      <c r="P1913" s="232" t="str">
        <f t="shared" si="242"/>
        <v>.</v>
      </c>
      <c r="Q1913" s="233" t="str">
        <f t="shared" si="243"/>
        <v>.</v>
      </c>
      <c r="R1913" s="140"/>
      <c r="S1913" s="140"/>
      <c r="T1913" s="140"/>
      <c r="U1913" s="140"/>
      <c r="V1913" s="140"/>
      <c r="W1913" s="140"/>
      <c r="X1913" s="140"/>
      <c r="Y1913" s="140"/>
      <c r="Z1913" s="140"/>
      <c r="AA1913" s="140"/>
      <c r="AB1913" s="140"/>
      <c r="AC1913" s="140"/>
      <c r="AD1913" s="140"/>
      <c r="AE1913" s="140"/>
      <c r="AF1913" s="140"/>
      <c r="AG1913" s="140"/>
      <c r="AH1913" s="140"/>
      <c r="AI1913" s="140"/>
      <c r="AJ1913" s="140"/>
      <c r="AK1913" s="140"/>
      <c r="AL1913" s="140"/>
      <c r="AM1913" s="140"/>
      <c r="AN1913" s="140"/>
      <c r="AO1913" s="140"/>
      <c r="AP1913" s="140"/>
      <c r="AQ1913" s="140"/>
      <c r="AR1913" s="140"/>
      <c r="AS1913" s="140"/>
      <c r="AT1913" s="140"/>
      <c r="AU1913" s="140"/>
      <c r="AV1913" s="140"/>
      <c r="AW1913" s="140"/>
      <c r="AX1913" s="140"/>
      <c r="AY1913" s="140"/>
      <c r="AZ1913" s="140"/>
      <c r="BA1913" s="140"/>
      <c r="BB1913" s="140"/>
      <c r="BC1913" s="140"/>
      <c r="BD1913" s="140"/>
      <c r="BE1913" s="140"/>
    </row>
    <row r="1914" spans="1:57" outlineLevel="1" x14ac:dyDescent="0.2">
      <c r="A1914" s="234">
        <f>'Faults data'!A1914</f>
        <v>1897</v>
      </c>
      <c r="B1914" s="320">
        <f>'Faults data'!B1914</f>
        <v>0</v>
      </c>
      <c r="C1914" s="223">
        <f>IFERROR(MATCH('Faults data'!F1914,Lists!$C$11:$C$14,0),0)</f>
        <v>0</v>
      </c>
      <c r="D1914" s="216">
        <f>VALUE('Faults data'!I1914)</f>
        <v>0</v>
      </c>
      <c r="E1914" s="224">
        <f t="shared" si="241"/>
        <v>0</v>
      </c>
      <c r="F1914" s="224">
        <f>'Faults data'!M1914</f>
        <v>0</v>
      </c>
      <c r="G1914" s="224" t="str">
        <f>IF('Faults data'!N1914=$G$17,$G$17,".")</f>
        <v>.</v>
      </c>
      <c r="H1914" s="224" t="str">
        <f>IF(ISNUMBER('Faults data'!L1914),'Faults data'!L1914,".")</f>
        <v>.</v>
      </c>
      <c r="I1914" s="224">
        <f>IF('Faults data'!S1914=Lists!$F$11,0,1)</f>
        <v>1</v>
      </c>
      <c r="J1914" s="240" t="str">
        <f t="shared" si="236"/>
        <v>.</v>
      </c>
      <c r="K1914" s="241"/>
      <c r="L1914" s="230" t="str">
        <f t="shared" si="237"/>
        <v>.</v>
      </c>
      <c r="M1914" s="231" t="str">
        <f t="shared" si="238"/>
        <v>.</v>
      </c>
      <c r="N1914" s="231" t="str">
        <f t="shared" si="239"/>
        <v>.</v>
      </c>
      <c r="O1914" s="231" t="str">
        <f t="shared" si="240"/>
        <v>.</v>
      </c>
      <c r="P1914" s="232" t="str">
        <f t="shared" si="242"/>
        <v>.</v>
      </c>
      <c r="Q1914" s="233" t="str">
        <f t="shared" si="243"/>
        <v>.</v>
      </c>
      <c r="R1914" s="140"/>
      <c r="S1914" s="140"/>
      <c r="T1914" s="140"/>
      <c r="U1914" s="140"/>
      <c r="V1914" s="140"/>
      <c r="W1914" s="140"/>
      <c r="X1914" s="140"/>
      <c r="Y1914" s="140"/>
      <c r="Z1914" s="140"/>
      <c r="AA1914" s="140"/>
      <c r="AB1914" s="140"/>
      <c r="AC1914" s="140"/>
      <c r="AD1914" s="140"/>
      <c r="AE1914" s="140"/>
      <c r="AF1914" s="140"/>
      <c r="AG1914" s="140"/>
      <c r="AH1914" s="140"/>
      <c r="AI1914" s="140"/>
      <c r="AJ1914" s="140"/>
      <c r="AK1914" s="140"/>
      <c r="AL1914" s="140"/>
      <c r="AM1914" s="140"/>
      <c r="AN1914" s="140"/>
      <c r="AO1914" s="140"/>
      <c r="AP1914" s="140"/>
      <c r="AQ1914" s="140"/>
      <c r="AR1914" s="140"/>
      <c r="AS1914" s="140"/>
      <c r="AT1914" s="140"/>
      <c r="AU1914" s="140"/>
      <c r="AV1914" s="140"/>
      <c r="AW1914" s="140"/>
      <c r="AX1914" s="140"/>
      <c r="AY1914" s="140"/>
      <c r="AZ1914" s="140"/>
      <c r="BA1914" s="140"/>
      <c r="BB1914" s="140"/>
      <c r="BC1914" s="140"/>
      <c r="BD1914" s="140"/>
      <c r="BE1914" s="140"/>
    </row>
    <row r="1915" spans="1:57" outlineLevel="1" x14ac:dyDescent="0.2">
      <c r="A1915" s="234">
        <f>'Faults data'!A1915</f>
        <v>1898</v>
      </c>
      <c r="B1915" s="320">
        <f>'Faults data'!B1915</f>
        <v>0</v>
      </c>
      <c r="C1915" s="223">
        <f>IFERROR(MATCH('Faults data'!F1915,Lists!$C$11:$C$14,0),0)</f>
        <v>0</v>
      </c>
      <c r="D1915" s="216">
        <f>VALUE('Faults data'!I1915)</f>
        <v>0</v>
      </c>
      <c r="E1915" s="224">
        <f t="shared" si="241"/>
        <v>0</v>
      </c>
      <c r="F1915" s="224">
        <f>'Faults data'!M1915</f>
        <v>0</v>
      </c>
      <c r="G1915" s="224" t="str">
        <f>IF('Faults data'!N1915=$G$17,$G$17,".")</f>
        <v>.</v>
      </c>
      <c r="H1915" s="224" t="str">
        <f>IF(ISNUMBER('Faults data'!L1915),'Faults data'!L1915,".")</f>
        <v>.</v>
      </c>
      <c r="I1915" s="224">
        <f>IF('Faults data'!S1915=Lists!$F$11,0,1)</f>
        <v>1</v>
      </c>
      <c r="J1915" s="240" t="str">
        <f t="shared" si="236"/>
        <v>.</v>
      </c>
      <c r="K1915" s="241"/>
      <c r="L1915" s="230" t="str">
        <f t="shared" si="237"/>
        <v>.</v>
      </c>
      <c r="M1915" s="231" t="str">
        <f t="shared" si="238"/>
        <v>.</v>
      </c>
      <c r="N1915" s="231" t="str">
        <f t="shared" si="239"/>
        <v>.</v>
      </c>
      <c r="O1915" s="231" t="str">
        <f t="shared" si="240"/>
        <v>.</v>
      </c>
      <c r="P1915" s="232" t="str">
        <f t="shared" si="242"/>
        <v>.</v>
      </c>
      <c r="Q1915" s="233" t="str">
        <f t="shared" si="243"/>
        <v>.</v>
      </c>
      <c r="R1915" s="140"/>
      <c r="S1915" s="140"/>
      <c r="T1915" s="140"/>
      <c r="U1915" s="140"/>
      <c r="V1915" s="140"/>
      <c r="W1915" s="140"/>
      <c r="X1915" s="140"/>
      <c r="Y1915" s="140"/>
      <c r="Z1915" s="140"/>
      <c r="AA1915" s="140"/>
      <c r="AB1915" s="140"/>
      <c r="AC1915" s="140"/>
      <c r="AD1915" s="140"/>
      <c r="AE1915" s="140"/>
      <c r="AF1915" s="140"/>
      <c r="AG1915" s="140"/>
      <c r="AH1915" s="140"/>
      <c r="AI1915" s="140"/>
      <c r="AJ1915" s="140"/>
      <c r="AK1915" s="140"/>
      <c r="AL1915" s="140"/>
      <c r="AM1915" s="140"/>
      <c r="AN1915" s="140"/>
      <c r="AO1915" s="140"/>
      <c r="AP1915" s="140"/>
      <c r="AQ1915" s="140"/>
      <c r="AR1915" s="140"/>
      <c r="AS1915" s="140"/>
      <c r="AT1915" s="140"/>
      <c r="AU1915" s="140"/>
      <c r="AV1915" s="140"/>
      <c r="AW1915" s="140"/>
      <c r="AX1915" s="140"/>
      <c r="AY1915" s="140"/>
      <c r="AZ1915" s="140"/>
      <c r="BA1915" s="140"/>
      <c r="BB1915" s="140"/>
      <c r="BC1915" s="140"/>
      <c r="BD1915" s="140"/>
      <c r="BE1915" s="140"/>
    </row>
    <row r="1916" spans="1:57" outlineLevel="1" x14ac:dyDescent="0.2">
      <c r="A1916" s="234">
        <f>'Faults data'!A1916</f>
        <v>1899</v>
      </c>
      <c r="B1916" s="320">
        <f>'Faults data'!B1916</f>
        <v>0</v>
      </c>
      <c r="C1916" s="223">
        <f>IFERROR(MATCH('Faults data'!F1916,Lists!$C$11:$C$14,0),0)</f>
        <v>0</v>
      </c>
      <c r="D1916" s="216">
        <f>VALUE('Faults data'!I1916)</f>
        <v>0</v>
      </c>
      <c r="E1916" s="224">
        <f t="shared" si="241"/>
        <v>0</v>
      </c>
      <c r="F1916" s="224">
        <f>'Faults data'!M1916</f>
        <v>0</v>
      </c>
      <c r="G1916" s="224" t="str">
        <f>IF('Faults data'!N1916=$G$17,$G$17,".")</f>
        <v>.</v>
      </c>
      <c r="H1916" s="224" t="str">
        <f>IF(ISNUMBER('Faults data'!L1916),'Faults data'!L1916,".")</f>
        <v>.</v>
      </c>
      <c r="I1916" s="224">
        <f>IF('Faults data'!S1916=Lists!$F$11,0,1)</f>
        <v>1</v>
      </c>
      <c r="J1916" s="240" t="str">
        <f t="shared" si="236"/>
        <v>.</v>
      </c>
      <c r="K1916" s="241"/>
      <c r="L1916" s="230" t="str">
        <f t="shared" si="237"/>
        <v>.</v>
      </c>
      <c r="M1916" s="231" t="str">
        <f t="shared" si="238"/>
        <v>.</v>
      </c>
      <c r="N1916" s="231" t="str">
        <f t="shared" si="239"/>
        <v>.</v>
      </c>
      <c r="O1916" s="231" t="str">
        <f t="shared" si="240"/>
        <v>.</v>
      </c>
      <c r="P1916" s="232" t="str">
        <f t="shared" si="242"/>
        <v>.</v>
      </c>
      <c r="Q1916" s="233" t="str">
        <f t="shared" si="243"/>
        <v>.</v>
      </c>
      <c r="R1916" s="140"/>
      <c r="S1916" s="140"/>
      <c r="T1916" s="140"/>
      <c r="U1916" s="140"/>
      <c r="V1916" s="140"/>
      <c r="W1916" s="140"/>
      <c r="X1916" s="140"/>
      <c r="Y1916" s="140"/>
      <c r="Z1916" s="140"/>
      <c r="AA1916" s="140"/>
      <c r="AB1916" s="140"/>
      <c r="AC1916" s="140"/>
      <c r="AD1916" s="140"/>
      <c r="AE1916" s="140"/>
      <c r="AF1916" s="140"/>
      <c r="AG1916" s="140"/>
      <c r="AH1916" s="140"/>
      <c r="AI1916" s="140"/>
      <c r="AJ1916" s="140"/>
      <c r="AK1916" s="140"/>
      <c r="AL1916" s="140"/>
      <c r="AM1916" s="140"/>
      <c r="AN1916" s="140"/>
      <c r="AO1916" s="140"/>
      <c r="AP1916" s="140"/>
      <c r="AQ1916" s="140"/>
      <c r="AR1916" s="140"/>
      <c r="AS1916" s="140"/>
      <c r="AT1916" s="140"/>
      <c r="AU1916" s="140"/>
      <c r="AV1916" s="140"/>
      <c r="AW1916" s="140"/>
      <c r="AX1916" s="140"/>
      <c r="AY1916" s="140"/>
      <c r="AZ1916" s="140"/>
      <c r="BA1916" s="140"/>
      <c r="BB1916" s="140"/>
      <c r="BC1916" s="140"/>
      <c r="BD1916" s="140"/>
      <c r="BE1916" s="140"/>
    </row>
    <row r="1917" spans="1:57" outlineLevel="1" x14ac:dyDescent="0.2">
      <c r="A1917" s="234">
        <f>'Faults data'!A1917</f>
        <v>1900</v>
      </c>
      <c r="B1917" s="320">
        <f>'Faults data'!B1917</f>
        <v>0</v>
      </c>
      <c r="C1917" s="223">
        <f>IFERROR(MATCH('Faults data'!F1917,Lists!$C$11:$C$14,0),0)</f>
        <v>0</v>
      </c>
      <c r="D1917" s="216">
        <f>VALUE('Faults data'!I1917)</f>
        <v>0</v>
      </c>
      <c r="E1917" s="224">
        <f t="shared" si="241"/>
        <v>0</v>
      </c>
      <c r="F1917" s="224">
        <f>'Faults data'!M1917</f>
        <v>0</v>
      </c>
      <c r="G1917" s="224" t="str">
        <f>IF('Faults data'!N1917=$G$17,$G$17,".")</f>
        <v>.</v>
      </c>
      <c r="H1917" s="224" t="str">
        <f>IF(ISNUMBER('Faults data'!L1917),'Faults data'!L1917,".")</f>
        <v>.</v>
      </c>
      <c r="I1917" s="224">
        <f>IF('Faults data'!S1917=Lists!$F$11,0,1)</f>
        <v>1</v>
      </c>
      <c r="J1917" s="240" t="str">
        <f t="shared" si="236"/>
        <v>.</v>
      </c>
      <c r="K1917" s="241"/>
      <c r="L1917" s="230" t="str">
        <f t="shared" si="237"/>
        <v>.</v>
      </c>
      <c r="M1917" s="231" t="str">
        <f t="shared" si="238"/>
        <v>.</v>
      </c>
      <c r="N1917" s="231" t="str">
        <f t="shared" si="239"/>
        <v>.</v>
      </c>
      <c r="O1917" s="231" t="str">
        <f t="shared" si="240"/>
        <v>.</v>
      </c>
      <c r="P1917" s="232" t="str">
        <f t="shared" si="242"/>
        <v>.</v>
      </c>
      <c r="Q1917" s="233" t="str">
        <f t="shared" si="243"/>
        <v>.</v>
      </c>
      <c r="R1917" s="140"/>
      <c r="S1917" s="140"/>
      <c r="T1917" s="140"/>
      <c r="U1917" s="140"/>
      <c r="V1917" s="140"/>
      <c r="W1917" s="140"/>
      <c r="X1917" s="140"/>
      <c r="Y1917" s="140"/>
      <c r="Z1917" s="140"/>
      <c r="AA1917" s="140"/>
      <c r="AB1917" s="140"/>
      <c r="AC1917" s="140"/>
      <c r="AD1917" s="140"/>
      <c r="AE1917" s="140"/>
      <c r="AF1917" s="140"/>
      <c r="AG1917" s="140"/>
      <c r="AH1917" s="140"/>
      <c r="AI1917" s="140"/>
      <c r="AJ1917" s="140"/>
      <c r="AK1917" s="140"/>
      <c r="AL1917" s="140"/>
      <c r="AM1917" s="140"/>
      <c r="AN1917" s="140"/>
      <c r="AO1917" s="140"/>
      <c r="AP1917" s="140"/>
      <c r="AQ1917" s="140"/>
      <c r="AR1917" s="140"/>
      <c r="AS1917" s="140"/>
      <c r="AT1917" s="140"/>
      <c r="AU1917" s="140"/>
      <c r="AV1917" s="140"/>
      <c r="AW1917" s="140"/>
      <c r="AX1917" s="140"/>
      <c r="AY1917" s="140"/>
      <c r="AZ1917" s="140"/>
      <c r="BA1917" s="140"/>
      <c r="BB1917" s="140"/>
      <c r="BC1917" s="140"/>
      <c r="BD1917" s="140"/>
      <c r="BE1917" s="140"/>
    </row>
    <row r="1918" spans="1:57" outlineLevel="1" x14ac:dyDescent="0.2">
      <c r="A1918" s="234">
        <f>'Faults data'!A1918</f>
        <v>1901</v>
      </c>
      <c r="B1918" s="320">
        <f>'Faults data'!B1918</f>
        <v>0</v>
      </c>
      <c r="C1918" s="223">
        <f>IFERROR(MATCH('Faults data'!F1918,Lists!$C$11:$C$14,0),0)</f>
        <v>0</v>
      </c>
      <c r="D1918" s="216">
        <f>VALUE('Faults data'!I1918)</f>
        <v>0</v>
      </c>
      <c r="E1918" s="224">
        <f t="shared" si="241"/>
        <v>0</v>
      </c>
      <c r="F1918" s="224">
        <f>'Faults data'!M1918</f>
        <v>0</v>
      </c>
      <c r="G1918" s="224" t="str">
        <f>IF('Faults data'!N1918=$G$17,$G$17,".")</f>
        <v>.</v>
      </c>
      <c r="H1918" s="224" t="str">
        <f>IF(ISNUMBER('Faults data'!L1918),'Faults data'!L1918,".")</f>
        <v>.</v>
      </c>
      <c r="I1918" s="224">
        <f>IF('Faults data'!S1918=Lists!$F$11,0,1)</f>
        <v>1</v>
      </c>
      <c r="J1918" s="240" t="str">
        <f t="shared" si="236"/>
        <v>.</v>
      </c>
      <c r="K1918" s="241"/>
      <c r="L1918" s="230" t="str">
        <f t="shared" si="237"/>
        <v>.</v>
      </c>
      <c r="M1918" s="231" t="str">
        <f t="shared" si="238"/>
        <v>.</v>
      </c>
      <c r="N1918" s="231" t="str">
        <f t="shared" si="239"/>
        <v>.</v>
      </c>
      <c r="O1918" s="231" t="str">
        <f t="shared" si="240"/>
        <v>.</v>
      </c>
      <c r="P1918" s="232" t="str">
        <f t="shared" si="242"/>
        <v>.</v>
      </c>
      <c r="Q1918" s="233" t="str">
        <f t="shared" si="243"/>
        <v>.</v>
      </c>
      <c r="R1918" s="140"/>
      <c r="S1918" s="140"/>
      <c r="T1918" s="140"/>
      <c r="U1918" s="140"/>
      <c r="V1918" s="140"/>
      <c r="W1918" s="140"/>
      <c r="X1918" s="140"/>
      <c r="Y1918" s="140"/>
      <c r="Z1918" s="140"/>
      <c r="AA1918" s="140"/>
      <c r="AB1918" s="140"/>
      <c r="AC1918" s="140"/>
      <c r="AD1918" s="140"/>
      <c r="AE1918" s="140"/>
      <c r="AF1918" s="140"/>
      <c r="AG1918" s="140"/>
      <c r="AH1918" s="140"/>
      <c r="AI1918" s="140"/>
      <c r="AJ1918" s="140"/>
      <c r="AK1918" s="140"/>
      <c r="AL1918" s="140"/>
      <c r="AM1918" s="140"/>
      <c r="AN1918" s="140"/>
      <c r="AO1918" s="140"/>
      <c r="AP1918" s="140"/>
      <c r="AQ1918" s="140"/>
      <c r="AR1918" s="140"/>
      <c r="AS1918" s="140"/>
      <c r="AT1918" s="140"/>
      <c r="AU1918" s="140"/>
      <c r="AV1918" s="140"/>
      <c r="AW1918" s="140"/>
      <c r="AX1918" s="140"/>
      <c r="AY1918" s="140"/>
      <c r="AZ1918" s="140"/>
      <c r="BA1918" s="140"/>
      <c r="BB1918" s="140"/>
      <c r="BC1918" s="140"/>
      <c r="BD1918" s="140"/>
      <c r="BE1918" s="140"/>
    </row>
    <row r="1919" spans="1:57" outlineLevel="1" x14ac:dyDescent="0.2">
      <c r="A1919" s="234">
        <f>'Faults data'!A1919</f>
        <v>1902</v>
      </c>
      <c r="B1919" s="320">
        <f>'Faults data'!B1919</f>
        <v>0</v>
      </c>
      <c r="C1919" s="223">
        <f>IFERROR(MATCH('Faults data'!F1919,Lists!$C$11:$C$14,0),0)</f>
        <v>0</v>
      </c>
      <c r="D1919" s="216">
        <f>VALUE('Faults data'!I1919)</f>
        <v>0</v>
      </c>
      <c r="E1919" s="224">
        <f t="shared" si="241"/>
        <v>0</v>
      </c>
      <c r="F1919" s="224">
        <f>'Faults data'!M1919</f>
        <v>0</v>
      </c>
      <c r="G1919" s="224" t="str">
        <f>IF('Faults data'!N1919=$G$17,$G$17,".")</f>
        <v>.</v>
      </c>
      <c r="H1919" s="224" t="str">
        <f>IF(ISNUMBER('Faults data'!L1919),'Faults data'!L1919,".")</f>
        <v>.</v>
      </c>
      <c r="I1919" s="224">
        <f>IF('Faults data'!S1919=Lists!$F$11,0,1)</f>
        <v>1</v>
      </c>
      <c r="J1919" s="240" t="str">
        <f t="shared" si="236"/>
        <v>.</v>
      </c>
      <c r="K1919" s="241"/>
      <c r="L1919" s="230" t="str">
        <f t="shared" si="237"/>
        <v>.</v>
      </c>
      <c r="M1919" s="231" t="str">
        <f t="shared" si="238"/>
        <v>.</v>
      </c>
      <c r="N1919" s="231" t="str">
        <f t="shared" si="239"/>
        <v>.</v>
      </c>
      <c r="O1919" s="231" t="str">
        <f t="shared" si="240"/>
        <v>.</v>
      </c>
      <c r="P1919" s="232" t="str">
        <f t="shared" si="242"/>
        <v>.</v>
      </c>
      <c r="Q1919" s="233" t="str">
        <f t="shared" si="243"/>
        <v>.</v>
      </c>
      <c r="R1919" s="140"/>
      <c r="S1919" s="140"/>
      <c r="T1919" s="140"/>
      <c r="U1919" s="140"/>
      <c r="V1919" s="140"/>
      <c r="W1919" s="140"/>
      <c r="X1919" s="140"/>
      <c r="Y1919" s="140"/>
      <c r="Z1919" s="140"/>
      <c r="AA1919" s="140"/>
      <c r="AB1919" s="140"/>
      <c r="AC1919" s="140"/>
      <c r="AD1919" s="140"/>
      <c r="AE1919" s="140"/>
      <c r="AF1919" s="140"/>
      <c r="AG1919" s="140"/>
      <c r="AH1919" s="140"/>
      <c r="AI1919" s="140"/>
      <c r="AJ1919" s="140"/>
      <c r="AK1919" s="140"/>
      <c r="AL1919" s="140"/>
      <c r="AM1919" s="140"/>
      <c r="AN1919" s="140"/>
      <c r="AO1919" s="140"/>
      <c r="AP1919" s="140"/>
      <c r="AQ1919" s="140"/>
      <c r="AR1919" s="140"/>
      <c r="AS1919" s="140"/>
      <c r="AT1919" s="140"/>
      <c r="AU1919" s="140"/>
      <c r="AV1919" s="140"/>
      <c r="AW1919" s="140"/>
      <c r="AX1919" s="140"/>
      <c r="AY1919" s="140"/>
      <c r="AZ1919" s="140"/>
      <c r="BA1919" s="140"/>
      <c r="BB1919" s="140"/>
      <c r="BC1919" s="140"/>
      <c r="BD1919" s="140"/>
      <c r="BE1919" s="140"/>
    </row>
    <row r="1920" spans="1:57" outlineLevel="1" x14ac:dyDescent="0.2">
      <c r="A1920" s="234">
        <f>'Faults data'!A1920</f>
        <v>1903</v>
      </c>
      <c r="B1920" s="320">
        <f>'Faults data'!B1920</f>
        <v>0</v>
      </c>
      <c r="C1920" s="223">
        <f>IFERROR(MATCH('Faults data'!F1920,Lists!$C$11:$C$14,0),0)</f>
        <v>0</v>
      </c>
      <c r="D1920" s="216">
        <f>VALUE('Faults data'!I1920)</f>
        <v>0</v>
      </c>
      <c r="E1920" s="224">
        <f t="shared" si="241"/>
        <v>0</v>
      </c>
      <c r="F1920" s="224">
        <f>'Faults data'!M1920</f>
        <v>0</v>
      </c>
      <c r="G1920" s="224" t="str">
        <f>IF('Faults data'!N1920=$G$17,$G$17,".")</f>
        <v>.</v>
      </c>
      <c r="H1920" s="224" t="str">
        <f>IF(ISNUMBER('Faults data'!L1920),'Faults data'!L1920,".")</f>
        <v>.</v>
      </c>
      <c r="I1920" s="224">
        <f>IF('Faults data'!S1920=Lists!$F$11,0,1)</f>
        <v>1</v>
      </c>
      <c r="J1920" s="240" t="str">
        <f t="shared" si="236"/>
        <v>.</v>
      </c>
      <c r="K1920" s="241"/>
      <c r="L1920" s="230" t="str">
        <f t="shared" si="237"/>
        <v>.</v>
      </c>
      <c r="M1920" s="231" t="str">
        <f t="shared" si="238"/>
        <v>.</v>
      </c>
      <c r="N1920" s="231" t="str">
        <f t="shared" si="239"/>
        <v>.</v>
      </c>
      <c r="O1920" s="231" t="str">
        <f t="shared" si="240"/>
        <v>.</v>
      </c>
      <c r="P1920" s="232" t="str">
        <f t="shared" si="242"/>
        <v>.</v>
      </c>
      <c r="Q1920" s="233" t="str">
        <f t="shared" si="243"/>
        <v>.</v>
      </c>
      <c r="R1920" s="140"/>
      <c r="S1920" s="140"/>
      <c r="T1920" s="140"/>
      <c r="U1920" s="140"/>
      <c r="V1920" s="140"/>
      <c r="W1920" s="140"/>
      <c r="X1920" s="140"/>
      <c r="Y1920" s="140"/>
      <c r="Z1920" s="140"/>
      <c r="AA1920" s="140"/>
      <c r="AB1920" s="140"/>
      <c r="AC1920" s="140"/>
      <c r="AD1920" s="140"/>
      <c r="AE1920" s="140"/>
      <c r="AF1920" s="140"/>
      <c r="AG1920" s="140"/>
      <c r="AH1920" s="140"/>
      <c r="AI1920" s="140"/>
      <c r="AJ1920" s="140"/>
      <c r="AK1920" s="140"/>
      <c r="AL1920" s="140"/>
      <c r="AM1920" s="140"/>
      <c r="AN1920" s="140"/>
      <c r="AO1920" s="140"/>
      <c r="AP1920" s="140"/>
      <c r="AQ1920" s="140"/>
      <c r="AR1920" s="140"/>
      <c r="AS1920" s="140"/>
      <c r="AT1920" s="140"/>
      <c r="AU1920" s="140"/>
      <c r="AV1920" s="140"/>
      <c r="AW1920" s="140"/>
      <c r="AX1920" s="140"/>
      <c r="AY1920" s="140"/>
      <c r="AZ1920" s="140"/>
      <c r="BA1920" s="140"/>
      <c r="BB1920" s="140"/>
      <c r="BC1920" s="140"/>
      <c r="BD1920" s="140"/>
      <c r="BE1920" s="140"/>
    </row>
    <row r="1921" spans="1:57" outlineLevel="1" x14ac:dyDescent="0.2">
      <c r="A1921" s="234">
        <f>'Faults data'!A1921</f>
        <v>1904</v>
      </c>
      <c r="B1921" s="320">
        <f>'Faults data'!B1921</f>
        <v>0</v>
      </c>
      <c r="C1921" s="223">
        <f>IFERROR(MATCH('Faults data'!F1921,Lists!$C$11:$C$14,0),0)</f>
        <v>0</v>
      </c>
      <c r="D1921" s="216">
        <f>VALUE('Faults data'!I1921)</f>
        <v>0</v>
      </c>
      <c r="E1921" s="224">
        <f t="shared" si="241"/>
        <v>0</v>
      </c>
      <c r="F1921" s="224">
        <f>'Faults data'!M1921</f>
        <v>0</v>
      </c>
      <c r="G1921" s="224" t="str">
        <f>IF('Faults data'!N1921=$G$17,$G$17,".")</f>
        <v>.</v>
      </c>
      <c r="H1921" s="224" t="str">
        <f>IF(ISNUMBER('Faults data'!L1921),'Faults data'!L1921,".")</f>
        <v>.</v>
      </c>
      <c r="I1921" s="224">
        <f>IF('Faults data'!S1921=Lists!$F$11,0,1)</f>
        <v>1</v>
      </c>
      <c r="J1921" s="240" t="str">
        <f t="shared" si="236"/>
        <v>.</v>
      </c>
      <c r="K1921" s="241"/>
      <c r="L1921" s="230" t="str">
        <f t="shared" si="237"/>
        <v>.</v>
      </c>
      <c r="M1921" s="231" t="str">
        <f t="shared" si="238"/>
        <v>.</v>
      </c>
      <c r="N1921" s="231" t="str">
        <f t="shared" si="239"/>
        <v>.</v>
      </c>
      <c r="O1921" s="231" t="str">
        <f t="shared" si="240"/>
        <v>.</v>
      </c>
      <c r="P1921" s="232" t="str">
        <f t="shared" si="242"/>
        <v>.</v>
      </c>
      <c r="Q1921" s="233" t="str">
        <f t="shared" si="243"/>
        <v>.</v>
      </c>
      <c r="R1921" s="140"/>
      <c r="S1921" s="140"/>
      <c r="T1921" s="140"/>
      <c r="U1921" s="140"/>
      <c r="V1921" s="140"/>
      <c r="W1921" s="140"/>
      <c r="X1921" s="140"/>
      <c r="Y1921" s="140"/>
      <c r="Z1921" s="140"/>
      <c r="AA1921" s="140"/>
      <c r="AB1921" s="140"/>
      <c r="AC1921" s="140"/>
      <c r="AD1921" s="140"/>
      <c r="AE1921" s="140"/>
      <c r="AF1921" s="140"/>
      <c r="AG1921" s="140"/>
      <c r="AH1921" s="140"/>
      <c r="AI1921" s="140"/>
      <c r="AJ1921" s="140"/>
      <c r="AK1921" s="140"/>
      <c r="AL1921" s="140"/>
      <c r="AM1921" s="140"/>
      <c r="AN1921" s="140"/>
      <c r="AO1921" s="140"/>
      <c r="AP1921" s="140"/>
      <c r="AQ1921" s="140"/>
      <c r="AR1921" s="140"/>
      <c r="AS1921" s="140"/>
      <c r="AT1921" s="140"/>
      <c r="AU1921" s="140"/>
      <c r="AV1921" s="140"/>
      <c r="AW1921" s="140"/>
      <c r="AX1921" s="140"/>
      <c r="AY1921" s="140"/>
      <c r="AZ1921" s="140"/>
      <c r="BA1921" s="140"/>
      <c r="BB1921" s="140"/>
      <c r="BC1921" s="140"/>
      <c r="BD1921" s="140"/>
      <c r="BE1921" s="140"/>
    </row>
    <row r="1922" spans="1:57" outlineLevel="1" x14ac:dyDescent="0.2">
      <c r="A1922" s="234">
        <f>'Faults data'!A1922</f>
        <v>1905</v>
      </c>
      <c r="B1922" s="320">
        <f>'Faults data'!B1922</f>
        <v>0</v>
      </c>
      <c r="C1922" s="223">
        <f>IFERROR(MATCH('Faults data'!F1922,Lists!$C$11:$C$14,0),0)</f>
        <v>0</v>
      </c>
      <c r="D1922" s="216">
        <f>VALUE('Faults data'!I1922)</f>
        <v>0</v>
      </c>
      <c r="E1922" s="224">
        <f t="shared" si="241"/>
        <v>0</v>
      </c>
      <c r="F1922" s="224">
        <f>'Faults data'!M1922</f>
        <v>0</v>
      </c>
      <c r="G1922" s="224" t="str">
        <f>IF('Faults data'!N1922=$G$17,$G$17,".")</f>
        <v>.</v>
      </c>
      <c r="H1922" s="224" t="str">
        <f>IF(ISNUMBER('Faults data'!L1922),'Faults data'!L1922,".")</f>
        <v>.</v>
      </c>
      <c r="I1922" s="224">
        <f>IF('Faults data'!S1922=Lists!$F$11,0,1)</f>
        <v>1</v>
      </c>
      <c r="J1922" s="240" t="str">
        <f t="shared" si="236"/>
        <v>.</v>
      </c>
      <c r="K1922" s="241"/>
      <c r="L1922" s="230" t="str">
        <f t="shared" si="237"/>
        <v>.</v>
      </c>
      <c r="M1922" s="231" t="str">
        <f t="shared" si="238"/>
        <v>.</v>
      </c>
      <c r="N1922" s="231" t="str">
        <f t="shared" si="239"/>
        <v>.</v>
      </c>
      <c r="O1922" s="231" t="str">
        <f t="shared" si="240"/>
        <v>.</v>
      </c>
      <c r="P1922" s="232" t="str">
        <f t="shared" si="242"/>
        <v>.</v>
      </c>
      <c r="Q1922" s="233" t="str">
        <f t="shared" si="243"/>
        <v>.</v>
      </c>
      <c r="R1922" s="140"/>
      <c r="S1922" s="140"/>
      <c r="T1922" s="140"/>
      <c r="U1922" s="140"/>
      <c r="V1922" s="140"/>
      <c r="W1922" s="140"/>
      <c r="X1922" s="140"/>
      <c r="Y1922" s="140"/>
      <c r="Z1922" s="140"/>
      <c r="AA1922" s="140"/>
      <c r="AB1922" s="140"/>
      <c r="AC1922" s="140"/>
      <c r="AD1922" s="140"/>
      <c r="AE1922" s="140"/>
      <c r="AF1922" s="140"/>
      <c r="AG1922" s="140"/>
      <c r="AH1922" s="140"/>
      <c r="AI1922" s="140"/>
      <c r="AJ1922" s="140"/>
      <c r="AK1922" s="140"/>
      <c r="AL1922" s="140"/>
      <c r="AM1922" s="140"/>
      <c r="AN1922" s="140"/>
      <c r="AO1922" s="140"/>
      <c r="AP1922" s="140"/>
      <c r="AQ1922" s="140"/>
      <c r="AR1922" s="140"/>
      <c r="AS1922" s="140"/>
      <c r="AT1922" s="140"/>
      <c r="AU1922" s="140"/>
      <c r="AV1922" s="140"/>
      <c r="AW1922" s="140"/>
      <c r="AX1922" s="140"/>
      <c r="AY1922" s="140"/>
      <c r="AZ1922" s="140"/>
      <c r="BA1922" s="140"/>
      <c r="BB1922" s="140"/>
      <c r="BC1922" s="140"/>
      <c r="BD1922" s="140"/>
      <c r="BE1922" s="140"/>
    </row>
    <row r="1923" spans="1:57" outlineLevel="1" x14ac:dyDescent="0.2">
      <c r="A1923" s="234">
        <f>'Faults data'!A1923</f>
        <v>1906</v>
      </c>
      <c r="B1923" s="320">
        <f>'Faults data'!B1923</f>
        <v>0</v>
      </c>
      <c r="C1923" s="223">
        <f>IFERROR(MATCH('Faults data'!F1923,Lists!$C$11:$C$14,0),0)</f>
        <v>0</v>
      </c>
      <c r="D1923" s="216">
        <f>VALUE('Faults data'!I1923)</f>
        <v>0</v>
      </c>
      <c r="E1923" s="224">
        <f t="shared" si="241"/>
        <v>0</v>
      </c>
      <c r="F1923" s="224">
        <f>'Faults data'!M1923</f>
        <v>0</v>
      </c>
      <c r="G1923" s="224" t="str">
        <f>IF('Faults data'!N1923=$G$17,$G$17,".")</f>
        <v>.</v>
      </c>
      <c r="H1923" s="224" t="str">
        <f>IF(ISNUMBER('Faults data'!L1923),'Faults data'!L1923,".")</f>
        <v>.</v>
      </c>
      <c r="I1923" s="224">
        <f>IF('Faults data'!S1923=Lists!$F$11,0,1)</f>
        <v>1</v>
      </c>
      <c r="J1923" s="240" t="str">
        <f t="shared" si="236"/>
        <v>.</v>
      </c>
      <c r="K1923" s="241"/>
      <c r="L1923" s="230" t="str">
        <f t="shared" si="237"/>
        <v>.</v>
      </c>
      <c r="M1923" s="231" t="str">
        <f t="shared" si="238"/>
        <v>.</v>
      </c>
      <c r="N1923" s="231" t="str">
        <f t="shared" si="239"/>
        <v>.</v>
      </c>
      <c r="O1923" s="231" t="str">
        <f t="shared" si="240"/>
        <v>.</v>
      </c>
      <c r="P1923" s="232" t="str">
        <f t="shared" si="242"/>
        <v>.</v>
      </c>
      <c r="Q1923" s="233" t="str">
        <f t="shared" si="243"/>
        <v>.</v>
      </c>
      <c r="R1923" s="140"/>
      <c r="S1923" s="140"/>
      <c r="T1923" s="140"/>
      <c r="U1923" s="140"/>
      <c r="V1923" s="140"/>
      <c r="W1923" s="140"/>
      <c r="X1923" s="140"/>
      <c r="Y1923" s="140"/>
      <c r="Z1923" s="140"/>
      <c r="AA1923" s="140"/>
      <c r="AB1923" s="140"/>
      <c r="AC1923" s="140"/>
      <c r="AD1923" s="140"/>
      <c r="AE1923" s="140"/>
      <c r="AF1923" s="140"/>
      <c r="AG1923" s="140"/>
      <c r="AH1923" s="140"/>
      <c r="AI1923" s="140"/>
      <c r="AJ1923" s="140"/>
      <c r="AK1923" s="140"/>
      <c r="AL1923" s="140"/>
      <c r="AM1923" s="140"/>
      <c r="AN1923" s="140"/>
      <c r="AO1923" s="140"/>
      <c r="AP1923" s="140"/>
      <c r="AQ1923" s="140"/>
      <c r="AR1923" s="140"/>
      <c r="AS1923" s="140"/>
      <c r="AT1923" s="140"/>
      <c r="AU1923" s="140"/>
      <c r="AV1923" s="140"/>
      <c r="AW1923" s="140"/>
      <c r="AX1923" s="140"/>
      <c r="AY1923" s="140"/>
      <c r="AZ1923" s="140"/>
      <c r="BA1923" s="140"/>
      <c r="BB1923" s="140"/>
      <c r="BC1923" s="140"/>
      <c r="BD1923" s="140"/>
      <c r="BE1923" s="140"/>
    </row>
    <row r="1924" spans="1:57" outlineLevel="1" x14ac:dyDescent="0.2">
      <c r="A1924" s="234">
        <f>'Faults data'!A1924</f>
        <v>1907</v>
      </c>
      <c r="B1924" s="320">
        <f>'Faults data'!B1924</f>
        <v>0</v>
      </c>
      <c r="C1924" s="223">
        <f>IFERROR(MATCH('Faults data'!F1924,Lists!$C$11:$C$14,0),0)</f>
        <v>0</v>
      </c>
      <c r="D1924" s="216">
        <f>VALUE('Faults data'!I1924)</f>
        <v>0</v>
      </c>
      <c r="E1924" s="224">
        <f t="shared" si="241"/>
        <v>0</v>
      </c>
      <c r="F1924" s="224">
        <f>'Faults data'!M1924</f>
        <v>0</v>
      </c>
      <c r="G1924" s="224" t="str">
        <f>IF('Faults data'!N1924=$G$17,$G$17,".")</f>
        <v>.</v>
      </c>
      <c r="H1924" s="224" t="str">
        <f>IF(ISNUMBER('Faults data'!L1924),'Faults data'!L1924,".")</f>
        <v>.</v>
      </c>
      <c r="I1924" s="224">
        <f>IF('Faults data'!S1924=Lists!$F$11,0,1)</f>
        <v>1</v>
      </c>
      <c r="J1924" s="240" t="str">
        <f t="shared" si="236"/>
        <v>.</v>
      </c>
      <c r="K1924" s="241"/>
      <c r="L1924" s="230" t="str">
        <f t="shared" si="237"/>
        <v>.</v>
      </c>
      <c r="M1924" s="231" t="str">
        <f t="shared" si="238"/>
        <v>.</v>
      </c>
      <c r="N1924" s="231" t="str">
        <f t="shared" si="239"/>
        <v>.</v>
      </c>
      <c r="O1924" s="231" t="str">
        <f t="shared" si="240"/>
        <v>.</v>
      </c>
      <c r="P1924" s="232" t="str">
        <f t="shared" si="242"/>
        <v>.</v>
      </c>
      <c r="Q1924" s="233" t="str">
        <f t="shared" si="243"/>
        <v>.</v>
      </c>
      <c r="R1924" s="140"/>
      <c r="S1924" s="140"/>
      <c r="T1924" s="140"/>
      <c r="U1924" s="140"/>
      <c r="V1924" s="140"/>
      <c r="W1924" s="140"/>
      <c r="X1924" s="140"/>
      <c r="Y1924" s="140"/>
      <c r="Z1924" s="140"/>
      <c r="AA1924" s="140"/>
      <c r="AB1924" s="140"/>
      <c r="AC1924" s="140"/>
      <c r="AD1924" s="140"/>
      <c r="AE1924" s="140"/>
      <c r="AF1924" s="140"/>
      <c r="AG1924" s="140"/>
      <c r="AH1924" s="140"/>
      <c r="AI1924" s="140"/>
      <c r="AJ1924" s="140"/>
      <c r="AK1924" s="140"/>
      <c r="AL1924" s="140"/>
      <c r="AM1924" s="140"/>
      <c r="AN1924" s="140"/>
      <c r="AO1924" s="140"/>
      <c r="AP1924" s="140"/>
      <c r="AQ1924" s="140"/>
      <c r="AR1924" s="140"/>
      <c r="AS1924" s="140"/>
      <c r="AT1924" s="140"/>
      <c r="AU1924" s="140"/>
      <c r="AV1924" s="140"/>
      <c r="AW1924" s="140"/>
      <c r="AX1924" s="140"/>
      <c r="AY1924" s="140"/>
      <c r="AZ1924" s="140"/>
      <c r="BA1924" s="140"/>
      <c r="BB1924" s="140"/>
      <c r="BC1924" s="140"/>
      <c r="BD1924" s="140"/>
      <c r="BE1924" s="140"/>
    </row>
    <row r="1925" spans="1:57" outlineLevel="1" x14ac:dyDescent="0.2">
      <c r="A1925" s="234">
        <f>'Faults data'!A1925</f>
        <v>1908</v>
      </c>
      <c r="B1925" s="320">
        <f>'Faults data'!B1925</f>
        <v>0</v>
      </c>
      <c r="C1925" s="223">
        <f>IFERROR(MATCH('Faults data'!F1925,Lists!$C$11:$C$14,0),0)</f>
        <v>0</v>
      </c>
      <c r="D1925" s="216">
        <f>VALUE('Faults data'!I1925)</f>
        <v>0</v>
      </c>
      <c r="E1925" s="224">
        <f t="shared" si="241"/>
        <v>0</v>
      </c>
      <c r="F1925" s="224">
        <f>'Faults data'!M1925</f>
        <v>0</v>
      </c>
      <c r="G1925" s="224" t="str">
        <f>IF('Faults data'!N1925=$G$17,$G$17,".")</f>
        <v>.</v>
      </c>
      <c r="H1925" s="224" t="str">
        <f>IF(ISNUMBER('Faults data'!L1925),'Faults data'!L1925,".")</f>
        <v>.</v>
      </c>
      <c r="I1925" s="224">
        <f>IF('Faults data'!S1925=Lists!$F$11,0,1)</f>
        <v>1</v>
      </c>
      <c r="J1925" s="240" t="str">
        <f t="shared" si="236"/>
        <v>.</v>
      </c>
      <c r="K1925" s="241"/>
      <c r="L1925" s="230" t="str">
        <f t="shared" si="237"/>
        <v>.</v>
      </c>
      <c r="M1925" s="231" t="str">
        <f t="shared" si="238"/>
        <v>.</v>
      </c>
      <c r="N1925" s="231" t="str">
        <f t="shared" si="239"/>
        <v>.</v>
      </c>
      <c r="O1925" s="231" t="str">
        <f t="shared" si="240"/>
        <v>.</v>
      </c>
      <c r="P1925" s="232" t="str">
        <f t="shared" si="242"/>
        <v>.</v>
      </c>
      <c r="Q1925" s="233" t="str">
        <f t="shared" si="243"/>
        <v>.</v>
      </c>
      <c r="R1925" s="140"/>
      <c r="S1925" s="140"/>
      <c r="T1925" s="140"/>
      <c r="U1925" s="140"/>
      <c r="V1925" s="140"/>
      <c r="W1925" s="140"/>
      <c r="X1925" s="140"/>
      <c r="Y1925" s="140"/>
      <c r="Z1925" s="140"/>
      <c r="AA1925" s="140"/>
      <c r="AB1925" s="140"/>
      <c r="AC1925" s="140"/>
      <c r="AD1925" s="140"/>
      <c r="AE1925" s="140"/>
      <c r="AF1925" s="140"/>
      <c r="AG1925" s="140"/>
      <c r="AH1925" s="140"/>
      <c r="AI1925" s="140"/>
      <c r="AJ1925" s="140"/>
      <c r="AK1925" s="140"/>
      <c r="AL1925" s="140"/>
      <c r="AM1925" s="140"/>
      <c r="AN1925" s="140"/>
      <c r="AO1925" s="140"/>
      <c r="AP1925" s="140"/>
      <c r="AQ1925" s="140"/>
      <c r="AR1925" s="140"/>
      <c r="AS1925" s="140"/>
      <c r="AT1925" s="140"/>
      <c r="AU1925" s="140"/>
      <c r="AV1925" s="140"/>
      <c r="AW1925" s="140"/>
      <c r="AX1925" s="140"/>
      <c r="AY1925" s="140"/>
      <c r="AZ1925" s="140"/>
      <c r="BA1925" s="140"/>
      <c r="BB1925" s="140"/>
      <c r="BC1925" s="140"/>
      <c r="BD1925" s="140"/>
      <c r="BE1925" s="140"/>
    </row>
    <row r="1926" spans="1:57" outlineLevel="1" x14ac:dyDescent="0.2">
      <c r="A1926" s="234">
        <f>'Faults data'!A1926</f>
        <v>1909</v>
      </c>
      <c r="B1926" s="320">
        <f>'Faults data'!B1926</f>
        <v>0</v>
      </c>
      <c r="C1926" s="223">
        <f>IFERROR(MATCH('Faults data'!F1926,Lists!$C$11:$C$14,0),0)</f>
        <v>0</v>
      </c>
      <c r="D1926" s="216">
        <f>VALUE('Faults data'!I1926)</f>
        <v>0</v>
      </c>
      <c r="E1926" s="224">
        <f t="shared" si="241"/>
        <v>0</v>
      </c>
      <c r="F1926" s="224">
        <f>'Faults data'!M1926</f>
        <v>0</v>
      </c>
      <c r="G1926" s="224" t="str">
        <f>IF('Faults data'!N1926=$G$17,$G$17,".")</f>
        <v>.</v>
      </c>
      <c r="H1926" s="224" t="str">
        <f>IF(ISNUMBER('Faults data'!L1926),'Faults data'!L1926,".")</f>
        <v>.</v>
      </c>
      <c r="I1926" s="224">
        <f>IF('Faults data'!S1926=Lists!$F$11,0,1)</f>
        <v>1</v>
      </c>
      <c r="J1926" s="240" t="str">
        <f t="shared" si="236"/>
        <v>.</v>
      </c>
      <c r="K1926" s="241"/>
      <c r="L1926" s="230" t="str">
        <f t="shared" si="237"/>
        <v>.</v>
      </c>
      <c r="M1926" s="231" t="str">
        <f t="shared" si="238"/>
        <v>.</v>
      </c>
      <c r="N1926" s="231" t="str">
        <f t="shared" si="239"/>
        <v>.</v>
      </c>
      <c r="O1926" s="231" t="str">
        <f t="shared" si="240"/>
        <v>.</v>
      </c>
      <c r="P1926" s="232" t="str">
        <f t="shared" si="242"/>
        <v>.</v>
      </c>
      <c r="Q1926" s="233" t="str">
        <f t="shared" si="243"/>
        <v>.</v>
      </c>
      <c r="R1926" s="140"/>
      <c r="S1926" s="140"/>
      <c r="T1926" s="140"/>
      <c r="U1926" s="140"/>
      <c r="V1926" s="140"/>
      <c r="W1926" s="140"/>
      <c r="X1926" s="140"/>
      <c r="Y1926" s="140"/>
      <c r="Z1926" s="140"/>
      <c r="AA1926" s="140"/>
      <c r="AB1926" s="140"/>
      <c r="AC1926" s="140"/>
      <c r="AD1926" s="140"/>
      <c r="AE1926" s="140"/>
      <c r="AF1926" s="140"/>
      <c r="AG1926" s="140"/>
      <c r="AH1926" s="140"/>
      <c r="AI1926" s="140"/>
      <c r="AJ1926" s="140"/>
      <c r="AK1926" s="140"/>
      <c r="AL1926" s="140"/>
      <c r="AM1926" s="140"/>
      <c r="AN1926" s="140"/>
      <c r="AO1926" s="140"/>
      <c r="AP1926" s="140"/>
      <c r="AQ1926" s="140"/>
      <c r="AR1926" s="140"/>
      <c r="AS1926" s="140"/>
      <c r="AT1926" s="140"/>
      <c r="AU1926" s="140"/>
      <c r="AV1926" s="140"/>
      <c r="AW1926" s="140"/>
      <c r="AX1926" s="140"/>
      <c r="AY1926" s="140"/>
      <c r="AZ1926" s="140"/>
      <c r="BA1926" s="140"/>
      <c r="BB1926" s="140"/>
      <c r="BC1926" s="140"/>
      <c r="BD1926" s="140"/>
      <c r="BE1926" s="140"/>
    </row>
    <row r="1927" spans="1:57" outlineLevel="1" x14ac:dyDescent="0.2">
      <c r="A1927" s="234">
        <f>'Faults data'!A1927</f>
        <v>1910</v>
      </c>
      <c r="B1927" s="320">
        <f>'Faults data'!B1927</f>
        <v>0</v>
      </c>
      <c r="C1927" s="223">
        <f>IFERROR(MATCH('Faults data'!F1927,Lists!$C$11:$C$14,0),0)</f>
        <v>0</v>
      </c>
      <c r="D1927" s="216">
        <f>VALUE('Faults data'!I1927)</f>
        <v>0</v>
      </c>
      <c r="E1927" s="224">
        <f t="shared" si="241"/>
        <v>0</v>
      </c>
      <c r="F1927" s="224">
        <f>'Faults data'!M1927</f>
        <v>0</v>
      </c>
      <c r="G1927" s="224" t="str">
        <f>IF('Faults data'!N1927=$G$17,$G$17,".")</f>
        <v>.</v>
      </c>
      <c r="H1927" s="224" t="str">
        <f>IF(ISNUMBER('Faults data'!L1927),'Faults data'!L1927,".")</f>
        <v>.</v>
      </c>
      <c r="I1927" s="224">
        <f>IF('Faults data'!S1927=Lists!$F$11,0,1)</f>
        <v>1</v>
      </c>
      <c r="J1927" s="240" t="str">
        <f t="shared" si="236"/>
        <v>.</v>
      </c>
      <c r="K1927" s="241"/>
      <c r="L1927" s="230" t="str">
        <f t="shared" si="237"/>
        <v>.</v>
      </c>
      <c r="M1927" s="231" t="str">
        <f t="shared" si="238"/>
        <v>.</v>
      </c>
      <c r="N1927" s="231" t="str">
        <f t="shared" si="239"/>
        <v>.</v>
      </c>
      <c r="O1927" s="231" t="str">
        <f t="shared" si="240"/>
        <v>.</v>
      </c>
      <c r="P1927" s="232" t="str">
        <f t="shared" si="242"/>
        <v>.</v>
      </c>
      <c r="Q1927" s="233" t="str">
        <f t="shared" si="243"/>
        <v>.</v>
      </c>
      <c r="R1927" s="140"/>
      <c r="S1927" s="140"/>
      <c r="T1927" s="140"/>
      <c r="U1927" s="140"/>
      <c r="V1927" s="140"/>
      <c r="W1927" s="140"/>
      <c r="X1927" s="140"/>
      <c r="Y1927" s="140"/>
      <c r="Z1927" s="140"/>
      <c r="AA1927" s="140"/>
      <c r="AB1927" s="140"/>
      <c r="AC1927" s="140"/>
      <c r="AD1927" s="140"/>
      <c r="AE1927" s="140"/>
      <c r="AF1927" s="140"/>
      <c r="AG1927" s="140"/>
      <c r="AH1927" s="140"/>
      <c r="AI1927" s="140"/>
      <c r="AJ1927" s="140"/>
      <c r="AK1927" s="140"/>
      <c r="AL1927" s="140"/>
      <c r="AM1927" s="140"/>
      <c r="AN1927" s="140"/>
      <c r="AO1927" s="140"/>
      <c r="AP1927" s="140"/>
      <c r="AQ1927" s="140"/>
      <c r="AR1927" s="140"/>
      <c r="AS1927" s="140"/>
      <c r="AT1927" s="140"/>
      <c r="AU1927" s="140"/>
      <c r="AV1927" s="140"/>
      <c r="AW1927" s="140"/>
      <c r="AX1927" s="140"/>
      <c r="AY1927" s="140"/>
      <c r="AZ1927" s="140"/>
      <c r="BA1927" s="140"/>
      <c r="BB1927" s="140"/>
      <c r="BC1927" s="140"/>
      <c r="BD1927" s="140"/>
      <c r="BE1927" s="140"/>
    </row>
    <row r="1928" spans="1:57" outlineLevel="1" x14ac:dyDescent="0.2">
      <c r="A1928" s="234">
        <f>'Faults data'!A1928</f>
        <v>1911</v>
      </c>
      <c r="B1928" s="320">
        <f>'Faults data'!B1928</f>
        <v>0</v>
      </c>
      <c r="C1928" s="223">
        <f>IFERROR(MATCH('Faults data'!F1928,Lists!$C$11:$C$14,0),0)</f>
        <v>0</v>
      </c>
      <c r="D1928" s="216">
        <f>VALUE('Faults data'!I1928)</f>
        <v>0</v>
      </c>
      <c r="E1928" s="224">
        <f t="shared" si="241"/>
        <v>0</v>
      </c>
      <c r="F1928" s="224">
        <f>'Faults data'!M1928</f>
        <v>0</v>
      </c>
      <c r="G1928" s="224" t="str">
        <f>IF('Faults data'!N1928=$G$17,$G$17,".")</f>
        <v>.</v>
      </c>
      <c r="H1928" s="224" t="str">
        <f>IF(ISNUMBER('Faults data'!L1928),'Faults data'!L1928,".")</f>
        <v>.</v>
      </c>
      <c r="I1928" s="224">
        <f>IF('Faults data'!S1928=Lists!$F$11,0,1)</f>
        <v>1</v>
      </c>
      <c r="J1928" s="240" t="str">
        <f t="shared" si="236"/>
        <v>.</v>
      </c>
      <c r="K1928" s="241"/>
      <c r="L1928" s="230" t="str">
        <f t="shared" si="237"/>
        <v>.</v>
      </c>
      <c r="M1928" s="231" t="str">
        <f t="shared" si="238"/>
        <v>.</v>
      </c>
      <c r="N1928" s="231" t="str">
        <f t="shared" si="239"/>
        <v>.</v>
      </c>
      <c r="O1928" s="231" t="str">
        <f t="shared" si="240"/>
        <v>.</v>
      </c>
      <c r="P1928" s="232" t="str">
        <f t="shared" si="242"/>
        <v>.</v>
      </c>
      <c r="Q1928" s="233" t="str">
        <f t="shared" si="243"/>
        <v>.</v>
      </c>
      <c r="R1928" s="140"/>
      <c r="S1928" s="140"/>
      <c r="T1928" s="140"/>
      <c r="U1928" s="140"/>
      <c r="V1928" s="140"/>
      <c r="W1928" s="140"/>
      <c r="X1928" s="140"/>
      <c r="Y1928" s="140"/>
      <c r="Z1928" s="140"/>
      <c r="AA1928" s="140"/>
      <c r="AB1928" s="140"/>
      <c r="AC1928" s="140"/>
      <c r="AD1928" s="140"/>
      <c r="AE1928" s="140"/>
      <c r="AF1928" s="140"/>
      <c r="AG1928" s="140"/>
      <c r="AH1928" s="140"/>
      <c r="AI1928" s="140"/>
      <c r="AJ1928" s="140"/>
      <c r="AK1928" s="140"/>
      <c r="AL1928" s="140"/>
      <c r="AM1928" s="140"/>
      <c r="AN1928" s="140"/>
      <c r="AO1928" s="140"/>
      <c r="AP1928" s="140"/>
      <c r="AQ1928" s="140"/>
      <c r="AR1928" s="140"/>
      <c r="AS1928" s="140"/>
      <c r="AT1928" s="140"/>
      <c r="AU1928" s="140"/>
      <c r="AV1928" s="140"/>
      <c r="AW1928" s="140"/>
      <c r="AX1928" s="140"/>
      <c r="AY1928" s="140"/>
      <c r="AZ1928" s="140"/>
      <c r="BA1928" s="140"/>
      <c r="BB1928" s="140"/>
      <c r="BC1928" s="140"/>
      <c r="BD1928" s="140"/>
      <c r="BE1928" s="140"/>
    </row>
    <row r="1929" spans="1:57" outlineLevel="1" x14ac:dyDescent="0.2">
      <c r="A1929" s="234">
        <f>'Faults data'!A1929</f>
        <v>1912</v>
      </c>
      <c r="B1929" s="320">
        <f>'Faults data'!B1929</f>
        <v>0</v>
      </c>
      <c r="C1929" s="223">
        <f>IFERROR(MATCH('Faults data'!F1929,Lists!$C$11:$C$14,0),0)</f>
        <v>0</v>
      </c>
      <c r="D1929" s="216">
        <f>VALUE('Faults data'!I1929)</f>
        <v>0</v>
      </c>
      <c r="E1929" s="224">
        <f t="shared" si="241"/>
        <v>0</v>
      </c>
      <c r="F1929" s="224">
        <f>'Faults data'!M1929</f>
        <v>0</v>
      </c>
      <c r="G1929" s="224" t="str">
        <f>IF('Faults data'!N1929=$G$17,$G$17,".")</f>
        <v>.</v>
      </c>
      <c r="H1929" s="224" t="str">
        <f>IF(ISNUMBER('Faults data'!L1929),'Faults data'!L1929,".")</f>
        <v>.</v>
      </c>
      <c r="I1929" s="224">
        <f>IF('Faults data'!S1929=Lists!$F$11,0,1)</f>
        <v>1</v>
      </c>
      <c r="J1929" s="240" t="str">
        <f t="shared" si="236"/>
        <v>.</v>
      </c>
      <c r="K1929" s="241"/>
      <c r="L1929" s="230" t="str">
        <f t="shared" si="237"/>
        <v>.</v>
      </c>
      <c r="M1929" s="231" t="str">
        <f t="shared" si="238"/>
        <v>.</v>
      </c>
      <c r="N1929" s="231" t="str">
        <f t="shared" si="239"/>
        <v>.</v>
      </c>
      <c r="O1929" s="231" t="str">
        <f t="shared" si="240"/>
        <v>.</v>
      </c>
      <c r="P1929" s="232" t="str">
        <f t="shared" si="242"/>
        <v>.</v>
      </c>
      <c r="Q1929" s="233" t="str">
        <f t="shared" si="243"/>
        <v>.</v>
      </c>
      <c r="R1929" s="140"/>
      <c r="S1929" s="140"/>
      <c r="T1929" s="140"/>
      <c r="U1929" s="140"/>
      <c r="V1929" s="140"/>
      <c r="W1929" s="140"/>
      <c r="X1929" s="140"/>
      <c r="Y1929" s="140"/>
      <c r="Z1929" s="140"/>
      <c r="AA1929" s="140"/>
      <c r="AB1929" s="140"/>
      <c r="AC1929" s="140"/>
      <c r="AD1929" s="140"/>
      <c r="AE1929" s="140"/>
      <c r="AF1929" s="140"/>
      <c r="AG1929" s="140"/>
      <c r="AH1929" s="140"/>
      <c r="AI1929" s="140"/>
      <c r="AJ1929" s="140"/>
      <c r="AK1929" s="140"/>
      <c r="AL1929" s="140"/>
      <c r="AM1929" s="140"/>
      <c r="AN1929" s="140"/>
      <c r="AO1929" s="140"/>
      <c r="AP1929" s="140"/>
      <c r="AQ1929" s="140"/>
      <c r="AR1929" s="140"/>
      <c r="AS1929" s="140"/>
      <c r="AT1929" s="140"/>
      <c r="AU1929" s="140"/>
      <c r="AV1929" s="140"/>
      <c r="AW1929" s="140"/>
      <c r="AX1929" s="140"/>
      <c r="AY1929" s="140"/>
      <c r="AZ1929" s="140"/>
      <c r="BA1929" s="140"/>
      <c r="BB1929" s="140"/>
      <c r="BC1929" s="140"/>
      <c r="BD1929" s="140"/>
      <c r="BE1929" s="140"/>
    </row>
    <row r="1930" spans="1:57" outlineLevel="1" x14ac:dyDescent="0.2">
      <c r="A1930" s="234">
        <f>'Faults data'!A1930</f>
        <v>1913</v>
      </c>
      <c r="B1930" s="320">
        <f>'Faults data'!B1930</f>
        <v>0</v>
      </c>
      <c r="C1930" s="223">
        <f>IFERROR(MATCH('Faults data'!F1930,Lists!$C$11:$C$14,0),0)</f>
        <v>0</v>
      </c>
      <c r="D1930" s="216">
        <f>VALUE('Faults data'!I1930)</f>
        <v>0</v>
      </c>
      <c r="E1930" s="224">
        <f t="shared" si="241"/>
        <v>0</v>
      </c>
      <c r="F1930" s="224">
        <f>'Faults data'!M1930</f>
        <v>0</v>
      </c>
      <c r="G1930" s="224" t="str">
        <f>IF('Faults data'!N1930=$G$17,$G$17,".")</f>
        <v>.</v>
      </c>
      <c r="H1930" s="224" t="str">
        <f>IF(ISNUMBER('Faults data'!L1930),'Faults data'!L1930,".")</f>
        <v>.</v>
      </c>
      <c r="I1930" s="224">
        <f>IF('Faults data'!S1930=Lists!$F$11,0,1)</f>
        <v>1</v>
      </c>
      <c r="J1930" s="240" t="str">
        <f t="shared" si="236"/>
        <v>.</v>
      </c>
      <c r="K1930" s="241"/>
      <c r="L1930" s="230" t="str">
        <f t="shared" si="237"/>
        <v>.</v>
      </c>
      <c r="M1930" s="231" t="str">
        <f t="shared" si="238"/>
        <v>.</v>
      </c>
      <c r="N1930" s="231" t="str">
        <f t="shared" si="239"/>
        <v>.</v>
      </c>
      <c r="O1930" s="231" t="str">
        <f t="shared" si="240"/>
        <v>.</v>
      </c>
      <c r="P1930" s="232" t="str">
        <f t="shared" si="242"/>
        <v>.</v>
      </c>
      <c r="Q1930" s="233" t="str">
        <f t="shared" si="243"/>
        <v>.</v>
      </c>
      <c r="R1930" s="140"/>
      <c r="S1930" s="140"/>
      <c r="T1930" s="140"/>
      <c r="U1930" s="140"/>
      <c r="V1930" s="140"/>
      <c r="W1930" s="140"/>
      <c r="X1930" s="140"/>
      <c r="Y1930" s="140"/>
      <c r="Z1930" s="140"/>
      <c r="AA1930" s="140"/>
      <c r="AB1930" s="140"/>
      <c r="AC1930" s="140"/>
      <c r="AD1930" s="140"/>
      <c r="AE1930" s="140"/>
      <c r="AF1930" s="140"/>
      <c r="AG1930" s="140"/>
      <c r="AH1930" s="140"/>
      <c r="AI1930" s="140"/>
      <c r="AJ1930" s="140"/>
      <c r="AK1930" s="140"/>
      <c r="AL1930" s="140"/>
      <c r="AM1930" s="140"/>
      <c r="AN1930" s="140"/>
      <c r="AO1930" s="140"/>
      <c r="AP1930" s="140"/>
      <c r="AQ1930" s="140"/>
      <c r="AR1930" s="140"/>
      <c r="AS1930" s="140"/>
      <c r="AT1930" s="140"/>
      <c r="AU1930" s="140"/>
      <c r="AV1930" s="140"/>
      <c r="AW1930" s="140"/>
      <c r="AX1930" s="140"/>
      <c r="AY1930" s="140"/>
      <c r="AZ1930" s="140"/>
      <c r="BA1930" s="140"/>
      <c r="BB1930" s="140"/>
      <c r="BC1930" s="140"/>
      <c r="BD1930" s="140"/>
      <c r="BE1930" s="140"/>
    </row>
    <row r="1931" spans="1:57" outlineLevel="1" x14ac:dyDescent="0.2">
      <c r="A1931" s="234">
        <f>'Faults data'!A1931</f>
        <v>1914</v>
      </c>
      <c r="B1931" s="320">
        <f>'Faults data'!B1931</f>
        <v>0</v>
      </c>
      <c r="C1931" s="223">
        <f>IFERROR(MATCH('Faults data'!F1931,Lists!$C$11:$C$14,0),0)</f>
        <v>0</v>
      </c>
      <c r="D1931" s="216">
        <f>VALUE('Faults data'!I1931)</f>
        <v>0</v>
      </c>
      <c r="E1931" s="224">
        <f t="shared" si="241"/>
        <v>0</v>
      </c>
      <c r="F1931" s="224">
        <f>'Faults data'!M1931</f>
        <v>0</v>
      </c>
      <c r="G1931" s="224" t="str">
        <f>IF('Faults data'!N1931=$G$17,$G$17,".")</f>
        <v>.</v>
      </c>
      <c r="H1931" s="224" t="str">
        <f>IF(ISNUMBER('Faults data'!L1931),'Faults data'!L1931,".")</f>
        <v>.</v>
      </c>
      <c r="I1931" s="224">
        <f>IF('Faults data'!S1931=Lists!$F$11,0,1)</f>
        <v>1</v>
      </c>
      <c r="J1931" s="240" t="str">
        <f t="shared" si="236"/>
        <v>.</v>
      </c>
      <c r="K1931" s="241"/>
      <c r="L1931" s="230" t="str">
        <f t="shared" si="237"/>
        <v>.</v>
      </c>
      <c r="M1931" s="231" t="str">
        <f t="shared" si="238"/>
        <v>.</v>
      </c>
      <c r="N1931" s="231" t="str">
        <f t="shared" si="239"/>
        <v>.</v>
      </c>
      <c r="O1931" s="231" t="str">
        <f t="shared" si="240"/>
        <v>.</v>
      </c>
      <c r="P1931" s="232" t="str">
        <f t="shared" si="242"/>
        <v>.</v>
      </c>
      <c r="Q1931" s="233" t="str">
        <f t="shared" si="243"/>
        <v>.</v>
      </c>
      <c r="R1931" s="140"/>
      <c r="S1931" s="140"/>
      <c r="T1931" s="140"/>
      <c r="U1931" s="140"/>
      <c r="V1931" s="140"/>
      <c r="W1931" s="140"/>
      <c r="X1931" s="140"/>
      <c r="Y1931" s="140"/>
      <c r="Z1931" s="140"/>
      <c r="AA1931" s="140"/>
      <c r="AB1931" s="140"/>
      <c r="AC1931" s="140"/>
      <c r="AD1931" s="140"/>
      <c r="AE1931" s="140"/>
      <c r="AF1931" s="140"/>
      <c r="AG1931" s="140"/>
      <c r="AH1931" s="140"/>
      <c r="AI1931" s="140"/>
      <c r="AJ1931" s="140"/>
      <c r="AK1931" s="140"/>
      <c r="AL1931" s="140"/>
      <c r="AM1931" s="140"/>
      <c r="AN1931" s="140"/>
      <c r="AO1931" s="140"/>
      <c r="AP1931" s="140"/>
      <c r="AQ1931" s="140"/>
      <c r="AR1931" s="140"/>
      <c r="AS1931" s="140"/>
      <c r="AT1931" s="140"/>
      <c r="AU1931" s="140"/>
      <c r="AV1931" s="140"/>
      <c r="AW1931" s="140"/>
      <c r="AX1931" s="140"/>
      <c r="AY1931" s="140"/>
      <c r="AZ1931" s="140"/>
      <c r="BA1931" s="140"/>
      <c r="BB1931" s="140"/>
      <c r="BC1931" s="140"/>
      <c r="BD1931" s="140"/>
      <c r="BE1931" s="140"/>
    </row>
    <row r="1932" spans="1:57" outlineLevel="1" x14ac:dyDescent="0.2">
      <c r="A1932" s="234">
        <f>'Faults data'!A1932</f>
        <v>1915</v>
      </c>
      <c r="B1932" s="320">
        <f>'Faults data'!B1932</f>
        <v>0</v>
      </c>
      <c r="C1932" s="223">
        <f>IFERROR(MATCH('Faults data'!F1932,Lists!$C$11:$C$14,0),0)</f>
        <v>0</v>
      </c>
      <c r="D1932" s="216">
        <f>VALUE('Faults data'!I1932)</f>
        <v>0</v>
      </c>
      <c r="E1932" s="224">
        <f t="shared" si="241"/>
        <v>0</v>
      </c>
      <c r="F1932" s="224">
        <f>'Faults data'!M1932</f>
        <v>0</v>
      </c>
      <c r="G1932" s="224" t="str">
        <f>IF('Faults data'!N1932=$G$17,$G$17,".")</f>
        <v>.</v>
      </c>
      <c r="H1932" s="224" t="str">
        <f>IF(ISNUMBER('Faults data'!L1932),'Faults data'!L1932,".")</f>
        <v>.</v>
      </c>
      <c r="I1932" s="224">
        <f>IF('Faults data'!S1932=Lists!$F$11,0,1)</f>
        <v>1</v>
      </c>
      <c r="J1932" s="240" t="str">
        <f t="shared" ref="J1932:J1995" si="244">IF(OR(C1932&gt;0,E1932=0,H1932="."),".",H1932)</f>
        <v>.</v>
      </c>
      <c r="K1932" s="241"/>
      <c r="L1932" s="230" t="str">
        <f t="shared" ref="L1932:L1995" si="245">IF(L$16=$F1932,$J1932,".")</f>
        <v>.</v>
      </c>
      <c r="M1932" s="231" t="str">
        <f t="shared" ref="M1932:M1995" si="246">IF(AND(L1932&gt;0,$G1932=M$17),L1932,".")</f>
        <v>.</v>
      </c>
      <c r="N1932" s="231" t="str">
        <f t="shared" ref="N1932:N1995" si="247">IF(N$16=$F1932,$J1932,".")</f>
        <v>.</v>
      </c>
      <c r="O1932" s="231" t="str">
        <f t="shared" si="240"/>
        <v>.</v>
      </c>
      <c r="P1932" s="232" t="str">
        <f t="shared" si="242"/>
        <v>.</v>
      </c>
      <c r="Q1932" s="233" t="str">
        <f t="shared" si="243"/>
        <v>.</v>
      </c>
      <c r="R1932" s="140"/>
      <c r="S1932" s="140"/>
      <c r="T1932" s="140"/>
      <c r="U1932" s="140"/>
      <c r="V1932" s="140"/>
      <c r="W1932" s="140"/>
      <c r="X1932" s="140"/>
      <c r="Y1932" s="140"/>
      <c r="Z1932" s="140"/>
      <c r="AA1932" s="140"/>
      <c r="AB1932" s="140"/>
      <c r="AC1932" s="140"/>
      <c r="AD1932" s="140"/>
      <c r="AE1932" s="140"/>
      <c r="AF1932" s="140"/>
      <c r="AG1932" s="140"/>
      <c r="AH1932" s="140"/>
      <c r="AI1932" s="140"/>
      <c r="AJ1932" s="140"/>
      <c r="AK1932" s="140"/>
      <c r="AL1932" s="140"/>
      <c r="AM1932" s="140"/>
      <c r="AN1932" s="140"/>
      <c r="AO1932" s="140"/>
      <c r="AP1932" s="140"/>
      <c r="AQ1932" s="140"/>
      <c r="AR1932" s="140"/>
      <c r="AS1932" s="140"/>
      <c r="AT1932" s="140"/>
      <c r="AU1932" s="140"/>
      <c r="AV1932" s="140"/>
      <c r="AW1932" s="140"/>
      <c r="AX1932" s="140"/>
      <c r="AY1932" s="140"/>
      <c r="AZ1932" s="140"/>
      <c r="BA1932" s="140"/>
      <c r="BB1932" s="140"/>
      <c r="BC1932" s="140"/>
      <c r="BD1932" s="140"/>
      <c r="BE1932" s="140"/>
    </row>
    <row r="1933" spans="1:57" outlineLevel="1" x14ac:dyDescent="0.2">
      <c r="A1933" s="234">
        <f>'Faults data'!A1933</f>
        <v>1916</v>
      </c>
      <c r="B1933" s="320">
        <f>'Faults data'!B1933</f>
        <v>0</v>
      </c>
      <c r="C1933" s="223">
        <f>IFERROR(MATCH('Faults data'!F1933,Lists!$C$11:$C$14,0),0)</f>
        <v>0</v>
      </c>
      <c r="D1933" s="216">
        <f>VALUE('Faults data'!I1933)</f>
        <v>0</v>
      </c>
      <c r="E1933" s="224">
        <f t="shared" si="241"/>
        <v>0</v>
      </c>
      <c r="F1933" s="224">
        <f>'Faults data'!M1933</f>
        <v>0</v>
      </c>
      <c r="G1933" s="224" t="str">
        <f>IF('Faults data'!N1933=$G$17,$G$17,".")</f>
        <v>.</v>
      </c>
      <c r="H1933" s="224" t="str">
        <f>IF(ISNUMBER('Faults data'!L1933),'Faults data'!L1933,".")</f>
        <v>.</v>
      </c>
      <c r="I1933" s="224">
        <f>IF('Faults data'!S1933=Lists!$F$11,0,1)</f>
        <v>1</v>
      </c>
      <c r="J1933" s="240" t="str">
        <f t="shared" si="244"/>
        <v>.</v>
      </c>
      <c r="K1933" s="241"/>
      <c r="L1933" s="230" t="str">
        <f t="shared" si="245"/>
        <v>.</v>
      </c>
      <c r="M1933" s="231" t="str">
        <f t="shared" si="246"/>
        <v>.</v>
      </c>
      <c r="N1933" s="231" t="str">
        <f t="shared" si="247"/>
        <v>.</v>
      </c>
      <c r="O1933" s="231" t="str">
        <f t="shared" ref="O1933:O1996" si="248">IF(AND(N1933&gt;=0,$G1933=O$17),N1933,".")</f>
        <v>.</v>
      </c>
      <c r="P1933" s="232" t="str">
        <f t="shared" si="242"/>
        <v>.</v>
      </c>
      <c r="Q1933" s="233" t="str">
        <f t="shared" si="243"/>
        <v>.</v>
      </c>
      <c r="R1933" s="140"/>
      <c r="S1933" s="140"/>
      <c r="T1933" s="140"/>
      <c r="U1933" s="140"/>
      <c r="V1933" s="140"/>
      <c r="W1933" s="140"/>
      <c r="X1933" s="140"/>
      <c r="Y1933" s="140"/>
      <c r="Z1933" s="140"/>
      <c r="AA1933" s="140"/>
      <c r="AB1933" s="140"/>
      <c r="AC1933" s="140"/>
      <c r="AD1933" s="140"/>
      <c r="AE1933" s="140"/>
      <c r="AF1933" s="140"/>
      <c r="AG1933" s="140"/>
      <c r="AH1933" s="140"/>
      <c r="AI1933" s="140"/>
      <c r="AJ1933" s="140"/>
      <c r="AK1933" s="140"/>
      <c r="AL1933" s="140"/>
      <c r="AM1933" s="140"/>
      <c r="AN1933" s="140"/>
      <c r="AO1933" s="140"/>
      <c r="AP1933" s="140"/>
      <c r="AQ1933" s="140"/>
      <c r="AR1933" s="140"/>
      <c r="AS1933" s="140"/>
      <c r="AT1933" s="140"/>
      <c r="AU1933" s="140"/>
      <c r="AV1933" s="140"/>
      <c r="AW1933" s="140"/>
      <c r="AX1933" s="140"/>
      <c r="AY1933" s="140"/>
      <c r="AZ1933" s="140"/>
      <c r="BA1933" s="140"/>
      <c r="BB1933" s="140"/>
      <c r="BC1933" s="140"/>
      <c r="BD1933" s="140"/>
      <c r="BE1933" s="140"/>
    </row>
    <row r="1934" spans="1:57" outlineLevel="1" x14ac:dyDescent="0.2">
      <c r="A1934" s="234">
        <f>'Faults data'!A1934</f>
        <v>1917</v>
      </c>
      <c r="B1934" s="320">
        <f>'Faults data'!B1934</f>
        <v>0</v>
      </c>
      <c r="C1934" s="223">
        <f>IFERROR(MATCH('Faults data'!F1934,Lists!$C$11:$C$14,0),0)</f>
        <v>0</v>
      </c>
      <c r="D1934" s="216">
        <f>VALUE('Faults data'!I1934)</f>
        <v>0</v>
      </c>
      <c r="E1934" s="224">
        <f t="shared" ref="E1934:E1997" si="249">IFERROR(IF(OR(D1934&lt;$C$9,D1934&gt;$C$10),0,1),0)</f>
        <v>0</v>
      </c>
      <c r="F1934" s="224">
        <f>'Faults data'!M1934</f>
        <v>0</v>
      </c>
      <c r="G1934" s="224" t="str">
        <f>IF('Faults data'!N1934=$G$17,$G$17,".")</f>
        <v>.</v>
      </c>
      <c r="H1934" s="224" t="str">
        <f>IF(ISNUMBER('Faults data'!L1934),'Faults data'!L1934,".")</f>
        <v>.</v>
      </c>
      <c r="I1934" s="224">
        <f>IF('Faults data'!S1934=Lists!$F$11,0,1)</f>
        <v>1</v>
      </c>
      <c r="J1934" s="240" t="str">
        <f t="shared" si="244"/>
        <v>.</v>
      </c>
      <c r="K1934" s="241"/>
      <c r="L1934" s="230" t="str">
        <f t="shared" si="245"/>
        <v>.</v>
      </c>
      <c r="M1934" s="231" t="str">
        <f t="shared" si="246"/>
        <v>.</v>
      </c>
      <c r="N1934" s="231" t="str">
        <f t="shared" si="247"/>
        <v>.</v>
      </c>
      <c r="O1934" s="231" t="str">
        <f t="shared" si="248"/>
        <v>.</v>
      </c>
      <c r="P1934" s="232" t="str">
        <f t="shared" si="242"/>
        <v>.</v>
      </c>
      <c r="Q1934" s="233" t="str">
        <f t="shared" si="243"/>
        <v>.</v>
      </c>
      <c r="R1934" s="140"/>
      <c r="S1934" s="140"/>
      <c r="T1934" s="140"/>
      <c r="U1934" s="140"/>
      <c r="V1934" s="140"/>
      <c r="W1934" s="140"/>
      <c r="X1934" s="140"/>
      <c r="Y1934" s="140"/>
      <c r="Z1934" s="140"/>
      <c r="AA1934" s="140"/>
      <c r="AB1934" s="140"/>
      <c r="AC1934" s="140"/>
      <c r="AD1934" s="140"/>
      <c r="AE1934" s="140"/>
      <c r="AF1934" s="140"/>
      <c r="AG1934" s="140"/>
      <c r="AH1934" s="140"/>
      <c r="AI1934" s="140"/>
      <c r="AJ1934" s="140"/>
      <c r="AK1934" s="140"/>
      <c r="AL1934" s="140"/>
      <c r="AM1934" s="140"/>
      <c r="AN1934" s="140"/>
      <c r="AO1934" s="140"/>
      <c r="AP1934" s="140"/>
      <c r="AQ1934" s="140"/>
      <c r="AR1934" s="140"/>
      <c r="AS1934" s="140"/>
      <c r="AT1934" s="140"/>
      <c r="AU1934" s="140"/>
      <c r="AV1934" s="140"/>
      <c r="AW1934" s="140"/>
      <c r="AX1934" s="140"/>
      <c r="AY1934" s="140"/>
      <c r="AZ1934" s="140"/>
      <c r="BA1934" s="140"/>
      <c r="BB1934" s="140"/>
      <c r="BC1934" s="140"/>
      <c r="BD1934" s="140"/>
      <c r="BE1934" s="140"/>
    </row>
    <row r="1935" spans="1:57" outlineLevel="1" x14ac:dyDescent="0.2">
      <c r="A1935" s="234">
        <f>'Faults data'!A1935</f>
        <v>1918</v>
      </c>
      <c r="B1935" s="320">
        <f>'Faults data'!B1935</f>
        <v>0</v>
      </c>
      <c r="C1935" s="223">
        <f>IFERROR(MATCH('Faults data'!F1935,Lists!$C$11:$C$14,0),0)</f>
        <v>0</v>
      </c>
      <c r="D1935" s="216">
        <f>VALUE('Faults data'!I1935)</f>
        <v>0</v>
      </c>
      <c r="E1935" s="224">
        <f t="shared" si="249"/>
        <v>0</v>
      </c>
      <c r="F1935" s="224">
        <f>'Faults data'!M1935</f>
        <v>0</v>
      </c>
      <c r="G1935" s="224" t="str">
        <f>IF('Faults data'!N1935=$G$17,$G$17,".")</f>
        <v>.</v>
      </c>
      <c r="H1935" s="224" t="str">
        <f>IF(ISNUMBER('Faults data'!L1935),'Faults data'!L1935,".")</f>
        <v>.</v>
      </c>
      <c r="I1935" s="224">
        <f>IF('Faults data'!S1935=Lists!$F$11,0,1)</f>
        <v>1</v>
      </c>
      <c r="J1935" s="240" t="str">
        <f t="shared" si="244"/>
        <v>.</v>
      </c>
      <c r="K1935" s="241"/>
      <c r="L1935" s="230" t="str">
        <f t="shared" si="245"/>
        <v>.</v>
      </c>
      <c r="M1935" s="231" t="str">
        <f t="shared" si="246"/>
        <v>.</v>
      </c>
      <c r="N1935" s="231" t="str">
        <f t="shared" si="247"/>
        <v>.</v>
      </c>
      <c r="O1935" s="231" t="str">
        <f t="shared" si="248"/>
        <v>.</v>
      </c>
      <c r="P1935" s="232" t="str">
        <f t="shared" si="242"/>
        <v>.</v>
      </c>
      <c r="Q1935" s="233" t="str">
        <f t="shared" si="243"/>
        <v>.</v>
      </c>
      <c r="R1935" s="140"/>
      <c r="S1935" s="140"/>
      <c r="T1935" s="140"/>
      <c r="U1935" s="140"/>
      <c r="V1935" s="140"/>
      <c r="W1935" s="140"/>
      <c r="X1935" s="140"/>
      <c r="Y1935" s="140"/>
      <c r="Z1935" s="140"/>
      <c r="AA1935" s="140"/>
      <c r="AB1935" s="140"/>
      <c r="AC1935" s="140"/>
      <c r="AD1935" s="140"/>
      <c r="AE1935" s="140"/>
      <c r="AF1935" s="140"/>
      <c r="AG1935" s="140"/>
      <c r="AH1935" s="140"/>
      <c r="AI1935" s="140"/>
      <c r="AJ1935" s="140"/>
      <c r="AK1935" s="140"/>
      <c r="AL1935" s="140"/>
      <c r="AM1935" s="140"/>
      <c r="AN1935" s="140"/>
      <c r="AO1935" s="140"/>
      <c r="AP1935" s="140"/>
      <c r="AQ1935" s="140"/>
      <c r="AR1935" s="140"/>
      <c r="AS1935" s="140"/>
      <c r="AT1935" s="140"/>
      <c r="AU1935" s="140"/>
      <c r="AV1935" s="140"/>
      <c r="AW1935" s="140"/>
      <c r="AX1935" s="140"/>
      <c r="AY1935" s="140"/>
      <c r="AZ1935" s="140"/>
      <c r="BA1935" s="140"/>
      <c r="BB1935" s="140"/>
      <c r="BC1935" s="140"/>
      <c r="BD1935" s="140"/>
      <c r="BE1935" s="140"/>
    </row>
    <row r="1936" spans="1:57" outlineLevel="1" x14ac:dyDescent="0.2">
      <c r="A1936" s="234">
        <f>'Faults data'!A1936</f>
        <v>1919</v>
      </c>
      <c r="B1936" s="320">
        <f>'Faults data'!B1936</f>
        <v>0</v>
      </c>
      <c r="C1936" s="223">
        <f>IFERROR(MATCH('Faults data'!F1936,Lists!$C$11:$C$14,0),0)</f>
        <v>0</v>
      </c>
      <c r="D1936" s="216">
        <f>VALUE('Faults data'!I1936)</f>
        <v>0</v>
      </c>
      <c r="E1936" s="224">
        <f t="shared" si="249"/>
        <v>0</v>
      </c>
      <c r="F1936" s="224">
        <f>'Faults data'!M1936</f>
        <v>0</v>
      </c>
      <c r="G1936" s="224" t="str">
        <f>IF('Faults data'!N1936=$G$17,$G$17,".")</f>
        <v>.</v>
      </c>
      <c r="H1936" s="224" t="str">
        <f>IF(ISNUMBER('Faults data'!L1936),'Faults data'!L1936,".")</f>
        <v>.</v>
      </c>
      <c r="I1936" s="224">
        <f>IF('Faults data'!S1936=Lists!$F$11,0,1)</f>
        <v>1</v>
      </c>
      <c r="J1936" s="240" t="str">
        <f t="shared" si="244"/>
        <v>.</v>
      </c>
      <c r="K1936" s="241"/>
      <c r="L1936" s="230" t="str">
        <f t="shared" si="245"/>
        <v>.</v>
      </c>
      <c r="M1936" s="231" t="str">
        <f t="shared" si="246"/>
        <v>.</v>
      </c>
      <c r="N1936" s="231" t="str">
        <f t="shared" si="247"/>
        <v>.</v>
      </c>
      <c r="O1936" s="231" t="str">
        <f t="shared" si="248"/>
        <v>.</v>
      </c>
      <c r="P1936" s="232" t="str">
        <f t="shared" si="242"/>
        <v>.</v>
      </c>
      <c r="Q1936" s="233" t="str">
        <f t="shared" si="243"/>
        <v>.</v>
      </c>
      <c r="R1936" s="140"/>
      <c r="S1936" s="140"/>
      <c r="T1936" s="140"/>
      <c r="U1936" s="140"/>
      <c r="V1936" s="140"/>
      <c r="W1936" s="140"/>
      <c r="X1936" s="140"/>
      <c r="Y1936" s="140"/>
      <c r="Z1936" s="140"/>
      <c r="AA1936" s="140"/>
      <c r="AB1936" s="140"/>
      <c r="AC1936" s="140"/>
      <c r="AD1936" s="140"/>
      <c r="AE1936" s="140"/>
      <c r="AF1936" s="140"/>
      <c r="AG1936" s="140"/>
      <c r="AH1936" s="140"/>
      <c r="AI1936" s="140"/>
      <c r="AJ1936" s="140"/>
      <c r="AK1936" s="140"/>
      <c r="AL1936" s="140"/>
      <c r="AM1936" s="140"/>
      <c r="AN1936" s="140"/>
      <c r="AO1936" s="140"/>
      <c r="AP1936" s="140"/>
      <c r="AQ1936" s="140"/>
      <c r="AR1936" s="140"/>
      <c r="AS1936" s="140"/>
      <c r="AT1936" s="140"/>
      <c r="AU1936" s="140"/>
      <c r="AV1936" s="140"/>
      <c r="AW1936" s="140"/>
      <c r="AX1936" s="140"/>
      <c r="AY1936" s="140"/>
      <c r="AZ1936" s="140"/>
      <c r="BA1936" s="140"/>
      <c r="BB1936" s="140"/>
      <c r="BC1936" s="140"/>
      <c r="BD1936" s="140"/>
      <c r="BE1936" s="140"/>
    </row>
    <row r="1937" spans="1:57" outlineLevel="1" x14ac:dyDescent="0.2">
      <c r="A1937" s="234">
        <f>'Faults data'!A1937</f>
        <v>1920</v>
      </c>
      <c r="B1937" s="320">
        <f>'Faults data'!B1937</f>
        <v>0</v>
      </c>
      <c r="C1937" s="223">
        <f>IFERROR(MATCH('Faults data'!F1937,Lists!$C$11:$C$14,0),0)</f>
        <v>0</v>
      </c>
      <c r="D1937" s="216">
        <f>VALUE('Faults data'!I1937)</f>
        <v>0</v>
      </c>
      <c r="E1937" s="224">
        <f t="shared" si="249"/>
        <v>0</v>
      </c>
      <c r="F1937" s="224">
        <f>'Faults data'!M1937</f>
        <v>0</v>
      </c>
      <c r="G1937" s="224" t="str">
        <f>IF('Faults data'!N1937=$G$17,$G$17,".")</f>
        <v>.</v>
      </c>
      <c r="H1937" s="224" t="str">
        <f>IF(ISNUMBER('Faults data'!L1937),'Faults data'!L1937,".")</f>
        <v>.</v>
      </c>
      <c r="I1937" s="224">
        <f>IF('Faults data'!S1937=Lists!$F$11,0,1)</f>
        <v>1</v>
      </c>
      <c r="J1937" s="240" t="str">
        <f t="shared" si="244"/>
        <v>.</v>
      </c>
      <c r="K1937" s="241"/>
      <c r="L1937" s="230" t="str">
        <f t="shared" si="245"/>
        <v>.</v>
      </c>
      <c r="M1937" s="231" t="str">
        <f t="shared" si="246"/>
        <v>.</v>
      </c>
      <c r="N1937" s="231" t="str">
        <f t="shared" si="247"/>
        <v>.</v>
      </c>
      <c r="O1937" s="231" t="str">
        <f t="shared" si="248"/>
        <v>.</v>
      </c>
      <c r="P1937" s="232" t="str">
        <f t="shared" si="242"/>
        <v>.</v>
      </c>
      <c r="Q1937" s="233" t="str">
        <f t="shared" si="243"/>
        <v>.</v>
      </c>
      <c r="R1937" s="140"/>
      <c r="S1937" s="140"/>
      <c r="T1937" s="140"/>
      <c r="U1937" s="140"/>
      <c r="V1937" s="140"/>
      <c r="W1937" s="140"/>
      <c r="X1937" s="140"/>
      <c r="Y1937" s="140"/>
      <c r="Z1937" s="140"/>
      <c r="AA1937" s="140"/>
      <c r="AB1937" s="140"/>
      <c r="AC1937" s="140"/>
      <c r="AD1937" s="140"/>
      <c r="AE1937" s="140"/>
      <c r="AF1937" s="140"/>
      <c r="AG1937" s="140"/>
      <c r="AH1937" s="140"/>
      <c r="AI1937" s="140"/>
      <c r="AJ1937" s="140"/>
      <c r="AK1937" s="140"/>
      <c r="AL1937" s="140"/>
      <c r="AM1937" s="140"/>
      <c r="AN1937" s="140"/>
      <c r="AO1937" s="140"/>
      <c r="AP1937" s="140"/>
      <c r="AQ1937" s="140"/>
      <c r="AR1937" s="140"/>
      <c r="AS1937" s="140"/>
      <c r="AT1937" s="140"/>
      <c r="AU1937" s="140"/>
      <c r="AV1937" s="140"/>
      <c r="AW1937" s="140"/>
      <c r="AX1937" s="140"/>
      <c r="AY1937" s="140"/>
      <c r="AZ1937" s="140"/>
      <c r="BA1937" s="140"/>
      <c r="BB1937" s="140"/>
      <c r="BC1937" s="140"/>
      <c r="BD1937" s="140"/>
      <c r="BE1937" s="140"/>
    </row>
    <row r="1938" spans="1:57" outlineLevel="1" x14ac:dyDescent="0.2">
      <c r="A1938" s="234">
        <f>'Faults data'!A1938</f>
        <v>1921</v>
      </c>
      <c r="B1938" s="320">
        <f>'Faults data'!B1938</f>
        <v>0</v>
      </c>
      <c r="C1938" s="223">
        <f>IFERROR(MATCH('Faults data'!F1938,Lists!$C$11:$C$14,0),0)</f>
        <v>0</v>
      </c>
      <c r="D1938" s="216">
        <f>VALUE('Faults data'!I1938)</f>
        <v>0</v>
      </c>
      <c r="E1938" s="224">
        <f t="shared" si="249"/>
        <v>0</v>
      </c>
      <c r="F1938" s="224">
        <f>'Faults data'!M1938</f>
        <v>0</v>
      </c>
      <c r="G1938" s="224" t="str">
        <f>IF('Faults data'!N1938=$G$17,$G$17,".")</f>
        <v>.</v>
      </c>
      <c r="H1938" s="224" t="str">
        <f>IF(ISNUMBER('Faults data'!L1938),'Faults data'!L1938,".")</f>
        <v>.</v>
      </c>
      <c r="I1938" s="224">
        <f>IF('Faults data'!S1938=Lists!$F$11,0,1)</f>
        <v>1</v>
      </c>
      <c r="J1938" s="240" t="str">
        <f t="shared" si="244"/>
        <v>.</v>
      </c>
      <c r="K1938" s="241"/>
      <c r="L1938" s="230" t="str">
        <f t="shared" si="245"/>
        <v>.</v>
      </c>
      <c r="M1938" s="231" t="str">
        <f t="shared" si="246"/>
        <v>.</v>
      </c>
      <c r="N1938" s="231" t="str">
        <f t="shared" si="247"/>
        <v>.</v>
      </c>
      <c r="O1938" s="231" t="str">
        <f t="shared" si="248"/>
        <v>.</v>
      </c>
      <c r="P1938" s="232" t="str">
        <f t="shared" si="242"/>
        <v>.</v>
      </c>
      <c r="Q1938" s="233" t="str">
        <f t="shared" si="243"/>
        <v>.</v>
      </c>
      <c r="R1938" s="140"/>
      <c r="S1938" s="140"/>
      <c r="T1938" s="140"/>
      <c r="U1938" s="140"/>
      <c r="V1938" s="140"/>
      <c r="W1938" s="140"/>
      <c r="X1938" s="140"/>
      <c r="Y1938" s="140"/>
      <c r="Z1938" s="140"/>
      <c r="AA1938" s="140"/>
      <c r="AB1938" s="140"/>
      <c r="AC1938" s="140"/>
      <c r="AD1938" s="140"/>
      <c r="AE1938" s="140"/>
      <c r="AF1938" s="140"/>
      <c r="AG1938" s="140"/>
      <c r="AH1938" s="140"/>
      <c r="AI1938" s="140"/>
      <c r="AJ1938" s="140"/>
      <c r="AK1938" s="140"/>
      <c r="AL1938" s="140"/>
      <c r="AM1938" s="140"/>
      <c r="AN1938" s="140"/>
      <c r="AO1938" s="140"/>
      <c r="AP1938" s="140"/>
      <c r="AQ1938" s="140"/>
      <c r="AR1938" s="140"/>
      <c r="AS1938" s="140"/>
      <c r="AT1938" s="140"/>
      <c r="AU1938" s="140"/>
      <c r="AV1938" s="140"/>
      <c r="AW1938" s="140"/>
      <c r="AX1938" s="140"/>
      <c r="AY1938" s="140"/>
      <c r="AZ1938" s="140"/>
      <c r="BA1938" s="140"/>
      <c r="BB1938" s="140"/>
      <c r="BC1938" s="140"/>
      <c r="BD1938" s="140"/>
      <c r="BE1938" s="140"/>
    </row>
    <row r="1939" spans="1:57" outlineLevel="1" x14ac:dyDescent="0.2">
      <c r="A1939" s="234">
        <f>'Faults data'!A1939</f>
        <v>1922</v>
      </c>
      <c r="B1939" s="320">
        <f>'Faults data'!B1939</f>
        <v>0</v>
      </c>
      <c r="C1939" s="223">
        <f>IFERROR(MATCH('Faults data'!F1939,Lists!$C$11:$C$14,0),0)</f>
        <v>0</v>
      </c>
      <c r="D1939" s="216">
        <f>VALUE('Faults data'!I1939)</f>
        <v>0</v>
      </c>
      <c r="E1939" s="224">
        <f t="shared" si="249"/>
        <v>0</v>
      </c>
      <c r="F1939" s="224">
        <f>'Faults data'!M1939</f>
        <v>0</v>
      </c>
      <c r="G1939" s="224" t="str">
        <f>IF('Faults data'!N1939=$G$17,$G$17,".")</f>
        <v>.</v>
      </c>
      <c r="H1939" s="224" t="str">
        <f>IF(ISNUMBER('Faults data'!L1939),'Faults data'!L1939,".")</f>
        <v>.</v>
      </c>
      <c r="I1939" s="224">
        <f>IF('Faults data'!S1939=Lists!$F$11,0,1)</f>
        <v>1</v>
      </c>
      <c r="J1939" s="240" t="str">
        <f t="shared" si="244"/>
        <v>.</v>
      </c>
      <c r="K1939" s="241"/>
      <c r="L1939" s="230" t="str">
        <f t="shared" si="245"/>
        <v>.</v>
      </c>
      <c r="M1939" s="231" t="str">
        <f t="shared" si="246"/>
        <v>.</v>
      </c>
      <c r="N1939" s="231" t="str">
        <f t="shared" si="247"/>
        <v>.</v>
      </c>
      <c r="O1939" s="231" t="str">
        <f t="shared" si="248"/>
        <v>.</v>
      </c>
      <c r="P1939" s="232" t="str">
        <f t="shared" si="242"/>
        <v>.</v>
      </c>
      <c r="Q1939" s="233" t="str">
        <f t="shared" si="243"/>
        <v>.</v>
      </c>
      <c r="R1939" s="140"/>
      <c r="S1939" s="140"/>
      <c r="T1939" s="140"/>
      <c r="U1939" s="140"/>
      <c r="V1939" s="140"/>
      <c r="W1939" s="140"/>
      <c r="X1939" s="140"/>
      <c r="Y1939" s="140"/>
      <c r="Z1939" s="140"/>
      <c r="AA1939" s="140"/>
      <c r="AB1939" s="140"/>
      <c r="AC1939" s="140"/>
      <c r="AD1939" s="140"/>
      <c r="AE1939" s="140"/>
      <c r="AF1939" s="140"/>
      <c r="AG1939" s="140"/>
      <c r="AH1939" s="140"/>
      <c r="AI1939" s="140"/>
      <c r="AJ1939" s="140"/>
      <c r="AK1939" s="140"/>
      <c r="AL1939" s="140"/>
      <c r="AM1939" s="140"/>
      <c r="AN1939" s="140"/>
      <c r="AO1939" s="140"/>
      <c r="AP1939" s="140"/>
      <c r="AQ1939" s="140"/>
      <c r="AR1939" s="140"/>
      <c r="AS1939" s="140"/>
      <c r="AT1939" s="140"/>
      <c r="AU1939" s="140"/>
      <c r="AV1939" s="140"/>
      <c r="AW1939" s="140"/>
      <c r="AX1939" s="140"/>
      <c r="AY1939" s="140"/>
      <c r="AZ1939" s="140"/>
      <c r="BA1939" s="140"/>
      <c r="BB1939" s="140"/>
      <c r="BC1939" s="140"/>
      <c r="BD1939" s="140"/>
      <c r="BE1939" s="140"/>
    </row>
    <row r="1940" spans="1:57" outlineLevel="1" x14ac:dyDescent="0.2">
      <c r="A1940" s="234">
        <f>'Faults data'!A1940</f>
        <v>1923</v>
      </c>
      <c r="B1940" s="320">
        <f>'Faults data'!B1940</f>
        <v>0</v>
      </c>
      <c r="C1940" s="223">
        <f>IFERROR(MATCH('Faults data'!F1940,Lists!$C$11:$C$14,0),0)</f>
        <v>0</v>
      </c>
      <c r="D1940" s="216">
        <f>VALUE('Faults data'!I1940)</f>
        <v>0</v>
      </c>
      <c r="E1940" s="224">
        <f t="shared" si="249"/>
        <v>0</v>
      </c>
      <c r="F1940" s="224">
        <f>'Faults data'!M1940</f>
        <v>0</v>
      </c>
      <c r="G1940" s="224" t="str">
        <f>IF('Faults data'!N1940=$G$17,$G$17,".")</f>
        <v>.</v>
      </c>
      <c r="H1940" s="224" t="str">
        <f>IF(ISNUMBER('Faults data'!L1940),'Faults data'!L1940,".")</f>
        <v>.</v>
      </c>
      <c r="I1940" s="224">
        <f>IF('Faults data'!S1940=Lists!$F$11,0,1)</f>
        <v>1</v>
      </c>
      <c r="J1940" s="240" t="str">
        <f t="shared" si="244"/>
        <v>.</v>
      </c>
      <c r="K1940" s="241"/>
      <c r="L1940" s="230" t="str">
        <f t="shared" si="245"/>
        <v>.</v>
      </c>
      <c r="M1940" s="231" t="str">
        <f t="shared" si="246"/>
        <v>.</v>
      </c>
      <c r="N1940" s="231" t="str">
        <f t="shared" si="247"/>
        <v>.</v>
      </c>
      <c r="O1940" s="231" t="str">
        <f t="shared" si="248"/>
        <v>.</v>
      </c>
      <c r="P1940" s="232" t="str">
        <f t="shared" si="242"/>
        <v>.</v>
      </c>
      <c r="Q1940" s="233" t="str">
        <f t="shared" si="243"/>
        <v>.</v>
      </c>
      <c r="R1940" s="140"/>
      <c r="S1940" s="140"/>
      <c r="T1940" s="140"/>
      <c r="U1940" s="140"/>
      <c r="V1940" s="140"/>
      <c r="W1940" s="140"/>
      <c r="X1940" s="140"/>
      <c r="Y1940" s="140"/>
      <c r="Z1940" s="140"/>
      <c r="AA1940" s="140"/>
      <c r="AB1940" s="140"/>
      <c r="AC1940" s="140"/>
      <c r="AD1940" s="140"/>
      <c r="AE1940" s="140"/>
      <c r="AF1940" s="140"/>
      <c r="AG1940" s="140"/>
      <c r="AH1940" s="140"/>
      <c r="AI1940" s="140"/>
      <c r="AJ1940" s="140"/>
      <c r="AK1940" s="140"/>
      <c r="AL1940" s="140"/>
      <c r="AM1940" s="140"/>
      <c r="AN1940" s="140"/>
      <c r="AO1940" s="140"/>
      <c r="AP1940" s="140"/>
      <c r="AQ1940" s="140"/>
      <c r="AR1940" s="140"/>
      <c r="AS1940" s="140"/>
      <c r="AT1940" s="140"/>
      <c r="AU1940" s="140"/>
      <c r="AV1940" s="140"/>
      <c r="AW1940" s="140"/>
      <c r="AX1940" s="140"/>
      <c r="AY1940" s="140"/>
      <c r="AZ1940" s="140"/>
      <c r="BA1940" s="140"/>
      <c r="BB1940" s="140"/>
      <c r="BC1940" s="140"/>
      <c r="BD1940" s="140"/>
      <c r="BE1940" s="140"/>
    </row>
    <row r="1941" spans="1:57" outlineLevel="1" x14ac:dyDescent="0.2">
      <c r="A1941" s="234">
        <f>'Faults data'!A1941</f>
        <v>1924</v>
      </c>
      <c r="B1941" s="320">
        <f>'Faults data'!B1941</f>
        <v>0</v>
      </c>
      <c r="C1941" s="223">
        <f>IFERROR(MATCH('Faults data'!F1941,Lists!$C$11:$C$14,0),0)</f>
        <v>0</v>
      </c>
      <c r="D1941" s="216">
        <f>VALUE('Faults data'!I1941)</f>
        <v>0</v>
      </c>
      <c r="E1941" s="224">
        <f t="shared" si="249"/>
        <v>0</v>
      </c>
      <c r="F1941" s="224">
        <f>'Faults data'!M1941</f>
        <v>0</v>
      </c>
      <c r="G1941" s="224" t="str">
        <f>IF('Faults data'!N1941=$G$17,$G$17,".")</f>
        <v>.</v>
      </c>
      <c r="H1941" s="224" t="str">
        <f>IF(ISNUMBER('Faults data'!L1941),'Faults data'!L1941,".")</f>
        <v>.</v>
      </c>
      <c r="I1941" s="224">
        <f>IF('Faults data'!S1941=Lists!$F$11,0,1)</f>
        <v>1</v>
      </c>
      <c r="J1941" s="240" t="str">
        <f t="shared" si="244"/>
        <v>.</v>
      </c>
      <c r="K1941" s="241"/>
      <c r="L1941" s="230" t="str">
        <f t="shared" si="245"/>
        <v>.</v>
      </c>
      <c r="M1941" s="231" t="str">
        <f t="shared" si="246"/>
        <v>.</v>
      </c>
      <c r="N1941" s="231" t="str">
        <f t="shared" si="247"/>
        <v>.</v>
      </c>
      <c r="O1941" s="231" t="str">
        <f t="shared" si="248"/>
        <v>.</v>
      </c>
      <c r="P1941" s="232" t="str">
        <f t="shared" ref="P1941:P2004" si="250">IF(L1941&gt;P$9,L1941,".")</f>
        <v>.</v>
      </c>
      <c r="Q1941" s="233" t="str">
        <f t="shared" ref="Q1941:Q2004" si="251">IF(N1941&gt;Q$9,N1941,".")</f>
        <v>.</v>
      </c>
      <c r="R1941" s="140"/>
      <c r="S1941" s="140"/>
      <c r="T1941" s="140"/>
      <c r="U1941" s="140"/>
      <c r="V1941" s="140"/>
      <c r="W1941" s="140"/>
      <c r="X1941" s="140"/>
      <c r="Y1941" s="140"/>
      <c r="Z1941" s="140"/>
      <c r="AA1941" s="140"/>
      <c r="AB1941" s="140"/>
      <c r="AC1941" s="140"/>
      <c r="AD1941" s="140"/>
      <c r="AE1941" s="140"/>
      <c r="AF1941" s="140"/>
      <c r="AG1941" s="140"/>
      <c r="AH1941" s="140"/>
      <c r="AI1941" s="140"/>
      <c r="AJ1941" s="140"/>
      <c r="AK1941" s="140"/>
      <c r="AL1941" s="140"/>
      <c r="AM1941" s="140"/>
      <c r="AN1941" s="140"/>
      <c r="AO1941" s="140"/>
      <c r="AP1941" s="140"/>
      <c r="AQ1941" s="140"/>
      <c r="AR1941" s="140"/>
      <c r="AS1941" s="140"/>
      <c r="AT1941" s="140"/>
      <c r="AU1941" s="140"/>
      <c r="AV1941" s="140"/>
      <c r="AW1941" s="140"/>
      <c r="AX1941" s="140"/>
      <c r="AY1941" s="140"/>
      <c r="AZ1941" s="140"/>
      <c r="BA1941" s="140"/>
      <c r="BB1941" s="140"/>
      <c r="BC1941" s="140"/>
      <c r="BD1941" s="140"/>
      <c r="BE1941" s="140"/>
    </row>
    <row r="1942" spans="1:57" outlineLevel="1" x14ac:dyDescent="0.2">
      <c r="A1942" s="234">
        <f>'Faults data'!A1942</f>
        <v>1925</v>
      </c>
      <c r="B1942" s="320">
        <f>'Faults data'!B1942</f>
        <v>0</v>
      </c>
      <c r="C1942" s="223">
        <f>IFERROR(MATCH('Faults data'!F1942,Lists!$C$11:$C$14,0),0)</f>
        <v>0</v>
      </c>
      <c r="D1942" s="216">
        <f>VALUE('Faults data'!I1942)</f>
        <v>0</v>
      </c>
      <c r="E1942" s="224">
        <f t="shared" si="249"/>
        <v>0</v>
      </c>
      <c r="F1942" s="224">
        <f>'Faults data'!M1942</f>
        <v>0</v>
      </c>
      <c r="G1942" s="224" t="str">
        <f>IF('Faults data'!N1942=$G$17,$G$17,".")</f>
        <v>.</v>
      </c>
      <c r="H1942" s="224" t="str">
        <f>IF(ISNUMBER('Faults data'!L1942),'Faults data'!L1942,".")</f>
        <v>.</v>
      </c>
      <c r="I1942" s="224">
        <f>IF('Faults data'!S1942=Lists!$F$11,0,1)</f>
        <v>1</v>
      </c>
      <c r="J1942" s="240" t="str">
        <f t="shared" si="244"/>
        <v>.</v>
      </c>
      <c r="K1942" s="241"/>
      <c r="L1942" s="230" t="str">
        <f t="shared" si="245"/>
        <v>.</v>
      </c>
      <c r="M1942" s="231" t="str">
        <f t="shared" si="246"/>
        <v>.</v>
      </c>
      <c r="N1942" s="231" t="str">
        <f t="shared" si="247"/>
        <v>.</v>
      </c>
      <c r="O1942" s="231" t="str">
        <f t="shared" si="248"/>
        <v>.</v>
      </c>
      <c r="P1942" s="232" t="str">
        <f t="shared" si="250"/>
        <v>.</v>
      </c>
      <c r="Q1942" s="233" t="str">
        <f t="shared" si="251"/>
        <v>.</v>
      </c>
      <c r="R1942" s="140"/>
      <c r="S1942" s="140"/>
      <c r="T1942" s="140"/>
      <c r="U1942" s="140"/>
      <c r="V1942" s="140"/>
      <c r="W1942" s="140"/>
      <c r="X1942" s="140"/>
      <c r="Y1942" s="140"/>
      <c r="Z1942" s="140"/>
      <c r="AA1942" s="140"/>
      <c r="AB1942" s="140"/>
      <c r="AC1942" s="140"/>
      <c r="AD1942" s="140"/>
      <c r="AE1942" s="140"/>
      <c r="AF1942" s="140"/>
      <c r="AG1942" s="140"/>
      <c r="AH1942" s="140"/>
      <c r="AI1942" s="140"/>
      <c r="AJ1942" s="140"/>
      <c r="AK1942" s="140"/>
      <c r="AL1942" s="140"/>
      <c r="AM1942" s="140"/>
      <c r="AN1942" s="140"/>
      <c r="AO1942" s="140"/>
      <c r="AP1942" s="140"/>
      <c r="AQ1942" s="140"/>
      <c r="AR1942" s="140"/>
      <c r="AS1942" s="140"/>
      <c r="AT1942" s="140"/>
      <c r="AU1942" s="140"/>
      <c r="AV1942" s="140"/>
      <c r="AW1942" s="140"/>
      <c r="AX1942" s="140"/>
      <c r="AY1942" s="140"/>
      <c r="AZ1942" s="140"/>
      <c r="BA1942" s="140"/>
      <c r="BB1942" s="140"/>
      <c r="BC1942" s="140"/>
      <c r="BD1942" s="140"/>
      <c r="BE1942" s="140"/>
    </row>
    <row r="1943" spans="1:57" outlineLevel="1" x14ac:dyDescent="0.2">
      <c r="A1943" s="234">
        <f>'Faults data'!A1943</f>
        <v>1926</v>
      </c>
      <c r="B1943" s="320">
        <f>'Faults data'!B1943</f>
        <v>0</v>
      </c>
      <c r="C1943" s="223">
        <f>IFERROR(MATCH('Faults data'!F1943,Lists!$C$11:$C$14,0),0)</f>
        <v>0</v>
      </c>
      <c r="D1943" s="216">
        <f>VALUE('Faults data'!I1943)</f>
        <v>0</v>
      </c>
      <c r="E1943" s="224">
        <f t="shared" si="249"/>
        <v>0</v>
      </c>
      <c r="F1943" s="224">
        <f>'Faults data'!M1943</f>
        <v>0</v>
      </c>
      <c r="G1943" s="224" t="str">
        <f>IF('Faults data'!N1943=$G$17,$G$17,".")</f>
        <v>.</v>
      </c>
      <c r="H1943" s="224" t="str">
        <f>IF(ISNUMBER('Faults data'!L1943),'Faults data'!L1943,".")</f>
        <v>.</v>
      </c>
      <c r="I1943" s="224">
        <f>IF('Faults data'!S1943=Lists!$F$11,0,1)</f>
        <v>1</v>
      </c>
      <c r="J1943" s="240" t="str">
        <f t="shared" si="244"/>
        <v>.</v>
      </c>
      <c r="K1943" s="241"/>
      <c r="L1943" s="230" t="str">
        <f t="shared" si="245"/>
        <v>.</v>
      </c>
      <c r="M1943" s="231" t="str">
        <f t="shared" si="246"/>
        <v>.</v>
      </c>
      <c r="N1943" s="231" t="str">
        <f t="shared" si="247"/>
        <v>.</v>
      </c>
      <c r="O1943" s="231" t="str">
        <f t="shared" si="248"/>
        <v>.</v>
      </c>
      <c r="P1943" s="232" t="str">
        <f t="shared" si="250"/>
        <v>.</v>
      </c>
      <c r="Q1943" s="233" t="str">
        <f t="shared" si="251"/>
        <v>.</v>
      </c>
      <c r="R1943" s="140"/>
      <c r="S1943" s="140"/>
      <c r="T1943" s="140"/>
      <c r="U1943" s="140"/>
      <c r="V1943" s="140"/>
      <c r="W1943" s="140"/>
      <c r="X1943" s="140"/>
      <c r="Y1943" s="140"/>
      <c r="Z1943" s="140"/>
      <c r="AA1943" s="140"/>
      <c r="AB1943" s="140"/>
      <c r="AC1943" s="140"/>
      <c r="AD1943" s="140"/>
      <c r="AE1943" s="140"/>
      <c r="AF1943" s="140"/>
      <c r="AG1943" s="140"/>
      <c r="AH1943" s="140"/>
      <c r="AI1943" s="140"/>
      <c r="AJ1943" s="140"/>
      <c r="AK1943" s="140"/>
      <c r="AL1943" s="140"/>
      <c r="AM1943" s="140"/>
      <c r="AN1943" s="140"/>
      <c r="AO1943" s="140"/>
      <c r="AP1943" s="140"/>
      <c r="AQ1943" s="140"/>
      <c r="AR1943" s="140"/>
      <c r="AS1943" s="140"/>
      <c r="AT1943" s="140"/>
      <c r="AU1943" s="140"/>
      <c r="AV1943" s="140"/>
      <c r="AW1943" s="140"/>
      <c r="AX1943" s="140"/>
      <c r="AY1943" s="140"/>
      <c r="AZ1943" s="140"/>
      <c r="BA1943" s="140"/>
      <c r="BB1943" s="140"/>
      <c r="BC1943" s="140"/>
      <c r="BD1943" s="140"/>
      <c r="BE1943" s="140"/>
    </row>
    <row r="1944" spans="1:57" outlineLevel="1" x14ac:dyDescent="0.2">
      <c r="A1944" s="234">
        <f>'Faults data'!A1944</f>
        <v>1927</v>
      </c>
      <c r="B1944" s="320">
        <f>'Faults data'!B1944</f>
        <v>0</v>
      </c>
      <c r="C1944" s="223">
        <f>IFERROR(MATCH('Faults data'!F1944,Lists!$C$11:$C$14,0),0)</f>
        <v>0</v>
      </c>
      <c r="D1944" s="216">
        <f>VALUE('Faults data'!I1944)</f>
        <v>0</v>
      </c>
      <c r="E1944" s="224">
        <f t="shared" si="249"/>
        <v>0</v>
      </c>
      <c r="F1944" s="224">
        <f>'Faults data'!M1944</f>
        <v>0</v>
      </c>
      <c r="G1944" s="224" t="str">
        <f>IF('Faults data'!N1944=$G$17,$G$17,".")</f>
        <v>.</v>
      </c>
      <c r="H1944" s="224" t="str">
        <f>IF(ISNUMBER('Faults data'!L1944),'Faults data'!L1944,".")</f>
        <v>.</v>
      </c>
      <c r="I1944" s="224">
        <f>IF('Faults data'!S1944=Lists!$F$11,0,1)</f>
        <v>1</v>
      </c>
      <c r="J1944" s="240" t="str">
        <f t="shared" si="244"/>
        <v>.</v>
      </c>
      <c r="K1944" s="241"/>
      <c r="L1944" s="230" t="str">
        <f t="shared" si="245"/>
        <v>.</v>
      </c>
      <c r="M1944" s="231" t="str">
        <f t="shared" si="246"/>
        <v>.</v>
      </c>
      <c r="N1944" s="231" t="str">
        <f t="shared" si="247"/>
        <v>.</v>
      </c>
      <c r="O1944" s="231" t="str">
        <f t="shared" si="248"/>
        <v>.</v>
      </c>
      <c r="P1944" s="232" t="str">
        <f t="shared" si="250"/>
        <v>.</v>
      </c>
      <c r="Q1944" s="233" t="str">
        <f t="shared" si="251"/>
        <v>.</v>
      </c>
      <c r="R1944" s="140"/>
      <c r="S1944" s="140"/>
      <c r="T1944" s="140"/>
      <c r="U1944" s="140"/>
      <c r="V1944" s="140"/>
      <c r="W1944" s="140"/>
      <c r="X1944" s="140"/>
      <c r="Y1944" s="140"/>
      <c r="Z1944" s="140"/>
      <c r="AA1944" s="140"/>
      <c r="AB1944" s="140"/>
      <c r="AC1944" s="140"/>
      <c r="AD1944" s="140"/>
      <c r="AE1944" s="140"/>
      <c r="AF1944" s="140"/>
      <c r="AG1944" s="140"/>
      <c r="AH1944" s="140"/>
      <c r="AI1944" s="140"/>
      <c r="AJ1944" s="140"/>
      <c r="AK1944" s="140"/>
      <c r="AL1944" s="140"/>
      <c r="AM1944" s="140"/>
      <c r="AN1944" s="140"/>
      <c r="AO1944" s="140"/>
      <c r="AP1944" s="140"/>
      <c r="AQ1944" s="140"/>
      <c r="AR1944" s="140"/>
      <c r="AS1944" s="140"/>
      <c r="AT1944" s="140"/>
      <c r="AU1944" s="140"/>
      <c r="AV1944" s="140"/>
      <c r="AW1944" s="140"/>
      <c r="AX1944" s="140"/>
      <c r="AY1944" s="140"/>
      <c r="AZ1944" s="140"/>
      <c r="BA1944" s="140"/>
      <c r="BB1944" s="140"/>
      <c r="BC1944" s="140"/>
      <c r="BD1944" s="140"/>
      <c r="BE1944" s="140"/>
    </row>
    <row r="1945" spans="1:57" outlineLevel="1" x14ac:dyDescent="0.2">
      <c r="A1945" s="234">
        <f>'Faults data'!A1945</f>
        <v>1928</v>
      </c>
      <c r="B1945" s="320">
        <f>'Faults data'!B1945</f>
        <v>0</v>
      </c>
      <c r="C1945" s="223">
        <f>IFERROR(MATCH('Faults data'!F1945,Lists!$C$11:$C$14,0),0)</f>
        <v>0</v>
      </c>
      <c r="D1945" s="216">
        <f>VALUE('Faults data'!I1945)</f>
        <v>0</v>
      </c>
      <c r="E1945" s="224">
        <f t="shared" si="249"/>
        <v>0</v>
      </c>
      <c r="F1945" s="224">
        <f>'Faults data'!M1945</f>
        <v>0</v>
      </c>
      <c r="G1945" s="224" t="str">
        <f>IF('Faults data'!N1945=$G$17,$G$17,".")</f>
        <v>.</v>
      </c>
      <c r="H1945" s="224" t="str">
        <f>IF(ISNUMBER('Faults data'!L1945),'Faults data'!L1945,".")</f>
        <v>.</v>
      </c>
      <c r="I1945" s="224">
        <f>IF('Faults data'!S1945=Lists!$F$11,0,1)</f>
        <v>1</v>
      </c>
      <c r="J1945" s="240" t="str">
        <f t="shared" si="244"/>
        <v>.</v>
      </c>
      <c r="K1945" s="241"/>
      <c r="L1945" s="230" t="str">
        <f t="shared" si="245"/>
        <v>.</v>
      </c>
      <c r="M1945" s="231" t="str">
        <f t="shared" si="246"/>
        <v>.</v>
      </c>
      <c r="N1945" s="231" t="str">
        <f t="shared" si="247"/>
        <v>.</v>
      </c>
      <c r="O1945" s="231" t="str">
        <f t="shared" si="248"/>
        <v>.</v>
      </c>
      <c r="P1945" s="232" t="str">
        <f t="shared" si="250"/>
        <v>.</v>
      </c>
      <c r="Q1945" s="233" t="str">
        <f t="shared" si="251"/>
        <v>.</v>
      </c>
      <c r="R1945" s="140"/>
      <c r="S1945" s="140"/>
      <c r="T1945" s="140"/>
      <c r="U1945" s="140"/>
      <c r="V1945" s="140"/>
      <c r="W1945" s="140"/>
      <c r="X1945" s="140"/>
      <c r="Y1945" s="140"/>
      <c r="Z1945" s="140"/>
      <c r="AA1945" s="140"/>
      <c r="AB1945" s="140"/>
      <c r="AC1945" s="140"/>
      <c r="AD1945" s="140"/>
      <c r="AE1945" s="140"/>
      <c r="AF1945" s="140"/>
      <c r="AG1945" s="140"/>
      <c r="AH1945" s="140"/>
      <c r="AI1945" s="140"/>
      <c r="AJ1945" s="140"/>
      <c r="AK1945" s="140"/>
      <c r="AL1945" s="140"/>
      <c r="AM1945" s="140"/>
      <c r="AN1945" s="140"/>
      <c r="AO1945" s="140"/>
      <c r="AP1945" s="140"/>
      <c r="AQ1945" s="140"/>
      <c r="AR1945" s="140"/>
      <c r="AS1945" s="140"/>
      <c r="AT1945" s="140"/>
      <c r="AU1945" s="140"/>
      <c r="AV1945" s="140"/>
      <c r="AW1945" s="140"/>
      <c r="AX1945" s="140"/>
      <c r="AY1945" s="140"/>
      <c r="AZ1945" s="140"/>
      <c r="BA1945" s="140"/>
      <c r="BB1945" s="140"/>
      <c r="BC1945" s="140"/>
      <c r="BD1945" s="140"/>
      <c r="BE1945" s="140"/>
    </row>
    <row r="1946" spans="1:57" outlineLevel="1" x14ac:dyDescent="0.2">
      <c r="A1946" s="234">
        <f>'Faults data'!A1946</f>
        <v>1929</v>
      </c>
      <c r="B1946" s="320">
        <f>'Faults data'!B1946</f>
        <v>0</v>
      </c>
      <c r="C1946" s="223">
        <f>IFERROR(MATCH('Faults data'!F1946,Lists!$C$11:$C$14,0),0)</f>
        <v>0</v>
      </c>
      <c r="D1946" s="216">
        <f>VALUE('Faults data'!I1946)</f>
        <v>0</v>
      </c>
      <c r="E1946" s="224">
        <f t="shared" si="249"/>
        <v>0</v>
      </c>
      <c r="F1946" s="224">
        <f>'Faults data'!M1946</f>
        <v>0</v>
      </c>
      <c r="G1946" s="224" t="str">
        <f>IF('Faults data'!N1946=$G$17,$G$17,".")</f>
        <v>.</v>
      </c>
      <c r="H1946" s="224" t="str">
        <f>IF(ISNUMBER('Faults data'!L1946),'Faults data'!L1946,".")</f>
        <v>.</v>
      </c>
      <c r="I1946" s="224">
        <f>IF('Faults data'!S1946=Lists!$F$11,0,1)</f>
        <v>1</v>
      </c>
      <c r="J1946" s="240" t="str">
        <f t="shared" si="244"/>
        <v>.</v>
      </c>
      <c r="K1946" s="241"/>
      <c r="L1946" s="230" t="str">
        <f t="shared" si="245"/>
        <v>.</v>
      </c>
      <c r="M1946" s="231" t="str">
        <f t="shared" si="246"/>
        <v>.</v>
      </c>
      <c r="N1946" s="231" t="str">
        <f t="shared" si="247"/>
        <v>.</v>
      </c>
      <c r="O1946" s="231" t="str">
        <f t="shared" si="248"/>
        <v>.</v>
      </c>
      <c r="P1946" s="232" t="str">
        <f t="shared" si="250"/>
        <v>.</v>
      </c>
      <c r="Q1946" s="233" t="str">
        <f t="shared" si="251"/>
        <v>.</v>
      </c>
      <c r="R1946" s="140"/>
      <c r="S1946" s="140"/>
      <c r="T1946" s="140"/>
      <c r="U1946" s="140"/>
      <c r="V1946" s="140"/>
      <c r="W1946" s="140"/>
      <c r="X1946" s="140"/>
      <c r="Y1946" s="140"/>
      <c r="Z1946" s="140"/>
      <c r="AA1946" s="140"/>
      <c r="AB1946" s="140"/>
      <c r="AC1946" s="140"/>
      <c r="AD1946" s="140"/>
      <c r="AE1946" s="140"/>
      <c r="AF1946" s="140"/>
      <c r="AG1946" s="140"/>
      <c r="AH1946" s="140"/>
      <c r="AI1946" s="140"/>
      <c r="AJ1946" s="140"/>
      <c r="AK1946" s="140"/>
      <c r="AL1946" s="140"/>
      <c r="AM1946" s="140"/>
      <c r="AN1946" s="140"/>
      <c r="AO1946" s="140"/>
      <c r="AP1946" s="140"/>
      <c r="AQ1946" s="140"/>
      <c r="AR1946" s="140"/>
      <c r="AS1946" s="140"/>
      <c r="AT1946" s="140"/>
      <c r="AU1946" s="140"/>
      <c r="AV1946" s="140"/>
      <c r="AW1946" s="140"/>
      <c r="AX1946" s="140"/>
      <c r="AY1946" s="140"/>
      <c r="AZ1946" s="140"/>
      <c r="BA1946" s="140"/>
      <c r="BB1946" s="140"/>
      <c r="BC1946" s="140"/>
      <c r="BD1946" s="140"/>
      <c r="BE1946" s="140"/>
    </row>
    <row r="1947" spans="1:57" outlineLevel="1" x14ac:dyDescent="0.2">
      <c r="A1947" s="234">
        <f>'Faults data'!A1947</f>
        <v>1930</v>
      </c>
      <c r="B1947" s="320">
        <f>'Faults data'!B1947</f>
        <v>0</v>
      </c>
      <c r="C1947" s="223">
        <f>IFERROR(MATCH('Faults data'!F1947,Lists!$C$11:$C$14,0),0)</f>
        <v>0</v>
      </c>
      <c r="D1947" s="216">
        <f>VALUE('Faults data'!I1947)</f>
        <v>0</v>
      </c>
      <c r="E1947" s="224">
        <f t="shared" si="249"/>
        <v>0</v>
      </c>
      <c r="F1947" s="224">
        <f>'Faults data'!M1947</f>
        <v>0</v>
      </c>
      <c r="G1947" s="224" t="str">
        <f>IF('Faults data'!N1947=$G$17,$G$17,".")</f>
        <v>.</v>
      </c>
      <c r="H1947" s="224" t="str">
        <f>IF(ISNUMBER('Faults data'!L1947),'Faults data'!L1947,".")</f>
        <v>.</v>
      </c>
      <c r="I1947" s="224">
        <f>IF('Faults data'!S1947=Lists!$F$11,0,1)</f>
        <v>1</v>
      </c>
      <c r="J1947" s="240" t="str">
        <f t="shared" si="244"/>
        <v>.</v>
      </c>
      <c r="K1947" s="241"/>
      <c r="L1947" s="230" t="str">
        <f t="shared" si="245"/>
        <v>.</v>
      </c>
      <c r="M1947" s="231" t="str">
        <f t="shared" si="246"/>
        <v>.</v>
      </c>
      <c r="N1947" s="231" t="str">
        <f t="shared" si="247"/>
        <v>.</v>
      </c>
      <c r="O1947" s="231" t="str">
        <f t="shared" si="248"/>
        <v>.</v>
      </c>
      <c r="P1947" s="232" t="str">
        <f t="shared" si="250"/>
        <v>.</v>
      </c>
      <c r="Q1947" s="233" t="str">
        <f t="shared" si="251"/>
        <v>.</v>
      </c>
      <c r="R1947" s="140"/>
      <c r="S1947" s="140"/>
      <c r="T1947" s="140"/>
      <c r="U1947" s="140"/>
      <c r="V1947" s="140"/>
      <c r="W1947" s="140"/>
      <c r="X1947" s="140"/>
      <c r="Y1947" s="140"/>
      <c r="Z1947" s="140"/>
      <c r="AA1947" s="140"/>
      <c r="AB1947" s="140"/>
      <c r="AC1947" s="140"/>
      <c r="AD1947" s="140"/>
      <c r="AE1947" s="140"/>
      <c r="AF1947" s="140"/>
      <c r="AG1947" s="140"/>
      <c r="AH1947" s="140"/>
      <c r="AI1947" s="140"/>
      <c r="AJ1947" s="140"/>
      <c r="AK1947" s="140"/>
      <c r="AL1947" s="140"/>
      <c r="AM1947" s="140"/>
      <c r="AN1947" s="140"/>
      <c r="AO1947" s="140"/>
      <c r="AP1947" s="140"/>
      <c r="AQ1947" s="140"/>
      <c r="AR1947" s="140"/>
      <c r="AS1947" s="140"/>
      <c r="AT1947" s="140"/>
      <c r="AU1947" s="140"/>
      <c r="AV1947" s="140"/>
      <c r="AW1947" s="140"/>
      <c r="AX1947" s="140"/>
      <c r="AY1947" s="140"/>
      <c r="AZ1947" s="140"/>
      <c r="BA1947" s="140"/>
      <c r="BB1947" s="140"/>
      <c r="BC1947" s="140"/>
      <c r="BD1947" s="140"/>
      <c r="BE1947" s="140"/>
    </row>
    <row r="1948" spans="1:57" outlineLevel="1" x14ac:dyDescent="0.2">
      <c r="A1948" s="234">
        <f>'Faults data'!A1948</f>
        <v>1931</v>
      </c>
      <c r="B1948" s="320">
        <f>'Faults data'!B1948</f>
        <v>0</v>
      </c>
      <c r="C1948" s="223">
        <f>IFERROR(MATCH('Faults data'!F1948,Lists!$C$11:$C$14,0),0)</f>
        <v>0</v>
      </c>
      <c r="D1948" s="216">
        <f>VALUE('Faults data'!I1948)</f>
        <v>0</v>
      </c>
      <c r="E1948" s="224">
        <f t="shared" si="249"/>
        <v>0</v>
      </c>
      <c r="F1948" s="224">
        <f>'Faults data'!M1948</f>
        <v>0</v>
      </c>
      <c r="G1948" s="224" t="str">
        <f>IF('Faults data'!N1948=$G$17,$G$17,".")</f>
        <v>.</v>
      </c>
      <c r="H1948" s="224" t="str">
        <f>IF(ISNUMBER('Faults data'!L1948),'Faults data'!L1948,".")</f>
        <v>.</v>
      </c>
      <c r="I1948" s="224">
        <f>IF('Faults data'!S1948=Lists!$F$11,0,1)</f>
        <v>1</v>
      </c>
      <c r="J1948" s="240" t="str">
        <f t="shared" si="244"/>
        <v>.</v>
      </c>
      <c r="K1948" s="241"/>
      <c r="L1948" s="230" t="str">
        <f t="shared" si="245"/>
        <v>.</v>
      </c>
      <c r="M1948" s="231" t="str">
        <f t="shared" si="246"/>
        <v>.</v>
      </c>
      <c r="N1948" s="231" t="str">
        <f t="shared" si="247"/>
        <v>.</v>
      </c>
      <c r="O1948" s="231" t="str">
        <f t="shared" si="248"/>
        <v>.</v>
      </c>
      <c r="P1948" s="232" t="str">
        <f t="shared" si="250"/>
        <v>.</v>
      </c>
      <c r="Q1948" s="233" t="str">
        <f t="shared" si="251"/>
        <v>.</v>
      </c>
      <c r="R1948" s="140"/>
      <c r="S1948" s="140"/>
      <c r="T1948" s="140"/>
      <c r="U1948" s="140"/>
      <c r="V1948" s="140"/>
      <c r="W1948" s="140"/>
      <c r="X1948" s="140"/>
      <c r="Y1948" s="140"/>
      <c r="Z1948" s="140"/>
      <c r="AA1948" s="140"/>
      <c r="AB1948" s="140"/>
      <c r="AC1948" s="140"/>
      <c r="AD1948" s="140"/>
      <c r="AE1948" s="140"/>
      <c r="AF1948" s="140"/>
      <c r="AG1948" s="140"/>
      <c r="AH1948" s="140"/>
      <c r="AI1948" s="140"/>
      <c r="AJ1948" s="140"/>
      <c r="AK1948" s="140"/>
      <c r="AL1948" s="140"/>
      <c r="AM1948" s="140"/>
      <c r="AN1948" s="140"/>
      <c r="AO1948" s="140"/>
      <c r="AP1948" s="140"/>
      <c r="AQ1948" s="140"/>
      <c r="AR1948" s="140"/>
      <c r="AS1948" s="140"/>
      <c r="AT1948" s="140"/>
      <c r="AU1948" s="140"/>
      <c r="AV1948" s="140"/>
      <c r="AW1948" s="140"/>
      <c r="AX1948" s="140"/>
      <c r="AY1948" s="140"/>
      <c r="AZ1948" s="140"/>
      <c r="BA1948" s="140"/>
      <c r="BB1948" s="140"/>
      <c r="BC1948" s="140"/>
      <c r="BD1948" s="140"/>
      <c r="BE1948" s="140"/>
    </row>
    <row r="1949" spans="1:57" outlineLevel="1" x14ac:dyDescent="0.2">
      <c r="A1949" s="234">
        <f>'Faults data'!A1949</f>
        <v>1932</v>
      </c>
      <c r="B1949" s="320">
        <f>'Faults data'!B1949</f>
        <v>0</v>
      </c>
      <c r="C1949" s="223">
        <f>IFERROR(MATCH('Faults data'!F1949,Lists!$C$11:$C$14,0),0)</f>
        <v>0</v>
      </c>
      <c r="D1949" s="216">
        <f>VALUE('Faults data'!I1949)</f>
        <v>0</v>
      </c>
      <c r="E1949" s="224">
        <f t="shared" si="249"/>
        <v>0</v>
      </c>
      <c r="F1949" s="224">
        <f>'Faults data'!M1949</f>
        <v>0</v>
      </c>
      <c r="G1949" s="224" t="str">
        <f>IF('Faults data'!N1949=$G$17,$G$17,".")</f>
        <v>.</v>
      </c>
      <c r="H1949" s="224" t="str">
        <f>IF(ISNUMBER('Faults data'!L1949),'Faults data'!L1949,".")</f>
        <v>.</v>
      </c>
      <c r="I1949" s="224">
        <f>IF('Faults data'!S1949=Lists!$F$11,0,1)</f>
        <v>1</v>
      </c>
      <c r="J1949" s="240" t="str">
        <f t="shared" si="244"/>
        <v>.</v>
      </c>
      <c r="K1949" s="241"/>
      <c r="L1949" s="230" t="str">
        <f t="shared" si="245"/>
        <v>.</v>
      </c>
      <c r="M1949" s="231" t="str">
        <f t="shared" si="246"/>
        <v>.</v>
      </c>
      <c r="N1949" s="231" t="str">
        <f t="shared" si="247"/>
        <v>.</v>
      </c>
      <c r="O1949" s="231" t="str">
        <f t="shared" si="248"/>
        <v>.</v>
      </c>
      <c r="P1949" s="232" t="str">
        <f t="shared" si="250"/>
        <v>.</v>
      </c>
      <c r="Q1949" s="233" t="str">
        <f t="shared" si="251"/>
        <v>.</v>
      </c>
      <c r="R1949" s="140"/>
      <c r="S1949" s="140"/>
      <c r="T1949" s="140"/>
      <c r="U1949" s="140"/>
      <c r="V1949" s="140"/>
      <c r="W1949" s="140"/>
      <c r="X1949" s="140"/>
      <c r="Y1949" s="140"/>
      <c r="Z1949" s="140"/>
      <c r="AA1949" s="140"/>
      <c r="AB1949" s="140"/>
      <c r="AC1949" s="140"/>
      <c r="AD1949" s="140"/>
      <c r="AE1949" s="140"/>
      <c r="AF1949" s="140"/>
      <c r="AG1949" s="140"/>
      <c r="AH1949" s="140"/>
      <c r="AI1949" s="140"/>
      <c r="AJ1949" s="140"/>
      <c r="AK1949" s="140"/>
      <c r="AL1949" s="140"/>
      <c r="AM1949" s="140"/>
      <c r="AN1949" s="140"/>
      <c r="AO1949" s="140"/>
      <c r="AP1949" s="140"/>
      <c r="AQ1949" s="140"/>
      <c r="AR1949" s="140"/>
      <c r="AS1949" s="140"/>
      <c r="AT1949" s="140"/>
      <c r="AU1949" s="140"/>
      <c r="AV1949" s="140"/>
      <c r="AW1949" s="140"/>
      <c r="AX1949" s="140"/>
      <c r="AY1949" s="140"/>
      <c r="AZ1949" s="140"/>
      <c r="BA1949" s="140"/>
      <c r="BB1949" s="140"/>
      <c r="BC1949" s="140"/>
      <c r="BD1949" s="140"/>
      <c r="BE1949" s="140"/>
    </row>
    <row r="1950" spans="1:57" outlineLevel="1" x14ac:dyDescent="0.2">
      <c r="A1950" s="234">
        <f>'Faults data'!A1950</f>
        <v>1933</v>
      </c>
      <c r="B1950" s="320">
        <f>'Faults data'!B1950</f>
        <v>0</v>
      </c>
      <c r="C1950" s="223">
        <f>IFERROR(MATCH('Faults data'!F1950,Lists!$C$11:$C$14,0),0)</f>
        <v>0</v>
      </c>
      <c r="D1950" s="216">
        <f>VALUE('Faults data'!I1950)</f>
        <v>0</v>
      </c>
      <c r="E1950" s="224">
        <f t="shared" si="249"/>
        <v>0</v>
      </c>
      <c r="F1950" s="224">
        <f>'Faults data'!M1950</f>
        <v>0</v>
      </c>
      <c r="G1950" s="224" t="str">
        <f>IF('Faults data'!N1950=$G$17,$G$17,".")</f>
        <v>.</v>
      </c>
      <c r="H1950" s="224" t="str">
        <f>IF(ISNUMBER('Faults data'!L1950),'Faults data'!L1950,".")</f>
        <v>.</v>
      </c>
      <c r="I1950" s="224">
        <f>IF('Faults data'!S1950=Lists!$F$11,0,1)</f>
        <v>1</v>
      </c>
      <c r="J1950" s="240" t="str">
        <f t="shared" si="244"/>
        <v>.</v>
      </c>
      <c r="K1950" s="241"/>
      <c r="L1950" s="230" t="str">
        <f t="shared" si="245"/>
        <v>.</v>
      </c>
      <c r="M1950" s="231" t="str">
        <f t="shared" si="246"/>
        <v>.</v>
      </c>
      <c r="N1950" s="231" t="str">
        <f t="shared" si="247"/>
        <v>.</v>
      </c>
      <c r="O1950" s="231" t="str">
        <f t="shared" si="248"/>
        <v>.</v>
      </c>
      <c r="P1950" s="232" t="str">
        <f t="shared" si="250"/>
        <v>.</v>
      </c>
      <c r="Q1950" s="233" t="str">
        <f t="shared" si="251"/>
        <v>.</v>
      </c>
      <c r="R1950" s="140"/>
      <c r="S1950" s="140"/>
      <c r="T1950" s="140"/>
      <c r="U1950" s="140"/>
      <c r="V1950" s="140"/>
      <c r="W1950" s="140"/>
      <c r="X1950" s="140"/>
      <c r="Y1950" s="140"/>
      <c r="Z1950" s="140"/>
      <c r="AA1950" s="140"/>
      <c r="AB1950" s="140"/>
      <c r="AC1950" s="140"/>
      <c r="AD1950" s="140"/>
      <c r="AE1950" s="140"/>
      <c r="AF1950" s="140"/>
      <c r="AG1950" s="140"/>
      <c r="AH1950" s="140"/>
      <c r="AI1950" s="140"/>
      <c r="AJ1950" s="140"/>
      <c r="AK1950" s="140"/>
      <c r="AL1950" s="140"/>
      <c r="AM1950" s="140"/>
      <c r="AN1950" s="140"/>
      <c r="AO1950" s="140"/>
      <c r="AP1950" s="140"/>
      <c r="AQ1950" s="140"/>
      <c r="AR1950" s="140"/>
      <c r="AS1950" s="140"/>
      <c r="AT1950" s="140"/>
      <c r="AU1950" s="140"/>
      <c r="AV1950" s="140"/>
      <c r="AW1950" s="140"/>
      <c r="AX1950" s="140"/>
      <c r="AY1950" s="140"/>
      <c r="AZ1950" s="140"/>
      <c r="BA1950" s="140"/>
      <c r="BB1950" s="140"/>
      <c r="BC1950" s="140"/>
      <c r="BD1950" s="140"/>
      <c r="BE1950" s="140"/>
    </row>
    <row r="1951" spans="1:57" outlineLevel="1" x14ac:dyDescent="0.2">
      <c r="A1951" s="234">
        <f>'Faults data'!A1951</f>
        <v>1934</v>
      </c>
      <c r="B1951" s="320">
        <f>'Faults data'!B1951</f>
        <v>0</v>
      </c>
      <c r="C1951" s="223">
        <f>IFERROR(MATCH('Faults data'!F1951,Lists!$C$11:$C$14,0),0)</f>
        <v>0</v>
      </c>
      <c r="D1951" s="216">
        <f>VALUE('Faults data'!I1951)</f>
        <v>0</v>
      </c>
      <c r="E1951" s="224">
        <f t="shared" si="249"/>
        <v>0</v>
      </c>
      <c r="F1951" s="224">
        <f>'Faults data'!M1951</f>
        <v>0</v>
      </c>
      <c r="G1951" s="224" t="str">
        <f>IF('Faults data'!N1951=$G$17,$G$17,".")</f>
        <v>.</v>
      </c>
      <c r="H1951" s="224" t="str">
        <f>IF(ISNUMBER('Faults data'!L1951),'Faults data'!L1951,".")</f>
        <v>.</v>
      </c>
      <c r="I1951" s="224">
        <f>IF('Faults data'!S1951=Lists!$F$11,0,1)</f>
        <v>1</v>
      </c>
      <c r="J1951" s="240" t="str">
        <f t="shared" si="244"/>
        <v>.</v>
      </c>
      <c r="K1951" s="241"/>
      <c r="L1951" s="230" t="str">
        <f t="shared" si="245"/>
        <v>.</v>
      </c>
      <c r="M1951" s="231" t="str">
        <f t="shared" si="246"/>
        <v>.</v>
      </c>
      <c r="N1951" s="231" t="str">
        <f t="shared" si="247"/>
        <v>.</v>
      </c>
      <c r="O1951" s="231" t="str">
        <f t="shared" si="248"/>
        <v>.</v>
      </c>
      <c r="P1951" s="232" t="str">
        <f t="shared" si="250"/>
        <v>.</v>
      </c>
      <c r="Q1951" s="233" t="str">
        <f t="shared" si="251"/>
        <v>.</v>
      </c>
      <c r="R1951" s="140"/>
      <c r="S1951" s="140"/>
      <c r="T1951" s="140"/>
      <c r="U1951" s="140"/>
      <c r="V1951" s="140"/>
      <c r="W1951" s="140"/>
      <c r="X1951" s="140"/>
      <c r="Y1951" s="140"/>
      <c r="Z1951" s="140"/>
      <c r="AA1951" s="140"/>
      <c r="AB1951" s="140"/>
      <c r="AC1951" s="140"/>
      <c r="AD1951" s="140"/>
      <c r="AE1951" s="140"/>
      <c r="AF1951" s="140"/>
      <c r="AG1951" s="140"/>
      <c r="AH1951" s="140"/>
      <c r="AI1951" s="140"/>
      <c r="AJ1951" s="140"/>
      <c r="AK1951" s="140"/>
      <c r="AL1951" s="140"/>
      <c r="AM1951" s="140"/>
      <c r="AN1951" s="140"/>
      <c r="AO1951" s="140"/>
      <c r="AP1951" s="140"/>
      <c r="AQ1951" s="140"/>
      <c r="AR1951" s="140"/>
      <c r="AS1951" s="140"/>
      <c r="AT1951" s="140"/>
      <c r="AU1951" s="140"/>
      <c r="AV1951" s="140"/>
      <c r="AW1951" s="140"/>
      <c r="AX1951" s="140"/>
      <c r="AY1951" s="140"/>
      <c r="AZ1951" s="140"/>
      <c r="BA1951" s="140"/>
      <c r="BB1951" s="140"/>
      <c r="BC1951" s="140"/>
      <c r="BD1951" s="140"/>
      <c r="BE1951" s="140"/>
    </row>
    <row r="1952" spans="1:57" outlineLevel="1" x14ac:dyDescent="0.2">
      <c r="A1952" s="234">
        <f>'Faults data'!A1952</f>
        <v>1935</v>
      </c>
      <c r="B1952" s="320">
        <f>'Faults data'!B1952</f>
        <v>0</v>
      </c>
      <c r="C1952" s="223">
        <f>IFERROR(MATCH('Faults data'!F1952,Lists!$C$11:$C$14,0),0)</f>
        <v>0</v>
      </c>
      <c r="D1952" s="216">
        <f>VALUE('Faults data'!I1952)</f>
        <v>0</v>
      </c>
      <c r="E1952" s="224">
        <f t="shared" si="249"/>
        <v>0</v>
      </c>
      <c r="F1952" s="224">
        <f>'Faults data'!M1952</f>
        <v>0</v>
      </c>
      <c r="G1952" s="224" t="str">
        <f>IF('Faults data'!N1952=$G$17,$G$17,".")</f>
        <v>.</v>
      </c>
      <c r="H1952" s="224" t="str">
        <f>IF(ISNUMBER('Faults data'!L1952),'Faults data'!L1952,".")</f>
        <v>.</v>
      </c>
      <c r="I1952" s="224">
        <f>IF('Faults data'!S1952=Lists!$F$11,0,1)</f>
        <v>1</v>
      </c>
      <c r="J1952" s="240" t="str">
        <f t="shared" si="244"/>
        <v>.</v>
      </c>
      <c r="K1952" s="241"/>
      <c r="L1952" s="230" t="str">
        <f t="shared" si="245"/>
        <v>.</v>
      </c>
      <c r="M1952" s="231" t="str">
        <f t="shared" si="246"/>
        <v>.</v>
      </c>
      <c r="N1952" s="231" t="str">
        <f t="shared" si="247"/>
        <v>.</v>
      </c>
      <c r="O1952" s="231" t="str">
        <f t="shared" si="248"/>
        <v>.</v>
      </c>
      <c r="P1952" s="232" t="str">
        <f t="shared" si="250"/>
        <v>.</v>
      </c>
      <c r="Q1952" s="233" t="str">
        <f t="shared" si="251"/>
        <v>.</v>
      </c>
      <c r="R1952" s="140"/>
      <c r="S1952" s="140"/>
      <c r="T1952" s="140"/>
      <c r="U1952" s="140"/>
      <c r="V1952" s="140"/>
      <c r="W1952" s="140"/>
      <c r="X1952" s="140"/>
      <c r="Y1952" s="140"/>
      <c r="Z1952" s="140"/>
      <c r="AA1952" s="140"/>
      <c r="AB1952" s="140"/>
      <c r="AC1952" s="140"/>
      <c r="AD1952" s="140"/>
      <c r="AE1952" s="140"/>
      <c r="AF1952" s="140"/>
      <c r="AG1952" s="140"/>
      <c r="AH1952" s="140"/>
      <c r="AI1952" s="140"/>
      <c r="AJ1952" s="140"/>
      <c r="AK1952" s="140"/>
      <c r="AL1952" s="140"/>
      <c r="AM1952" s="140"/>
      <c r="AN1952" s="140"/>
      <c r="AO1952" s="140"/>
      <c r="AP1952" s="140"/>
      <c r="AQ1952" s="140"/>
      <c r="AR1952" s="140"/>
      <c r="AS1952" s="140"/>
      <c r="AT1952" s="140"/>
      <c r="AU1952" s="140"/>
      <c r="AV1952" s="140"/>
      <c r="AW1952" s="140"/>
      <c r="AX1952" s="140"/>
      <c r="AY1952" s="140"/>
      <c r="AZ1952" s="140"/>
      <c r="BA1952" s="140"/>
      <c r="BB1952" s="140"/>
      <c r="BC1952" s="140"/>
      <c r="BD1952" s="140"/>
      <c r="BE1952" s="140"/>
    </row>
    <row r="1953" spans="1:57" outlineLevel="1" x14ac:dyDescent="0.2">
      <c r="A1953" s="234">
        <f>'Faults data'!A1953</f>
        <v>1936</v>
      </c>
      <c r="B1953" s="320">
        <f>'Faults data'!B1953</f>
        <v>0</v>
      </c>
      <c r="C1953" s="223">
        <f>IFERROR(MATCH('Faults data'!F1953,Lists!$C$11:$C$14,0),0)</f>
        <v>0</v>
      </c>
      <c r="D1953" s="216">
        <f>VALUE('Faults data'!I1953)</f>
        <v>0</v>
      </c>
      <c r="E1953" s="224">
        <f t="shared" si="249"/>
        <v>0</v>
      </c>
      <c r="F1953" s="224">
        <f>'Faults data'!M1953</f>
        <v>0</v>
      </c>
      <c r="G1953" s="224" t="str">
        <f>IF('Faults data'!N1953=$G$17,$G$17,".")</f>
        <v>.</v>
      </c>
      <c r="H1953" s="224" t="str">
        <f>IF(ISNUMBER('Faults data'!L1953),'Faults data'!L1953,".")</f>
        <v>.</v>
      </c>
      <c r="I1953" s="224">
        <f>IF('Faults data'!S1953=Lists!$F$11,0,1)</f>
        <v>1</v>
      </c>
      <c r="J1953" s="240" t="str">
        <f t="shared" si="244"/>
        <v>.</v>
      </c>
      <c r="K1953" s="241"/>
      <c r="L1953" s="230" t="str">
        <f t="shared" si="245"/>
        <v>.</v>
      </c>
      <c r="M1953" s="231" t="str">
        <f t="shared" si="246"/>
        <v>.</v>
      </c>
      <c r="N1953" s="231" t="str">
        <f t="shared" si="247"/>
        <v>.</v>
      </c>
      <c r="O1953" s="231" t="str">
        <f t="shared" si="248"/>
        <v>.</v>
      </c>
      <c r="P1953" s="232" t="str">
        <f t="shared" si="250"/>
        <v>.</v>
      </c>
      <c r="Q1953" s="233" t="str">
        <f t="shared" si="251"/>
        <v>.</v>
      </c>
      <c r="R1953" s="140"/>
      <c r="S1953" s="140"/>
      <c r="T1953" s="140"/>
      <c r="U1953" s="140"/>
      <c r="V1953" s="140"/>
      <c r="W1953" s="140"/>
      <c r="X1953" s="140"/>
      <c r="Y1953" s="140"/>
      <c r="Z1953" s="140"/>
      <c r="AA1953" s="140"/>
      <c r="AB1953" s="140"/>
      <c r="AC1953" s="140"/>
      <c r="AD1953" s="140"/>
      <c r="AE1953" s="140"/>
      <c r="AF1953" s="140"/>
      <c r="AG1953" s="140"/>
      <c r="AH1953" s="140"/>
      <c r="AI1953" s="140"/>
      <c r="AJ1953" s="140"/>
      <c r="AK1953" s="140"/>
      <c r="AL1953" s="140"/>
      <c r="AM1953" s="140"/>
      <c r="AN1953" s="140"/>
      <c r="AO1953" s="140"/>
      <c r="AP1953" s="140"/>
      <c r="AQ1953" s="140"/>
      <c r="AR1953" s="140"/>
      <c r="AS1953" s="140"/>
      <c r="AT1953" s="140"/>
      <c r="AU1953" s="140"/>
      <c r="AV1953" s="140"/>
      <c r="AW1953" s="140"/>
      <c r="AX1953" s="140"/>
      <c r="AY1953" s="140"/>
      <c r="AZ1953" s="140"/>
      <c r="BA1953" s="140"/>
      <c r="BB1953" s="140"/>
      <c r="BC1953" s="140"/>
      <c r="BD1953" s="140"/>
      <c r="BE1953" s="140"/>
    </row>
    <row r="1954" spans="1:57" outlineLevel="1" x14ac:dyDescent="0.2">
      <c r="A1954" s="234">
        <f>'Faults data'!A1954</f>
        <v>1937</v>
      </c>
      <c r="B1954" s="320">
        <f>'Faults data'!B1954</f>
        <v>0</v>
      </c>
      <c r="C1954" s="223">
        <f>IFERROR(MATCH('Faults data'!F1954,Lists!$C$11:$C$14,0),0)</f>
        <v>0</v>
      </c>
      <c r="D1954" s="216">
        <f>VALUE('Faults data'!I1954)</f>
        <v>0</v>
      </c>
      <c r="E1954" s="224">
        <f t="shared" si="249"/>
        <v>0</v>
      </c>
      <c r="F1954" s="224">
        <f>'Faults data'!M1954</f>
        <v>0</v>
      </c>
      <c r="G1954" s="224" t="str">
        <f>IF('Faults data'!N1954=$G$17,$G$17,".")</f>
        <v>.</v>
      </c>
      <c r="H1954" s="224" t="str">
        <f>IF(ISNUMBER('Faults data'!L1954),'Faults data'!L1954,".")</f>
        <v>.</v>
      </c>
      <c r="I1954" s="224">
        <f>IF('Faults data'!S1954=Lists!$F$11,0,1)</f>
        <v>1</v>
      </c>
      <c r="J1954" s="240" t="str">
        <f t="shared" si="244"/>
        <v>.</v>
      </c>
      <c r="K1954" s="241"/>
      <c r="L1954" s="230" t="str">
        <f t="shared" si="245"/>
        <v>.</v>
      </c>
      <c r="M1954" s="231" t="str">
        <f t="shared" si="246"/>
        <v>.</v>
      </c>
      <c r="N1954" s="231" t="str">
        <f t="shared" si="247"/>
        <v>.</v>
      </c>
      <c r="O1954" s="231" t="str">
        <f t="shared" si="248"/>
        <v>.</v>
      </c>
      <c r="P1954" s="232" t="str">
        <f t="shared" si="250"/>
        <v>.</v>
      </c>
      <c r="Q1954" s="233" t="str">
        <f t="shared" si="251"/>
        <v>.</v>
      </c>
      <c r="R1954" s="140"/>
      <c r="S1954" s="140"/>
      <c r="T1954" s="140"/>
      <c r="U1954" s="140"/>
      <c r="V1954" s="140"/>
      <c r="W1954" s="140"/>
      <c r="X1954" s="140"/>
      <c r="Y1954" s="140"/>
      <c r="Z1954" s="140"/>
      <c r="AA1954" s="140"/>
      <c r="AB1954" s="140"/>
      <c r="AC1954" s="140"/>
      <c r="AD1954" s="140"/>
      <c r="AE1954" s="140"/>
      <c r="AF1954" s="140"/>
      <c r="AG1954" s="140"/>
      <c r="AH1954" s="140"/>
      <c r="AI1954" s="140"/>
      <c r="AJ1954" s="140"/>
      <c r="AK1954" s="140"/>
      <c r="AL1954" s="140"/>
      <c r="AM1954" s="140"/>
      <c r="AN1954" s="140"/>
      <c r="AO1954" s="140"/>
      <c r="AP1954" s="140"/>
      <c r="AQ1954" s="140"/>
      <c r="AR1954" s="140"/>
      <c r="AS1954" s="140"/>
      <c r="AT1954" s="140"/>
      <c r="AU1954" s="140"/>
      <c r="AV1954" s="140"/>
      <c r="AW1954" s="140"/>
      <c r="AX1954" s="140"/>
      <c r="AY1954" s="140"/>
      <c r="AZ1954" s="140"/>
      <c r="BA1954" s="140"/>
      <c r="BB1954" s="140"/>
      <c r="BC1954" s="140"/>
      <c r="BD1954" s="140"/>
      <c r="BE1954" s="140"/>
    </row>
    <row r="1955" spans="1:57" outlineLevel="1" x14ac:dyDescent="0.2">
      <c r="A1955" s="234">
        <f>'Faults data'!A1955</f>
        <v>1938</v>
      </c>
      <c r="B1955" s="320">
        <f>'Faults data'!B1955</f>
        <v>0</v>
      </c>
      <c r="C1955" s="223">
        <f>IFERROR(MATCH('Faults data'!F1955,Lists!$C$11:$C$14,0),0)</f>
        <v>0</v>
      </c>
      <c r="D1955" s="216">
        <f>VALUE('Faults data'!I1955)</f>
        <v>0</v>
      </c>
      <c r="E1955" s="224">
        <f t="shared" si="249"/>
        <v>0</v>
      </c>
      <c r="F1955" s="224">
        <f>'Faults data'!M1955</f>
        <v>0</v>
      </c>
      <c r="G1955" s="224" t="str">
        <f>IF('Faults data'!N1955=$G$17,$G$17,".")</f>
        <v>.</v>
      </c>
      <c r="H1955" s="224" t="str">
        <f>IF(ISNUMBER('Faults data'!L1955),'Faults data'!L1955,".")</f>
        <v>.</v>
      </c>
      <c r="I1955" s="224">
        <f>IF('Faults data'!S1955=Lists!$F$11,0,1)</f>
        <v>1</v>
      </c>
      <c r="J1955" s="240" t="str">
        <f t="shared" si="244"/>
        <v>.</v>
      </c>
      <c r="K1955" s="241"/>
      <c r="L1955" s="230" t="str">
        <f t="shared" si="245"/>
        <v>.</v>
      </c>
      <c r="M1955" s="231" t="str">
        <f t="shared" si="246"/>
        <v>.</v>
      </c>
      <c r="N1955" s="231" t="str">
        <f t="shared" si="247"/>
        <v>.</v>
      </c>
      <c r="O1955" s="231" t="str">
        <f t="shared" si="248"/>
        <v>.</v>
      </c>
      <c r="P1955" s="232" t="str">
        <f t="shared" si="250"/>
        <v>.</v>
      </c>
      <c r="Q1955" s="233" t="str">
        <f t="shared" si="251"/>
        <v>.</v>
      </c>
      <c r="R1955" s="140"/>
      <c r="S1955" s="140"/>
      <c r="T1955" s="140"/>
      <c r="U1955" s="140"/>
      <c r="V1955" s="140"/>
      <c r="W1955" s="140"/>
      <c r="X1955" s="140"/>
      <c r="Y1955" s="140"/>
      <c r="Z1955" s="140"/>
      <c r="AA1955" s="140"/>
      <c r="AB1955" s="140"/>
      <c r="AC1955" s="140"/>
      <c r="AD1955" s="140"/>
      <c r="AE1955" s="140"/>
      <c r="AF1955" s="140"/>
      <c r="AG1955" s="140"/>
      <c r="AH1955" s="140"/>
      <c r="AI1955" s="140"/>
      <c r="AJ1955" s="140"/>
      <c r="AK1955" s="140"/>
      <c r="AL1955" s="140"/>
      <c r="AM1955" s="140"/>
      <c r="AN1955" s="140"/>
      <c r="AO1955" s="140"/>
      <c r="AP1955" s="140"/>
      <c r="AQ1955" s="140"/>
      <c r="AR1955" s="140"/>
      <c r="AS1955" s="140"/>
      <c r="AT1955" s="140"/>
      <c r="AU1955" s="140"/>
      <c r="AV1955" s="140"/>
      <c r="AW1955" s="140"/>
      <c r="AX1955" s="140"/>
      <c r="AY1955" s="140"/>
      <c r="AZ1955" s="140"/>
      <c r="BA1955" s="140"/>
      <c r="BB1955" s="140"/>
      <c r="BC1955" s="140"/>
      <c r="BD1955" s="140"/>
      <c r="BE1955" s="140"/>
    </row>
    <row r="1956" spans="1:57" outlineLevel="1" x14ac:dyDescent="0.2">
      <c r="A1956" s="234">
        <f>'Faults data'!A1956</f>
        <v>1939</v>
      </c>
      <c r="B1956" s="320">
        <f>'Faults data'!B1956</f>
        <v>0</v>
      </c>
      <c r="C1956" s="223">
        <f>IFERROR(MATCH('Faults data'!F1956,Lists!$C$11:$C$14,0),0)</f>
        <v>0</v>
      </c>
      <c r="D1956" s="216">
        <f>VALUE('Faults data'!I1956)</f>
        <v>0</v>
      </c>
      <c r="E1956" s="224">
        <f t="shared" si="249"/>
        <v>0</v>
      </c>
      <c r="F1956" s="224">
        <f>'Faults data'!M1956</f>
        <v>0</v>
      </c>
      <c r="G1956" s="224" t="str">
        <f>IF('Faults data'!N1956=$G$17,$G$17,".")</f>
        <v>.</v>
      </c>
      <c r="H1956" s="224" t="str">
        <f>IF(ISNUMBER('Faults data'!L1956),'Faults data'!L1956,".")</f>
        <v>.</v>
      </c>
      <c r="I1956" s="224">
        <f>IF('Faults data'!S1956=Lists!$F$11,0,1)</f>
        <v>1</v>
      </c>
      <c r="J1956" s="240" t="str">
        <f t="shared" si="244"/>
        <v>.</v>
      </c>
      <c r="K1956" s="241"/>
      <c r="L1956" s="230" t="str">
        <f t="shared" si="245"/>
        <v>.</v>
      </c>
      <c r="M1956" s="231" t="str">
        <f t="shared" si="246"/>
        <v>.</v>
      </c>
      <c r="N1956" s="231" t="str">
        <f t="shared" si="247"/>
        <v>.</v>
      </c>
      <c r="O1956" s="231" t="str">
        <f t="shared" si="248"/>
        <v>.</v>
      </c>
      <c r="P1956" s="232" t="str">
        <f t="shared" si="250"/>
        <v>.</v>
      </c>
      <c r="Q1956" s="233" t="str">
        <f t="shared" si="251"/>
        <v>.</v>
      </c>
      <c r="R1956" s="140"/>
      <c r="S1956" s="140"/>
      <c r="T1956" s="140"/>
      <c r="U1956" s="140"/>
      <c r="V1956" s="140"/>
      <c r="W1956" s="140"/>
      <c r="X1956" s="140"/>
      <c r="Y1956" s="140"/>
      <c r="Z1956" s="140"/>
      <c r="AA1956" s="140"/>
      <c r="AB1956" s="140"/>
      <c r="AC1956" s="140"/>
      <c r="AD1956" s="140"/>
      <c r="AE1956" s="140"/>
      <c r="AF1956" s="140"/>
      <c r="AG1956" s="140"/>
      <c r="AH1956" s="140"/>
      <c r="AI1956" s="140"/>
      <c r="AJ1956" s="140"/>
      <c r="AK1956" s="140"/>
      <c r="AL1956" s="140"/>
      <c r="AM1956" s="140"/>
      <c r="AN1956" s="140"/>
      <c r="AO1956" s="140"/>
      <c r="AP1956" s="140"/>
      <c r="AQ1956" s="140"/>
      <c r="AR1956" s="140"/>
      <c r="AS1956" s="140"/>
      <c r="AT1956" s="140"/>
      <c r="AU1956" s="140"/>
      <c r="AV1956" s="140"/>
      <c r="AW1956" s="140"/>
      <c r="AX1956" s="140"/>
      <c r="AY1956" s="140"/>
      <c r="AZ1956" s="140"/>
      <c r="BA1956" s="140"/>
      <c r="BB1956" s="140"/>
      <c r="BC1956" s="140"/>
      <c r="BD1956" s="140"/>
      <c r="BE1956" s="140"/>
    </row>
    <row r="1957" spans="1:57" outlineLevel="1" x14ac:dyDescent="0.2">
      <c r="A1957" s="234">
        <f>'Faults data'!A1957</f>
        <v>1940</v>
      </c>
      <c r="B1957" s="320">
        <f>'Faults data'!B1957</f>
        <v>0</v>
      </c>
      <c r="C1957" s="223">
        <f>IFERROR(MATCH('Faults data'!F1957,Lists!$C$11:$C$14,0),0)</f>
        <v>0</v>
      </c>
      <c r="D1957" s="216">
        <f>VALUE('Faults data'!I1957)</f>
        <v>0</v>
      </c>
      <c r="E1957" s="224">
        <f t="shared" si="249"/>
        <v>0</v>
      </c>
      <c r="F1957" s="224">
        <f>'Faults data'!M1957</f>
        <v>0</v>
      </c>
      <c r="G1957" s="224" t="str">
        <f>IF('Faults data'!N1957=$G$17,$G$17,".")</f>
        <v>.</v>
      </c>
      <c r="H1957" s="224" t="str">
        <f>IF(ISNUMBER('Faults data'!L1957),'Faults data'!L1957,".")</f>
        <v>.</v>
      </c>
      <c r="I1957" s="224">
        <f>IF('Faults data'!S1957=Lists!$F$11,0,1)</f>
        <v>1</v>
      </c>
      <c r="J1957" s="240" t="str">
        <f t="shared" si="244"/>
        <v>.</v>
      </c>
      <c r="K1957" s="241"/>
      <c r="L1957" s="230" t="str">
        <f t="shared" si="245"/>
        <v>.</v>
      </c>
      <c r="M1957" s="231" t="str">
        <f t="shared" si="246"/>
        <v>.</v>
      </c>
      <c r="N1957" s="231" t="str">
        <f t="shared" si="247"/>
        <v>.</v>
      </c>
      <c r="O1957" s="231" t="str">
        <f t="shared" si="248"/>
        <v>.</v>
      </c>
      <c r="P1957" s="232" t="str">
        <f t="shared" si="250"/>
        <v>.</v>
      </c>
      <c r="Q1957" s="233" t="str">
        <f t="shared" si="251"/>
        <v>.</v>
      </c>
      <c r="R1957" s="140"/>
      <c r="S1957" s="140"/>
      <c r="T1957" s="140"/>
      <c r="U1957" s="140"/>
      <c r="V1957" s="140"/>
      <c r="W1957" s="140"/>
      <c r="X1957" s="140"/>
      <c r="Y1957" s="140"/>
      <c r="Z1957" s="140"/>
      <c r="AA1957" s="140"/>
      <c r="AB1957" s="140"/>
      <c r="AC1957" s="140"/>
      <c r="AD1957" s="140"/>
      <c r="AE1957" s="140"/>
      <c r="AF1957" s="140"/>
      <c r="AG1957" s="140"/>
      <c r="AH1957" s="140"/>
      <c r="AI1957" s="140"/>
      <c r="AJ1957" s="140"/>
      <c r="AK1957" s="140"/>
      <c r="AL1957" s="140"/>
      <c r="AM1957" s="140"/>
      <c r="AN1957" s="140"/>
      <c r="AO1957" s="140"/>
      <c r="AP1957" s="140"/>
      <c r="AQ1957" s="140"/>
      <c r="AR1957" s="140"/>
      <c r="AS1957" s="140"/>
      <c r="AT1957" s="140"/>
      <c r="AU1957" s="140"/>
      <c r="AV1957" s="140"/>
      <c r="AW1957" s="140"/>
      <c r="AX1957" s="140"/>
      <c r="AY1957" s="140"/>
      <c r="AZ1957" s="140"/>
      <c r="BA1957" s="140"/>
      <c r="BB1957" s="140"/>
      <c r="BC1957" s="140"/>
      <c r="BD1957" s="140"/>
      <c r="BE1957" s="140"/>
    </row>
    <row r="1958" spans="1:57" outlineLevel="1" x14ac:dyDescent="0.2">
      <c r="A1958" s="234">
        <f>'Faults data'!A1958</f>
        <v>1941</v>
      </c>
      <c r="B1958" s="320">
        <f>'Faults data'!B1958</f>
        <v>0</v>
      </c>
      <c r="C1958" s="223">
        <f>IFERROR(MATCH('Faults data'!F1958,Lists!$C$11:$C$14,0),0)</f>
        <v>0</v>
      </c>
      <c r="D1958" s="216">
        <f>VALUE('Faults data'!I1958)</f>
        <v>0</v>
      </c>
      <c r="E1958" s="224">
        <f t="shared" si="249"/>
        <v>0</v>
      </c>
      <c r="F1958" s="224">
        <f>'Faults data'!M1958</f>
        <v>0</v>
      </c>
      <c r="G1958" s="224" t="str">
        <f>IF('Faults data'!N1958=$G$17,$G$17,".")</f>
        <v>.</v>
      </c>
      <c r="H1958" s="224" t="str">
        <f>IF(ISNUMBER('Faults data'!L1958),'Faults data'!L1958,".")</f>
        <v>.</v>
      </c>
      <c r="I1958" s="224">
        <f>IF('Faults data'!S1958=Lists!$F$11,0,1)</f>
        <v>1</v>
      </c>
      <c r="J1958" s="240" t="str">
        <f t="shared" si="244"/>
        <v>.</v>
      </c>
      <c r="K1958" s="241"/>
      <c r="L1958" s="230" t="str">
        <f t="shared" si="245"/>
        <v>.</v>
      </c>
      <c r="M1958" s="231" t="str">
        <f t="shared" si="246"/>
        <v>.</v>
      </c>
      <c r="N1958" s="231" t="str">
        <f t="shared" si="247"/>
        <v>.</v>
      </c>
      <c r="O1958" s="231" t="str">
        <f t="shared" si="248"/>
        <v>.</v>
      </c>
      <c r="P1958" s="232" t="str">
        <f t="shared" si="250"/>
        <v>.</v>
      </c>
      <c r="Q1958" s="233" t="str">
        <f t="shared" si="251"/>
        <v>.</v>
      </c>
      <c r="R1958" s="140"/>
      <c r="S1958" s="140"/>
      <c r="T1958" s="140"/>
      <c r="U1958" s="140"/>
      <c r="V1958" s="140"/>
      <c r="W1958" s="140"/>
      <c r="X1958" s="140"/>
      <c r="Y1958" s="140"/>
      <c r="Z1958" s="140"/>
      <c r="AA1958" s="140"/>
      <c r="AB1958" s="140"/>
      <c r="AC1958" s="140"/>
      <c r="AD1958" s="140"/>
      <c r="AE1958" s="140"/>
      <c r="AF1958" s="140"/>
      <c r="AG1958" s="140"/>
      <c r="AH1958" s="140"/>
      <c r="AI1958" s="140"/>
      <c r="AJ1958" s="140"/>
      <c r="AK1958" s="140"/>
      <c r="AL1958" s="140"/>
      <c r="AM1958" s="140"/>
      <c r="AN1958" s="140"/>
      <c r="AO1958" s="140"/>
      <c r="AP1958" s="140"/>
      <c r="AQ1958" s="140"/>
      <c r="AR1958" s="140"/>
      <c r="AS1958" s="140"/>
      <c r="AT1958" s="140"/>
      <c r="AU1958" s="140"/>
      <c r="AV1958" s="140"/>
      <c r="AW1958" s="140"/>
      <c r="AX1958" s="140"/>
      <c r="AY1958" s="140"/>
      <c r="AZ1958" s="140"/>
      <c r="BA1958" s="140"/>
      <c r="BB1958" s="140"/>
      <c r="BC1958" s="140"/>
      <c r="BD1958" s="140"/>
      <c r="BE1958" s="140"/>
    </row>
    <row r="1959" spans="1:57" outlineLevel="1" x14ac:dyDescent="0.2">
      <c r="A1959" s="234">
        <f>'Faults data'!A1959</f>
        <v>1942</v>
      </c>
      <c r="B1959" s="320">
        <f>'Faults data'!B1959</f>
        <v>0</v>
      </c>
      <c r="C1959" s="223">
        <f>IFERROR(MATCH('Faults data'!F1959,Lists!$C$11:$C$14,0),0)</f>
        <v>0</v>
      </c>
      <c r="D1959" s="216">
        <f>VALUE('Faults data'!I1959)</f>
        <v>0</v>
      </c>
      <c r="E1959" s="224">
        <f t="shared" si="249"/>
        <v>0</v>
      </c>
      <c r="F1959" s="224">
        <f>'Faults data'!M1959</f>
        <v>0</v>
      </c>
      <c r="G1959" s="224" t="str">
        <f>IF('Faults data'!N1959=$G$17,$G$17,".")</f>
        <v>.</v>
      </c>
      <c r="H1959" s="224" t="str">
        <f>IF(ISNUMBER('Faults data'!L1959),'Faults data'!L1959,".")</f>
        <v>.</v>
      </c>
      <c r="I1959" s="224">
        <f>IF('Faults data'!S1959=Lists!$F$11,0,1)</f>
        <v>1</v>
      </c>
      <c r="J1959" s="240" t="str">
        <f t="shared" si="244"/>
        <v>.</v>
      </c>
      <c r="K1959" s="241"/>
      <c r="L1959" s="230" t="str">
        <f t="shared" si="245"/>
        <v>.</v>
      </c>
      <c r="M1959" s="231" t="str">
        <f t="shared" si="246"/>
        <v>.</v>
      </c>
      <c r="N1959" s="231" t="str">
        <f t="shared" si="247"/>
        <v>.</v>
      </c>
      <c r="O1959" s="231" t="str">
        <f t="shared" si="248"/>
        <v>.</v>
      </c>
      <c r="P1959" s="232" t="str">
        <f t="shared" si="250"/>
        <v>.</v>
      </c>
      <c r="Q1959" s="233" t="str">
        <f t="shared" si="251"/>
        <v>.</v>
      </c>
      <c r="R1959" s="140"/>
      <c r="S1959" s="140"/>
      <c r="T1959" s="140"/>
      <c r="U1959" s="140"/>
      <c r="V1959" s="140"/>
      <c r="W1959" s="140"/>
      <c r="X1959" s="140"/>
      <c r="Y1959" s="140"/>
      <c r="Z1959" s="140"/>
      <c r="AA1959" s="140"/>
      <c r="AB1959" s="140"/>
      <c r="AC1959" s="140"/>
      <c r="AD1959" s="140"/>
      <c r="AE1959" s="140"/>
      <c r="AF1959" s="140"/>
      <c r="AG1959" s="140"/>
      <c r="AH1959" s="140"/>
      <c r="AI1959" s="140"/>
      <c r="AJ1959" s="140"/>
      <c r="AK1959" s="140"/>
      <c r="AL1959" s="140"/>
      <c r="AM1959" s="140"/>
      <c r="AN1959" s="140"/>
      <c r="AO1959" s="140"/>
      <c r="AP1959" s="140"/>
      <c r="AQ1959" s="140"/>
      <c r="AR1959" s="140"/>
      <c r="AS1959" s="140"/>
      <c r="AT1959" s="140"/>
      <c r="AU1959" s="140"/>
      <c r="AV1959" s="140"/>
      <c r="AW1959" s="140"/>
      <c r="AX1959" s="140"/>
      <c r="AY1959" s="140"/>
      <c r="AZ1959" s="140"/>
      <c r="BA1959" s="140"/>
      <c r="BB1959" s="140"/>
      <c r="BC1959" s="140"/>
      <c r="BD1959" s="140"/>
      <c r="BE1959" s="140"/>
    </row>
    <row r="1960" spans="1:57" outlineLevel="1" x14ac:dyDescent="0.2">
      <c r="A1960" s="234">
        <f>'Faults data'!A1960</f>
        <v>1943</v>
      </c>
      <c r="B1960" s="320">
        <f>'Faults data'!B1960</f>
        <v>0</v>
      </c>
      <c r="C1960" s="223">
        <f>IFERROR(MATCH('Faults data'!F1960,Lists!$C$11:$C$14,0),0)</f>
        <v>0</v>
      </c>
      <c r="D1960" s="216">
        <f>VALUE('Faults data'!I1960)</f>
        <v>0</v>
      </c>
      <c r="E1960" s="224">
        <f t="shared" si="249"/>
        <v>0</v>
      </c>
      <c r="F1960" s="224">
        <f>'Faults data'!M1960</f>
        <v>0</v>
      </c>
      <c r="G1960" s="224" t="str">
        <f>IF('Faults data'!N1960=$G$17,$G$17,".")</f>
        <v>.</v>
      </c>
      <c r="H1960" s="224" t="str">
        <f>IF(ISNUMBER('Faults data'!L1960),'Faults data'!L1960,".")</f>
        <v>.</v>
      </c>
      <c r="I1960" s="224">
        <f>IF('Faults data'!S1960=Lists!$F$11,0,1)</f>
        <v>1</v>
      </c>
      <c r="J1960" s="240" t="str">
        <f t="shared" si="244"/>
        <v>.</v>
      </c>
      <c r="K1960" s="241"/>
      <c r="L1960" s="230" t="str">
        <f t="shared" si="245"/>
        <v>.</v>
      </c>
      <c r="M1960" s="231" t="str">
        <f t="shared" si="246"/>
        <v>.</v>
      </c>
      <c r="N1960" s="231" t="str">
        <f t="shared" si="247"/>
        <v>.</v>
      </c>
      <c r="O1960" s="231" t="str">
        <f t="shared" si="248"/>
        <v>.</v>
      </c>
      <c r="P1960" s="232" t="str">
        <f t="shared" si="250"/>
        <v>.</v>
      </c>
      <c r="Q1960" s="233" t="str">
        <f t="shared" si="251"/>
        <v>.</v>
      </c>
      <c r="R1960" s="140"/>
      <c r="S1960" s="140"/>
      <c r="T1960" s="140"/>
      <c r="U1960" s="140"/>
      <c r="V1960" s="140"/>
      <c r="W1960" s="140"/>
      <c r="X1960" s="140"/>
      <c r="Y1960" s="140"/>
      <c r="Z1960" s="140"/>
      <c r="AA1960" s="140"/>
      <c r="AB1960" s="140"/>
      <c r="AC1960" s="140"/>
      <c r="AD1960" s="140"/>
      <c r="AE1960" s="140"/>
      <c r="AF1960" s="140"/>
      <c r="AG1960" s="140"/>
      <c r="AH1960" s="140"/>
      <c r="AI1960" s="140"/>
      <c r="AJ1960" s="140"/>
      <c r="AK1960" s="140"/>
      <c r="AL1960" s="140"/>
      <c r="AM1960" s="140"/>
      <c r="AN1960" s="140"/>
      <c r="AO1960" s="140"/>
      <c r="AP1960" s="140"/>
      <c r="AQ1960" s="140"/>
      <c r="AR1960" s="140"/>
      <c r="AS1960" s="140"/>
      <c r="AT1960" s="140"/>
      <c r="AU1960" s="140"/>
      <c r="AV1960" s="140"/>
      <c r="AW1960" s="140"/>
      <c r="AX1960" s="140"/>
      <c r="AY1960" s="140"/>
      <c r="AZ1960" s="140"/>
      <c r="BA1960" s="140"/>
      <c r="BB1960" s="140"/>
      <c r="BC1960" s="140"/>
      <c r="BD1960" s="140"/>
      <c r="BE1960" s="140"/>
    </row>
    <row r="1961" spans="1:57" outlineLevel="1" x14ac:dyDescent="0.2">
      <c r="A1961" s="234">
        <f>'Faults data'!A1961</f>
        <v>1944</v>
      </c>
      <c r="B1961" s="320">
        <f>'Faults data'!B1961</f>
        <v>0</v>
      </c>
      <c r="C1961" s="223">
        <f>IFERROR(MATCH('Faults data'!F1961,Lists!$C$11:$C$14,0),0)</f>
        <v>0</v>
      </c>
      <c r="D1961" s="216">
        <f>VALUE('Faults data'!I1961)</f>
        <v>0</v>
      </c>
      <c r="E1961" s="224">
        <f t="shared" si="249"/>
        <v>0</v>
      </c>
      <c r="F1961" s="224">
        <f>'Faults data'!M1961</f>
        <v>0</v>
      </c>
      <c r="G1961" s="224" t="str">
        <f>IF('Faults data'!N1961=$G$17,$G$17,".")</f>
        <v>.</v>
      </c>
      <c r="H1961" s="224" t="str">
        <f>IF(ISNUMBER('Faults data'!L1961),'Faults data'!L1961,".")</f>
        <v>.</v>
      </c>
      <c r="I1961" s="224">
        <f>IF('Faults data'!S1961=Lists!$F$11,0,1)</f>
        <v>1</v>
      </c>
      <c r="J1961" s="240" t="str">
        <f t="shared" si="244"/>
        <v>.</v>
      </c>
      <c r="K1961" s="241"/>
      <c r="L1961" s="230" t="str">
        <f t="shared" si="245"/>
        <v>.</v>
      </c>
      <c r="M1961" s="231" t="str">
        <f t="shared" si="246"/>
        <v>.</v>
      </c>
      <c r="N1961" s="231" t="str">
        <f t="shared" si="247"/>
        <v>.</v>
      </c>
      <c r="O1961" s="231" t="str">
        <f t="shared" si="248"/>
        <v>.</v>
      </c>
      <c r="P1961" s="232" t="str">
        <f t="shared" si="250"/>
        <v>.</v>
      </c>
      <c r="Q1961" s="233" t="str">
        <f t="shared" si="251"/>
        <v>.</v>
      </c>
      <c r="R1961" s="140"/>
      <c r="S1961" s="140"/>
      <c r="T1961" s="140"/>
      <c r="U1961" s="140"/>
      <c r="V1961" s="140"/>
      <c r="W1961" s="140"/>
      <c r="X1961" s="140"/>
      <c r="Y1961" s="140"/>
      <c r="Z1961" s="140"/>
      <c r="AA1961" s="140"/>
      <c r="AB1961" s="140"/>
      <c r="AC1961" s="140"/>
      <c r="AD1961" s="140"/>
      <c r="AE1961" s="140"/>
      <c r="AF1961" s="140"/>
      <c r="AG1961" s="140"/>
      <c r="AH1961" s="140"/>
      <c r="AI1961" s="140"/>
      <c r="AJ1961" s="140"/>
      <c r="AK1961" s="140"/>
      <c r="AL1961" s="140"/>
      <c r="AM1961" s="140"/>
      <c r="AN1961" s="140"/>
      <c r="AO1961" s="140"/>
      <c r="AP1961" s="140"/>
      <c r="AQ1961" s="140"/>
      <c r="AR1961" s="140"/>
      <c r="AS1961" s="140"/>
      <c r="AT1961" s="140"/>
      <c r="AU1961" s="140"/>
      <c r="AV1961" s="140"/>
      <c r="AW1961" s="140"/>
      <c r="AX1961" s="140"/>
      <c r="AY1961" s="140"/>
      <c r="AZ1961" s="140"/>
      <c r="BA1961" s="140"/>
      <c r="BB1961" s="140"/>
      <c r="BC1961" s="140"/>
      <c r="BD1961" s="140"/>
      <c r="BE1961" s="140"/>
    </row>
    <row r="1962" spans="1:57" outlineLevel="1" x14ac:dyDescent="0.2">
      <c r="A1962" s="234">
        <f>'Faults data'!A1962</f>
        <v>1945</v>
      </c>
      <c r="B1962" s="320">
        <f>'Faults data'!B1962</f>
        <v>0</v>
      </c>
      <c r="C1962" s="223">
        <f>IFERROR(MATCH('Faults data'!F1962,Lists!$C$11:$C$14,0),0)</f>
        <v>0</v>
      </c>
      <c r="D1962" s="216">
        <f>VALUE('Faults data'!I1962)</f>
        <v>0</v>
      </c>
      <c r="E1962" s="224">
        <f t="shared" si="249"/>
        <v>0</v>
      </c>
      <c r="F1962" s="224">
        <f>'Faults data'!M1962</f>
        <v>0</v>
      </c>
      <c r="G1962" s="224" t="str">
        <f>IF('Faults data'!N1962=$G$17,$G$17,".")</f>
        <v>.</v>
      </c>
      <c r="H1962" s="224" t="str">
        <f>IF(ISNUMBER('Faults data'!L1962),'Faults data'!L1962,".")</f>
        <v>.</v>
      </c>
      <c r="I1962" s="224">
        <f>IF('Faults data'!S1962=Lists!$F$11,0,1)</f>
        <v>1</v>
      </c>
      <c r="J1962" s="240" t="str">
        <f t="shared" si="244"/>
        <v>.</v>
      </c>
      <c r="K1962" s="241"/>
      <c r="L1962" s="230" t="str">
        <f t="shared" si="245"/>
        <v>.</v>
      </c>
      <c r="M1962" s="231" t="str">
        <f t="shared" si="246"/>
        <v>.</v>
      </c>
      <c r="N1962" s="231" t="str">
        <f t="shared" si="247"/>
        <v>.</v>
      </c>
      <c r="O1962" s="231" t="str">
        <f t="shared" si="248"/>
        <v>.</v>
      </c>
      <c r="P1962" s="232" t="str">
        <f t="shared" si="250"/>
        <v>.</v>
      </c>
      <c r="Q1962" s="233" t="str">
        <f t="shared" si="251"/>
        <v>.</v>
      </c>
      <c r="R1962" s="140"/>
      <c r="S1962" s="140"/>
      <c r="T1962" s="140"/>
      <c r="U1962" s="140"/>
      <c r="V1962" s="140"/>
      <c r="W1962" s="140"/>
      <c r="X1962" s="140"/>
      <c r="Y1962" s="140"/>
      <c r="Z1962" s="140"/>
      <c r="AA1962" s="140"/>
      <c r="AB1962" s="140"/>
      <c r="AC1962" s="140"/>
      <c r="AD1962" s="140"/>
      <c r="AE1962" s="140"/>
      <c r="AF1962" s="140"/>
      <c r="AG1962" s="140"/>
      <c r="AH1962" s="140"/>
      <c r="AI1962" s="140"/>
      <c r="AJ1962" s="140"/>
      <c r="AK1962" s="140"/>
      <c r="AL1962" s="140"/>
      <c r="AM1962" s="140"/>
      <c r="AN1962" s="140"/>
      <c r="AO1962" s="140"/>
      <c r="AP1962" s="140"/>
      <c r="AQ1962" s="140"/>
      <c r="AR1962" s="140"/>
      <c r="AS1962" s="140"/>
      <c r="AT1962" s="140"/>
      <c r="AU1962" s="140"/>
      <c r="AV1962" s="140"/>
      <c r="AW1962" s="140"/>
      <c r="AX1962" s="140"/>
      <c r="AY1962" s="140"/>
      <c r="AZ1962" s="140"/>
      <c r="BA1962" s="140"/>
      <c r="BB1962" s="140"/>
      <c r="BC1962" s="140"/>
      <c r="BD1962" s="140"/>
      <c r="BE1962" s="140"/>
    </row>
    <row r="1963" spans="1:57" outlineLevel="1" x14ac:dyDescent="0.2">
      <c r="A1963" s="234">
        <f>'Faults data'!A1963</f>
        <v>1946</v>
      </c>
      <c r="B1963" s="320">
        <f>'Faults data'!B1963</f>
        <v>0</v>
      </c>
      <c r="C1963" s="223">
        <f>IFERROR(MATCH('Faults data'!F1963,Lists!$C$11:$C$14,0),0)</f>
        <v>0</v>
      </c>
      <c r="D1963" s="216">
        <f>VALUE('Faults data'!I1963)</f>
        <v>0</v>
      </c>
      <c r="E1963" s="224">
        <f t="shared" si="249"/>
        <v>0</v>
      </c>
      <c r="F1963" s="224">
        <f>'Faults data'!M1963</f>
        <v>0</v>
      </c>
      <c r="G1963" s="224" t="str">
        <f>IF('Faults data'!N1963=$G$17,$G$17,".")</f>
        <v>.</v>
      </c>
      <c r="H1963" s="224" t="str">
        <f>IF(ISNUMBER('Faults data'!L1963),'Faults data'!L1963,".")</f>
        <v>.</v>
      </c>
      <c r="I1963" s="224">
        <f>IF('Faults data'!S1963=Lists!$F$11,0,1)</f>
        <v>1</v>
      </c>
      <c r="J1963" s="240" t="str">
        <f t="shared" si="244"/>
        <v>.</v>
      </c>
      <c r="K1963" s="241"/>
      <c r="L1963" s="230" t="str">
        <f t="shared" si="245"/>
        <v>.</v>
      </c>
      <c r="M1963" s="231" t="str">
        <f t="shared" si="246"/>
        <v>.</v>
      </c>
      <c r="N1963" s="231" t="str">
        <f t="shared" si="247"/>
        <v>.</v>
      </c>
      <c r="O1963" s="231" t="str">
        <f t="shared" si="248"/>
        <v>.</v>
      </c>
      <c r="P1963" s="232" t="str">
        <f t="shared" si="250"/>
        <v>.</v>
      </c>
      <c r="Q1963" s="233" t="str">
        <f t="shared" si="251"/>
        <v>.</v>
      </c>
      <c r="R1963" s="140"/>
      <c r="S1963" s="140"/>
      <c r="T1963" s="140"/>
      <c r="U1963" s="140"/>
      <c r="V1963" s="140"/>
      <c r="W1963" s="140"/>
      <c r="X1963" s="140"/>
      <c r="Y1963" s="140"/>
      <c r="Z1963" s="140"/>
      <c r="AA1963" s="140"/>
      <c r="AB1963" s="140"/>
      <c r="AC1963" s="140"/>
      <c r="AD1963" s="140"/>
      <c r="AE1963" s="140"/>
      <c r="AF1963" s="140"/>
      <c r="AG1963" s="140"/>
      <c r="AH1963" s="140"/>
      <c r="AI1963" s="140"/>
      <c r="AJ1963" s="140"/>
      <c r="AK1963" s="140"/>
      <c r="AL1963" s="140"/>
      <c r="AM1963" s="140"/>
      <c r="AN1963" s="140"/>
      <c r="AO1963" s="140"/>
      <c r="AP1963" s="140"/>
      <c r="AQ1963" s="140"/>
      <c r="AR1963" s="140"/>
      <c r="AS1963" s="140"/>
      <c r="AT1963" s="140"/>
      <c r="AU1963" s="140"/>
      <c r="AV1963" s="140"/>
      <c r="AW1963" s="140"/>
      <c r="AX1963" s="140"/>
      <c r="AY1963" s="140"/>
      <c r="AZ1963" s="140"/>
      <c r="BA1963" s="140"/>
      <c r="BB1963" s="140"/>
      <c r="BC1963" s="140"/>
      <c r="BD1963" s="140"/>
      <c r="BE1963" s="140"/>
    </row>
    <row r="1964" spans="1:57" outlineLevel="1" x14ac:dyDescent="0.2">
      <c r="A1964" s="234">
        <f>'Faults data'!A1964</f>
        <v>1947</v>
      </c>
      <c r="B1964" s="320">
        <f>'Faults data'!B1964</f>
        <v>0</v>
      </c>
      <c r="C1964" s="223">
        <f>IFERROR(MATCH('Faults data'!F1964,Lists!$C$11:$C$14,0),0)</f>
        <v>0</v>
      </c>
      <c r="D1964" s="216">
        <f>VALUE('Faults data'!I1964)</f>
        <v>0</v>
      </c>
      <c r="E1964" s="224">
        <f t="shared" si="249"/>
        <v>0</v>
      </c>
      <c r="F1964" s="224">
        <f>'Faults data'!M1964</f>
        <v>0</v>
      </c>
      <c r="G1964" s="224" t="str">
        <f>IF('Faults data'!N1964=$G$17,$G$17,".")</f>
        <v>.</v>
      </c>
      <c r="H1964" s="224" t="str">
        <f>IF(ISNUMBER('Faults data'!L1964),'Faults data'!L1964,".")</f>
        <v>.</v>
      </c>
      <c r="I1964" s="224">
        <f>IF('Faults data'!S1964=Lists!$F$11,0,1)</f>
        <v>1</v>
      </c>
      <c r="J1964" s="240" t="str">
        <f t="shared" si="244"/>
        <v>.</v>
      </c>
      <c r="K1964" s="241"/>
      <c r="L1964" s="230" t="str">
        <f t="shared" si="245"/>
        <v>.</v>
      </c>
      <c r="M1964" s="231" t="str">
        <f t="shared" si="246"/>
        <v>.</v>
      </c>
      <c r="N1964" s="231" t="str">
        <f t="shared" si="247"/>
        <v>.</v>
      </c>
      <c r="O1964" s="231" t="str">
        <f t="shared" si="248"/>
        <v>.</v>
      </c>
      <c r="P1964" s="232" t="str">
        <f t="shared" si="250"/>
        <v>.</v>
      </c>
      <c r="Q1964" s="233" t="str">
        <f t="shared" si="251"/>
        <v>.</v>
      </c>
      <c r="R1964" s="140"/>
      <c r="S1964" s="140"/>
      <c r="T1964" s="140"/>
      <c r="U1964" s="140"/>
      <c r="V1964" s="140"/>
      <c r="W1964" s="140"/>
      <c r="X1964" s="140"/>
      <c r="Y1964" s="140"/>
      <c r="Z1964" s="140"/>
      <c r="AA1964" s="140"/>
      <c r="AB1964" s="140"/>
      <c r="AC1964" s="140"/>
      <c r="AD1964" s="140"/>
      <c r="AE1964" s="140"/>
      <c r="AF1964" s="140"/>
      <c r="AG1964" s="140"/>
      <c r="AH1964" s="140"/>
      <c r="AI1964" s="140"/>
      <c r="AJ1964" s="140"/>
      <c r="AK1964" s="140"/>
      <c r="AL1964" s="140"/>
      <c r="AM1964" s="140"/>
      <c r="AN1964" s="140"/>
      <c r="AO1964" s="140"/>
      <c r="AP1964" s="140"/>
      <c r="AQ1964" s="140"/>
      <c r="AR1964" s="140"/>
      <c r="AS1964" s="140"/>
      <c r="AT1964" s="140"/>
      <c r="AU1964" s="140"/>
      <c r="AV1964" s="140"/>
      <c r="AW1964" s="140"/>
      <c r="AX1964" s="140"/>
      <c r="AY1964" s="140"/>
      <c r="AZ1964" s="140"/>
      <c r="BA1964" s="140"/>
      <c r="BB1964" s="140"/>
      <c r="BC1964" s="140"/>
      <c r="BD1964" s="140"/>
      <c r="BE1964" s="140"/>
    </row>
    <row r="1965" spans="1:57" outlineLevel="1" x14ac:dyDescent="0.2">
      <c r="A1965" s="234">
        <f>'Faults data'!A1965</f>
        <v>1948</v>
      </c>
      <c r="B1965" s="320">
        <f>'Faults data'!B1965</f>
        <v>0</v>
      </c>
      <c r="C1965" s="223">
        <f>IFERROR(MATCH('Faults data'!F1965,Lists!$C$11:$C$14,0),0)</f>
        <v>0</v>
      </c>
      <c r="D1965" s="216">
        <f>VALUE('Faults data'!I1965)</f>
        <v>0</v>
      </c>
      <c r="E1965" s="224">
        <f t="shared" si="249"/>
        <v>0</v>
      </c>
      <c r="F1965" s="224">
        <f>'Faults data'!M1965</f>
        <v>0</v>
      </c>
      <c r="G1965" s="224" t="str">
        <f>IF('Faults data'!N1965=$G$17,$G$17,".")</f>
        <v>.</v>
      </c>
      <c r="H1965" s="224" t="str">
        <f>IF(ISNUMBER('Faults data'!L1965),'Faults data'!L1965,".")</f>
        <v>.</v>
      </c>
      <c r="I1965" s="224">
        <f>IF('Faults data'!S1965=Lists!$F$11,0,1)</f>
        <v>1</v>
      </c>
      <c r="J1965" s="240" t="str">
        <f t="shared" si="244"/>
        <v>.</v>
      </c>
      <c r="K1965" s="241"/>
      <c r="L1965" s="230" t="str">
        <f t="shared" si="245"/>
        <v>.</v>
      </c>
      <c r="M1965" s="231" t="str">
        <f t="shared" si="246"/>
        <v>.</v>
      </c>
      <c r="N1965" s="231" t="str">
        <f t="shared" si="247"/>
        <v>.</v>
      </c>
      <c r="O1965" s="231" t="str">
        <f t="shared" si="248"/>
        <v>.</v>
      </c>
      <c r="P1965" s="232" t="str">
        <f t="shared" si="250"/>
        <v>.</v>
      </c>
      <c r="Q1965" s="233" t="str">
        <f t="shared" si="251"/>
        <v>.</v>
      </c>
      <c r="R1965" s="140"/>
      <c r="S1965" s="140"/>
      <c r="T1965" s="140"/>
      <c r="U1965" s="140"/>
      <c r="V1965" s="140"/>
      <c r="W1965" s="140"/>
      <c r="X1965" s="140"/>
      <c r="Y1965" s="140"/>
      <c r="Z1965" s="140"/>
      <c r="AA1965" s="140"/>
      <c r="AB1965" s="140"/>
      <c r="AC1965" s="140"/>
      <c r="AD1965" s="140"/>
      <c r="AE1965" s="140"/>
      <c r="AF1965" s="140"/>
      <c r="AG1965" s="140"/>
      <c r="AH1965" s="140"/>
      <c r="AI1965" s="140"/>
      <c r="AJ1965" s="140"/>
      <c r="AK1965" s="140"/>
      <c r="AL1965" s="140"/>
      <c r="AM1965" s="140"/>
      <c r="AN1965" s="140"/>
      <c r="AO1965" s="140"/>
      <c r="AP1965" s="140"/>
      <c r="AQ1965" s="140"/>
      <c r="AR1965" s="140"/>
      <c r="AS1965" s="140"/>
      <c r="AT1965" s="140"/>
      <c r="AU1965" s="140"/>
      <c r="AV1965" s="140"/>
      <c r="AW1965" s="140"/>
      <c r="AX1965" s="140"/>
      <c r="AY1965" s="140"/>
      <c r="AZ1965" s="140"/>
      <c r="BA1965" s="140"/>
      <c r="BB1965" s="140"/>
      <c r="BC1965" s="140"/>
      <c r="BD1965" s="140"/>
      <c r="BE1965" s="140"/>
    </row>
    <row r="1966" spans="1:57" outlineLevel="1" x14ac:dyDescent="0.2">
      <c r="A1966" s="234">
        <f>'Faults data'!A1966</f>
        <v>1949</v>
      </c>
      <c r="B1966" s="320">
        <f>'Faults data'!B1966</f>
        <v>0</v>
      </c>
      <c r="C1966" s="223">
        <f>IFERROR(MATCH('Faults data'!F1966,Lists!$C$11:$C$14,0),0)</f>
        <v>0</v>
      </c>
      <c r="D1966" s="216">
        <f>VALUE('Faults data'!I1966)</f>
        <v>0</v>
      </c>
      <c r="E1966" s="224">
        <f t="shared" si="249"/>
        <v>0</v>
      </c>
      <c r="F1966" s="224">
        <f>'Faults data'!M1966</f>
        <v>0</v>
      </c>
      <c r="G1966" s="224" t="str">
        <f>IF('Faults data'!N1966=$G$17,$G$17,".")</f>
        <v>.</v>
      </c>
      <c r="H1966" s="224" t="str">
        <f>IF(ISNUMBER('Faults data'!L1966),'Faults data'!L1966,".")</f>
        <v>.</v>
      </c>
      <c r="I1966" s="224">
        <f>IF('Faults data'!S1966=Lists!$F$11,0,1)</f>
        <v>1</v>
      </c>
      <c r="J1966" s="240" t="str">
        <f t="shared" si="244"/>
        <v>.</v>
      </c>
      <c r="K1966" s="241"/>
      <c r="L1966" s="230" t="str">
        <f t="shared" si="245"/>
        <v>.</v>
      </c>
      <c r="M1966" s="231" t="str">
        <f t="shared" si="246"/>
        <v>.</v>
      </c>
      <c r="N1966" s="231" t="str">
        <f t="shared" si="247"/>
        <v>.</v>
      </c>
      <c r="O1966" s="231" t="str">
        <f t="shared" si="248"/>
        <v>.</v>
      </c>
      <c r="P1966" s="232" t="str">
        <f t="shared" si="250"/>
        <v>.</v>
      </c>
      <c r="Q1966" s="233" t="str">
        <f t="shared" si="251"/>
        <v>.</v>
      </c>
      <c r="R1966" s="140"/>
      <c r="S1966" s="140"/>
      <c r="T1966" s="140"/>
      <c r="U1966" s="140"/>
      <c r="V1966" s="140"/>
      <c r="W1966" s="140"/>
      <c r="X1966" s="140"/>
      <c r="Y1966" s="140"/>
      <c r="Z1966" s="140"/>
      <c r="AA1966" s="140"/>
      <c r="AB1966" s="140"/>
      <c r="AC1966" s="140"/>
      <c r="AD1966" s="140"/>
      <c r="AE1966" s="140"/>
      <c r="AF1966" s="140"/>
      <c r="AG1966" s="140"/>
      <c r="AH1966" s="140"/>
      <c r="AI1966" s="140"/>
      <c r="AJ1966" s="140"/>
      <c r="AK1966" s="140"/>
      <c r="AL1966" s="140"/>
      <c r="AM1966" s="140"/>
      <c r="AN1966" s="140"/>
      <c r="AO1966" s="140"/>
      <c r="AP1966" s="140"/>
      <c r="AQ1966" s="140"/>
      <c r="AR1966" s="140"/>
      <c r="AS1966" s="140"/>
      <c r="AT1966" s="140"/>
      <c r="AU1966" s="140"/>
      <c r="AV1966" s="140"/>
      <c r="AW1966" s="140"/>
      <c r="AX1966" s="140"/>
      <c r="AY1966" s="140"/>
      <c r="AZ1966" s="140"/>
      <c r="BA1966" s="140"/>
      <c r="BB1966" s="140"/>
      <c r="BC1966" s="140"/>
      <c r="BD1966" s="140"/>
      <c r="BE1966" s="140"/>
    </row>
    <row r="1967" spans="1:57" outlineLevel="1" x14ac:dyDescent="0.2">
      <c r="A1967" s="234">
        <f>'Faults data'!A1967</f>
        <v>1950</v>
      </c>
      <c r="B1967" s="320">
        <f>'Faults data'!B1967</f>
        <v>0</v>
      </c>
      <c r="C1967" s="223">
        <f>IFERROR(MATCH('Faults data'!F1967,Lists!$C$11:$C$14,0),0)</f>
        <v>0</v>
      </c>
      <c r="D1967" s="216">
        <f>VALUE('Faults data'!I1967)</f>
        <v>0</v>
      </c>
      <c r="E1967" s="224">
        <f t="shared" si="249"/>
        <v>0</v>
      </c>
      <c r="F1967" s="224">
        <f>'Faults data'!M1967</f>
        <v>0</v>
      </c>
      <c r="G1967" s="224" t="str">
        <f>IF('Faults data'!N1967=$G$17,$G$17,".")</f>
        <v>.</v>
      </c>
      <c r="H1967" s="224" t="str">
        <f>IF(ISNUMBER('Faults data'!L1967),'Faults data'!L1967,".")</f>
        <v>.</v>
      </c>
      <c r="I1967" s="224">
        <f>IF('Faults data'!S1967=Lists!$F$11,0,1)</f>
        <v>1</v>
      </c>
      <c r="J1967" s="240" t="str">
        <f t="shared" si="244"/>
        <v>.</v>
      </c>
      <c r="K1967" s="241"/>
      <c r="L1967" s="230" t="str">
        <f t="shared" si="245"/>
        <v>.</v>
      </c>
      <c r="M1967" s="231" t="str">
        <f t="shared" si="246"/>
        <v>.</v>
      </c>
      <c r="N1967" s="231" t="str">
        <f t="shared" si="247"/>
        <v>.</v>
      </c>
      <c r="O1967" s="231" t="str">
        <f t="shared" si="248"/>
        <v>.</v>
      </c>
      <c r="P1967" s="232" t="str">
        <f t="shared" si="250"/>
        <v>.</v>
      </c>
      <c r="Q1967" s="233" t="str">
        <f t="shared" si="251"/>
        <v>.</v>
      </c>
      <c r="R1967" s="140"/>
      <c r="S1967" s="140"/>
      <c r="T1967" s="140"/>
      <c r="U1967" s="140"/>
      <c r="V1967" s="140"/>
      <c r="W1967" s="140"/>
      <c r="X1967" s="140"/>
      <c r="Y1967" s="140"/>
      <c r="Z1967" s="140"/>
      <c r="AA1967" s="140"/>
      <c r="AB1967" s="140"/>
      <c r="AC1967" s="140"/>
      <c r="AD1967" s="140"/>
      <c r="AE1967" s="140"/>
      <c r="AF1967" s="140"/>
      <c r="AG1967" s="140"/>
      <c r="AH1967" s="140"/>
      <c r="AI1967" s="140"/>
      <c r="AJ1967" s="140"/>
      <c r="AK1967" s="140"/>
      <c r="AL1967" s="140"/>
      <c r="AM1967" s="140"/>
      <c r="AN1967" s="140"/>
      <c r="AO1967" s="140"/>
      <c r="AP1967" s="140"/>
      <c r="AQ1967" s="140"/>
      <c r="AR1967" s="140"/>
      <c r="AS1967" s="140"/>
      <c r="AT1967" s="140"/>
      <c r="AU1967" s="140"/>
      <c r="AV1967" s="140"/>
      <c r="AW1967" s="140"/>
      <c r="AX1967" s="140"/>
      <c r="AY1967" s="140"/>
      <c r="AZ1967" s="140"/>
      <c r="BA1967" s="140"/>
      <c r="BB1967" s="140"/>
      <c r="BC1967" s="140"/>
      <c r="BD1967" s="140"/>
      <c r="BE1967" s="140"/>
    </row>
    <row r="1968" spans="1:57" outlineLevel="1" x14ac:dyDescent="0.2">
      <c r="A1968" s="234">
        <f>'Faults data'!A1968</f>
        <v>1951</v>
      </c>
      <c r="B1968" s="320">
        <f>'Faults data'!B1968</f>
        <v>0</v>
      </c>
      <c r="C1968" s="223">
        <f>IFERROR(MATCH('Faults data'!F1968,Lists!$C$11:$C$14,0),0)</f>
        <v>0</v>
      </c>
      <c r="D1968" s="216">
        <f>VALUE('Faults data'!I1968)</f>
        <v>0</v>
      </c>
      <c r="E1968" s="224">
        <f t="shared" si="249"/>
        <v>0</v>
      </c>
      <c r="F1968" s="224">
        <f>'Faults data'!M1968</f>
        <v>0</v>
      </c>
      <c r="G1968" s="224" t="str">
        <f>IF('Faults data'!N1968=$G$17,$G$17,".")</f>
        <v>.</v>
      </c>
      <c r="H1968" s="224" t="str">
        <f>IF(ISNUMBER('Faults data'!L1968),'Faults data'!L1968,".")</f>
        <v>.</v>
      </c>
      <c r="I1968" s="224">
        <f>IF('Faults data'!S1968=Lists!$F$11,0,1)</f>
        <v>1</v>
      </c>
      <c r="J1968" s="240" t="str">
        <f t="shared" si="244"/>
        <v>.</v>
      </c>
      <c r="K1968" s="241"/>
      <c r="L1968" s="230" t="str">
        <f t="shared" si="245"/>
        <v>.</v>
      </c>
      <c r="M1968" s="231" t="str">
        <f t="shared" si="246"/>
        <v>.</v>
      </c>
      <c r="N1968" s="231" t="str">
        <f t="shared" si="247"/>
        <v>.</v>
      </c>
      <c r="O1968" s="231" t="str">
        <f t="shared" si="248"/>
        <v>.</v>
      </c>
      <c r="P1968" s="232" t="str">
        <f t="shared" si="250"/>
        <v>.</v>
      </c>
      <c r="Q1968" s="233" t="str">
        <f t="shared" si="251"/>
        <v>.</v>
      </c>
      <c r="R1968" s="140"/>
      <c r="S1968" s="140"/>
      <c r="T1968" s="140"/>
      <c r="U1968" s="140"/>
      <c r="V1968" s="140"/>
      <c r="W1968" s="140"/>
      <c r="X1968" s="140"/>
      <c r="Y1968" s="140"/>
      <c r="Z1968" s="140"/>
      <c r="AA1968" s="140"/>
      <c r="AB1968" s="140"/>
      <c r="AC1968" s="140"/>
      <c r="AD1968" s="140"/>
      <c r="AE1968" s="140"/>
      <c r="AF1968" s="140"/>
      <c r="AG1968" s="140"/>
      <c r="AH1968" s="140"/>
      <c r="AI1968" s="140"/>
      <c r="AJ1968" s="140"/>
      <c r="AK1968" s="140"/>
      <c r="AL1968" s="140"/>
      <c r="AM1968" s="140"/>
      <c r="AN1968" s="140"/>
      <c r="AO1968" s="140"/>
      <c r="AP1968" s="140"/>
      <c r="AQ1968" s="140"/>
      <c r="AR1968" s="140"/>
      <c r="AS1968" s="140"/>
      <c r="AT1968" s="140"/>
      <c r="AU1968" s="140"/>
      <c r="AV1968" s="140"/>
      <c r="AW1968" s="140"/>
      <c r="AX1968" s="140"/>
      <c r="AY1968" s="140"/>
      <c r="AZ1968" s="140"/>
      <c r="BA1968" s="140"/>
      <c r="BB1968" s="140"/>
      <c r="BC1968" s="140"/>
      <c r="BD1968" s="140"/>
      <c r="BE1968" s="140"/>
    </row>
    <row r="1969" spans="1:57" outlineLevel="1" x14ac:dyDescent="0.2">
      <c r="A1969" s="234">
        <f>'Faults data'!A1969</f>
        <v>1952</v>
      </c>
      <c r="B1969" s="320">
        <f>'Faults data'!B1969</f>
        <v>0</v>
      </c>
      <c r="C1969" s="223">
        <f>IFERROR(MATCH('Faults data'!F1969,Lists!$C$11:$C$14,0),0)</f>
        <v>0</v>
      </c>
      <c r="D1969" s="216">
        <f>VALUE('Faults data'!I1969)</f>
        <v>0</v>
      </c>
      <c r="E1969" s="224">
        <f t="shared" si="249"/>
        <v>0</v>
      </c>
      <c r="F1969" s="224">
        <f>'Faults data'!M1969</f>
        <v>0</v>
      </c>
      <c r="G1969" s="224" t="str">
        <f>IF('Faults data'!N1969=$G$17,$G$17,".")</f>
        <v>.</v>
      </c>
      <c r="H1969" s="224" t="str">
        <f>IF(ISNUMBER('Faults data'!L1969),'Faults data'!L1969,".")</f>
        <v>.</v>
      </c>
      <c r="I1969" s="224">
        <f>IF('Faults data'!S1969=Lists!$F$11,0,1)</f>
        <v>1</v>
      </c>
      <c r="J1969" s="240" t="str">
        <f t="shared" si="244"/>
        <v>.</v>
      </c>
      <c r="K1969" s="241"/>
      <c r="L1969" s="230" t="str">
        <f t="shared" si="245"/>
        <v>.</v>
      </c>
      <c r="M1969" s="231" t="str">
        <f t="shared" si="246"/>
        <v>.</v>
      </c>
      <c r="N1969" s="231" t="str">
        <f t="shared" si="247"/>
        <v>.</v>
      </c>
      <c r="O1969" s="231" t="str">
        <f t="shared" si="248"/>
        <v>.</v>
      </c>
      <c r="P1969" s="232" t="str">
        <f t="shared" si="250"/>
        <v>.</v>
      </c>
      <c r="Q1969" s="233" t="str">
        <f t="shared" si="251"/>
        <v>.</v>
      </c>
      <c r="R1969" s="140"/>
      <c r="S1969" s="140"/>
      <c r="T1969" s="140"/>
      <c r="U1969" s="140"/>
      <c r="V1969" s="140"/>
      <c r="W1969" s="140"/>
      <c r="X1969" s="140"/>
      <c r="Y1969" s="140"/>
      <c r="Z1969" s="140"/>
      <c r="AA1969" s="140"/>
      <c r="AB1969" s="140"/>
      <c r="AC1969" s="140"/>
      <c r="AD1969" s="140"/>
      <c r="AE1969" s="140"/>
      <c r="AF1969" s="140"/>
      <c r="AG1969" s="140"/>
      <c r="AH1969" s="140"/>
      <c r="AI1969" s="140"/>
      <c r="AJ1969" s="140"/>
      <c r="AK1969" s="140"/>
      <c r="AL1969" s="140"/>
      <c r="AM1969" s="140"/>
      <c r="AN1969" s="140"/>
      <c r="AO1969" s="140"/>
      <c r="AP1969" s="140"/>
      <c r="AQ1969" s="140"/>
      <c r="AR1969" s="140"/>
      <c r="AS1969" s="140"/>
      <c r="AT1969" s="140"/>
      <c r="AU1969" s="140"/>
      <c r="AV1969" s="140"/>
      <c r="AW1969" s="140"/>
      <c r="AX1969" s="140"/>
      <c r="AY1969" s="140"/>
      <c r="AZ1969" s="140"/>
      <c r="BA1969" s="140"/>
      <c r="BB1969" s="140"/>
      <c r="BC1969" s="140"/>
      <c r="BD1969" s="140"/>
      <c r="BE1969" s="140"/>
    </row>
    <row r="1970" spans="1:57" outlineLevel="1" x14ac:dyDescent="0.2">
      <c r="A1970" s="234">
        <f>'Faults data'!A1970</f>
        <v>1953</v>
      </c>
      <c r="B1970" s="320">
        <f>'Faults data'!B1970</f>
        <v>0</v>
      </c>
      <c r="C1970" s="223">
        <f>IFERROR(MATCH('Faults data'!F1970,Lists!$C$11:$C$14,0),0)</f>
        <v>0</v>
      </c>
      <c r="D1970" s="216">
        <f>VALUE('Faults data'!I1970)</f>
        <v>0</v>
      </c>
      <c r="E1970" s="224">
        <f t="shared" si="249"/>
        <v>0</v>
      </c>
      <c r="F1970" s="224">
        <f>'Faults data'!M1970</f>
        <v>0</v>
      </c>
      <c r="G1970" s="224" t="str">
        <f>IF('Faults data'!N1970=$G$17,$G$17,".")</f>
        <v>.</v>
      </c>
      <c r="H1970" s="224" t="str">
        <f>IF(ISNUMBER('Faults data'!L1970),'Faults data'!L1970,".")</f>
        <v>.</v>
      </c>
      <c r="I1970" s="224">
        <f>IF('Faults data'!S1970=Lists!$F$11,0,1)</f>
        <v>1</v>
      </c>
      <c r="J1970" s="240" t="str">
        <f t="shared" si="244"/>
        <v>.</v>
      </c>
      <c r="K1970" s="241"/>
      <c r="L1970" s="230" t="str">
        <f t="shared" si="245"/>
        <v>.</v>
      </c>
      <c r="M1970" s="231" t="str">
        <f t="shared" si="246"/>
        <v>.</v>
      </c>
      <c r="N1970" s="231" t="str">
        <f t="shared" si="247"/>
        <v>.</v>
      </c>
      <c r="O1970" s="231" t="str">
        <f t="shared" si="248"/>
        <v>.</v>
      </c>
      <c r="P1970" s="232" t="str">
        <f t="shared" si="250"/>
        <v>.</v>
      </c>
      <c r="Q1970" s="233" t="str">
        <f t="shared" si="251"/>
        <v>.</v>
      </c>
      <c r="R1970" s="140"/>
      <c r="S1970" s="140"/>
      <c r="T1970" s="140"/>
      <c r="U1970" s="140"/>
      <c r="V1970" s="140"/>
      <c r="W1970" s="140"/>
      <c r="X1970" s="140"/>
      <c r="Y1970" s="140"/>
      <c r="Z1970" s="140"/>
      <c r="AA1970" s="140"/>
      <c r="AB1970" s="140"/>
      <c r="AC1970" s="140"/>
      <c r="AD1970" s="140"/>
      <c r="AE1970" s="140"/>
      <c r="AF1970" s="140"/>
      <c r="AG1970" s="140"/>
      <c r="AH1970" s="140"/>
      <c r="AI1970" s="140"/>
      <c r="AJ1970" s="140"/>
      <c r="AK1970" s="140"/>
      <c r="AL1970" s="140"/>
      <c r="AM1970" s="140"/>
      <c r="AN1970" s="140"/>
      <c r="AO1970" s="140"/>
      <c r="AP1970" s="140"/>
      <c r="AQ1970" s="140"/>
      <c r="AR1970" s="140"/>
      <c r="AS1970" s="140"/>
      <c r="AT1970" s="140"/>
      <c r="AU1970" s="140"/>
      <c r="AV1970" s="140"/>
      <c r="AW1970" s="140"/>
      <c r="AX1970" s="140"/>
      <c r="AY1970" s="140"/>
      <c r="AZ1970" s="140"/>
      <c r="BA1970" s="140"/>
      <c r="BB1970" s="140"/>
      <c r="BC1970" s="140"/>
      <c r="BD1970" s="140"/>
      <c r="BE1970" s="140"/>
    </row>
    <row r="1971" spans="1:57" outlineLevel="1" x14ac:dyDescent="0.2">
      <c r="A1971" s="234">
        <f>'Faults data'!A1971</f>
        <v>1954</v>
      </c>
      <c r="B1971" s="320">
        <f>'Faults data'!B1971</f>
        <v>0</v>
      </c>
      <c r="C1971" s="223">
        <f>IFERROR(MATCH('Faults data'!F1971,Lists!$C$11:$C$14,0),0)</f>
        <v>0</v>
      </c>
      <c r="D1971" s="216">
        <f>VALUE('Faults data'!I1971)</f>
        <v>0</v>
      </c>
      <c r="E1971" s="224">
        <f t="shared" si="249"/>
        <v>0</v>
      </c>
      <c r="F1971" s="224">
        <f>'Faults data'!M1971</f>
        <v>0</v>
      </c>
      <c r="G1971" s="224" t="str">
        <f>IF('Faults data'!N1971=$G$17,$G$17,".")</f>
        <v>.</v>
      </c>
      <c r="H1971" s="224" t="str">
        <f>IF(ISNUMBER('Faults data'!L1971),'Faults data'!L1971,".")</f>
        <v>.</v>
      </c>
      <c r="I1971" s="224">
        <f>IF('Faults data'!S1971=Lists!$F$11,0,1)</f>
        <v>1</v>
      </c>
      <c r="J1971" s="240" t="str">
        <f t="shared" si="244"/>
        <v>.</v>
      </c>
      <c r="K1971" s="241"/>
      <c r="L1971" s="230" t="str">
        <f t="shared" si="245"/>
        <v>.</v>
      </c>
      <c r="M1971" s="231" t="str">
        <f t="shared" si="246"/>
        <v>.</v>
      </c>
      <c r="N1971" s="231" t="str">
        <f t="shared" si="247"/>
        <v>.</v>
      </c>
      <c r="O1971" s="231" t="str">
        <f t="shared" si="248"/>
        <v>.</v>
      </c>
      <c r="P1971" s="232" t="str">
        <f t="shared" si="250"/>
        <v>.</v>
      </c>
      <c r="Q1971" s="233" t="str">
        <f t="shared" si="251"/>
        <v>.</v>
      </c>
      <c r="R1971" s="140"/>
      <c r="S1971" s="140"/>
      <c r="T1971" s="140"/>
      <c r="U1971" s="140"/>
      <c r="V1971" s="140"/>
      <c r="W1971" s="140"/>
      <c r="X1971" s="140"/>
      <c r="Y1971" s="140"/>
      <c r="Z1971" s="140"/>
      <c r="AA1971" s="140"/>
      <c r="AB1971" s="140"/>
      <c r="AC1971" s="140"/>
      <c r="AD1971" s="140"/>
      <c r="AE1971" s="140"/>
      <c r="AF1971" s="140"/>
      <c r="AG1971" s="140"/>
      <c r="AH1971" s="140"/>
      <c r="AI1971" s="140"/>
      <c r="AJ1971" s="140"/>
      <c r="AK1971" s="140"/>
      <c r="AL1971" s="140"/>
      <c r="AM1971" s="140"/>
      <c r="AN1971" s="140"/>
      <c r="AO1971" s="140"/>
      <c r="AP1971" s="140"/>
      <c r="AQ1971" s="140"/>
      <c r="AR1971" s="140"/>
      <c r="AS1971" s="140"/>
      <c r="AT1971" s="140"/>
      <c r="AU1971" s="140"/>
      <c r="AV1971" s="140"/>
      <c r="AW1971" s="140"/>
      <c r="AX1971" s="140"/>
      <c r="AY1971" s="140"/>
      <c r="AZ1971" s="140"/>
      <c r="BA1971" s="140"/>
      <c r="BB1971" s="140"/>
      <c r="BC1971" s="140"/>
      <c r="BD1971" s="140"/>
      <c r="BE1971" s="140"/>
    </row>
    <row r="1972" spans="1:57" outlineLevel="1" x14ac:dyDescent="0.2">
      <c r="A1972" s="234">
        <f>'Faults data'!A1972</f>
        <v>1955</v>
      </c>
      <c r="B1972" s="320">
        <f>'Faults data'!B1972</f>
        <v>0</v>
      </c>
      <c r="C1972" s="223">
        <f>IFERROR(MATCH('Faults data'!F1972,Lists!$C$11:$C$14,0),0)</f>
        <v>0</v>
      </c>
      <c r="D1972" s="216">
        <f>VALUE('Faults data'!I1972)</f>
        <v>0</v>
      </c>
      <c r="E1972" s="224">
        <f t="shared" si="249"/>
        <v>0</v>
      </c>
      <c r="F1972" s="224">
        <f>'Faults data'!M1972</f>
        <v>0</v>
      </c>
      <c r="G1972" s="224" t="str">
        <f>IF('Faults data'!N1972=$G$17,$G$17,".")</f>
        <v>.</v>
      </c>
      <c r="H1972" s="224" t="str">
        <f>IF(ISNUMBER('Faults data'!L1972),'Faults data'!L1972,".")</f>
        <v>.</v>
      </c>
      <c r="I1972" s="224">
        <f>IF('Faults data'!S1972=Lists!$F$11,0,1)</f>
        <v>1</v>
      </c>
      <c r="J1972" s="240" t="str">
        <f t="shared" si="244"/>
        <v>.</v>
      </c>
      <c r="K1972" s="241"/>
      <c r="L1972" s="230" t="str">
        <f t="shared" si="245"/>
        <v>.</v>
      </c>
      <c r="M1972" s="231" t="str">
        <f t="shared" si="246"/>
        <v>.</v>
      </c>
      <c r="N1972" s="231" t="str">
        <f t="shared" si="247"/>
        <v>.</v>
      </c>
      <c r="O1972" s="231" t="str">
        <f t="shared" si="248"/>
        <v>.</v>
      </c>
      <c r="P1972" s="232" t="str">
        <f t="shared" si="250"/>
        <v>.</v>
      </c>
      <c r="Q1972" s="233" t="str">
        <f t="shared" si="251"/>
        <v>.</v>
      </c>
      <c r="R1972" s="140"/>
      <c r="S1972" s="140"/>
      <c r="T1972" s="140"/>
      <c r="U1972" s="140"/>
      <c r="V1972" s="140"/>
      <c r="W1972" s="140"/>
      <c r="X1972" s="140"/>
      <c r="Y1972" s="140"/>
      <c r="Z1972" s="140"/>
      <c r="AA1972" s="140"/>
      <c r="AB1972" s="140"/>
      <c r="AC1972" s="140"/>
      <c r="AD1972" s="140"/>
      <c r="AE1972" s="140"/>
      <c r="AF1972" s="140"/>
      <c r="AG1972" s="140"/>
      <c r="AH1972" s="140"/>
      <c r="AI1972" s="140"/>
      <c r="AJ1972" s="140"/>
      <c r="AK1972" s="140"/>
      <c r="AL1972" s="140"/>
      <c r="AM1972" s="140"/>
      <c r="AN1972" s="140"/>
      <c r="AO1972" s="140"/>
      <c r="AP1972" s="140"/>
      <c r="AQ1972" s="140"/>
      <c r="AR1972" s="140"/>
      <c r="AS1972" s="140"/>
      <c r="AT1972" s="140"/>
      <c r="AU1972" s="140"/>
      <c r="AV1972" s="140"/>
      <c r="AW1972" s="140"/>
      <c r="AX1972" s="140"/>
      <c r="AY1972" s="140"/>
      <c r="AZ1972" s="140"/>
      <c r="BA1972" s="140"/>
      <c r="BB1972" s="140"/>
      <c r="BC1972" s="140"/>
      <c r="BD1972" s="140"/>
      <c r="BE1972" s="140"/>
    </row>
    <row r="1973" spans="1:57" outlineLevel="1" x14ac:dyDescent="0.2">
      <c r="A1973" s="234">
        <f>'Faults data'!A1973</f>
        <v>1956</v>
      </c>
      <c r="B1973" s="320">
        <f>'Faults data'!B1973</f>
        <v>0</v>
      </c>
      <c r="C1973" s="223">
        <f>IFERROR(MATCH('Faults data'!F1973,Lists!$C$11:$C$14,0),0)</f>
        <v>0</v>
      </c>
      <c r="D1973" s="216">
        <f>VALUE('Faults data'!I1973)</f>
        <v>0</v>
      </c>
      <c r="E1973" s="224">
        <f t="shared" si="249"/>
        <v>0</v>
      </c>
      <c r="F1973" s="224">
        <f>'Faults data'!M1973</f>
        <v>0</v>
      </c>
      <c r="G1973" s="224" t="str">
        <f>IF('Faults data'!N1973=$G$17,$G$17,".")</f>
        <v>.</v>
      </c>
      <c r="H1973" s="224" t="str">
        <f>IF(ISNUMBER('Faults data'!L1973),'Faults data'!L1973,".")</f>
        <v>.</v>
      </c>
      <c r="I1973" s="224">
        <f>IF('Faults data'!S1973=Lists!$F$11,0,1)</f>
        <v>1</v>
      </c>
      <c r="J1973" s="240" t="str">
        <f t="shared" si="244"/>
        <v>.</v>
      </c>
      <c r="K1973" s="241"/>
      <c r="L1973" s="230" t="str">
        <f t="shared" si="245"/>
        <v>.</v>
      </c>
      <c r="M1973" s="231" t="str">
        <f t="shared" si="246"/>
        <v>.</v>
      </c>
      <c r="N1973" s="231" t="str">
        <f t="shared" si="247"/>
        <v>.</v>
      </c>
      <c r="O1973" s="231" t="str">
        <f t="shared" si="248"/>
        <v>.</v>
      </c>
      <c r="P1973" s="232" t="str">
        <f t="shared" si="250"/>
        <v>.</v>
      </c>
      <c r="Q1973" s="233" t="str">
        <f t="shared" si="251"/>
        <v>.</v>
      </c>
      <c r="R1973" s="140"/>
      <c r="S1973" s="140"/>
      <c r="T1973" s="140"/>
      <c r="U1973" s="140"/>
      <c r="V1973" s="140"/>
      <c r="W1973" s="140"/>
      <c r="X1973" s="140"/>
      <c r="Y1973" s="140"/>
      <c r="Z1973" s="140"/>
      <c r="AA1973" s="140"/>
      <c r="AB1973" s="140"/>
      <c r="AC1973" s="140"/>
      <c r="AD1973" s="140"/>
      <c r="AE1973" s="140"/>
      <c r="AF1973" s="140"/>
      <c r="AG1973" s="140"/>
      <c r="AH1973" s="140"/>
      <c r="AI1973" s="140"/>
      <c r="AJ1973" s="140"/>
      <c r="AK1973" s="140"/>
      <c r="AL1973" s="140"/>
      <c r="AM1973" s="140"/>
      <c r="AN1973" s="140"/>
      <c r="AO1973" s="140"/>
      <c r="AP1973" s="140"/>
      <c r="AQ1973" s="140"/>
      <c r="AR1973" s="140"/>
      <c r="AS1973" s="140"/>
      <c r="AT1973" s="140"/>
      <c r="AU1973" s="140"/>
      <c r="AV1973" s="140"/>
      <c r="AW1973" s="140"/>
      <c r="AX1973" s="140"/>
      <c r="AY1973" s="140"/>
      <c r="AZ1973" s="140"/>
      <c r="BA1973" s="140"/>
      <c r="BB1973" s="140"/>
      <c r="BC1973" s="140"/>
      <c r="BD1973" s="140"/>
      <c r="BE1973" s="140"/>
    </row>
    <row r="1974" spans="1:57" outlineLevel="1" x14ac:dyDescent="0.2">
      <c r="A1974" s="234">
        <f>'Faults data'!A1974</f>
        <v>1957</v>
      </c>
      <c r="B1974" s="320">
        <f>'Faults data'!B1974</f>
        <v>0</v>
      </c>
      <c r="C1974" s="223">
        <f>IFERROR(MATCH('Faults data'!F1974,Lists!$C$11:$C$14,0),0)</f>
        <v>0</v>
      </c>
      <c r="D1974" s="216">
        <f>VALUE('Faults data'!I1974)</f>
        <v>0</v>
      </c>
      <c r="E1974" s="224">
        <f t="shared" si="249"/>
        <v>0</v>
      </c>
      <c r="F1974" s="224">
        <f>'Faults data'!M1974</f>
        <v>0</v>
      </c>
      <c r="G1974" s="224" t="str">
        <f>IF('Faults data'!N1974=$G$17,$G$17,".")</f>
        <v>.</v>
      </c>
      <c r="H1974" s="224" t="str">
        <f>IF(ISNUMBER('Faults data'!L1974),'Faults data'!L1974,".")</f>
        <v>.</v>
      </c>
      <c r="I1974" s="224">
        <f>IF('Faults data'!S1974=Lists!$F$11,0,1)</f>
        <v>1</v>
      </c>
      <c r="J1974" s="240" t="str">
        <f t="shared" si="244"/>
        <v>.</v>
      </c>
      <c r="K1974" s="241"/>
      <c r="L1974" s="230" t="str">
        <f t="shared" si="245"/>
        <v>.</v>
      </c>
      <c r="M1974" s="231" t="str">
        <f t="shared" si="246"/>
        <v>.</v>
      </c>
      <c r="N1974" s="231" t="str">
        <f t="shared" si="247"/>
        <v>.</v>
      </c>
      <c r="O1974" s="231" t="str">
        <f t="shared" si="248"/>
        <v>.</v>
      </c>
      <c r="P1974" s="232" t="str">
        <f t="shared" si="250"/>
        <v>.</v>
      </c>
      <c r="Q1974" s="233" t="str">
        <f t="shared" si="251"/>
        <v>.</v>
      </c>
      <c r="R1974" s="140"/>
      <c r="S1974" s="140"/>
      <c r="T1974" s="140"/>
      <c r="U1974" s="140"/>
      <c r="V1974" s="140"/>
      <c r="W1974" s="140"/>
      <c r="X1974" s="140"/>
      <c r="Y1974" s="140"/>
      <c r="Z1974" s="140"/>
      <c r="AA1974" s="140"/>
      <c r="AB1974" s="140"/>
      <c r="AC1974" s="140"/>
      <c r="AD1974" s="140"/>
      <c r="AE1974" s="140"/>
      <c r="AF1974" s="140"/>
      <c r="AG1974" s="140"/>
      <c r="AH1974" s="140"/>
      <c r="AI1974" s="140"/>
      <c r="AJ1974" s="140"/>
      <c r="AK1974" s="140"/>
      <c r="AL1974" s="140"/>
      <c r="AM1974" s="140"/>
      <c r="AN1974" s="140"/>
      <c r="AO1974" s="140"/>
      <c r="AP1974" s="140"/>
      <c r="AQ1974" s="140"/>
      <c r="AR1974" s="140"/>
      <c r="AS1974" s="140"/>
      <c r="AT1974" s="140"/>
      <c r="AU1974" s="140"/>
      <c r="AV1974" s="140"/>
      <c r="AW1974" s="140"/>
      <c r="AX1974" s="140"/>
      <c r="AY1974" s="140"/>
      <c r="AZ1974" s="140"/>
      <c r="BA1974" s="140"/>
      <c r="BB1974" s="140"/>
      <c r="BC1974" s="140"/>
      <c r="BD1974" s="140"/>
      <c r="BE1974" s="140"/>
    </row>
    <row r="1975" spans="1:57" outlineLevel="1" x14ac:dyDescent="0.2">
      <c r="A1975" s="234">
        <f>'Faults data'!A1975</f>
        <v>1958</v>
      </c>
      <c r="B1975" s="320">
        <f>'Faults data'!B1975</f>
        <v>0</v>
      </c>
      <c r="C1975" s="223">
        <f>IFERROR(MATCH('Faults data'!F1975,Lists!$C$11:$C$14,0),0)</f>
        <v>0</v>
      </c>
      <c r="D1975" s="216">
        <f>VALUE('Faults data'!I1975)</f>
        <v>0</v>
      </c>
      <c r="E1975" s="224">
        <f t="shared" si="249"/>
        <v>0</v>
      </c>
      <c r="F1975" s="224">
        <f>'Faults data'!M1975</f>
        <v>0</v>
      </c>
      <c r="G1975" s="224" t="str">
        <f>IF('Faults data'!N1975=$G$17,$G$17,".")</f>
        <v>.</v>
      </c>
      <c r="H1975" s="224" t="str">
        <f>IF(ISNUMBER('Faults data'!L1975),'Faults data'!L1975,".")</f>
        <v>.</v>
      </c>
      <c r="I1975" s="224">
        <f>IF('Faults data'!S1975=Lists!$F$11,0,1)</f>
        <v>1</v>
      </c>
      <c r="J1975" s="240" t="str">
        <f t="shared" si="244"/>
        <v>.</v>
      </c>
      <c r="K1975" s="241"/>
      <c r="L1975" s="230" t="str">
        <f t="shared" si="245"/>
        <v>.</v>
      </c>
      <c r="M1975" s="231" t="str">
        <f t="shared" si="246"/>
        <v>.</v>
      </c>
      <c r="N1975" s="231" t="str">
        <f t="shared" si="247"/>
        <v>.</v>
      </c>
      <c r="O1975" s="231" t="str">
        <f t="shared" si="248"/>
        <v>.</v>
      </c>
      <c r="P1975" s="232" t="str">
        <f t="shared" si="250"/>
        <v>.</v>
      </c>
      <c r="Q1975" s="233" t="str">
        <f t="shared" si="251"/>
        <v>.</v>
      </c>
      <c r="R1975" s="140"/>
      <c r="S1975" s="140"/>
      <c r="T1975" s="140"/>
      <c r="U1975" s="140"/>
      <c r="V1975" s="140"/>
      <c r="W1975" s="140"/>
      <c r="X1975" s="140"/>
      <c r="Y1975" s="140"/>
      <c r="Z1975" s="140"/>
      <c r="AA1975" s="140"/>
      <c r="AB1975" s="140"/>
      <c r="AC1975" s="140"/>
      <c r="AD1975" s="140"/>
      <c r="AE1975" s="140"/>
      <c r="AF1975" s="140"/>
      <c r="AG1975" s="140"/>
      <c r="AH1975" s="140"/>
      <c r="AI1975" s="140"/>
      <c r="AJ1975" s="140"/>
      <c r="AK1975" s="140"/>
      <c r="AL1975" s="140"/>
      <c r="AM1975" s="140"/>
      <c r="AN1975" s="140"/>
      <c r="AO1975" s="140"/>
      <c r="AP1975" s="140"/>
      <c r="AQ1975" s="140"/>
      <c r="AR1975" s="140"/>
      <c r="AS1975" s="140"/>
      <c r="AT1975" s="140"/>
      <c r="AU1975" s="140"/>
      <c r="AV1975" s="140"/>
      <c r="AW1975" s="140"/>
      <c r="AX1975" s="140"/>
      <c r="AY1975" s="140"/>
      <c r="AZ1975" s="140"/>
      <c r="BA1975" s="140"/>
      <c r="BB1975" s="140"/>
      <c r="BC1975" s="140"/>
      <c r="BD1975" s="140"/>
      <c r="BE1975" s="140"/>
    </row>
    <row r="1976" spans="1:57" outlineLevel="1" x14ac:dyDescent="0.2">
      <c r="A1976" s="234">
        <f>'Faults data'!A1976</f>
        <v>1959</v>
      </c>
      <c r="B1976" s="320">
        <f>'Faults data'!B1976</f>
        <v>0</v>
      </c>
      <c r="C1976" s="223">
        <f>IFERROR(MATCH('Faults data'!F1976,Lists!$C$11:$C$14,0),0)</f>
        <v>0</v>
      </c>
      <c r="D1976" s="216">
        <f>VALUE('Faults data'!I1976)</f>
        <v>0</v>
      </c>
      <c r="E1976" s="224">
        <f t="shared" si="249"/>
        <v>0</v>
      </c>
      <c r="F1976" s="224">
        <f>'Faults data'!M1976</f>
        <v>0</v>
      </c>
      <c r="G1976" s="224" t="str">
        <f>IF('Faults data'!N1976=$G$17,$G$17,".")</f>
        <v>.</v>
      </c>
      <c r="H1976" s="224" t="str">
        <f>IF(ISNUMBER('Faults data'!L1976),'Faults data'!L1976,".")</f>
        <v>.</v>
      </c>
      <c r="I1976" s="224">
        <f>IF('Faults data'!S1976=Lists!$F$11,0,1)</f>
        <v>1</v>
      </c>
      <c r="J1976" s="240" t="str">
        <f t="shared" si="244"/>
        <v>.</v>
      </c>
      <c r="K1976" s="241"/>
      <c r="L1976" s="230" t="str">
        <f t="shared" si="245"/>
        <v>.</v>
      </c>
      <c r="M1976" s="231" t="str">
        <f t="shared" si="246"/>
        <v>.</v>
      </c>
      <c r="N1976" s="231" t="str">
        <f t="shared" si="247"/>
        <v>.</v>
      </c>
      <c r="O1976" s="231" t="str">
        <f t="shared" si="248"/>
        <v>.</v>
      </c>
      <c r="P1976" s="232" t="str">
        <f t="shared" si="250"/>
        <v>.</v>
      </c>
      <c r="Q1976" s="233" t="str">
        <f t="shared" si="251"/>
        <v>.</v>
      </c>
      <c r="R1976" s="140"/>
      <c r="S1976" s="140"/>
      <c r="T1976" s="140"/>
      <c r="U1976" s="140"/>
      <c r="V1976" s="140"/>
      <c r="W1976" s="140"/>
      <c r="X1976" s="140"/>
      <c r="Y1976" s="140"/>
      <c r="Z1976" s="140"/>
      <c r="AA1976" s="140"/>
      <c r="AB1976" s="140"/>
      <c r="AC1976" s="140"/>
      <c r="AD1976" s="140"/>
      <c r="AE1976" s="140"/>
      <c r="AF1976" s="140"/>
      <c r="AG1976" s="140"/>
      <c r="AH1976" s="140"/>
      <c r="AI1976" s="140"/>
      <c r="AJ1976" s="140"/>
      <c r="AK1976" s="140"/>
      <c r="AL1976" s="140"/>
      <c r="AM1976" s="140"/>
      <c r="AN1976" s="140"/>
      <c r="AO1976" s="140"/>
      <c r="AP1976" s="140"/>
      <c r="AQ1976" s="140"/>
      <c r="AR1976" s="140"/>
      <c r="AS1976" s="140"/>
      <c r="AT1976" s="140"/>
      <c r="AU1976" s="140"/>
      <c r="AV1976" s="140"/>
      <c r="AW1976" s="140"/>
      <c r="AX1976" s="140"/>
      <c r="AY1976" s="140"/>
      <c r="AZ1976" s="140"/>
      <c r="BA1976" s="140"/>
      <c r="BB1976" s="140"/>
      <c r="BC1976" s="140"/>
      <c r="BD1976" s="140"/>
      <c r="BE1976" s="140"/>
    </row>
    <row r="1977" spans="1:57" outlineLevel="1" x14ac:dyDescent="0.2">
      <c r="A1977" s="234">
        <f>'Faults data'!A1977</f>
        <v>1960</v>
      </c>
      <c r="B1977" s="320">
        <f>'Faults data'!B1977</f>
        <v>0</v>
      </c>
      <c r="C1977" s="223">
        <f>IFERROR(MATCH('Faults data'!F1977,Lists!$C$11:$C$14,0),0)</f>
        <v>0</v>
      </c>
      <c r="D1977" s="216">
        <f>VALUE('Faults data'!I1977)</f>
        <v>0</v>
      </c>
      <c r="E1977" s="224">
        <f t="shared" si="249"/>
        <v>0</v>
      </c>
      <c r="F1977" s="224">
        <f>'Faults data'!M1977</f>
        <v>0</v>
      </c>
      <c r="G1977" s="224" t="str">
        <f>IF('Faults data'!N1977=$G$17,$G$17,".")</f>
        <v>.</v>
      </c>
      <c r="H1977" s="224" t="str">
        <f>IF(ISNUMBER('Faults data'!L1977),'Faults data'!L1977,".")</f>
        <v>.</v>
      </c>
      <c r="I1977" s="224">
        <f>IF('Faults data'!S1977=Lists!$F$11,0,1)</f>
        <v>1</v>
      </c>
      <c r="J1977" s="240" t="str">
        <f t="shared" si="244"/>
        <v>.</v>
      </c>
      <c r="K1977" s="241"/>
      <c r="L1977" s="230" t="str">
        <f t="shared" si="245"/>
        <v>.</v>
      </c>
      <c r="M1977" s="231" t="str">
        <f t="shared" si="246"/>
        <v>.</v>
      </c>
      <c r="N1977" s="231" t="str">
        <f t="shared" si="247"/>
        <v>.</v>
      </c>
      <c r="O1977" s="231" t="str">
        <f t="shared" si="248"/>
        <v>.</v>
      </c>
      <c r="P1977" s="232" t="str">
        <f t="shared" si="250"/>
        <v>.</v>
      </c>
      <c r="Q1977" s="233" t="str">
        <f t="shared" si="251"/>
        <v>.</v>
      </c>
      <c r="R1977" s="140"/>
      <c r="S1977" s="140"/>
      <c r="T1977" s="140"/>
      <c r="U1977" s="140"/>
      <c r="V1977" s="140"/>
      <c r="W1977" s="140"/>
      <c r="X1977" s="140"/>
      <c r="Y1977" s="140"/>
      <c r="Z1977" s="140"/>
      <c r="AA1977" s="140"/>
      <c r="AB1977" s="140"/>
      <c r="AC1977" s="140"/>
      <c r="AD1977" s="140"/>
      <c r="AE1977" s="140"/>
      <c r="AF1977" s="140"/>
      <c r="AG1977" s="140"/>
      <c r="AH1977" s="140"/>
      <c r="AI1977" s="140"/>
      <c r="AJ1977" s="140"/>
      <c r="AK1977" s="140"/>
      <c r="AL1977" s="140"/>
      <c r="AM1977" s="140"/>
      <c r="AN1977" s="140"/>
      <c r="AO1977" s="140"/>
      <c r="AP1977" s="140"/>
      <c r="AQ1977" s="140"/>
      <c r="AR1977" s="140"/>
      <c r="AS1977" s="140"/>
      <c r="AT1977" s="140"/>
      <c r="AU1977" s="140"/>
      <c r="AV1977" s="140"/>
      <c r="AW1977" s="140"/>
      <c r="AX1977" s="140"/>
      <c r="AY1977" s="140"/>
      <c r="AZ1977" s="140"/>
      <c r="BA1977" s="140"/>
      <c r="BB1977" s="140"/>
      <c r="BC1977" s="140"/>
      <c r="BD1977" s="140"/>
      <c r="BE1977" s="140"/>
    </row>
    <row r="1978" spans="1:57" outlineLevel="1" x14ac:dyDescent="0.2">
      <c r="A1978" s="234">
        <f>'Faults data'!A1978</f>
        <v>1961</v>
      </c>
      <c r="B1978" s="320">
        <f>'Faults data'!B1978</f>
        <v>0</v>
      </c>
      <c r="C1978" s="223">
        <f>IFERROR(MATCH('Faults data'!F1978,Lists!$C$11:$C$14,0),0)</f>
        <v>0</v>
      </c>
      <c r="D1978" s="216">
        <f>VALUE('Faults data'!I1978)</f>
        <v>0</v>
      </c>
      <c r="E1978" s="224">
        <f t="shared" si="249"/>
        <v>0</v>
      </c>
      <c r="F1978" s="224">
        <f>'Faults data'!M1978</f>
        <v>0</v>
      </c>
      <c r="G1978" s="224" t="str">
        <f>IF('Faults data'!N1978=$G$17,$G$17,".")</f>
        <v>.</v>
      </c>
      <c r="H1978" s="224" t="str">
        <f>IF(ISNUMBER('Faults data'!L1978),'Faults data'!L1978,".")</f>
        <v>.</v>
      </c>
      <c r="I1978" s="224">
        <f>IF('Faults data'!S1978=Lists!$F$11,0,1)</f>
        <v>1</v>
      </c>
      <c r="J1978" s="240" t="str">
        <f t="shared" si="244"/>
        <v>.</v>
      </c>
      <c r="K1978" s="241"/>
      <c r="L1978" s="230" t="str">
        <f t="shared" si="245"/>
        <v>.</v>
      </c>
      <c r="M1978" s="231" t="str">
        <f t="shared" si="246"/>
        <v>.</v>
      </c>
      <c r="N1978" s="231" t="str">
        <f t="shared" si="247"/>
        <v>.</v>
      </c>
      <c r="O1978" s="231" t="str">
        <f t="shared" si="248"/>
        <v>.</v>
      </c>
      <c r="P1978" s="232" t="str">
        <f t="shared" si="250"/>
        <v>.</v>
      </c>
      <c r="Q1978" s="233" t="str">
        <f t="shared" si="251"/>
        <v>.</v>
      </c>
      <c r="R1978" s="140"/>
      <c r="S1978" s="140"/>
      <c r="T1978" s="140"/>
      <c r="U1978" s="140"/>
      <c r="V1978" s="140"/>
      <c r="W1978" s="140"/>
      <c r="X1978" s="140"/>
      <c r="Y1978" s="140"/>
      <c r="Z1978" s="140"/>
      <c r="AA1978" s="140"/>
      <c r="AB1978" s="140"/>
      <c r="AC1978" s="140"/>
      <c r="AD1978" s="140"/>
      <c r="AE1978" s="140"/>
      <c r="AF1978" s="140"/>
      <c r="AG1978" s="140"/>
      <c r="AH1978" s="140"/>
      <c r="AI1978" s="140"/>
      <c r="AJ1978" s="140"/>
      <c r="AK1978" s="140"/>
      <c r="AL1978" s="140"/>
      <c r="AM1978" s="140"/>
      <c r="AN1978" s="140"/>
      <c r="AO1978" s="140"/>
      <c r="AP1978" s="140"/>
      <c r="AQ1978" s="140"/>
      <c r="AR1978" s="140"/>
      <c r="AS1978" s="140"/>
      <c r="AT1978" s="140"/>
      <c r="AU1978" s="140"/>
      <c r="AV1978" s="140"/>
      <c r="AW1978" s="140"/>
      <c r="AX1978" s="140"/>
      <c r="AY1978" s="140"/>
      <c r="AZ1978" s="140"/>
      <c r="BA1978" s="140"/>
      <c r="BB1978" s="140"/>
      <c r="BC1978" s="140"/>
      <c r="BD1978" s="140"/>
      <c r="BE1978" s="140"/>
    </row>
    <row r="1979" spans="1:57" outlineLevel="1" x14ac:dyDescent="0.2">
      <c r="A1979" s="234">
        <f>'Faults data'!A1979</f>
        <v>1962</v>
      </c>
      <c r="B1979" s="320">
        <f>'Faults data'!B1979</f>
        <v>0</v>
      </c>
      <c r="C1979" s="223">
        <f>IFERROR(MATCH('Faults data'!F1979,Lists!$C$11:$C$14,0),0)</f>
        <v>0</v>
      </c>
      <c r="D1979" s="216">
        <f>VALUE('Faults data'!I1979)</f>
        <v>0</v>
      </c>
      <c r="E1979" s="224">
        <f t="shared" si="249"/>
        <v>0</v>
      </c>
      <c r="F1979" s="224">
        <f>'Faults data'!M1979</f>
        <v>0</v>
      </c>
      <c r="G1979" s="224" t="str">
        <f>IF('Faults data'!N1979=$G$17,$G$17,".")</f>
        <v>.</v>
      </c>
      <c r="H1979" s="224" t="str">
        <f>IF(ISNUMBER('Faults data'!L1979),'Faults data'!L1979,".")</f>
        <v>.</v>
      </c>
      <c r="I1979" s="224">
        <f>IF('Faults data'!S1979=Lists!$F$11,0,1)</f>
        <v>1</v>
      </c>
      <c r="J1979" s="240" t="str">
        <f t="shared" si="244"/>
        <v>.</v>
      </c>
      <c r="K1979" s="241"/>
      <c r="L1979" s="230" t="str">
        <f t="shared" si="245"/>
        <v>.</v>
      </c>
      <c r="M1979" s="231" t="str">
        <f t="shared" si="246"/>
        <v>.</v>
      </c>
      <c r="N1979" s="231" t="str">
        <f t="shared" si="247"/>
        <v>.</v>
      </c>
      <c r="O1979" s="231" t="str">
        <f t="shared" si="248"/>
        <v>.</v>
      </c>
      <c r="P1979" s="232" t="str">
        <f t="shared" si="250"/>
        <v>.</v>
      </c>
      <c r="Q1979" s="233" t="str">
        <f t="shared" si="251"/>
        <v>.</v>
      </c>
      <c r="R1979" s="140"/>
      <c r="S1979" s="140"/>
      <c r="T1979" s="140"/>
      <c r="U1979" s="140"/>
      <c r="V1979" s="140"/>
      <c r="W1979" s="140"/>
      <c r="X1979" s="140"/>
      <c r="Y1979" s="140"/>
      <c r="Z1979" s="140"/>
      <c r="AA1979" s="140"/>
      <c r="AB1979" s="140"/>
      <c r="AC1979" s="140"/>
      <c r="AD1979" s="140"/>
      <c r="AE1979" s="140"/>
      <c r="AF1979" s="140"/>
      <c r="AG1979" s="140"/>
      <c r="AH1979" s="140"/>
      <c r="AI1979" s="140"/>
      <c r="AJ1979" s="140"/>
      <c r="AK1979" s="140"/>
      <c r="AL1979" s="140"/>
      <c r="AM1979" s="140"/>
      <c r="AN1979" s="140"/>
      <c r="AO1979" s="140"/>
      <c r="AP1979" s="140"/>
      <c r="AQ1979" s="140"/>
      <c r="AR1979" s="140"/>
      <c r="AS1979" s="140"/>
      <c r="AT1979" s="140"/>
      <c r="AU1979" s="140"/>
      <c r="AV1979" s="140"/>
      <c r="AW1979" s="140"/>
      <c r="AX1979" s="140"/>
      <c r="AY1979" s="140"/>
      <c r="AZ1979" s="140"/>
      <c r="BA1979" s="140"/>
      <c r="BB1979" s="140"/>
      <c r="BC1979" s="140"/>
      <c r="BD1979" s="140"/>
      <c r="BE1979" s="140"/>
    </row>
    <row r="1980" spans="1:57" outlineLevel="1" x14ac:dyDescent="0.2">
      <c r="A1980" s="234">
        <f>'Faults data'!A1980</f>
        <v>1963</v>
      </c>
      <c r="B1980" s="320">
        <f>'Faults data'!B1980</f>
        <v>0</v>
      </c>
      <c r="C1980" s="223">
        <f>IFERROR(MATCH('Faults data'!F1980,Lists!$C$11:$C$14,0),0)</f>
        <v>0</v>
      </c>
      <c r="D1980" s="216">
        <f>VALUE('Faults data'!I1980)</f>
        <v>0</v>
      </c>
      <c r="E1980" s="224">
        <f t="shared" si="249"/>
        <v>0</v>
      </c>
      <c r="F1980" s="224">
        <f>'Faults data'!M1980</f>
        <v>0</v>
      </c>
      <c r="G1980" s="224" t="str">
        <f>IF('Faults data'!N1980=$G$17,$G$17,".")</f>
        <v>.</v>
      </c>
      <c r="H1980" s="224" t="str">
        <f>IF(ISNUMBER('Faults data'!L1980),'Faults data'!L1980,".")</f>
        <v>.</v>
      </c>
      <c r="I1980" s="224">
        <f>IF('Faults data'!S1980=Lists!$F$11,0,1)</f>
        <v>1</v>
      </c>
      <c r="J1980" s="240" t="str">
        <f t="shared" si="244"/>
        <v>.</v>
      </c>
      <c r="K1980" s="241"/>
      <c r="L1980" s="230" t="str">
        <f t="shared" si="245"/>
        <v>.</v>
      </c>
      <c r="M1980" s="231" t="str">
        <f t="shared" si="246"/>
        <v>.</v>
      </c>
      <c r="N1980" s="231" t="str">
        <f t="shared" si="247"/>
        <v>.</v>
      </c>
      <c r="O1980" s="231" t="str">
        <f t="shared" si="248"/>
        <v>.</v>
      </c>
      <c r="P1980" s="232" t="str">
        <f t="shared" si="250"/>
        <v>.</v>
      </c>
      <c r="Q1980" s="233" t="str">
        <f t="shared" si="251"/>
        <v>.</v>
      </c>
      <c r="R1980" s="140"/>
      <c r="S1980" s="140"/>
      <c r="T1980" s="140"/>
      <c r="U1980" s="140"/>
      <c r="V1980" s="140"/>
      <c r="W1980" s="140"/>
      <c r="X1980" s="140"/>
      <c r="Y1980" s="140"/>
      <c r="Z1980" s="140"/>
      <c r="AA1980" s="140"/>
      <c r="AB1980" s="140"/>
      <c r="AC1980" s="140"/>
      <c r="AD1980" s="140"/>
      <c r="AE1980" s="140"/>
      <c r="AF1980" s="140"/>
      <c r="AG1980" s="140"/>
      <c r="AH1980" s="140"/>
      <c r="AI1980" s="140"/>
      <c r="AJ1980" s="140"/>
      <c r="AK1980" s="140"/>
      <c r="AL1980" s="140"/>
      <c r="AM1980" s="140"/>
      <c r="AN1980" s="140"/>
      <c r="AO1980" s="140"/>
      <c r="AP1980" s="140"/>
      <c r="AQ1980" s="140"/>
      <c r="AR1980" s="140"/>
      <c r="AS1980" s="140"/>
      <c r="AT1980" s="140"/>
      <c r="AU1980" s="140"/>
      <c r="AV1980" s="140"/>
      <c r="AW1980" s="140"/>
      <c r="AX1980" s="140"/>
      <c r="AY1980" s="140"/>
      <c r="AZ1980" s="140"/>
      <c r="BA1980" s="140"/>
      <c r="BB1980" s="140"/>
      <c r="BC1980" s="140"/>
      <c r="BD1980" s="140"/>
      <c r="BE1980" s="140"/>
    </row>
    <row r="1981" spans="1:57" outlineLevel="1" x14ac:dyDescent="0.2">
      <c r="A1981" s="234">
        <f>'Faults data'!A1981</f>
        <v>1964</v>
      </c>
      <c r="B1981" s="320">
        <f>'Faults data'!B1981</f>
        <v>0</v>
      </c>
      <c r="C1981" s="223">
        <f>IFERROR(MATCH('Faults data'!F1981,Lists!$C$11:$C$14,0),0)</f>
        <v>0</v>
      </c>
      <c r="D1981" s="216">
        <f>VALUE('Faults data'!I1981)</f>
        <v>0</v>
      </c>
      <c r="E1981" s="224">
        <f t="shared" si="249"/>
        <v>0</v>
      </c>
      <c r="F1981" s="224">
        <f>'Faults data'!M1981</f>
        <v>0</v>
      </c>
      <c r="G1981" s="224" t="str">
        <f>IF('Faults data'!N1981=$G$17,$G$17,".")</f>
        <v>.</v>
      </c>
      <c r="H1981" s="224" t="str">
        <f>IF(ISNUMBER('Faults data'!L1981),'Faults data'!L1981,".")</f>
        <v>.</v>
      </c>
      <c r="I1981" s="224">
        <f>IF('Faults data'!S1981=Lists!$F$11,0,1)</f>
        <v>1</v>
      </c>
      <c r="J1981" s="240" t="str">
        <f t="shared" si="244"/>
        <v>.</v>
      </c>
      <c r="K1981" s="241"/>
      <c r="L1981" s="230" t="str">
        <f t="shared" si="245"/>
        <v>.</v>
      </c>
      <c r="M1981" s="231" t="str">
        <f t="shared" si="246"/>
        <v>.</v>
      </c>
      <c r="N1981" s="231" t="str">
        <f t="shared" si="247"/>
        <v>.</v>
      </c>
      <c r="O1981" s="231" t="str">
        <f t="shared" si="248"/>
        <v>.</v>
      </c>
      <c r="P1981" s="232" t="str">
        <f t="shared" si="250"/>
        <v>.</v>
      </c>
      <c r="Q1981" s="233" t="str">
        <f t="shared" si="251"/>
        <v>.</v>
      </c>
      <c r="R1981" s="140"/>
      <c r="S1981" s="140"/>
      <c r="T1981" s="140"/>
      <c r="U1981" s="140"/>
      <c r="V1981" s="140"/>
      <c r="W1981" s="140"/>
      <c r="X1981" s="140"/>
      <c r="Y1981" s="140"/>
      <c r="Z1981" s="140"/>
      <c r="AA1981" s="140"/>
      <c r="AB1981" s="140"/>
      <c r="AC1981" s="140"/>
      <c r="AD1981" s="140"/>
      <c r="AE1981" s="140"/>
      <c r="AF1981" s="140"/>
      <c r="AG1981" s="140"/>
      <c r="AH1981" s="140"/>
      <c r="AI1981" s="140"/>
      <c r="AJ1981" s="140"/>
      <c r="AK1981" s="140"/>
      <c r="AL1981" s="140"/>
      <c r="AM1981" s="140"/>
      <c r="AN1981" s="140"/>
      <c r="AO1981" s="140"/>
      <c r="AP1981" s="140"/>
      <c r="AQ1981" s="140"/>
      <c r="AR1981" s="140"/>
      <c r="AS1981" s="140"/>
      <c r="AT1981" s="140"/>
      <c r="AU1981" s="140"/>
      <c r="AV1981" s="140"/>
      <c r="AW1981" s="140"/>
      <c r="AX1981" s="140"/>
      <c r="AY1981" s="140"/>
      <c r="AZ1981" s="140"/>
      <c r="BA1981" s="140"/>
      <c r="BB1981" s="140"/>
      <c r="BC1981" s="140"/>
      <c r="BD1981" s="140"/>
      <c r="BE1981" s="140"/>
    </row>
    <row r="1982" spans="1:57" outlineLevel="1" x14ac:dyDescent="0.2">
      <c r="A1982" s="234">
        <f>'Faults data'!A1982</f>
        <v>1965</v>
      </c>
      <c r="B1982" s="320">
        <f>'Faults data'!B1982</f>
        <v>0</v>
      </c>
      <c r="C1982" s="223">
        <f>IFERROR(MATCH('Faults data'!F1982,Lists!$C$11:$C$14,0),0)</f>
        <v>0</v>
      </c>
      <c r="D1982" s="216">
        <f>VALUE('Faults data'!I1982)</f>
        <v>0</v>
      </c>
      <c r="E1982" s="224">
        <f t="shared" si="249"/>
        <v>0</v>
      </c>
      <c r="F1982" s="224">
        <f>'Faults data'!M1982</f>
        <v>0</v>
      </c>
      <c r="G1982" s="224" t="str">
        <f>IF('Faults data'!N1982=$G$17,$G$17,".")</f>
        <v>.</v>
      </c>
      <c r="H1982" s="224" t="str">
        <f>IF(ISNUMBER('Faults data'!L1982),'Faults data'!L1982,".")</f>
        <v>.</v>
      </c>
      <c r="I1982" s="224">
        <f>IF('Faults data'!S1982=Lists!$F$11,0,1)</f>
        <v>1</v>
      </c>
      <c r="J1982" s="240" t="str">
        <f t="shared" si="244"/>
        <v>.</v>
      </c>
      <c r="K1982" s="241"/>
      <c r="L1982" s="230" t="str">
        <f t="shared" si="245"/>
        <v>.</v>
      </c>
      <c r="M1982" s="231" t="str">
        <f t="shared" si="246"/>
        <v>.</v>
      </c>
      <c r="N1982" s="231" t="str">
        <f t="shared" si="247"/>
        <v>.</v>
      </c>
      <c r="O1982" s="231" t="str">
        <f t="shared" si="248"/>
        <v>.</v>
      </c>
      <c r="P1982" s="232" t="str">
        <f t="shared" si="250"/>
        <v>.</v>
      </c>
      <c r="Q1982" s="233" t="str">
        <f t="shared" si="251"/>
        <v>.</v>
      </c>
      <c r="R1982" s="140"/>
      <c r="S1982" s="140"/>
      <c r="T1982" s="140"/>
      <c r="U1982" s="140"/>
      <c r="V1982" s="140"/>
      <c r="W1982" s="140"/>
      <c r="X1982" s="140"/>
      <c r="Y1982" s="140"/>
      <c r="Z1982" s="140"/>
      <c r="AA1982" s="140"/>
      <c r="AB1982" s="140"/>
      <c r="AC1982" s="140"/>
      <c r="AD1982" s="140"/>
      <c r="AE1982" s="140"/>
      <c r="AF1982" s="140"/>
      <c r="AG1982" s="140"/>
      <c r="AH1982" s="140"/>
      <c r="AI1982" s="140"/>
      <c r="AJ1982" s="140"/>
      <c r="AK1982" s="140"/>
      <c r="AL1982" s="140"/>
      <c r="AM1982" s="140"/>
      <c r="AN1982" s="140"/>
      <c r="AO1982" s="140"/>
      <c r="AP1982" s="140"/>
      <c r="AQ1982" s="140"/>
      <c r="AR1982" s="140"/>
      <c r="AS1982" s="140"/>
      <c r="AT1982" s="140"/>
      <c r="AU1982" s="140"/>
      <c r="AV1982" s="140"/>
      <c r="AW1982" s="140"/>
      <c r="AX1982" s="140"/>
      <c r="AY1982" s="140"/>
      <c r="AZ1982" s="140"/>
      <c r="BA1982" s="140"/>
      <c r="BB1982" s="140"/>
      <c r="BC1982" s="140"/>
      <c r="BD1982" s="140"/>
      <c r="BE1982" s="140"/>
    </row>
    <row r="1983" spans="1:57" outlineLevel="1" x14ac:dyDescent="0.2">
      <c r="A1983" s="234">
        <f>'Faults data'!A1983</f>
        <v>1966</v>
      </c>
      <c r="B1983" s="320">
        <f>'Faults data'!B1983</f>
        <v>0</v>
      </c>
      <c r="C1983" s="223">
        <f>IFERROR(MATCH('Faults data'!F1983,Lists!$C$11:$C$14,0),0)</f>
        <v>0</v>
      </c>
      <c r="D1983" s="216">
        <f>VALUE('Faults data'!I1983)</f>
        <v>0</v>
      </c>
      <c r="E1983" s="224">
        <f t="shared" si="249"/>
        <v>0</v>
      </c>
      <c r="F1983" s="224">
        <f>'Faults data'!M1983</f>
        <v>0</v>
      </c>
      <c r="G1983" s="224" t="str">
        <f>IF('Faults data'!N1983=$G$17,$G$17,".")</f>
        <v>.</v>
      </c>
      <c r="H1983" s="224" t="str">
        <f>IF(ISNUMBER('Faults data'!L1983),'Faults data'!L1983,".")</f>
        <v>.</v>
      </c>
      <c r="I1983" s="224">
        <f>IF('Faults data'!S1983=Lists!$F$11,0,1)</f>
        <v>1</v>
      </c>
      <c r="J1983" s="240" t="str">
        <f t="shared" si="244"/>
        <v>.</v>
      </c>
      <c r="K1983" s="241"/>
      <c r="L1983" s="230" t="str">
        <f t="shared" si="245"/>
        <v>.</v>
      </c>
      <c r="M1983" s="231" t="str">
        <f t="shared" si="246"/>
        <v>.</v>
      </c>
      <c r="N1983" s="231" t="str">
        <f t="shared" si="247"/>
        <v>.</v>
      </c>
      <c r="O1983" s="231" t="str">
        <f t="shared" si="248"/>
        <v>.</v>
      </c>
      <c r="P1983" s="232" t="str">
        <f t="shared" si="250"/>
        <v>.</v>
      </c>
      <c r="Q1983" s="233" t="str">
        <f t="shared" si="251"/>
        <v>.</v>
      </c>
      <c r="R1983" s="140"/>
      <c r="S1983" s="140"/>
      <c r="T1983" s="140"/>
      <c r="U1983" s="140"/>
      <c r="V1983" s="140"/>
      <c r="W1983" s="140"/>
      <c r="X1983" s="140"/>
      <c r="Y1983" s="140"/>
      <c r="Z1983" s="140"/>
      <c r="AA1983" s="140"/>
      <c r="AB1983" s="140"/>
      <c r="AC1983" s="140"/>
      <c r="AD1983" s="140"/>
      <c r="AE1983" s="140"/>
      <c r="AF1983" s="140"/>
      <c r="AG1983" s="140"/>
      <c r="AH1983" s="140"/>
      <c r="AI1983" s="140"/>
      <c r="AJ1983" s="140"/>
      <c r="AK1983" s="140"/>
      <c r="AL1983" s="140"/>
      <c r="AM1983" s="140"/>
      <c r="AN1983" s="140"/>
      <c r="AO1983" s="140"/>
      <c r="AP1983" s="140"/>
      <c r="AQ1983" s="140"/>
      <c r="AR1983" s="140"/>
      <c r="AS1983" s="140"/>
      <c r="AT1983" s="140"/>
      <c r="AU1983" s="140"/>
      <c r="AV1983" s="140"/>
      <c r="AW1983" s="140"/>
      <c r="AX1983" s="140"/>
      <c r="AY1983" s="140"/>
      <c r="AZ1983" s="140"/>
      <c r="BA1983" s="140"/>
      <c r="BB1983" s="140"/>
      <c r="BC1983" s="140"/>
      <c r="BD1983" s="140"/>
      <c r="BE1983" s="140"/>
    </row>
    <row r="1984" spans="1:57" outlineLevel="1" x14ac:dyDescent="0.2">
      <c r="A1984" s="234">
        <f>'Faults data'!A1984</f>
        <v>1967</v>
      </c>
      <c r="B1984" s="320">
        <f>'Faults data'!B1984</f>
        <v>0</v>
      </c>
      <c r="C1984" s="223">
        <f>IFERROR(MATCH('Faults data'!F1984,Lists!$C$11:$C$14,0),0)</f>
        <v>0</v>
      </c>
      <c r="D1984" s="216">
        <f>VALUE('Faults data'!I1984)</f>
        <v>0</v>
      </c>
      <c r="E1984" s="224">
        <f t="shared" si="249"/>
        <v>0</v>
      </c>
      <c r="F1984" s="224">
        <f>'Faults data'!M1984</f>
        <v>0</v>
      </c>
      <c r="G1984" s="224" t="str">
        <f>IF('Faults data'!N1984=$G$17,$G$17,".")</f>
        <v>.</v>
      </c>
      <c r="H1984" s="224" t="str">
        <f>IF(ISNUMBER('Faults data'!L1984),'Faults data'!L1984,".")</f>
        <v>.</v>
      </c>
      <c r="I1984" s="224">
        <f>IF('Faults data'!S1984=Lists!$F$11,0,1)</f>
        <v>1</v>
      </c>
      <c r="J1984" s="240" t="str">
        <f t="shared" si="244"/>
        <v>.</v>
      </c>
      <c r="K1984" s="241"/>
      <c r="L1984" s="230" t="str">
        <f t="shared" si="245"/>
        <v>.</v>
      </c>
      <c r="M1984" s="231" t="str">
        <f t="shared" si="246"/>
        <v>.</v>
      </c>
      <c r="N1984" s="231" t="str">
        <f t="shared" si="247"/>
        <v>.</v>
      </c>
      <c r="O1984" s="231" t="str">
        <f t="shared" si="248"/>
        <v>.</v>
      </c>
      <c r="P1984" s="232" t="str">
        <f t="shared" si="250"/>
        <v>.</v>
      </c>
      <c r="Q1984" s="233" t="str">
        <f t="shared" si="251"/>
        <v>.</v>
      </c>
      <c r="R1984" s="140"/>
      <c r="S1984" s="140"/>
      <c r="T1984" s="140"/>
      <c r="U1984" s="140"/>
      <c r="V1984" s="140"/>
      <c r="W1984" s="140"/>
      <c r="X1984" s="140"/>
      <c r="Y1984" s="140"/>
      <c r="Z1984" s="140"/>
      <c r="AA1984" s="140"/>
      <c r="AB1984" s="140"/>
      <c r="AC1984" s="140"/>
      <c r="AD1984" s="140"/>
      <c r="AE1984" s="140"/>
      <c r="AF1984" s="140"/>
      <c r="AG1984" s="140"/>
      <c r="AH1984" s="140"/>
      <c r="AI1984" s="140"/>
      <c r="AJ1984" s="140"/>
      <c r="AK1984" s="140"/>
      <c r="AL1984" s="140"/>
      <c r="AM1984" s="140"/>
      <c r="AN1984" s="140"/>
      <c r="AO1984" s="140"/>
      <c r="AP1984" s="140"/>
      <c r="AQ1984" s="140"/>
      <c r="AR1984" s="140"/>
      <c r="AS1984" s="140"/>
      <c r="AT1984" s="140"/>
      <c r="AU1984" s="140"/>
      <c r="AV1984" s="140"/>
      <c r="AW1984" s="140"/>
      <c r="AX1984" s="140"/>
      <c r="AY1984" s="140"/>
      <c r="AZ1984" s="140"/>
      <c r="BA1984" s="140"/>
      <c r="BB1984" s="140"/>
      <c r="BC1984" s="140"/>
      <c r="BD1984" s="140"/>
      <c r="BE1984" s="140"/>
    </row>
    <row r="1985" spans="1:57" outlineLevel="1" x14ac:dyDescent="0.2">
      <c r="A1985" s="234">
        <f>'Faults data'!A1985</f>
        <v>1968</v>
      </c>
      <c r="B1985" s="320">
        <f>'Faults data'!B1985</f>
        <v>0</v>
      </c>
      <c r="C1985" s="223">
        <f>IFERROR(MATCH('Faults data'!F1985,Lists!$C$11:$C$14,0),0)</f>
        <v>0</v>
      </c>
      <c r="D1985" s="216">
        <f>VALUE('Faults data'!I1985)</f>
        <v>0</v>
      </c>
      <c r="E1985" s="224">
        <f t="shared" si="249"/>
        <v>0</v>
      </c>
      <c r="F1985" s="224">
        <f>'Faults data'!M1985</f>
        <v>0</v>
      </c>
      <c r="G1985" s="224" t="str">
        <f>IF('Faults data'!N1985=$G$17,$G$17,".")</f>
        <v>.</v>
      </c>
      <c r="H1985" s="224" t="str">
        <f>IF(ISNUMBER('Faults data'!L1985),'Faults data'!L1985,".")</f>
        <v>.</v>
      </c>
      <c r="I1985" s="224">
        <f>IF('Faults data'!S1985=Lists!$F$11,0,1)</f>
        <v>1</v>
      </c>
      <c r="J1985" s="240" t="str">
        <f t="shared" si="244"/>
        <v>.</v>
      </c>
      <c r="K1985" s="241"/>
      <c r="L1985" s="230" t="str">
        <f t="shared" si="245"/>
        <v>.</v>
      </c>
      <c r="M1985" s="231" t="str">
        <f t="shared" si="246"/>
        <v>.</v>
      </c>
      <c r="N1985" s="231" t="str">
        <f t="shared" si="247"/>
        <v>.</v>
      </c>
      <c r="O1985" s="231" t="str">
        <f t="shared" si="248"/>
        <v>.</v>
      </c>
      <c r="P1985" s="232" t="str">
        <f t="shared" si="250"/>
        <v>.</v>
      </c>
      <c r="Q1985" s="233" t="str">
        <f t="shared" si="251"/>
        <v>.</v>
      </c>
      <c r="R1985" s="140"/>
      <c r="S1985" s="140"/>
      <c r="T1985" s="140"/>
      <c r="U1985" s="140"/>
      <c r="V1985" s="140"/>
      <c r="W1985" s="140"/>
      <c r="X1985" s="140"/>
      <c r="Y1985" s="140"/>
      <c r="Z1985" s="140"/>
      <c r="AA1985" s="140"/>
      <c r="AB1985" s="140"/>
      <c r="AC1985" s="140"/>
      <c r="AD1985" s="140"/>
      <c r="AE1985" s="140"/>
      <c r="AF1985" s="140"/>
      <c r="AG1985" s="140"/>
      <c r="AH1985" s="140"/>
      <c r="AI1985" s="140"/>
      <c r="AJ1985" s="140"/>
      <c r="AK1985" s="140"/>
      <c r="AL1985" s="140"/>
      <c r="AM1985" s="140"/>
      <c r="AN1985" s="140"/>
      <c r="AO1985" s="140"/>
      <c r="AP1985" s="140"/>
      <c r="AQ1985" s="140"/>
      <c r="AR1985" s="140"/>
      <c r="AS1985" s="140"/>
      <c r="AT1985" s="140"/>
      <c r="AU1985" s="140"/>
      <c r="AV1985" s="140"/>
      <c r="AW1985" s="140"/>
      <c r="AX1985" s="140"/>
      <c r="AY1985" s="140"/>
      <c r="AZ1985" s="140"/>
      <c r="BA1985" s="140"/>
      <c r="BB1985" s="140"/>
      <c r="BC1985" s="140"/>
      <c r="BD1985" s="140"/>
      <c r="BE1985" s="140"/>
    </row>
    <row r="1986" spans="1:57" outlineLevel="1" x14ac:dyDescent="0.2">
      <c r="A1986" s="234">
        <f>'Faults data'!A1986</f>
        <v>1969</v>
      </c>
      <c r="B1986" s="320">
        <f>'Faults data'!B1986</f>
        <v>0</v>
      </c>
      <c r="C1986" s="223">
        <f>IFERROR(MATCH('Faults data'!F1986,Lists!$C$11:$C$14,0),0)</f>
        <v>0</v>
      </c>
      <c r="D1986" s="216">
        <f>VALUE('Faults data'!I1986)</f>
        <v>0</v>
      </c>
      <c r="E1986" s="224">
        <f t="shared" si="249"/>
        <v>0</v>
      </c>
      <c r="F1986" s="224">
        <f>'Faults data'!M1986</f>
        <v>0</v>
      </c>
      <c r="G1986" s="224" t="str">
        <f>IF('Faults data'!N1986=$G$17,$G$17,".")</f>
        <v>.</v>
      </c>
      <c r="H1986" s="224" t="str">
        <f>IF(ISNUMBER('Faults data'!L1986),'Faults data'!L1986,".")</f>
        <v>.</v>
      </c>
      <c r="I1986" s="224">
        <f>IF('Faults data'!S1986=Lists!$F$11,0,1)</f>
        <v>1</v>
      </c>
      <c r="J1986" s="240" t="str">
        <f t="shared" si="244"/>
        <v>.</v>
      </c>
      <c r="K1986" s="241"/>
      <c r="L1986" s="230" t="str">
        <f t="shared" si="245"/>
        <v>.</v>
      </c>
      <c r="M1986" s="231" t="str">
        <f t="shared" si="246"/>
        <v>.</v>
      </c>
      <c r="N1986" s="231" t="str">
        <f t="shared" si="247"/>
        <v>.</v>
      </c>
      <c r="O1986" s="231" t="str">
        <f t="shared" si="248"/>
        <v>.</v>
      </c>
      <c r="P1986" s="232" t="str">
        <f t="shared" si="250"/>
        <v>.</v>
      </c>
      <c r="Q1986" s="233" t="str">
        <f t="shared" si="251"/>
        <v>.</v>
      </c>
      <c r="R1986" s="140"/>
      <c r="S1986" s="140"/>
      <c r="T1986" s="140"/>
      <c r="U1986" s="140"/>
      <c r="V1986" s="140"/>
      <c r="W1986" s="140"/>
      <c r="X1986" s="140"/>
      <c r="Y1986" s="140"/>
      <c r="Z1986" s="140"/>
      <c r="AA1986" s="140"/>
      <c r="AB1986" s="140"/>
      <c r="AC1986" s="140"/>
      <c r="AD1986" s="140"/>
      <c r="AE1986" s="140"/>
      <c r="AF1986" s="140"/>
      <c r="AG1986" s="140"/>
      <c r="AH1986" s="140"/>
      <c r="AI1986" s="140"/>
      <c r="AJ1986" s="140"/>
      <c r="AK1986" s="140"/>
      <c r="AL1986" s="140"/>
      <c r="AM1986" s="140"/>
      <c r="AN1986" s="140"/>
      <c r="AO1986" s="140"/>
      <c r="AP1986" s="140"/>
      <c r="AQ1986" s="140"/>
      <c r="AR1986" s="140"/>
      <c r="AS1986" s="140"/>
      <c r="AT1986" s="140"/>
      <c r="AU1986" s="140"/>
      <c r="AV1986" s="140"/>
      <c r="AW1986" s="140"/>
      <c r="AX1986" s="140"/>
      <c r="AY1986" s="140"/>
      <c r="AZ1986" s="140"/>
      <c r="BA1986" s="140"/>
      <c r="BB1986" s="140"/>
      <c r="BC1986" s="140"/>
      <c r="BD1986" s="140"/>
      <c r="BE1986" s="140"/>
    </row>
    <row r="1987" spans="1:57" outlineLevel="1" x14ac:dyDescent="0.2">
      <c r="A1987" s="234">
        <f>'Faults data'!A1987</f>
        <v>1970</v>
      </c>
      <c r="B1987" s="320">
        <f>'Faults data'!B1987</f>
        <v>0</v>
      </c>
      <c r="C1987" s="223">
        <f>IFERROR(MATCH('Faults data'!F1987,Lists!$C$11:$C$14,0),0)</f>
        <v>0</v>
      </c>
      <c r="D1987" s="216">
        <f>VALUE('Faults data'!I1987)</f>
        <v>0</v>
      </c>
      <c r="E1987" s="224">
        <f t="shared" si="249"/>
        <v>0</v>
      </c>
      <c r="F1987" s="224">
        <f>'Faults data'!M1987</f>
        <v>0</v>
      </c>
      <c r="G1987" s="224" t="str">
        <f>IF('Faults data'!N1987=$G$17,$G$17,".")</f>
        <v>.</v>
      </c>
      <c r="H1987" s="224" t="str">
        <f>IF(ISNUMBER('Faults data'!L1987),'Faults data'!L1987,".")</f>
        <v>.</v>
      </c>
      <c r="I1987" s="224">
        <f>IF('Faults data'!S1987=Lists!$F$11,0,1)</f>
        <v>1</v>
      </c>
      <c r="J1987" s="240" t="str">
        <f t="shared" si="244"/>
        <v>.</v>
      </c>
      <c r="K1987" s="241"/>
      <c r="L1987" s="230" t="str">
        <f t="shared" si="245"/>
        <v>.</v>
      </c>
      <c r="M1987" s="231" t="str">
        <f t="shared" si="246"/>
        <v>.</v>
      </c>
      <c r="N1987" s="231" t="str">
        <f t="shared" si="247"/>
        <v>.</v>
      </c>
      <c r="O1987" s="231" t="str">
        <f t="shared" si="248"/>
        <v>.</v>
      </c>
      <c r="P1987" s="232" t="str">
        <f t="shared" si="250"/>
        <v>.</v>
      </c>
      <c r="Q1987" s="233" t="str">
        <f t="shared" si="251"/>
        <v>.</v>
      </c>
      <c r="R1987" s="140"/>
      <c r="S1987" s="140"/>
      <c r="T1987" s="140"/>
      <c r="U1987" s="140"/>
      <c r="V1987" s="140"/>
      <c r="W1987" s="140"/>
      <c r="X1987" s="140"/>
      <c r="Y1987" s="140"/>
      <c r="Z1987" s="140"/>
      <c r="AA1987" s="140"/>
      <c r="AB1987" s="140"/>
      <c r="AC1987" s="140"/>
      <c r="AD1987" s="140"/>
      <c r="AE1987" s="140"/>
      <c r="AF1987" s="140"/>
      <c r="AG1987" s="140"/>
      <c r="AH1987" s="140"/>
      <c r="AI1987" s="140"/>
      <c r="AJ1987" s="140"/>
      <c r="AK1987" s="140"/>
      <c r="AL1987" s="140"/>
      <c r="AM1987" s="140"/>
      <c r="AN1987" s="140"/>
      <c r="AO1987" s="140"/>
      <c r="AP1987" s="140"/>
      <c r="AQ1987" s="140"/>
      <c r="AR1987" s="140"/>
      <c r="AS1987" s="140"/>
      <c r="AT1987" s="140"/>
      <c r="AU1987" s="140"/>
      <c r="AV1987" s="140"/>
      <c r="AW1987" s="140"/>
      <c r="AX1987" s="140"/>
      <c r="AY1987" s="140"/>
      <c r="AZ1987" s="140"/>
      <c r="BA1987" s="140"/>
      <c r="BB1987" s="140"/>
      <c r="BC1987" s="140"/>
      <c r="BD1987" s="140"/>
      <c r="BE1987" s="140"/>
    </row>
    <row r="1988" spans="1:57" outlineLevel="1" x14ac:dyDescent="0.2">
      <c r="A1988" s="234">
        <f>'Faults data'!A1988</f>
        <v>1971</v>
      </c>
      <c r="B1988" s="320">
        <f>'Faults data'!B1988</f>
        <v>0</v>
      </c>
      <c r="C1988" s="223">
        <f>IFERROR(MATCH('Faults data'!F1988,Lists!$C$11:$C$14,0),0)</f>
        <v>0</v>
      </c>
      <c r="D1988" s="216">
        <f>VALUE('Faults data'!I1988)</f>
        <v>0</v>
      </c>
      <c r="E1988" s="224">
        <f t="shared" si="249"/>
        <v>0</v>
      </c>
      <c r="F1988" s="224">
        <f>'Faults data'!M1988</f>
        <v>0</v>
      </c>
      <c r="G1988" s="224" t="str">
        <f>IF('Faults data'!N1988=$G$17,$G$17,".")</f>
        <v>.</v>
      </c>
      <c r="H1988" s="224" t="str">
        <f>IF(ISNUMBER('Faults data'!L1988),'Faults data'!L1988,".")</f>
        <v>.</v>
      </c>
      <c r="I1988" s="224">
        <f>IF('Faults data'!S1988=Lists!$F$11,0,1)</f>
        <v>1</v>
      </c>
      <c r="J1988" s="240" t="str">
        <f t="shared" si="244"/>
        <v>.</v>
      </c>
      <c r="K1988" s="241"/>
      <c r="L1988" s="230" t="str">
        <f t="shared" si="245"/>
        <v>.</v>
      </c>
      <c r="M1988" s="231" t="str">
        <f t="shared" si="246"/>
        <v>.</v>
      </c>
      <c r="N1988" s="231" t="str">
        <f t="shared" si="247"/>
        <v>.</v>
      </c>
      <c r="O1988" s="231" t="str">
        <f t="shared" si="248"/>
        <v>.</v>
      </c>
      <c r="P1988" s="232" t="str">
        <f t="shared" si="250"/>
        <v>.</v>
      </c>
      <c r="Q1988" s="233" t="str">
        <f t="shared" si="251"/>
        <v>.</v>
      </c>
      <c r="R1988" s="140"/>
      <c r="S1988" s="140"/>
      <c r="T1988" s="140"/>
      <c r="U1988" s="140"/>
      <c r="V1988" s="140"/>
      <c r="W1988" s="140"/>
      <c r="X1988" s="140"/>
      <c r="Y1988" s="140"/>
      <c r="Z1988" s="140"/>
      <c r="AA1988" s="140"/>
      <c r="AB1988" s="140"/>
      <c r="AC1988" s="140"/>
      <c r="AD1988" s="140"/>
      <c r="AE1988" s="140"/>
      <c r="AF1988" s="140"/>
      <c r="AG1988" s="140"/>
      <c r="AH1988" s="140"/>
      <c r="AI1988" s="140"/>
      <c r="AJ1988" s="140"/>
      <c r="AK1988" s="140"/>
      <c r="AL1988" s="140"/>
      <c r="AM1988" s="140"/>
      <c r="AN1988" s="140"/>
      <c r="AO1988" s="140"/>
      <c r="AP1988" s="140"/>
      <c r="AQ1988" s="140"/>
      <c r="AR1988" s="140"/>
      <c r="AS1988" s="140"/>
      <c r="AT1988" s="140"/>
      <c r="AU1988" s="140"/>
      <c r="AV1988" s="140"/>
      <c r="AW1988" s="140"/>
      <c r="AX1988" s="140"/>
      <c r="AY1988" s="140"/>
      <c r="AZ1988" s="140"/>
      <c r="BA1988" s="140"/>
      <c r="BB1988" s="140"/>
      <c r="BC1988" s="140"/>
      <c r="BD1988" s="140"/>
      <c r="BE1988" s="140"/>
    </row>
    <row r="1989" spans="1:57" outlineLevel="1" x14ac:dyDescent="0.2">
      <c r="A1989" s="234">
        <f>'Faults data'!A1989</f>
        <v>1972</v>
      </c>
      <c r="B1989" s="320">
        <f>'Faults data'!B1989</f>
        <v>0</v>
      </c>
      <c r="C1989" s="223">
        <f>IFERROR(MATCH('Faults data'!F1989,Lists!$C$11:$C$14,0),0)</f>
        <v>0</v>
      </c>
      <c r="D1989" s="216">
        <f>VALUE('Faults data'!I1989)</f>
        <v>0</v>
      </c>
      <c r="E1989" s="224">
        <f t="shared" si="249"/>
        <v>0</v>
      </c>
      <c r="F1989" s="224">
        <f>'Faults data'!M1989</f>
        <v>0</v>
      </c>
      <c r="G1989" s="224" t="str">
        <f>IF('Faults data'!N1989=$G$17,$G$17,".")</f>
        <v>.</v>
      </c>
      <c r="H1989" s="224" t="str">
        <f>IF(ISNUMBER('Faults data'!L1989),'Faults data'!L1989,".")</f>
        <v>.</v>
      </c>
      <c r="I1989" s="224">
        <f>IF('Faults data'!S1989=Lists!$F$11,0,1)</f>
        <v>1</v>
      </c>
      <c r="J1989" s="240" t="str">
        <f t="shared" si="244"/>
        <v>.</v>
      </c>
      <c r="K1989" s="241"/>
      <c r="L1989" s="230" t="str">
        <f t="shared" si="245"/>
        <v>.</v>
      </c>
      <c r="M1989" s="231" t="str">
        <f t="shared" si="246"/>
        <v>.</v>
      </c>
      <c r="N1989" s="231" t="str">
        <f t="shared" si="247"/>
        <v>.</v>
      </c>
      <c r="O1989" s="231" t="str">
        <f t="shared" si="248"/>
        <v>.</v>
      </c>
      <c r="P1989" s="232" t="str">
        <f t="shared" si="250"/>
        <v>.</v>
      </c>
      <c r="Q1989" s="233" t="str">
        <f t="shared" si="251"/>
        <v>.</v>
      </c>
      <c r="R1989" s="140"/>
      <c r="S1989" s="140"/>
      <c r="T1989" s="140"/>
      <c r="U1989" s="140"/>
      <c r="V1989" s="140"/>
      <c r="W1989" s="140"/>
      <c r="X1989" s="140"/>
      <c r="Y1989" s="140"/>
      <c r="Z1989" s="140"/>
      <c r="AA1989" s="140"/>
      <c r="AB1989" s="140"/>
      <c r="AC1989" s="140"/>
      <c r="AD1989" s="140"/>
      <c r="AE1989" s="140"/>
      <c r="AF1989" s="140"/>
      <c r="AG1989" s="140"/>
      <c r="AH1989" s="140"/>
      <c r="AI1989" s="140"/>
      <c r="AJ1989" s="140"/>
      <c r="AK1989" s="140"/>
      <c r="AL1989" s="140"/>
      <c r="AM1989" s="140"/>
      <c r="AN1989" s="140"/>
      <c r="AO1989" s="140"/>
      <c r="AP1989" s="140"/>
      <c r="AQ1989" s="140"/>
      <c r="AR1989" s="140"/>
      <c r="AS1989" s="140"/>
      <c r="AT1989" s="140"/>
      <c r="AU1989" s="140"/>
      <c r="AV1989" s="140"/>
      <c r="AW1989" s="140"/>
      <c r="AX1989" s="140"/>
      <c r="AY1989" s="140"/>
      <c r="AZ1989" s="140"/>
      <c r="BA1989" s="140"/>
      <c r="BB1989" s="140"/>
      <c r="BC1989" s="140"/>
      <c r="BD1989" s="140"/>
      <c r="BE1989" s="140"/>
    </row>
    <row r="1990" spans="1:57" outlineLevel="1" x14ac:dyDescent="0.2">
      <c r="A1990" s="234">
        <f>'Faults data'!A1990</f>
        <v>1973</v>
      </c>
      <c r="B1990" s="320">
        <f>'Faults data'!B1990</f>
        <v>0</v>
      </c>
      <c r="C1990" s="223">
        <f>IFERROR(MATCH('Faults data'!F1990,Lists!$C$11:$C$14,0),0)</f>
        <v>0</v>
      </c>
      <c r="D1990" s="216">
        <f>VALUE('Faults data'!I1990)</f>
        <v>0</v>
      </c>
      <c r="E1990" s="224">
        <f t="shared" si="249"/>
        <v>0</v>
      </c>
      <c r="F1990" s="224">
        <f>'Faults data'!M1990</f>
        <v>0</v>
      </c>
      <c r="G1990" s="224" t="str">
        <f>IF('Faults data'!N1990=$G$17,$G$17,".")</f>
        <v>.</v>
      </c>
      <c r="H1990" s="224" t="str">
        <f>IF(ISNUMBER('Faults data'!L1990),'Faults data'!L1990,".")</f>
        <v>.</v>
      </c>
      <c r="I1990" s="224">
        <f>IF('Faults data'!S1990=Lists!$F$11,0,1)</f>
        <v>1</v>
      </c>
      <c r="J1990" s="240" t="str">
        <f t="shared" si="244"/>
        <v>.</v>
      </c>
      <c r="K1990" s="241"/>
      <c r="L1990" s="230" t="str">
        <f t="shared" si="245"/>
        <v>.</v>
      </c>
      <c r="M1990" s="231" t="str">
        <f t="shared" si="246"/>
        <v>.</v>
      </c>
      <c r="N1990" s="231" t="str">
        <f t="shared" si="247"/>
        <v>.</v>
      </c>
      <c r="O1990" s="231" t="str">
        <f t="shared" si="248"/>
        <v>.</v>
      </c>
      <c r="P1990" s="232" t="str">
        <f t="shared" si="250"/>
        <v>.</v>
      </c>
      <c r="Q1990" s="233" t="str">
        <f t="shared" si="251"/>
        <v>.</v>
      </c>
      <c r="R1990" s="140"/>
      <c r="S1990" s="140"/>
      <c r="T1990" s="140"/>
      <c r="U1990" s="140"/>
      <c r="V1990" s="140"/>
      <c r="W1990" s="140"/>
      <c r="X1990" s="140"/>
      <c r="Y1990" s="140"/>
      <c r="Z1990" s="140"/>
      <c r="AA1990" s="140"/>
      <c r="AB1990" s="140"/>
      <c r="AC1990" s="140"/>
      <c r="AD1990" s="140"/>
      <c r="AE1990" s="140"/>
      <c r="AF1990" s="140"/>
      <c r="AG1990" s="140"/>
      <c r="AH1990" s="140"/>
      <c r="AI1990" s="140"/>
      <c r="AJ1990" s="140"/>
      <c r="AK1990" s="140"/>
      <c r="AL1990" s="140"/>
      <c r="AM1990" s="140"/>
      <c r="AN1990" s="140"/>
      <c r="AO1990" s="140"/>
      <c r="AP1990" s="140"/>
      <c r="AQ1990" s="140"/>
      <c r="AR1990" s="140"/>
      <c r="AS1990" s="140"/>
      <c r="AT1990" s="140"/>
      <c r="AU1990" s="140"/>
      <c r="AV1990" s="140"/>
      <c r="AW1990" s="140"/>
      <c r="AX1990" s="140"/>
      <c r="AY1990" s="140"/>
      <c r="AZ1990" s="140"/>
      <c r="BA1990" s="140"/>
      <c r="BB1990" s="140"/>
      <c r="BC1990" s="140"/>
      <c r="BD1990" s="140"/>
      <c r="BE1990" s="140"/>
    </row>
    <row r="1991" spans="1:57" outlineLevel="1" x14ac:dyDescent="0.2">
      <c r="A1991" s="234">
        <f>'Faults data'!A1991</f>
        <v>1974</v>
      </c>
      <c r="B1991" s="320">
        <f>'Faults data'!B1991</f>
        <v>0</v>
      </c>
      <c r="C1991" s="223">
        <f>IFERROR(MATCH('Faults data'!F1991,Lists!$C$11:$C$14,0),0)</f>
        <v>0</v>
      </c>
      <c r="D1991" s="216">
        <f>VALUE('Faults data'!I1991)</f>
        <v>0</v>
      </c>
      <c r="E1991" s="224">
        <f t="shared" si="249"/>
        <v>0</v>
      </c>
      <c r="F1991" s="224">
        <f>'Faults data'!M1991</f>
        <v>0</v>
      </c>
      <c r="G1991" s="224" t="str">
        <f>IF('Faults data'!N1991=$G$17,$G$17,".")</f>
        <v>.</v>
      </c>
      <c r="H1991" s="224" t="str">
        <f>IF(ISNUMBER('Faults data'!L1991),'Faults data'!L1991,".")</f>
        <v>.</v>
      </c>
      <c r="I1991" s="224">
        <f>IF('Faults data'!S1991=Lists!$F$11,0,1)</f>
        <v>1</v>
      </c>
      <c r="J1991" s="240" t="str">
        <f t="shared" si="244"/>
        <v>.</v>
      </c>
      <c r="K1991" s="241"/>
      <c r="L1991" s="230" t="str">
        <f t="shared" si="245"/>
        <v>.</v>
      </c>
      <c r="M1991" s="231" t="str">
        <f t="shared" si="246"/>
        <v>.</v>
      </c>
      <c r="N1991" s="231" t="str">
        <f t="shared" si="247"/>
        <v>.</v>
      </c>
      <c r="O1991" s="231" t="str">
        <f t="shared" si="248"/>
        <v>.</v>
      </c>
      <c r="P1991" s="232" t="str">
        <f t="shared" si="250"/>
        <v>.</v>
      </c>
      <c r="Q1991" s="233" t="str">
        <f t="shared" si="251"/>
        <v>.</v>
      </c>
      <c r="R1991" s="140"/>
      <c r="S1991" s="140"/>
      <c r="T1991" s="140"/>
      <c r="U1991" s="140"/>
      <c r="V1991" s="140"/>
      <c r="W1991" s="140"/>
      <c r="X1991" s="140"/>
      <c r="Y1991" s="140"/>
      <c r="Z1991" s="140"/>
      <c r="AA1991" s="140"/>
      <c r="AB1991" s="140"/>
      <c r="AC1991" s="140"/>
      <c r="AD1991" s="140"/>
      <c r="AE1991" s="140"/>
      <c r="AF1991" s="140"/>
      <c r="AG1991" s="140"/>
      <c r="AH1991" s="140"/>
      <c r="AI1991" s="140"/>
      <c r="AJ1991" s="140"/>
      <c r="AK1991" s="140"/>
      <c r="AL1991" s="140"/>
      <c r="AM1991" s="140"/>
      <c r="AN1991" s="140"/>
      <c r="AO1991" s="140"/>
      <c r="AP1991" s="140"/>
      <c r="AQ1991" s="140"/>
      <c r="AR1991" s="140"/>
      <c r="AS1991" s="140"/>
      <c r="AT1991" s="140"/>
      <c r="AU1991" s="140"/>
      <c r="AV1991" s="140"/>
      <c r="AW1991" s="140"/>
      <c r="AX1991" s="140"/>
      <c r="AY1991" s="140"/>
      <c r="AZ1991" s="140"/>
      <c r="BA1991" s="140"/>
      <c r="BB1991" s="140"/>
      <c r="BC1991" s="140"/>
      <c r="BD1991" s="140"/>
      <c r="BE1991" s="140"/>
    </row>
    <row r="1992" spans="1:57" outlineLevel="1" x14ac:dyDescent="0.2">
      <c r="A1992" s="234">
        <f>'Faults data'!A1992</f>
        <v>1975</v>
      </c>
      <c r="B1992" s="320">
        <f>'Faults data'!B1992</f>
        <v>0</v>
      </c>
      <c r="C1992" s="223">
        <f>IFERROR(MATCH('Faults data'!F1992,Lists!$C$11:$C$14,0),0)</f>
        <v>0</v>
      </c>
      <c r="D1992" s="216">
        <f>VALUE('Faults data'!I1992)</f>
        <v>0</v>
      </c>
      <c r="E1992" s="224">
        <f t="shared" si="249"/>
        <v>0</v>
      </c>
      <c r="F1992" s="224">
        <f>'Faults data'!M1992</f>
        <v>0</v>
      </c>
      <c r="G1992" s="224" t="str">
        <f>IF('Faults data'!N1992=$G$17,$G$17,".")</f>
        <v>.</v>
      </c>
      <c r="H1992" s="224" t="str">
        <f>IF(ISNUMBER('Faults data'!L1992),'Faults data'!L1992,".")</f>
        <v>.</v>
      </c>
      <c r="I1992" s="224">
        <f>IF('Faults data'!S1992=Lists!$F$11,0,1)</f>
        <v>1</v>
      </c>
      <c r="J1992" s="240" t="str">
        <f t="shared" si="244"/>
        <v>.</v>
      </c>
      <c r="K1992" s="241"/>
      <c r="L1992" s="230" t="str">
        <f t="shared" si="245"/>
        <v>.</v>
      </c>
      <c r="M1992" s="231" t="str">
        <f t="shared" si="246"/>
        <v>.</v>
      </c>
      <c r="N1992" s="231" t="str">
        <f t="shared" si="247"/>
        <v>.</v>
      </c>
      <c r="O1992" s="231" t="str">
        <f t="shared" si="248"/>
        <v>.</v>
      </c>
      <c r="P1992" s="232" t="str">
        <f t="shared" si="250"/>
        <v>.</v>
      </c>
      <c r="Q1992" s="233" t="str">
        <f t="shared" si="251"/>
        <v>.</v>
      </c>
      <c r="R1992" s="140"/>
      <c r="S1992" s="140"/>
      <c r="T1992" s="140"/>
      <c r="U1992" s="140"/>
      <c r="V1992" s="140"/>
      <c r="W1992" s="140"/>
      <c r="X1992" s="140"/>
      <c r="Y1992" s="140"/>
      <c r="Z1992" s="140"/>
      <c r="AA1992" s="140"/>
      <c r="AB1992" s="140"/>
      <c r="AC1992" s="140"/>
      <c r="AD1992" s="140"/>
      <c r="AE1992" s="140"/>
      <c r="AF1992" s="140"/>
      <c r="AG1992" s="140"/>
      <c r="AH1992" s="140"/>
      <c r="AI1992" s="140"/>
      <c r="AJ1992" s="140"/>
      <c r="AK1992" s="140"/>
      <c r="AL1992" s="140"/>
      <c r="AM1992" s="140"/>
      <c r="AN1992" s="140"/>
      <c r="AO1992" s="140"/>
      <c r="AP1992" s="140"/>
      <c r="AQ1992" s="140"/>
      <c r="AR1992" s="140"/>
      <c r="AS1992" s="140"/>
      <c r="AT1992" s="140"/>
      <c r="AU1992" s="140"/>
      <c r="AV1992" s="140"/>
      <c r="AW1992" s="140"/>
      <c r="AX1992" s="140"/>
      <c r="AY1992" s="140"/>
      <c r="AZ1992" s="140"/>
      <c r="BA1992" s="140"/>
      <c r="BB1992" s="140"/>
      <c r="BC1992" s="140"/>
      <c r="BD1992" s="140"/>
      <c r="BE1992" s="140"/>
    </row>
    <row r="1993" spans="1:57" outlineLevel="1" x14ac:dyDescent="0.2">
      <c r="A1993" s="234">
        <f>'Faults data'!A1993</f>
        <v>1976</v>
      </c>
      <c r="B1993" s="320">
        <f>'Faults data'!B1993</f>
        <v>0</v>
      </c>
      <c r="C1993" s="223">
        <f>IFERROR(MATCH('Faults data'!F1993,Lists!$C$11:$C$14,0),0)</f>
        <v>0</v>
      </c>
      <c r="D1993" s="216">
        <f>VALUE('Faults data'!I1993)</f>
        <v>0</v>
      </c>
      <c r="E1993" s="224">
        <f t="shared" si="249"/>
        <v>0</v>
      </c>
      <c r="F1993" s="224">
        <f>'Faults data'!M1993</f>
        <v>0</v>
      </c>
      <c r="G1993" s="224" t="str">
        <f>IF('Faults data'!N1993=$G$17,$G$17,".")</f>
        <v>.</v>
      </c>
      <c r="H1993" s="224" t="str">
        <f>IF(ISNUMBER('Faults data'!L1993),'Faults data'!L1993,".")</f>
        <v>.</v>
      </c>
      <c r="I1993" s="224">
        <f>IF('Faults data'!S1993=Lists!$F$11,0,1)</f>
        <v>1</v>
      </c>
      <c r="J1993" s="240" t="str">
        <f t="shared" si="244"/>
        <v>.</v>
      </c>
      <c r="K1993" s="241"/>
      <c r="L1993" s="230" t="str">
        <f t="shared" si="245"/>
        <v>.</v>
      </c>
      <c r="M1993" s="231" t="str">
        <f t="shared" si="246"/>
        <v>.</v>
      </c>
      <c r="N1993" s="231" t="str">
        <f t="shared" si="247"/>
        <v>.</v>
      </c>
      <c r="O1993" s="231" t="str">
        <f t="shared" si="248"/>
        <v>.</v>
      </c>
      <c r="P1993" s="232" t="str">
        <f t="shared" si="250"/>
        <v>.</v>
      </c>
      <c r="Q1993" s="233" t="str">
        <f t="shared" si="251"/>
        <v>.</v>
      </c>
      <c r="R1993" s="140"/>
      <c r="S1993" s="140"/>
      <c r="T1993" s="140"/>
      <c r="U1993" s="140"/>
      <c r="V1993" s="140"/>
      <c r="W1993" s="140"/>
      <c r="X1993" s="140"/>
      <c r="Y1993" s="140"/>
      <c r="Z1993" s="140"/>
      <c r="AA1993" s="140"/>
      <c r="AB1993" s="140"/>
      <c r="AC1993" s="140"/>
      <c r="AD1993" s="140"/>
      <c r="AE1993" s="140"/>
      <c r="AF1993" s="140"/>
      <c r="AG1993" s="140"/>
      <c r="AH1993" s="140"/>
      <c r="AI1993" s="140"/>
      <c r="AJ1993" s="140"/>
      <c r="AK1993" s="140"/>
      <c r="AL1993" s="140"/>
      <c r="AM1993" s="140"/>
      <c r="AN1993" s="140"/>
      <c r="AO1993" s="140"/>
      <c r="AP1993" s="140"/>
      <c r="AQ1993" s="140"/>
      <c r="AR1993" s="140"/>
      <c r="AS1993" s="140"/>
      <c r="AT1993" s="140"/>
      <c r="AU1993" s="140"/>
      <c r="AV1993" s="140"/>
      <c r="AW1993" s="140"/>
      <c r="AX1993" s="140"/>
      <c r="AY1993" s="140"/>
      <c r="AZ1993" s="140"/>
      <c r="BA1993" s="140"/>
      <c r="BB1993" s="140"/>
      <c r="BC1993" s="140"/>
      <c r="BD1993" s="140"/>
      <c r="BE1993" s="140"/>
    </row>
    <row r="1994" spans="1:57" outlineLevel="1" x14ac:dyDescent="0.2">
      <c r="A1994" s="234">
        <f>'Faults data'!A1994</f>
        <v>1977</v>
      </c>
      <c r="B1994" s="320">
        <f>'Faults data'!B1994</f>
        <v>0</v>
      </c>
      <c r="C1994" s="223">
        <f>IFERROR(MATCH('Faults data'!F1994,Lists!$C$11:$C$14,0),0)</f>
        <v>0</v>
      </c>
      <c r="D1994" s="216">
        <f>VALUE('Faults data'!I1994)</f>
        <v>0</v>
      </c>
      <c r="E1994" s="224">
        <f t="shared" si="249"/>
        <v>0</v>
      </c>
      <c r="F1994" s="224">
        <f>'Faults data'!M1994</f>
        <v>0</v>
      </c>
      <c r="G1994" s="224" t="str">
        <f>IF('Faults data'!N1994=$G$17,$G$17,".")</f>
        <v>.</v>
      </c>
      <c r="H1994" s="224" t="str">
        <f>IF(ISNUMBER('Faults data'!L1994),'Faults data'!L1994,".")</f>
        <v>.</v>
      </c>
      <c r="I1994" s="224">
        <f>IF('Faults data'!S1994=Lists!$F$11,0,1)</f>
        <v>1</v>
      </c>
      <c r="J1994" s="240" t="str">
        <f t="shared" si="244"/>
        <v>.</v>
      </c>
      <c r="K1994" s="241"/>
      <c r="L1994" s="230" t="str">
        <f t="shared" si="245"/>
        <v>.</v>
      </c>
      <c r="M1994" s="231" t="str">
        <f t="shared" si="246"/>
        <v>.</v>
      </c>
      <c r="N1994" s="231" t="str">
        <f t="shared" si="247"/>
        <v>.</v>
      </c>
      <c r="O1994" s="231" t="str">
        <f t="shared" si="248"/>
        <v>.</v>
      </c>
      <c r="P1994" s="232" t="str">
        <f t="shared" si="250"/>
        <v>.</v>
      </c>
      <c r="Q1994" s="233" t="str">
        <f t="shared" si="251"/>
        <v>.</v>
      </c>
      <c r="R1994" s="140"/>
      <c r="S1994" s="140"/>
      <c r="T1994" s="140"/>
      <c r="U1994" s="140"/>
      <c r="V1994" s="140"/>
      <c r="W1994" s="140"/>
      <c r="X1994" s="140"/>
      <c r="Y1994" s="140"/>
      <c r="Z1994" s="140"/>
      <c r="AA1994" s="140"/>
      <c r="AB1994" s="140"/>
      <c r="AC1994" s="140"/>
      <c r="AD1994" s="140"/>
      <c r="AE1994" s="140"/>
      <c r="AF1994" s="140"/>
      <c r="AG1994" s="140"/>
      <c r="AH1994" s="140"/>
      <c r="AI1994" s="140"/>
      <c r="AJ1994" s="140"/>
      <c r="AK1994" s="140"/>
      <c r="AL1994" s="140"/>
      <c r="AM1994" s="140"/>
      <c r="AN1994" s="140"/>
      <c r="AO1994" s="140"/>
      <c r="AP1994" s="140"/>
      <c r="AQ1994" s="140"/>
      <c r="AR1994" s="140"/>
      <c r="AS1994" s="140"/>
      <c r="AT1994" s="140"/>
      <c r="AU1994" s="140"/>
      <c r="AV1994" s="140"/>
      <c r="AW1994" s="140"/>
      <c r="AX1994" s="140"/>
      <c r="AY1994" s="140"/>
      <c r="AZ1994" s="140"/>
      <c r="BA1994" s="140"/>
      <c r="BB1994" s="140"/>
      <c r="BC1994" s="140"/>
      <c r="BD1994" s="140"/>
      <c r="BE1994" s="140"/>
    </row>
    <row r="1995" spans="1:57" outlineLevel="1" x14ac:dyDescent="0.2">
      <c r="A1995" s="234">
        <f>'Faults data'!A1995</f>
        <v>1978</v>
      </c>
      <c r="B1995" s="320">
        <f>'Faults data'!B1995</f>
        <v>0</v>
      </c>
      <c r="C1995" s="223">
        <f>IFERROR(MATCH('Faults data'!F1995,Lists!$C$11:$C$14,0),0)</f>
        <v>0</v>
      </c>
      <c r="D1995" s="216">
        <f>VALUE('Faults data'!I1995)</f>
        <v>0</v>
      </c>
      <c r="E1995" s="224">
        <f t="shared" si="249"/>
        <v>0</v>
      </c>
      <c r="F1995" s="224">
        <f>'Faults data'!M1995</f>
        <v>0</v>
      </c>
      <c r="G1995" s="224" t="str">
        <f>IF('Faults data'!N1995=$G$17,$G$17,".")</f>
        <v>.</v>
      </c>
      <c r="H1995" s="224" t="str">
        <f>IF(ISNUMBER('Faults data'!L1995),'Faults data'!L1995,".")</f>
        <v>.</v>
      </c>
      <c r="I1995" s="224">
        <f>IF('Faults data'!S1995=Lists!$F$11,0,1)</f>
        <v>1</v>
      </c>
      <c r="J1995" s="240" t="str">
        <f t="shared" si="244"/>
        <v>.</v>
      </c>
      <c r="K1995" s="241"/>
      <c r="L1995" s="230" t="str">
        <f t="shared" si="245"/>
        <v>.</v>
      </c>
      <c r="M1995" s="231" t="str">
        <f t="shared" si="246"/>
        <v>.</v>
      </c>
      <c r="N1995" s="231" t="str">
        <f t="shared" si="247"/>
        <v>.</v>
      </c>
      <c r="O1995" s="231" t="str">
        <f t="shared" si="248"/>
        <v>.</v>
      </c>
      <c r="P1995" s="232" t="str">
        <f t="shared" si="250"/>
        <v>.</v>
      </c>
      <c r="Q1995" s="233" t="str">
        <f t="shared" si="251"/>
        <v>.</v>
      </c>
      <c r="R1995" s="140"/>
      <c r="S1995" s="140"/>
      <c r="T1995" s="140"/>
      <c r="U1995" s="140"/>
      <c r="V1995" s="140"/>
      <c r="W1995" s="140"/>
      <c r="X1995" s="140"/>
      <c r="Y1995" s="140"/>
      <c r="Z1995" s="140"/>
      <c r="AA1995" s="140"/>
      <c r="AB1995" s="140"/>
      <c r="AC1995" s="140"/>
      <c r="AD1995" s="140"/>
      <c r="AE1995" s="140"/>
      <c r="AF1995" s="140"/>
      <c r="AG1995" s="140"/>
      <c r="AH1995" s="140"/>
      <c r="AI1995" s="140"/>
      <c r="AJ1995" s="140"/>
      <c r="AK1995" s="140"/>
      <c r="AL1995" s="140"/>
      <c r="AM1995" s="140"/>
      <c r="AN1995" s="140"/>
      <c r="AO1995" s="140"/>
      <c r="AP1995" s="140"/>
      <c r="AQ1995" s="140"/>
      <c r="AR1995" s="140"/>
      <c r="AS1995" s="140"/>
      <c r="AT1995" s="140"/>
      <c r="AU1995" s="140"/>
      <c r="AV1995" s="140"/>
      <c r="AW1995" s="140"/>
      <c r="AX1995" s="140"/>
      <c r="AY1995" s="140"/>
      <c r="AZ1995" s="140"/>
      <c r="BA1995" s="140"/>
      <c r="BB1995" s="140"/>
      <c r="BC1995" s="140"/>
      <c r="BD1995" s="140"/>
      <c r="BE1995" s="140"/>
    </row>
    <row r="1996" spans="1:57" outlineLevel="1" x14ac:dyDescent="0.2">
      <c r="A1996" s="234">
        <f>'Faults data'!A1996</f>
        <v>1979</v>
      </c>
      <c r="B1996" s="320">
        <f>'Faults data'!B1996</f>
        <v>0</v>
      </c>
      <c r="C1996" s="223">
        <f>IFERROR(MATCH('Faults data'!F1996,Lists!$C$11:$C$14,0),0)</f>
        <v>0</v>
      </c>
      <c r="D1996" s="216">
        <f>VALUE('Faults data'!I1996)</f>
        <v>0</v>
      </c>
      <c r="E1996" s="224">
        <f t="shared" si="249"/>
        <v>0</v>
      </c>
      <c r="F1996" s="224">
        <f>'Faults data'!M1996</f>
        <v>0</v>
      </c>
      <c r="G1996" s="224" t="str">
        <f>IF('Faults data'!N1996=$G$17,$G$17,".")</f>
        <v>.</v>
      </c>
      <c r="H1996" s="224" t="str">
        <f>IF(ISNUMBER('Faults data'!L1996),'Faults data'!L1996,".")</f>
        <v>.</v>
      </c>
      <c r="I1996" s="224">
        <f>IF('Faults data'!S1996=Lists!$F$11,0,1)</f>
        <v>1</v>
      </c>
      <c r="J1996" s="240" t="str">
        <f t="shared" ref="J1996:J2059" si="252">IF(OR(C1996&gt;0,E1996=0,H1996="."),".",H1996)</f>
        <v>.</v>
      </c>
      <c r="K1996" s="241"/>
      <c r="L1996" s="230" t="str">
        <f t="shared" ref="L1996:L2059" si="253">IF(L$16=$F1996,$J1996,".")</f>
        <v>.</v>
      </c>
      <c r="M1996" s="231" t="str">
        <f t="shared" ref="M1996:M2059" si="254">IF(AND(L1996&gt;0,$G1996=M$17),L1996,".")</f>
        <v>.</v>
      </c>
      <c r="N1996" s="231" t="str">
        <f t="shared" ref="N1996:N2059" si="255">IF(N$16=$F1996,$J1996,".")</f>
        <v>.</v>
      </c>
      <c r="O1996" s="231" t="str">
        <f t="shared" si="248"/>
        <v>.</v>
      </c>
      <c r="P1996" s="232" t="str">
        <f t="shared" si="250"/>
        <v>.</v>
      </c>
      <c r="Q1996" s="233" t="str">
        <f t="shared" si="251"/>
        <v>.</v>
      </c>
      <c r="R1996" s="140"/>
      <c r="S1996" s="140"/>
      <c r="T1996" s="140"/>
      <c r="U1996" s="140"/>
      <c r="V1996" s="140"/>
      <c r="W1996" s="140"/>
      <c r="X1996" s="140"/>
      <c r="Y1996" s="140"/>
      <c r="Z1996" s="140"/>
      <c r="AA1996" s="140"/>
      <c r="AB1996" s="140"/>
      <c r="AC1996" s="140"/>
      <c r="AD1996" s="140"/>
      <c r="AE1996" s="140"/>
      <c r="AF1996" s="140"/>
      <c r="AG1996" s="140"/>
      <c r="AH1996" s="140"/>
      <c r="AI1996" s="140"/>
      <c r="AJ1996" s="140"/>
      <c r="AK1996" s="140"/>
      <c r="AL1996" s="140"/>
      <c r="AM1996" s="140"/>
      <c r="AN1996" s="140"/>
      <c r="AO1996" s="140"/>
      <c r="AP1996" s="140"/>
      <c r="AQ1996" s="140"/>
      <c r="AR1996" s="140"/>
      <c r="AS1996" s="140"/>
      <c r="AT1996" s="140"/>
      <c r="AU1996" s="140"/>
      <c r="AV1996" s="140"/>
      <c r="AW1996" s="140"/>
      <c r="AX1996" s="140"/>
      <c r="AY1996" s="140"/>
      <c r="AZ1996" s="140"/>
      <c r="BA1996" s="140"/>
      <c r="BB1996" s="140"/>
      <c r="BC1996" s="140"/>
      <c r="BD1996" s="140"/>
      <c r="BE1996" s="140"/>
    </row>
    <row r="1997" spans="1:57" outlineLevel="1" x14ac:dyDescent="0.2">
      <c r="A1997" s="234">
        <f>'Faults data'!A1997</f>
        <v>1980</v>
      </c>
      <c r="B1997" s="320">
        <f>'Faults data'!B1997</f>
        <v>0</v>
      </c>
      <c r="C1997" s="223">
        <f>IFERROR(MATCH('Faults data'!F1997,Lists!$C$11:$C$14,0),0)</f>
        <v>0</v>
      </c>
      <c r="D1997" s="216">
        <f>VALUE('Faults data'!I1997)</f>
        <v>0</v>
      </c>
      <c r="E1997" s="224">
        <f t="shared" si="249"/>
        <v>0</v>
      </c>
      <c r="F1997" s="224">
        <f>'Faults data'!M1997</f>
        <v>0</v>
      </c>
      <c r="G1997" s="224" t="str">
        <f>IF('Faults data'!N1997=$G$17,$G$17,".")</f>
        <v>.</v>
      </c>
      <c r="H1997" s="224" t="str">
        <f>IF(ISNUMBER('Faults data'!L1997),'Faults data'!L1997,".")</f>
        <v>.</v>
      </c>
      <c r="I1997" s="224">
        <f>IF('Faults data'!S1997=Lists!$F$11,0,1)</f>
        <v>1</v>
      </c>
      <c r="J1997" s="240" t="str">
        <f t="shared" si="252"/>
        <v>.</v>
      </c>
      <c r="K1997" s="241"/>
      <c r="L1997" s="230" t="str">
        <f t="shared" si="253"/>
        <v>.</v>
      </c>
      <c r="M1997" s="231" t="str">
        <f t="shared" si="254"/>
        <v>.</v>
      </c>
      <c r="N1997" s="231" t="str">
        <f t="shared" si="255"/>
        <v>.</v>
      </c>
      <c r="O1997" s="231" t="str">
        <f t="shared" ref="O1997:O2060" si="256">IF(AND(N1997&gt;=0,$G1997=O$17),N1997,".")</f>
        <v>.</v>
      </c>
      <c r="P1997" s="232" t="str">
        <f t="shared" si="250"/>
        <v>.</v>
      </c>
      <c r="Q1997" s="233" t="str">
        <f t="shared" si="251"/>
        <v>.</v>
      </c>
      <c r="R1997" s="140"/>
      <c r="S1997" s="140"/>
      <c r="T1997" s="140"/>
      <c r="U1997" s="140"/>
      <c r="V1997" s="140"/>
      <c r="W1997" s="140"/>
      <c r="X1997" s="140"/>
      <c r="Y1997" s="140"/>
      <c r="Z1997" s="140"/>
      <c r="AA1997" s="140"/>
      <c r="AB1997" s="140"/>
      <c r="AC1997" s="140"/>
      <c r="AD1997" s="140"/>
      <c r="AE1997" s="140"/>
      <c r="AF1997" s="140"/>
      <c r="AG1997" s="140"/>
      <c r="AH1997" s="140"/>
      <c r="AI1997" s="140"/>
      <c r="AJ1997" s="140"/>
      <c r="AK1997" s="140"/>
      <c r="AL1997" s="140"/>
      <c r="AM1997" s="140"/>
      <c r="AN1997" s="140"/>
      <c r="AO1997" s="140"/>
      <c r="AP1997" s="140"/>
      <c r="AQ1997" s="140"/>
      <c r="AR1997" s="140"/>
      <c r="AS1997" s="140"/>
      <c r="AT1997" s="140"/>
      <c r="AU1997" s="140"/>
      <c r="AV1997" s="140"/>
      <c r="AW1997" s="140"/>
      <c r="AX1997" s="140"/>
      <c r="AY1997" s="140"/>
      <c r="AZ1997" s="140"/>
      <c r="BA1997" s="140"/>
      <c r="BB1997" s="140"/>
      <c r="BC1997" s="140"/>
      <c r="BD1997" s="140"/>
      <c r="BE1997" s="140"/>
    </row>
    <row r="1998" spans="1:57" outlineLevel="1" x14ac:dyDescent="0.2">
      <c r="A1998" s="234">
        <f>'Faults data'!A1998</f>
        <v>1981</v>
      </c>
      <c r="B1998" s="320">
        <f>'Faults data'!B1998</f>
        <v>0</v>
      </c>
      <c r="C1998" s="223">
        <f>IFERROR(MATCH('Faults data'!F1998,Lists!$C$11:$C$14,0),0)</f>
        <v>0</v>
      </c>
      <c r="D1998" s="216">
        <f>VALUE('Faults data'!I1998)</f>
        <v>0</v>
      </c>
      <c r="E1998" s="224">
        <f t="shared" ref="E1998:E2061" si="257">IFERROR(IF(OR(D1998&lt;$C$9,D1998&gt;$C$10),0,1),0)</f>
        <v>0</v>
      </c>
      <c r="F1998" s="224">
        <f>'Faults data'!M1998</f>
        <v>0</v>
      </c>
      <c r="G1998" s="224" t="str">
        <f>IF('Faults data'!N1998=$G$17,$G$17,".")</f>
        <v>.</v>
      </c>
      <c r="H1998" s="224" t="str">
        <f>IF(ISNUMBER('Faults data'!L1998),'Faults data'!L1998,".")</f>
        <v>.</v>
      </c>
      <c r="I1998" s="224">
        <f>IF('Faults data'!S1998=Lists!$F$11,0,1)</f>
        <v>1</v>
      </c>
      <c r="J1998" s="240" t="str">
        <f t="shared" si="252"/>
        <v>.</v>
      </c>
      <c r="K1998" s="241"/>
      <c r="L1998" s="230" t="str">
        <f t="shared" si="253"/>
        <v>.</v>
      </c>
      <c r="M1998" s="231" t="str">
        <f t="shared" si="254"/>
        <v>.</v>
      </c>
      <c r="N1998" s="231" t="str">
        <f t="shared" si="255"/>
        <v>.</v>
      </c>
      <c r="O1998" s="231" t="str">
        <f t="shared" si="256"/>
        <v>.</v>
      </c>
      <c r="P1998" s="232" t="str">
        <f t="shared" si="250"/>
        <v>.</v>
      </c>
      <c r="Q1998" s="233" t="str">
        <f t="shared" si="251"/>
        <v>.</v>
      </c>
      <c r="R1998" s="140"/>
      <c r="S1998" s="140"/>
      <c r="T1998" s="140"/>
      <c r="U1998" s="140"/>
      <c r="V1998" s="140"/>
      <c r="W1998" s="140"/>
      <c r="X1998" s="140"/>
      <c r="Y1998" s="140"/>
      <c r="Z1998" s="140"/>
      <c r="AA1998" s="140"/>
      <c r="AB1998" s="140"/>
      <c r="AC1998" s="140"/>
      <c r="AD1998" s="140"/>
      <c r="AE1998" s="140"/>
      <c r="AF1998" s="140"/>
      <c r="AG1998" s="140"/>
      <c r="AH1998" s="140"/>
      <c r="AI1998" s="140"/>
      <c r="AJ1998" s="140"/>
      <c r="AK1998" s="140"/>
      <c r="AL1998" s="140"/>
      <c r="AM1998" s="140"/>
      <c r="AN1998" s="140"/>
      <c r="AO1998" s="140"/>
      <c r="AP1998" s="140"/>
      <c r="AQ1998" s="140"/>
      <c r="AR1998" s="140"/>
      <c r="AS1998" s="140"/>
      <c r="AT1998" s="140"/>
      <c r="AU1998" s="140"/>
      <c r="AV1998" s="140"/>
      <c r="AW1998" s="140"/>
      <c r="AX1998" s="140"/>
      <c r="AY1998" s="140"/>
      <c r="AZ1998" s="140"/>
      <c r="BA1998" s="140"/>
      <c r="BB1998" s="140"/>
      <c r="BC1998" s="140"/>
      <c r="BD1998" s="140"/>
      <c r="BE1998" s="140"/>
    </row>
    <row r="1999" spans="1:57" outlineLevel="1" x14ac:dyDescent="0.2">
      <c r="A1999" s="234">
        <f>'Faults data'!A1999</f>
        <v>1982</v>
      </c>
      <c r="B1999" s="320">
        <f>'Faults data'!B1999</f>
        <v>0</v>
      </c>
      <c r="C1999" s="223">
        <f>IFERROR(MATCH('Faults data'!F1999,Lists!$C$11:$C$14,0),0)</f>
        <v>0</v>
      </c>
      <c r="D1999" s="216">
        <f>VALUE('Faults data'!I1999)</f>
        <v>0</v>
      </c>
      <c r="E1999" s="224">
        <f t="shared" si="257"/>
        <v>0</v>
      </c>
      <c r="F1999" s="224">
        <f>'Faults data'!M1999</f>
        <v>0</v>
      </c>
      <c r="G1999" s="224" t="str">
        <f>IF('Faults data'!N1999=$G$17,$G$17,".")</f>
        <v>.</v>
      </c>
      <c r="H1999" s="224" t="str">
        <f>IF(ISNUMBER('Faults data'!L1999),'Faults data'!L1999,".")</f>
        <v>.</v>
      </c>
      <c r="I1999" s="224">
        <f>IF('Faults data'!S1999=Lists!$F$11,0,1)</f>
        <v>1</v>
      </c>
      <c r="J1999" s="240" t="str">
        <f t="shared" si="252"/>
        <v>.</v>
      </c>
      <c r="K1999" s="241"/>
      <c r="L1999" s="230" t="str">
        <f t="shared" si="253"/>
        <v>.</v>
      </c>
      <c r="M1999" s="231" t="str">
        <f t="shared" si="254"/>
        <v>.</v>
      </c>
      <c r="N1999" s="231" t="str">
        <f t="shared" si="255"/>
        <v>.</v>
      </c>
      <c r="O1999" s="231" t="str">
        <f t="shared" si="256"/>
        <v>.</v>
      </c>
      <c r="P1999" s="232" t="str">
        <f t="shared" si="250"/>
        <v>.</v>
      </c>
      <c r="Q1999" s="233" t="str">
        <f t="shared" si="251"/>
        <v>.</v>
      </c>
      <c r="R1999" s="140"/>
      <c r="S1999" s="140"/>
      <c r="T1999" s="140"/>
      <c r="U1999" s="140"/>
      <c r="V1999" s="140"/>
      <c r="W1999" s="140"/>
      <c r="X1999" s="140"/>
      <c r="Y1999" s="140"/>
      <c r="Z1999" s="140"/>
      <c r="AA1999" s="140"/>
      <c r="AB1999" s="140"/>
      <c r="AC1999" s="140"/>
      <c r="AD1999" s="140"/>
      <c r="AE1999" s="140"/>
      <c r="AF1999" s="140"/>
      <c r="AG1999" s="140"/>
      <c r="AH1999" s="140"/>
      <c r="AI1999" s="140"/>
      <c r="AJ1999" s="140"/>
      <c r="AK1999" s="140"/>
      <c r="AL1999" s="140"/>
      <c r="AM1999" s="140"/>
      <c r="AN1999" s="140"/>
      <c r="AO1999" s="140"/>
      <c r="AP1999" s="140"/>
      <c r="AQ1999" s="140"/>
      <c r="AR1999" s="140"/>
      <c r="AS1999" s="140"/>
      <c r="AT1999" s="140"/>
      <c r="AU1999" s="140"/>
      <c r="AV1999" s="140"/>
      <c r="AW1999" s="140"/>
      <c r="AX1999" s="140"/>
      <c r="AY1999" s="140"/>
      <c r="AZ1999" s="140"/>
      <c r="BA1999" s="140"/>
      <c r="BB1999" s="140"/>
      <c r="BC1999" s="140"/>
      <c r="BD1999" s="140"/>
      <c r="BE1999" s="140"/>
    </row>
    <row r="2000" spans="1:57" outlineLevel="1" x14ac:dyDescent="0.2">
      <c r="A2000" s="234">
        <f>'Faults data'!A2000</f>
        <v>1983</v>
      </c>
      <c r="B2000" s="320">
        <f>'Faults data'!B2000</f>
        <v>0</v>
      </c>
      <c r="C2000" s="223">
        <f>IFERROR(MATCH('Faults data'!F2000,Lists!$C$11:$C$14,0),0)</f>
        <v>0</v>
      </c>
      <c r="D2000" s="216">
        <f>VALUE('Faults data'!I2000)</f>
        <v>0</v>
      </c>
      <c r="E2000" s="224">
        <f t="shared" si="257"/>
        <v>0</v>
      </c>
      <c r="F2000" s="224">
        <f>'Faults data'!M2000</f>
        <v>0</v>
      </c>
      <c r="G2000" s="224" t="str">
        <f>IF('Faults data'!N2000=$G$17,$G$17,".")</f>
        <v>.</v>
      </c>
      <c r="H2000" s="224" t="str">
        <f>IF(ISNUMBER('Faults data'!L2000),'Faults data'!L2000,".")</f>
        <v>.</v>
      </c>
      <c r="I2000" s="224">
        <f>IF('Faults data'!S2000=Lists!$F$11,0,1)</f>
        <v>1</v>
      </c>
      <c r="J2000" s="240" t="str">
        <f t="shared" si="252"/>
        <v>.</v>
      </c>
      <c r="K2000" s="241"/>
      <c r="L2000" s="230" t="str">
        <f t="shared" si="253"/>
        <v>.</v>
      </c>
      <c r="M2000" s="231" t="str">
        <f t="shared" si="254"/>
        <v>.</v>
      </c>
      <c r="N2000" s="231" t="str">
        <f t="shared" si="255"/>
        <v>.</v>
      </c>
      <c r="O2000" s="231" t="str">
        <f t="shared" si="256"/>
        <v>.</v>
      </c>
      <c r="P2000" s="232" t="str">
        <f t="shared" si="250"/>
        <v>.</v>
      </c>
      <c r="Q2000" s="233" t="str">
        <f t="shared" si="251"/>
        <v>.</v>
      </c>
      <c r="R2000" s="140"/>
      <c r="S2000" s="140"/>
      <c r="T2000" s="140"/>
      <c r="U2000" s="140"/>
      <c r="V2000" s="140"/>
      <c r="W2000" s="140"/>
      <c r="X2000" s="140"/>
      <c r="Y2000" s="140"/>
      <c r="Z2000" s="140"/>
      <c r="AA2000" s="140"/>
      <c r="AB2000" s="140"/>
      <c r="AC2000" s="140"/>
      <c r="AD2000" s="140"/>
      <c r="AE2000" s="140"/>
      <c r="AF2000" s="140"/>
      <c r="AG2000" s="140"/>
      <c r="AH2000" s="140"/>
      <c r="AI2000" s="140"/>
      <c r="AJ2000" s="140"/>
      <c r="AK2000" s="140"/>
      <c r="AL2000" s="140"/>
      <c r="AM2000" s="140"/>
      <c r="AN2000" s="140"/>
      <c r="AO2000" s="140"/>
      <c r="AP2000" s="140"/>
      <c r="AQ2000" s="140"/>
      <c r="AR2000" s="140"/>
      <c r="AS2000" s="140"/>
      <c r="AT2000" s="140"/>
      <c r="AU2000" s="140"/>
      <c r="AV2000" s="140"/>
      <c r="AW2000" s="140"/>
      <c r="AX2000" s="140"/>
      <c r="AY2000" s="140"/>
      <c r="AZ2000" s="140"/>
      <c r="BA2000" s="140"/>
      <c r="BB2000" s="140"/>
      <c r="BC2000" s="140"/>
      <c r="BD2000" s="140"/>
      <c r="BE2000" s="140"/>
    </row>
    <row r="2001" spans="1:57" outlineLevel="1" x14ac:dyDescent="0.2">
      <c r="A2001" s="234">
        <f>'Faults data'!A2001</f>
        <v>1984</v>
      </c>
      <c r="B2001" s="320">
        <f>'Faults data'!B2001</f>
        <v>0</v>
      </c>
      <c r="C2001" s="223">
        <f>IFERROR(MATCH('Faults data'!F2001,Lists!$C$11:$C$14,0),0)</f>
        <v>0</v>
      </c>
      <c r="D2001" s="216">
        <f>VALUE('Faults data'!I2001)</f>
        <v>0</v>
      </c>
      <c r="E2001" s="224">
        <f t="shared" si="257"/>
        <v>0</v>
      </c>
      <c r="F2001" s="224">
        <f>'Faults data'!M2001</f>
        <v>0</v>
      </c>
      <c r="G2001" s="224" t="str">
        <f>IF('Faults data'!N2001=$G$17,$G$17,".")</f>
        <v>.</v>
      </c>
      <c r="H2001" s="224" t="str">
        <f>IF(ISNUMBER('Faults data'!L2001),'Faults data'!L2001,".")</f>
        <v>.</v>
      </c>
      <c r="I2001" s="224">
        <f>IF('Faults data'!S2001=Lists!$F$11,0,1)</f>
        <v>1</v>
      </c>
      <c r="J2001" s="240" t="str">
        <f t="shared" si="252"/>
        <v>.</v>
      </c>
      <c r="K2001" s="241"/>
      <c r="L2001" s="230" t="str">
        <f t="shared" si="253"/>
        <v>.</v>
      </c>
      <c r="M2001" s="231" t="str">
        <f t="shared" si="254"/>
        <v>.</v>
      </c>
      <c r="N2001" s="231" t="str">
        <f t="shared" si="255"/>
        <v>.</v>
      </c>
      <c r="O2001" s="231" t="str">
        <f t="shared" si="256"/>
        <v>.</v>
      </c>
      <c r="P2001" s="232" t="str">
        <f t="shared" si="250"/>
        <v>.</v>
      </c>
      <c r="Q2001" s="233" t="str">
        <f t="shared" si="251"/>
        <v>.</v>
      </c>
      <c r="R2001" s="140"/>
      <c r="S2001" s="140"/>
      <c r="T2001" s="140"/>
      <c r="U2001" s="140"/>
      <c r="V2001" s="140"/>
      <c r="W2001" s="140"/>
      <c r="X2001" s="140"/>
      <c r="Y2001" s="140"/>
      <c r="Z2001" s="140"/>
      <c r="AA2001" s="140"/>
      <c r="AB2001" s="140"/>
      <c r="AC2001" s="140"/>
      <c r="AD2001" s="140"/>
      <c r="AE2001" s="140"/>
      <c r="AF2001" s="140"/>
      <c r="AG2001" s="140"/>
      <c r="AH2001" s="140"/>
      <c r="AI2001" s="140"/>
      <c r="AJ2001" s="140"/>
      <c r="AK2001" s="140"/>
      <c r="AL2001" s="140"/>
      <c r="AM2001" s="140"/>
      <c r="AN2001" s="140"/>
      <c r="AO2001" s="140"/>
      <c r="AP2001" s="140"/>
      <c r="AQ2001" s="140"/>
      <c r="AR2001" s="140"/>
      <c r="AS2001" s="140"/>
      <c r="AT2001" s="140"/>
      <c r="AU2001" s="140"/>
      <c r="AV2001" s="140"/>
      <c r="AW2001" s="140"/>
      <c r="AX2001" s="140"/>
      <c r="AY2001" s="140"/>
      <c r="AZ2001" s="140"/>
      <c r="BA2001" s="140"/>
      <c r="BB2001" s="140"/>
      <c r="BC2001" s="140"/>
      <c r="BD2001" s="140"/>
      <c r="BE2001" s="140"/>
    </row>
    <row r="2002" spans="1:57" outlineLevel="1" x14ac:dyDescent="0.2">
      <c r="A2002" s="234">
        <f>'Faults data'!A2002</f>
        <v>1985</v>
      </c>
      <c r="B2002" s="320">
        <f>'Faults data'!B2002</f>
        <v>0</v>
      </c>
      <c r="C2002" s="223">
        <f>IFERROR(MATCH('Faults data'!F2002,Lists!$C$11:$C$14,0),0)</f>
        <v>0</v>
      </c>
      <c r="D2002" s="216">
        <f>VALUE('Faults data'!I2002)</f>
        <v>0</v>
      </c>
      <c r="E2002" s="224">
        <f t="shared" si="257"/>
        <v>0</v>
      </c>
      <c r="F2002" s="224">
        <f>'Faults data'!M2002</f>
        <v>0</v>
      </c>
      <c r="G2002" s="224" t="str">
        <f>IF('Faults data'!N2002=$G$17,$G$17,".")</f>
        <v>.</v>
      </c>
      <c r="H2002" s="224" t="str">
        <f>IF(ISNUMBER('Faults data'!L2002),'Faults data'!L2002,".")</f>
        <v>.</v>
      </c>
      <c r="I2002" s="224">
        <f>IF('Faults data'!S2002=Lists!$F$11,0,1)</f>
        <v>1</v>
      </c>
      <c r="J2002" s="240" t="str">
        <f t="shared" si="252"/>
        <v>.</v>
      </c>
      <c r="K2002" s="241"/>
      <c r="L2002" s="230" t="str">
        <f t="shared" si="253"/>
        <v>.</v>
      </c>
      <c r="M2002" s="231" t="str">
        <f t="shared" si="254"/>
        <v>.</v>
      </c>
      <c r="N2002" s="231" t="str">
        <f t="shared" si="255"/>
        <v>.</v>
      </c>
      <c r="O2002" s="231" t="str">
        <f t="shared" si="256"/>
        <v>.</v>
      </c>
      <c r="P2002" s="232" t="str">
        <f t="shared" si="250"/>
        <v>.</v>
      </c>
      <c r="Q2002" s="233" t="str">
        <f t="shared" si="251"/>
        <v>.</v>
      </c>
      <c r="R2002" s="140"/>
      <c r="S2002" s="140"/>
      <c r="T2002" s="140"/>
      <c r="U2002" s="140"/>
      <c r="V2002" s="140"/>
      <c r="W2002" s="140"/>
      <c r="X2002" s="140"/>
      <c r="Y2002" s="140"/>
      <c r="Z2002" s="140"/>
      <c r="AA2002" s="140"/>
      <c r="AB2002" s="140"/>
      <c r="AC2002" s="140"/>
      <c r="AD2002" s="140"/>
      <c r="AE2002" s="140"/>
      <c r="AF2002" s="140"/>
      <c r="AG2002" s="140"/>
      <c r="AH2002" s="140"/>
      <c r="AI2002" s="140"/>
      <c r="AJ2002" s="140"/>
      <c r="AK2002" s="140"/>
      <c r="AL2002" s="140"/>
      <c r="AM2002" s="140"/>
      <c r="AN2002" s="140"/>
      <c r="AO2002" s="140"/>
      <c r="AP2002" s="140"/>
      <c r="AQ2002" s="140"/>
      <c r="AR2002" s="140"/>
      <c r="AS2002" s="140"/>
      <c r="AT2002" s="140"/>
      <c r="AU2002" s="140"/>
      <c r="AV2002" s="140"/>
      <c r="AW2002" s="140"/>
      <c r="AX2002" s="140"/>
      <c r="AY2002" s="140"/>
      <c r="AZ2002" s="140"/>
      <c r="BA2002" s="140"/>
      <c r="BB2002" s="140"/>
      <c r="BC2002" s="140"/>
      <c r="BD2002" s="140"/>
      <c r="BE2002" s="140"/>
    </row>
    <row r="2003" spans="1:57" outlineLevel="1" x14ac:dyDescent="0.2">
      <c r="A2003" s="234">
        <f>'Faults data'!A2003</f>
        <v>1986</v>
      </c>
      <c r="B2003" s="320">
        <f>'Faults data'!B2003</f>
        <v>0</v>
      </c>
      <c r="C2003" s="223">
        <f>IFERROR(MATCH('Faults data'!F2003,Lists!$C$11:$C$14,0),0)</f>
        <v>0</v>
      </c>
      <c r="D2003" s="216">
        <f>VALUE('Faults data'!I2003)</f>
        <v>0</v>
      </c>
      <c r="E2003" s="224">
        <f t="shared" si="257"/>
        <v>0</v>
      </c>
      <c r="F2003" s="224">
        <f>'Faults data'!M2003</f>
        <v>0</v>
      </c>
      <c r="G2003" s="224" t="str">
        <f>IF('Faults data'!N2003=$G$17,$G$17,".")</f>
        <v>.</v>
      </c>
      <c r="H2003" s="224" t="str">
        <f>IF(ISNUMBER('Faults data'!L2003),'Faults data'!L2003,".")</f>
        <v>.</v>
      </c>
      <c r="I2003" s="224">
        <f>IF('Faults data'!S2003=Lists!$F$11,0,1)</f>
        <v>1</v>
      </c>
      <c r="J2003" s="240" t="str">
        <f t="shared" si="252"/>
        <v>.</v>
      </c>
      <c r="K2003" s="241"/>
      <c r="L2003" s="230" t="str">
        <f t="shared" si="253"/>
        <v>.</v>
      </c>
      <c r="M2003" s="231" t="str">
        <f t="shared" si="254"/>
        <v>.</v>
      </c>
      <c r="N2003" s="231" t="str">
        <f t="shared" si="255"/>
        <v>.</v>
      </c>
      <c r="O2003" s="231" t="str">
        <f t="shared" si="256"/>
        <v>.</v>
      </c>
      <c r="P2003" s="232" t="str">
        <f t="shared" si="250"/>
        <v>.</v>
      </c>
      <c r="Q2003" s="233" t="str">
        <f t="shared" si="251"/>
        <v>.</v>
      </c>
      <c r="R2003" s="140"/>
      <c r="S2003" s="140"/>
      <c r="T2003" s="140"/>
      <c r="U2003" s="140"/>
      <c r="V2003" s="140"/>
      <c r="W2003" s="140"/>
      <c r="X2003" s="140"/>
      <c r="Y2003" s="140"/>
      <c r="Z2003" s="140"/>
      <c r="AA2003" s="140"/>
      <c r="AB2003" s="140"/>
      <c r="AC2003" s="140"/>
      <c r="AD2003" s="140"/>
      <c r="AE2003" s="140"/>
      <c r="AF2003" s="140"/>
      <c r="AG2003" s="140"/>
      <c r="AH2003" s="140"/>
      <c r="AI2003" s="140"/>
      <c r="AJ2003" s="140"/>
      <c r="AK2003" s="140"/>
      <c r="AL2003" s="140"/>
      <c r="AM2003" s="140"/>
      <c r="AN2003" s="140"/>
      <c r="AO2003" s="140"/>
      <c r="AP2003" s="140"/>
      <c r="AQ2003" s="140"/>
      <c r="AR2003" s="140"/>
      <c r="AS2003" s="140"/>
      <c r="AT2003" s="140"/>
      <c r="AU2003" s="140"/>
      <c r="AV2003" s="140"/>
      <c r="AW2003" s="140"/>
      <c r="AX2003" s="140"/>
      <c r="AY2003" s="140"/>
      <c r="AZ2003" s="140"/>
      <c r="BA2003" s="140"/>
      <c r="BB2003" s="140"/>
      <c r="BC2003" s="140"/>
      <c r="BD2003" s="140"/>
      <c r="BE2003" s="140"/>
    </row>
    <row r="2004" spans="1:57" outlineLevel="1" x14ac:dyDescent="0.2">
      <c r="A2004" s="234">
        <f>'Faults data'!A2004</f>
        <v>1987</v>
      </c>
      <c r="B2004" s="320">
        <f>'Faults data'!B2004</f>
        <v>0</v>
      </c>
      <c r="C2004" s="223">
        <f>IFERROR(MATCH('Faults data'!F2004,Lists!$C$11:$C$14,0),0)</f>
        <v>0</v>
      </c>
      <c r="D2004" s="216">
        <f>VALUE('Faults data'!I2004)</f>
        <v>0</v>
      </c>
      <c r="E2004" s="224">
        <f t="shared" si="257"/>
        <v>0</v>
      </c>
      <c r="F2004" s="224">
        <f>'Faults data'!M2004</f>
        <v>0</v>
      </c>
      <c r="G2004" s="224" t="str">
        <f>IF('Faults data'!N2004=$G$17,$G$17,".")</f>
        <v>.</v>
      </c>
      <c r="H2004" s="224" t="str">
        <f>IF(ISNUMBER('Faults data'!L2004),'Faults data'!L2004,".")</f>
        <v>.</v>
      </c>
      <c r="I2004" s="224">
        <f>IF('Faults data'!S2004=Lists!$F$11,0,1)</f>
        <v>1</v>
      </c>
      <c r="J2004" s="240" t="str">
        <f t="shared" si="252"/>
        <v>.</v>
      </c>
      <c r="K2004" s="241"/>
      <c r="L2004" s="230" t="str">
        <f t="shared" si="253"/>
        <v>.</v>
      </c>
      <c r="M2004" s="231" t="str">
        <f t="shared" si="254"/>
        <v>.</v>
      </c>
      <c r="N2004" s="231" t="str">
        <f t="shared" si="255"/>
        <v>.</v>
      </c>
      <c r="O2004" s="231" t="str">
        <f t="shared" si="256"/>
        <v>.</v>
      </c>
      <c r="P2004" s="232" t="str">
        <f t="shared" si="250"/>
        <v>.</v>
      </c>
      <c r="Q2004" s="233" t="str">
        <f t="shared" si="251"/>
        <v>.</v>
      </c>
      <c r="R2004" s="140"/>
      <c r="S2004" s="140"/>
      <c r="T2004" s="140"/>
      <c r="U2004" s="140"/>
      <c r="V2004" s="140"/>
      <c r="W2004" s="140"/>
      <c r="X2004" s="140"/>
      <c r="Y2004" s="140"/>
      <c r="Z2004" s="140"/>
      <c r="AA2004" s="140"/>
      <c r="AB2004" s="140"/>
      <c r="AC2004" s="140"/>
      <c r="AD2004" s="140"/>
      <c r="AE2004" s="140"/>
      <c r="AF2004" s="140"/>
      <c r="AG2004" s="140"/>
      <c r="AH2004" s="140"/>
      <c r="AI2004" s="140"/>
      <c r="AJ2004" s="140"/>
      <c r="AK2004" s="140"/>
      <c r="AL2004" s="140"/>
      <c r="AM2004" s="140"/>
      <c r="AN2004" s="140"/>
      <c r="AO2004" s="140"/>
      <c r="AP2004" s="140"/>
      <c r="AQ2004" s="140"/>
      <c r="AR2004" s="140"/>
      <c r="AS2004" s="140"/>
      <c r="AT2004" s="140"/>
      <c r="AU2004" s="140"/>
      <c r="AV2004" s="140"/>
      <c r="AW2004" s="140"/>
      <c r="AX2004" s="140"/>
      <c r="AY2004" s="140"/>
      <c r="AZ2004" s="140"/>
      <c r="BA2004" s="140"/>
      <c r="BB2004" s="140"/>
      <c r="BC2004" s="140"/>
      <c r="BD2004" s="140"/>
      <c r="BE2004" s="140"/>
    </row>
    <row r="2005" spans="1:57" outlineLevel="1" x14ac:dyDescent="0.2">
      <c r="A2005" s="234">
        <f>'Faults data'!A2005</f>
        <v>1988</v>
      </c>
      <c r="B2005" s="320">
        <f>'Faults data'!B2005</f>
        <v>0</v>
      </c>
      <c r="C2005" s="223">
        <f>IFERROR(MATCH('Faults data'!F2005,Lists!$C$11:$C$14,0),0)</f>
        <v>0</v>
      </c>
      <c r="D2005" s="216">
        <f>VALUE('Faults data'!I2005)</f>
        <v>0</v>
      </c>
      <c r="E2005" s="224">
        <f t="shared" si="257"/>
        <v>0</v>
      </c>
      <c r="F2005" s="224">
        <f>'Faults data'!M2005</f>
        <v>0</v>
      </c>
      <c r="G2005" s="224" t="str">
        <f>IF('Faults data'!N2005=$G$17,$G$17,".")</f>
        <v>.</v>
      </c>
      <c r="H2005" s="224" t="str">
        <f>IF(ISNUMBER('Faults data'!L2005),'Faults data'!L2005,".")</f>
        <v>.</v>
      </c>
      <c r="I2005" s="224">
        <f>IF('Faults data'!S2005=Lists!$F$11,0,1)</f>
        <v>1</v>
      </c>
      <c r="J2005" s="240" t="str">
        <f t="shared" si="252"/>
        <v>.</v>
      </c>
      <c r="K2005" s="241"/>
      <c r="L2005" s="230" t="str">
        <f t="shared" si="253"/>
        <v>.</v>
      </c>
      <c r="M2005" s="231" t="str">
        <f t="shared" si="254"/>
        <v>.</v>
      </c>
      <c r="N2005" s="231" t="str">
        <f t="shared" si="255"/>
        <v>.</v>
      </c>
      <c r="O2005" s="231" t="str">
        <f t="shared" si="256"/>
        <v>.</v>
      </c>
      <c r="P2005" s="232" t="str">
        <f t="shared" ref="P2005:P2068" si="258">IF(L2005&gt;P$9,L2005,".")</f>
        <v>.</v>
      </c>
      <c r="Q2005" s="233" t="str">
        <f t="shared" ref="Q2005:Q2068" si="259">IF(N2005&gt;Q$9,N2005,".")</f>
        <v>.</v>
      </c>
      <c r="R2005" s="140"/>
      <c r="S2005" s="140"/>
      <c r="T2005" s="140"/>
      <c r="U2005" s="140"/>
      <c r="V2005" s="140"/>
      <c r="W2005" s="140"/>
      <c r="X2005" s="140"/>
      <c r="Y2005" s="140"/>
      <c r="Z2005" s="140"/>
      <c r="AA2005" s="140"/>
      <c r="AB2005" s="140"/>
      <c r="AC2005" s="140"/>
      <c r="AD2005" s="140"/>
      <c r="AE2005" s="140"/>
      <c r="AF2005" s="140"/>
      <c r="AG2005" s="140"/>
      <c r="AH2005" s="140"/>
      <c r="AI2005" s="140"/>
      <c r="AJ2005" s="140"/>
      <c r="AK2005" s="140"/>
      <c r="AL2005" s="140"/>
      <c r="AM2005" s="140"/>
      <c r="AN2005" s="140"/>
      <c r="AO2005" s="140"/>
      <c r="AP2005" s="140"/>
      <c r="AQ2005" s="140"/>
      <c r="AR2005" s="140"/>
      <c r="AS2005" s="140"/>
      <c r="AT2005" s="140"/>
      <c r="AU2005" s="140"/>
      <c r="AV2005" s="140"/>
      <c r="AW2005" s="140"/>
      <c r="AX2005" s="140"/>
      <c r="AY2005" s="140"/>
      <c r="AZ2005" s="140"/>
      <c r="BA2005" s="140"/>
      <c r="BB2005" s="140"/>
      <c r="BC2005" s="140"/>
      <c r="BD2005" s="140"/>
      <c r="BE2005" s="140"/>
    </row>
    <row r="2006" spans="1:57" outlineLevel="1" x14ac:dyDescent="0.2">
      <c r="A2006" s="234">
        <f>'Faults data'!A2006</f>
        <v>1989</v>
      </c>
      <c r="B2006" s="320">
        <f>'Faults data'!B2006</f>
        <v>0</v>
      </c>
      <c r="C2006" s="223">
        <f>IFERROR(MATCH('Faults data'!F2006,Lists!$C$11:$C$14,0),0)</f>
        <v>0</v>
      </c>
      <c r="D2006" s="216">
        <f>VALUE('Faults data'!I2006)</f>
        <v>0</v>
      </c>
      <c r="E2006" s="224">
        <f t="shared" si="257"/>
        <v>0</v>
      </c>
      <c r="F2006" s="224">
        <f>'Faults data'!M2006</f>
        <v>0</v>
      </c>
      <c r="G2006" s="224" t="str">
        <f>IF('Faults data'!N2006=$G$17,$G$17,".")</f>
        <v>.</v>
      </c>
      <c r="H2006" s="224" t="str">
        <f>IF(ISNUMBER('Faults data'!L2006),'Faults data'!L2006,".")</f>
        <v>.</v>
      </c>
      <c r="I2006" s="224">
        <f>IF('Faults data'!S2006=Lists!$F$11,0,1)</f>
        <v>1</v>
      </c>
      <c r="J2006" s="240" t="str">
        <f t="shared" si="252"/>
        <v>.</v>
      </c>
      <c r="K2006" s="241"/>
      <c r="L2006" s="230" t="str">
        <f t="shared" si="253"/>
        <v>.</v>
      </c>
      <c r="M2006" s="231" t="str">
        <f t="shared" si="254"/>
        <v>.</v>
      </c>
      <c r="N2006" s="231" t="str">
        <f t="shared" si="255"/>
        <v>.</v>
      </c>
      <c r="O2006" s="231" t="str">
        <f t="shared" si="256"/>
        <v>.</v>
      </c>
      <c r="P2006" s="232" t="str">
        <f t="shared" si="258"/>
        <v>.</v>
      </c>
      <c r="Q2006" s="233" t="str">
        <f t="shared" si="259"/>
        <v>.</v>
      </c>
      <c r="R2006" s="140"/>
      <c r="S2006" s="140"/>
      <c r="T2006" s="140"/>
      <c r="U2006" s="140"/>
      <c r="V2006" s="140"/>
      <c r="W2006" s="140"/>
      <c r="X2006" s="140"/>
      <c r="Y2006" s="140"/>
      <c r="Z2006" s="140"/>
      <c r="AA2006" s="140"/>
      <c r="AB2006" s="140"/>
      <c r="AC2006" s="140"/>
      <c r="AD2006" s="140"/>
      <c r="AE2006" s="140"/>
      <c r="AF2006" s="140"/>
      <c r="AG2006" s="140"/>
      <c r="AH2006" s="140"/>
      <c r="AI2006" s="140"/>
      <c r="AJ2006" s="140"/>
      <c r="AK2006" s="140"/>
      <c r="AL2006" s="140"/>
      <c r="AM2006" s="140"/>
      <c r="AN2006" s="140"/>
      <c r="AO2006" s="140"/>
      <c r="AP2006" s="140"/>
      <c r="AQ2006" s="140"/>
      <c r="AR2006" s="140"/>
      <c r="AS2006" s="140"/>
      <c r="AT2006" s="140"/>
      <c r="AU2006" s="140"/>
      <c r="AV2006" s="140"/>
      <c r="AW2006" s="140"/>
      <c r="AX2006" s="140"/>
      <c r="AY2006" s="140"/>
      <c r="AZ2006" s="140"/>
      <c r="BA2006" s="140"/>
      <c r="BB2006" s="140"/>
      <c r="BC2006" s="140"/>
      <c r="BD2006" s="140"/>
      <c r="BE2006" s="140"/>
    </row>
    <row r="2007" spans="1:57" outlineLevel="1" x14ac:dyDescent="0.2">
      <c r="A2007" s="234">
        <f>'Faults data'!A2007</f>
        <v>1990</v>
      </c>
      <c r="B2007" s="320">
        <f>'Faults data'!B2007</f>
        <v>0</v>
      </c>
      <c r="C2007" s="223">
        <f>IFERROR(MATCH('Faults data'!F2007,Lists!$C$11:$C$14,0),0)</f>
        <v>0</v>
      </c>
      <c r="D2007" s="216">
        <f>VALUE('Faults data'!I2007)</f>
        <v>0</v>
      </c>
      <c r="E2007" s="224">
        <f t="shared" si="257"/>
        <v>0</v>
      </c>
      <c r="F2007" s="224">
        <f>'Faults data'!M2007</f>
        <v>0</v>
      </c>
      <c r="G2007" s="224" t="str">
        <f>IF('Faults data'!N2007=$G$17,$G$17,".")</f>
        <v>.</v>
      </c>
      <c r="H2007" s="224" t="str">
        <f>IF(ISNUMBER('Faults data'!L2007),'Faults data'!L2007,".")</f>
        <v>.</v>
      </c>
      <c r="I2007" s="224">
        <f>IF('Faults data'!S2007=Lists!$F$11,0,1)</f>
        <v>1</v>
      </c>
      <c r="J2007" s="240" t="str">
        <f t="shared" si="252"/>
        <v>.</v>
      </c>
      <c r="K2007" s="241"/>
      <c r="L2007" s="230" t="str">
        <f t="shared" si="253"/>
        <v>.</v>
      </c>
      <c r="M2007" s="231" t="str">
        <f t="shared" si="254"/>
        <v>.</v>
      </c>
      <c r="N2007" s="231" t="str">
        <f t="shared" si="255"/>
        <v>.</v>
      </c>
      <c r="O2007" s="231" t="str">
        <f t="shared" si="256"/>
        <v>.</v>
      </c>
      <c r="P2007" s="232" t="str">
        <f t="shared" si="258"/>
        <v>.</v>
      </c>
      <c r="Q2007" s="233" t="str">
        <f t="shared" si="259"/>
        <v>.</v>
      </c>
      <c r="R2007" s="140"/>
      <c r="S2007" s="140"/>
      <c r="T2007" s="140"/>
      <c r="U2007" s="140"/>
      <c r="V2007" s="140"/>
      <c r="W2007" s="140"/>
      <c r="X2007" s="140"/>
      <c r="Y2007" s="140"/>
      <c r="Z2007" s="140"/>
      <c r="AA2007" s="140"/>
      <c r="AB2007" s="140"/>
      <c r="AC2007" s="140"/>
      <c r="AD2007" s="140"/>
      <c r="AE2007" s="140"/>
      <c r="AF2007" s="140"/>
      <c r="AG2007" s="140"/>
      <c r="AH2007" s="140"/>
      <c r="AI2007" s="140"/>
      <c r="AJ2007" s="140"/>
      <c r="AK2007" s="140"/>
      <c r="AL2007" s="140"/>
      <c r="AM2007" s="140"/>
      <c r="AN2007" s="140"/>
      <c r="AO2007" s="140"/>
      <c r="AP2007" s="140"/>
      <c r="AQ2007" s="140"/>
      <c r="AR2007" s="140"/>
      <c r="AS2007" s="140"/>
      <c r="AT2007" s="140"/>
      <c r="AU2007" s="140"/>
      <c r="AV2007" s="140"/>
      <c r="AW2007" s="140"/>
      <c r="AX2007" s="140"/>
      <c r="AY2007" s="140"/>
      <c r="AZ2007" s="140"/>
      <c r="BA2007" s="140"/>
      <c r="BB2007" s="140"/>
      <c r="BC2007" s="140"/>
      <c r="BD2007" s="140"/>
      <c r="BE2007" s="140"/>
    </row>
    <row r="2008" spans="1:57" outlineLevel="1" x14ac:dyDescent="0.2">
      <c r="A2008" s="234">
        <f>'Faults data'!A2008</f>
        <v>1991</v>
      </c>
      <c r="B2008" s="320">
        <f>'Faults data'!B2008</f>
        <v>0</v>
      </c>
      <c r="C2008" s="223">
        <f>IFERROR(MATCH('Faults data'!F2008,Lists!$C$11:$C$14,0),0)</f>
        <v>0</v>
      </c>
      <c r="D2008" s="216">
        <f>VALUE('Faults data'!I2008)</f>
        <v>0</v>
      </c>
      <c r="E2008" s="224">
        <f t="shared" si="257"/>
        <v>0</v>
      </c>
      <c r="F2008" s="224">
        <f>'Faults data'!M2008</f>
        <v>0</v>
      </c>
      <c r="G2008" s="224" t="str">
        <f>IF('Faults data'!N2008=$G$17,$G$17,".")</f>
        <v>.</v>
      </c>
      <c r="H2008" s="224" t="str">
        <f>IF(ISNUMBER('Faults data'!L2008),'Faults data'!L2008,".")</f>
        <v>.</v>
      </c>
      <c r="I2008" s="224">
        <f>IF('Faults data'!S2008=Lists!$F$11,0,1)</f>
        <v>1</v>
      </c>
      <c r="J2008" s="240" t="str">
        <f t="shared" si="252"/>
        <v>.</v>
      </c>
      <c r="K2008" s="241"/>
      <c r="L2008" s="230" t="str">
        <f t="shared" si="253"/>
        <v>.</v>
      </c>
      <c r="M2008" s="231" t="str">
        <f t="shared" si="254"/>
        <v>.</v>
      </c>
      <c r="N2008" s="231" t="str">
        <f t="shared" si="255"/>
        <v>.</v>
      </c>
      <c r="O2008" s="231" t="str">
        <f t="shared" si="256"/>
        <v>.</v>
      </c>
      <c r="P2008" s="232" t="str">
        <f t="shared" si="258"/>
        <v>.</v>
      </c>
      <c r="Q2008" s="233" t="str">
        <f t="shared" si="259"/>
        <v>.</v>
      </c>
      <c r="R2008" s="140"/>
      <c r="S2008" s="140"/>
      <c r="T2008" s="140"/>
      <c r="U2008" s="140"/>
      <c r="V2008" s="140"/>
      <c r="W2008" s="140"/>
      <c r="X2008" s="140"/>
      <c r="Y2008" s="140"/>
      <c r="Z2008" s="140"/>
      <c r="AA2008" s="140"/>
      <c r="AB2008" s="140"/>
      <c r="AC2008" s="140"/>
      <c r="AD2008" s="140"/>
      <c r="AE2008" s="140"/>
      <c r="AF2008" s="140"/>
      <c r="AG2008" s="140"/>
      <c r="AH2008" s="140"/>
      <c r="AI2008" s="140"/>
      <c r="AJ2008" s="140"/>
      <c r="AK2008" s="140"/>
      <c r="AL2008" s="140"/>
      <c r="AM2008" s="140"/>
      <c r="AN2008" s="140"/>
      <c r="AO2008" s="140"/>
      <c r="AP2008" s="140"/>
      <c r="AQ2008" s="140"/>
      <c r="AR2008" s="140"/>
      <c r="AS2008" s="140"/>
      <c r="AT2008" s="140"/>
      <c r="AU2008" s="140"/>
      <c r="AV2008" s="140"/>
      <c r="AW2008" s="140"/>
      <c r="AX2008" s="140"/>
      <c r="AY2008" s="140"/>
      <c r="AZ2008" s="140"/>
      <c r="BA2008" s="140"/>
      <c r="BB2008" s="140"/>
      <c r="BC2008" s="140"/>
      <c r="BD2008" s="140"/>
      <c r="BE2008" s="140"/>
    </row>
    <row r="2009" spans="1:57" outlineLevel="1" x14ac:dyDescent="0.2">
      <c r="A2009" s="234">
        <f>'Faults data'!A2009</f>
        <v>1992</v>
      </c>
      <c r="B2009" s="320">
        <f>'Faults data'!B2009</f>
        <v>0</v>
      </c>
      <c r="C2009" s="223">
        <f>IFERROR(MATCH('Faults data'!F2009,Lists!$C$11:$C$14,0),0)</f>
        <v>0</v>
      </c>
      <c r="D2009" s="216">
        <f>VALUE('Faults data'!I2009)</f>
        <v>0</v>
      </c>
      <c r="E2009" s="224">
        <f t="shared" si="257"/>
        <v>0</v>
      </c>
      <c r="F2009" s="224">
        <f>'Faults data'!M2009</f>
        <v>0</v>
      </c>
      <c r="G2009" s="224" t="str">
        <f>IF('Faults data'!N2009=$G$17,$G$17,".")</f>
        <v>.</v>
      </c>
      <c r="H2009" s="224" t="str">
        <f>IF(ISNUMBER('Faults data'!L2009),'Faults data'!L2009,".")</f>
        <v>.</v>
      </c>
      <c r="I2009" s="224">
        <f>IF('Faults data'!S2009=Lists!$F$11,0,1)</f>
        <v>1</v>
      </c>
      <c r="J2009" s="240" t="str">
        <f t="shared" si="252"/>
        <v>.</v>
      </c>
      <c r="K2009" s="241"/>
      <c r="L2009" s="230" t="str">
        <f t="shared" si="253"/>
        <v>.</v>
      </c>
      <c r="M2009" s="231" t="str">
        <f t="shared" si="254"/>
        <v>.</v>
      </c>
      <c r="N2009" s="231" t="str">
        <f t="shared" si="255"/>
        <v>.</v>
      </c>
      <c r="O2009" s="231" t="str">
        <f t="shared" si="256"/>
        <v>.</v>
      </c>
      <c r="P2009" s="232" t="str">
        <f t="shared" si="258"/>
        <v>.</v>
      </c>
      <c r="Q2009" s="233" t="str">
        <f t="shared" si="259"/>
        <v>.</v>
      </c>
      <c r="R2009" s="140"/>
      <c r="S2009" s="140"/>
      <c r="T2009" s="140"/>
      <c r="U2009" s="140"/>
      <c r="V2009" s="140"/>
      <c r="W2009" s="140"/>
      <c r="X2009" s="140"/>
      <c r="Y2009" s="140"/>
      <c r="Z2009" s="140"/>
      <c r="AA2009" s="140"/>
      <c r="AB2009" s="140"/>
      <c r="AC2009" s="140"/>
      <c r="AD2009" s="140"/>
      <c r="AE2009" s="140"/>
      <c r="AF2009" s="140"/>
      <c r="AG2009" s="140"/>
      <c r="AH2009" s="140"/>
      <c r="AI2009" s="140"/>
      <c r="AJ2009" s="140"/>
      <c r="AK2009" s="140"/>
      <c r="AL2009" s="140"/>
      <c r="AM2009" s="140"/>
      <c r="AN2009" s="140"/>
      <c r="AO2009" s="140"/>
      <c r="AP2009" s="140"/>
      <c r="AQ2009" s="140"/>
      <c r="AR2009" s="140"/>
      <c r="AS2009" s="140"/>
      <c r="AT2009" s="140"/>
      <c r="AU2009" s="140"/>
      <c r="AV2009" s="140"/>
      <c r="AW2009" s="140"/>
      <c r="AX2009" s="140"/>
      <c r="AY2009" s="140"/>
      <c r="AZ2009" s="140"/>
      <c r="BA2009" s="140"/>
      <c r="BB2009" s="140"/>
      <c r="BC2009" s="140"/>
      <c r="BD2009" s="140"/>
      <c r="BE2009" s="140"/>
    </row>
    <row r="2010" spans="1:57" outlineLevel="1" x14ac:dyDescent="0.2">
      <c r="A2010" s="234">
        <f>'Faults data'!A2010</f>
        <v>1993</v>
      </c>
      <c r="B2010" s="320">
        <f>'Faults data'!B2010</f>
        <v>0</v>
      </c>
      <c r="C2010" s="223">
        <f>IFERROR(MATCH('Faults data'!F2010,Lists!$C$11:$C$14,0),0)</f>
        <v>0</v>
      </c>
      <c r="D2010" s="216">
        <f>VALUE('Faults data'!I2010)</f>
        <v>0</v>
      </c>
      <c r="E2010" s="224">
        <f t="shared" si="257"/>
        <v>0</v>
      </c>
      <c r="F2010" s="224">
        <f>'Faults data'!M2010</f>
        <v>0</v>
      </c>
      <c r="G2010" s="224" t="str">
        <f>IF('Faults data'!N2010=$G$17,$G$17,".")</f>
        <v>.</v>
      </c>
      <c r="H2010" s="224" t="str">
        <f>IF(ISNUMBER('Faults data'!L2010),'Faults data'!L2010,".")</f>
        <v>.</v>
      </c>
      <c r="I2010" s="224">
        <f>IF('Faults data'!S2010=Lists!$F$11,0,1)</f>
        <v>1</v>
      </c>
      <c r="J2010" s="240" t="str">
        <f t="shared" si="252"/>
        <v>.</v>
      </c>
      <c r="K2010" s="241"/>
      <c r="L2010" s="230" t="str">
        <f t="shared" si="253"/>
        <v>.</v>
      </c>
      <c r="M2010" s="231" t="str">
        <f t="shared" si="254"/>
        <v>.</v>
      </c>
      <c r="N2010" s="231" t="str">
        <f t="shared" si="255"/>
        <v>.</v>
      </c>
      <c r="O2010" s="231" t="str">
        <f t="shared" si="256"/>
        <v>.</v>
      </c>
      <c r="P2010" s="232" t="str">
        <f t="shared" si="258"/>
        <v>.</v>
      </c>
      <c r="Q2010" s="233" t="str">
        <f t="shared" si="259"/>
        <v>.</v>
      </c>
      <c r="R2010" s="140"/>
      <c r="S2010" s="140"/>
      <c r="T2010" s="140"/>
      <c r="U2010" s="140"/>
      <c r="V2010" s="140"/>
      <c r="W2010" s="140"/>
      <c r="X2010" s="140"/>
      <c r="Y2010" s="140"/>
      <c r="Z2010" s="140"/>
      <c r="AA2010" s="140"/>
      <c r="AB2010" s="140"/>
      <c r="AC2010" s="140"/>
      <c r="AD2010" s="140"/>
      <c r="AE2010" s="140"/>
      <c r="AF2010" s="140"/>
      <c r="AG2010" s="140"/>
      <c r="AH2010" s="140"/>
      <c r="AI2010" s="140"/>
      <c r="AJ2010" s="140"/>
      <c r="AK2010" s="140"/>
      <c r="AL2010" s="140"/>
      <c r="AM2010" s="140"/>
      <c r="AN2010" s="140"/>
      <c r="AO2010" s="140"/>
      <c r="AP2010" s="140"/>
      <c r="AQ2010" s="140"/>
      <c r="AR2010" s="140"/>
      <c r="AS2010" s="140"/>
      <c r="AT2010" s="140"/>
      <c r="AU2010" s="140"/>
      <c r="AV2010" s="140"/>
      <c r="AW2010" s="140"/>
      <c r="AX2010" s="140"/>
      <c r="AY2010" s="140"/>
      <c r="AZ2010" s="140"/>
      <c r="BA2010" s="140"/>
      <c r="BB2010" s="140"/>
      <c r="BC2010" s="140"/>
      <c r="BD2010" s="140"/>
      <c r="BE2010" s="140"/>
    </row>
    <row r="2011" spans="1:57" outlineLevel="1" x14ac:dyDescent="0.2">
      <c r="A2011" s="234">
        <f>'Faults data'!A2011</f>
        <v>1994</v>
      </c>
      <c r="B2011" s="320">
        <f>'Faults data'!B2011</f>
        <v>0</v>
      </c>
      <c r="C2011" s="223">
        <f>IFERROR(MATCH('Faults data'!F2011,Lists!$C$11:$C$14,0),0)</f>
        <v>0</v>
      </c>
      <c r="D2011" s="216">
        <f>VALUE('Faults data'!I2011)</f>
        <v>0</v>
      </c>
      <c r="E2011" s="224">
        <f t="shared" si="257"/>
        <v>0</v>
      </c>
      <c r="F2011" s="224">
        <f>'Faults data'!M2011</f>
        <v>0</v>
      </c>
      <c r="G2011" s="224" t="str">
        <f>IF('Faults data'!N2011=$G$17,$G$17,".")</f>
        <v>.</v>
      </c>
      <c r="H2011" s="224" t="str">
        <f>IF(ISNUMBER('Faults data'!L2011),'Faults data'!L2011,".")</f>
        <v>.</v>
      </c>
      <c r="I2011" s="224">
        <f>IF('Faults data'!S2011=Lists!$F$11,0,1)</f>
        <v>1</v>
      </c>
      <c r="J2011" s="240" t="str">
        <f t="shared" si="252"/>
        <v>.</v>
      </c>
      <c r="K2011" s="241"/>
      <c r="L2011" s="230" t="str">
        <f t="shared" si="253"/>
        <v>.</v>
      </c>
      <c r="M2011" s="231" t="str">
        <f t="shared" si="254"/>
        <v>.</v>
      </c>
      <c r="N2011" s="231" t="str">
        <f t="shared" si="255"/>
        <v>.</v>
      </c>
      <c r="O2011" s="231" t="str">
        <f t="shared" si="256"/>
        <v>.</v>
      </c>
      <c r="P2011" s="232" t="str">
        <f t="shared" si="258"/>
        <v>.</v>
      </c>
      <c r="Q2011" s="233" t="str">
        <f t="shared" si="259"/>
        <v>.</v>
      </c>
      <c r="R2011" s="140"/>
      <c r="S2011" s="140"/>
      <c r="T2011" s="140"/>
      <c r="U2011" s="140"/>
      <c r="V2011" s="140"/>
      <c r="W2011" s="140"/>
      <c r="X2011" s="140"/>
      <c r="Y2011" s="140"/>
      <c r="Z2011" s="140"/>
      <c r="AA2011" s="140"/>
      <c r="AB2011" s="140"/>
      <c r="AC2011" s="140"/>
      <c r="AD2011" s="140"/>
      <c r="AE2011" s="140"/>
      <c r="AF2011" s="140"/>
      <c r="AG2011" s="140"/>
      <c r="AH2011" s="140"/>
      <c r="AI2011" s="140"/>
      <c r="AJ2011" s="140"/>
      <c r="AK2011" s="140"/>
      <c r="AL2011" s="140"/>
      <c r="AM2011" s="140"/>
      <c r="AN2011" s="140"/>
      <c r="AO2011" s="140"/>
      <c r="AP2011" s="140"/>
      <c r="AQ2011" s="140"/>
      <c r="AR2011" s="140"/>
      <c r="AS2011" s="140"/>
      <c r="AT2011" s="140"/>
      <c r="AU2011" s="140"/>
      <c r="AV2011" s="140"/>
      <c r="AW2011" s="140"/>
      <c r="AX2011" s="140"/>
      <c r="AY2011" s="140"/>
      <c r="AZ2011" s="140"/>
      <c r="BA2011" s="140"/>
      <c r="BB2011" s="140"/>
      <c r="BC2011" s="140"/>
      <c r="BD2011" s="140"/>
      <c r="BE2011" s="140"/>
    </row>
    <row r="2012" spans="1:57" outlineLevel="1" x14ac:dyDescent="0.2">
      <c r="A2012" s="234">
        <f>'Faults data'!A2012</f>
        <v>1995</v>
      </c>
      <c r="B2012" s="320">
        <f>'Faults data'!B2012</f>
        <v>0</v>
      </c>
      <c r="C2012" s="223">
        <f>IFERROR(MATCH('Faults data'!F2012,Lists!$C$11:$C$14,0),0)</f>
        <v>0</v>
      </c>
      <c r="D2012" s="216">
        <f>VALUE('Faults data'!I2012)</f>
        <v>0</v>
      </c>
      <c r="E2012" s="224">
        <f t="shared" si="257"/>
        <v>0</v>
      </c>
      <c r="F2012" s="224">
        <f>'Faults data'!M2012</f>
        <v>0</v>
      </c>
      <c r="G2012" s="224" t="str">
        <f>IF('Faults data'!N2012=$G$17,$G$17,".")</f>
        <v>.</v>
      </c>
      <c r="H2012" s="224" t="str">
        <f>IF(ISNUMBER('Faults data'!L2012),'Faults data'!L2012,".")</f>
        <v>.</v>
      </c>
      <c r="I2012" s="224">
        <f>IF('Faults data'!S2012=Lists!$F$11,0,1)</f>
        <v>1</v>
      </c>
      <c r="J2012" s="240" t="str">
        <f t="shared" si="252"/>
        <v>.</v>
      </c>
      <c r="K2012" s="241"/>
      <c r="L2012" s="230" t="str">
        <f t="shared" si="253"/>
        <v>.</v>
      </c>
      <c r="M2012" s="231" t="str">
        <f t="shared" si="254"/>
        <v>.</v>
      </c>
      <c r="N2012" s="231" t="str">
        <f t="shared" si="255"/>
        <v>.</v>
      </c>
      <c r="O2012" s="231" t="str">
        <f t="shared" si="256"/>
        <v>.</v>
      </c>
      <c r="P2012" s="232" t="str">
        <f t="shared" si="258"/>
        <v>.</v>
      </c>
      <c r="Q2012" s="233" t="str">
        <f t="shared" si="259"/>
        <v>.</v>
      </c>
      <c r="R2012" s="140"/>
      <c r="S2012" s="140"/>
      <c r="T2012" s="140"/>
      <c r="U2012" s="140"/>
      <c r="V2012" s="140"/>
      <c r="W2012" s="140"/>
      <c r="X2012" s="140"/>
      <c r="Y2012" s="140"/>
      <c r="Z2012" s="140"/>
      <c r="AA2012" s="140"/>
      <c r="AB2012" s="140"/>
      <c r="AC2012" s="140"/>
      <c r="AD2012" s="140"/>
      <c r="AE2012" s="140"/>
      <c r="AF2012" s="140"/>
      <c r="AG2012" s="140"/>
      <c r="AH2012" s="140"/>
      <c r="AI2012" s="140"/>
      <c r="AJ2012" s="140"/>
      <c r="AK2012" s="140"/>
      <c r="AL2012" s="140"/>
      <c r="AM2012" s="140"/>
      <c r="AN2012" s="140"/>
      <c r="AO2012" s="140"/>
      <c r="AP2012" s="140"/>
      <c r="AQ2012" s="140"/>
      <c r="AR2012" s="140"/>
      <c r="AS2012" s="140"/>
      <c r="AT2012" s="140"/>
      <c r="AU2012" s="140"/>
      <c r="AV2012" s="140"/>
      <c r="AW2012" s="140"/>
      <c r="AX2012" s="140"/>
      <c r="AY2012" s="140"/>
      <c r="AZ2012" s="140"/>
      <c r="BA2012" s="140"/>
      <c r="BB2012" s="140"/>
      <c r="BC2012" s="140"/>
      <c r="BD2012" s="140"/>
      <c r="BE2012" s="140"/>
    </row>
    <row r="2013" spans="1:57" outlineLevel="1" x14ac:dyDescent="0.2">
      <c r="A2013" s="234">
        <f>'Faults data'!A2013</f>
        <v>1996</v>
      </c>
      <c r="B2013" s="320">
        <f>'Faults data'!B2013</f>
        <v>0</v>
      </c>
      <c r="C2013" s="223">
        <f>IFERROR(MATCH('Faults data'!F2013,Lists!$C$11:$C$14,0),0)</f>
        <v>0</v>
      </c>
      <c r="D2013" s="216">
        <f>VALUE('Faults data'!I2013)</f>
        <v>0</v>
      </c>
      <c r="E2013" s="224">
        <f t="shared" si="257"/>
        <v>0</v>
      </c>
      <c r="F2013" s="224">
        <f>'Faults data'!M2013</f>
        <v>0</v>
      </c>
      <c r="G2013" s="224" t="str">
        <f>IF('Faults data'!N2013=$G$17,$G$17,".")</f>
        <v>.</v>
      </c>
      <c r="H2013" s="224" t="str">
        <f>IF(ISNUMBER('Faults data'!L2013),'Faults data'!L2013,".")</f>
        <v>.</v>
      </c>
      <c r="I2013" s="224">
        <f>IF('Faults data'!S2013=Lists!$F$11,0,1)</f>
        <v>1</v>
      </c>
      <c r="J2013" s="240" t="str">
        <f t="shared" si="252"/>
        <v>.</v>
      </c>
      <c r="K2013" s="241"/>
      <c r="L2013" s="230" t="str">
        <f t="shared" si="253"/>
        <v>.</v>
      </c>
      <c r="M2013" s="231" t="str">
        <f t="shared" si="254"/>
        <v>.</v>
      </c>
      <c r="N2013" s="231" t="str">
        <f t="shared" si="255"/>
        <v>.</v>
      </c>
      <c r="O2013" s="231" t="str">
        <f t="shared" si="256"/>
        <v>.</v>
      </c>
      <c r="P2013" s="232" t="str">
        <f t="shared" si="258"/>
        <v>.</v>
      </c>
      <c r="Q2013" s="233" t="str">
        <f t="shared" si="259"/>
        <v>.</v>
      </c>
      <c r="R2013" s="140"/>
      <c r="S2013" s="140"/>
      <c r="T2013" s="140"/>
      <c r="U2013" s="140"/>
      <c r="V2013" s="140"/>
      <c r="W2013" s="140"/>
      <c r="X2013" s="140"/>
      <c r="Y2013" s="140"/>
      <c r="Z2013" s="140"/>
      <c r="AA2013" s="140"/>
      <c r="AB2013" s="140"/>
      <c r="AC2013" s="140"/>
      <c r="AD2013" s="140"/>
      <c r="AE2013" s="140"/>
      <c r="AF2013" s="140"/>
      <c r="AG2013" s="140"/>
      <c r="AH2013" s="140"/>
      <c r="AI2013" s="140"/>
      <c r="AJ2013" s="140"/>
      <c r="AK2013" s="140"/>
      <c r="AL2013" s="140"/>
      <c r="AM2013" s="140"/>
      <c r="AN2013" s="140"/>
      <c r="AO2013" s="140"/>
      <c r="AP2013" s="140"/>
      <c r="AQ2013" s="140"/>
      <c r="AR2013" s="140"/>
      <c r="AS2013" s="140"/>
      <c r="AT2013" s="140"/>
      <c r="AU2013" s="140"/>
      <c r="AV2013" s="140"/>
      <c r="AW2013" s="140"/>
      <c r="AX2013" s="140"/>
      <c r="AY2013" s="140"/>
      <c r="AZ2013" s="140"/>
      <c r="BA2013" s="140"/>
      <c r="BB2013" s="140"/>
      <c r="BC2013" s="140"/>
      <c r="BD2013" s="140"/>
      <c r="BE2013" s="140"/>
    </row>
    <row r="2014" spans="1:57" outlineLevel="1" x14ac:dyDescent="0.2">
      <c r="A2014" s="234">
        <f>'Faults data'!A2014</f>
        <v>1997</v>
      </c>
      <c r="B2014" s="320">
        <f>'Faults data'!B2014</f>
        <v>0</v>
      </c>
      <c r="C2014" s="223">
        <f>IFERROR(MATCH('Faults data'!F2014,Lists!$C$11:$C$14,0),0)</f>
        <v>0</v>
      </c>
      <c r="D2014" s="216">
        <f>VALUE('Faults data'!I2014)</f>
        <v>0</v>
      </c>
      <c r="E2014" s="224">
        <f t="shared" si="257"/>
        <v>0</v>
      </c>
      <c r="F2014" s="224">
        <f>'Faults data'!M2014</f>
        <v>0</v>
      </c>
      <c r="G2014" s="224" t="str">
        <f>IF('Faults data'!N2014=$G$17,$G$17,".")</f>
        <v>.</v>
      </c>
      <c r="H2014" s="224" t="str">
        <f>IF(ISNUMBER('Faults data'!L2014),'Faults data'!L2014,".")</f>
        <v>.</v>
      </c>
      <c r="I2014" s="224">
        <f>IF('Faults data'!S2014=Lists!$F$11,0,1)</f>
        <v>1</v>
      </c>
      <c r="J2014" s="240" t="str">
        <f t="shared" si="252"/>
        <v>.</v>
      </c>
      <c r="K2014" s="241"/>
      <c r="L2014" s="230" t="str">
        <f t="shared" si="253"/>
        <v>.</v>
      </c>
      <c r="M2014" s="231" t="str">
        <f t="shared" si="254"/>
        <v>.</v>
      </c>
      <c r="N2014" s="231" t="str">
        <f t="shared" si="255"/>
        <v>.</v>
      </c>
      <c r="O2014" s="231" t="str">
        <f t="shared" si="256"/>
        <v>.</v>
      </c>
      <c r="P2014" s="232" t="str">
        <f t="shared" si="258"/>
        <v>.</v>
      </c>
      <c r="Q2014" s="233" t="str">
        <f t="shared" si="259"/>
        <v>.</v>
      </c>
      <c r="R2014" s="140"/>
      <c r="S2014" s="140"/>
      <c r="T2014" s="140"/>
      <c r="U2014" s="140"/>
      <c r="V2014" s="140"/>
      <c r="W2014" s="140"/>
      <c r="X2014" s="140"/>
      <c r="Y2014" s="140"/>
      <c r="Z2014" s="140"/>
      <c r="AA2014" s="140"/>
      <c r="AB2014" s="140"/>
      <c r="AC2014" s="140"/>
      <c r="AD2014" s="140"/>
      <c r="AE2014" s="140"/>
      <c r="AF2014" s="140"/>
      <c r="AG2014" s="140"/>
      <c r="AH2014" s="140"/>
      <c r="AI2014" s="140"/>
      <c r="AJ2014" s="140"/>
      <c r="AK2014" s="140"/>
      <c r="AL2014" s="140"/>
      <c r="AM2014" s="140"/>
      <c r="AN2014" s="140"/>
      <c r="AO2014" s="140"/>
      <c r="AP2014" s="140"/>
      <c r="AQ2014" s="140"/>
      <c r="AR2014" s="140"/>
      <c r="AS2014" s="140"/>
      <c r="AT2014" s="140"/>
      <c r="AU2014" s="140"/>
      <c r="AV2014" s="140"/>
      <c r="AW2014" s="140"/>
      <c r="AX2014" s="140"/>
      <c r="AY2014" s="140"/>
      <c r="AZ2014" s="140"/>
      <c r="BA2014" s="140"/>
      <c r="BB2014" s="140"/>
      <c r="BC2014" s="140"/>
      <c r="BD2014" s="140"/>
      <c r="BE2014" s="140"/>
    </row>
    <row r="2015" spans="1:57" outlineLevel="1" x14ac:dyDescent="0.2">
      <c r="A2015" s="234">
        <f>'Faults data'!A2015</f>
        <v>1998</v>
      </c>
      <c r="B2015" s="320">
        <f>'Faults data'!B2015</f>
        <v>0</v>
      </c>
      <c r="C2015" s="223">
        <f>IFERROR(MATCH('Faults data'!F2015,Lists!$C$11:$C$14,0),0)</f>
        <v>0</v>
      </c>
      <c r="D2015" s="216">
        <f>VALUE('Faults data'!I2015)</f>
        <v>0</v>
      </c>
      <c r="E2015" s="224">
        <f t="shared" si="257"/>
        <v>0</v>
      </c>
      <c r="F2015" s="224">
        <f>'Faults data'!M2015</f>
        <v>0</v>
      </c>
      <c r="G2015" s="224" t="str">
        <f>IF('Faults data'!N2015=$G$17,$G$17,".")</f>
        <v>.</v>
      </c>
      <c r="H2015" s="224" t="str">
        <f>IF(ISNUMBER('Faults data'!L2015),'Faults data'!L2015,".")</f>
        <v>.</v>
      </c>
      <c r="I2015" s="224">
        <f>IF('Faults data'!S2015=Lists!$F$11,0,1)</f>
        <v>1</v>
      </c>
      <c r="J2015" s="240" t="str">
        <f t="shared" si="252"/>
        <v>.</v>
      </c>
      <c r="K2015" s="241"/>
      <c r="L2015" s="230" t="str">
        <f t="shared" si="253"/>
        <v>.</v>
      </c>
      <c r="M2015" s="231" t="str">
        <f t="shared" si="254"/>
        <v>.</v>
      </c>
      <c r="N2015" s="231" t="str">
        <f t="shared" si="255"/>
        <v>.</v>
      </c>
      <c r="O2015" s="231" t="str">
        <f t="shared" si="256"/>
        <v>.</v>
      </c>
      <c r="P2015" s="232" t="str">
        <f t="shared" si="258"/>
        <v>.</v>
      </c>
      <c r="Q2015" s="233" t="str">
        <f t="shared" si="259"/>
        <v>.</v>
      </c>
      <c r="R2015" s="140"/>
      <c r="S2015" s="140"/>
      <c r="T2015" s="140"/>
      <c r="U2015" s="140"/>
      <c r="V2015" s="140"/>
      <c r="W2015" s="140"/>
      <c r="X2015" s="140"/>
      <c r="Y2015" s="140"/>
      <c r="Z2015" s="140"/>
      <c r="AA2015" s="140"/>
      <c r="AB2015" s="140"/>
      <c r="AC2015" s="140"/>
      <c r="AD2015" s="140"/>
      <c r="AE2015" s="140"/>
      <c r="AF2015" s="140"/>
      <c r="AG2015" s="140"/>
      <c r="AH2015" s="140"/>
      <c r="AI2015" s="140"/>
      <c r="AJ2015" s="140"/>
      <c r="AK2015" s="140"/>
      <c r="AL2015" s="140"/>
      <c r="AM2015" s="140"/>
      <c r="AN2015" s="140"/>
      <c r="AO2015" s="140"/>
      <c r="AP2015" s="140"/>
      <c r="AQ2015" s="140"/>
      <c r="AR2015" s="140"/>
      <c r="AS2015" s="140"/>
      <c r="AT2015" s="140"/>
      <c r="AU2015" s="140"/>
      <c r="AV2015" s="140"/>
      <c r="AW2015" s="140"/>
      <c r="AX2015" s="140"/>
      <c r="AY2015" s="140"/>
      <c r="AZ2015" s="140"/>
      <c r="BA2015" s="140"/>
      <c r="BB2015" s="140"/>
      <c r="BC2015" s="140"/>
      <c r="BD2015" s="140"/>
      <c r="BE2015" s="140"/>
    </row>
    <row r="2016" spans="1:57" outlineLevel="1" x14ac:dyDescent="0.2">
      <c r="A2016" s="234">
        <f>'Faults data'!A2016</f>
        <v>1999</v>
      </c>
      <c r="B2016" s="320">
        <f>'Faults data'!B2016</f>
        <v>0</v>
      </c>
      <c r="C2016" s="223">
        <f>IFERROR(MATCH('Faults data'!F2016,Lists!$C$11:$C$14,0),0)</f>
        <v>0</v>
      </c>
      <c r="D2016" s="216">
        <f>VALUE('Faults data'!I2016)</f>
        <v>0</v>
      </c>
      <c r="E2016" s="224">
        <f t="shared" si="257"/>
        <v>0</v>
      </c>
      <c r="F2016" s="224">
        <f>'Faults data'!M2016</f>
        <v>0</v>
      </c>
      <c r="G2016" s="224" t="str">
        <f>IF('Faults data'!N2016=$G$17,$G$17,".")</f>
        <v>.</v>
      </c>
      <c r="H2016" s="224" t="str">
        <f>IF(ISNUMBER('Faults data'!L2016),'Faults data'!L2016,".")</f>
        <v>.</v>
      </c>
      <c r="I2016" s="224">
        <f>IF('Faults data'!S2016=Lists!$F$11,0,1)</f>
        <v>1</v>
      </c>
      <c r="J2016" s="240" t="str">
        <f t="shared" si="252"/>
        <v>.</v>
      </c>
      <c r="K2016" s="241"/>
      <c r="L2016" s="230" t="str">
        <f t="shared" si="253"/>
        <v>.</v>
      </c>
      <c r="M2016" s="231" t="str">
        <f t="shared" si="254"/>
        <v>.</v>
      </c>
      <c r="N2016" s="231" t="str">
        <f t="shared" si="255"/>
        <v>.</v>
      </c>
      <c r="O2016" s="231" t="str">
        <f t="shared" si="256"/>
        <v>.</v>
      </c>
      <c r="P2016" s="232" t="str">
        <f t="shared" si="258"/>
        <v>.</v>
      </c>
      <c r="Q2016" s="233" t="str">
        <f t="shared" si="259"/>
        <v>.</v>
      </c>
      <c r="R2016" s="140"/>
      <c r="S2016" s="140"/>
      <c r="T2016" s="140"/>
      <c r="U2016" s="140"/>
      <c r="V2016" s="140"/>
      <c r="W2016" s="140"/>
      <c r="X2016" s="140"/>
      <c r="Y2016" s="140"/>
      <c r="Z2016" s="140"/>
      <c r="AA2016" s="140"/>
      <c r="AB2016" s="140"/>
      <c r="AC2016" s="140"/>
      <c r="AD2016" s="140"/>
      <c r="AE2016" s="140"/>
      <c r="AF2016" s="140"/>
      <c r="AG2016" s="140"/>
      <c r="AH2016" s="140"/>
      <c r="AI2016" s="140"/>
      <c r="AJ2016" s="140"/>
      <c r="AK2016" s="140"/>
      <c r="AL2016" s="140"/>
      <c r="AM2016" s="140"/>
      <c r="AN2016" s="140"/>
      <c r="AO2016" s="140"/>
      <c r="AP2016" s="140"/>
      <c r="AQ2016" s="140"/>
      <c r="AR2016" s="140"/>
      <c r="AS2016" s="140"/>
      <c r="AT2016" s="140"/>
      <c r="AU2016" s="140"/>
      <c r="AV2016" s="140"/>
      <c r="AW2016" s="140"/>
      <c r="AX2016" s="140"/>
      <c r="AY2016" s="140"/>
      <c r="AZ2016" s="140"/>
      <c r="BA2016" s="140"/>
      <c r="BB2016" s="140"/>
      <c r="BC2016" s="140"/>
      <c r="BD2016" s="140"/>
      <c r="BE2016" s="140"/>
    </row>
    <row r="2017" spans="1:57" outlineLevel="1" x14ac:dyDescent="0.2">
      <c r="A2017" s="234">
        <f>'Faults data'!A2017</f>
        <v>2000</v>
      </c>
      <c r="B2017" s="320">
        <f>'Faults data'!B2017</f>
        <v>0</v>
      </c>
      <c r="C2017" s="223">
        <f>IFERROR(MATCH('Faults data'!F2017,Lists!$C$11:$C$14,0),0)</f>
        <v>0</v>
      </c>
      <c r="D2017" s="216">
        <f>VALUE('Faults data'!I2017)</f>
        <v>0</v>
      </c>
      <c r="E2017" s="224">
        <f t="shared" si="257"/>
        <v>0</v>
      </c>
      <c r="F2017" s="224">
        <f>'Faults data'!M2017</f>
        <v>0</v>
      </c>
      <c r="G2017" s="224" t="str">
        <f>IF('Faults data'!N2017=$G$17,$G$17,".")</f>
        <v>.</v>
      </c>
      <c r="H2017" s="224" t="str">
        <f>IF(ISNUMBER('Faults data'!L2017),'Faults data'!L2017,".")</f>
        <v>.</v>
      </c>
      <c r="I2017" s="224">
        <f>IF('Faults data'!S2017=Lists!$F$11,0,1)</f>
        <v>1</v>
      </c>
      <c r="J2017" s="240" t="str">
        <f t="shared" si="252"/>
        <v>.</v>
      </c>
      <c r="K2017" s="241"/>
      <c r="L2017" s="230" t="str">
        <f t="shared" si="253"/>
        <v>.</v>
      </c>
      <c r="M2017" s="231" t="str">
        <f t="shared" si="254"/>
        <v>.</v>
      </c>
      <c r="N2017" s="231" t="str">
        <f t="shared" si="255"/>
        <v>.</v>
      </c>
      <c r="O2017" s="231" t="str">
        <f t="shared" si="256"/>
        <v>.</v>
      </c>
      <c r="P2017" s="232" t="str">
        <f t="shared" si="258"/>
        <v>.</v>
      </c>
      <c r="Q2017" s="233" t="str">
        <f t="shared" si="259"/>
        <v>.</v>
      </c>
      <c r="R2017" s="140"/>
      <c r="S2017" s="140"/>
      <c r="T2017" s="140"/>
      <c r="U2017" s="140"/>
      <c r="V2017" s="140"/>
      <c r="W2017" s="140"/>
      <c r="X2017" s="140"/>
      <c r="Y2017" s="140"/>
      <c r="Z2017" s="140"/>
      <c r="AA2017" s="140"/>
      <c r="AB2017" s="140"/>
      <c r="AC2017" s="140"/>
      <c r="AD2017" s="140"/>
      <c r="AE2017" s="140"/>
      <c r="AF2017" s="140"/>
      <c r="AG2017" s="140"/>
      <c r="AH2017" s="140"/>
      <c r="AI2017" s="140"/>
      <c r="AJ2017" s="140"/>
      <c r="AK2017" s="140"/>
      <c r="AL2017" s="140"/>
      <c r="AM2017" s="140"/>
      <c r="AN2017" s="140"/>
      <c r="AO2017" s="140"/>
      <c r="AP2017" s="140"/>
      <c r="AQ2017" s="140"/>
      <c r="AR2017" s="140"/>
      <c r="AS2017" s="140"/>
      <c r="AT2017" s="140"/>
      <c r="AU2017" s="140"/>
      <c r="AV2017" s="140"/>
      <c r="AW2017" s="140"/>
      <c r="AX2017" s="140"/>
      <c r="AY2017" s="140"/>
      <c r="AZ2017" s="140"/>
      <c r="BA2017" s="140"/>
      <c r="BB2017" s="140"/>
      <c r="BC2017" s="140"/>
      <c r="BD2017" s="140"/>
      <c r="BE2017" s="140"/>
    </row>
    <row r="2018" spans="1:57" outlineLevel="1" x14ac:dyDescent="0.2">
      <c r="A2018" s="234">
        <f>'Faults data'!A2018</f>
        <v>2001</v>
      </c>
      <c r="B2018" s="320">
        <f>'Faults data'!B2018</f>
        <v>0</v>
      </c>
      <c r="C2018" s="223">
        <f>IFERROR(MATCH('Faults data'!F2018,Lists!$C$11:$C$14,0),0)</f>
        <v>0</v>
      </c>
      <c r="D2018" s="216">
        <f>VALUE('Faults data'!I2018)</f>
        <v>0</v>
      </c>
      <c r="E2018" s="224">
        <f t="shared" si="257"/>
        <v>0</v>
      </c>
      <c r="F2018" s="224">
        <f>'Faults data'!M2018</f>
        <v>0</v>
      </c>
      <c r="G2018" s="224" t="str">
        <f>IF('Faults data'!N2018=$G$17,$G$17,".")</f>
        <v>.</v>
      </c>
      <c r="H2018" s="224" t="str">
        <f>IF(ISNUMBER('Faults data'!L2018),'Faults data'!L2018,".")</f>
        <v>.</v>
      </c>
      <c r="I2018" s="224">
        <f>IF('Faults data'!S2018=Lists!$F$11,0,1)</f>
        <v>1</v>
      </c>
      <c r="J2018" s="240" t="str">
        <f t="shared" si="252"/>
        <v>.</v>
      </c>
      <c r="K2018" s="241"/>
      <c r="L2018" s="230" t="str">
        <f t="shared" si="253"/>
        <v>.</v>
      </c>
      <c r="M2018" s="231" t="str">
        <f t="shared" si="254"/>
        <v>.</v>
      </c>
      <c r="N2018" s="231" t="str">
        <f t="shared" si="255"/>
        <v>.</v>
      </c>
      <c r="O2018" s="231" t="str">
        <f t="shared" si="256"/>
        <v>.</v>
      </c>
      <c r="P2018" s="232" t="str">
        <f t="shared" si="258"/>
        <v>.</v>
      </c>
      <c r="Q2018" s="233" t="str">
        <f t="shared" si="259"/>
        <v>.</v>
      </c>
      <c r="R2018" s="140"/>
      <c r="S2018" s="140"/>
      <c r="T2018" s="140"/>
      <c r="U2018" s="140"/>
      <c r="V2018" s="140"/>
      <c r="W2018" s="140"/>
      <c r="X2018" s="140"/>
      <c r="Y2018" s="140"/>
      <c r="Z2018" s="140"/>
      <c r="AA2018" s="140"/>
      <c r="AB2018" s="140"/>
      <c r="AC2018" s="140"/>
      <c r="AD2018" s="140"/>
      <c r="AE2018" s="140"/>
      <c r="AF2018" s="140"/>
      <c r="AG2018" s="140"/>
      <c r="AH2018" s="140"/>
      <c r="AI2018" s="140"/>
      <c r="AJ2018" s="140"/>
      <c r="AK2018" s="140"/>
      <c r="AL2018" s="140"/>
      <c r="AM2018" s="140"/>
      <c r="AN2018" s="140"/>
      <c r="AO2018" s="140"/>
      <c r="AP2018" s="140"/>
      <c r="AQ2018" s="140"/>
      <c r="AR2018" s="140"/>
      <c r="AS2018" s="140"/>
      <c r="AT2018" s="140"/>
      <c r="AU2018" s="140"/>
      <c r="AV2018" s="140"/>
      <c r="AW2018" s="140"/>
      <c r="AX2018" s="140"/>
      <c r="AY2018" s="140"/>
      <c r="AZ2018" s="140"/>
      <c r="BA2018" s="140"/>
      <c r="BB2018" s="140"/>
      <c r="BC2018" s="140"/>
      <c r="BD2018" s="140"/>
      <c r="BE2018" s="140"/>
    </row>
    <row r="2019" spans="1:57" outlineLevel="1" x14ac:dyDescent="0.2">
      <c r="A2019" s="234">
        <f>'Faults data'!A2019</f>
        <v>2002</v>
      </c>
      <c r="B2019" s="320">
        <f>'Faults data'!B2019</f>
        <v>0</v>
      </c>
      <c r="C2019" s="223">
        <f>IFERROR(MATCH('Faults data'!F2019,Lists!$C$11:$C$14,0),0)</f>
        <v>0</v>
      </c>
      <c r="D2019" s="216">
        <f>VALUE('Faults data'!I2019)</f>
        <v>0</v>
      </c>
      <c r="E2019" s="224">
        <f t="shared" si="257"/>
        <v>0</v>
      </c>
      <c r="F2019" s="224">
        <f>'Faults data'!M2019</f>
        <v>0</v>
      </c>
      <c r="G2019" s="224" t="str">
        <f>IF('Faults data'!N2019=$G$17,$G$17,".")</f>
        <v>.</v>
      </c>
      <c r="H2019" s="224" t="str">
        <f>IF(ISNUMBER('Faults data'!L2019),'Faults data'!L2019,".")</f>
        <v>.</v>
      </c>
      <c r="I2019" s="224">
        <f>IF('Faults data'!S2019=Lists!$F$11,0,1)</f>
        <v>1</v>
      </c>
      <c r="J2019" s="240" t="str">
        <f t="shared" si="252"/>
        <v>.</v>
      </c>
      <c r="K2019" s="241"/>
      <c r="L2019" s="230" t="str">
        <f t="shared" si="253"/>
        <v>.</v>
      </c>
      <c r="M2019" s="231" t="str">
        <f t="shared" si="254"/>
        <v>.</v>
      </c>
      <c r="N2019" s="231" t="str">
        <f t="shared" si="255"/>
        <v>.</v>
      </c>
      <c r="O2019" s="231" t="str">
        <f t="shared" si="256"/>
        <v>.</v>
      </c>
      <c r="P2019" s="232" t="str">
        <f t="shared" si="258"/>
        <v>.</v>
      </c>
      <c r="Q2019" s="233" t="str">
        <f t="shared" si="259"/>
        <v>.</v>
      </c>
      <c r="R2019" s="140"/>
      <c r="S2019" s="140"/>
      <c r="T2019" s="140"/>
      <c r="U2019" s="140"/>
      <c r="V2019" s="140"/>
      <c r="W2019" s="140"/>
      <c r="X2019" s="140"/>
      <c r="Y2019" s="140"/>
      <c r="Z2019" s="140"/>
      <c r="AA2019" s="140"/>
      <c r="AB2019" s="140"/>
      <c r="AC2019" s="140"/>
      <c r="AD2019" s="140"/>
      <c r="AE2019" s="140"/>
      <c r="AF2019" s="140"/>
      <c r="AG2019" s="140"/>
      <c r="AH2019" s="140"/>
      <c r="AI2019" s="140"/>
      <c r="AJ2019" s="140"/>
      <c r="AK2019" s="140"/>
      <c r="AL2019" s="140"/>
      <c r="AM2019" s="140"/>
      <c r="AN2019" s="140"/>
      <c r="AO2019" s="140"/>
      <c r="AP2019" s="140"/>
      <c r="AQ2019" s="140"/>
      <c r="AR2019" s="140"/>
      <c r="AS2019" s="140"/>
      <c r="AT2019" s="140"/>
      <c r="AU2019" s="140"/>
      <c r="AV2019" s="140"/>
      <c r="AW2019" s="140"/>
      <c r="AX2019" s="140"/>
      <c r="AY2019" s="140"/>
      <c r="AZ2019" s="140"/>
      <c r="BA2019" s="140"/>
      <c r="BB2019" s="140"/>
      <c r="BC2019" s="140"/>
      <c r="BD2019" s="140"/>
      <c r="BE2019" s="140"/>
    </row>
    <row r="2020" spans="1:57" outlineLevel="1" x14ac:dyDescent="0.2">
      <c r="A2020" s="234">
        <f>'Faults data'!A2020</f>
        <v>2003</v>
      </c>
      <c r="B2020" s="320">
        <f>'Faults data'!B2020</f>
        <v>0</v>
      </c>
      <c r="C2020" s="223">
        <f>IFERROR(MATCH('Faults data'!F2020,Lists!$C$11:$C$14,0),0)</f>
        <v>0</v>
      </c>
      <c r="D2020" s="216">
        <f>VALUE('Faults data'!I2020)</f>
        <v>0</v>
      </c>
      <c r="E2020" s="224">
        <f t="shared" si="257"/>
        <v>0</v>
      </c>
      <c r="F2020" s="224">
        <f>'Faults data'!M2020</f>
        <v>0</v>
      </c>
      <c r="G2020" s="224" t="str">
        <f>IF('Faults data'!N2020=$G$17,$G$17,".")</f>
        <v>.</v>
      </c>
      <c r="H2020" s="224" t="str">
        <f>IF(ISNUMBER('Faults data'!L2020),'Faults data'!L2020,".")</f>
        <v>.</v>
      </c>
      <c r="I2020" s="224">
        <f>IF('Faults data'!S2020=Lists!$F$11,0,1)</f>
        <v>1</v>
      </c>
      <c r="J2020" s="240" t="str">
        <f t="shared" si="252"/>
        <v>.</v>
      </c>
      <c r="K2020" s="241"/>
      <c r="L2020" s="230" t="str">
        <f t="shared" si="253"/>
        <v>.</v>
      </c>
      <c r="M2020" s="231" t="str">
        <f t="shared" si="254"/>
        <v>.</v>
      </c>
      <c r="N2020" s="231" t="str">
        <f t="shared" si="255"/>
        <v>.</v>
      </c>
      <c r="O2020" s="231" t="str">
        <f t="shared" si="256"/>
        <v>.</v>
      </c>
      <c r="P2020" s="232" t="str">
        <f t="shared" si="258"/>
        <v>.</v>
      </c>
      <c r="Q2020" s="233" t="str">
        <f t="shared" si="259"/>
        <v>.</v>
      </c>
      <c r="R2020" s="140"/>
      <c r="S2020" s="140"/>
      <c r="T2020" s="140"/>
      <c r="U2020" s="140"/>
      <c r="V2020" s="140"/>
      <c r="W2020" s="140"/>
      <c r="X2020" s="140"/>
      <c r="Y2020" s="140"/>
      <c r="Z2020" s="140"/>
      <c r="AA2020" s="140"/>
      <c r="AB2020" s="140"/>
      <c r="AC2020" s="140"/>
      <c r="AD2020" s="140"/>
      <c r="AE2020" s="140"/>
      <c r="AF2020" s="140"/>
      <c r="AG2020" s="140"/>
      <c r="AH2020" s="140"/>
      <c r="AI2020" s="140"/>
      <c r="AJ2020" s="140"/>
      <c r="AK2020" s="140"/>
      <c r="AL2020" s="140"/>
      <c r="AM2020" s="140"/>
      <c r="AN2020" s="140"/>
      <c r="AO2020" s="140"/>
      <c r="AP2020" s="140"/>
      <c r="AQ2020" s="140"/>
      <c r="AR2020" s="140"/>
      <c r="AS2020" s="140"/>
      <c r="AT2020" s="140"/>
      <c r="AU2020" s="140"/>
      <c r="AV2020" s="140"/>
      <c r="AW2020" s="140"/>
      <c r="AX2020" s="140"/>
      <c r="AY2020" s="140"/>
      <c r="AZ2020" s="140"/>
      <c r="BA2020" s="140"/>
      <c r="BB2020" s="140"/>
      <c r="BC2020" s="140"/>
      <c r="BD2020" s="140"/>
      <c r="BE2020" s="140"/>
    </row>
    <row r="2021" spans="1:57" outlineLevel="1" x14ac:dyDescent="0.2">
      <c r="A2021" s="234">
        <f>'Faults data'!A2021</f>
        <v>2004</v>
      </c>
      <c r="B2021" s="320">
        <f>'Faults data'!B2021</f>
        <v>0</v>
      </c>
      <c r="C2021" s="223">
        <f>IFERROR(MATCH('Faults data'!F2021,Lists!$C$11:$C$14,0),0)</f>
        <v>0</v>
      </c>
      <c r="D2021" s="216">
        <f>VALUE('Faults data'!I2021)</f>
        <v>0</v>
      </c>
      <c r="E2021" s="224">
        <f t="shared" si="257"/>
        <v>0</v>
      </c>
      <c r="F2021" s="224">
        <f>'Faults data'!M2021</f>
        <v>0</v>
      </c>
      <c r="G2021" s="224" t="str">
        <f>IF('Faults data'!N2021=$G$17,$G$17,".")</f>
        <v>.</v>
      </c>
      <c r="H2021" s="224" t="str">
        <f>IF(ISNUMBER('Faults data'!L2021),'Faults data'!L2021,".")</f>
        <v>.</v>
      </c>
      <c r="I2021" s="224">
        <f>IF('Faults data'!S2021=Lists!$F$11,0,1)</f>
        <v>1</v>
      </c>
      <c r="J2021" s="240" t="str">
        <f t="shared" si="252"/>
        <v>.</v>
      </c>
      <c r="K2021" s="241"/>
      <c r="L2021" s="230" t="str">
        <f t="shared" si="253"/>
        <v>.</v>
      </c>
      <c r="M2021" s="231" t="str">
        <f t="shared" si="254"/>
        <v>.</v>
      </c>
      <c r="N2021" s="231" t="str">
        <f t="shared" si="255"/>
        <v>.</v>
      </c>
      <c r="O2021" s="231" t="str">
        <f t="shared" si="256"/>
        <v>.</v>
      </c>
      <c r="P2021" s="232" t="str">
        <f t="shared" si="258"/>
        <v>.</v>
      </c>
      <c r="Q2021" s="233" t="str">
        <f t="shared" si="259"/>
        <v>.</v>
      </c>
      <c r="R2021" s="140"/>
      <c r="S2021" s="140"/>
      <c r="T2021" s="140"/>
      <c r="U2021" s="140"/>
      <c r="V2021" s="140"/>
      <c r="W2021" s="140"/>
      <c r="X2021" s="140"/>
      <c r="Y2021" s="140"/>
      <c r="Z2021" s="140"/>
      <c r="AA2021" s="140"/>
      <c r="AB2021" s="140"/>
      <c r="AC2021" s="140"/>
      <c r="AD2021" s="140"/>
      <c r="AE2021" s="140"/>
      <c r="AF2021" s="140"/>
      <c r="AG2021" s="140"/>
      <c r="AH2021" s="140"/>
      <c r="AI2021" s="140"/>
      <c r="AJ2021" s="140"/>
      <c r="AK2021" s="140"/>
      <c r="AL2021" s="140"/>
      <c r="AM2021" s="140"/>
      <c r="AN2021" s="140"/>
      <c r="AO2021" s="140"/>
      <c r="AP2021" s="140"/>
      <c r="AQ2021" s="140"/>
      <c r="AR2021" s="140"/>
      <c r="AS2021" s="140"/>
      <c r="AT2021" s="140"/>
      <c r="AU2021" s="140"/>
      <c r="AV2021" s="140"/>
      <c r="AW2021" s="140"/>
      <c r="AX2021" s="140"/>
      <c r="AY2021" s="140"/>
      <c r="AZ2021" s="140"/>
      <c r="BA2021" s="140"/>
      <c r="BB2021" s="140"/>
      <c r="BC2021" s="140"/>
      <c r="BD2021" s="140"/>
      <c r="BE2021" s="140"/>
    </row>
    <row r="2022" spans="1:57" outlineLevel="1" x14ac:dyDescent="0.2">
      <c r="A2022" s="234">
        <f>'Faults data'!A2022</f>
        <v>2005</v>
      </c>
      <c r="B2022" s="320">
        <f>'Faults data'!B2022</f>
        <v>0</v>
      </c>
      <c r="C2022" s="223">
        <f>IFERROR(MATCH('Faults data'!F2022,Lists!$C$11:$C$14,0),0)</f>
        <v>0</v>
      </c>
      <c r="D2022" s="216">
        <f>VALUE('Faults data'!I2022)</f>
        <v>0</v>
      </c>
      <c r="E2022" s="224">
        <f t="shared" si="257"/>
        <v>0</v>
      </c>
      <c r="F2022" s="224">
        <f>'Faults data'!M2022</f>
        <v>0</v>
      </c>
      <c r="G2022" s="224" t="str">
        <f>IF('Faults data'!N2022=$G$17,$G$17,".")</f>
        <v>.</v>
      </c>
      <c r="H2022" s="224" t="str">
        <f>IF(ISNUMBER('Faults data'!L2022),'Faults data'!L2022,".")</f>
        <v>.</v>
      </c>
      <c r="I2022" s="224">
        <f>IF('Faults data'!S2022=Lists!$F$11,0,1)</f>
        <v>1</v>
      </c>
      <c r="J2022" s="240" t="str">
        <f t="shared" si="252"/>
        <v>.</v>
      </c>
      <c r="K2022" s="241"/>
      <c r="L2022" s="230" t="str">
        <f t="shared" si="253"/>
        <v>.</v>
      </c>
      <c r="M2022" s="231" t="str">
        <f t="shared" si="254"/>
        <v>.</v>
      </c>
      <c r="N2022" s="231" t="str">
        <f t="shared" si="255"/>
        <v>.</v>
      </c>
      <c r="O2022" s="231" t="str">
        <f t="shared" si="256"/>
        <v>.</v>
      </c>
      <c r="P2022" s="232" t="str">
        <f t="shared" si="258"/>
        <v>.</v>
      </c>
      <c r="Q2022" s="233" t="str">
        <f t="shared" si="259"/>
        <v>.</v>
      </c>
      <c r="R2022" s="140"/>
      <c r="S2022" s="140"/>
      <c r="T2022" s="140"/>
      <c r="U2022" s="140"/>
      <c r="V2022" s="140"/>
      <c r="W2022" s="140"/>
      <c r="X2022" s="140"/>
      <c r="Y2022" s="140"/>
      <c r="Z2022" s="140"/>
      <c r="AA2022" s="140"/>
      <c r="AB2022" s="140"/>
      <c r="AC2022" s="140"/>
      <c r="AD2022" s="140"/>
      <c r="AE2022" s="140"/>
      <c r="AF2022" s="140"/>
      <c r="AG2022" s="140"/>
      <c r="AH2022" s="140"/>
      <c r="AI2022" s="140"/>
      <c r="AJ2022" s="140"/>
      <c r="AK2022" s="140"/>
      <c r="AL2022" s="140"/>
      <c r="AM2022" s="140"/>
      <c r="AN2022" s="140"/>
      <c r="AO2022" s="140"/>
      <c r="AP2022" s="140"/>
      <c r="AQ2022" s="140"/>
      <c r="AR2022" s="140"/>
      <c r="AS2022" s="140"/>
      <c r="AT2022" s="140"/>
      <c r="AU2022" s="140"/>
      <c r="AV2022" s="140"/>
      <c r="AW2022" s="140"/>
      <c r="AX2022" s="140"/>
      <c r="AY2022" s="140"/>
      <c r="AZ2022" s="140"/>
      <c r="BA2022" s="140"/>
      <c r="BB2022" s="140"/>
      <c r="BC2022" s="140"/>
      <c r="BD2022" s="140"/>
      <c r="BE2022" s="140"/>
    </row>
    <row r="2023" spans="1:57" outlineLevel="1" x14ac:dyDescent="0.2">
      <c r="A2023" s="234">
        <f>'Faults data'!A2023</f>
        <v>2006</v>
      </c>
      <c r="B2023" s="320">
        <f>'Faults data'!B2023</f>
        <v>0</v>
      </c>
      <c r="C2023" s="223">
        <f>IFERROR(MATCH('Faults data'!F2023,Lists!$C$11:$C$14,0),0)</f>
        <v>0</v>
      </c>
      <c r="D2023" s="216">
        <f>VALUE('Faults data'!I2023)</f>
        <v>0</v>
      </c>
      <c r="E2023" s="224">
        <f t="shared" si="257"/>
        <v>0</v>
      </c>
      <c r="F2023" s="224">
        <f>'Faults data'!M2023</f>
        <v>0</v>
      </c>
      <c r="G2023" s="224" t="str">
        <f>IF('Faults data'!N2023=$G$17,$G$17,".")</f>
        <v>.</v>
      </c>
      <c r="H2023" s="224" t="str">
        <f>IF(ISNUMBER('Faults data'!L2023),'Faults data'!L2023,".")</f>
        <v>.</v>
      </c>
      <c r="I2023" s="224">
        <f>IF('Faults data'!S2023=Lists!$F$11,0,1)</f>
        <v>1</v>
      </c>
      <c r="J2023" s="240" t="str">
        <f t="shared" si="252"/>
        <v>.</v>
      </c>
      <c r="K2023" s="241"/>
      <c r="L2023" s="230" t="str">
        <f t="shared" si="253"/>
        <v>.</v>
      </c>
      <c r="M2023" s="231" t="str">
        <f t="shared" si="254"/>
        <v>.</v>
      </c>
      <c r="N2023" s="231" t="str">
        <f t="shared" si="255"/>
        <v>.</v>
      </c>
      <c r="O2023" s="231" t="str">
        <f t="shared" si="256"/>
        <v>.</v>
      </c>
      <c r="P2023" s="232" t="str">
        <f t="shared" si="258"/>
        <v>.</v>
      </c>
      <c r="Q2023" s="233" t="str">
        <f t="shared" si="259"/>
        <v>.</v>
      </c>
      <c r="R2023" s="140"/>
      <c r="S2023" s="140"/>
      <c r="T2023" s="140"/>
      <c r="U2023" s="140"/>
      <c r="V2023" s="140"/>
      <c r="W2023" s="140"/>
      <c r="X2023" s="140"/>
      <c r="Y2023" s="140"/>
      <c r="Z2023" s="140"/>
      <c r="AA2023" s="140"/>
      <c r="AB2023" s="140"/>
      <c r="AC2023" s="140"/>
      <c r="AD2023" s="140"/>
      <c r="AE2023" s="140"/>
      <c r="AF2023" s="140"/>
      <c r="AG2023" s="140"/>
      <c r="AH2023" s="140"/>
      <c r="AI2023" s="140"/>
      <c r="AJ2023" s="140"/>
      <c r="AK2023" s="140"/>
      <c r="AL2023" s="140"/>
      <c r="AM2023" s="140"/>
      <c r="AN2023" s="140"/>
      <c r="AO2023" s="140"/>
      <c r="AP2023" s="140"/>
      <c r="AQ2023" s="140"/>
      <c r="AR2023" s="140"/>
      <c r="AS2023" s="140"/>
      <c r="AT2023" s="140"/>
      <c r="AU2023" s="140"/>
      <c r="AV2023" s="140"/>
      <c r="AW2023" s="140"/>
      <c r="AX2023" s="140"/>
      <c r="AY2023" s="140"/>
      <c r="AZ2023" s="140"/>
      <c r="BA2023" s="140"/>
      <c r="BB2023" s="140"/>
      <c r="BC2023" s="140"/>
      <c r="BD2023" s="140"/>
      <c r="BE2023" s="140"/>
    </row>
    <row r="2024" spans="1:57" outlineLevel="1" x14ac:dyDescent="0.2">
      <c r="A2024" s="234">
        <f>'Faults data'!A2024</f>
        <v>2007</v>
      </c>
      <c r="B2024" s="320">
        <f>'Faults data'!B2024</f>
        <v>0</v>
      </c>
      <c r="C2024" s="223">
        <f>IFERROR(MATCH('Faults data'!F2024,Lists!$C$11:$C$14,0),0)</f>
        <v>0</v>
      </c>
      <c r="D2024" s="216">
        <f>VALUE('Faults data'!I2024)</f>
        <v>0</v>
      </c>
      <c r="E2024" s="224">
        <f t="shared" si="257"/>
        <v>0</v>
      </c>
      <c r="F2024" s="224">
        <f>'Faults data'!M2024</f>
        <v>0</v>
      </c>
      <c r="G2024" s="224" t="str">
        <f>IF('Faults data'!N2024=$G$17,$G$17,".")</f>
        <v>.</v>
      </c>
      <c r="H2024" s="224" t="str">
        <f>IF(ISNUMBER('Faults data'!L2024),'Faults data'!L2024,".")</f>
        <v>.</v>
      </c>
      <c r="I2024" s="224">
        <f>IF('Faults data'!S2024=Lists!$F$11,0,1)</f>
        <v>1</v>
      </c>
      <c r="J2024" s="240" t="str">
        <f t="shared" si="252"/>
        <v>.</v>
      </c>
      <c r="K2024" s="241"/>
      <c r="L2024" s="230" t="str">
        <f t="shared" si="253"/>
        <v>.</v>
      </c>
      <c r="M2024" s="231" t="str">
        <f t="shared" si="254"/>
        <v>.</v>
      </c>
      <c r="N2024" s="231" t="str">
        <f t="shared" si="255"/>
        <v>.</v>
      </c>
      <c r="O2024" s="231" t="str">
        <f t="shared" si="256"/>
        <v>.</v>
      </c>
      <c r="P2024" s="232" t="str">
        <f t="shared" si="258"/>
        <v>.</v>
      </c>
      <c r="Q2024" s="233" t="str">
        <f t="shared" si="259"/>
        <v>.</v>
      </c>
      <c r="R2024" s="140"/>
      <c r="S2024" s="140"/>
      <c r="T2024" s="140"/>
      <c r="U2024" s="140"/>
      <c r="V2024" s="140"/>
      <c r="W2024" s="140"/>
      <c r="X2024" s="140"/>
      <c r="Y2024" s="140"/>
      <c r="Z2024" s="140"/>
      <c r="AA2024" s="140"/>
      <c r="AB2024" s="140"/>
      <c r="AC2024" s="140"/>
      <c r="AD2024" s="140"/>
      <c r="AE2024" s="140"/>
      <c r="AF2024" s="140"/>
      <c r="AG2024" s="140"/>
      <c r="AH2024" s="140"/>
      <c r="AI2024" s="140"/>
      <c r="AJ2024" s="140"/>
      <c r="AK2024" s="140"/>
      <c r="AL2024" s="140"/>
      <c r="AM2024" s="140"/>
      <c r="AN2024" s="140"/>
      <c r="AO2024" s="140"/>
      <c r="AP2024" s="140"/>
      <c r="AQ2024" s="140"/>
      <c r="AR2024" s="140"/>
      <c r="AS2024" s="140"/>
      <c r="AT2024" s="140"/>
      <c r="AU2024" s="140"/>
      <c r="AV2024" s="140"/>
      <c r="AW2024" s="140"/>
      <c r="AX2024" s="140"/>
      <c r="AY2024" s="140"/>
      <c r="AZ2024" s="140"/>
      <c r="BA2024" s="140"/>
      <c r="BB2024" s="140"/>
      <c r="BC2024" s="140"/>
      <c r="BD2024" s="140"/>
      <c r="BE2024" s="140"/>
    </row>
    <row r="2025" spans="1:57" outlineLevel="1" x14ac:dyDescent="0.2">
      <c r="A2025" s="234">
        <f>'Faults data'!A2025</f>
        <v>2008</v>
      </c>
      <c r="B2025" s="320">
        <f>'Faults data'!B2025</f>
        <v>0</v>
      </c>
      <c r="C2025" s="223">
        <f>IFERROR(MATCH('Faults data'!F2025,Lists!$C$11:$C$14,0),0)</f>
        <v>0</v>
      </c>
      <c r="D2025" s="216">
        <f>VALUE('Faults data'!I2025)</f>
        <v>0</v>
      </c>
      <c r="E2025" s="224">
        <f t="shared" si="257"/>
        <v>0</v>
      </c>
      <c r="F2025" s="224">
        <f>'Faults data'!M2025</f>
        <v>0</v>
      </c>
      <c r="G2025" s="224" t="str">
        <f>IF('Faults data'!N2025=$G$17,$G$17,".")</f>
        <v>.</v>
      </c>
      <c r="H2025" s="224" t="str">
        <f>IF(ISNUMBER('Faults data'!L2025),'Faults data'!L2025,".")</f>
        <v>.</v>
      </c>
      <c r="I2025" s="224">
        <f>IF('Faults data'!S2025=Lists!$F$11,0,1)</f>
        <v>1</v>
      </c>
      <c r="J2025" s="240" t="str">
        <f t="shared" si="252"/>
        <v>.</v>
      </c>
      <c r="K2025" s="241"/>
      <c r="L2025" s="230" t="str">
        <f t="shared" si="253"/>
        <v>.</v>
      </c>
      <c r="M2025" s="231" t="str">
        <f t="shared" si="254"/>
        <v>.</v>
      </c>
      <c r="N2025" s="231" t="str">
        <f t="shared" si="255"/>
        <v>.</v>
      </c>
      <c r="O2025" s="231" t="str">
        <f t="shared" si="256"/>
        <v>.</v>
      </c>
      <c r="P2025" s="232" t="str">
        <f t="shared" si="258"/>
        <v>.</v>
      </c>
      <c r="Q2025" s="233" t="str">
        <f t="shared" si="259"/>
        <v>.</v>
      </c>
      <c r="R2025" s="140"/>
      <c r="S2025" s="140"/>
      <c r="T2025" s="140"/>
      <c r="U2025" s="140"/>
      <c r="V2025" s="140"/>
      <c r="W2025" s="140"/>
      <c r="X2025" s="140"/>
      <c r="Y2025" s="140"/>
      <c r="Z2025" s="140"/>
      <c r="AA2025" s="140"/>
      <c r="AB2025" s="140"/>
      <c r="AC2025" s="140"/>
      <c r="AD2025" s="140"/>
      <c r="AE2025" s="140"/>
      <c r="AF2025" s="140"/>
      <c r="AG2025" s="140"/>
      <c r="AH2025" s="140"/>
      <c r="AI2025" s="140"/>
      <c r="AJ2025" s="140"/>
      <c r="AK2025" s="140"/>
      <c r="AL2025" s="140"/>
      <c r="AM2025" s="140"/>
      <c r="AN2025" s="140"/>
      <c r="AO2025" s="140"/>
      <c r="AP2025" s="140"/>
      <c r="AQ2025" s="140"/>
      <c r="AR2025" s="140"/>
      <c r="AS2025" s="140"/>
      <c r="AT2025" s="140"/>
      <c r="AU2025" s="140"/>
      <c r="AV2025" s="140"/>
      <c r="AW2025" s="140"/>
      <c r="AX2025" s="140"/>
      <c r="AY2025" s="140"/>
      <c r="AZ2025" s="140"/>
      <c r="BA2025" s="140"/>
      <c r="BB2025" s="140"/>
      <c r="BC2025" s="140"/>
      <c r="BD2025" s="140"/>
      <c r="BE2025" s="140"/>
    </row>
    <row r="2026" spans="1:57" outlineLevel="1" x14ac:dyDescent="0.2">
      <c r="A2026" s="234">
        <f>'Faults data'!A2026</f>
        <v>2009</v>
      </c>
      <c r="B2026" s="320">
        <f>'Faults data'!B2026</f>
        <v>0</v>
      </c>
      <c r="C2026" s="223">
        <f>IFERROR(MATCH('Faults data'!F2026,Lists!$C$11:$C$14,0),0)</f>
        <v>0</v>
      </c>
      <c r="D2026" s="216">
        <f>VALUE('Faults data'!I2026)</f>
        <v>0</v>
      </c>
      <c r="E2026" s="224">
        <f t="shared" si="257"/>
        <v>0</v>
      </c>
      <c r="F2026" s="224">
        <f>'Faults data'!M2026</f>
        <v>0</v>
      </c>
      <c r="G2026" s="224" t="str">
        <f>IF('Faults data'!N2026=$G$17,$G$17,".")</f>
        <v>.</v>
      </c>
      <c r="H2026" s="224" t="str">
        <f>IF(ISNUMBER('Faults data'!L2026),'Faults data'!L2026,".")</f>
        <v>.</v>
      </c>
      <c r="I2026" s="224">
        <f>IF('Faults data'!S2026=Lists!$F$11,0,1)</f>
        <v>1</v>
      </c>
      <c r="J2026" s="240" t="str">
        <f t="shared" si="252"/>
        <v>.</v>
      </c>
      <c r="K2026" s="241"/>
      <c r="L2026" s="230" t="str">
        <f t="shared" si="253"/>
        <v>.</v>
      </c>
      <c r="M2026" s="231" t="str">
        <f t="shared" si="254"/>
        <v>.</v>
      </c>
      <c r="N2026" s="231" t="str">
        <f t="shared" si="255"/>
        <v>.</v>
      </c>
      <c r="O2026" s="231" t="str">
        <f t="shared" si="256"/>
        <v>.</v>
      </c>
      <c r="P2026" s="232" t="str">
        <f t="shared" si="258"/>
        <v>.</v>
      </c>
      <c r="Q2026" s="233" t="str">
        <f t="shared" si="259"/>
        <v>.</v>
      </c>
      <c r="R2026" s="140"/>
      <c r="S2026" s="140"/>
      <c r="T2026" s="140"/>
      <c r="U2026" s="140"/>
      <c r="V2026" s="140"/>
      <c r="W2026" s="140"/>
      <c r="X2026" s="140"/>
      <c r="Y2026" s="140"/>
      <c r="Z2026" s="140"/>
      <c r="AA2026" s="140"/>
      <c r="AB2026" s="140"/>
      <c r="AC2026" s="140"/>
      <c r="AD2026" s="140"/>
      <c r="AE2026" s="140"/>
      <c r="AF2026" s="140"/>
      <c r="AG2026" s="140"/>
      <c r="AH2026" s="140"/>
      <c r="AI2026" s="140"/>
      <c r="AJ2026" s="140"/>
      <c r="AK2026" s="140"/>
      <c r="AL2026" s="140"/>
      <c r="AM2026" s="140"/>
      <c r="AN2026" s="140"/>
      <c r="AO2026" s="140"/>
      <c r="AP2026" s="140"/>
      <c r="AQ2026" s="140"/>
      <c r="AR2026" s="140"/>
      <c r="AS2026" s="140"/>
      <c r="AT2026" s="140"/>
      <c r="AU2026" s="140"/>
      <c r="AV2026" s="140"/>
      <c r="AW2026" s="140"/>
      <c r="AX2026" s="140"/>
      <c r="AY2026" s="140"/>
      <c r="AZ2026" s="140"/>
      <c r="BA2026" s="140"/>
      <c r="BB2026" s="140"/>
      <c r="BC2026" s="140"/>
      <c r="BD2026" s="140"/>
      <c r="BE2026" s="140"/>
    </row>
    <row r="2027" spans="1:57" outlineLevel="1" x14ac:dyDescent="0.2">
      <c r="A2027" s="234">
        <f>'Faults data'!A2027</f>
        <v>2010</v>
      </c>
      <c r="B2027" s="320">
        <f>'Faults data'!B2027</f>
        <v>0</v>
      </c>
      <c r="C2027" s="223">
        <f>IFERROR(MATCH('Faults data'!F2027,Lists!$C$11:$C$14,0),0)</f>
        <v>0</v>
      </c>
      <c r="D2027" s="216">
        <f>VALUE('Faults data'!I2027)</f>
        <v>0</v>
      </c>
      <c r="E2027" s="224">
        <f t="shared" si="257"/>
        <v>0</v>
      </c>
      <c r="F2027" s="224">
        <f>'Faults data'!M2027</f>
        <v>0</v>
      </c>
      <c r="G2027" s="224" t="str">
        <f>IF('Faults data'!N2027=$G$17,$G$17,".")</f>
        <v>.</v>
      </c>
      <c r="H2027" s="224" t="str">
        <f>IF(ISNUMBER('Faults data'!L2027),'Faults data'!L2027,".")</f>
        <v>.</v>
      </c>
      <c r="I2027" s="224">
        <f>IF('Faults data'!S2027=Lists!$F$11,0,1)</f>
        <v>1</v>
      </c>
      <c r="J2027" s="240" t="str">
        <f t="shared" si="252"/>
        <v>.</v>
      </c>
      <c r="K2027" s="241"/>
      <c r="L2027" s="230" t="str">
        <f t="shared" si="253"/>
        <v>.</v>
      </c>
      <c r="M2027" s="231" t="str">
        <f t="shared" si="254"/>
        <v>.</v>
      </c>
      <c r="N2027" s="231" t="str">
        <f t="shared" si="255"/>
        <v>.</v>
      </c>
      <c r="O2027" s="231" t="str">
        <f t="shared" si="256"/>
        <v>.</v>
      </c>
      <c r="P2027" s="232" t="str">
        <f t="shared" si="258"/>
        <v>.</v>
      </c>
      <c r="Q2027" s="233" t="str">
        <f t="shared" si="259"/>
        <v>.</v>
      </c>
      <c r="R2027" s="140"/>
      <c r="S2027" s="140"/>
      <c r="T2027" s="140"/>
      <c r="U2027" s="140"/>
      <c r="V2027" s="140"/>
      <c r="W2027" s="140"/>
      <c r="X2027" s="140"/>
      <c r="Y2027" s="140"/>
      <c r="Z2027" s="140"/>
      <c r="AA2027" s="140"/>
      <c r="AB2027" s="140"/>
      <c r="AC2027" s="140"/>
      <c r="AD2027" s="140"/>
      <c r="AE2027" s="140"/>
      <c r="AF2027" s="140"/>
      <c r="AG2027" s="140"/>
      <c r="AH2027" s="140"/>
      <c r="AI2027" s="140"/>
      <c r="AJ2027" s="140"/>
      <c r="AK2027" s="140"/>
      <c r="AL2027" s="140"/>
      <c r="AM2027" s="140"/>
      <c r="AN2027" s="140"/>
      <c r="AO2027" s="140"/>
      <c r="AP2027" s="140"/>
      <c r="AQ2027" s="140"/>
      <c r="AR2027" s="140"/>
      <c r="AS2027" s="140"/>
      <c r="AT2027" s="140"/>
      <c r="AU2027" s="140"/>
      <c r="AV2027" s="140"/>
      <c r="AW2027" s="140"/>
      <c r="AX2027" s="140"/>
      <c r="AY2027" s="140"/>
      <c r="AZ2027" s="140"/>
      <c r="BA2027" s="140"/>
      <c r="BB2027" s="140"/>
      <c r="BC2027" s="140"/>
      <c r="BD2027" s="140"/>
      <c r="BE2027" s="140"/>
    </row>
    <row r="2028" spans="1:57" outlineLevel="1" x14ac:dyDescent="0.2">
      <c r="A2028" s="234">
        <f>'Faults data'!A2028</f>
        <v>2011</v>
      </c>
      <c r="B2028" s="320">
        <f>'Faults data'!B2028</f>
        <v>0</v>
      </c>
      <c r="C2028" s="223">
        <f>IFERROR(MATCH('Faults data'!F2028,Lists!$C$11:$C$14,0),0)</f>
        <v>0</v>
      </c>
      <c r="D2028" s="216">
        <f>VALUE('Faults data'!I2028)</f>
        <v>0</v>
      </c>
      <c r="E2028" s="224">
        <f t="shared" si="257"/>
        <v>0</v>
      </c>
      <c r="F2028" s="224">
        <f>'Faults data'!M2028</f>
        <v>0</v>
      </c>
      <c r="G2028" s="224" t="str">
        <f>IF('Faults data'!N2028=$G$17,$G$17,".")</f>
        <v>.</v>
      </c>
      <c r="H2028" s="224" t="str">
        <f>IF(ISNUMBER('Faults data'!L2028),'Faults data'!L2028,".")</f>
        <v>.</v>
      </c>
      <c r="I2028" s="224">
        <f>IF('Faults data'!S2028=Lists!$F$11,0,1)</f>
        <v>1</v>
      </c>
      <c r="J2028" s="240" t="str">
        <f t="shared" si="252"/>
        <v>.</v>
      </c>
      <c r="K2028" s="241"/>
      <c r="L2028" s="230" t="str">
        <f t="shared" si="253"/>
        <v>.</v>
      </c>
      <c r="M2028" s="231" t="str">
        <f t="shared" si="254"/>
        <v>.</v>
      </c>
      <c r="N2028" s="231" t="str">
        <f t="shared" si="255"/>
        <v>.</v>
      </c>
      <c r="O2028" s="231" t="str">
        <f t="shared" si="256"/>
        <v>.</v>
      </c>
      <c r="P2028" s="232" t="str">
        <f t="shared" si="258"/>
        <v>.</v>
      </c>
      <c r="Q2028" s="233" t="str">
        <f t="shared" si="259"/>
        <v>.</v>
      </c>
      <c r="R2028" s="140"/>
      <c r="S2028" s="140"/>
      <c r="T2028" s="140"/>
      <c r="U2028" s="140"/>
      <c r="V2028" s="140"/>
      <c r="W2028" s="140"/>
      <c r="X2028" s="140"/>
      <c r="Y2028" s="140"/>
      <c r="Z2028" s="140"/>
      <c r="AA2028" s="140"/>
      <c r="AB2028" s="140"/>
      <c r="AC2028" s="140"/>
      <c r="AD2028" s="140"/>
      <c r="AE2028" s="140"/>
      <c r="AF2028" s="140"/>
      <c r="AG2028" s="140"/>
      <c r="AH2028" s="140"/>
      <c r="AI2028" s="140"/>
      <c r="AJ2028" s="140"/>
      <c r="AK2028" s="140"/>
      <c r="AL2028" s="140"/>
      <c r="AM2028" s="140"/>
      <c r="AN2028" s="140"/>
      <c r="AO2028" s="140"/>
      <c r="AP2028" s="140"/>
      <c r="AQ2028" s="140"/>
      <c r="AR2028" s="140"/>
      <c r="AS2028" s="140"/>
      <c r="AT2028" s="140"/>
      <c r="AU2028" s="140"/>
      <c r="AV2028" s="140"/>
      <c r="AW2028" s="140"/>
      <c r="AX2028" s="140"/>
      <c r="AY2028" s="140"/>
      <c r="AZ2028" s="140"/>
      <c r="BA2028" s="140"/>
      <c r="BB2028" s="140"/>
      <c r="BC2028" s="140"/>
      <c r="BD2028" s="140"/>
      <c r="BE2028" s="140"/>
    </row>
    <row r="2029" spans="1:57" outlineLevel="1" x14ac:dyDescent="0.2">
      <c r="A2029" s="234">
        <f>'Faults data'!A2029</f>
        <v>2012</v>
      </c>
      <c r="B2029" s="320">
        <f>'Faults data'!B2029</f>
        <v>0</v>
      </c>
      <c r="C2029" s="223">
        <f>IFERROR(MATCH('Faults data'!F2029,Lists!$C$11:$C$14,0),0)</f>
        <v>0</v>
      </c>
      <c r="D2029" s="216">
        <f>VALUE('Faults data'!I2029)</f>
        <v>0</v>
      </c>
      <c r="E2029" s="224">
        <f t="shared" si="257"/>
        <v>0</v>
      </c>
      <c r="F2029" s="224">
        <f>'Faults data'!M2029</f>
        <v>0</v>
      </c>
      <c r="G2029" s="224" t="str">
        <f>IF('Faults data'!N2029=$G$17,$G$17,".")</f>
        <v>.</v>
      </c>
      <c r="H2029" s="224" t="str">
        <f>IF(ISNUMBER('Faults data'!L2029),'Faults data'!L2029,".")</f>
        <v>.</v>
      </c>
      <c r="I2029" s="224">
        <f>IF('Faults data'!S2029=Lists!$F$11,0,1)</f>
        <v>1</v>
      </c>
      <c r="J2029" s="240" t="str">
        <f t="shared" si="252"/>
        <v>.</v>
      </c>
      <c r="K2029" s="241"/>
      <c r="L2029" s="230" t="str">
        <f t="shared" si="253"/>
        <v>.</v>
      </c>
      <c r="M2029" s="231" t="str">
        <f t="shared" si="254"/>
        <v>.</v>
      </c>
      <c r="N2029" s="231" t="str">
        <f t="shared" si="255"/>
        <v>.</v>
      </c>
      <c r="O2029" s="231" t="str">
        <f t="shared" si="256"/>
        <v>.</v>
      </c>
      <c r="P2029" s="232" t="str">
        <f t="shared" si="258"/>
        <v>.</v>
      </c>
      <c r="Q2029" s="233" t="str">
        <f t="shared" si="259"/>
        <v>.</v>
      </c>
      <c r="R2029" s="140"/>
      <c r="S2029" s="140"/>
      <c r="T2029" s="140"/>
      <c r="U2029" s="140"/>
      <c r="V2029" s="140"/>
      <c r="W2029" s="140"/>
      <c r="X2029" s="140"/>
      <c r="Y2029" s="140"/>
      <c r="Z2029" s="140"/>
      <c r="AA2029" s="140"/>
      <c r="AB2029" s="140"/>
      <c r="AC2029" s="140"/>
      <c r="AD2029" s="140"/>
      <c r="AE2029" s="140"/>
      <c r="AF2029" s="140"/>
      <c r="AG2029" s="140"/>
      <c r="AH2029" s="140"/>
      <c r="AI2029" s="140"/>
      <c r="AJ2029" s="140"/>
      <c r="AK2029" s="140"/>
      <c r="AL2029" s="140"/>
      <c r="AM2029" s="140"/>
      <c r="AN2029" s="140"/>
      <c r="AO2029" s="140"/>
      <c r="AP2029" s="140"/>
      <c r="AQ2029" s="140"/>
      <c r="AR2029" s="140"/>
      <c r="AS2029" s="140"/>
      <c r="AT2029" s="140"/>
      <c r="AU2029" s="140"/>
      <c r="AV2029" s="140"/>
      <c r="AW2029" s="140"/>
      <c r="AX2029" s="140"/>
      <c r="AY2029" s="140"/>
      <c r="AZ2029" s="140"/>
      <c r="BA2029" s="140"/>
      <c r="BB2029" s="140"/>
      <c r="BC2029" s="140"/>
      <c r="BD2029" s="140"/>
      <c r="BE2029" s="140"/>
    </row>
    <row r="2030" spans="1:57" outlineLevel="1" x14ac:dyDescent="0.2">
      <c r="A2030" s="234">
        <f>'Faults data'!A2030</f>
        <v>2013</v>
      </c>
      <c r="B2030" s="320">
        <f>'Faults data'!B2030</f>
        <v>0</v>
      </c>
      <c r="C2030" s="223">
        <f>IFERROR(MATCH('Faults data'!F2030,Lists!$C$11:$C$14,0),0)</f>
        <v>0</v>
      </c>
      <c r="D2030" s="216">
        <f>VALUE('Faults data'!I2030)</f>
        <v>0</v>
      </c>
      <c r="E2030" s="224">
        <f t="shared" si="257"/>
        <v>0</v>
      </c>
      <c r="F2030" s="224">
        <f>'Faults data'!M2030</f>
        <v>0</v>
      </c>
      <c r="G2030" s="224" t="str">
        <f>IF('Faults data'!N2030=$G$17,$G$17,".")</f>
        <v>.</v>
      </c>
      <c r="H2030" s="224" t="str">
        <f>IF(ISNUMBER('Faults data'!L2030),'Faults data'!L2030,".")</f>
        <v>.</v>
      </c>
      <c r="I2030" s="224">
        <f>IF('Faults data'!S2030=Lists!$F$11,0,1)</f>
        <v>1</v>
      </c>
      <c r="J2030" s="240" t="str">
        <f t="shared" si="252"/>
        <v>.</v>
      </c>
      <c r="K2030" s="241"/>
      <c r="L2030" s="230" t="str">
        <f t="shared" si="253"/>
        <v>.</v>
      </c>
      <c r="M2030" s="231" t="str">
        <f t="shared" si="254"/>
        <v>.</v>
      </c>
      <c r="N2030" s="231" t="str">
        <f t="shared" si="255"/>
        <v>.</v>
      </c>
      <c r="O2030" s="231" t="str">
        <f t="shared" si="256"/>
        <v>.</v>
      </c>
      <c r="P2030" s="232" t="str">
        <f t="shared" si="258"/>
        <v>.</v>
      </c>
      <c r="Q2030" s="233" t="str">
        <f t="shared" si="259"/>
        <v>.</v>
      </c>
      <c r="R2030" s="140"/>
      <c r="S2030" s="140"/>
      <c r="T2030" s="140"/>
      <c r="U2030" s="140"/>
      <c r="V2030" s="140"/>
      <c r="W2030" s="140"/>
      <c r="X2030" s="140"/>
      <c r="Y2030" s="140"/>
      <c r="Z2030" s="140"/>
      <c r="AA2030" s="140"/>
      <c r="AB2030" s="140"/>
      <c r="AC2030" s="140"/>
      <c r="AD2030" s="140"/>
      <c r="AE2030" s="140"/>
      <c r="AF2030" s="140"/>
      <c r="AG2030" s="140"/>
      <c r="AH2030" s="140"/>
      <c r="AI2030" s="140"/>
      <c r="AJ2030" s="140"/>
      <c r="AK2030" s="140"/>
      <c r="AL2030" s="140"/>
      <c r="AM2030" s="140"/>
      <c r="AN2030" s="140"/>
      <c r="AO2030" s="140"/>
      <c r="AP2030" s="140"/>
      <c r="AQ2030" s="140"/>
      <c r="AR2030" s="140"/>
      <c r="AS2030" s="140"/>
      <c r="AT2030" s="140"/>
      <c r="AU2030" s="140"/>
      <c r="AV2030" s="140"/>
      <c r="AW2030" s="140"/>
      <c r="AX2030" s="140"/>
      <c r="AY2030" s="140"/>
      <c r="AZ2030" s="140"/>
      <c r="BA2030" s="140"/>
      <c r="BB2030" s="140"/>
      <c r="BC2030" s="140"/>
      <c r="BD2030" s="140"/>
      <c r="BE2030" s="140"/>
    </row>
    <row r="2031" spans="1:57" outlineLevel="1" x14ac:dyDescent="0.2">
      <c r="A2031" s="234">
        <f>'Faults data'!A2031</f>
        <v>2014</v>
      </c>
      <c r="B2031" s="320">
        <f>'Faults data'!B2031</f>
        <v>0</v>
      </c>
      <c r="C2031" s="223">
        <f>IFERROR(MATCH('Faults data'!F2031,Lists!$C$11:$C$14,0),0)</f>
        <v>0</v>
      </c>
      <c r="D2031" s="216">
        <f>VALUE('Faults data'!I2031)</f>
        <v>0</v>
      </c>
      <c r="E2031" s="224">
        <f t="shared" si="257"/>
        <v>0</v>
      </c>
      <c r="F2031" s="224">
        <f>'Faults data'!M2031</f>
        <v>0</v>
      </c>
      <c r="G2031" s="224" t="str">
        <f>IF('Faults data'!N2031=$G$17,$G$17,".")</f>
        <v>.</v>
      </c>
      <c r="H2031" s="224" t="str">
        <f>IF(ISNUMBER('Faults data'!L2031),'Faults data'!L2031,".")</f>
        <v>.</v>
      </c>
      <c r="I2031" s="224">
        <f>IF('Faults data'!S2031=Lists!$F$11,0,1)</f>
        <v>1</v>
      </c>
      <c r="J2031" s="240" t="str">
        <f t="shared" si="252"/>
        <v>.</v>
      </c>
      <c r="K2031" s="241"/>
      <c r="L2031" s="230" t="str">
        <f t="shared" si="253"/>
        <v>.</v>
      </c>
      <c r="M2031" s="231" t="str">
        <f t="shared" si="254"/>
        <v>.</v>
      </c>
      <c r="N2031" s="231" t="str">
        <f t="shared" si="255"/>
        <v>.</v>
      </c>
      <c r="O2031" s="231" t="str">
        <f t="shared" si="256"/>
        <v>.</v>
      </c>
      <c r="P2031" s="232" t="str">
        <f t="shared" si="258"/>
        <v>.</v>
      </c>
      <c r="Q2031" s="233" t="str">
        <f t="shared" si="259"/>
        <v>.</v>
      </c>
      <c r="R2031" s="140"/>
      <c r="S2031" s="140"/>
      <c r="T2031" s="140"/>
      <c r="U2031" s="140"/>
      <c r="V2031" s="140"/>
      <c r="W2031" s="140"/>
      <c r="X2031" s="140"/>
      <c r="Y2031" s="140"/>
      <c r="Z2031" s="140"/>
      <c r="AA2031" s="140"/>
      <c r="AB2031" s="140"/>
      <c r="AC2031" s="140"/>
      <c r="AD2031" s="140"/>
      <c r="AE2031" s="140"/>
      <c r="AF2031" s="140"/>
      <c r="AG2031" s="140"/>
      <c r="AH2031" s="140"/>
      <c r="AI2031" s="140"/>
      <c r="AJ2031" s="140"/>
      <c r="AK2031" s="140"/>
      <c r="AL2031" s="140"/>
      <c r="AM2031" s="140"/>
      <c r="AN2031" s="140"/>
      <c r="AO2031" s="140"/>
      <c r="AP2031" s="140"/>
      <c r="AQ2031" s="140"/>
      <c r="AR2031" s="140"/>
      <c r="AS2031" s="140"/>
      <c r="AT2031" s="140"/>
      <c r="AU2031" s="140"/>
      <c r="AV2031" s="140"/>
      <c r="AW2031" s="140"/>
      <c r="AX2031" s="140"/>
      <c r="AY2031" s="140"/>
      <c r="AZ2031" s="140"/>
      <c r="BA2031" s="140"/>
      <c r="BB2031" s="140"/>
      <c r="BC2031" s="140"/>
      <c r="BD2031" s="140"/>
      <c r="BE2031" s="140"/>
    </row>
    <row r="2032" spans="1:57" outlineLevel="1" x14ac:dyDescent="0.2">
      <c r="A2032" s="234">
        <f>'Faults data'!A2032</f>
        <v>2015</v>
      </c>
      <c r="B2032" s="320">
        <f>'Faults data'!B2032</f>
        <v>0</v>
      </c>
      <c r="C2032" s="223">
        <f>IFERROR(MATCH('Faults data'!F2032,Lists!$C$11:$C$14,0),0)</f>
        <v>0</v>
      </c>
      <c r="D2032" s="216">
        <f>VALUE('Faults data'!I2032)</f>
        <v>0</v>
      </c>
      <c r="E2032" s="224">
        <f t="shared" si="257"/>
        <v>0</v>
      </c>
      <c r="F2032" s="224">
        <f>'Faults data'!M2032</f>
        <v>0</v>
      </c>
      <c r="G2032" s="224" t="str">
        <f>IF('Faults data'!N2032=$G$17,$G$17,".")</f>
        <v>.</v>
      </c>
      <c r="H2032" s="224" t="str">
        <f>IF(ISNUMBER('Faults data'!L2032),'Faults data'!L2032,".")</f>
        <v>.</v>
      </c>
      <c r="I2032" s="224">
        <f>IF('Faults data'!S2032=Lists!$F$11,0,1)</f>
        <v>1</v>
      </c>
      <c r="J2032" s="240" t="str">
        <f t="shared" si="252"/>
        <v>.</v>
      </c>
      <c r="K2032" s="241"/>
      <c r="L2032" s="230" t="str">
        <f t="shared" si="253"/>
        <v>.</v>
      </c>
      <c r="M2032" s="231" t="str">
        <f t="shared" si="254"/>
        <v>.</v>
      </c>
      <c r="N2032" s="231" t="str">
        <f t="shared" si="255"/>
        <v>.</v>
      </c>
      <c r="O2032" s="231" t="str">
        <f t="shared" si="256"/>
        <v>.</v>
      </c>
      <c r="P2032" s="232" t="str">
        <f t="shared" si="258"/>
        <v>.</v>
      </c>
      <c r="Q2032" s="233" t="str">
        <f t="shared" si="259"/>
        <v>.</v>
      </c>
      <c r="R2032" s="140"/>
      <c r="S2032" s="140"/>
      <c r="T2032" s="140"/>
      <c r="U2032" s="140"/>
      <c r="V2032" s="140"/>
      <c r="W2032" s="140"/>
      <c r="X2032" s="140"/>
      <c r="Y2032" s="140"/>
      <c r="Z2032" s="140"/>
      <c r="AA2032" s="140"/>
      <c r="AB2032" s="140"/>
      <c r="AC2032" s="140"/>
      <c r="AD2032" s="140"/>
      <c r="AE2032" s="140"/>
      <c r="AF2032" s="140"/>
      <c r="AG2032" s="140"/>
      <c r="AH2032" s="140"/>
      <c r="AI2032" s="140"/>
      <c r="AJ2032" s="140"/>
      <c r="AK2032" s="140"/>
      <c r="AL2032" s="140"/>
      <c r="AM2032" s="140"/>
      <c r="AN2032" s="140"/>
      <c r="AO2032" s="140"/>
      <c r="AP2032" s="140"/>
      <c r="AQ2032" s="140"/>
      <c r="AR2032" s="140"/>
      <c r="AS2032" s="140"/>
      <c r="AT2032" s="140"/>
      <c r="AU2032" s="140"/>
      <c r="AV2032" s="140"/>
      <c r="AW2032" s="140"/>
      <c r="AX2032" s="140"/>
      <c r="AY2032" s="140"/>
      <c r="AZ2032" s="140"/>
      <c r="BA2032" s="140"/>
      <c r="BB2032" s="140"/>
      <c r="BC2032" s="140"/>
      <c r="BD2032" s="140"/>
      <c r="BE2032" s="140"/>
    </row>
    <row r="2033" spans="1:57" outlineLevel="1" x14ac:dyDescent="0.2">
      <c r="A2033" s="234">
        <f>'Faults data'!A2033</f>
        <v>2016</v>
      </c>
      <c r="B2033" s="320">
        <f>'Faults data'!B2033</f>
        <v>0</v>
      </c>
      <c r="C2033" s="223">
        <f>IFERROR(MATCH('Faults data'!F2033,Lists!$C$11:$C$14,0),0)</f>
        <v>0</v>
      </c>
      <c r="D2033" s="216">
        <f>VALUE('Faults data'!I2033)</f>
        <v>0</v>
      </c>
      <c r="E2033" s="224">
        <f t="shared" si="257"/>
        <v>0</v>
      </c>
      <c r="F2033" s="224">
        <f>'Faults data'!M2033</f>
        <v>0</v>
      </c>
      <c r="G2033" s="224" t="str">
        <f>IF('Faults data'!N2033=$G$17,$G$17,".")</f>
        <v>.</v>
      </c>
      <c r="H2033" s="224" t="str">
        <f>IF(ISNUMBER('Faults data'!L2033),'Faults data'!L2033,".")</f>
        <v>.</v>
      </c>
      <c r="I2033" s="224">
        <f>IF('Faults data'!S2033=Lists!$F$11,0,1)</f>
        <v>1</v>
      </c>
      <c r="J2033" s="240" t="str">
        <f t="shared" si="252"/>
        <v>.</v>
      </c>
      <c r="K2033" s="241"/>
      <c r="L2033" s="230" t="str">
        <f t="shared" si="253"/>
        <v>.</v>
      </c>
      <c r="M2033" s="231" t="str">
        <f t="shared" si="254"/>
        <v>.</v>
      </c>
      <c r="N2033" s="231" t="str">
        <f t="shared" si="255"/>
        <v>.</v>
      </c>
      <c r="O2033" s="231" t="str">
        <f t="shared" si="256"/>
        <v>.</v>
      </c>
      <c r="P2033" s="232" t="str">
        <f t="shared" si="258"/>
        <v>.</v>
      </c>
      <c r="Q2033" s="233" t="str">
        <f t="shared" si="259"/>
        <v>.</v>
      </c>
      <c r="R2033" s="140"/>
      <c r="S2033" s="140"/>
      <c r="T2033" s="140"/>
      <c r="U2033" s="140"/>
      <c r="V2033" s="140"/>
      <c r="W2033" s="140"/>
      <c r="X2033" s="140"/>
      <c r="Y2033" s="140"/>
      <c r="Z2033" s="140"/>
      <c r="AA2033" s="140"/>
      <c r="AB2033" s="140"/>
      <c r="AC2033" s="140"/>
      <c r="AD2033" s="140"/>
      <c r="AE2033" s="140"/>
      <c r="AF2033" s="140"/>
      <c r="AG2033" s="140"/>
      <c r="AH2033" s="140"/>
      <c r="AI2033" s="140"/>
      <c r="AJ2033" s="140"/>
      <c r="AK2033" s="140"/>
      <c r="AL2033" s="140"/>
      <c r="AM2033" s="140"/>
      <c r="AN2033" s="140"/>
      <c r="AO2033" s="140"/>
      <c r="AP2033" s="140"/>
      <c r="AQ2033" s="140"/>
      <c r="AR2033" s="140"/>
      <c r="AS2033" s="140"/>
      <c r="AT2033" s="140"/>
      <c r="AU2033" s="140"/>
      <c r="AV2033" s="140"/>
      <c r="AW2033" s="140"/>
      <c r="AX2033" s="140"/>
      <c r="AY2033" s="140"/>
      <c r="AZ2033" s="140"/>
      <c r="BA2033" s="140"/>
      <c r="BB2033" s="140"/>
      <c r="BC2033" s="140"/>
      <c r="BD2033" s="140"/>
      <c r="BE2033" s="140"/>
    </row>
    <row r="2034" spans="1:57" outlineLevel="1" x14ac:dyDescent="0.2">
      <c r="A2034" s="234">
        <f>'Faults data'!A2034</f>
        <v>2017</v>
      </c>
      <c r="B2034" s="320">
        <f>'Faults data'!B2034</f>
        <v>0</v>
      </c>
      <c r="C2034" s="223">
        <f>IFERROR(MATCH('Faults data'!F2034,Lists!$C$11:$C$14,0),0)</f>
        <v>0</v>
      </c>
      <c r="D2034" s="216">
        <f>VALUE('Faults data'!I2034)</f>
        <v>0</v>
      </c>
      <c r="E2034" s="224">
        <f t="shared" si="257"/>
        <v>0</v>
      </c>
      <c r="F2034" s="224">
        <f>'Faults data'!M2034</f>
        <v>0</v>
      </c>
      <c r="G2034" s="224" t="str">
        <f>IF('Faults data'!N2034=$G$17,$G$17,".")</f>
        <v>.</v>
      </c>
      <c r="H2034" s="224" t="str">
        <f>IF(ISNUMBER('Faults data'!L2034),'Faults data'!L2034,".")</f>
        <v>.</v>
      </c>
      <c r="I2034" s="224">
        <f>IF('Faults data'!S2034=Lists!$F$11,0,1)</f>
        <v>1</v>
      </c>
      <c r="J2034" s="240" t="str">
        <f t="shared" si="252"/>
        <v>.</v>
      </c>
      <c r="K2034" s="241"/>
      <c r="L2034" s="230" t="str">
        <f t="shared" si="253"/>
        <v>.</v>
      </c>
      <c r="M2034" s="231" t="str">
        <f t="shared" si="254"/>
        <v>.</v>
      </c>
      <c r="N2034" s="231" t="str">
        <f t="shared" si="255"/>
        <v>.</v>
      </c>
      <c r="O2034" s="231" t="str">
        <f t="shared" si="256"/>
        <v>.</v>
      </c>
      <c r="P2034" s="232" t="str">
        <f t="shared" si="258"/>
        <v>.</v>
      </c>
      <c r="Q2034" s="233" t="str">
        <f t="shared" si="259"/>
        <v>.</v>
      </c>
      <c r="R2034" s="140"/>
      <c r="S2034" s="140"/>
      <c r="T2034" s="140"/>
      <c r="U2034" s="140"/>
      <c r="V2034" s="140"/>
      <c r="W2034" s="140"/>
      <c r="X2034" s="140"/>
      <c r="Y2034" s="140"/>
      <c r="Z2034" s="140"/>
      <c r="AA2034" s="140"/>
      <c r="AB2034" s="140"/>
      <c r="AC2034" s="140"/>
      <c r="AD2034" s="140"/>
      <c r="AE2034" s="140"/>
      <c r="AF2034" s="140"/>
      <c r="AG2034" s="140"/>
      <c r="AH2034" s="140"/>
      <c r="AI2034" s="140"/>
      <c r="AJ2034" s="140"/>
      <c r="AK2034" s="140"/>
      <c r="AL2034" s="140"/>
      <c r="AM2034" s="140"/>
      <c r="AN2034" s="140"/>
      <c r="AO2034" s="140"/>
      <c r="AP2034" s="140"/>
      <c r="AQ2034" s="140"/>
      <c r="AR2034" s="140"/>
      <c r="AS2034" s="140"/>
      <c r="AT2034" s="140"/>
      <c r="AU2034" s="140"/>
      <c r="AV2034" s="140"/>
      <c r="AW2034" s="140"/>
      <c r="AX2034" s="140"/>
      <c r="AY2034" s="140"/>
      <c r="AZ2034" s="140"/>
      <c r="BA2034" s="140"/>
      <c r="BB2034" s="140"/>
      <c r="BC2034" s="140"/>
      <c r="BD2034" s="140"/>
      <c r="BE2034" s="140"/>
    </row>
    <row r="2035" spans="1:57" outlineLevel="1" x14ac:dyDescent="0.2">
      <c r="A2035" s="234">
        <f>'Faults data'!A2035</f>
        <v>2018</v>
      </c>
      <c r="B2035" s="320">
        <f>'Faults data'!B2035</f>
        <v>0</v>
      </c>
      <c r="C2035" s="223">
        <f>IFERROR(MATCH('Faults data'!F2035,Lists!$C$11:$C$14,0),0)</f>
        <v>0</v>
      </c>
      <c r="D2035" s="216">
        <f>VALUE('Faults data'!I2035)</f>
        <v>0</v>
      </c>
      <c r="E2035" s="224">
        <f t="shared" si="257"/>
        <v>0</v>
      </c>
      <c r="F2035" s="224">
        <f>'Faults data'!M2035</f>
        <v>0</v>
      </c>
      <c r="G2035" s="224" t="str">
        <f>IF('Faults data'!N2035=$G$17,$G$17,".")</f>
        <v>.</v>
      </c>
      <c r="H2035" s="224" t="str">
        <f>IF(ISNUMBER('Faults data'!L2035),'Faults data'!L2035,".")</f>
        <v>.</v>
      </c>
      <c r="I2035" s="224">
        <f>IF('Faults data'!S2035=Lists!$F$11,0,1)</f>
        <v>1</v>
      </c>
      <c r="J2035" s="240" t="str">
        <f t="shared" si="252"/>
        <v>.</v>
      </c>
      <c r="K2035" s="241"/>
      <c r="L2035" s="230" t="str">
        <f t="shared" si="253"/>
        <v>.</v>
      </c>
      <c r="M2035" s="231" t="str">
        <f t="shared" si="254"/>
        <v>.</v>
      </c>
      <c r="N2035" s="231" t="str">
        <f t="shared" si="255"/>
        <v>.</v>
      </c>
      <c r="O2035" s="231" t="str">
        <f t="shared" si="256"/>
        <v>.</v>
      </c>
      <c r="P2035" s="232" t="str">
        <f t="shared" si="258"/>
        <v>.</v>
      </c>
      <c r="Q2035" s="233" t="str">
        <f t="shared" si="259"/>
        <v>.</v>
      </c>
      <c r="R2035" s="140"/>
      <c r="S2035" s="140"/>
      <c r="T2035" s="140"/>
      <c r="U2035" s="140"/>
      <c r="V2035" s="140"/>
      <c r="W2035" s="140"/>
      <c r="X2035" s="140"/>
      <c r="Y2035" s="140"/>
      <c r="Z2035" s="140"/>
      <c r="AA2035" s="140"/>
      <c r="AB2035" s="140"/>
      <c r="AC2035" s="140"/>
      <c r="AD2035" s="140"/>
      <c r="AE2035" s="140"/>
      <c r="AF2035" s="140"/>
      <c r="AG2035" s="140"/>
      <c r="AH2035" s="140"/>
      <c r="AI2035" s="140"/>
      <c r="AJ2035" s="140"/>
      <c r="AK2035" s="140"/>
      <c r="AL2035" s="140"/>
      <c r="AM2035" s="140"/>
      <c r="AN2035" s="140"/>
      <c r="AO2035" s="140"/>
      <c r="AP2035" s="140"/>
      <c r="AQ2035" s="140"/>
      <c r="AR2035" s="140"/>
      <c r="AS2035" s="140"/>
      <c r="AT2035" s="140"/>
      <c r="AU2035" s="140"/>
      <c r="AV2035" s="140"/>
      <c r="AW2035" s="140"/>
      <c r="AX2035" s="140"/>
      <c r="AY2035" s="140"/>
      <c r="AZ2035" s="140"/>
      <c r="BA2035" s="140"/>
      <c r="BB2035" s="140"/>
      <c r="BC2035" s="140"/>
      <c r="BD2035" s="140"/>
      <c r="BE2035" s="140"/>
    </row>
    <row r="2036" spans="1:57" outlineLevel="1" x14ac:dyDescent="0.2">
      <c r="A2036" s="234">
        <f>'Faults data'!A2036</f>
        <v>2019</v>
      </c>
      <c r="B2036" s="320">
        <f>'Faults data'!B2036</f>
        <v>0</v>
      </c>
      <c r="C2036" s="223">
        <f>IFERROR(MATCH('Faults data'!F2036,Lists!$C$11:$C$14,0),0)</f>
        <v>0</v>
      </c>
      <c r="D2036" s="216">
        <f>VALUE('Faults data'!I2036)</f>
        <v>0</v>
      </c>
      <c r="E2036" s="224">
        <f t="shared" si="257"/>
        <v>0</v>
      </c>
      <c r="F2036" s="224">
        <f>'Faults data'!M2036</f>
        <v>0</v>
      </c>
      <c r="G2036" s="224" t="str">
        <f>IF('Faults data'!N2036=$G$17,$G$17,".")</f>
        <v>.</v>
      </c>
      <c r="H2036" s="224" t="str">
        <f>IF(ISNUMBER('Faults data'!L2036),'Faults data'!L2036,".")</f>
        <v>.</v>
      </c>
      <c r="I2036" s="224">
        <f>IF('Faults data'!S2036=Lists!$F$11,0,1)</f>
        <v>1</v>
      </c>
      <c r="J2036" s="240" t="str">
        <f t="shared" si="252"/>
        <v>.</v>
      </c>
      <c r="K2036" s="241"/>
      <c r="L2036" s="230" t="str">
        <f t="shared" si="253"/>
        <v>.</v>
      </c>
      <c r="M2036" s="231" t="str">
        <f t="shared" si="254"/>
        <v>.</v>
      </c>
      <c r="N2036" s="231" t="str">
        <f t="shared" si="255"/>
        <v>.</v>
      </c>
      <c r="O2036" s="231" t="str">
        <f t="shared" si="256"/>
        <v>.</v>
      </c>
      <c r="P2036" s="232" t="str">
        <f t="shared" si="258"/>
        <v>.</v>
      </c>
      <c r="Q2036" s="233" t="str">
        <f t="shared" si="259"/>
        <v>.</v>
      </c>
      <c r="R2036" s="140"/>
      <c r="S2036" s="140"/>
      <c r="T2036" s="140"/>
      <c r="U2036" s="140"/>
      <c r="V2036" s="140"/>
      <c r="W2036" s="140"/>
      <c r="X2036" s="140"/>
      <c r="Y2036" s="140"/>
      <c r="Z2036" s="140"/>
      <c r="AA2036" s="140"/>
      <c r="AB2036" s="140"/>
      <c r="AC2036" s="140"/>
      <c r="AD2036" s="140"/>
      <c r="AE2036" s="140"/>
      <c r="AF2036" s="140"/>
      <c r="AG2036" s="140"/>
      <c r="AH2036" s="140"/>
      <c r="AI2036" s="140"/>
      <c r="AJ2036" s="140"/>
      <c r="AK2036" s="140"/>
      <c r="AL2036" s="140"/>
      <c r="AM2036" s="140"/>
      <c r="AN2036" s="140"/>
      <c r="AO2036" s="140"/>
      <c r="AP2036" s="140"/>
      <c r="AQ2036" s="140"/>
      <c r="AR2036" s="140"/>
      <c r="AS2036" s="140"/>
      <c r="AT2036" s="140"/>
      <c r="AU2036" s="140"/>
      <c r="AV2036" s="140"/>
      <c r="AW2036" s="140"/>
      <c r="AX2036" s="140"/>
      <c r="AY2036" s="140"/>
      <c r="AZ2036" s="140"/>
      <c r="BA2036" s="140"/>
      <c r="BB2036" s="140"/>
      <c r="BC2036" s="140"/>
      <c r="BD2036" s="140"/>
      <c r="BE2036" s="140"/>
    </row>
    <row r="2037" spans="1:57" outlineLevel="1" x14ac:dyDescent="0.2">
      <c r="A2037" s="234">
        <f>'Faults data'!A2037</f>
        <v>2020</v>
      </c>
      <c r="B2037" s="320">
        <f>'Faults data'!B2037</f>
        <v>0</v>
      </c>
      <c r="C2037" s="223">
        <f>IFERROR(MATCH('Faults data'!F2037,Lists!$C$11:$C$14,0),0)</f>
        <v>0</v>
      </c>
      <c r="D2037" s="216">
        <f>VALUE('Faults data'!I2037)</f>
        <v>0</v>
      </c>
      <c r="E2037" s="224">
        <f t="shared" si="257"/>
        <v>0</v>
      </c>
      <c r="F2037" s="224">
        <f>'Faults data'!M2037</f>
        <v>0</v>
      </c>
      <c r="G2037" s="224" t="str">
        <f>IF('Faults data'!N2037=$G$17,$G$17,".")</f>
        <v>.</v>
      </c>
      <c r="H2037" s="224" t="str">
        <f>IF(ISNUMBER('Faults data'!L2037),'Faults data'!L2037,".")</f>
        <v>.</v>
      </c>
      <c r="I2037" s="224">
        <f>IF('Faults data'!S2037=Lists!$F$11,0,1)</f>
        <v>1</v>
      </c>
      <c r="J2037" s="240" t="str">
        <f t="shared" si="252"/>
        <v>.</v>
      </c>
      <c r="K2037" s="241"/>
      <c r="L2037" s="230" t="str">
        <f t="shared" si="253"/>
        <v>.</v>
      </c>
      <c r="M2037" s="231" t="str">
        <f t="shared" si="254"/>
        <v>.</v>
      </c>
      <c r="N2037" s="231" t="str">
        <f t="shared" si="255"/>
        <v>.</v>
      </c>
      <c r="O2037" s="231" t="str">
        <f t="shared" si="256"/>
        <v>.</v>
      </c>
      <c r="P2037" s="232" t="str">
        <f t="shared" si="258"/>
        <v>.</v>
      </c>
      <c r="Q2037" s="233" t="str">
        <f t="shared" si="259"/>
        <v>.</v>
      </c>
      <c r="R2037" s="140"/>
      <c r="S2037" s="140"/>
      <c r="T2037" s="140"/>
      <c r="U2037" s="140"/>
      <c r="V2037" s="140"/>
      <c r="W2037" s="140"/>
      <c r="X2037" s="140"/>
      <c r="Y2037" s="140"/>
      <c r="Z2037" s="140"/>
      <c r="AA2037" s="140"/>
      <c r="AB2037" s="140"/>
      <c r="AC2037" s="140"/>
      <c r="AD2037" s="140"/>
      <c r="AE2037" s="140"/>
      <c r="AF2037" s="140"/>
      <c r="AG2037" s="140"/>
      <c r="AH2037" s="140"/>
      <c r="AI2037" s="140"/>
      <c r="AJ2037" s="140"/>
      <c r="AK2037" s="140"/>
      <c r="AL2037" s="140"/>
      <c r="AM2037" s="140"/>
      <c r="AN2037" s="140"/>
      <c r="AO2037" s="140"/>
      <c r="AP2037" s="140"/>
      <c r="AQ2037" s="140"/>
      <c r="AR2037" s="140"/>
      <c r="AS2037" s="140"/>
      <c r="AT2037" s="140"/>
      <c r="AU2037" s="140"/>
      <c r="AV2037" s="140"/>
      <c r="AW2037" s="140"/>
      <c r="AX2037" s="140"/>
      <c r="AY2037" s="140"/>
      <c r="AZ2037" s="140"/>
      <c r="BA2037" s="140"/>
      <c r="BB2037" s="140"/>
      <c r="BC2037" s="140"/>
      <c r="BD2037" s="140"/>
      <c r="BE2037" s="140"/>
    </row>
    <row r="2038" spans="1:57" outlineLevel="1" x14ac:dyDescent="0.2">
      <c r="A2038" s="234">
        <f>'Faults data'!A2038</f>
        <v>2021</v>
      </c>
      <c r="B2038" s="320">
        <f>'Faults data'!B2038</f>
        <v>0</v>
      </c>
      <c r="C2038" s="223">
        <f>IFERROR(MATCH('Faults data'!F2038,Lists!$C$11:$C$14,0),0)</f>
        <v>0</v>
      </c>
      <c r="D2038" s="216">
        <f>VALUE('Faults data'!I2038)</f>
        <v>0</v>
      </c>
      <c r="E2038" s="224">
        <f t="shared" si="257"/>
        <v>0</v>
      </c>
      <c r="F2038" s="224">
        <f>'Faults data'!M2038</f>
        <v>0</v>
      </c>
      <c r="G2038" s="224" t="str">
        <f>IF('Faults data'!N2038=$G$17,$G$17,".")</f>
        <v>.</v>
      </c>
      <c r="H2038" s="224" t="str">
        <f>IF(ISNUMBER('Faults data'!L2038),'Faults data'!L2038,".")</f>
        <v>.</v>
      </c>
      <c r="I2038" s="224">
        <f>IF('Faults data'!S2038=Lists!$F$11,0,1)</f>
        <v>1</v>
      </c>
      <c r="J2038" s="240" t="str">
        <f t="shared" si="252"/>
        <v>.</v>
      </c>
      <c r="K2038" s="241"/>
      <c r="L2038" s="230" t="str">
        <f t="shared" si="253"/>
        <v>.</v>
      </c>
      <c r="M2038" s="231" t="str">
        <f t="shared" si="254"/>
        <v>.</v>
      </c>
      <c r="N2038" s="231" t="str">
        <f t="shared" si="255"/>
        <v>.</v>
      </c>
      <c r="O2038" s="231" t="str">
        <f t="shared" si="256"/>
        <v>.</v>
      </c>
      <c r="P2038" s="232" t="str">
        <f t="shared" si="258"/>
        <v>.</v>
      </c>
      <c r="Q2038" s="233" t="str">
        <f t="shared" si="259"/>
        <v>.</v>
      </c>
      <c r="R2038" s="140"/>
      <c r="S2038" s="140"/>
      <c r="T2038" s="140"/>
      <c r="U2038" s="140"/>
      <c r="V2038" s="140"/>
      <c r="W2038" s="140"/>
      <c r="X2038" s="140"/>
      <c r="Y2038" s="140"/>
      <c r="Z2038" s="140"/>
      <c r="AA2038" s="140"/>
      <c r="AB2038" s="140"/>
      <c r="AC2038" s="140"/>
      <c r="AD2038" s="140"/>
      <c r="AE2038" s="140"/>
      <c r="AF2038" s="140"/>
      <c r="AG2038" s="140"/>
      <c r="AH2038" s="140"/>
      <c r="AI2038" s="140"/>
      <c r="AJ2038" s="140"/>
      <c r="AK2038" s="140"/>
      <c r="AL2038" s="140"/>
      <c r="AM2038" s="140"/>
      <c r="AN2038" s="140"/>
      <c r="AO2038" s="140"/>
      <c r="AP2038" s="140"/>
      <c r="AQ2038" s="140"/>
      <c r="AR2038" s="140"/>
      <c r="AS2038" s="140"/>
      <c r="AT2038" s="140"/>
      <c r="AU2038" s="140"/>
      <c r="AV2038" s="140"/>
      <c r="AW2038" s="140"/>
      <c r="AX2038" s="140"/>
      <c r="AY2038" s="140"/>
      <c r="AZ2038" s="140"/>
      <c r="BA2038" s="140"/>
      <c r="BB2038" s="140"/>
      <c r="BC2038" s="140"/>
      <c r="BD2038" s="140"/>
      <c r="BE2038" s="140"/>
    </row>
    <row r="2039" spans="1:57" outlineLevel="1" x14ac:dyDescent="0.2">
      <c r="A2039" s="234">
        <f>'Faults data'!A2039</f>
        <v>2022</v>
      </c>
      <c r="B2039" s="320">
        <f>'Faults data'!B2039</f>
        <v>0</v>
      </c>
      <c r="C2039" s="223">
        <f>IFERROR(MATCH('Faults data'!F2039,Lists!$C$11:$C$14,0),0)</f>
        <v>0</v>
      </c>
      <c r="D2039" s="216">
        <f>VALUE('Faults data'!I2039)</f>
        <v>0</v>
      </c>
      <c r="E2039" s="224">
        <f t="shared" si="257"/>
        <v>0</v>
      </c>
      <c r="F2039" s="224">
        <f>'Faults data'!M2039</f>
        <v>0</v>
      </c>
      <c r="G2039" s="224" t="str">
        <f>IF('Faults data'!N2039=$G$17,$G$17,".")</f>
        <v>.</v>
      </c>
      <c r="H2039" s="224" t="str">
        <f>IF(ISNUMBER('Faults data'!L2039),'Faults data'!L2039,".")</f>
        <v>.</v>
      </c>
      <c r="I2039" s="224">
        <f>IF('Faults data'!S2039=Lists!$F$11,0,1)</f>
        <v>1</v>
      </c>
      <c r="J2039" s="240" t="str">
        <f t="shared" si="252"/>
        <v>.</v>
      </c>
      <c r="K2039" s="241"/>
      <c r="L2039" s="230" t="str">
        <f t="shared" si="253"/>
        <v>.</v>
      </c>
      <c r="M2039" s="231" t="str">
        <f t="shared" si="254"/>
        <v>.</v>
      </c>
      <c r="N2039" s="231" t="str">
        <f t="shared" si="255"/>
        <v>.</v>
      </c>
      <c r="O2039" s="231" t="str">
        <f t="shared" si="256"/>
        <v>.</v>
      </c>
      <c r="P2039" s="232" t="str">
        <f t="shared" si="258"/>
        <v>.</v>
      </c>
      <c r="Q2039" s="233" t="str">
        <f t="shared" si="259"/>
        <v>.</v>
      </c>
      <c r="R2039" s="140"/>
      <c r="S2039" s="140"/>
      <c r="T2039" s="140"/>
      <c r="U2039" s="140"/>
      <c r="V2039" s="140"/>
      <c r="W2039" s="140"/>
      <c r="X2039" s="140"/>
      <c r="Y2039" s="140"/>
      <c r="Z2039" s="140"/>
      <c r="AA2039" s="140"/>
      <c r="AB2039" s="140"/>
      <c r="AC2039" s="140"/>
      <c r="AD2039" s="140"/>
      <c r="AE2039" s="140"/>
      <c r="AF2039" s="140"/>
      <c r="AG2039" s="140"/>
      <c r="AH2039" s="140"/>
      <c r="AI2039" s="140"/>
      <c r="AJ2039" s="140"/>
      <c r="AK2039" s="140"/>
      <c r="AL2039" s="140"/>
      <c r="AM2039" s="140"/>
      <c r="AN2039" s="140"/>
      <c r="AO2039" s="140"/>
      <c r="AP2039" s="140"/>
      <c r="AQ2039" s="140"/>
      <c r="AR2039" s="140"/>
      <c r="AS2039" s="140"/>
      <c r="AT2039" s="140"/>
      <c r="AU2039" s="140"/>
      <c r="AV2039" s="140"/>
      <c r="AW2039" s="140"/>
      <c r="AX2039" s="140"/>
      <c r="AY2039" s="140"/>
      <c r="AZ2039" s="140"/>
      <c r="BA2039" s="140"/>
      <c r="BB2039" s="140"/>
      <c r="BC2039" s="140"/>
      <c r="BD2039" s="140"/>
      <c r="BE2039" s="140"/>
    </row>
    <row r="2040" spans="1:57" outlineLevel="1" x14ac:dyDescent="0.2">
      <c r="A2040" s="234">
        <f>'Faults data'!A2040</f>
        <v>2023</v>
      </c>
      <c r="B2040" s="320">
        <f>'Faults data'!B2040</f>
        <v>0</v>
      </c>
      <c r="C2040" s="223">
        <f>IFERROR(MATCH('Faults data'!F2040,Lists!$C$11:$C$14,0),0)</f>
        <v>0</v>
      </c>
      <c r="D2040" s="216">
        <f>VALUE('Faults data'!I2040)</f>
        <v>0</v>
      </c>
      <c r="E2040" s="224">
        <f t="shared" si="257"/>
        <v>0</v>
      </c>
      <c r="F2040" s="224">
        <f>'Faults data'!M2040</f>
        <v>0</v>
      </c>
      <c r="G2040" s="224" t="str">
        <f>IF('Faults data'!N2040=$G$17,$G$17,".")</f>
        <v>.</v>
      </c>
      <c r="H2040" s="224" t="str">
        <f>IF(ISNUMBER('Faults data'!L2040),'Faults data'!L2040,".")</f>
        <v>.</v>
      </c>
      <c r="I2040" s="224">
        <f>IF('Faults data'!S2040=Lists!$F$11,0,1)</f>
        <v>1</v>
      </c>
      <c r="J2040" s="240" t="str">
        <f t="shared" si="252"/>
        <v>.</v>
      </c>
      <c r="K2040" s="241"/>
      <c r="L2040" s="230" t="str">
        <f t="shared" si="253"/>
        <v>.</v>
      </c>
      <c r="M2040" s="231" t="str">
        <f t="shared" si="254"/>
        <v>.</v>
      </c>
      <c r="N2040" s="231" t="str">
        <f t="shared" si="255"/>
        <v>.</v>
      </c>
      <c r="O2040" s="231" t="str">
        <f t="shared" si="256"/>
        <v>.</v>
      </c>
      <c r="P2040" s="232" t="str">
        <f t="shared" si="258"/>
        <v>.</v>
      </c>
      <c r="Q2040" s="233" t="str">
        <f t="shared" si="259"/>
        <v>.</v>
      </c>
      <c r="R2040" s="140"/>
      <c r="S2040" s="140"/>
      <c r="T2040" s="140"/>
      <c r="U2040" s="140"/>
      <c r="V2040" s="140"/>
      <c r="W2040" s="140"/>
      <c r="X2040" s="140"/>
      <c r="Y2040" s="140"/>
      <c r="Z2040" s="140"/>
      <c r="AA2040" s="140"/>
      <c r="AB2040" s="140"/>
      <c r="AC2040" s="140"/>
      <c r="AD2040" s="140"/>
      <c r="AE2040" s="140"/>
      <c r="AF2040" s="140"/>
      <c r="AG2040" s="140"/>
      <c r="AH2040" s="140"/>
      <c r="AI2040" s="140"/>
      <c r="AJ2040" s="140"/>
      <c r="AK2040" s="140"/>
      <c r="AL2040" s="140"/>
      <c r="AM2040" s="140"/>
      <c r="AN2040" s="140"/>
      <c r="AO2040" s="140"/>
      <c r="AP2040" s="140"/>
      <c r="AQ2040" s="140"/>
      <c r="AR2040" s="140"/>
      <c r="AS2040" s="140"/>
      <c r="AT2040" s="140"/>
      <c r="AU2040" s="140"/>
      <c r="AV2040" s="140"/>
      <c r="AW2040" s="140"/>
      <c r="AX2040" s="140"/>
      <c r="AY2040" s="140"/>
      <c r="AZ2040" s="140"/>
      <c r="BA2040" s="140"/>
      <c r="BB2040" s="140"/>
      <c r="BC2040" s="140"/>
      <c r="BD2040" s="140"/>
      <c r="BE2040" s="140"/>
    </row>
    <row r="2041" spans="1:57" outlineLevel="1" x14ac:dyDescent="0.2">
      <c r="A2041" s="234">
        <f>'Faults data'!A2041</f>
        <v>2024</v>
      </c>
      <c r="B2041" s="320">
        <f>'Faults data'!B2041</f>
        <v>0</v>
      </c>
      <c r="C2041" s="223">
        <f>IFERROR(MATCH('Faults data'!F2041,Lists!$C$11:$C$14,0),0)</f>
        <v>0</v>
      </c>
      <c r="D2041" s="216">
        <f>VALUE('Faults data'!I2041)</f>
        <v>0</v>
      </c>
      <c r="E2041" s="224">
        <f t="shared" si="257"/>
        <v>0</v>
      </c>
      <c r="F2041" s="224">
        <f>'Faults data'!M2041</f>
        <v>0</v>
      </c>
      <c r="G2041" s="224" t="str">
        <f>IF('Faults data'!N2041=$G$17,$G$17,".")</f>
        <v>.</v>
      </c>
      <c r="H2041" s="224" t="str">
        <f>IF(ISNUMBER('Faults data'!L2041),'Faults data'!L2041,".")</f>
        <v>.</v>
      </c>
      <c r="I2041" s="224">
        <f>IF('Faults data'!S2041=Lists!$F$11,0,1)</f>
        <v>1</v>
      </c>
      <c r="J2041" s="240" t="str">
        <f t="shared" si="252"/>
        <v>.</v>
      </c>
      <c r="K2041" s="241"/>
      <c r="L2041" s="230" t="str">
        <f t="shared" si="253"/>
        <v>.</v>
      </c>
      <c r="M2041" s="231" t="str">
        <f t="shared" si="254"/>
        <v>.</v>
      </c>
      <c r="N2041" s="231" t="str">
        <f t="shared" si="255"/>
        <v>.</v>
      </c>
      <c r="O2041" s="231" t="str">
        <f t="shared" si="256"/>
        <v>.</v>
      </c>
      <c r="P2041" s="232" t="str">
        <f t="shared" si="258"/>
        <v>.</v>
      </c>
      <c r="Q2041" s="233" t="str">
        <f t="shared" si="259"/>
        <v>.</v>
      </c>
      <c r="R2041" s="140"/>
      <c r="S2041" s="140"/>
      <c r="T2041" s="140"/>
      <c r="U2041" s="140"/>
      <c r="V2041" s="140"/>
      <c r="W2041" s="140"/>
      <c r="X2041" s="140"/>
      <c r="Y2041" s="140"/>
      <c r="Z2041" s="140"/>
      <c r="AA2041" s="140"/>
      <c r="AB2041" s="140"/>
      <c r="AC2041" s="140"/>
      <c r="AD2041" s="140"/>
      <c r="AE2041" s="140"/>
      <c r="AF2041" s="140"/>
      <c r="AG2041" s="140"/>
      <c r="AH2041" s="140"/>
      <c r="AI2041" s="140"/>
      <c r="AJ2041" s="140"/>
      <c r="AK2041" s="140"/>
      <c r="AL2041" s="140"/>
      <c r="AM2041" s="140"/>
      <c r="AN2041" s="140"/>
      <c r="AO2041" s="140"/>
      <c r="AP2041" s="140"/>
      <c r="AQ2041" s="140"/>
      <c r="AR2041" s="140"/>
      <c r="AS2041" s="140"/>
      <c r="AT2041" s="140"/>
      <c r="AU2041" s="140"/>
      <c r="AV2041" s="140"/>
      <c r="AW2041" s="140"/>
      <c r="AX2041" s="140"/>
      <c r="AY2041" s="140"/>
      <c r="AZ2041" s="140"/>
      <c r="BA2041" s="140"/>
      <c r="BB2041" s="140"/>
      <c r="BC2041" s="140"/>
      <c r="BD2041" s="140"/>
      <c r="BE2041" s="140"/>
    </row>
    <row r="2042" spans="1:57" outlineLevel="1" x14ac:dyDescent="0.2">
      <c r="A2042" s="234">
        <f>'Faults data'!A2042</f>
        <v>2025</v>
      </c>
      <c r="B2042" s="320">
        <f>'Faults data'!B2042</f>
        <v>0</v>
      </c>
      <c r="C2042" s="223">
        <f>IFERROR(MATCH('Faults data'!F2042,Lists!$C$11:$C$14,0),0)</f>
        <v>0</v>
      </c>
      <c r="D2042" s="216">
        <f>VALUE('Faults data'!I2042)</f>
        <v>0</v>
      </c>
      <c r="E2042" s="224">
        <f t="shared" si="257"/>
        <v>0</v>
      </c>
      <c r="F2042" s="224">
        <f>'Faults data'!M2042</f>
        <v>0</v>
      </c>
      <c r="G2042" s="224" t="str">
        <f>IF('Faults data'!N2042=$G$17,$G$17,".")</f>
        <v>.</v>
      </c>
      <c r="H2042" s="224" t="str">
        <f>IF(ISNUMBER('Faults data'!L2042),'Faults data'!L2042,".")</f>
        <v>.</v>
      </c>
      <c r="I2042" s="224">
        <f>IF('Faults data'!S2042=Lists!$F$11,0,1)</f>
        <v>1</v>
      </c>
      <c r="J2042" s="240" t="str">
        <f t="shared" si="252"/>
        <v>.</v>
      </c>
      <c r="K2042" s="241"/>
      <c r="L2042" s="230" t="str">
        <f t="shared" si="253"/>
        <v>.</v>
      </c>
      <c r="M2042" s="231" t="str">
        <f t="shared" si="254"/>
        <v>.</v>
      </c>
      <c r="N2042" s="231" t="str">
        <f t="shared" si="255"/>
        <v>.</v>
      </c>
      <c r="O2042" s="231" t="str">
        <f t="shared" si="256"/>
        <v>.</v>
      </c>
      <c r="P2042" s="232" t="str">
        <f t="shared" si="258"/>
        <v>.</v>
      </c>
      <c r="Q2042" s="233" t="str">
        <f t="shared" si="259"/>
        <v>.</v>
      </c>
      <c r="R2042" s="140"/>
      <c r="S2042" s="140"/>
      <c r="T2042" s="140"/>
      <c r="U2042" s="140"/>
      <c r="V2042" s="140"/>
      <c r="W2042" s="140"/>
      <c r="X2042" s="140"/>
      <c r="Y2042" s="140"/>
      <c r="Z2042" s="140"/>
      <c r="AA2042" s="140"/>
      <c r="AB2042" s="140"/>
      <c r="AC2042" s="140"/>
      <c r="AD2042" s="140"/>
      <c r="AE2042" s="140"/>
      <c r="AF2042" s="140"/>
      <c r="AG2042" s="140"/>
      <c r="AH2042" s="140"/>
      <c r="AI2042" s="140"/>
      <c r="AJ2042" s="140"/>
      <c r="AK2042" s="140"/>
      <c r="AL2042" s="140"/>
      <c r="AM2042" s="140"/>
      <c r="AN2042" s="140"/>
      <c r="AO2042" s="140"/>
      <c r="AP2042" s="140"/>
      <c r="AQ2042" s="140"/>
      <c r="AR2042" s="140"/>
      <c r="AS2042" s="140"/>
      <c r="AT2042" s="140"/>
      <c r="AU2042" s="140"/>
      <c r="AV2042" s="140"/>
      <c r="AW2042" s="140"/>
      <c r="AX2042" s="140"/>
      <c r="AY2042" s="140"/>
      <c r="AZ2042" s="140"/>
      <c r="BA2042" s="140"/>
      <c r="BB2042" s="140"/>
      <c r="BC2042" s="140"/>
      <c r="BD2042" s="140"/>
      <c r="BE2042" s="140"/>
    </row>
    <row r="2043" spans="1:57" outlineLevel="1" x14ac:dyDescent="0.2">
      <c r="A2043" s="234">
        <f>'Faults data'!A2043</f>
        <v>2026</v>
      </c>
      <c r="B2043" s="320">
        <f>'Faults data'!B2043</f>
        <v>0</v>
      </c>
      <c r="C2043" s="223">
        <f>IFERROR(MATCH('Faults data'!F2043,Lists!$C$11:$C$14,0),0)</f>
        <v>0</v>
      </c>
      <c r="D2043" s="216">
        <f>VALUE('Faults data'!I2043)</f>
        <v>0</v>
      </c>
      <c r="E2043" s="224">
        <f t="shared" si="257"/>
        <v>0</v>
      </c>
      <c r="F2043" s="224">
        <f>'Faults data'!M2043</f>
        <v>0</v>
      </c>
      <c r="G2043" s="224" t="str">
        <f>IF('Faults data'!N2043=$G$17,$G$17,".")</f>
        <v>.</v>
      </c>
      <c r="H2043" s="224" t="str">
        <f>IF(ISNUMBER('Faults data'!L2043),'Faults data'!L2043,".")</f>
        <v>.</v>
      </c>
      <c r="I2043" s="224">
        <f>IF('Faults data'!S2043=Lists!$F$11,0,1)</f>
        <v>1</v>
      </c>
      <c r="J2043" s="240" t="str">
        <f t="shared" si="252"/>
        <v>.</v>
      </c>
      <c r="K2043" s="241"/>
      <c r="L2043" s="230" t="str">
        <f t="shared" si="253"/>
        <v>.</v>
      </c>
      <c r="M2043" s="231" t="str">
        <f t="shared" si="254"/>
        <v>.</v>
      </c>
      <c r="N2043" s="231" t="str">
        <f t="shared" si="255"/>
        <v>.</v>
      </c>
      <c r="O2043" s="231" t="str">
        <f t="shared" si="256"/>
        <v>.</v>
      </c>
      <c r="P2043" s="232" t="str">
        <f t="shared" si="258"/>
        <v>.</v>
      </c>
      <c r="Q2043" s="233" t="str">
        <f t="shared" si="259"/>
        <v>.</v>
      </c>
      <c r="R2043" s="140"/>
      <c r="S2043" s="140"/>
      <c r="T2043" s="140"/>
      <c r="U2043" s="140"/>
      <c r="V2043" s="140"/>
      <c r="W2043" s="140"/>
      <c r="X2043" s="140"/>
      <c r="Y2043" s="140"/>
      <c r="Z2043" s="140"/>
      <c r="AA2043" s="140"/>
      <c r="AB2043" s="140"/>
      <c r="AC2043" s="140"/>
      <c r="AD2043" s="140"/>
      <c r="AE2043" s="140"/>
      <c r="AF2043" s="140"/>
      <c r="AG2043" s="140"/>
      <c r="AH2043" s="140"/>
      <c r="AI2043" s="140"/>
      <c r="AJ2043" s="140"/>
      <c r="AK2043" s="140"/>
      <c r="AL2043" s="140"/>
      <c r="AM2043" s="140"/>
      <c r="AN2043" s="140"/>
      <c r="AO2043" s="140"/>
      <c r="AP2043" s="140"/>
      <c r="AQ2043" s="140"/>
      <c r="AR2043" s="140"/>
      <c r="AS2043" s="140"/>
      <c r="AT2043" s="140"/>
      <c r="AU2043" s="140"/>
      <c r="AV2043" s="140"/>
      <c r="AW2043" s="140"/>
      <c r="AX2043" s="140"/>
      <c r="AY2043" s="140"/>
      <c r="AZ2043" s="140"/>
      <c r="BA2043" s="140"/>
      <c r="BB2043" s="140"/>
      <c r="BC2043" s="140"/>
      <c r="BD2043" s="140"/>
      <c r="BE2043" s="140"/>
    </row>
    <row r="2044" spans="1:57" outlineLevel="1" x14ac:dyDescent="0.2">
      <c r="A2044" s="234">
        <f>'Faults data'!A2044</f>
        <v>2027</v>
      </c>
      <c r="B2044" s="320">
        <f>'Faults data'!B2044</f>
        <v>0</v>
      </c>
      <c r="C2044" s="223">
        <f>IFERROR(MATCH('Faults data'!F2044,Lists!$C$11:$C$14,0),0)</f>
        <v>0</v>
      </c>
      <c r="D2044" s="216">
        <f>VALUE('Faults data'!I2044)</f>
        <v>0</v>
      </c>
      <c r="E2044" s="224">
        <f t="shared" si="257"/>
        <v>0</v>
      </c>
      <c r="F2044" s="224">
        <f>'Faults data'!M2044</f>
        <v>0</v>
      </c>
      <c r="G2044" s="224" t="str">
        <f>IF('Faults data'!N2044=$G$17,$G$17,".")</f>
        <v>.</v>
      </c>
      <c r="H2044" s="224" t="str">
        <f>IF(ISNUMBER('Faults data'!L2044),'Faults data'!L2044,".")</f>
        <v>.</v>
      </c>
      <c r="I2044" s="224">
        <f>IF('Faults data'!S2044=Lists!$F$11,0,1)</f>
        <v>1</v>
      </c>
      <c r="J2044" s="240" t="str">
        <f t="shared" si="252"/>
        <v>.</v>
      </c>
      <c r="K2044" s="241"/>
      <c r="L2044" s="230" t="str">
        <f t="shared" si="253"/>
        <v>.</v>
      </c>
      <c r="M2044" s="231" t="str">
        <f t="shared" si="254"/>
        <v>.</v>
      </c>
      <c r="N2044" s="231" t="str">
        <f t="shared" si="255"/>
        <v>.</v>
      </c>
      <c r="O2044" s="231" t="str">
        <f t="shared" si="256"/>
        <v>.</v>
      </c>
      <c r="P2044" s="232" t="str">
        <f t="shared" si="258"/>
        <v>.</v>
      </c>
      <c r="Q2044" s="233" t="str">
        <f t="shared" si="259"/>
        <v>.</v>
      </c>
      <c r="R2044" s="140"/>
      <c r="S2044" s="140"/>
      <c r="T2044" s="140"/>
      <c r="U2044" s="140"/>
      <c r="V2044" s="140"/>
      <c r="W2044" s="140"/>
      <c r="X2044" s="140"/>
      <c r="Y2044" s="140"/>
      <c r="Z2044" s="140"/>
      <c r="AA2044" s="140"/>
      <c r="AB2044" s="140"/>
      <c r="AC2044" s="140"/>
      <c r="AD2044" s="140"/>
      <c r="AE2044" s="140"/>
      <c r="AF2044" s="140"/>
      <c r="AG2044" s="140"/>
      <c r="AH2044" s="140"/>
      <c r="AI2044" s="140"/>
      <c r="AJ2044" s="140"/>
      <c r="AK2044" s="140"/>
      <c r="AL2044" s="140"/>
      <c r="AM2044" s="140"/>
      <c r="AN2044" s="140"/>
      <c r="AO2044" s="140"/>
      <c r="AP2044" s="140"/>
      <c r="AQ2044" s="140"/>
      <c r="AR2044" s="140"/>
      <c r="AS2044" s="140"/>
      <c r="AT2044" s="140"/>
      <c r="AU2044" s="140"/>
      <c r="AV2044" s="140"/>
      <c r="AW2044" s="140"/>
      <c r="AX2044" s="140"/>
      <c r="AY2044" s="140"/>
      <c r="AZ2044" s="140"/>
      <c r="BA2044" s="140"/>
      <c r="BB2044" s="140"/>
      <c r="BC2044" s="140"/>
      <c r="BD2044" s="140"/>
      <c r="BE2044" s="140"/>
    </row>
    <row r="2045" spans="1:57" outlineLevel="1" x14ac:dyDescent="0.2">
      <c r="A2045" s="234">
        <f>'Faults data'!A2045</f>
        <v>2028</v>
      </c>
      <c r="B2045" s="320">
        <f>'Faults data'!B2045</f>
        <v>0</v>
      </c>
      <c r="C2045" s="223">
        <f>IFERROR(MATCH('Faults data'!F2045,Lists!$C$11:$C$14,0),0)</f>
        <v>0</v>
      </c>
      <c r="D2045" s="216">
        <f>VALUE('Faults data'!I2045)</f>
        <v>0</v>
      </c>
      <c r="E2045" s="224">
        <f t="shared" si="257"/>
        <v>0</v>
      </c>
      <c r="F2045" s="224">
        <f>'Faults data'!M2045</f>
        <v>0</v>
      </c>
      <c r="G2045" s="224" t="str">
        <f>IF('Faults data'!N2045=$G$17,$G$17,".")</f>
        <v>.</v>
      </c>
      <c r="H2045" s="224" t="str">
        <f>IF(ISNUMBER('Faults data'!L2045),'Faults data'!L2045,".")</f>
        <v>.</v>
      </c>
      <c r="I2045" s="224">
        <f>IF('Faults data'!S2045=Lists!$F$11,0,1)</f>
        <v>1</v>
      </c>
      <c r="J2045" s="240" t="str">
        <f t="shared" si="252"/>
        <v>.</v>
      </c>
      <c r="K2045" s="241"/>
      <c r="L2045" s="230" t="str">
        <f t="shared" si="253"/>
        <v>.</v>
      </c>
      <c r="M2045" s="231" t="str">
        <f t="shared" si="254"/>
        <v>.</v>
      </c>
      <c r="N2045" s="231" t="str">
        <f t="shared" si="255"/>
        <v>.</v>
      </c>
      <c r="O2045" s="231" t="str">
        <f t="shared" si="256"/>
        <v>.</v>
      </c>
      <c r="P2045" s="232" t="str">
        <f t="shared" si="258"/>
        <v>.</v>
      </c>
      <c r="Q2045" s="233" t="str">
        <f t="shared" si="259"/>
        <v>.</v>
      </c>
      <c r="R2045" s="140"/>
      <c r="S2045" s="140"/>
      <c r="T2045" s="140"/>
      <c r="U2045" s="140"/>
      <c r="V2045" s="140"/>
      <c r="W2045" s="140"/>
      <c r="X2045" s="140"/>
      <c r="Y2045" s="140"/>
      <c r="Z2045" s="140"/>
      <c r="AA2045" s="140"/>
      <c r="AB2045" s="140"/>
      <c r="AC2045" s="140"/>
      <c r="AD2045" s="140"/>
      <c r="AE2045" s="140"/>
      <c r="AF2045" s="140"/>
      <c r="AG2045" s="140"/>
      <c r="AH2045" s="140"/>
      <c r="AI2045" s="140"/>
      <c r="AJ2045" s="140"/>
      <c r="AK2045" s="140"/>
      <c r="AL2045" s="140"/>
      <c r="AM2045" s="140"/>
      <c r="AN2045" s="140"/>
      <c r="AO2045" s="140"/>
      <c r="AP2045" s="140"/>
      <c r="AQ2045" s="140"/>
      <c r="AR2045" s="140"/>
      <c r="AS2045" s="140"/>
      <c r="AT2045" s="140"/>
      <c r="AU2045" s="140"/>
      <c r="AV2045" s="140"/>
      <c r="AW2045" s="140"/>
      <c r="AX2045" s="140"/>
      <c r="AY2045" s="140"/>
      <c r="AZ2045" s="140"/>
      <c r="BA2045" s="140"/>
      <c r="BB2045" s="140"/>
      <c r="BC2045" s="140"/>
      <c r="BD2045" s="140"/>
      <c r="BE2045" s="140"/>
    </row>
    <row r="2046" spans="1:57" outlineLevel="1" x14ac:dyDescent="0.2">
      <c r="A2046" s="234">
        <f>'Faults data'!A2046</f>
        <v>2029</v>
      </c>
      <c r="B2046" s="320">
        <f>'Faults data'!B2046</f>
        <v>0</v>
      </c>
      <c r="C2046" s="223">
        <f>IFERROR(MATCH('Faults data'!F2046,Lists!$C$11:$C$14,0),0)</f>
        <v>0</v>
      </c>
      <c r="D2046" s="216">
        <f>VALUE('Faults data'!I2046)</f>
        <v>0</v>
      </c>
      <c r="E2046" s="224">
        <f t="shared" si="257"/>
        <v>0</v>
      </c>
      <c r="F2046" s="224">
        <f>'Faults data'!M2046</f>
        <v>0</v>
      </c>
      <c r="G2046" s="224" t="str">
        <f>IF('Faults data'!N2046=$G$17,$G$17,".")</f>
        <v>.</v>
      </c>
      <c r="H2046" s="224" t="str">
        <f>IF(ISNUMBER('Faults data'!L2046),'Faults data'!L2046,".")</f>
        <v>.</v>
      </c>
      <c r="I2046" s="224">
        <f>IF('Faults data'!S2046=Lists!$F$11,0,1)</f>
        <v>1</v>
      </c>
      <c r="J2046" s="240" t="str">
        <f t="shared" si="252"/>
        <v>.</v>
      </c>
      <c r="K2046" s="241"/>
      <c r="L2046" s="230" t="str">
        <f t="shared" si="253"/>
        <v>.</v>
      </c>
      <c r="M2046" s="231" t="str">
        <f t="shared" si="254"/>
        <v>.</v>
      </c>
      <c r="N2046" s="231" t="str">
        <f t="shared" si="255"/>
        <v>.</v>
      </c>
      <c r="O2046" s="231" t="str">
        <f t="shared" si="256"/>
        <v>.</v>
      </c>
      <c r="P2046" s="232" t="str">
        <f t="shared" si="258"/>
        <v>.</v>
      </c>
      <c r="Q2046" s="233" t="str">
        <f t="shared" si="259"/>
        <v>.</v>
      </c>
      <c r="R2046" s="140"/>
      <c r="S2046" s="140"/>
      <c r="T2046" s="140"/>
      <c r="U2046" s="140"/>
      <c r="V2046" s="140"/>
      <c r="W2046" s="140"/>
      <c r="X2046" s="140"/>
      <c r="Y2046" s="140"/>
      <c r="Z2046" s="140"/>
      <c r="AA2046" s="140"/>
      <c r="AB2046" s="140"/>
      <c r="AC2046" s="140"/>
      <c r="AD2046" s="140"/>
      <c r="AE2046" s="140"/>
      <c r="AF2046" s="140"/>
      <c r="AG2046" s="140"/>
      <c r="AH2046" s="140"/>
      <c r="AI2046" s="140"/>
      <c r="AJ2046" s="140"/>
      <c r="AK2046" s="140"/>
      <c r="AL2046" s="140"/>
      <c r="AM2046" s="140"/>
      <c r="AN2046" s="140"/>
      <c r="AO2046" s="140"/>
      <c r="AP2046" s="140"/>
      <c r="AQ2046" s="140"/>
      <c r="AR2046" s="140"/>
      <c r="AS2046" s="140"/>
      <c r="AT2046" s="140"/>
      <c r="AU2046" s="140"/>
      <c r="AV2046" s="140"/>
      <c r="AW2046" s="140"/>
      <c r="AX2046" s="140"/>
      <c r="AY2046" s="140"/>
      <c r="AZ2046" s="140"/>
      <c r="BA2046" s="140"/>
      <c r="BB2046" s="140"/>
      <c r="BC2046" s="140"/>
      <c r="BD2046" s="140"/>
      <c r="BE2046" s="140"/>
    </row>
    <row r="2047" spans="1:57" outlineLevel="1" x14ac:dyDescent="0.2">
      <c r="A2047" s="234">
        <f>'Faults data'!A2047</f>
        <v>2030</v>
      </c>
      <c r="B2047" s="320">
        <f>'Faults data'!B2047</f>
        <v>0</v>
      </c>
      <c r="C2047" s="223">
        <f>IFERROR(MATCH('Faults data'!F2047,Lists!$C$11:$C$14,0),0)</f>
        <v>0</v>
      </c>
      <c r="D2047" s="216">
        <f>VALUE('Faults data'!I2047)</f>
        <v>0</v>
      </c>
      <c r="E2047" s="224">
        <f t="shared" si="257"/>
        <v>0</v>
      </c>
      <c r="F2047" s="224">
        <f>'Faults data'!M2047</f>
        <v>0</v>
      </c>
      <c r="G2047" s="224" t="str">
        <f>IF('Faults data'!N2047=$G$17,$G$17,".")</f>
        <v>.</v>
      </c>
      <c r="H2047" s="224" t="str">
        <f>IF(ISNUMBER('Faults data'!L2047),'Faults data'!L2047,".")</f>
        <v>.</v>
      </c>
      <c r="I2047" s="224">
        <f>IF('Faults data'!S2047=Lists!$F$11,0,1)</f>
        <v>1</v>
      </c>
      <c r="J2047" s="240" t="str">
        <f t="shared" si="252"/>
        <v>.</v>
      </c>
      <c r="K2047" s="241"/>
      <c r="L2047" s="230" t="str">
        <f t="shared" si="253"/>
        <v>.</v>
      </c>
      <c r="M2047" s="231" t="str">
        <f t="shared" si="254"/>
        <v>.</v>
      </c>
      <c r="N2047" s="231" t="str">
        <f t="shared" si="255"/>
        <v>.</v>
      </c>
      <c r="O2047" s="231" t="str">
        <f t="shared" si="256"/>
        <v>.</v>
      </c>
      <c r="P2047" s="232" t="str">
        <f t="shared" si="258"/>
        <v>.</v>
      </c>
      <c r="Q2047" s="233" t="str">
        <f t="shared" si="259"/>
        <v>.</v>
      </c>
      <c r="R2047" s="140"/>
      <c r="S2047" s="140"/>
      <c r="T2047" s="140"/>
      <c r="U2047" s="140"/>
      <c r="V2047" s="140"/>
      <c r="W2047" s="140"/>
      <c r="X2047" s="140"/>
      <c r="Y2047" s="140"/>
      <c r="Z2047" s="140"/>
      <c r="AA2047" s="140"/>
      <c r="AB2047" s="140"/>
      <c r="AC2047" s="140"/>
      <c r="AD2047" s="140"/>
      <c r="AE2047" s="140"/>
      <c r="AF2047" s="140"/>
      <c r="AG2047" s="140"/>
      <c r="AH2047" s="140"/>
      <c r="AI2047" s="140"/>
      <c r="AJ2047" s="140"/>
      <c r="AK2047" s="140"/>
      <c r="AL2047" s="140"/>
      <c r="AM2047" s="140"/>
      <c r="AN2047" s="140"/>
      <c r="AO2047" s="140"/>
      <c r="AP2047" s="140"/>
      <c r="AQ2047" s="140"/>
      <c r="AR2047" s="140"/>
      <c r="AS2047" s="140"/>
      <c r="AT2047" s="140"/>
      <c r="AU2047" s="140"/>
      <c r="AV2047" s="140"/>
      <c r="AW2047" s="140"/>
      <c r="AX2047" s="140"/>
      <c r="AY2047" s="140"/>
      <c r="AZ2047" s="140"/>
      <c r="BA2047" s="140"/>
      <c r="BB2047" s="140"/>
      <c r="BC2047" s="140"/>
      <c r="BD2047" s="140"/>
      <c r="BE2047" s="140"/>
    </row>
    <row r="2048" spans="1:57" outlineLevel="1" x14ac:dyDescent="0.2">
      <c r="A2048" s="234">
        <f>'Faults data'!A2048</f>
        <v>2031</v>
      </c>
      <c r="B2048" s="320">
        <f>'Faults data'!B2048</f>
        <v>0</v>
      </c>
      <c r="C2048" s="223">
        <f>IFERROR(MATCH('Faults data'!F2048,Lists!$C$11:$C$14,0),0)</f>
        <v>0</v>
      </c>
      <c r="D2048" s="216">
        <f>VALUE('Faults data'!I2048)</f>
        <v>0</v>
      </c>
      <c r="E2048" s="224">
        <f t="shared" si="257"/>
        <v>0</v>
      </c>
      <c r="F2048" s="224">
        <f>'Faults data'!M2048</f>
        <v>0</v>
      </c>
      <c r="G2048" s="224" t="str">
        <f>IF('Faults data'!N2048=$G$17,$G$17,".")</f>
        <v>.</v>
      </c>
      <c r="H2048" s="224" t="str">
        <f>IF(ISNUMBER('Faults data'!L2048),'Faults data'!L2048,".")</f>
        <v>.</v>
      </c>
      <c r="I2048" s="224">
        <f>IF('Faults data'!S2048=Lists!$F$11,0,1)</f>
        <v>1</v>
      </c>
      <c r="J2048" s="240" t="str">
        <f t="shared" si="252"/>
        <v>.</v>
      </c>
      <c r="K2048" s="241"/>
      <c r="L2048" s="230" t="str">
        <f t="shared" si="253"/>
        <v>.</v>
      </c>
      <c r="M2048" s="231" t="str">
        <f t="shared" si="254"/>
        <v>.</v>
      </c>
      <c r="N2048" s="231" t="str">
        <f t="shared" si="255"/>
        <v>.</v>
      </c>
      <c r="O2048" s="231" t="str">
        <f t="shared" si="256"/>
        <v>.</v>
      </c>
      <c r="P2048" s="232" t="str">
        <f t="shared" si="258"/>
        <v>.</v>
      </c>
      <c r="Q2048" s="233" t="str">
        <f t="shared" si="259"/>
        <v>.</v>
      </c>
      <c r="R2048" s="140"/>
      <c r="S2048" s="140"/>
      <c r="T2048" s="140"/>
      <c r="U2048" s="140"/>
      <c r="V2048" s="140"/>
      <c r="W2048" s="140"/>
      <c r="X2048" s="140"/>
      <c r="Y2048" s="140"/>
      <c r="Z2048" s="140"/>
      <c r="AA2048" s="140"/>
      <c r="AB2048" s="140"/>
      <c r="AC2048" s="140"/>
      <c r="AD2048" s="140"/>
      <c r="AE2048" s="140"/>
      <c r="AF2048" s="140"/>
      <c r="AG2048" s="140"/>
      <c r="AH2048" s="140"/>
      <c r="AI2048" s="140"/>
      <c r="AJ2048" s="140"/>
      <c r="AK2048" s="140"/>
      <c r="AL2048" s="140"/>
      <c r="AM2048" s="140"/>
      <c r="AN2048" s="140"/>
      <c r="AO2048" s="140"/>
      <c r="AP2048" s="140"/>
      <c r="AQ2048" s="140"/>
      <c r="AR2048" s="140"/>
      <c r="AS2048" s="140"/>
      <c r="AT2048" s="140"/>
      <c r="AU2048" s="140"/>
      <c r="AV2048" s="140"/>
      <c r="AW2048" s="140"/>
      <c r="AX2048" s="140"/>
      <c r="AY2048" s="140"/>
      <c r="AZ2048" s="140"/>
      <c r="BA2048" s="140"/>
      <c r="BB2048" s="140"/>
      <c r="BC2048" s="140"/>
      <c r="BD2048" s="140"/>
      <c r="BE2048" s="140"/>
    </row>
    <row r="2049" spans="1:57" outlineLevel="1" x14ac:dyDescent="0.2">
      <c r="A2049" s="234">
        <f>'Faults data'!A2049</f>
        <v>2032</v>
      </c>
      <c r="B2049" s="320">
        <f>'Faults data'!B2049</f>
        <v>0</v>
      </c>
      <c r="C2049" s="223">
        <f>IFERROR(MATCH('Faults data'!F2049,Lists!$C$11:$C$14,0),0)</f>
        <v>0</v>
      </c>
      <c r="D2049" s="216">
        <f>VALUE('Faults data'!I2049)</f>
        <v>0</v>
      </c>
      <c r="E2049" s="224">
        <f t="shared" si="257"/>
        <v>0</v>
      </c>
      <c r="F2049" s="224">
        <f>'Faults data'!M2049</f>
        <v>0</v>
      </c>
      <c r="G2049" s="224" t="str">
        <f>IF('Faults data'!N2049=$G$17,$G$17,".")</f>
        <v>.</v>
      </c>
      <c r="H2049" s="224" t="str">
        <f>IF(ISNUMBER('Faults data'!L2049),'Faults data'!L2049,".")</f>
        <v>.</v>
      </c>
      <c r="I2049" s="224">
        <f>IF('Faults data'!S2049=Lists!$F$11,0,1)</f>
        <v>1</v>
      </c>
      <c r="J2049" s="240" t="str">
        <f t="shared" si="252"/>
        <v>.</v>
      </c>
      <c r="K2049" s="241"/>
      <c r="L2049" s="230" t="str">
        <f t="shared" si="253"/>
        <v>.</v>
      </c>
      <c r="M2049" s="231" t="str">
        <f t="shared" si="254"/>
        <v>.</v>
      </c>
      <c r="N2049" s="231" t="str">
        <f t="shared" si="255"/>
        <v>.</v>
      </c>
      <c r="O2049" s="231" t="str">
        <f t="shared" si="256"/>
        <v>.</v>
      </c>
      <c r="P2049" s="232" t="str">
        <f t="shared" si="258"/>
        <v>.</v>
      </c>
      <c r="Q2049" s="233" t="str">
        <f t="shared" si="259"/>
        <v>.</v>
      </c>
      <c r="R2049" s="140"/>
      <c r="S2049" s="140"/>
      <c r="T2049" s="140"/>
      <c r="U2049" s="140"/>
      <c r="V2049" s="140"/>
      <c r="W2049" s="140"/>
      <c r="X2049" s="140"/>
      <c r="Y2049" s="140"/>
      <c r="Z2049" s="140"/>
      <c r="AA2049" s="140"/>
      <c r="AB2049" s="140"/>
      <c r="AC2049" s="140"/>
      <c r="AD2049" s="140"/>
      <c r="AE2049" s="140"/>
      <c r="AF2049" s="140"/>
      <c r="AG2049" s="140"/>
      <c r="AH2049" s="140"/>
      <c r="AI2049" s="140"/>
      <c r="AJ2049" s="140"/>
      <c r="AK2049" s="140"/>
      <c r="AL2049" s="140"/>
      <c r="AM2049" s="140"/>
      <c r="AN2049" s="140"/>
      <c r="AO2049" s="140"/>
      <c r="AP2049" s="140"/>
      <c r="AQ2049" s="140"/>
      <c r="AR2049" s="140"/>
      <c r="AS2049" s="140"/>
      <c r="AT2049" s="140"/>
      <c r="AU2049" s="140"/>
      <c r="AV2049" s="140"/>
      <c r="AW2049" s="140"/>
      <c r="AX2049" s="140"/>
      <c r="AY2049" s="140"/>
      <c r="AZ2049" s="140"/>
      <c r="BA2049" s="140"/>
      <c r="BB2049" s="140"/>
      <c r="BC2049" s="140"/>
      <c r="BD2049" s="140"/>
      <c r="BE2049" s="140"/>
    </row>
    <row r="2050" spans="1:57" outlineLevel="1" x14ac:dyDescent="0.2">
      <c r="A2050" s="234">
        <f>'Faults data'!A2050</f>
        <v>2033</v>
      </c>
      <c r="B2050" s="320">
        <f>'Faults data'!B2050</f>
        <v>0</v>
      </c>
      <c r="C2050" s="223">
        <f>IFERROR(MATCH('Faults data'!F2050,Lists!$C$11:$C$14,0),0)</f>
        <v>0</v>
      </c>
      <c r="D2050" s="216">
        <f>VALUE('Faults data'!I2050)</f>
        <v>0</v>
      </c>
      <c r="E2050" s="224">
        <f t="shared" si="257"/>
        <v>0</v>
      </c>
      <c r="F2050" s="224">
        <f>'Faults data'!M2050</f>
        <v>0</v>
      </c>
      <c r="G2050" s="224" t="str">
        <f>IF('Faults data'!N2050=$G$17,$G$17,".")</f>
        <v>.</v>
      </c>
      <c r="H2050" s="224" t="str">
        <f>IF(ISNUMBER('Faults data'!L2050),'Faults data'!L2050,".")</f>
        <v>.</v>
      </c>
      <c r="I2050" s="224">
        <f>IF('Faults data'!S2050=Lists!$F$11,0,1)</f>
        <v>1</v>
      </c>
      <c r="J2050" s="240" t="str">
        <f t="shared" si="252"/>
        <v>.</v>
      </c>
      <c r="K2050" s="241"/>
      <c r="L2050" s="230" t="str">
        <f t="shared" si="253"/>
        <v>.</v>
      </c>
      <c r="M2050" s="231" t="str">
        <f t="shared" si="254"/>
        <v>.</v>
      </c>
      <c r="N2050" s="231" t="str">
        <f t="shared" si="255"/>
        <v>.</v>
      </c>
      <c r="O2050" s="231" t="str">
        <f t="shared" si="256"/>
        <v>.</v>
      </c>
      <c r="P2050" s="232" t="str">
        <f t="shared" si="258"/>
        <v>.</v>
      </c>
      <c r="Q2050" s="233" t="str">
        <f t="shared" si="259"/>
        <v>.</v>
      </c>
      <c r="R2050" s="140"/>
      <c r="S2050" s="140"/>
      <c r="T2050" s="140"/>
      <c r="U2050" s="140"/>
      <c r="V2050" s="140"/>
      <c r="W2050" s="140"/>
      <c r="X2050" s="140"/>
      <c r="Y2050" s="140"/>
      <c r="Z2050" s="140"/>
      <c r="AA2050" s="140"/>
      <c r="AB2050" s="140"/>
      <c r="AC2050" s="140"/>
      <c r="AD2050" s="140"/>
      <c r="AE2050" s="140"/>
      <c r="AF2050" s="140"/>
      <c r="AG2050" s="140"/>
      <c r="AH2050" s="140"/>
      <c r="AI2050" s="140"/>
      <c r="AJ2050" s="140"/>
      <c r="AK2050" s="140"/>
      <c r="AL2050" s="140"/>
      <c r="AM2050" s="140"/>
      <c r="AN2050" s="140"/>
      <c r="AO2050" s="140"/>
      <c r="AP2050" s="140"/>
      <c r="AQ2050" s="140"/>
      <c r="AR2050" s="140"/>
      <c r="AS2050" s="140"/>
      <c r="AT2050" s="140"/>
      <c r="AU2050" s="140"/>
      <c r="AV2050" s="140"/>
      <c r="AW2050" s="140"/>
      <c r="AX2050" s="140"/>
      <c r="AY2050" s="140"/>
      <c r="AZ2050" s="140"/>
      <c r="BA2050" s="140"/>
      <c r="BB2050" s="140"/>
      <c r="BC2050" s="140"/>
      <c r="BD2050" s="140"/>
      <c r="BE2050" s="140"/>
    </row>
    <row r="2051" spans="1:57" outlineLevel="1" x14ac:dyDescent="0.2">
      <c r="A2051" s="234">
        <f>'Faults data'!A2051</f>
        <v>2034</v>
      </c>
      <c r="B2051" s="320">
        <f>'Faults data'!B2051</f>
        <v>0</v>
      </c>
      <c r="C2051" s="223">
        <f>IFERROR(MATCH('Faults data'!F2051,Lists!$C$11:$C$14,0),0)</f>
        <v>0</v>
      </c>
      <c r="D2051" s="216">
        <f>VALUE('Faults data'!I2051)</f>
        <v>0</v>
      </c>
      <c r="E2051" s="224">
        <f t="shared" si="257"/>
        <v>0</v>
      </c>
      <c r="F2051" s="224">
        <f>'Faults data'!M2051</f>
        <v>0</v>
      </c>
      <c r="G2051" s="224" t="str">
        <f>IF('Faults data'!N2051=$G$17,$G$17,".")</f>
        <v>.</v>
      </c>
      <c r="H2051" s="224" t="str">
        <f>IF(ISNUMBER('Faults data'!L2051),'Faults data'!L2051,".")</f>
        <v>.</v>
      </c>
      <c r="I2051" s="224">
        <f>IF('Faults data'!S2051=Lists!$F$11,0,1)</f>
        <v>1</v>
      </c>
      <c r="J2051" s="240" t="str">
        <f t="shared" si="252"/>
        <v>.</v>
      </c>
      <c r="K2051" s="241"/>
      <c r="L2051" s="230" t="str">
        <f t="shared" si="253"/>
        <v>.</v>
      </c>
      <c r="M2051" s="231" t="str">
        <f t="shared" si="254"/>
        <v>.</v>
      </c>
      <c r="N2051" s="231" t="str">
        <f t="shared" si="255"/>
        <v>.</v>
      </c>
      <c r="O2051" s="231" t="str">
        <f t="shared" si="256"/>
        <v>.</v>
      </c>
      <c r="P2051" s="232" t="str">
        <f t="shared" si="258"/>
        <v>.</v>
      </c>
      <c r="Q2051" s="233" t="str">
        <f t="shared" si="259"/>
        <v>.</v>
      </c>
      <c r="R2051" s="140"/>
      <c r="S2051" s="140"/>
      <c r="T2051" s="140"/>
      <c r="U2051" s="140"/>
      <c r="V2051" s="140"/>
      <c r="W2051" s="140"/>
      <c r="X2051" s="140"/>
      <c r="Y2051" s="140"/>
      <c r="Z2051" s="140"/>
      <c r="AA2051" s="140"/>
      <c r="AB2051" s="140"/>
      <c r="AC2051" s="140"/>
      <c r="AD2051" s="140"/>
      <c r="AE2051" s="140"/>
      <c r="AF2051" s="140"/>
      <c r="AG2051" s="140"/>
      <c r="AH2051" s="140"/>
      <c r="AI2051" s="140"/>
      <c r="AJ2051" s="140"/>
      <c r="AK2051" s="140"/>
      <c r="AL2051" s="140"/>
      <c r="AM2051" s="140"/>
      <c r="AN2051" s="140"/>
      <c r="AO2051" s="140"/>
      <c r="AP2051" s="140"/>
      <c r="AQ2051" s="140"/>
      <c r="AR2051" s="140"/>
      <c r="AS2051" s="140"/>
      <c r="AT2051" s="140"/>
      <c r="AU2051" s="140"/>
      <c r="AV2051" s="140"/>
      <c r="AW2051" s="140"/>
      <c r="AX2051" s="140"/>
      <c r="AY2051" s="140"/>
      <c r="AZ2051" s="140"/>
      <c r="BA2051" s="140"/>
      <c r="BB2051" s="140"/>
      <c r="BC2051" s="140"/>
      <c r="BD2051" s="140"/>
      <c r="BE2051" s="140"/>
    </row>
    <row r="2052" spans="1:57" outlineLevel="1" x14ac:dyDescent="0.2">
      <c r="A2052" s="234">
        <f>'Faults data'!A2052</f>
        <v>2035</v>
      </c>
      <c r="B2052" s="320">
        <f>'Faults data'!B2052</f>
        <v>0</v>
      </c>
      <c r="C2052" s="223">
        <f>IFERROR(MATCH('Faults data'!F2052,Lists!$C$11:$C$14,0),0)</f>
        <v>0</v>
      </c>
      <c r="D2052" s="216">
        <f>VALUE('Faults data'!I2052)</f>
        <v>0</v>
      </c>
      <c r="E2052" s="224">
        <f t="shared" si="257"/>
        <v>0</v>
      </c>
      <c r="F2052" s="224">
        <f>'Faults data'!M2052</f>
        <v>0</v>
      </c>
      <c r="G2052" s="224" t="str">
        <f>IF('Faults data'!N2052=$G$17,$G$17,".")</f>
        <v>.</v>
      </c>
      <c r="H2052" s="224" t="str">
        <f>IF(ISNUMBER('Faults data'!L2052),'Faults data'!L2052,".")</f>
        <v>.</v>
      </c>
      <c r="I2052" s="224">
        <f>IF('Faults data'!S2052=Lists!$F$11,0,1)</f>
        <v>1</v>
      </c>
      <c r="J2052" s="240" t="str">
        <f t="shared" si="252"/>
        <v>.</v>
      </c>
      <c r="K2052" s="241"/>
      <c r="L2052" s="230" t="str">
        <f t="shared" si="253"/>
        <v>.</v>
      </c>
      <c r="M2052" s="231" t="str">
        <f t="shared" si="254"/>
        <v>.</v>
      </c>
      <c r="N2052" s="231" t="str">
        <f t="shared" si="255"/>
        <v>.</v>
      </c>
      <c r="O2052" s="231" t="str">
        <f t="shared" si="256"/>
        <v>.</v>
      </c>
      <c r="P2052" s="232" t="str">
        <f t="shared" si="258"/>
        <v>.</v>
      </c>
      <c r="Q2052" s="233" t="str">
        <f t="shared" si="259"/>
        <v>.</v>
      </c>
      <c r="R2052" s="140"/>
      <c r="S2052" s="140"/>
      <c r="T2052" s="140"/>
      <c r="U2052" s="140"/>
      <c r="V2052" s="140"/>
      <c r="W2052" s="140"/>
      <c r="X2052" s="140"/>
      <c r="Y2052" s="140"/>
      <c r="Z2052" s="140"/>
      <c r="AA2052" s="140"/>
      <c r="AB2052" s="140"/>
      <c r="AC2052" s="140"/>
      <c r="AD2052" s="140"/>
      <c r="AE2052" s="140"/>
      <c r="AF2052" s="140"/>
      <c r="AG2052" s="140"/>
      <c r="AH2052" s="140"/>
      <c r="AI2052" s="140"/>
      <c r="AJ2052" s="140"/>
      <c r="AK2052" s="140"/>
      <c r="AL2052" s="140"/>
      <c r="AM2052" s="140"/>
      <c r="AN2052" s="140"/>
      <c r="AO2052" s="140"/>
      <c r="AP2052" s="140"/>
      <c r="AQ2052" s="140"/>
      <c r="AR2052" s="140"/>
      <c r="AS2052" s="140"/>
      <c r="AT2052" s="140"/>
      <c r="AU2052" s="140"/>
      <c r="AV2052" s="140"/>
      <c r="AW2052" s="140"/>
      <c r="AX2052" s="140"/>
      <c r="AY2052" s="140"/>
      <c r="AZ2052" s="140"/>
      <c r="BA2052" s="140"/>
      <c r="BB2052" s="140"/>
      <c r="BC2052" s="140"/>
      <c r="BD2052" s="140"/>
      <c r="BE2052" s="140"/>
    </row>
    <row r="2053" spans="1:57" outlineLevel="1" x14ac:dyDescent="0.2">
      <c r="A2053" s="234">
        <f>'Faults data'!A2053</f>
        <v>2036</v>
      </c>
      <c r="B2053" s="320">
        <f>'Faults data'!B2053</f>
        <v>0</v>
      </c>
      <c r="C2053" s="223">
        <f>IFERROR(MATCH('Faults data'!F2053,Lists!$C$11:$C$14,0),0)</f>
        <v>0</v>
      </c>
      <c r="D2053" s="216">
        <f>VALUE('Faults data'!I2053)</f>
        <v>0</v>
      </c>
      <c r="E2053" s="224">
        <f t="shared" si="257"/>
        <v>0</v>
      </c>
      <c r="F2053" s="224">
        <f>'Faults data'!M2053</f>
        <v>0</v>
      </c>
      <c r="G2053" s="224" t="str">
        <f>IF('Faults data'!N2053=$G$17,$G$17,".")</f>
        <v>.</v>
      </c>
      <c r="H2053" s="224" t="str">
        <f>IF(ISNUMBER('Faults data'!L2053),'Faults data'!L2053,".")</f>
        <v>.</v>
      </c>
      <c r="I2053" s="224">
        <f>IF('Faults data'!S2053=Lists!$F$11,0,1)</f>
        <v>1</v>
      </c>
      <c r="J2053" s="240" t="str">
        <f t="shared" si="252"/>
        <v>.</v>
      </c>
      <c r="K2053" s="241"/>
      <c r="L2053" s="230" t="str">
        <f t="shared" si="253"/>
        <v>.</v>
      </c>
      <c r="M2053" s="231" t="str">
        <f t="shared" si="254"/>
        <v>.</v>
      </c>
      <c r="N2053" s="231" t="str">
        <f t="shared" si="255"/>
        <v>.</v>
      </c>
      <c r="O2053" s="231" t="str">
        <f t="shared" si="256"/>
        <v>.</v>
      </c>
      <c r="P2053" s="232" t="str">
        <f t="shared" si="258"/>
        <v>.</v>
      </c>
      <c r="Q2053" s="233" t="str">
        <f t="shared" si="259"/>
        <v>.</v>
      </c>
      <c r="R2053" s="140"/>
      <c r="S2053" s="140"/>
      <c r="T2053" s="140"/>
      <c r="U2053" s="140"/>
      <c r="V2053" s="140"/>
      <c r="W2053" s="140"/>
      <c r="X2053" s="140"/>
      <c r="Y2053" s="140"/>
      <c r="Z2053" s="140"/>
      <c r="AA2053" s="140"/>
      <c r="AB2053" s="140"/>
      <c r="AC2053" s="140"/>
      <c r="AD2053" s="140"/>
      <c r="AE2053" s="140"/>
      <c r="AF2053" s="140"/>
      <c r="AG2053" s="140"/>
      <c r="AH2053" s="140"/>
      <c r="AI2053" s="140"/>
      <c r="AJ2053" s="140"/>
      <c r="AK2053" s="140"/>
      <c r="AL2053" s="140"/>
      <c r="AM2053" s="140"/>
      <c r="AN2053" s="140"/>
      <c r="AO2053" s="140"/>
      <c r="AP2053" s="140"/>
      <c r="AQ2053" s="140"/>
      <c r="AR2053" s="140"/>
      <c r="AS2053" s="140"/>
      <c r="AT2053" s="140"/>
      <c r="AU2053" s="140"/>
      <c r="AV2053" s="140"/>
      <c r="AW2053" s="140"/>
      <c r="AX2053" s="140"/>
      <c r="AY2053" s="140"/>
      <c r="AZ2053" s="140"/>
      <c r="BA2053" s="140"/>
      <c r="BB2053" s="140"/>
      <c r="BC2053" s="140"/>
      <c r="BD2053" s="140"/>
      <c r="BE2053" s="140"/>
    </row>
    <row r="2054" spans="1:57" outlineLevel="1" x14ac:dyDescent="0.2">
      <c r="A2054" s="234">
        <f>'Faults data'!A2054</f>
        <v>2037</v>
      </c>
      <c r="B2054" s="320">
        <f>'Faults data'!B2054</f>
        <v>0</v>
      </c>
      <c r="C2054" s="223">
        <f>IFERROR(MATCH('Faults data'!F2054,Lists!$C$11:$C$14,0),0)</f>
        <v>0</v>
      </c>
      <c r="D2054" s="216">
        <f>VALUE('Faults data'!I2054)</f>
        <v>0</v>
      </c>
      <c r="E2054" s="224">
        <f t="shared" si="257"/>
        <v>0</v>
      </c>
      <c r="F2054" s="224">
        <f>'Faults data'!M2054</f>
        <v>0</v>
      </c>
      <c r="G2054" s="224" t="str">
        <f>IF('Faults data'!N2054=$G$17,$G$17,".")</f>
        <v>.</v>
      </c>
      <c r="H2054" s="224" t="str">
        <f>IF(ISNUMBER('Faults data'!L2054),'Faults data'!L2054,".")</f>
        <v>.</v>
      </c>
      <c r="I2054" s="224">
        <f>IF('Faults data'!S2054=Lists!$F$11,0,1)</f>
        <v>1</v>
      </c>
      <c r="J2054" s="240" t="str">
        <f t="shared" si="252"/>
        <v>.</v>
      </c>
      <c r="K2054" s="241"/>
      <c r="L2054" s="230" t="str">
        <f t="shared" si="253"/>
        <v>.</v>
      </c>
      <c r="M2054" s="231" t="str">
        <f t="shared" si="254"/>
        <v>.</v>
      </c>
      <c r="N2054" s="231" t="str">
        <f t="shared" si="255"/>
        <v>.</v>
      </c>
      <c r="O2054" s="231" t="str">
        <f t="shared" si="256"/>
        <v>.</v>
      </c>
      <c r="P2054" s="232" t="str">
        <f t="shared" si="258"/>
        <v>.</v>
      </c>
      <c r="Q2054" s="233" t="str">
        <f t="shared" si="259"/>
        <v>.</v>
      </c>
      <c r="R2054" s="140"/>
      <c r="S2054" s="140"/>
      <c r="T2054" s="140"/>
      <c r="U2054" s="140"/>
      <c r="V2054" s="140"/>
      <c r="W2054" s="140"/>
      <c r="X2054" s="140"/>
      <c r="Y2054" s="140"/>
      <c r="Z2054" s="140"/>
      <c r="AA2054" s="140"/>
      <c r="AB2054" s="140"/>
      <c r="AC2054" s="140"/>
      <c r="AD2054" s="140"/>
      <c r="AE2054" s="140"/>
      <c r="AF2054" s="140"/>
      <c r="AG2054" s="140"/>
      <c r="AH2054" s="140"/>
      <c r="AI2054" s="140"/>
      <c r="AJ2054" s="140"/>
      <c r="AK2054" s="140"/>
      <c r="AL2054" s="140"/>
      <c r="AM2054" s="140"/>
      <c r="AN2054" s="140"/>
      <c r="AO2054" s="140"/>
      <c r="AP2054" s="140"/>
      <c r="AQ2054" s="140"/>
      <c r="AR2054" s="140"/>
      <c r="AS2054" s="140"/>
      <c r="AT2054" s="140"/>
      <c r="AU2054" s="140"/>
      <c r="AV2054" s="140"/>
      <c r="AW2054" s="140"/>
      <c r="AX2054" s="140"/>
      <c r="AY2054" s="140"/>
      <c r="AZ2054" s="140"/>
      <c r="BA2054" s="140"/>
      <c r="BB2054" s="140"/>
      <c r="BC2054" s="140"/>
      <c r="BD2054" s="140"/>
      <c r="BE2054" s="140"/>
    </row>
    <row r="2055" spans="1:57" outlineLevel="1" x14ac:dyDescent="0.2">
      <c r="A2055" s="234">
        <f>'Faults data'!A2055</f>
        <v>2038</v>
      </c>
      <c r="B2055" s="320">
        <f>'Faults data'!B2055</f>
        <v>0</v>
      </c>
      <c r="C2055" s="223">
        <f>IFERROR(MATCH('Faults data'!F2055,Lists!$C$11:$C$14,0),0)</f>
        <v>0</v>
      </c>
      <c r="D2055" s="216">
        <f>VALUE('Faults data'!I2055)</f>
        <v>0</v>
      </c>
      <c r="E2055" s="224">
        <f t="shared" si="257"/>
        <v>0</v>
      </c>
      <c r="F2055" s="224">
        <f>'Faults data'!M2055</f>
        <v>0</v>
      </c>
      <c r="G2055" s="224" t="str">
        <f>IF('Faults data'!N2055=$G$17,$G$17,".")</f>
        <v>.</v>
      </c>
      <c r="H2055" s="224" t="str">
        <f>IF(ISNUMBER('Faults data'!L2055),'Faults data'!L2055,".")</f>
        <v>.</v>
      </c>
      <c r="I2055" s="224">
        <f>IF('Faults data'!S2055=Lists!$F$11,0,1)</f>
        <v>1</v>
      </c>
      <c r="J2055" s="240" t="str">
        <f t="shared" si="252"/>
        <v>.</v>
      </c>
      <c r="K2055" s="241"/>
      <c r="L2055" s="230" t="str">
        <f t="shared" si="253"/>
        <v>.</v>
      </c>
      <c r="M2055" s="231" t="str">
        <f t="shared" si="254"/>
        <v>.</v>
      </c>
      <c r="N2055" s="231" t="str">
        <f t="shared" si="255"/>
        <v>.</v>
      </c>
      <c r="O2055" s="231" t="str">
        <f t="shared" si="256"/>
        <v>.</v>
      </c>
      <c r="P2055" s="232" t="str">
        <f t="shared" si="258"/>
        <v>.</v>
      </c>
      <c r="Q2055" s="233" t="str">
        <f t="shared" si="259"/>
        <v>.</v>
      </c>
      <c r="R2055" s="140"/>
      <c r="S2055" s="140"/>
      <c r="T2055" s="140"/>
      <c r="U2055" s="140"/>
      <c r="V2055" s="140"/>
      <c r="W2055" s="140"/>
      <c r="X2055" s="140"/>
      <c r="Y2055" s="140"/>
      <c r="Z2055" s="140"/>
      <c r="AA2055" s="140"/>
      <c r="AB2055" s="140"/>
      <c r="AC2055" s="140"/>
      <c r="AD2055" s="140"/>
      <c r="AE2055" s="140"/>
      <c r="AF2055" s="140"/>
      <c r="AG2055" s="140"/>
      <c r="AH2055" s="140"/>
      <c r="AI2055" s="140"/>
      <c r="AJ2055" s="140"/>
      <c r="AK2055" s="140"/>
      <c r="AL2055" s="140"/>
      <c r="AM2055" s="140"/>
      <c r="AN2055" s="140"/>
      <c r="AO2055" s="140"/>
      <c r="AP2055" s="140"/>
      <c r="AQ2055" s="140"/>
      <c r="AR2055" s="140"/>
      <c r="AS2055" s="140"/>
      <c r="AT2055" s="140"/>
      <c r="AU2055" s="140"/>
      <c r="AV2055" s="140"/>
      <c r="AW2055" s="140"/>
      <c r="AX2055" s="140"/>
      <c r="AY2055" s="140"/>
      <c r="AZ2055" s="140"/>
      <c r="BA2055" s="140"/>
      <c r="BB2055" s="140"/>
      <c r="BC2055" s="140"/>
      <c r="BD2055" s="140"/>
      <c r="BE2055" s="140"/>
    </row>
    <row r="2056" spans="1:57" outlineLevel="1" x14ac:dyDescent="0.2">
      <c r="A2056" s="234">
        <f>'Faults data'!A2056</f>
        <v>2039</v>
      </c>
      <c r="B2056" s="320">
        <f>'Faults data'!B2056</f>
        <v>0</v>
      </c>
      <c r="C2056" s="223">
        <f>IFERROR(MATCH('Faults data'!F2056,Lists!$C$11:$C$14,0),0)</f>
        <v>0</v>
      </c>
      <c r="D2056" s="216">
        <f>VALUE('Faults data'!I2056)</f>
        <v>0</v>
      </c>
      <c r="E2056" s="224">
        <f t="shared" si="257"/>
        <v>0</v>
      </c>
      <c r="F2056" s="224">
        <f>'Faults data'!M2056</f>
        <v>0</v>
      </c>
      <c r="G2056" s="224" t="str">
        <f>IF('Faults data'!N2056=$G$17,$G$17,".")</f>
        <v>.</v>
      </c>
      <c r="H2056" s="224" t="str">
        <f>IF(ISNUMBER('Faults data'!L2056),'Faults data'!L2056,".")</f>
        <v>.</v>
      </c>
      <c r="I2056" s="224">
        <f>IF('Faults data'!S2056=Lists!$F$11,0,1)</f>
        <v>1</v>
      </c>
      <c r="J2056" s="240" t="str">
        <f t="shared" si="252"/>
        <v>.</v>
      </c>
      <c r="K2056" s="241"/>
      <c r="L2056" s="230" t="str">
        <f t="shared" si="253"/>
        <v>.</v>
      </c>
      <c r="M2056" s="231" t="str">
        <f t="shared" si="254"/>
        <v>.</v>
      </c>
      <c r="N2056" s="231" t="str">
        <f t="shared" si="255"/>
        <v>.</v>
      </c>
      <c r="O2056" s="231" t="str">
        <f t="shared" si="256"/>
        <v>.</v>
      </c>
      <c r="P2056" s="232" t="str">
        <f t="shared" si="258"/>
        <v>.</v>
      </c>
      <c r="Q2056" s="233" t="str">
        <f t="shared" si="259"/>
        <v>.</v>
      </c>
      <c r="R2056" s="140"/>
      <c r="S2056" s="140"/>
      <c r="T2056" s="140"/>
      <c r="U2056" s="140"/>
      <c r="V2056" s="140"/>
      <c r="W2056" s="140"/>
      <c r="X2056" s="140"/>
      <c r="Y2056" s="140"/>
      <c r="Z2056" s="140"/>
      <c r="AA2056" s="140"/>
      <c r="AB2056" s="140"/>
      <c r="AC2056" s="140"/>
      <c r="AD2056" s="140"/>
      <c r="AE2056" s="140"/>
      <c r="AF2056" s="140"/>
      <c r="AG2056" s="140"/>
      <c r="AH2056" s="140"/>
      <c r="AI2056" s="140"/>
      <c r="AJ2056" s="140"/>
      <c r="AK2056" s="140"/>
      <c r="AL2056" s="140"/>
      <c r="AM2056" s="140"/>
      <c r="AN2056" s="140"/>
      <c r="AO2056" s="140"/>
      <c r="AP2056" s="140"/>
      <c r="AQ2056" s="140"/>
      <c r="AR2056" s="140"/>
      <c r="AS2056" s="140"/>
      <c r="AT2056" s="140"/>
      <c r="AU2056" s="140"/>
      <c r="AV2056" s="140"/>
      <c r="AW2056" s="140"/>
      <c r="AX2056" s="140"/>
      <c r="AY2056" s="140"/>
      <c r="AZ2056" s="140"/>
      <c r="BA2056" s="140"/>
      <c r="BB2056" s="140"/>
      <c r="BC2056" s="140"/>
      <c r="BD2056" s="140"/>
      <c r="BE2056" s="140"/>
    </row>
    <row r="2057" spans="1:57" outlineLevel="1" x14ac:dyDescent="0.2">
      <c r="A2057" s="234">
        <f>'Faults data'!A2057</f>
        <v>2040</v>
      </c>
      <c r="B2057" s="320">
        <f>'Faults data'!B2057</f>
        <v>0</v>
      </c>
      <c r="C2057" s="223">
        <f>IFERROR(MATCH('Faults data'!F2057,Lists!$C$11:$C$14,0),0)</f>
        <v>0</v>
      </c>
      <c r="D2057" s="216">
        <f>VALUE('Faults data'!I2057)</f>
        <v>0</v>
      </c>
      <c r="E2057" s="224">
        <f t="shared" si="257"/>
        <v>0</v>
      </c>
      <c r="F2057" s="224">
        <f>'Faults data'!M2057</f>
        <v>0</v>
      </c>
      <c r="G2057" s="224" t="str">
        <f>IF('Faults data'!N2057=$G$17,$G$17,".")</f>
        <v>.</v>
      </c>
      <c r="H2057" s="224" t="str">
        <f>IF(ISNUMBER('Faults data'!L2057),'Faults data'!L2057,".")</f>
        <v>.</v>
      </c>
      <c r="I2057" s="224">
        <f>IF('Faults data'!S2057=Lists!$F$11,0,1)</f>
        <v>1</v>
      </c>
      <c r="J2057" s="240" t="str">
        <f t="shared" si="252"/>
        <v>.</v>
      </c>
      <c r="K2057" s="241"/>
      <c r="L2057" s="230" t="str">
        <f t="shared" si="253"/>
        <v>.</v>
      </c>
      <c r="M2057" s="231" t="str">
        <f t="shared" si="254"/>
        <v>.</v>
      </c>
      <c r="N2057" s="231" t="str">
        <f t="shared" si="255"/>
        <v>.</v>
      </c>
      <c r="O2057" s="231" t="str">
        <f t="shared" si="256"/>
        <v>.</v>
      </c>
      <c r="P2057" s="232" t="str">
        <f t="shared" si="258"/>
        <v>.</v>
      </c>
      <c r="Q2057" s="233" t="str">
        <f t="shared" si="259"/>
        <v>.</v>
      </c>
      <c r="R2057" s="140"/>
      <c r="S2057" s="140"/>
      <c r="T2057" s="140"/>
      <c r="U2057" s="140"/>
      <c r="V2057" s="140"/>
      <c r="W2057" s="140"/>
      <c r="X2057" s="140"/>
      <c r="Y2057" s="140"/>
      <c r="Z2057" s="140"/>
      <c r="AA2057" s="140"/>
      <c r="AB2057" s="140"/>
      <c r="AC2057" s="140"/>
      <c r="AD2057" s="140"/>
      <c r="AE2057" s="140"/>
      <c r="AF2057" s="140"/>
      <c r="AG2057" s="140"/>
      <c r="AH2057" s="140"/>
      <c r="AI2057" s="140"/>
      <c r="AJ2057" s="140"/>
      <c r="AK2057" s="140"/>
      <c r="AL2057" s="140"/>
      <c r="AM2057" s="140"/>
      <c r="AN2057" s="140"/>
      <c r="AO2057" s="140"/>
      <c r="AP2057" s="140"/>
      <c r="AQ2057" s="140"/>
      <c r="AR2057" s="140"/>
      <c r="AS2057" s="140"/>
      <c r="AT2057" s="140"/>
      <c r="AU2057" s="140"/>
      <c r="AV2057" s="140"/>
      <c r="AW2057" s="140"/>
      <c r="AX2057" s="140"/>
      <c r="AY2057" s="140"/>
      <c r="AZ2057" s="140"/>
      <c r="BA2057" s="140"/>
      <c r="BB2057" s="140"/>
      <c r="BC2057" s="140"/>
      <c r="BD2057" s="140"/>
      <c r="BE2057" s="140"/>
    </row>
    <row r="2058" spans="1:57" outlineLevel="1" x14ac:dyDescent="0.2">
      <c r="A2058" s="234">
        <f>'Faults data'!A2058</f>
        <v>2041</v>
      </c>
      <c r="B2058" s="320">
        <f>'Faults data'!B2058</f>
        <v>0</v>
      </c>
      <c r="C2058" s="223">
        <f>IFERROR(MATCH('Faults data'!F2058,Lists!$C$11:$C$14,0),0)</f>
        <v>0</v>
      </c>
      <c r="D2058" s="216">
        <f>VALUE('Faults data'!I2058)</f>
        <v>0</v>
      </c>
      <c r="E2058" s="224">
        <f t="shared" si="257"/>
        <v>0</v>
      </c>
      <c r="F2058" s="224">
        <f>'Faults data'!M2058</f>
        <v>0</v>
      </c>
      <c r="G2058" s="224" t="str">
        <f>IF('Faults data'!N2058=$G$17,$G$17,".")</f>
        <v>.</v>
      </c>
      <c r="H2058" s="224" t="str">
        <f>IF(ISNUMBER('Faults data'!L2058),'Faults data'!L2058,".")</f>
        <v>.</v>
      </c>
      <c r="I2058" s="224">
        <f>IF('Faults data'!S2058=Lists!$F$11,0,1)</f>
        <v>1</v>
      </c>
      <c r="J2058" s="240" t="str">
        <f t="shared" si="252"/>
        <v>.</v>
      </c>
      <c r="K2058" s="241"/>
      <c r="L2058" s="230" t="str">
        <f t="shared" si="253"/>
        <v>.</v>
      </c>
      <c r="M2058" s="231" t="str">
        <f t="shared" si="254"/>
        <v>.</v>
      </c>
      <c r="N2058" s="231" t="str">
        <f t="shared" si="255"/>
        <v>.</v>
      </c>
      <c r="O2058" s="231" t="str">
        <f t="shared" si="256"/>
        <v>.</v>
      </c>
      <c r="P2058" s="232" t="str">
        <f t="shared" si="258"/>
        <v>.</v>
      </c>
      <c r="Q2058" s="233" t="str">
        <f t="shared" si="259"/>
        <v>.</v>
      </c>
      <c r="R2058" s="140"/>
      <c r="S2058" s="140"/>
      <c r="T2058" s="140"/>
      <c r="U2058" s="140"/>
      <c r="V2058" s="140"/>
      <c r="W2058" s="140"/>
      <c r="X2058" s="140"/>
      <c r="Y2058" s="140"/>
      <c r="Z2058" s="140"/>
      <c r="AA2058" s="140"/>
      <c r="AB2058" s="140"/>
      <c r="AC2058" s="140"/>
      <c r="AD2058" s="140"/>
      <c r="AE2058" s="140"/>
      <c r="AF2058" s="140"/>
      <c r="AG2058" s="140"/>
      <c r="AH2058" s="140"/>
      <c r="AI2058" s="140"/>
      <c r="AJ2058" s="140"/>
      <c r="AK2058" s="140"/>
      <c r="AL2058" s="140"/>
      <c r="AM2058" s="140"/>
      <c r="AN2058" s="140"/>
      <c r="AO2058" s="140"/>
      <c r="AP2058" s="140"/>
      <c r="AQ2058" s="140"/>
      <c r="AR2058" s="140"/>
      <c r="AS2058" s="140"/>
      <c r="AT2058" s="140"/>
      <c r="AU2058" s="140"/>
      <c r="AV2058" s="140"/>
      <c r="AW2058" s="140"/>
      <c r="AX2058" s="140"/>
      <c r="AY2058" s="140"/>
      <c r="AZ2058" s="140"/>
      <c r="BA2058" s="140"/>
      <c r="BB2058" s="140"/>
      <c r="BC2058" s="140"/>
      <c r="BD2058" s="140"/>
      <c r="BE2058" s="140"/>
    </row>
    <row r="2059" spans="1:57" outlineLevel="1" x14ac:dyDescent="0.2">
      <c r="A2059" s="234">
        <f>'Faults data'!A2059</f>
        <v>2042</v>
      </c>
      <c r="B2059" s="320">
        <f>'Faults data'!B2059</f>
        <v>0</v>
      </c>
      <c r="C2059" s="223">
        <f>IFERROR(MATCH('Faults data'!F2059,Lists!$C$11:$C$14,0),0)</f>
        <v>0</v>
      </c>
      <c r="D2059" s="216">
        <f>VALUE('Faults data'!I2059)</f>
        <v>0</v>
      </c>
      <c r="E2059" s="224">
        <f t="shared" si="257"/>
        <v>0</v>
      </c>
      <c r="F2059" s="224">
        <f>'Faults data'!M2059</f>
        <v>0</v>
      </c>
      <c r="G2059" s="224" t="str">
        <f>IF('Faults data'!N2059=$G$17,$G$17,".")</f>
        <v>.</v>
      </c>
      <c r="H2059" s="224" t="str">
        <f>IF(ISNUMBER('Faults data'!L2059),'Faults data'!L2059,".")</f>
        <v>.</v>
      </c>
      <c r="I2059" s="224">
        <f>IF('Faults data'!S2059=Lists!$F$11,0,1)</f>
        <v>1</v>
      </c>
      <c r="J2059" s="240" t="str">
        <f t="shared" si="252"/>
        <v>.</v>
      </c>
      <c r="K2059" s="241"/>
      <c r="L2059" s="230" t="str">
        <f t="shared" si="253"/>
        <v>.</v>
      </c>
      <c r="M2059" s="231" t="str">
        <f t="shared" si="254"/>
        <v>.</v>
      </c>
      <c r="N2059" s="231" t="str">
        <f t="shared" si="255"/>
        <v>.</v>
      </c>
      <c r="O2059" s="231" t="str">
        <f t="shared" si="256"/>
        <v>.</v>
      </c>
      <c r="P2059" s="232" t="str">
        <f t="shared" si="258"/>
        <v>.</v>
      </c>
      <c r="Q2059" s="233" t="str">
        <f t="shared" si="259"/>
        <v>.</v>
      </c>
      <c r="R2059" s="140"/>
      <c r="S2059" s="140"/>
      <c r="T2059" s="140"/>
      <c r="U2059" s="140"/>
      <c r="V2059" s="140"/>
      <c r="W2059" s="140"/>
      <c r="X2059" s="140"/>
      <c r="Y2059" s="140"/>
      <c r="Z2059" s="140"/>
      <c r="AA2059" s="140"/>
      <c r="AB2059" s="140"/>
      <c r="AC2059" s="140"/>
      <c r="AD2059" s="140"/>
      <c r="AE2059" s="140"/>
      <c r="AF2059" s="140"/>
      <c r="AG2059" s="140"/>
      <c r="AH2059" s="140"/>
      <c r="AI2059" s="140"/>
      <c r="AJ2059" s="140"/>
      <c r="AK2059" s="140"/>
      <c r="AL2059" s="140"/>
      <c r="AM2059" s="140"/>
      <c r="AN2059" s="140"/>
      <c r="AO2059" s="140"/>
      <c r="AP2059" s="140"/>
      <c r="AQ2059" s="140"/>
      <c r="AR2059" s="140"/>
      <c r="AS2059" s="140"/>
      <c r="AT2059" s="140"/>
      <c r="AU2059" s="140"/>
      <c r="AV2059" s="140"/>
      <c r="AW2059" s="140"/>
      <c r="AX2059" s="140"/>
      <c r="AY2059" s="140"/>
      <c r="AZ2059" s="140"/>
      <c r="BA2059" s="140"/>
      <c r="BB2059" s="140"/>
      <c r="BC2059" s="140"/>
      <c r="BD2059" s="140"/>
      <c r="BE2059" s="140"/>
    </row>
    <row r="2060" spans="1:57" outlineLevel="1" x14ac:dyDescent="0.2">
      <c r="A2060" s="234">
        <f>'Faults data'!A2060</f>
        <v>2043</v>
      </c>
      <c r="B2060" s="320">
        <f>'Faults data'!B2060</f>
        <v>0</v>
      </c>
      <c r="C2060" s="223">
        <f>IFERROR(MATCH('Faults data'!F2060,Lists!$C$11:$C$14,0),0)</f>
        <v>0</v>
      </c>
      <c r="D2060" s="216">
        <f>VALUE('Faults data'!I2060)</f>
        <v>0</v>
      </c>
      <c r="E2060" s="224">
        <f t="shared" si="257"/>
        <v>0</v>
      </c>
      <c r="F2060" s="224">
        <f>'Faults data'!M2060</f>
        <v>0</v>
      </c>
      <c r="G2060" s="224" t="str">
        <f>IF('Faults data'!N2060=$G$17,$G$17,".")</f>
        <v>.</v>
      </c>
      <c r="H2060" s="224" t="str">
        <f>IF(ISNUMBER('Faults data'!L2060),'Faults data'!L2060,".")</f>
        <v>.</v>
      </c>
      <c r="I2060" s="224">
        <f>IF('Faults data'!S2060=Lists!$F$11,0,1)</f>
        <v>1</v>
      </c>
      <c r="J2060" s="240" t="str">
        <f t="shared" ref="J2060:J2123" si="260">IF(OR(C2060&gt;0,E2060=0,H2060="."),".",H2060)</f>
        <v>.</v>
      </c>
      <c r="K2060" s="241"/>
      <c r="L2060" s="230" t="str">
        <f t="shared" ref="L2060:L2123" si="261">IF(L$16=$F2060,$J2060,".")</f>
        <v>.</v>
      </c>
      <c r="M2060" s="231" t="str">
        <f t="shared" ref="M2060:M2123" si="262">IF(AND(L2060&gt;0,$G2060=M$17),L2060,".")</f>
        <v>.</v>
      </c>
      <c r="N2060" s="231" t="str">
        <f t="shared" ref="N2060:N2123" si="263">IF(N$16=$F2060,$J2060,".")</f>
        <v>.</v>
      </c>
      <c r="O2060" s="231" t="str">
        <f t="shared" si="256"/>
        <v>.</v>
      </c>
      <c r="P2060" s="232" t="str">
        <f t="shared" si="258"/>
        <v>.</v>
      </c>
      <c r="Q2060" s="233" t="str">
        <f t="shared" si="259"/>
        <v>.</v>
      </c>
      <c r="R2060" s="140"/>
      <c r="S2060" s="140"/>
      <c r="T2060" s="140"/>
      <c r="U2060" s="140"/>
      <c r="V2060" s="140"/>
      <c r="W2060" s="140"/>
      <c r="X2060" s="140"/>
      <c r="Y2060" s="140"/>
      <c r="Z2060" s="140"/>
      <c r="AA2060" s="140"/>
      <c r="AB2060" s="140"/>
      <c r="AC2060" s="140"/>
      <c r="AD2060" s="140"/>
      <c r="AE2060" s="140"/>
      <c r="AF2060" s="140"/>
      <c r="AG2060" s="140"/>
      <c r="AH2060" s="140"/>
      <c r="AI2060" s="140"/>
      <c r="AJ2060" s="140"/>
      <c r="AK2060" s="140"/>
      <c r="AL2060" s="140"/>
      <c r="AM2060" s="140"/>
      <c r="AN2060" s="140"/>
      <c r="AO2060" s="140"/>
      <c r="AP2060" s="140"/>
      <c r="AQ2060" s="140"/>
      <c r="AR2060" s="140"/>
      <c r="AS2060" s="140"/>
      <c r="AT2060" s="140"/>
      <c r="AU2060" s="140"/>
      <c r="AV2060" s="140"/>
      <c r="AW2060" s="140"/>
      <c r="AX2060" s="140"/>
      <c r="AY2060" s="140"/>
      <c r="AZ2060" s="140"/>
      <c r="BA2060" s="140"/>
      <c r="BB2060" s="140"/>
      <c r="BC2060" s="140"/>
      <c r="BD2060" s="140"/>
      <c r="BE2060" s="140"/>
    </row>
    <row r="2061" spans="1:57" outlineLevel="1" x14ac:dyDescent="0.2">
      <c r="A2061" s="234">
        <f>'Faults data'!A2061</f>
        <v>2044</v>
      </c>
      <c r="B2061" s="320">
        <f>'Faults data'!B2061</f>
        <v>0</v>
      </c>
      <c r="C2061" s="223">
        <f>IFERROR(MATCH('Faults data'!F2061,Lists!$C$11:$C$14,0),0)</f>
        <v>0</v>
      </c>
      <c r="D2061" s="216">
        <f>VALUE('Faults data'!I2061)</f>
        <v>0</v>
      </c>
      <c r="E2061" s="224">
        <f t="shared" si="257"/>
        <v>0</v>
      </c>
      <c r="F2061" s="224">
        <f>'Faults data'!M2061</f>
        <v>0</v>
      </c>
      <c r="G2061" s="224" t="str">
        <f>IF('Faults data'!N2061=$G$17,$G$17,".")</f>
        <v>.</v>
      </c>
      <c r="H2061" s="224" t="str">
        <f>IF(ISNUMBER('Faults data'!L2061),'Faults data'!L2061,".")</f>
        <v>.</v>
      </c>
      <c r="I2061" s="224">
        <f>IF('Faults data'!S2061=Lists!$F$11,0,1)</f>
        <v>1</v>
      </c>
      <c r="J2061" s="240" t="str">
        <f t="shared" si="260"/>
        <v>.</v>
      </c>
      <c r="K2061" s="241"/>
      <c r="L2061" s="230" t="str">
        <f t="shared" si="261"/>
        <v>.</v>
      </c>
      <c r="M2061" s="231" t="str">
        <f t="shared" si="262"/>
        <v>.</v>
      </c>
      <c r="N2061" s="231" t="str">
        <f t="shared" si="263"/>
        <v>.</v>
      </c>
      <c r="O2061" s="231" t="str">
        <f t="shared" ref="O2061:O2124" si="264">IF(AND(N2061&gt;=0,$G2061=O$17),N2061,".")</f>
        <v>.</v>
      </c>
      <c r="P2061" s="232" t="str">
        <f t="shared" si="258"/>
        <v>.</v>
      </c>
      <c r="Q2061" s="233" t="str">
        <f t="shared" si="259"/>
        <v>.</v>
      </c>
      <c r="R2061" s="140"/>
      <c r="S2061" s="140"/>
      <c r="T2061" s="140"/>
      <c r="U2061" s="140"/>
      <c r="V2061" s="140"/>
      <c r="W2061" s="140"/>
      <c r="X2061" s="140"/>
      <c r="Y2061" s="140"/>
      <c r="Z2061" s="140"/>
      <c r="AA2061" s="140"/>
      <c r="AB2061" s="140"/>
      <c r="AC2061" s="140"/>
      <c r="AD2061" s="140"/>
      <c r="AE2061" s="140"/>
      <c r="AF2061" s="140"/>
      <c r="AG2061" s="140"/>
      <c r="AH2061" s="140"/>
      <c r="AI2061" s="140"/>
      <c r="AJ2061" s="140"/>
      <c r="AK2061" s="140"/>
      <c r="AL2061" s="140"/>
      <c r="AM2061" s="140"/>
      <c r="AN2061" s="140"/>
      <c r="AO2061" s="140"/>
      <c r="AP2061" s="140"/>
      <c r="AQ2061" s="140"/>
      <c r="AR2061" s="140"/>
      <c r="AS2061" s="140"/>
      <c r="AT2061" s="140"/>
      <c r="AU2061" s="140"/>
      <c r="AV2061" s="140"/>
      <c r="AW2061" s="140"/>
      <c r="AX2061" s="140"/>
      <c r="AY2061" s="140"/>
      <c r="AZ2061" s="140"/>
      <c r="BA2061" s="140"/>
      <c r="BB2061" s="140"/>
      <c r="BC2061" s="140"/>
      <c r="BD2061" s="140"/>
      <c r="BE2061" s="140"/>
    </row>
    <row r="2062" spans="1:57" outlineLevel="1" x14ac:dyDescent="0.2">
      <c r="A2062" s="234">
        <f>'Faults data'!A2062</f>
        <v>2045</v>
      </c>
      <c r="B2062" s="320">
        <f>'Faults data'!B2062</f>
        <v>0</v>
      </c>
      <c r="C2062" s="223">
        <f>IFERROR(MATCH('Faults data'!F2062,Lists!$C$11:$C$14,0),0)</f>
        <v>0</v>
      </c>
      <c r="D2062" s="216">
        <f>VALUE('Faults data'!I2062)</f>
        <v>0</v>
      </c>
      <c r="E2062" s="224">
        <f t="shared" ref="E2062:E2125" si="265">IFERROR(IF(OR(D2062&lt;$C$9,D2062&gt;$C$10),0,1),0)</f>
        <v>0</v>
      </c>
      <c r="F2062" s="224">
        <f>'Faults data'!M2062</f>
        <v>0</v>
      </c>
      <c r="G2062" s="224" t="str">
        <f>IF('Faults data'!N2062=$G$17,$G$17,".")</f>
        <v>.</v>
      </c>
      <c r="H2062" s="224" t="str">
        <f>IF(ISNUMBER('Faults data'!L2062),'Faults data'!L2062,".")</f>
        <v>.</v>
      </c>
      <c r="I2062" s="224">
        <f>IF('Faults data'!S2062=Lists!$F$11,0,1)</f>
        <v>1</v>
      </c>
      <c r="J2062" s="240" t="str">
        <f t="shared" si="260"/>
        <v>.</v>
      </c>
      <c r="K2062" s="241"/>
      <c r="L2062" s="230" t="str">
        <f t="shared" si="261"/>
        <v>.</v>
      </c>
      <c r="M2062" s="231" t="str">
        <f t="shared" si="262"/>
        <v>.</v>
      </c>
      <c r="N2062" s="231" t="str">
        <f t="shared" si="263"/>
        <v>.</v>
      </c>
      <c r="O2062" s="231" t="str">
        <f t="shared" si="264"/>
        <v>.</v>
      </c>
      <c r="P2062" s="232" t="str">
        <f t="shared" si="258"/>
        <v>.</v>
      </c>
      <c r="Q2062" s="233" t="str">
        <f t="shared" si="259"/>
        <v>.</v>
      </c>
      <c r="R2062" s="140"/>
      <c r="S2062" s="140"/>
      <c r="T2062" s="140"/>
      <c r="U2062" s="140"/>
      <c r="V2062" s="140"/>
      <c r="W2062" s="140"/>
      <c r="X2062" s="140"/>
      <c r="Y2062" s="140"/>
      <c r="Z2062" s="140"/>
      <c r="AA2062" s="140"/>
      <c r="AB2062" s="140"/>
      <c r="AC2062" s="140"/>
      <c r="AD2062" s="140"/>
      <c r="AE2062" s="140"/>
      <c r="AF2062" s="140"/>
      <c r="AG2062" s="140"/>
      <c r="AH2062" s="140"/>
      <c r="AI2062" s="140"/>
      <c r="AJ2062" s="140"/>
      <c r="AK2062" s="140"/>
      <c r="AL2062" s="140"/>
      <c r="AM2062" s="140"/>
      <c r="AN2062" s="140"/>
      <c r="AO2062" s="140"/>
      <c r="AP2062" s="140"/>
      <c r="AQ2062" s="140"/>
      <c r="AR2062" s="140"/>
      <c r="AS2062" s="140"/>
      <c r="AT2062" s="140"/>
      <c r="AU2062" s="140"/>
      <c r="AV2062" s="140"/>
      <c r="AW2062" s="140"/>
      <c r="AX2062" s="140"/>
      <c r="AY2062" s="140"/>
      <c r="AZ2062" s="140"/>
      <c r="BA2062" s="140"/>
      <c r="BB2062" s="140"/>
      <c r="BC2062" s="140"/>
      <c r="BD2062" s="140"/>
      <c r="BE2062" s="140"/>
    </row>
    <row r="2063" spans="1:57" outlineLevel="1" x14ac:dyDescent="0.2">
      <c r="A2063" s="234">
        <f>'Faults data'!A2063</f>
        <v>2046</v>
      </c>
      <c r="B2063" s="320">
        <f>'Faults data'!B2063</f>
        <v>0</v>
      </c>
      <c r="C2063" s="223">
        <f>IFERROR(MATCH('Faults data'!F2063,Lists!$C$11:$C$14,0),0)</f>
        <v>0</v>
      </c>
      <c r="D2063" s="216">
        <f>VALUE('Faults data'!I2063)</f>
        <v>0</v>
      </c>
      <c r="E2063" s="224">
        <f t="shared" si="265"/>
        <v>0</v>
      </c>
      <c r="F2063" s="224">
        <f>'Faults data'!M2063</f>
        <v>0</v>
      </c>
      <c r="G2063" s="224" t="str">
        <f>IF('Faults data'!N2063=$G$17,$G$17,".")</f>
        <v>.</v>
      </c>
      <c r="H2063" s="224" t="str">
        <f>IF(ISNUMBER('Faults data'!L2063),'Faults data'!L2063,".")</f>
        <v>.</v>
      </c>
      <c r="I2063" s="224">
        <f>IF('Faults data'!S2063=Lists!$F$11,0,1)</f>
        <v>1</v>
      </c>
      <c r="J2063" s="240" t="str">
        <f t="shared" si="260"/>
        <v>.</v>
      </c>
      <c r="K2063" s="241"/>
      <c r="L2063" s="230" t="str">
        <f t="shared" si="261"/>
        <v>.</v>
      </c>
      <c r="M2063" s="231" t="str">
        <f t="shared" si="262"/>
        <v>.</v>
      </c>
      <c r="N2063" s="231" t="str">
        <f t="shared" si="263"/>
        <v>.</v>
      </c>
      <c r="O2063" s="231" t="str">
        <f t="shared" si="264"/>
        <v>.</v>
      </c>
      <c r="P2063" s="232" t="str">
        <f t="shared" si="258"/>
        <v>.</v>
      </c>
      <c r="Q2063" s="233" t="str">
        <f t="shared" si="259"/>
        <v>.</v>
      </c>
      <c r="R2063" s="140"/>
      <c r="S2063" s="140"/>
      <c r="T2063" s="140"/>
      <c r="U2063" s="140"/>
      <c r="V2063" s="140"/>
      <c r="W2063" s="140"/>
      <c r="X2063" s="140"/>
      <c r="Y2063" s="140"/>
      <c r="Z2063" s="140"/>
      <c r="AA2063" s="140"/>
      <c r="AB2063" s="140"/>
      <c r="AC2063" s="140"/>
      <c r="AD2063" s="140"/>
      <c r="AE2063" s="140"/>
      <c r="AF2063" s="140"/>
      <c r="AG2063" s="140"/>
      <c r="AH2063" s="140"/>
      <c r="AI2063" s="140"/>
      <c r="AJ2063" s="140"/>
      <c r="AK2063" s="140"/>
      <c r="AL2063" s="140"/>
      <c r="AM2063" s="140"/>
      <c r="AN2063" s="140"/>
      <c r="AO2063" s="140"/>
      <c r="AP2063" s="140"/>
      <c r="AQ2063" s="140"/>
      <c r="AR2063" s="140"/>
      <c r="AS2063" s="140"/>
      <c r="AT2063" s="140"/>
      <c r="AU2063" s="140"/>
      <c r="AV2063" s="140"/>
      <c r="AW2063" s="140"/>
      <c r="AX2063" s="140"/>
      <c r="AY2063" s="140"/>
      <c r="AZ2063" s="140"/>
      <c r="BA2063" s="140"/>
      <c r="BB2063" s="140"/>
      <c r="BC2063" s="140"/>
      <c r="BD2063" s="140"/>
      <c r="BE2063" s="140"/>
    </row>
    <row r="2064" spans="1:57" outlineLevel="1" x14ac:dyDescent="0.2">
      <c r="A2064" s="234">
        <f>'Faults data'!A2064</f>
        <v>2047</v>
      </c>
      <c r="B2064" s="320">
        <f>'Faults data'!B2064</f>
        <v>0</v>
      </c>
      <c r="C2064" s="223">
        <f>IFERROR(MATCH('Faults data'!F2064,Lists!$C$11:$C$14,0),0)</f>
        <v>0</v>
      </c>
      <c r="D2064" s="216">
        <f>VALUE('Faults data'!I2064)</f>
        <v>0</v>
      </c>
      <c r="E2064" s="224">
        <f t="shared" si="265"/>
        <v>0</v>
      </c>
      <c r="F2064" s="224">
        <f>'Faults data'!M2064</f>
        <v>0</v>
      </c>
      <c r="G2064" s="224" t="str">
        <f>IF('Faults data'!N2064=$G$17,$G$17,".")</f>
        <v>.</v>
      </c>
      <c r="H2064" s="224" t="str">
        <f>IF(ISNUMBER('Faults data'!L2064),'Faults data'!L2064,".")</f>
        <v>.</v>
      </c>
      <c r="I2064" s="224">
        <f>IF('Faults data'!S2064=Lists!$F$11,0,1)</f>
        <v>1</v>
      </c>
      <c r="J2064" s="240" t="str">
        <f t="shared" si="260"/>
        <v>.</v>
      </c>
      <c r="K2064" s="241"/>
      <c r="L2064" s="230" t="str">
        <f t="shared" si="261"/>
        <v>.</v>
      </c>
      <c r="M2064" s="231" t="str">
        <f t="shared" si="262"/>
        <v>.</v>
      </c>
      <c r="N2064" s="231" t="str">
        <f t="shared" si="263"/>
        <v>.</v>
      </c>
      <c r="O2064" s="231" t="str">
        <f t="shared" si="264"/>
        <v>.</v>
      </c>
      <c r="P2064" s="232" t="str">
        <f t="shared" si="258"/>
        <v>.</v>
      </c>
      <c r="Q2064" s="233" t="str">
        <f t="shared" si="259"/>
        <v>.</v>
      </c>
      <c r="R2064" s="140"/>
      <c r="S2064" s="140"/>
      <c r="T2064" s="140"/>
      <c r="U2064" s="140"/>
      <c r="V2064" s="140"/>
      <c r="W2064" s="140"/>
      <c r="X2064" s="140"/>
      <c r="Y2064" s="140"/>
      <c r="Z2064" s="140"/>
      <c r="AA2064" s="140"/>
      <c r="AB2064" s="140"/>
      <c r="AC2064" s="140"/>
      <c r="AD2064" s="140"/>
      <c r="AE2064" s="140"/>
      <c r="AF2064" s="140"/>
      <c r="AG2064" s="140"/>
      <c r="AH2064" s="140"/>
      <c r="AI2064" s="140"/>
      <c r="AJ2064" s="140"/>
      <c r="AK2064" s="140"/>
      <c r="AL2064" s="140"/>
      <c r="AM2064" s="140"/>
      <c r="AN2064" s="140"/>
      <c r="AO2064" s="140"/>
      <c r="AP2064" s="140"/>
      <c r="AQ2064" s="140"/>
      <c r="AR2064" s="140"/>
      <c r="AS2064" s="140"/>
      <c r="AT2064" s="140"/>
      <c r="AU2064" s="140"/>
      <c r="AV2064" s="140"/>
      <c r="AW2064" s="140"/>
      <c r="AX2064" s="140"/>
      <c r="AY2064" s="140"/>
      <c r="AZ2064" s="140"/>
      <c r="BA2064" s="140"/>
      <c r="BB2064" s="140"/>
      <c r="BC2064" s="140"/>
      <c r="BD2064" s="140"/>
      <c r="BE2064" s="140"/>
    </row>
    <row r="2065" spans="1:57" outlineLevel="1" x14ac:dyDescent="0.2">
      <c r="A2065" s="234">
        <f>'Faults data'!A2065</f>
        <v>2048</v>
      </c>
      <c r="B2065" s="320">
        <f>'Faults data'!B2065</f>
        <v>0</v>
      </c>
      <c r="C2065" s="223">
        <f>IFERROR(MATCH('Faults data'!F2065,Lists!$C$11:$C$14,0),0)</f>
        <v>0</v>
      </c>
      <c r="D2065" s="216">
        <f>VALUE('Faults data'!I2065)</f>
        <v>0</v>
      </c>
      <c r="E2065" s="224">
        <f t="shared" si="265"/>
        <v>0</v>
      </c>
      <c r="F2065" s="224">
        <f>'Faults data'!M2065</f>
        <v>0</v>
      </c>
      <c r="G2065" s="224" t="str">
        <f>IF('Faults data'!N2065=$G$17,$G$17,".")</f>
        <v>.</v>
      </c>
      <c r="H2065" s="224" t="str">
        <f>IF(ISNUMBER('Faults data'!L2065),'Faults data'!L2065,".")</f>
        <v>.</v>
      </c>
      <c r="I2065" s="224">
        <f>IF('Faults data'!S2065=Lists!$F$11,0,1)</f>
        <v>1</v>
      </c>
      <c r="J2065" s="240" t="str">
        <f t="shared" si="260"/>
        <v>.</v>
      </c>
      <c r="K2065" s="241"/>
      <c r="L2065" s="230" t="str">
        <f t="shared" si="261"/>
        <v>.</v>
      </c>
      <c r="M2065" s="231" t="str">
        <f t="shared" si="262"/>
        <v>.</v>
      </c>
      <c r="N2065" s="231" t="str">
        <f t="shared" si="263"/>
        <v>.</v>
      </c>
      <c r="O2065" s="231" t="str">
        <f t="shared" si="264"/>
        <v>.</v>
      </c>
      <c r="P2065" s="232" t="str">
        <f t="shared" si="258"/>
        <v>.</v>
      </c>
      <c r="Q2065" s="233" t="str">
        <f t="shared" si="259"/>
        <v>.</v>
      </c>
      <c r="R2065" s="140"/>
      <c r="S2065" s="140"/>
      <c r="T2065" s="140"/>
      <c r="U2065" s="140"/>
      <c r="V2065" s="140"/>
      <c r="W2065" s="140"/>
      <c r="X2065" s="140"/>
      <c r="Y2065" s="140"/>
      <c r="Z2065" s="140"/>
      <c r="AA2065" s="140"/>
      <c r="AB2065" s="140"/>
      <c r="AC2065" s="140"/>
      <c r="AD2065" s="140"/>
      <c r="AE2065" s="140"/>
      <c r="AF2065" s="140"/>
      <c r="AG2065" s="140"/>
      <c r="AH2065" s="140"/>
      <c r="AI2065" s="140"/>
      <c r="AJ2065" s="140"/>
      <c r="AK2065" s="140"/>
      <c r="AL2065" s="140"/>
      <c r="AM2065" s="140"/>
      <c r="AN2065" s="140"/>
      <c r="AO2065" s="140"/>
      <c r="AP2065" s="140"/>
      <c r="AQ2065" s="140"/>
      <c r="AR2065" s="140"/>
      <c r="AS2065" s="140"/>
      <c r="AT2065" s="140"/>
      <c r="AU2065" s="140"/>
      <c r="AV2065" s="140"/>
      <c r="AW2065" s="140"/>
      <c r="AX2065" s="140"/>
      <c r="AY2065" s="140"/>
      <c r="AZ2065" s="140"/>
      <c r="BA2065" s="140"/>
      <c r="BB2065" s="140"/>
      <c r="BC2065" s="140"/>
      <c r="BD2065" s="140"/>
      <c r="BE2065" s="140"/>
    </row>
    <row r="2066" spans="1:57" outlineLevel="1" x14ac:dyDescent="0.2">
      <c r="A2066" s="234">
        <f>'Faults data'!A2066</f>
        <v>2049</v>
      </c>
      <c r="B2066" s="320">
        <f>'Faults data'!B2066</f>
        <v>0</v>
      </c>
      <c r="C2066" s="223">
        <f>IFERROR(MATCH('Faults data'!F2066,Lists!$C$11:$C$14,0),0)</f>
        <v>0</v>
      </c>
      <c r="D2066" s="216">
        <f>VALUE('Faults data'!I2066)</f>
        <v>0</v>
      </c>
      <c r="E2066" s="224">
        <f t="shared" si="265"/>
        <v>0</v>
      </c>
      <c r="F2066" s="224">
        <f>'Faults data'!M2066</f>
        <v>0</v>
      </c>
      <c r="G2066" s="224" t="str">
        <f>IF('Faults data'!N2066=$G$17,$G$17,".")</f>
        <v>.</v>
      </c>
      <c r="H2066" s="224" t="str">
        <f>IF(ISNUMBER('Faults data'!L2066),'Faults data'!L2066,".")</f>
        <v>.</v>
      </c>
      <c r="I2066" s="224">
        <f>IF('Faults data'!S2066=Lists!$F$11,0,1)</f>
        <v>1</v>
      </c>
      <c r="J2066" s="240" t="str">
        <f t="shared" si="260"/>
        <v>.</v>
      </c>
      <c r="K2066" s="241"/>
      <c r="L2066" s="230" t="str">
        <f t="shared" si="261"/>
        <v>.</v>
      </c>
      <c r="M2066" s="231" t="str">
        <f t="shared" si="262"/>
        <v>.</v>
      </c>
      <c r="N2066" s="231" t="str">
        <f t="shared" si="263"/>
        <v>.</v>
      </c>
      <c r="O2066" s="231" t="str">
        <f t="shared" si="264"/>
        <v>.</v>
      </c>
      <c r="P2066" s="232" t="str">
        <f t="shared" si="258"/>
        <v>.</v>
      </c>
      <c r="Q2066" s="233" t="str">
        <f t="shared" si="259"/>
        <v>.</v>
      </c>
      <c r="R2066" s="140"/>
      <c r="S2066" s="140"/>
      <c r="T2066" s="140"/>
      <c r="U2066" s="140"/>
      <c r="V2066" s="140"/>
      <c r="W2066" s="140"/>
      <c r="X2066" s="140"/>
      <c r="Y2066" s="140"/>
      <c r="Z2066" s="140"/>
      <c r="AA2066" s="140"/>
      <c r="AB2066" s="140"/>
      <c r="AC2066" s="140"/>
      <c r="AD2066" s="140"/>
      <c r="AE2066" s="140"/>
      <c r="AF2066" s="140"/>
      <c r="AG2066" s="140"/>
      <c r="AH2066" s="140"/>
      <c r="AI2066" s="140"/>
      <c r="AJ2066" s="140"/>
      <c r="AK2066" s="140"/>
      <c r="AL2066" s="140"/>
      <c r="AM2066" s="140"/>
      <c r="AN2066" s="140"/>
      <c r="AO2066" s="140"/>
      <c r="AP2066" s="140"/>
      <c r="AQ2066" s="140"/>
      <c r="AR2066" s="140"/>
      <c r="AS2066" s="140"/>
      <c r="AT2066" s="140"/>
      <c r="AU2066" s="140"/>
      <c r="AV2066" s="140"/>
      <c r="AW2066" s="140"/>
      <c r="AX2066" s="140"/>
      <c r="AY2066" s="140"/>
      <c r="AZ2066" s="140"/>
      <c r="BA2066" s="140"/>
      <c r="BB2066" s="140"/>
      <c r="BC2066" s="140"/>
      <c r="BD2066" s="140"/>
      <c r="BE2066" s="140"/>
    </row>
    <row r="2067" spans="1:57" outlineLevel="1" x14ac:dyDescent="0.2">
      <c r="A2067" s="234">
        <f>'Faults data'!A2067</f>
        <v>2050</v>
      </c>
      <c r="B2067" s="320">
        <f>'Faults data'!B2067</f>
        <v>0</v>
      </c>
      <c r="C2067" s="223">
        <f>IFERROR(MATCH('Faults data'!F2067,Lists!$C$11:$C$14,0),0)</f>
        <v>0</v>
      </c>
      <c r="D2067" s="216">
        <f>VALUE('Faults data'!I2067)</f>
        <v>0</v>
      </c>
      <c r="E2067" s="224">
        <f t="shared" si="265"/>
        <v>0</v>
      </c>
      <c r="F2067" s="224">
        <f>'Faults data'!M2067</f>
        <v>0</v>
      </c>
      <c r="G2067" s="224" t="str">
        <f>IF('Faults data'!N2067=$G$17,$G$17,".")</f>
        <v>.</v>
      </c>
      <c r="H2067" s="224" t="str">
        <f>IF(ISNUMBER('Faults data'!L2067),'Faults data'!L2067,".")</f>
        <v>.</v>
      </c>
      <c r="I2067" s="224">
        <f>IF('Faults data'!S2067=Lists!$F$11,0,1)</f>
        <v>1</v>
      </c>
      <c r="J2067" s="240" t="str">
        <f t="shared" si="260"/>
        <v>.</v>
      </c>
      <c r="K2067" s="241"/>
      <c r="L2067" s="230" t="str">
        <f t="shared" si="261"/>
        <v>.</v>
      </c>
      <c r="M2067" s="231" t="str">
        <f t="shared" si="262"/>
        <v>.</v>
      </c>
      <c r="N2067" s="231" t="str">
        <f t="shared" si="263"/>
        <v>.</v>
      </c>
      <c r="O2067" s="231" t="str">
        <f t="shared" si="264"/>
        <v>.</v>
      </c>
      <c r="P2067" s="232" t="str">
        <f t="shared" si="258"/>
        <v>.</v>
      </c>
      <c r="Q2067" s="233" t="str">
        <f t="shared" si="259"/>
        <v>.</v>
      </c>
      <c r="R2067" s="140"/>
      <c r="S2067" s="140"/>
      <c r="T2067" s="140"/>
      <c r="U2067" s="140"/>
      <c r="V2067" s="140"/>
      <c r="W2067" s="140"/>
      <c r="X2067" s="140"/>
      <c r="Y2067" s="140"/>
      <c r="Z2067" s="140"/>
      <c r="AA2067" s="140"/>
      <c r="AB2067" s="140"/>
      <c r="AC2067" s="140"/>
      <c r="AD2067" s="140"/>
      <c r="AE2067" s="140"/>
      <c r="AF2067" s="140"/>
      <c r="AG2067" s="140"/>
      <c r="AH2067" s="140"/>
      <c r="AI2067" s="140"/>
      <c r="AJ2067" s="140"/>
      <c r="AK2067" s="140"/>
      <c r="AL2067" s="140"/>
      <c r="AM2067" s="140"/>
      <c r="AN2067" s="140"/>
      <c r="AO2067" s="140"/>
      <c r="AP2067" s="140"/>
      <c r="AQ2067" s="140"/>
      <c r="AR2067" s="140"/>
      <c r="AS2067" s="140"/>
      <c r="AT2067" s="140"/>
      <c r="AU2067" s="140"/>
      <c r="AV2067" s="140"/>
      <c r="AW2067" s="140"/>
      <c r="AX2067" s="140"/>
      <c r="AY2067" s="140"/>
      <c r="AZ2067" s="140"/>
      <c r="BA2067" s="140"/>
      <c r="BB2067" s="140"/>
      <c r="BC2067" s="140"/>
      <c r="BD2067" s="140"/>
      <c r="BE2067" s="140"/>
    </row>
    <row r="2068" spans="1:57" outlineLevel="1" x14ac:dyDescent="0.2">
      <c r="A2068" s="234">
        <f>'Faults data'!A2068</f>
        <v>2051</v>
      </c>
      <c r="B2068" s="320">
        <f>'Faults data'!B2068</f>
        <v>0</v>
      </c>
      <c r="C2068" s="223">
        <f>IFERROR(MATCH('Faults data'!F2068,Lists!$C$11:$C$14,0),0)</f>
        <v>0</v>
      </c>
      <c r="D2068" s="216">
        <f>VALUE('Faults data'!I2068)</f>
        <v>0</v>
      </c>
      <c r="E2068" s="224">
        <f t="shared" si="265"/>
        <v>0</v>
      </c>
      <c r="F2068" s="224">
        <f>'Faults data'!M2068</f>
        <v>0</v>
      </c>
      <c r="G2068" s="224" t="str">
        <f>IF('Faults data'!N2068=$G$17,$G$17,".")</f>
        <v>.</v>
      </c>
      <c r="H2068" s="224" t="str">
        <f>IF(ISNUMBER('Faults data'!L2068),'Faults data'!L2068,".")</f>
        <v>.</v>
      </c>
      <c r="I2068" s="224">
        <f>IF('Faults data'!S2068=Lists!$F$11,0,1)</f>
        <v>1</v>
      </c>
      <c r="J2068" s="240" t="str">
        <f t="shared" si="260"/>
        <v>.</v>
      </c>
      <c r="K2068" s="241"/>
      <c r="L2068" s="230" t="str">
        <f t="shared" si="261"/>
        <v>.</v>
      </c>
      <c r="M2068" s="231" t="str">
        <f t="shared" si="262"/>
        <v>.</v>
      </c>
      <c r="N2068" s="231" t="str">
        <f t="shared" si="263"/>
        <v>.</v>
      </c>
      <c r="O2068" s="231" t="str">
        <f t="shared" si="264"/>
        <v>.</v>
      </c>
      <c r="P2068" s="232" t="str">
        <f t="shared" si="258"/>
        <v>.</v>
      </c>
      <c r="Q2068" s="233" t="str">
        <f t="shared" si="259"/>
        <v>.</v>
      </c>
      <c r="R2068" s="140"/>
      <c r="S2068" s="140"/>
      <c r="T2068" s="140"/>
      <c r="U2068" s="140"/>
      <c r="V2068" s="140"/>
      <c r="W2068" s="140"/>
      <c r="X2068" s="140"/>
      <c r="Y2068" s="140"/>
      <c r="Z2068" s="140"/>
      <c r="AA2068" s="140"/>
      <c r="AB2068" s="140"/>
      <c r="AC2068" s="140"/>
      <c r="AD2068" s="140"/>
      <c r="AE2068" s="140"/>
      <c r="AF2068" s="140"/>
      <c r="AG2068" s="140"/>
      <c r="AH2068" s="140"/>
      <c r="AI2068" s="140"/>
      <c r="AJ2068" s="140"/>
      <c r="AK2068" s="140"/>
      <c r="AL2068" s="140"/>
      <c r="AM2068" s="140"/>
      <c r="AN2068" s="140"/>
      <c r="AO2068" s="140"/>
      <c r="AP2068" s="140"/>
      <c r="AQ2068" s="140"/>
      <c r="AR2068" s="140"/>
      <c r="AS2068" s="140"/>
      <c r="AT2068" s="140"/>
      <c r="AU2068" s="140"/>
      <c r="AV2068" s="140"/>
      <c r="AW2068" s="140"/>
      <c r="AX2068" s="140"/>
      <c r="AY2068" s="140"/>
      <c r="AZ2068" s="140"/>
      <c r="BA2068" s="140"/>
      <c r="BB2068" s="140"/>
      <c r="BC2068" s="140"/>
      <c r="BD2068" s="140"/>
      <c r="BE2068" s="140"/>
    </row>
    <row r="2069" spans="1:57" outlineLevel="1" x14ac:dyDescent="0.2">
      <c r="A2069" s="234">
        <f>'Faults data'!A2069</f>
        <v>2052</v>
      </c>
      <c r="B2069" s="320">
        <f>'Faults data'!B2069</f>
        <v>0</v>
      </c>
      <c r="C2069" s="223">
        <f>IFERROR(MATCH('Faults data'!F2069,Lists!$C$11:$C$14,0),0)</f>
        <v>0</v>
      </c>
      <c r="D2069" s="216">
        <f>VALUE('Faults data'!I2069)</f>
        <v>0</v>
      </c>
      <c r="E2069" s="224">
        <f t="shared" si="265"/>
        <v>0</v>
      </c>
      <c r="F2069" s="224">
        <f>'Faults data'!M2069</f>
        <v>0</v>
      </c>
      <c r="G2069" s="224" t="str">
        <f>IF('Faults data'!N2069=$G$17,$G$17,".")</f>
        <v>.</v>
      </c>
      <c r="H2069" s="224" t="str">
        <f>IF(ISNUMBER('Faults data'!L2069),'Faults data'!L2069,".")</f>
        <v>.</v>
      </c>
      <c r="I2069" s="224">
        <f>IF('Faults data'!S2069=Lists!$F$11,0,1)</f>
        <v>1</v>
      </c>
      <c r="J2069" s="240" t="str">
        <f t="shared" si="260"/>
        <v>.</v>
      </c>
      <c r="K2069" s="241"/>
      <c r="L2069" s="230" t="str">
        <f t="shared" si="261"/>
        <v>.</v>
      </c>
      <c r="M2069" s="231" t="str">
        <f t="shared" si="262"/>
        <v>.</v>
      </c>
      <c r="N2069" s="231" t="str">
        <f t="shared" si="263"/>
        <v>.</v>
      </c>
      <c r="O2069" s="231" t="str">
        <f t="shared" si="264"/>
        <v>.</v>
      </c>
      <c r="P2069" s="232" t="str">
        <f t="shared" ref="P2069:P2132" si="266">IF(L2069&gt;P$9,L2069,".")</f>
        <v>.</v>
      </c>
      <c r="Q2069" s="233" t="str">
        <f t="shared" ref="Q2069:Q2132" si="267">IF(N2069&gt;Q$9,N2069,".")</f>
        <v>.</v>
      </c>
      <c r="R2069" s="140"/>
      <c r="S2069" s="140"/>
      <c r="T2069" s="140"/>
      <c r="U2069" s="140"/>
      <c r="V2069" s="140"/>
      <c r="W2069" s="140"/>
      <c r="X2069" s="140"/>
      <c r="Y2069" s="140"/>
      <c r="Z2069" s="140"/>
      <c r="AA2069" s="140"/>
      <c r="AB2069" s="140"/>
      <c r="AC2069" s="140"/>
      <c r="AD2069" s="140"/>
      <c r="AE2069" s="140"/>
      <c r="AF2069" s="140"/>
      <c r="AG2069" s="140"/>
      <c r="AH2069" s="140"/>
      <c r="AI2069" s="140"/>
      <c r="AJ2069" s="140"/>
      <c r="AK2069" s="140"/>
      <c r="AL2069" s="140"/>
      <c r="AM2069" s="140"/>
      <c r="AN2069" s="140"/>
      <c r="AO2069" s="140"/>
      <c r="AP2069" s="140"/>
      <c r="AQ2069" s="140"/>
      <c r="AR2069" s="140"/>
      <c r="AS2069" s="140"/>
      <c r="AT2069" s="140"/>
      <c r="AU2069" s="140"/>
      <c r="AV2069" s="140"/>
      <c r="AW2069" s="140"/>
      <c r="AX2069" s="140"/>
      <c r="AY2069" s="140"/>
      <c r="AZ2069" s="140"/>
      <c r="BA2069" s="140"/>
      <c r="BB2069" s="140"/>
      <c r="BC2069" s="140"/>
      <c r="BD2069" s="140"/>
      <c r="BE2069" s="140"/>
    </row>
    <row r="2070" spans="1:57" outlineLevel="1" x14ac:dyDescent="0.2">
      <c r="A2070" s="234">
        <f>'Faults data'!A2070</f>
        <v>2053</v>
      </c>
      <c r="B2070" s="320">
        <f>'Faults data'!B2070</f>
        <v>0</v>
      </c>
      <c r="C2070" s="223">
        <f>IFERROR(MATCH('Faults data'!F2070,Lists!$C$11:$C$14,0),0)</f>
        <v>0</v>
      </c>
      <c r="D2070" s="216">
        <f>VALUE('Faults data'!I2070)</f>
        <v>0</v>
      </c>
      <c r="E2070" s="224">
        <f t="shared" si="265"/>
        <v>0</v>
      </c>
      <c r="F2070" s="224">
        <f>'Faults data'!M2070</f>
        <v>0</v>
      </c>
      <c r="G2070" s="224" t="str">
        <f>IF('Faults data'!N2070=$G$17,$G$17,".")</f>
        <v>.</v>
      </c>
      <c r="H2070" s="224" t="str">
        <f>IF(ISNUMBER('Faults data'!L2070),'Faults data'!L2070,".")</f>
        <v>.</v>
      </c>
      <c r="I2070" s="224">
        <f>IF('Faults data'!S2070=Lists!$F$11,0,1)</f>
        <v>1</v>
      </c>
      <c r="J2070" s="240" t="str">
        <f t="shared" si="260"/>
        <v>.</v>
      </c>
      <c r="K2070" s="241"/>
      <c r="L2070" s="230" t="str">
        <f t="shared" si="261"/>
        <v>.</v>
      </c>
      <c r="M2070" s="231" t="str">
        <f t="shared" si="262"/>
        <v>.</v>
      </c>
      <c r="N2070" s="231" t="str">
        <f t="shared" si="263"/>
        <v>.</v>
      </c>
      <c r="O2070" s="231" t="str">
        <f t="shared" si="264"/>
        <v>.</v>
      </c>
      <c r="P2070" s="232" t="str">
        <f t="shared" si="266"/>
        <v>.</v>
      </c>
      <c r="Q2070" s="233" t="str">
        <f t="shared" si="267"/>
        <v>.</v>
      </c>
      <c r="R2070" s="140"/>
      <c r="S2070" s="140"/>
      <c r="T2070" s="140"/>
      <c r="U2070" s="140"/>
      <c r="V2070" s="140"/>
      <c r="W2070" s="140"/>
      <c r="X2070" s="140"/>
      <c r="Y2070" s="140"/>
      <c r="Z2070" s="140"/>
      <c r="AA2070" s="140"/>
      <c r="AB2070" s="140"/>
      <c r="AC2070" s="140"/>
      <c r="AD2070" s="140"/>
      <c r="AE2070" s="140"/>
      <c r="AF2070" s="140"/>
      <c r="AG2070" s="140"/>
      <c r="AH2070" s="140"/>
      <c r="AI2070" s="140"/>
      <c r="AJ2070" s="140"/>
      <c r="AK2070" s="140"/>
      <c r="AL2070" s="140"/>
      <c r="AM2070" s="140"/>
      <c r="AN2070" s="140"/>
      <c r="AO2070" s="140"/>
      <c r="AP2070" s="140"/>
      <c r="AQ2070" s="140"/>
      <c r="AR2070" s="140"/>
      <c r="AS2070" s="140"/>
      <c r="AT2070" s="140"/>
      <c r="AU2070" s="140"/>
      <c r="AV2070" s="140"/>
      <c r="AW2070" s="140"/>
      <c r="AX2070" s="140"/>
      <c r="AY2070" s="140"/>
      <c r="AZ2070" s="140"/>
      <c r="BA2070" s="140"/>
      <c r="BB2070" s="140"/>
      <c r="BC2070" s="140"/>
      <c r="BD2070" s="140"/>
      <c r="BE2070" s="140"/>
    </row>
    <row r="2071" spans="1:57" outlineLevel="1" x14ac:dyDescent="0.2">
      <c r="A2071" s="234">
        <f>'Faults data'!A2071</f>
        <v>2054</v>
      </c>
      <c r="B2071" s="320">
        <f>'Faults data'!B2071</f>
        <v>0</v>
      </c>
      <c r="C2071" s="223">
        <f>IFERROR(MATCH('Faults data'!F2071,Lists!$C$11:$C$14,0),0)</f>
        <v>0</v>
      </c>
      <c r="D2071" s="216">
        <f>VALUE('Faults data'!I2071)</f>
        <v>0</v>
      </c>
      <c r="E2071" s="224">
        <f t="shared" si="265"/>
        <v>0</v>
      </c>
      <c r="F2071" s="224">
        <f>'Faults data'!M2071</f>
        <v>0</v>
      </c>
      <c r="G2071" s="224" t="str">
        <f>IF('Faults data'!N2071=$G$17,$G$17,".")</f>
        <v>.</v>
      </c>
      <c r="H2071" s="224" t="str">
        <f>IF(ISNUMBER('Faults data'!L2071),'Faults data'!L2071,".")</f>
        <v>.</v>
      </c>
      <c r="I2071" s="224">
        <f>IF('Faults data'!S2071=Lists!$F$11,0,1)</f>
        <v>1</v>
      </c>
      <c r="J2071" s="240" t="str">
        <f t="shared" si="260"/>
        <v>.</v>
      </c>
      <c r="K2071" s="241"/>
      <c r="L2071" s="230" t="str">
        <f t="shared" si="261"/>
        <v>.</v>
      </c>
      <c r="M2071" s="231" t="str">
        <f t="shared" si="262"/>
        <v>.</v>
      </c>
      <c r="N2071" s="231" t="str">
        <f t="shared" si="263"/>
        <v>.</v>
      </c>
      <c r="O2071" s="231" t="str">
        <f t="shared" si="264"/>
        <v>.</v>
      </c>
      <c r="P2071" s="232" t="str">
        <f t="shared" si="266"/>
        <v>.</v>
      </c>
      <c r="Q2071" s="233" t="str">
        <f t="shared" si="267"/>
        <v>.</v>
      </c>
      <c r="R2071" s="140"/>
      <c r="S2071" s="140"/>
      <c r="T2071" s="140"/>
      <c r="U2071" s="140"/>
      <c r="V2071" s="140"/>
      <c r="W2071" s="140"/>
      <c r="X2071" s="140"/>
      <c r="Y2071" s="140"/>
      <c r="Z2071" s="140"/>
      <c r="AA2071" s="140"/>
      <c r="AB2071" s="140"/>
      <c r="AC2071" s="140"/>
      <c r="AD2071" s="140"/>
      <c r="AE2071" s="140"/>
      <c r="AF2071" s="140"/>
      <c r="AG2071" s="140"/>
      <c r="AH2071" s="140"/>
      <c r="AI2071" s="140"/>
      <c r="AJ2071" s="140"/>
      <c r="AK2071" s="140"/>
      <c r="AL2071" s="140"/>
      <c r="AM2071" s="140"/>
      <c r="AN2071" s="140"/>
      <c r="AO2071" s="140"/>
      <c r="AP2071" s="140"/>
      <c r="AQ2071" s="140"/>
      <c r="AR2071" s="140"/>
      <c r="AS2071" s="140"/>
      <c r="AT2071" s="140"/>
      <c r="AU2071" s="140"/>
      <c r="AV2071" s="140"/>
      <c r="AW2071" s="140"/>
      <c r="AX2071" s="140"/>
      <c r="AY2071" s="140"/>
      <c r="AZ2071" s="140"/>
      <c r="BA2071" s="140"/>
      <c r="BB2071" s="140"/>
      <c r="BC2071" s="140"/>
      <c r="BD2071" s="140"/>
      <c r="BE2071" s="140"/>
    </row>
    <row r="2072" spans="1:57" outlineLevel="1" x14ac:dyDescent="0.2">
      <c r="A2072" s="234">
        <f>'Faults data'!A2072</f>
        <v>2055</v>
      </c>
      <c r="B2072" s="320">
        <f>'Faults data'!B2072</f>
        <v>0</v>
      </c>
      <c r="C2072" s="223">
        <f>IFERROR(MATCH('Faults data'!F2072,Lists!$C$11:$C$14,0),0)</f>
        <v>0</v>
      </c>
      <c r="D2072" s="216">
        <f>VALUE('Faults data'!I2072)</f>
        <v>0</v>
      </c>
      <c r="E2072" s="224">
        <f t="shared" si="265"/>
        <v>0</v>
      </c>
      <c r="F2072" s="224">
        <f>'Faults data'!M2072</f>
        <v>0</v>
      </c>
      <c r="G2072" s="224" t="str">
        <f>IF('Faults data'!N2072=$G$17,$G$17,".")</f>
        <v>.</v>
      </c>
      <c r="H2072" s="224" t="str">
        <f>IF(ISNUMBER('Faults data'!L2072),'Faults data'!L2072,".")</f>
        <v>.</v>
      </c>
      <c r="I2072" s="224">
        <f>IF('Faults data'!S2072=Lists!$F$11,0,1)</f>
        <v>1</v>
      </c>
      <c r="J2072" s="240" t="str">
        <f t="shared" si="260"/>
        <v>.</v>
      </c>
      <c r="K2072" s="241"/>
      <c r="L2072" s="230" t="str">
        <f t="shared" si="261"/>
        <v>.</v>
      </c>
      <c r="M2072" s="231" t="str">
        <f t="shared" si="262"/>
        <v>.</v>
      </c>
      <c r="N2072" s="231" t="str">
        <f t="shared" si="263"/>
        <v>.</v>
      </c>
      <c r="O2072" s="231" t="str">
        <f t="shared" si="264"/>
        <v>.</v>
      </c>
      <c r="P2072" s="232" t="str">
        <f t="shared" si="266"/>
        <v>.</v>
      </c>
      <c r="Q2072" s="233" t="str">
        <f t="shared" si="267"/>
        <v>.</v>
      </c>
      <c r="R2072" s="140"/>
      <c r="S2072" s="140"/>
      <c r="T2072" s="140"/>
      <c r="U2072" s="140"/>
      <c r="V2072" s="140"/>
      <c r="W2072" s="140"/>
      <c r="X2072" s="140"/>
      <c r="Y2072" s="140"/>
      <c r="Z2072" s="140"/>
      <c r="AA2072" s="140"/>
      <c r="AB2072" s="140"/>
      <c r="AC2072" s="140"/>
      <c r="AD2072" s="140"/>
      <c r="AE2072" s="140"/>
      <c r="AF2072" s="140"/>
      <c r="AG2072" s="140"/>
      <c r="AH2072" s="140"/>
      <c r="AI2072" s="140"/>
      <c r="AJ2072" s="140"/>
      <c r="AK2072" s="140"/>
      <c r="AL2072" s="140"/>
      <c r="AM2072" s="140"/>
      <c r="AN2072" s="140"/>
      <c r="AO2072" s="140"/>
      <c r="AP2072" s="140"/>
      <c r="AQ2072" s="140"/>
      <c r="AR2072" s="140"/>
      <c r="AS2072" s="140"/>
      <c r="AT2072" s="140"/>
      <c r="AU2072" s="140"/>
      <c r="AV2072" s="140"/>
      <c r="AW2072" s="140"/>
      <c r="AX2072" s="140"/>
      <c r="AY2072" s="140"/>
      <c r="AZ2072" s="140"/>
      <c r="BA2072" s="140"/>
      <c r="BB2072" s="140"/>
      <c r="BC2072" s="140"/>
      <c r="BD2072" s="140"/>
      <c r="BE2072" s="140"/>
    </row>
    <row r="2073" spans="1:57" outlineLevel="1" x14ac:dyDescent="0.2">
      <c r="A2073" s="234">
        <f>'Faults data'!A2073</f>
        <v>2056</v>
      </c>
      <c r="B2073" s="320">
        <f>'Faults data'!B2073</f>
        <v>0</v>
      </c>
      <c r="C2073" s="223">
        <f>IFERROR(MATCH('Faults data'!F2073,Lists!$C$11:$C$14,0),0)</f>
        <v>0</v>
      </c>
      <c r="D2073" s="216">
        <f>VALUE('Faults data'!I2073)</f>
        <v>0</v>
      </c>
      <c r="E2073" s="224">
        <f t="shared" si="265"/>
        <v>0</v>
      </c>
      <c r="F2073" s="224">
        <f>'Faults data'!M2073</f>
        <v>0</v>
      </c>
      <c r="G2073" s="224" t="str">
        <f>IF('Faults data'!N2073=$G$17,$G$17,".")</f>
        <v>.</v>
      </c>
      <c r="H2073" s="224" t="str">
        <f>IF(ISNUMBER('Faults data'!L2073),'Faults data'!L2073,".")</f>
        <v>.</v>
      </c>
      <c r="I2073" s="224">
        <f>IF('Faults data'!S2073=Lists!$F$11,0,1)</f>
        <v>1</v>
      </c>
      <c r="J2073" s="240" t="str">
        <f t="shared" si="260"/>
        <v>.</v>
      </c>
      <c r="K2073" s="241"/>
      <c r="L2073" s="230" t="str">
        <f t="shared" si="261"/>
        <v>.</v>
      </c>
      <c r="M2073" s="231" t="str">
        <f t="shared" si="262"/>
        <v>.</v>
      </c>
      <c r="N2073" s="231" t="str">
        <f t="shared" si="263"/>
        <v>.</v>
      </c>
      <c r="O2073" s="231" t="str">
        <f t="shared" si="264"/>
        <v>.</v>
      </c>
      <c r="P2073" s="232" t="str">
        <f t="shared" si="266"/>
        <v>.</v>
      </c>
      <c r="Q2073" s="233" t="str">
        <f t="shared" si="267"/>
        <v>.</v>
      </c>
      <c r="R2073" s="140"/>
      <c r="S2073" s="140"/>
      <c r="T2073" s="140"/>
      <c r="U2073" s="140"/>
      <c r="V2073" s="140"/>
      <c r="W2073" s="140"/>
      <c r="X2073" s="140"/>
      <c r="Y2073" s="140"/>
      <c r="Z2073" s="140"/>
      <c r="AA2073" s="140"/>
      <c r="AB2073" s="140"/>
      <c r="AC2073" s="140"/>
      <c r="AD2073" s="140"/>
      <c r="AE2073" s="140"/>
      <c r="AF2073" s="140"/>
      <c r="AG2073" s="140"/>
      <c r="AH2073" s="140"/>
      <c r="AI2073" s="140"/>
      <c r="AJ2073" s="140"/>
      <c r="AK2073" s="140"/>
      <c r="AL2073" s="140"/>
      <c r="AM2073" s="140"/>
      <c r="AN2073" s="140"/>
      <c r="AO2073" s="140"/>
      <c r="AP2073" s="140"/>
      <c r="AQ2073" s="140"/>
      <c r="AR2073" s="140"/>
      <c r="AS2073" s="140"/>
      <c r="AT2073" s="140"/>
      <c r="AU2073" s="140"/>
      <c r="AV2073" s="140"/>
      <c r="AW2073" s="140"/>
      <c r="AX2073" s="140"/>
      <c r="AY2073" s="140"/>
      <c r="AZ2073" s="140"/>
      <c r="BA2073" s="140"/>
      <c r="BB2073" s="140"/>
      <c r="BC2073" s="140"/>
      <c r="BD2073" s="140"/>
      <c r="BE2073" s="140"/>
    </row>
    <row r="2074" spans="1:57" outlineLevel="1" x14ac:dyDescent="0.2">
      <c r="A2074" s="234">
        <f>'Faults data'!A2074</f>
        <v>2057</v>
      </c>
      <c r="B2074" s="320">
        <f>'Faults data'!B2074</f>
        <v>0</v>
      </c>
      <c r="C2074" s="223">
        <f>IFERROR(MATCH('Faults data'!F2074,Lists!$C$11:$C$14,0),0)</f>
        <v>0</v>
      </c>
      <c r="D2074" s="216">
        <f>VALUE('Faults data'!I2074)</f>
        <v>0</v>
      </c>
      <c r="E2074" s="224">
        <f t="shared" si="265"/>
        <v>0</v>
      </c>
      <c r="F2074" s="224">
        <f>'Faults data'!M2074</f>
        <v>0</v>
      </c>
      <c r="G2074" s="224" t="str">
        <f>IF('Faults data'!N2074=$G$17,$G$17,".")</f>
        <v>.</v>
      </c>
      <c r="H2074" s="224" t="str">
        <f>IF(ISNUMBER('Faults data'!L2074),'Faults data'!L2074,".")</f>
        <v>.</v>
      </c>
      <c r="I2074" s="224">
        <f>IF('Faults data'!S2074=Lists!$F$11,0,1)</f>
        <v>1</v>
      </c>
      <c r="J2074" s="240" t="str">
        <f t="shared" si="260"/>
        <v>.</v>
      </c>
      <c r="K2074" s="241"/>
      <c r="L2074" s="230" t="str">
        <f t="shared" si="261"/>
        <v>.</v>
      </c>
      <c r="M2074" s="231" t="str">
        <f t="shared" si="262"/>
        <v>.</v>
      </c>
      <c r="N2074" s="231" t="str">
        <f t="shared" si="263"/>
        <v>.</v>
      </c>
      <c r="O2074" s="231" t="str">
        <f t="shared" si="264"/>
        <v>.</v>
      </c>
      <c r="P2074" s="232" t="str">
        <f t="shared" si="266"/>
        <v>.</v>
      </c>
      <c r="Q2074" s="233" t="str">
        <f t="shared" si="267"/>
        <v>.</v>
      </c>
      <c r="R2074" s="140"/>
      <c r="S2074" s="140"/>
      <c r="T2074" s="140"/>
      <c r="U2074" s="140"/>
      <c r="V2074" s="140"/>
      <c r="W2074" s="140"/>
      <c r="X2074" s="140"/>
      <c r="Y2074" s="140"/>
      <c r="Z2074" s="140"/>
      <c r="AA2074" s="140"/>
      <c r="AB2074" s="140"/>
      <c r="AC2074" s="140"/>
      <c r="AD2074" s="140"/>
      <c r="AE2074" s="140"/>
      <c r="AF2074" s="140"/>
      <c r="AG2074" s="140"/>
      <c r="AH2074" s="140"/>
      <c r="AI2074" s="140"/>
      <c r="AJ2074" s="140"/>
      <c r="AK2074" s="140"/>
      <c r="AL2074" s="140"/>
      <c r="AM2074" s="140"/>
      <c r="AN2074" s="140"/>
      <c r="AO2074" s="140"/>
      <c r="AP2074" s="140"/>
      <c r="AQ2074" s="140"/>
      <c r="AR2074" s="140"/>
      <c r="AS2074" s="140"/>
      <c r="AT2074" s="140"/>
      <c r="AU2074" s="140"/>
      <c r="AV2074" s="140"/>
      <c r="AW2074" s="140"/>
      <c r="AX2074" s="140"/>
      <c r="AY2074" s="140"/>
      <c r="AZ2074" s="140"/>
      <c r="BA2074" s="140"/>
      <c r="BB2074" s="140"/>
      <c r="BC2074" s="140"/>
      <c r="BD2074" s="140"/>
      <c r="BE2074" s="140"/>
    </row>
    <row r="2075" spans="1:57" outlineLevel="1" x14ac:dyDescent="0.2">
      <c r="A2075" s="234">
        <f>'Faults data'!A2075</f>
        <v>2058</v>
      </c>
      <c r="B2075" s="320">
        <f>'Faults data'!B2075</f>
        <v>0</v>
      </c>
      <c r="C2075" s="223">
        <f>IFERROR(MATCH('Faults data'!F2075,Lists!$C$11:$C$14,0),0)</f>
        <v>0</v>
      </c>
      <c r="D2075" s="216">
        <f>VALUE('Faults data'!I2075)</f>
        <v>0</v>
      </c>
      <c r="E2075" s="224">
        <f t="shared" si="265"/>
        <v>0</v>
      </c>
      <c r="F2075" s="224">
        <f>'Faults data'!M2075</f>
        <v>0</v>
      </c>
      <c r="G2075" s="224" t="str">
        <f>IF('Faults data'!N2075=$G$17,$G$17,".")</f>
        <v>.</v>
      </c>
      <c r="H2075" s="224" t="str">
        <f>IF(ISNUMBER('Faults data'!L2075),'Faults data'!L2075,".")</f>
        <v>.</v>
      </c>
      <c r="I2075" s="224">
        <f>IF('Faults data'!S2075=Lists!$F$11,0,1)</f>
        <v>1</v>
      </c>
      <c r="J2075" s="240" t="str">
        <f t="shared" si="260"/>
        <v>.</v>
      </c>
      <c r="K2075" s="241"/>
      <c r="L2075" s="230" t="str">
        <f t="shared" si="261"/>
        <v>.</v>
      </c>
      <c r="M2075" s="231" t="str">
        <f t="shared" si="262"/>
        <v>.</v>
      </c>
      <c r="N2075" s="231" t="str">
        <f t="shared" si="263"/>
        <v>.</v>
      </c>
      <c r="O2075" s="231" t="str">
        <f t="shared" si="264"/>
        <v>.</v>
      </c>
      <c r="P2075" s="232" t="str">
        <f t="shared" si="266"/>
        <v>.</v>
      </c>
      <c r="Q2075" s="233" t="str">
        <f t="shared" si="267"/>
        <v>.</v>
      </c>
      <c r="R2075" s="140"/>
      <c r="S2075" s="140"/>
      <c r="T2075" s="140"/>
      <c r="U2075" s="140"/>
      <c r="V2075" s="140"/>
      <c r="W2075" s="140"/>
      <c r="X2075" s="140"/>
      <c r="Y2075" s="140"/>
      <c r="Z2075" s="140"/>
      <c r="AA2075" s="140"/>
      <c r="AB2075" s="140"/>
      <c r="AC2075" s="140"/>
      <c r="AD2075" s="140"/>
      <c r="AE2075" s="140"/>
      <c r="AF2075" s="140"/>
      <c r="AG2075" s="140"/>
      <c r="AH2075" s="140"/>
      <c r="AI2075" s="140"/>
      <c r="AJ2075" s="140"/>
      <c r="AK2075" s="140"/>
      <c r="AL2075" s="140"/>
      <c r="AM2075" s="140"/>
      <c r="AN2075" s="140"/>
      <c r="AO2075" s="140"/>
      <c r="AP2075" s="140"/>
      <c r="AQ2075" s="140"/>
      <c r="AR2075" s="140"/>
      <c r="AS2075" s="140"/>
      <c r="AT2075" s="140"/>
      <c r="AU2075" s="140"/>
      <c r="AV2075" s="140"/>
      <c r="AW2075" s="140"/>
      <c r="AX2075" s="140"/>
      <c r="AY2075" s="140"/>
      <c r="AZ2075" s="140"/>
      <c r="BA2075" s="140"/>
      <c r="BB2075" s="140"/>
      <c r="BC2075" s="140"/>
      <c r="BD2075" s="140"/>
      <c r="BE2075" s="140"/>
    </row>
    <row r="2076" spans="1:57" outlineLevel="1" x14ac:dyDescent="0.2">
      <c r="A2076" s="234">
        <f>'Faults data'!A2076</f>
        <v>2059</v>
      </c>
      <c r="B2076" s="320">
        <f>'Faults data'!B2076</f>
        <v>0</v>
      </c>
      <c r="C2076" s="223">
        <f>IFERROR(MATCH('Faults data'!F2076,Lists!$C$11:$C$14,0),0)</f>
        <v>0</v>
      </c>
      <c r="D2076" s="216">
        <f>VALUE('Faults data'!I2076)</f>
        <v>0</v>
      </c>
      <c r="E2076" s="224">
        <f t="shared" si="265"/>
        <v>0</v>
      </c>
      <c r="F2076" s="224">
        <f>'Faults data'!M2076</f>
        <v>0</v>
      </c>
      <c r="G2076" s="224" t="str">
        <f>IF('Faults data'!N2076=$G$17,$G$17,".")</f>
        <v>.</v>
      </c>
      <c r="H2076" s="224" t="str">
        <f>IF(ISNUMBER('Faults data'!L2076),'Faults data'!L2076,".")</f>
        <v>.</v>
      </c>
      <c r="I2076" s="224">
        <f>IF('Faults data'!S2076=Lists!$F$11,0,1)</f>
        <v>1</v>
      </c>
      <c r="J2076" s="240" t="str">
        <f t="shared" si="260"/>
        <v>.</v>
      </c>
      <c r="K2076" s="241"/>
      <c r="L2076" s="230" t="str">
        <f t="shared" si="261"/>
        <v>.</v>
      </c>
      <c r="M2076" s="231" t="str">
        <f t="shared" si="262"/>
        <v>.</v>
      </c>
      <c r="N2076" s="231" t="str">
        <f t="shared" si="263"/>
        <v>.</v>
      </c>
      <c r="O2076" s="231" t="str">
        <f t="shared" si="264"/>
        <v>.</v>
      </c>
      <c r="P2076" s="232" t="str">
        <f t="shared" si="266"/>
        <v>.</v>
      </c>
      <c r="Q2076" s="233" t="str">
        <f t="shared" si="267"/>
        <v>.</v>
      </c>
      <c r="R2076" s="140"/>
      <c r="S2076" s="140"/>
      <c r="T2076" s="140"/>
      <c r="U2076" s="140"/>
      <c r="V2076" s="140"/>
      <c r="W2076" s="140"/>
      <c r="X2076" s="140"/>
      <c r="Y2076" s="140"/>
      <c r="Z2076" s="140"/>
      <c r="AA2076" s="140"/>
      <c r="AB2076" s="140"/>
      <c r="AC2076" s="140"/>
      <c r="AD2076" s="140"/>
      <c r="AE2076" s="140"/>
      <c r="AF2076" s="140"/>
      <c r="AG2076" s="140"/>
      <c r="AH2076" s="140"/>
      <c r="AI2076" s="140"/>
      <c r="AJ2076" s="140"/>
      <c r="AK2076" s="140"/>
      <c r="AL2076" s="140"/>
      <c r="AM2076" s="140"/>
      <c r="AN2076" s="140"/>
      <c r="AO2076" s="140"/>
      <c r="AP2076" s="140"/>
      <c r="AQ2076" s="140"/>
      <c r="AR2076" s="140"/>
      <c r="AS2076" s="140"/>
      <c r="AT2076" s="140"/>
      <c r="AU2076" s="140"/>
      <c r="AV2076" s="140"/>
      <c r="AW2076" s="140"/>
      <c r="AX2076" s="140"/>
      <c r="AY2076" s="140"/>
      <c r="AZ2076" s="140"/>
      <c r="BA2076" s="140"/>
      <c r="BB2076" s="140"/>
      <c r="BC2076" s="140"/>
      <c r="BD2076" s="140"/>
      <c r="BE2076" s="140"/>
    </row>
    <row r="2077" spans="1:57" outlineLevel="1" x14ac:dyDescent="0.2">
      <c r="A2077" s="234">
        <f>'Faults data'!A2077</f>
        <v>2060</v>
      </c>
      <c r="B2077" s="320">
        <f>'Faults data'!B2077</f>
        <v>0</v>
      </c>
      <c r="C2077" s="223">
        <f>IFERROR(MATCH('Faults data'!F2077,Lists!$C$11:$C$14,0),0)</f>
        <v>0</v>
      </c>
      <c r="D2077" s="216">
        <f>VALUE('Faults data'!I2077)</f>
        <v>0</v>
      </c>
      <c r="E2077" s="224">
        <f t="shared" si="265"/>
        <v>0</v>
      </c>
      <c r="F2077" s="224">
        <f>'Faults data'!M2077</f>
        <v>0</v>
      </c>
      <c r="G2077" s="224" t="str">
        <f>IF('Faults data'!N2077=$G$17,$G$17,".")</f>
        <v>.</v>
      </c>
      <c r="H2077" s="224" t="str">
        <f>IF(ISNUMBER('Faults data'!L2077),'Faults data'!L2077,".")</f>
        <v>.</v>
      </c>
      <c r="I2077" s="224">
        <f>IF('Faults data'!S2077=Lists!$F$11,0,1)</f>
        <v>1</v>
      </c>
      <c r="J2077" s="240" t="str">
        <f t="shared" si="260"/>
        <v>.</v>
      </c>
      <c r="K2077" s="241"/>
      <c r="L2077" s="230" t="str">
        <f t="shared" si="261"/>
        <v>.</v>
      </c>
      <c r="M2077" s="231" t="str">
        <f t="shared" si="262"/>
        <v>.</v>
      </c>
      <c r="N2077" s="231" t="str">
        <f t="shared" si="263"/>
        <v>.</v>
      </c>
      <c r="O2077" s="231" t="str">
        <f t="shared" si="264"/>
        <v>.</v>
      </c>
      <c r="P2077" s="232" t="str">
        <f t="shared" si="266"/>
        <v>.</v>
      </c>
      <c r="Q2077" s="233" t="str">
        <f t="shared" si="267"/>
        <v>.</v>
      </c>
      <c r="R2077" s="140"/>
      <c r="S2077" s="140"/>
      <c r="T2077" s="140"/>
      <c r="U2077" s="140"/>
      <c r="V2077" s="140"/>
      <c r="W2077" s="140"/>
      <c r="X2077" s="140"/>
      <c r="Y2077" s="140"/>
      <c r="Z2077" s="140"/>
      <c r="AA2077" s="140"/>
      <c r="AB2077" s="140"/>
      <c r="AC2077" s="140"/>
      <c r="AD2077" s="140"/>
      <c r="AE2077" s="140"/>
      <c r="AF2077" s="140"/>
      <c r="AG2077" s="140"/>
      <c r="AH2077" s="140"/>
      <c r="AI2077" s="140"/>
      <c r="AJ2077" s="140"/>
      <c r="AK2077" s="140"/>
      <c r="AL2077" s="140"/>
      <c r="AM2077" s="140"/>
      <c r="AN2077" s="140"/>
      <c r="AO2077" s="140"/>
      <c r="AP2077" s="140"/>
      <c r="AQ2077" s="140"/>
      <c r="AR2077" s="140"/>
      <c r="AS2077" s="140"/>
      <c r="AT2077" s="140"/>
      <c r="AU2077" s="140"/>
      <c r="AV2077" s="140"/>
      <c r="AW2077" s="140"/>
      <c r="AX2077" s="140"/>
      <c r="AY2077" s="140"/>
      <c r="AZ2077" s="140"/>
      <c r="BA2077" s="140"/>
      <c r="BB2077" s="140"/>
      <c r="BC2077" s="140"/>
      <c r="BD2077" s="140"/>
      <c r="BE2077" s="140"/>
    </row>
    <row r="2078" spans="1:57" outlineLevel="1" x14ac:dyDescent="0.2">
      <c r="A2078" s="234">
        <f>'Faults data'!A2078</f>
        <v>2061</v>
      </c>
      <c r="B2078" s="320">
        <f>'Faults data'!B2078</f>
        <v>0</v>
      </c>
      <c r="C2078" s="223">
        <f>IFERROR(MATCH('Faults data'!F2078,Lists!$C$11:$C$14,0),0)</f>
        <v>0</v>
      </c>
      <c r="D2078" s="216">
        <f>VALUE('Faults data'!I2078)</f>
        <v>0</v>
      </c>
      <c r="E2078" s="224">
        <f t="shared" si="265"/>
        <v>0</v>
      </c>
      <c r="F2078" s="224">
        <f>'Faults data'!M2078</f>
        <v>0</v>
      </c>
      <c r="G2078" s="224" t="str">
        <f>IF('Faults data'!N2078=$G$17,$G$17,".")</f>
        <v>.</v>
      </c>
      <c r="H2078" s="224" t="str">
        <f>IF(ISNUMBER('Faults data'!L2078),'Faults data'!L2078,".")</f>
        <v>.</v>
      </c>
      <c r="I2078" s="224">
        <f>IF('Faults data'!S2078=Lists!$F$11,0,1)</f>
        <v>1</v>
      </c>
      <c r="J2078" s="240" t="str">
        <f t="shared" si="260"/>
        <v>.</v>
      </c>
      <c r="K2078" s="241"/>
      <c r="L2078" s="230" t="str">
        <f t="shared" si="261"/>
        <v>.</v>
      </c>
      <c r="M2078" s="231" t="str">
        <f t="shared" si="262"/>
        <v>.</v>
      </c>
      <c r="N2078" s="231" t="str">
        <f t="shared" si="263"/>
        <v>.</v>
      </c>
      <c r="O2078" s="231" t="str">
        <f t="shared" si="264"/>
        <v>.</v>
      </c>
      <c r="P2078" s="232" t="str">
        <f t="shared" si="266"/>
        <v>.</v>
      </c>
      <c r="Q2078" s="233" t="str">
        <f t="shared" si="267"/>
        <v>.</v>
      </c>
      <c r="R2078" s="140"/>
      <c r="S2078" s="140"/>
      <c r="T2078" s="140"/>
      <c r="U2078" s="140"/>
      <c r="V2078" s="140"/>
      <c r="W2078" s="140"/>
      <c r="X2078" s="140"/>
      <c r="Y2078" s="140"/>
      <c r="Z2078" s="140"/>
      <c r="AA2078" s="140"/>
      <c r="AB2078" s="140"/>
      <c r="AC2078" s="140"/>
      <c r="AD2078" s="140"/>
      <c r="AE2078" s="140"/>
      <c r="AF2078" s="140"/>
      <c r="AG2078" s="140"/>
      <c r="AH2078" s="140"/>
      <c r="AI2078" s="140"/>
      <c r="AJ2078" s="140"/>
      <c r="AK2078" s="140"/>
      <c r="AL2078" s="140"/>
      <c r="AM2078" s="140"/>
      <c r="AN2078" s="140"/>
      <c r="AO2078" s="140"/>
      <c r="AP2078" s="140"/>
      <c r="AQ2078" s="140"/>
      <c r="AR2078" s="140"/>
      <c r="AS2078" s="140"/>
      <c r="AT2078" s="140"/>
      <c r="AU2078" s="140"/>
      <c r="AV2078" s="140"/>
      <c r="AW2078" s="140"/>
      <c r="AX2078" s="140"/>
      <c r="AY2078" s="140"/>
      <c r="AZ2078" s="140"/>
      <c r="BA2078" s="140"/>
      <c r="BB2078" s="140"/>
      <c r="BC2078" s="140"/>
      <c r="BD2078" s="140"/>
      <c r="BE2078" s="140"/>
    </row>
    <row r="2079" spans="1:57" outlineLevel="1" x14ac:dyDescent="0.2">
      <c r="A2079" s="234">
        <f>'Faults data'!A2079</f>
        <v>2062</v>
      </c>
      <c r="B2079" s="320">
        <f>'Faults data'!B2079</f>
        <v>0</v>
      </c>
      <c r="C2079" s="223">
        <f>IFERROR(MATCH('Faults data'!F2079,Lists!$C$11:$C$14,0),0)</f>
        <v>0</v>
      </c>
      <c r="D2079" s="216">
        <f>VALUE('Faults data'!I2079)</f>
        <v>0</v>
      </c>
      <c r="E2079" s="224">
        <f t="shared" si="265"/>
        <v>0</v>
      </c>
      <c r="F2079" s="224">
        <f>'Faults data'!M2079</f>
        <v>0</v>
      </c>
      <c r="G2079" s="224" t="str">
        <f>IF('Faults data'!N2079=$G$17,$G$17,".")</f>
        <v>.</v>
      </c>
      <c r="H2079" s="224" t="str">
        <f>IF(ISNUMBER('Faults data'!L2079),'Faults data'!L2079,".")</f>
        <v>.</v>
      </c>
      <c r="I2079" s="224">
        <f>IF('Faults data'!S2079=Lists!$F$11,0,1)</f>
        <v>1</v>
      </c>
      <c r="J2079" s="240" t="str">
        <f t="shared" si="260"/>
        <v>.</v>
      </c>
      <c r="K2079" s="241"/>
      <c r="L2079" s="230" t="str">
        <f t="shared" si="261"/>
        <v>.</v>
      </c>
      <c r="M2079" s="231" t="str">
        <f t="shared" si="262"/>
        <v>.</v>
      </c>
      <c r="N2079" s="231" t="str">
        <f t="shared" si="263"/>
        <v>.</v>
      </c>
      <c r="O2079" s="231" t="str">
        <f t="shared" si="264"/>
        <v>.</v>
      </c>
      <c r="P2079" s="232" t="str">
        <f t="shared" si="266"/>
        <v>.</v>
      </c>
      <c r="Q2079" s="233" t="str">
        <f t="shared" si="267"/>
        <v>.</v>
      </c>
      <c r="R2079" s="140"/>
      <c r="S2079" s="140"/>
      <c r="T2079" s="140"/>
      <c r="U2079" s="140"/>
      <c r="V2079" s="140"/>
      <c r="W2079" s="140"/>
      <c r="X2079" s="140"/>
      <c r="Y2079" s="140"/>
      <c r="Z2079" s="140"/>
      <c r="AA2079" s="140"/>
      <c r="AB2079" s="140"/>
      <c r="AC2079" s="140"/>
      <c r="AD2079" s="140"/>
      <c r="AE2079" s="140"/>
      <c r="AF2079" s="140"/>
      <c r="AG2079" s="140"/>
      <c r="AH2079" s="140"/>
      <c r="AI2079" s="140"/>
      <c r="AJ2079" s="140"/>
      <c r="AK2079" s="140"/>
      <c r="AL2079" s="140"/>
      <c r="AM2079" s="140"/>
      <c r="AN2079" s="140"/>
      <c r="AO2079" s="140"/>
      <c r="AP2079" s="140"/>
      <c r="AQ2079" s="140"/>
      <c r="AR2079" s="140"/>
      <c r="AS2079" s="140"/>
      <c r="AT2079" s="140"/>
      <c r="AU2079" s="140"/>
      <c r="AV2079" s="140"/>
      <c r="AW2079" s="140"/>
      <c r="AX2079" s="140"/>
      <c r="AY2079" s="140"/>
      <c r="AZ2079" s="140"/>
      <c r="BA2079" s="140"/>
      <c r="BB2079" s="140"/>
      <c r="BC2079" s="140"/>
      <c r="BD2079" s="140"/>
      <c r="BE2079" s="140"/>
    </row>
    <row r="2080" spans="1:57" outlineLevel="1" x14ac:dyDescent="0.2">
      <c r="A2080" s="234">
        <f>'Faults data'!A2080</f>
        <v>2063</v>
      </c>
      <c r="B2080" s="320">
        <f>'Faults data'!B2080</f>
        <v>0</v>
      </c>
      <c r="C2080" s="223">
        <f>IFERROR(MATCH('Faults data'!F2080,Lists!$C$11:$C$14,0),0)</f>
        <v>0</v>
      </c>
      <c r="D2080" s="216">
        <f>VALUE('Faults data'!I2080)</f>
        <v>0</v>
      </c>
      <c r="E2080" s="224">
        <f t="shared" si="265"/>
        <v>0</v>
      </c>
      <c r="F2080" s="224">
        <f>'Faults data'!M2080</f>
        <v>0</v>
      </c>
      <c r="G2080" s="224" t="str">
        <f>IF('Faults data'!N2080=$G$17,$G$17,".")</f>
        <v>.</v>
      </c>
      <c r="H2080" s="224" t="str">
        <f>IF(ISNUMBER('Faults data'!L2080),'Faults data'!L2080,".")</f>
        <v>.</v>
      </c>
      <c r="I2080" s="224">
        <f>IF('Faults data'!S2080=Lists!$F$11,0,1)</f>
        <v>1</v>
      </c>
      <c r="J2080" s="240" t="str">
        <f t="shared" si="260"/>
        <v>.</v>
      </c>
      <c r="K2080" s="241"/>
      <c r="L2080" s="230" t="str">
        <f t="shared" si="261"/>
        <v>.</v>
      </c>
      <c r="M2080" s="231" t="str">
        <f t="shared" si="262"/>
        <v>.</v>
      </c>
      <c r="N2080" s="231" t="str">
        <f t="shared" si="263"/>
        <v>.</v>
      </c>
      <c r="O2080" s="231" t="str">
        <f t="shared" si="264"/>
        <v>.</v>
      </c>
      <c r="P2080" s="232" t="str">
        <f t="shared" si="266"/>
        <v>.</v>
      </c>
      <c r="Q2080" s="233" t="str">
        <f t="shared" si="267"/>
        <v>.</v>
      </c>
      <c r="R2080" s="140"/>
      <c r="S2080" s="140"/>
      <c r="T2080" s="140"/>
      <c r="U2080" s="140"/>
      <c r="V2080" s="140"/>
      <c r="W2080" s="140"/>
      <c r="X2080" s="140"/>
      <c r="Y2080" s="140"/>
      <c r="Z2080" s="140"/>
      <c r="AA2080" s="140"/>
      <c r="AB2080" s="140"/>
      <c r="AC2080" s="140"/>
      <c r="AD2080" s="140"/>
      <c r="AE2080" s="140"/>
      <c r="AF2080" s="140"/>
      <c r="AG2080" s="140"/>
      <c r="AH2080" s="140"/>
      <c r="AI2080" s="140"/>
      <c r="AJ2080" s="140"/>
      <c r="AK2080" s="140"/>
      <c r="AL2080" s="140"/>
      <c r="AM2080" s="140"/>
      <c r="AN2080" s="140"/>
      <c r="AO2080" s="140"/>
      <c r="AP2080" s="140"/>
      <c r="AQ2080" s="140"/>
      <c r="AR2080" s="140"/>
      <c r="AS2080" s="140"/>
      <c r="AT2080" s="140"/>
      <c r="AU2080" s="140"/>
      <c r="AV2080" s="140"/>
      <c r="AW2080" s="140"/>
      <c r="AX2080" s="140"/>
      <c r="AY2080" s="140"/>
      <c r="AZ2080" s="140"/>
      <c r="BA2080" s="140"/>
      <c r="BB2080" s="140"/>
      <c r="BC2080" s="140"/>
      <c r="BD2080" s="140"/>
      <c r="BE2080" s="140"/>
    </row>
    <row r="2081" spans="1:57" outlineLevel="1" x14ac:dyDescent="0.2">
      <c r="A2081" s="234">
        <f>'Faults data'!A2081</f>
        <v>2064</v>
      </c>
      <c r="B2081" s="320">
        <f>'Faults data'!B2081</f>
        <v>0</v>
      </c>
      <c r="C2081" s="223">
        <f>IFERROR(MATCH('Faults data'!F2081,Lists!$C$11:$C$14,0),0)</f>
        <v>0</v>
      </c>
      <c r="D2081" s="216">
        <f>VALUE('Faults data'!I2081)</f>
        <v>0</v>
      </c>
      <c r="E2081" s="224">
        <f t="shared" si="265"/>
        <v>0</v>
      </c>
      <c r="F2081" s="224">
        <f>'Faults data'!M2081</f>
        <v>0</v>
      </c>
      <c r="G2081" s="224" t="str">
        <f>IF('Faults data'!N2081=$G$17,$G$17,".")</f>
        <v>.</v>
      </c>
      <c r="H2081" s="224" t="str">
        <f>IF(ISNUMBER('Faults data'!L2081),'Faults data'!L2081,".")</f>
        <v>.</v>
      </c>
      <c r="I2081" s="224">
        <f>IF('Faults data'!S2081=Lists!$F$11,0,1)</f>
        <v>1</v>
      </c>
      <c r="J2081" s="240" t="str">
        <f t="shared" si="260"/>
        <v>.</v>
      </c>
      <c r="K2081" s="241"/>
      <c r="L2081" s="230" t="str">
        <f t="shared" si="261"/>
        <v>.</v>
      </c>
      <c r="M2081" s="231" t="str">
        <f t="shared" si="262"/>
        <v>.</v>
      </c>
      <c r="N2081" s="231" t="str">
        <f t="shared" si="263"/>
        <v>.</v>
      </c>
      <c r="O2081" s="231" t="str">
        <f t="shared" si="264"/>
        <v>.</v>
      </c>
      <c r="P2081" s="232" t="str">
        <f t="shared" si="266"/>
        <v>.</v>
      </c>
      <c r="Q2081" s="233" t="str">
        <f t="shared" si="267"/>
        <v>.</v>
      </c>
      <c r="R2081" s="140"/>
      <c r="S2081" s="140"/>
      <c r="T2081" s="140"/>
      <c r="U2081" s="140"/>
      <c r="V2081" s="140"/>
      <c r="W2081" s="140"/>
      <c r="X2081" s="140"/>
      <c r="Y2081" s="140"/>
      <c r="Z2081" s="140"/>
      <c r="AA2081" s="140"/>
      <c r="AB2081" s="140"/>
      <c r="AC2081" s="140"/>
      <c r="AD2081" s="140"/>
      <c r="AE2081" s="140"/>
      <c r="AF2081" s="140"/>
      <c r="AG2081" s="140"/>
      <c r="AH2081" s="140"/>
      <c r="AI2081" s="140"/>
      <c r="AJ2081" s="140"/>
      <c r="AK2081" s="140"/>
      <c r="AL2081" s="140"/>
      <c r="AM2081" s="140"/>
      <c r="AN2081" s="140"/>
      <c r="AO2081" s="140"/>
      <c r="AP2081" s="140"/>
      <c r="AQ2081" s="140"/>
      <c r="AR2081" s="140"/>
      <c r="AS2081" s="140"/>
      <c r="AT2081" s="140"/>
      <c r="AU2081" s="140"/>
      <c r="AV2081" s="140"/>
      <c r="AW2081" s="140"/>
      <c r="AX2081" s="140"/>
      <c r="AY2081" s="140"/>
      <c r="AZ2081" s="140"/>
      <c r="BA2081" s="140"/>
      <c r="BB2081" s="140"/>
      <c r="BC2081" s="140"/>
      <c r="BD2081" s="140"/>
      <c r="BE2081" s="140"/>
    </row>
    <row r="2082" spans="1:57" outlineLevel="1" x14ac:dyDescent="0.2">
      <c r="A2082" s="234">
        <f>'Faults data'!A2082</f>
        <v>2065</v>
      </c>
      <c r="B2082" s="320">
        <f>'Faults data'!B2082</f>
        <v>0</v>
      </c>
      <c r="C2082" s="223">
        <f>IFERROR(MATCH('Faults data'!F2082,Lists!$C$11:$C$14,0),0)</f>
        <v>0</v>
      </c>
      <c r="D2082" s="216">
        <f>VALUE('Faults data'!I2082)</f>
        <v>0</v>
      </c>
      <c r="E2082" s="224">
        <f t="shared" si="265"/>
        <v>0</v>
      </c>
      <c r="F2082" s="224">
        <f>'Faults data'!M2082</f>
        <v>0</v>
      </c>
      <c r="G2082" s="224" t="str">
        <f>IF('Faults data'!N2082=$G$17,$G$17,".")</f>
        <v>.</v>
      </c>
      <c r="H2082" s="224" t="str">
        <f>IF(ISNUMBER('Faults data'!L2082),'Faults data'!L2082,".")</f>
        <v>.</v>
      </c>
      <c r="I2082" s="224">
        <f>IF('Faults data'!S2082=Lists!$F$11,0,1)</f>
        <v>1</v>
      </c>
      <c r="J2082" s="240" t="str">
        <f t="shared" si="260"/>
        <v>.</v>
      </c>
      <c r="K2082" s="241"/>
      <c r="L2082" s="230" t="str">
        <f t="shared" si="261"/>
        <v>.</v>
      </c>
      <c r="M2082" s="231" t="str">
        <f t="shared" si="262"/>
        <v>.</v>
      </c>
      <c r="N2082" s="231" t="str">
        <f t="shared" si="263"/>
        <v>.</v>
      </c>
      <c r="O2082" s="231" t="str">
        <f t="shared" si="264"/>
        <v>.</v>
      </c>
      <c r="P2082" s="232" t="str">
        <f t="shared" si="266"/>
        <v>.</v>
      </c>
      <c r="Q2082" s="233" t="str">
        <f t="shared" si="267"/>
        <v>.</v>
      </c>
      <c r="R2082" s="140"/>
      <c r="S2082" s="140"/>
      <c r="T2082" s="140"/>
      <c r="U2082" s="140"/>
      <c r="V2082" s="140"/>
      <c r="W2082" s="140"/>
      <c r="X2082" s="140"/>
      <c r="Y2082" s="140"/>
      <c r="Z2082" s="140"/>
      <c r="AA2082" s="140"/>
      <c r="AB2082" s="140"/>
      <c r="AC2082" s="140"/>
      <c r="AD2082" s="140"/>
      <c r="AE2082" s="140"/>
      <c r="AF2082" s="140"/>
      <c r="AG2082" s="140"/>
      <c r="AH2082" s="140"/>
      <c r="AI2082" s="140"/>
      <c r="AJ2082" s="140"/>
      <c r="AK2082" s="140"/>
      <c r="AL2082" s="140"/>
      <c r="AM2082" s="140"/>
      <c r="AN2082" s="140"/>
      <c r="AO2082" s="140"/>
      <c r="AP2082" s="140"/>
      <c r="AQ2082" s="140"/>
      <c r="AR2082" s="140"/>
      <c r="AS2082" s="140"/>
      <c r="AT2082" s="140"/>
      <c r="AU2082" s="140"/>
      <c r="AV2082" s="140"/>
      <c r="AW2082" s="140"/>
      <c r="AX2082" s="140"/>
      <c r="AY2082" s="140"/>
      <c r="AZ2082" s="140"/>
      <c r="BA2082" s="140"/>
      <c r="BB2082" s="140"/>
      <c r="BC2082" s="140"/>
      <c r="BD2082" s="140"/>
      <c r="BE2082" s="140"/>
    </row>
    <row r="2083" spans="1:57" outlineLevel="1" x14ac:dyDescent="0.2">
      <c r="A2083" s="234">
        <f>'Faults data'!A2083</f>
        <v>2066</v>
      </c>
      <c r="B2083" s="320">
        <f>'Faults data'!B2083</f>
        <v>0</v>
      </c>
      <c r="C2083" s="223">
        <f>IFERROR(MATCH('Faults data'!F2083,Lists!$C$11:$C$14,0),0)</f>
        <v>0</v>
      </c>
      <c r="D2083" s="216">
        <f>VALUE('Faults data'!I2083)</f>
        <v>0</v>
      </c>
      <c r="E2083" s="224">
        <f t="shared" si="265"/>
        <v>0</v>
      </c>
      <c r="F2083" s="224">
        <f>'Faults data'!M2083</f>
        <v>0</v>
      </c>
      <c r="G2083" s="224" t="str">
        <f>IF('Faults data'!N2083=$G$17,$G$17,".")</f>
        <v>.</v>
      </c>
      <c r="H2083" s="224" t="str">
        <f>IF(ISNUMBER('Faults data'!L2083),'Faults data'!L2083,".")</f>
        <v>.</v>
      </c>
      <c r="I2083" s="224">
        <f>IF('Faults data'!S2083=Lists!$F$11,0,1)</f>
        <v>1</v>
      </c>
      <c r="J2083" s="240" t="str">
        <f t="shared" si="260"/>
        <v>.</v>
      </c>
      <c r="K2083" s="241"/>
      <c r="L2083" s="230" t="str">
        <f t="shared" si="261"/>
        <v>.</v>
      </c>
      <c r="M2083" s="231" t="str">
        <f t="shared" si="262"/>
        <v>.</v>
      </c>
      <c r="N2083" s="231" t="str">
        <f t="shared" si="263"/>
        <v>.</v>
      </c>
      <c r="O2083" s="231" t="str">
        <f t="shared" si="264"/>
        <v>.</v>
      </c>
      <c r="P2083" s="232" t="str">
        <f t="shared" si="266"/>
        <v>.</v>
      </c>
      <c r="Q2083" s="233" t="str">
        <f t="shared" si="267"/>
        <v>.</v>
      </c>
      <c r="R2083" s="140"/>
      <c r="S2083" s="140"/>
      <c r="T2083" s="140"/>
      <c r="U2083" s="140"/>
      <c r="V2083" s="140"/>
      <c r="W2083" s="140"/>
      <c r="X2083" s="140"/>
      <c r="Y2083" s="140"/>
      <c r="Z2083" s="140"/>
      <c r="AA2083" s="140"/>
      <c r="AB2083" s="140"/>
      <c r="AC2083" s="140"/>
      <c r="AD2083" s="140"/>
      <c r="AE2083" s="140"/>
      <c r="AF2083" s="140"/>
      <c r="AG2083" s="140"/>
      <c r="AH2083" s="140"/>
      <c r="AI2083" s="140"/>
      <c r="AJ2083" s="140"/>
      <c r="AK2083" s="140"/>
      <c r="AL2083" s="140"/>
      <c r="AM2083" s="140"/>
      <c r="AN2083" s="140"/>
      <c r="AO2083" s="140"/>
      <c r="AP2083" s="140"/>
      <c r="AQ2083" s="140"/>
      <c r="AR2083" s="140"/>
      <c r="AS2083" s="140"/>
      <c r="AT2083" s="140"/>
      <c r="AU2083" s="140"/>
      <c r="AV2083" s="140"/>
      <c r="AW2083" s="140"/>
      <c r="AX2083" s="140"/>
      <c r="AY2083" s="140"/>
      <c r="AZ2083" s="140"/>
      <c r="BA2083" s="140"/>
      <c r="BB2083" s="140"/>
      <c r="BC2083" s="140"/>
      <c r="BD2083" s="140"/>
      <c r="BE2083" s="140"/>
    </row>
    <row r="2084" spans="1:57" outlineLevel="1" x14ac:dyDescent="0.2">
      <c r="A2084" s="234">
        <f>'Faults data'!A2084</f>
        <v>2067</v>
      </c>
      <c r="B2084" s="320">
        <f>'Faults data'!B2084</f>
        <v>0</v>
      </c>
      <c r="C2084" s="223">
        <f>IFERROR(MATCH('Faults data'!F2084,Lists!$C$11:$C$14,0),0)</f>
        <v>0</v>
      </c>
      <c r="D2084" s="216">
        <f>VALUE('Faults data'!I2084)</f>
        <v>0</v>
      </c>
      <c r="E2084" s="224">
        <f t="shared" si="265"/>
        <v>0</v>
      </c>
      <c r="F2084" s="224">
        <f>'Faults data'!M2084</f>
        <v>0</v>
      </c>
      <c r="G2084" s="224" t="str">
        <f>IF('Faults data'!N2084=$G$17,$G$17,".")</f>
        <v>.</v>
      </c>
      <c r="H2084" s="224" t="str">
        <f>IF(ISNUMBER('Faults data'!L2084),'Faults data'!L2084,".")</f>
        <v>.</v>
      </c>
      <c r="I2084" s="224">
        <f>IF('Faults data'!S2084=Lists!$F$11,0,1)</f>
        <v>1</v>
      </c>
      <c r="J2084" s="240" t="str">
        <f t="shared" si="260"/>
        <v>.</v>
      </c>
      <c r="K2084" s="241"/>
      <c r="L2084" s="230" t="str">
        <f t="shared" si="261"/>
        <v>.</v>
      </c>
      <c r="M2084" s="231" t="str">
        <f t="shared" si="262"/>
        <v>.</v>
      </c>
      <c r="N2084" s="231" t="str">
        <f t="shared" si="263"/>
        <v>.</v>
      </c>
      <c r="O2084" s="231" t="str">
        <f t="shared" si="264"/>
        <v>.</v>
      </c>
      <c r="P2084" s="232" t="str">
        <f t="shared" si="266"/>
        <v>.</v>
      </c>
      <c r="Q2084" s="233" t="str">
        <f t="shared" si="267"/>
        <v>.</v>
      </c>
      <c r="R2084" s="140"/>
      <c r="S2084" s="140"/>
      <c r="T2084" s="140"/>
      <c r="U2084" s="140"/>
      <c r="V2084" s="140"/>
      <c r="W2084" s="140"/>
      <c r="X2084" s="140"/>
      <c r="Y2084" s="140"/>
      <c r="Z2084" s="140"/>
      <c r="AA2084" s="140"/>
      <c r="AB2084" s="140"/>
      <c r="AC2084" s="140"/>
      <c r="AD2084" s="140"/>
      <c r="AE2084" s="140"/>
      <c r="AF2084" s="140"/>
      <c r="AG2084" s="140"/>
      <c r="AH2084" s="140"/>
      <c r="AI2084" s="140"/>
      <c r="AJ2084" s="140"/>
      <c r="AK2084" s="140"/>
      <c r="AL2084" s="140"/>
      <c r="AM2084" s="140"/>
      <c r="AN2084" s="140"/>
      <c r="AO2084" s="140"/>
      <c r="AP2084" s="140"/>
      <c r="AQ2084" s="140"/>
      <c r="AR2084" s="140"/>
      <c r="AS2084" s="140"/>
      <c r="AT2084" s="140"/>
      <c r="AU2084" s="140"/>
      <c r="AV2084" s="140"/>
      <c r="AW2084" s="140"/>
      <c r="AX2084" s="140"/>
      <c r="AY2084" s="140"/>
      <c r="AZ2084" s="140"/>
      <c r="BA2084" s="140"/>
      <c r="BB2084" s="140"/>
      <c r="BC2084" s="140"/>
      <c r="BD2084" s="140"/>
      <c r="BE2084" s="140"/>
    </row>
    <row r="2085" spans="1:57" outlineLevel="1" x14ac:dyDescent="0.2">
      <c r="A2085" s="234">
        <f>'Faults data'!A2085</f>
        <v>2068</v>
      </c>
      <c r="B2085" s="320">
        <f>'Faults data'!B2085</f>
        <v>0</v>
      </c>
      <c r="C2085" s="223">
        <f>IFERROR(MATCH('Faults data'!F2085,Lists!$C$11:$C$14,0),0)</f>
        <v>0</v>
      </c>
      <c r="D2085" s="216">
        <f>VALUE('Faults data'!I2085)</f>
        <v>0</v>
      </c>
      <c r="E2085" s="224">
        <f t="shared" si="265"/>
        <v>0</v>
      </c>
      <c r="F2085" s="224">
        <f>'Faults data'!M2085</f>
        <v>0</v>
      </c>
      <c r="G2085" s="224" t="str">
        <f>IF('Faults data'!N2085=$G$17,$G$17,".")</f>
        <v>.</v>
      </c>
      <c r="H2085" s="224" t="str">
        <f>IF(ISNUMBER('Faults data'!L2085),'Faults data'!L2085,".")</f>
        <v>.</v>
      </c>
      <c r="I2085" s="224">
        <f>IF('Faults data'!S2085=Lists!$F$11,0,1)</f>
        <v>1</v>
      </c>
      <c r="J2085" s="240" t="str">
        <f t="shared" si="260"/>
        <v>.</v>
      </c>
      <c r="K2085" s="241"/>
      <c r="L2085" s="230" t="str">
        <f t="shared" si="261"/>
        <v>.</v>
      </c>
      <c r="M2085" s="231" t="str">
        <f t="shared" si="262"/>
        <v>.</v>
      </c>
      <c r="N2085" s="231" t="str">
        <f t="shared" si="263"/>
        <v>.</v>
      </c>
      <c r="O2085" s="231" t="str">
        <f t="shared" si="264"/>
        <v>.</v>
      </c>
      <c r="P2085" s="232" t="str">
        <f t="shared" si="266"/>
        <v>.</v>
      </c>
      <c r="Q2085" s="233" t="str">
        <f t="shared" si="267"/>
        <v>.</v>
      </c>
      <c r="R2085" s="140"/>
      <c r="S2085" s="140"/>
      <c r="T2085" s="140"/>
      <c r="U2085" s="140"/>
      <c r="V2085" s="140"/>
      <c r="W2085" s="140"/>
      <c r="X2085" s="140"/>
      <c r="Y2085" s="140"/>
      <c r="Z2085" s="140"/>
      <c r="AA2085" s="140"/>
      <c r="AB2085" s="140"/>
      <c r="AC2085" s="140"/>
      <c r="AD2085" s="140"/>
      <c r="AE2085" s="140"/>
      <c r="AF2085" s="140"/>
      <c r="AG2085" s="140"/>
      <c r="AH2085" s="140"/>
      <c r="AI2085" s="140"/>
      <c r="AJ2085" s="140"/>
      <c r="AK2085" s="140"/>
      <c r="AL2085" s="140"/>
      <c r="AM2085" s="140"/>
      <c r="AN2085" s="140"/>
      <c r="AO2085" s="140"/>
      <c r="AP2085" s="140"/>
      <c r="AQ2085" s="140"/>
      <c r="AR2085" s="140"/>
      <c r="AS2085" s="140"/>
      <c r="AT2085" s="140"/>
      <c r="AU2085" s="140"/>
      <c r="AV2085" s="140"/>
      <c r="AW2085" s="140"/>
      <c r="AX2085" s="140"/>
      <c r="AY2085" s="140"/>
      <c r="AZ2085" s="140"/>
      <c r="BA2085" s="140"/>
      <c r="BB2085" s="140"/>
      <c r="BC2085" s="140"/>
      <c r="BD2085" s="140"/>
      <c r="BE2085" s="140"/>
    </row>
    <row r="2086" spans="1:57" outlineLevel="1" x14ac:dyDescent="0.2">
      <c r="A2086" s="234">
        <f>'Faults data'!A2086</f>
        <v>2069</v>
      </c>
      <c r="B2086" s="320">
        <f>'Faults data'!B2086</f>
        <v>0</v>
      </c>
      <c r="C2086" s="223">
        <f>IFERROR(MATCH('Faults data'!F2086,Lists!$C$11:$C$14,0),0)</f>
        <v>0</v>
      </c>
      <c r="D2086" s="216">
        <f>VALUE('Faults data'!I2086)</f>
        <v>0</v>
      </c>
      <c r="E2086" s="224">
        <f t="shared" si="265"/>
        <v>0</v>
      </c>
      <c r="F2086" s="224">
        <f>'Faults data'!M2086</f>
        <v>0</v>
      </c>
      <c r="G2086" s="224" t="str">
        <f>IF('Faults data'!N2086=$G$17,$G$17,".")</f>
        <v>.</v>
      </c>
      <c r="H2086" s="224" t="str">
        <f>IF(ISNUMBER('Faults data'!L2086),'Faults data'!L2086,".")</f>
        <v>.</v>
      </c>
      <c r="I2086" s="224">
        <f>IF('Faults data'!S2086=Lists!$F$11,0,1)</f>
        <v>1</v>
      </c>
      <c r="J2086" s="240" t="str">
        <f t="shared" si="260"/>
        <v>.</v>
      </c>
      <c r="K2086" s="241"/>
      <c r="L2086" s="230" t="str">
        <f t="shared" si="261"/>
        <v>.</v>
      </c>
      <c r="M2086" s="231" t="str">
        <f t="shared" si="262"/>
        <v>.</v>
      </c>
      <c r="N2086" s="231" t="str">
        <f t="shared" si="263"/>
        <v>.</v>
      </c>
      <c r="O2086" s="231" t="str">
        <f t="shared" si="264"/>
        <v>.</v>
      </c>
      <c r="P2086" s="232" t="str">
        <f t="shared" si="266"/>
        <v>.</v>
      </c>
      <c r="Q2086" s="233" t="str">
        <f t="shared" si="267"/>
        <v>.</v>
      </c>
      <c r="R2086" s="140"/>
      <c r="S2086" s="140"/>
      <c r="T2086" s="140"/>
      <c r="U2086" s="140"/>
      <c r="V2086" s="140"/>
      <c r="W2086" s="140"/>
      <c r="X2086" s="140"/>
      <c r="Y2086" s="140"/>
      <c r="Z2086" s="140"/>
      <c r="AA2086" s="140"/>
      <c r="AB2086" s="140"/>
      <c r="AC2086" s="140"/>
      <c r="AD2086" s="140"/>
      <c r="AE2086" s="140"/>
      <c r="AF2086" s="140"/>
      <c r="AG2086" s="140"/>
      <c r="AH2086" s="140"/>
      <c r="AI2086" s="140"/>
      <c r="AJ2086" s="140"/>
      <c r="AK2086" s="140"/>
      <c r="AL2086" s="140"/>
      <c r="AM2086" s="140"/>
      <c r="AN2086" s="140"/>
      <c r="AO2086" s="140"/>
      <c r="AP2086" s="140"/>
      <c r="AQ2086" s="140"/>
      <c r="AR2086" s="140"/>
      <c r="AS2086" s="140"/>
      <c r="AT2086" s="140"/>
      <c r="AU2086" s="140"/>
      <c r="AV2086" s="140"/>
      <c r="AW2086" s="140"/>
      <c r="AX2086" s="140"/>
      <c r="AY2086" s="140"/>
      <c r="AZ2086" s="140"/>
      <c r="BA2086" s="140"/>
      <c r="BB2086" s="140"/>
      <c r="BC2086" s="140"/>
      <c r="BD2086" s="140"/>
      <c r="BE2086" s="140"/>
    </row>
    <row r="2087" spans="1:57" outlineLevel="1" x14ac:dyDescent="0.2">
      <c r="A2087" s="234">
        <f>'Faults data'!A2087</f>
        <v>2070</v>
      </c>
      <c r="B2087" s="320">
        <f>'Faults data'!B2087</f>
        <v>0</v>
      </c>
      <c r="C2087" s="223">
        <f>IFERROR(MATCH('Faults data'!F2087,Lists!$C$11:$C$14,0),0)</f>
        <v>0</v>
      </c>
      <c r="D2087" s="216">
        <f>VALUE('Faults data'!I2087)</f>
        <v>0</v>
      </c>
      <c r="E2087" s="224">
        <f t="shared" si="265"/>
        <v>0</v>
      </c>
      <c r="F2087" s="224">
        <f>'Faults data'!M2087</f>
        <v>0</v>
      </c>
      <c r="G2087" s="224" t="str">
        <f>IF('Faults data'!N2087=$G$17,$G$17,".")</f>
        <v>.</v>
      </c>
      <c r="H2087" s="224" t="str">
        <f>IF(ISNUMBER('Faults data'!L2087),'Faults data'!L2087,".")</f>
        <v>.</v>
      </c>
      <c r="I2087" s="224">
        <f>IF('Faults data'!S2087=Lists!$F$11,0,1)</f>
        <v>1</v>
      </c>
      <c r="J2087" s="240" t="str">
        <f t="shared" si="260"/>
        <v>.</v>
      </c>
      <c r="K2087" s="241"/>
      <c r="L2087" s="230" t="str">
        <f t="shared" si="261"/>
        <v>.</v>
      </c>
      <c r="M2087" s="231" t="str">
        <f t="shared" si="262"/>
        <v>.</v>
      </c>
      <c r="N2087" s="231" t="str">
        <f t="shared" si="263"/>
        <v>.</v>
      </c>
      <c r="O2087" s="231" t="str">
        <f t="shared" si="264"/>
        <v>.</v>
      </c>
      <c r="P2087" s="232" t="str">
        <f t="shared" si="266"/>
        <v>.</v>
      </c>
      <c r="Q2087" s="233" t="str">
        <f t="shared" si="267"/>
        <v>.</v>
      </c>
      <c r="R2087" s="140"/>
      <c r="S2087" s="140"/>
      <c r="T2087" s="140"/>
      <c r="U2087" s="140"/>
      <c r="V2087" s="140"/>
      <c r="W2087" s="140"/>
      <c r="X2087" s="140"/>
      <c r="Y2087" s="140"/>
      <c r="Z2087" s="140"/>
      <c r="AA2087" s="140"/>
      <c r="AB2087" s="140"/>
      <c r="AC2087" s="140"/>
      <c r="AD2087" s="140"/>
      <c r="AE2087" s="140"/>
      <c r="AF2087" s="140"/>
      <c r="AG2087" s="140"/>
      <c r="AH2087" s="140"/>
      <c r="AI2087" s="140"/>
      <c r="AJ2087" s="140"/>
      <c r="AK2087" s="140"/>
      <c r="AL2087" s="140"/>
      <c r="AM2087" s="140"/>
      <c r="AN2087" s="140"/>
      <c r="AO2087" s="140"/>
      <c r="AP2087" s="140"/>
      <c r="AQ2087" s="140"/>
      <c r="AR2087" s="140"/>
      <c r="AS2087" s="140"/>
      <c r="AT2087" s="140"/>
      <c r="AU2087" s="140"/>
      <c r="AV2087" s="140"/>
      <c r="AW2087" s="140"/>
      <c r="AX2087" s="140"/>
      <c r="AY2087" s="140"/>
      <c r="AZ2087" s="140"/>
      <c r="BA2087" s="140"/>
      <c r="BB2087" s="140"/>
      <c r="BC2087" s="140"/>
      <c r="BD2087" s="140"/>
      <c r="BE2087" s="140"/>
    </row>
    <row r="2088" spans="1:57" outlineLevel="1" x14ac:dyDescent="0.2">
      <c r="A2088" s="234">
        <f>'Faults data'!A2088</f>
        <v>2071</v>
      </c>
      <c r="B2088" s="320">
        <f>'Faults data'!B2088</f>
        <v>0</v>
      </c>
      <c r="C2088" s="223">
        <f>IFERROR(MATCH('Faults data'!F2088,Lists!$C$11:$C$14,0),0)</f>
        <v>0</v>
      </c>
      <c r="D2088" s="216">
        <f>VALUE('Faults data'!I2088)</f>
        <v>0</v>
      </c>
      <c r="E2088" s="224">
        <f t="shared" si="265"/>
        <v>0</v>
      </c>
      <c r="F2088" s="224">
        <f>'Faults data'!M2088</f>
        <v>0</v>
      </c>
      <c r="G2088" s="224" t="str">
        <f>IF('Faults data'!N2088=$G$17,$G$17,".")</f>
        <v>.</v>
      </c>
      <c r="H2088" s="224" t="str">
        <f>IF(ISNUMBER('Faults data'!L2088),'Faults data'!L2088,".")</f>
        <v>.</v>
      </c>
      <c r="I2088" s="224">
        <f>IF('Faults data'!S2088=Lists!$F$11,0,1)</f>
        <v>1</v>
      </c>
      <c r="J2088" s="240" t="str">
        <f t="shared" si="260"/>
        <v>.</v>
      </c>
      <c r="K2088" s="241"/>
      <c r="L2088" s="230" t="str">
        <f t="shared" si="261"/>
        <v>.</v>
      </c>
      <c r="M2088" s="231" t="str">
        <f t="shared" si="262"/>
        <v>.</v>
      </c>
      <c r="N2088" s="231" t="str">
        <f t="shared" si="263"/>
        <v>.</v>
      </c>
      <c r="O2088" s="231" t="str">
        <f t="shared" si="264"/>
        <v>.</v>
      </c>
      <c r="P2088" s="232" t="str">
        <f t="shared" si="266"/>
        <v>.</v>
      </c>
      <c r="Q2088" s="233" t="str">
        <f t="shared" si="267"/>
        <v>.</v>
      </c>
      <c r="R2088" s="140"/>
      <c r="S2088" s="140"/>
      <c r="T2088" s="140"/>
      <c r="U2088" s="140"/>
      <c r="V2088" s="140"/>
      <c r="W2088" s="140"/>
      <c r="X2088" s="140"/>
      <c r="Y2088" s="140"/>
      <c r="Z2088" s="140"/>
      <c r="AA2088" s="140"/>
      <c r="AB2088" s="140"/>
      <c r="AC2088" s="140"/>
      <c r="AD2088" s="140"/>
      <c r="AE2088" s="140"/>
      <c r="AF2088" s="140"/>
      <c r="AG2088" s="140"/>
      <c r="AH2088" s="140"/>
      <c r="AI2088" s="140"/>
      <c r="AJ2088" s="140"/>
      <c r="AK2088" s="140"/>
      <c r="AL2088" s="140"/>
      <c r="AM2088" s="140"/>
      <c r="AN2088" s="140"/>
      <c r="AO2088" s="140"/>
      <c r="AP2088" s="140"/>
      <c r="AQ2088" s="140"/>
      <c r="AR2088" s="140"/>
      <c r="AS2088" s="140"/>
      <c r="AT2088" s="140"/>
      <c r="AU2088" s="140"/>
      <c r="AV2088" s="140"/>
      <c r="AW2088" s="140"/>
      <c r="AX2088" s="140"/>
      <c r="AY2088" s="140"/>
      <c r="AZ2088" s="140"/>
      <c r="BA2088" s="140"/>
      <c r="BB2088" s="140"/>
      <c r="BC2088" s="140"/>
      <c r="BD2088" s="140"/>
      <c r="BE2088" s="140"/>
    </row>
    <row r="2089" spans="1:57" outlineLevel="1" x14ac:dyDescent="0.2">
      <c r="A2089" s="234">
        <f>'Faults data'!A2089</f>
        <v>2072</v>
      </c>
      <c r="B2089" s="320">
        <f>'Faults data'!B2089</f>
        <v>0</v>
      </c>
      <c r="C2089" s="223">
        <f>IFERROR(MATCH('Faults data'!F2089,Lists!$C$11:$C$14,0),0)</f>
        <v>0</v>
      </c>
      <c r="D2089" s="216">
        <f>VALUE('Faults data'!I2089)</f>
        <v>0</v>
      </c>
      <c r="E2089" s="224">
        <f t="shared" si="265"/>
        <v>0</v>
      </c>
      <c r="F2089" s="224">
        <f>'Faults data'!M2089</f>
        <v>0</v>
      </c>
      <c r="G2089" s="224" t="str">
        <f>IF('Faults data'!N2089=$G$17,$G$17,".")</f>
        <v>.</v>
      </c>
      <c r="H2089" s="224" t="str">
        <f>IF(ISNUMBER('Faults data'!L2089),'Faults data'!L2089,".")</f>
        <v>.</v>
      </c>
      <c r="I2089" s="224">
        <f>IF('Faults data'!S2089=Lists!$F$11,0,1)</f>
        <v>1</v>
      </c>
      <c r="J2089" s="240" t="str">
        <f t="shared" si="260"/>
        <v>.</v>
      </c>
      <c r="K2089" s="241"/>
      <c r="L2089" s="230" t="str">
        <f t="shared" si="261"/>
        <v>.</v>
      </c>
      <c r="M2089" s="231" t="str">
        <f t="shared" si="262"/>
        <v>.</v>
      </c>
      <c r="N2089" s="231" t="str">
        <f t="shared" si="263"/>
        <v>.</v>
      </c>
      <c r="O2089" s="231" t="str">
        <f t="shared" si="264"/>
        <v>.</v>
      </c>
      <c r="P2089" s="232" t="str">
        <f t="shared" si="266"/>
        <v>.</v>
      </c>
      <c r="Q2089" s="233" t="str">
        <f t="shared" si="267"/>
        <v>.</v>
      </c>
      <c r="R2089" s="140"/>
      <c r="S2089" s="140"/>
      <c r="T2089" s="140"/>
      <c r="U2089" s="140"/>
      <c r="V2089" s="140"/>
      <c r="W2089" s="140"/>
      <c r="X2089" s="140"/>
      <c r="Y2089" s="140"/>
      <c r="Z2089" s="140"/>
      <c r="AA2089" s="140"/>
      <c r="AB2089" s="140"/>
      <c r="AC2089" s="140"/>
      <c r="AD2089" s="140"/>
      <c r="AE2089" s="140"/>
      <c r="AF2089" s="140"/>
      <c r="AG2089" s="140"/>
      <c r="AH2089" s="140"/>
      <c r="AI2089" s="140"/>
      <c r="AJ2089" s="140"/>
      <c r="AK2089" s="140"/>
      <c r="AL2089" s="140"/>
      <c r="AM2089" s="140"/>
      <c r="AN2089" s="140"/>
      <c r="AO2089" s="140"/>
      <c r="AP2089" s="140"/>
      <c r="AQ2089" s="140"/>
      <c r="AR2089" s="140"/>
      <c r="AS2089" s="140"/>
      <c r="AT2089" s="140"/>
      <c r="AU2089" s="140"/>
      <c r="AV2089" s="140"/>
      <c r="AW2089" s="140"/>
      <c r="AX2089" s="140"/>
      <c r="AY2089" s="140"/>
      <c r="AZ2089" s="140"/>
      <c r="BA2089" s="140"/>
      <c r="BB2089" s="140"/>
      <c r="BC2089" s="140"/>
      <c r="BD2089" s="140"/>
      <c r="BE2089" s="140"/>
    </row>
    <row r="2090" spans="1:57" outlineLevel="1" x14ac:dyDescent="0.2">
      <c r="A2090" s="234">
        <f>'Faults data'!A2090</f>
        <v>2073</v>
      </c>
      <c r="B2090" s="320">
        <f>'Faults data'!B2090</f>
        <v>0</v>
      </c>
      <c r="C2090" s="223">
        <f>IFERROR(MATCH('Faults data'!F2090,Lists!$C$11:$C$14,0),0)</f>
        <v>0</v>
      </c>
      <c r="D2090" s="216">
        <f>VALUE('Faults data'!I2090)</f>
        <v>0</v>
      </c>
      <c r="E2090" s="224">
        <f t="shared" si="265"/>
        <v>0</v>
      </c>
      <c r="F2090" s="224">
        <f>'Faults data'!M2090</f>
        <v>0</v>
      </c>
      <c r="G2090" s="224" t="str">
        <f>IF('Faults data'!N2090=$G$17,$G$17,".")</f>
        <v>.</v>
      </c>
      <c r="H2090" s="224" t="str">
        <f>IF(ISNUMBER('Faults data'!L2090),'Faults data'!L2090,".")</f>
        <v>.</v>
      </c>
      <c r="I2090" s="224">
        <f>IF('Faults data'!S2090=Lists!$F$11,0,1)</f>
        <v>1</v>
      </c>
      <c r="J2090" s="240" t="str">
        <f t="shared" si="260"/>
        <v>.</v>
      </c>
      <c r="K2090" s="241"/>
      <c r="L2090" s="230" t="str">
        <f t="shared" si="261"/>
        <v>.</v>
      </c>
      <c r="M2090" s="231" t="str">
        <f t="shared" si="262"/>
        <v>.</v>
      </c>
      <c r="N2090" s="231" t="str">
        <f t="shared" si="263"/>
        <v>.</v>
      </c>
      <c r="O2090" s="231" t="str">
        <f t="shared" si="264"/>
        <v>.</v>
      </c>
      <c r="P2090" s="232" t="str">
        <f t="shared" si="266"/>
        <v>.</v>
      </c>
      <c r="Q2090" s="233" t="str">
        <f t="shared" si="267"/>
        <v>.</v>
      </c>
      <c r="R2090" s="140"/>
      <c r="S2090" s="140"/>
      <c r="T2090" s="140"/>
      <c r="U2090" s="140"/>
      <c r="V2090" s="140"/>
      <c r="W2090" s="140"/>
      <c r="X2090" s="140"/>
      <c r="Y2090" s="140"/>
      <c r="Z2090" s="140"/>
      <c r="AA2090" s="140"/>
      <c r="AB2090" s="140"/>
      <c r="AC2090" s="140"/>
      <c r="AD2090" s="140"/>
      <c r="AE2090" s="140"/>
      <c r="AF2090" s="140"/>
      <c r="AG2090" s="140"/>
      <c r="AH2090" s="140"/>
      <c r="AI2090" s="140"/>
      <c r="AJ2090" s="140"/>
      <c r="AK2090" s="140"/>
      <c r="AL2090" s="140"/>
      <c r="AM2090" s="140"/>
      <c r="AN2090" s="140"/>
      <c r="AO2090" s="140"/>
      <c r="AP2090" s="140"/>
      <c r="AQ2090" s="140"/>
      <c r="AR2090" s="140"/>
      <c r="AS2090" s="140"/>
      <c r="AT2090" s="140"/>
      <c r="AU2090" s="140"/>
      <c r="AV2090" s="140"/>
      <c r="AW2090" s="140"/>
      <c r="AX2090" s="140"/>
      <c r="AY2090" s="140"/>
      <c r="AZ2090" s="140"/>
      <c r="BA2090" s="140"/>
      <c r="BB2090" s="140"/>
      <c r="BC2090" s="140"/>
      <c r="BD2090" s="140"/>
      <c r="BE2090" s="140"/>
    </row>
    <row r="2091" spans="1:57" outlineLevel="1" x14ac:dyDescent="0.2">
      <c r="A2091" s="234">
        <f>'Faults data'!A2091</f>
        <v>2074</v>
      </c>
      <c r="B2091" s="320">
        <f>'Faults data'!B2091</f>
        <v>0</v>
      </c>
      <c r="C2091" s="223">
        <f>IFERROR(MATCH('Faults data'!F2091,Lists!$C$11:$C$14,0),0)</f>
        <v>0</v>
      </c>
      <c r="D2091" s="216">
        <f>VALUE('Faults data'!I2091)</f>
        <v>0</v>
      </c>
      <c r="E2091" s="224">
        <f t="shared" si="265"/>
        <v>0</v>
      </c>
      <c r="F2091" s="224">
        <f>'Faults data'!M2091</f>
        <v>0</v>
      </c>
      <c r="G2091" s="224" t="str">
        <f>IF('Faults data'!N2091=$G$17,$G$17,".")</f>
        <v>.</v>
      </c>
      <c r="H2091" s="224" t="str">
        <f>IF(ISNUMBER('Faults data'!L2091),'Faults data'!L2091,".")</f>
        <v>.</v>
      </c>
      <c r="I2091" s="224">
        <f>IF('Faults data'!S2091=Lists!$F$11,0,1)</f>
        <v>1</v>
      </c>
      <c r="J2091" s="240" t="str">
        <f t="shared" si="260"/>
        <v>.</v>
      </c>
      <c r="K2091" s="241"/>
      <c r="L2091" s="230" t="str">
        <f t="shared" si="261"/>
        <v>.</v>
      </c>
      <c r="M2091" s="231" t="str">
        <f t="shared" si="262"/>
        <v>.</v>
      </c>
      <c r="N2091" s="231" t="str">
        <f t="shared" si="263"/>
        <v>.</v>
      </c>
      <c r="O2091" s="231" t="str">
        <f t="shared" si="264"/>
        <v>.</v>
      </c>
      <c r="P2091" s="232" t="str">
        <f t="shared" si="266"/>
        <v>.</v>
      </c>
      <c r="Q2091" s="233" t="str">
        <f t="shared" si="267"/>
        <v>.</v>
      </c>
      <c r="R2091" s="140"/>
      <c r="S2091" s="140"/>
      <c r="T2091" s="140"/>
      <c r="U2091" s="140"/>
      <c r="V2091" s="140"/>
      <c r="W2091" s="140"/>
      <c r="X2091" s="140"/>
      <c r="Y2091" s="140"/>
      <c r="Z2091" s="140"/>
      <c r="AA2091" s="140"/>
      <c r="AB2091" s="140"/>
      <c r="AC2091" s="140"/>
      <c r="AD2091" s="140"/>
      <c r="AE2091" s="140"/>
      <c r="AF2091" s="140"/>
      <c r="AG2091" s="140"/>
      <c r="AH2091" s="140"/>
      <c r="AI2091" s="140"/>
      <c r="AJ2091" s="140"/>
      <c r="AK2091" s="140"/>
      <c r="AL2091" s="140"/>
      <c r="AM2091" s="140"/>
      <c r="AN2091" s="140"/>
      <c r="AO2091" s="140"/>
      <c r="AP2091" s="140"/>
      <c r="AQ2091" s="140"/>
      <c r="AR2091" s="140"/>
      <c r="AS2091" s="140"/>
      <c r="AT2091" s="140"/>
      <c r="AU2091" s="140"/>
      <c r="AV2091" s="140"/>
      <c r="AW2091" s="140"/>
      <c r="AX2091" s="140"/>
      <c r="AY2091" s="140"/>
      <c r="AZ2091" s="140"/>
      <c r="BA2091" s="140"/>
      <c r="BB2091" s="140"/>
      <c r="BC2091" s="140"/>
      <c r="BD2091" s="140"/>
      <c r="BE2091" s="140"/>
    </row>
    <row r="2092" spans="1:57" outlineLevel="1" x14ac:dyDescent="0.2">
      <c r="A2092" s="234">
        <f>'Faults data'!A2092</f>
        <v>2075</v>
      </c>
      <c r="B2092" s="320">
        <f>'Faults data'!B2092</f>
        <v>0</v>
      </c>
      <c r="C2092" s="223">
        <f>IFERROR(MATCH('Faults data'!F2092,Lists!$C$11:$C$14,0),0)</f>
        <v>0</v>
      </c>
      <c r="D2092" s="216">
        <f>VALUE('Faults data'!I2092)</f>
        <v>0</v>
      </c>
      <c r="E2092" s="224">
        <f t="shared" si="265"/>
        <v>0</v>
      </c>
      <c r="F2092" s="224">
        <f>'Faults data'!M2092</f>
        <v>0</v>
      </c>
      <c r="G2092" s="224" t="str">
        <f>IF('Faults data'!N2092=$G$17,$G$17,".")</f>
        <v>.</v>
      </c>
      <c r="H2092" s="224" t="str">
        <f>IF(ISNUMBER('Faults data'!L2092),'Faults data'!L2092,".")</f>
        <v>.</v>
      </c>
      <c r="I2092" s="224">
        <f>IF('Faults data'!S2092=Lists!$F$11,0,1)</f>
        <v>1</v>
      </c>
      <c r="J2092" s="240" t="str">
        <f t="shared" si="260"/>
        <v>.</v>
      </c>
      <c r="K2092" s="241"/>
      <c r="L2092" s="230" t="str">
        <f t="shared" si="261"/>
        <v>.</v>
      </c>
      <c r="M2092" s="231" t="str">
        <f t="shared" si="262"/>
        <v>.</v>
      </c>
      <c r="N2092" s="231" t="str">
        <f t="shared" si="263"/>
        <v>.</v>
      </c>
      <c r="O2092" s="231" t="str">
        <f t="shared" si="264"/>
        <v>.</v>
      </c>
      <c r="P2092" s="232" t="str">
        <f t="shared" si="266"/>
        <v>.</v>
      </c>
      <c r="Q2092" s="233" t="str">
        <f t="shared" si="267"/>
        <v>.</v>
      </c>
      <c r="R2092" s="140"/>
      <c r="S2092" s="140"/>
      <c r="T2092" s="140"/>
      <c r="U2092" s="140"/>
      <c r="V2092" s="140"/>
      <c r="W2092" s="140"/>
      <c r="X2092" s="140"/>
      <c r="Y2092" s="140"/>
      <c r="Z2092" s="140"/>
      <c r="AA2092" s="140"/>
      <c r="AB2092" s="140"/>
      <c r="AC2092" s="140"/>
      <c r="AD2092" s="140"/>
      <c r="AE2092" s="140"/>
      <c r="AF2092" s="140"/>
      <c r="AG2092" s="140"/>
      <c r="AH2092" s="140"/>
      <c r="AI2092" s="140"/>
      <c r="AJ2092" s="140"/>
      <c r="AK2092" s="140"/>
      <c r="AL2092" s="140"/>
      <c r="AM2092" s="140"/>
      <c r="AN2092" s="140"/>
      <c r="AO2092" s="140"/>
      <c r="AP2092" s="140"/>
      <c r="AQ2092" s="140"/>
      <c r="AR2092" s="140"/>
      <c r="AS2092" s="140"/>
      <c r="AT2092" s="140"/>
      <c r="AU2092" s="140"/>
      <c r="AV2092" s="140"/>
      <c r="AW2092" s="140"/>
      <c r="AX2092" s="140"/>
      <c r="AY2092" s="140"/>
      <c r="AZ2092" s="140"/>
      <c r="BA2092" s="140"/>
      <c r="BB2092" s="140"/>
      <c r="BC2092" s="140"/>
      <c r="BD2092" s="140"/>
      <c r="BE2092" s="140"/>
    </row>
    <row r="2093" spans="1:57" outlineLevel="1" x14ac:dyDescent="0.2">
      <c r="A2093" s="234">
        <f>'Faults data'!A2093</f>
        <v>2076</v>
      </c>
      <c r="B2093" s="320">
        <f>'Faults data'!B2093</f>
        <v>0</v>
      </c>
      <c r="C2093" s="223">
        <f>IFERROR(MATCH('Faults data'!F2093,Lists!$C$11:$C$14,0),0)</f>
        <v>0</v>
      </c>
      <c r="D2093" s="216">
        <f>VALUE('Faults data'!I2093)</f>
        <v>0</v>
      </c>
      <c r="E2093" s="224">
        <f t="shared" si="265"/>
        <v>0</v>
      </c>
      <c r="F2093" s="224">
        <f>'Faults data'!M2093</f>
        <v>0</v>
      </c>
      <c r="G2093" s="224" t="str">
        <f>IF('Faults data'!N2093=$G$17,$G$17,".")</f>
        <v>.</v>
      </c>
      <c r="H2093" s="224" t="str">
        <f>IF(ISNUMBER('Faults data'!L2093),'Faults data'!L2093,".")</f>
        <v>.</v>
      </c>
      <c r="I2093" s="224">
        <f>IF('Faults data'!S2093=Lists!$F$11,0,1)</f>
        <v>1</v>
      </c>
      <c r="J2093" s="240" t="str">
        <f t="shared" si="260"/>
        <v>.</v>
      </c>
      <c r="K2093" s="241"/>
      <c r="L2093" s="230" t="str">
        <f t="shared" si="261"/>
        <v>.</v>
      </c>
      <c r="M2093" s="231" t="str">
        <f t="shared" si="262"/>
        <v>.</v>
      </c>
      <c r="N2093" s="231" t="str">
        <f t="shared" si="263"/>
        <v>.</v>
      </c>
      <c r="O2093" s="231" t="str">
        <f t="shared" si="264"/>
        <v>.</v>
      </c>
      <c r="P2093" s="232" t="str">
        <f t="shared" si="266"/>
        <v>.</v>
      </c>
      <c r="Q2093" s="233" t="str">
        <f t="shared" si="267"/>
        <v>.</v>
      </c>
      <c r="R2093" s="140"/>
      <c r="S2093" s="140"/>
      <c r="T2093" s="140"/>
      <c r="U2093" s="140"/>
      <c r="V2093" s="140"/>
      <c r="W2093" s="140"/>
      <c r="X2093" s="140"/>
      <c r="Y2093" s="140"/>
      <c r="Z2093" s="140"/>
      <c r="AA2093" s="140"/>
      <c r="AB2093" s="140"/>
      <c r="AC2093" s="140"/>
      <c r="AD2093" s="140"/>
      <c r="AE2093" s="140"/>
      <c r="AF2093" s="140"/>
      <c r="AG2093" s="140"/>
      <c r="AH2093" s="140"/>
      <c r="AI2093" s="140"/>
      <c r="AJ2093" s="140"/>
      <c r="AK2093" s="140"/>
      <c r="AL2093" s="140"/>
      <c r="AM2093" s="140"/>
      <c r="AN2093" s="140"/>
      <c r="AO2093" s="140"/>
      <c r="AP2093" s="140"/>
      <c r="AQ2093" s="140"/>
      <c r="AR2093" s="140"/>
      <c r="AS2093" s="140"/>
      <c r="AT2093" s="140"/>
      <c r="AU2093" s="140"/>
      <c r="AV2093" s="140"/>
      <c r="AW2093" s="140"/>
      <c r="AX2093" s="140"/>
      <c r="AY2093" s="140"/>
      <c r="AZ2093" s="140"/>
      <c r="BA2093" s="140"/>
      <c r="BB2093" s="140"/>
      <c r="BC2093" s="140"/>
      <c r="BD2093" s="140"/>
      <c r="BE2093" s="140"/>
    </row>
    <row r="2094" spans="1:57" outlineLevel="1" x14ac:dyDescent="0.2">
      <c r="A2094" s="234">
        <f>'Faults data'!A2094</f>
        <v>2077</v>
      </c>
      <c r="B2094" s="320">
        <f>'Faults data'!B2094</f>
        <v>0</v>
      </c>
      <c r="C2094" s="223">
        <f>IFERROR(MATCH('Faults data'!F2094,Lists!$C$11:$C$14,0),0)</f>
        <v>0</v>
      </c>
      <c r="D2094" s="216">
        <f>VALUE('Faults data'!I2094)</f>
        <v>0</v>
      </c>
      <c r="E2094" s="224">
        <f t="shared" si="265"/>
        <v>0</v>
      </c>
      <c r="F2094" s="224">
        <f>'Faults data'!M2094</f>
        <v>0</v>
      </c>
      <c r="G2094" s="224" t="str">
        <f>IF('Faults data'!N2094=$G$17,$G$17,".")</f>
        <v>.</v>
      </c>
      <c r="H2094" s="224" t="str">
        <f>IF(ISNUMBER('Faults data'!L2094),'Faults data'!L2094,".")</f>
        <v>.</v>
      </c>
      <c r="I2094" s="224">
        <f>IF('Faults data'!S2094=Lists!$F$11,0,1)</f>
        <v>1</v>
      </c>
      <c r="J2094" s="240" t="str">
        <f t="shared" si="260"/>
        <v>.</v>
      </c>
      <c r="K2094" s="241"/>
      <c r="L2094" s="230" t="str">
        <f t="shared" si="261"/>
        <v>.</v>
      </c>
      <c r="M2094" s="231" t="str">
        <f t="shared" si="262"/>
        <v>.</v>
      </c>
      <c r="N2094" s="231" t="str">
        <f t="shared" si="263"/>
        <v>.</v>
      </c>
      <c r="O2094" s="231" t="str">
        <f t="shared" si="264"/>
        <v>.</v>
      </c>
      <c r="P2094" s="232" t="str">
        <f t="shared" si="266"/>
        <v>.</v>
      </c>
      <c r="Q2094" s="233" t="str">
        <f t="shared" si="267"/>
        <v>.</v>
      </c>
      <c r="R2094" s="140"/>
      <c r="S2094" s="140"/>
      <c r="T2094" s="140"/>
      <c r="U2094" s="140"/>
      <c r="V2094" s="140"/>
      <c r="W2094" s="140"/>
      <c r="X2094" s="140"/>
      <c r="Y2094" s="140"/>
      <c r="Z2094" s="140"/>
      <c r="AA2094" s="140"/>
      <c r="AB2094" s="140"/>
      <c r="AC2094" s="140"/>
      <c r="AD2094" s="140"/>
      <c r="AE2094" s="140"/>
      <c r="AF2094" s="140"/>
      <c r="AG2094" s="140"/>
      <c r="AH2094" s="140"/>
      <c r="AI2094" s="140"/>
      <c r="AJ2094" s="140"/>
      <c r="AK2094" s="140"/>
      <c r="AL2094" s="140"/>
      <c r="AM2094" s="140"/>
      <c r="AN2094" s="140"/>
      <c r="AO2094" s="140"/>
      <c r="AP2094" s="140"/>
      <c r="AQ2094" s="140"/>
      <c r="AR2094" s="140"/>
      <c r="AS2094" s="140"/>
      <c r="AT2094" s="140"/>
      <c r="AU2094" s="140"/>
      <c r="AV2094" s="140"/>
      <c r="AW2094" s="140"/>
      <c r="AX2094" s="140"/>
      <c r="AY2094" s="140"/>
      <c r="AZ2094" s="140"/>
      <c r="BA2094" s="140"/>
      <c r="BB2094" s="140"/>
      <c r="BC2094" s="140"/>
      <c r="BD2094" s="140"/>
      <c r="BE2094" s="140"/>
    </row>
    <row r="2095" spans="1:57" outlineLevel="1" x14ac:dyDescent="0.2">
      <c r="A2095" s="234">
        <f>'Faults data'!A2095</f>
        <v>2078</v>
      </c>
      <c r="B2095" s="320">
        <f>'Faults data'!B2095</f>
        <v>0</v>
      </c>
      <c r="C2095" s="223">
        <f>IFERROR(MATCH('Faults data'!F2095,Lists!$C$11:$C$14,0),0)</f>
        <v>0</v>
      </c>
      <c r="D2095" s="216">
        <f>VALUE('Faults data'!I2095)</f>
        <v>0</v>
      </c>
      <c r="E2095" s="224">
        <f t="shared" si="265"/>
        <v>0</v>
      </c>
      <c r="F2095" s="224">
        <f>'Faults data'!M2095</f>
        <v>0</v>
      </c>
      <c r="G2095" s="224" t="str">
        <f>IF('Faults data'!N2095=$G$17,$G$17,".")</f>
        <v>.</v>
      </c>
      <c r="H2095" s="224" t="str">
        <f>IF(ISNUMBER('Faults data'!L2095),'Faults data'!L2095,".")</f>
        <v>.</v>
      </c>
      <c r="I2095" s="224">
        <f>IF('Faults data'!S2095=Lists!$F$11,0,1)</f>
        <v>1</v>
      </c>
      <c r="J2095" s="240" t="str">
        <f t="shared" si="260"/>
        <v>.</v>
      </c>
      <c r="K2095" s="241"/>
      <c r="L2095" s="230" t="str">
        <f t="shared" si="261"/>
        <v>.</v>
      </c>
      <c r="M2095" s="231" t="str">
        <f t="shared" si="262"/>
        <v>.</v>
      </c>
      <c r="N2095" s="231" t="str">
        <f t="shared" si="263"/>
        <v>.</v>
      </c>
      <c r="O2095" s="231" t="str">
        <f t="shared" si="264"/>
        <v>.</v>
      </c>
      <c r="P2095" s="232" t="str">
        <f t="shared" si="266"/>
        <v>.</v>
      </c>
      <c r="Q2095" s="233" t="str">
        <f t="shared" si="267"/>
        <v>.</v>
      </c>
      <c r="R2095" s="140"/>
      <c r="S2095" s="140"/>
      <c r="T2095" s="140"/>
      <c r="U2095" s="140"/>
      <c r="V2095" s="140"/>
      <c r="W2095" s="140"/>
      <c r="X2095" s="140"/>
      <c r="Y2095" s="140"/>
      <c r="Z2095" s="140"/>
      <c r="AA2095" s="140"/>
      <c r="AB2095" s="140"/>
      <c r="AC2095" s="140"/>
      <c r="AD2095" s="140"/>
      <c r="AE2095" s="140"/>
      <c r="AF2095" s="140"/>
      <c r="AG2095" s="140"/>
      <c r="AH2095" s="140"/>
      <c r="AI2095" s="140"/>
      <c r="AJ2095" s="140"/>
      <c r="AK2095" s="140"/>
      <c r="AL2095" s="140"/>
      <c r="AM2095" s="140"/>
      <c r="AN2095" s="140"/>
      <c r="AO2095" s="140"/>
      <c r="AP2095" s="140"/>
      <c r="AQ2095" s="140"/>
      <c r="AR2095" s="140"/>
      <c r="AS2095" s="140"/>
      <c r="AT2095" s="140"/>
      <c r="AU2095" s="140"/>
      <c r="AV2095" s="140"/>
      <c r="AW2095" s="140"/>
      <c r="AX2095" s="140"/>
      <c r="AY2095" s="140"/>
      <c r="AZ2095" s="140"/>
      <c r="BA2095" s="140"/>
      <c r="BB2095" s="140"/>
      <c r="BC2095" s="140"/>
      <c r="BD2095" s="140"/>
      <c r="BE2095" s="140"/>
    </row>
    <row r="2096" spans="1:57" outlineLevel="1" x14ac:dyDescent="0.2">
      <c r="A2096" s="234">
        <f>'Faults data'!A2096</f>
        <v>2079</v>
      </c>
      <c r="B2096" s="320">
        <f>'Faults data'!B2096</f>
        <v>0</v>
      </c>
      <c r="C2096" s="223">
        <f>IFERROR(MATCH('Faults data'!F2096,Lists!$C$11:$C$14,0),0)</f>
        <v>0</v>
      </c>
      <c r="D2096" s="216">
        <f>VALUE('Faults data'!I2096)</f>
        <v>0</v>
      </c>
      <c r="E2096" s="224">
        <f t="shared" si="265"/>
        <v>0</v>
      </c>
      <c r="F2096" s="224">
        <f>'Faults data'!M2096</f>
        <v>0</v>
      </c>
      <c r="G2096" s="224" t="str">
        <f>IF('Faults data'!N2096=$G$17,$G$17,".")</f>
        <v>.</v>
      </c>
      <c r="H2096" s="224" t="str">
        <f>IF(ISNUMBER('Faults data'!L2096),'Faults data'!L2096,".")</f>
        <v>.</v>
      </c>
      <c r="I2096" s="224">
        <f>IF('Faults data'!S2096=Lists!$F$11,0,1)</f>
        <v>1</v>
      </c>
      <c r="J2096" s="240" t="str">
        <f t="shared" si="260"/>
        <v>.</v>
      </c>
      <c r="K2096" s="241"/>
      <c r="L2096" s="230" t="str">
        <f t="shared" si="261"/>
        <v>.</v>
      </c>
      <c r="M2096" s="231" t="str">
        <f t="shared" si="262"/>
        <v>.</v>
      </c>
      <c r="N2096" s="231" t="str">
        <f t="shared" si="263"/>
        <v>.</v>
      </c>
      <c r="O2096" s="231" t="str">
        <f t="shared" si="264"/>
        <v>.</v>
      </c>
      <c r="P2096" s="232" t="str">
        <f t="shared" si="266"/>
        <v>.</v>
      </c>
      <c r="Q2096" s="233" t="str">
        <f t="shared" si="267"/>
        <v>.</v>
      </c>
      <c r="R2096" s="140"/>
      <c r="S2096" s="140"/>
      <c r="T2096" s="140"/>
      <c r="U2096" s="140"/>
      <c r="V2096" s="140"/>
      <c r="W2096" s="140"/>
      <c r="X2096" s="140"/>
      <c r="Y2096" s="140"/>
      <c r="Z2096" s="140"/>
      <c r="AA2096" s="140"/>
      <c r="AB2096" s="140"/>
      <c r="AC2096" s="140"/>
      <c r="AD2096" s="140"/>
      <c r="AE2096" s="140"/>
      <c r="AF2096" s="140"/>
      <c r="AG2096" s="140"/>
      <c r="AH2096" s="140"/>
      <c r="AI2096" s="140"/>
      <c r="AJ2096" s="140"/>
      <c r="AK2096" s="140"/>
      <c r="AL2096" s="140"/>
      <c r="AM2096" s="140"/>
      <c r="AN2096" s="140"/>
      <c r="AO2096" s="140"/>
      <c r="AP2096" s="140"/>
      <c r="AQ2096" s="140"/>
      <c r="AR2096" s="140"/>
      <c r="AS2096" s="140"/>
      <c r="AT2096" s="140"/>
      <c r="AU2096" s="140"/>
      <c r="AV2096" s="140"/>
      <c r="AW2096" s="140"/>
      <c r="AX2096" s="140"/>
      <c r="AY2096" s="140"/>
      <c r="AZ2096" s="140"/>
      <c r="BA2096" s="140"/>
      <c r="BB2096" s="140"/>
      <c r="BC2096" s="140"/>
      <c r="BD2096" s="140"/>
      <c r="BE2096" s="140"/>
    </row>
    <row r="2097" spans="1:57" outlineLevel="1" x14ac:dyDescent="0.2">
      <c r="A2097" s="234">
        <f>'Faults data'!A2097</f>
        <v>2080</v>
      </c>
      <c r="B2097" s="320">
        <f>'Faults data'!B2097</f>
        <v>0</v>
      </c>
      <c r="C2097" s="223">
        <f>IFERROR(MATCH('Faults data'!F2097,Lists!$C$11:$C$14,0),0)</f>
        <v>0</v>
      </c>
      <c r="D2097" s="216">
        <f>VALUE('Faults data'!I2097)</f>
        <v>0</v>
      </c>
      <c r="E2097" s="224">
        <f t="shared" si="265"/>
        <v>0</v>
      </c>
      <c r="F2097" s="224">
        <f>'Faults data'!M2097</f>
        <v>0</v>
      </c>
      <c r="G2097" s="224" t="str">
        <f>IF('Faults data'!N2097=$G$17,$G$17,".")</f>
        <v>.</v>
      </c>
      <c r="H2097" s="224" t="str">
        <f>IF(ISNUMBER('Faults data'!L2097),'Faults data'!L2097,".")</f>
        <v>.</v>
      </c>
      <c r="I2097" s="224">
        <f>IF('Faults data'!S2097=Lists!$F$11,0,1)</f>
        <v>1</v>
      </c>
      <c r="J2097" s="240" t="str">
        <f t="shared" si="260"/>
        <v>.</v>
      </c>
      <c r="K2097" s="241"/>
      <c r="L2097" s="230" t="str">
        <f t="shared" si="261"/>
        <v>.</v>
      </c>
      <c r="M2097" s="231" t="str">
        <f t="shared" si="262"/>
        <v>.</v>
      </c>
      <c r="N2097" s="231" t="str">
        <f t="shared" si="263"/>
        <v>.</v>
      </c>
      <c r="O2097" s="231" t="str">
        <f t="shared" si="264"/>
        <v>.</v>
      </c>
      <c r="P2097" s="232" t="str">
        <f t="shared" si="266"/>
        <v>.</v>
      </c>
      <c r="Q2097" s="233" t="str">
        <f t="shared" si="267"/>
        <v>.</v>
      </c>
      <c r="R2097" s="140"/>
      <c r="S2097" s="140"/>
      <c r="T2097" s="140"/>
      <c r="U2097" s="140"/>
      <c r="V2097" s="140"/>
      <c r="W2097" s="140"/>
      <c r="X2097" s="140"/>
      <c r="Y2097" s="140"/>
      <c r="Z2097" s="140"/>
      <c r="AA2097" s="140"/>
      <c r="AB2097" s="140"/>
      <c r="AC2097" s="140"/>
      <c r="AD2097" s="140"/>
      <c r="AE2097" s="140"/>
      <c r="AF2097" s="140"/>
      <c r="AG2097" s="140"/>
      <c r="AH2097" s="140"/>
      <c r="AI2097" s="140"/>
      <c r="AJ2097" s="140"/>
      <c r="AK2097" s="140"/>
      <c r="AL2097" s="140"/>
      <c r="AM2097" s="140"/>
      <c r="AN2097" s="140"/>
      <c r="AO2097" s="140"/>
      <c r="AP2097" s="140"/>
      <c r="AQ2097" s="140"/>
      <c r="AR2097" s="140"/>
      <c r="AS2097" s="140"/>
      <c r="AT2097" s="140"/>
      <c r="AU2097" s="140"/>
      <c r="AV2097" s="140"/>
      <c r="AW2097" s="140"/>
      <c r="AX2097" s="140"/>
      <c r="AY2097" s="140"/>
      <c r="AZ2097" s="140"/>
      <c r="BA2097" s="140"/>
      <c r="BB2097" s="140"/>
      <c r="BC2097" s="140"/>
      <c r="BD2097" s="140"/>
      <c r="BE2097" s="140"/>
    </row>
    <row r="2098" spans="1:57" outlineLevel="1" x14ac:dyDescent="0.2">
      <c r="A2098" s="234">
        <f>'Faults data'!A2098</f>
        <v>2081</v>
      </c>
      <c r="B2098" s="320">
        <f>'Faults data'!B2098</f>
        <v>0</v>
      </c>
      <c r="C2098" s="223">
        <f>IFERROR(MATCH('Faults data'!F2098,Lists!$C$11:$C$14,0),0)</f>
        <v>0</v>
      </c>
      <c r="D2098" s="216">
        <f>VALUE('Faults data'!I2098)</f>
        <v>0</v>
      </c>
      <c r="E2098" s="224">
        <f t="shared" si="265"/>
        <v>0</v>
      </c>
      <c r="F2098" s="224">
        <f>'Faults data'!M2098</f>
        <v>0</v>
      </c>
      <c r="G2098" s="224" t="str">
        <f>IF('Faults data'!N2098=$G$17,$G$17,".")</f>
        <v>.</v>
      </c>
      <c r="H2098" s="224" t="str">
        <f>IF(ISNUMBER('Faults data'!L2098),'Faults data'!L2098,".")</f>
        <v>.</v>
      </c>
      <c r="I2098" s="224">
        <f>IF('Faults data'!S2098=Lists!$F$11,0,1)</f>
        <v>1</v>
      </c>
      <c r="J2098" s="240" t="str">
        <f t="shared" si="260"/>
        <v>.</v>
      </c>
      <c r="K2098" s="241"/>
      <c r="L2098" s="230" t="str">
        <f t="shared" si="261"/>
        <v>.</v>
      </c>
      <c r="M2098" s="231" t="str">
        <f t="shared" si="262"/>
        <v>.</v>
      </c>
      <c r="N2098" s="231" t="str">
        <f t="shared" si="263"/>
        <v>.</v>
      </c>
      <c r="O2098" s="231" t="str">
        <f t="shared" si="264"/>
        <v>.</v>
      </c>
      <c r="P2098" s="232" t="str">
        <f t="shared" si="266"/>
        <v>.</v>
      </c>
      <c r="Q2098" s="233" t="str">
        <f t="shared" si="267"/>
        <v>.</v>
      </c>
      <c r="R2098" s="140"/>
      <c r="S2098" s="140"/>
      <c r="T2098" s="140"/>
      <c r="U2098" s="140"/>
      <c r="V2098" s="140"/>
      <c r="W2098" s="140"/>
      <c r="X2098" s="140"/>
      <c r="Y2098" s="140"/>
      <c r="Z2098" s="140"/>
      <c r="AA2098" s="140"/>
      <c r="AB2098" s="140"/>
      <c r="AC2098" s="140"/>
      <c r="AD2098" s="140"/>
      <c r="AE2098" s="140"/>
      <c r="AF2098" s="140"/>
      <c r="AG2098" s="140"/>
      <c r="AH2098" s="140"/>
      <c r="AI2098" s="140"/>
      <c r="AJ2098" s="140"/>
      <c r="AK2098" s="140"/>
      <c r="AL2098" s="140"/>
      <c r="AM2098" s="140"/>
      <c r="AN2098" s="140"/>
      <c r="AO2098" s="140"/>
      <c r="AP2098" s="140"/>
      <c r="AQ2098" s="140"/>
      <c r="AR2098" s="140"/>
      <c r="AS2098" s="140"/>
      <c r="AT2098" s="140"/>
      <c r="AU2098" s="140"/>
      <c r="AV2098" s="140"/>
      <c r="AW2098" s="140"/>
      <c r="AX2098" s="140"/>
      <c r="AY2098" s="140"/>
      <c r="AZ2098" s="140"/>
      <c r="BA2098" s="140"/>
      <c r="BB2098" s="140"/>
      <c r="BC2098" s="140"/>
      <c r="BD2098" s="140"/>
      <c r="BE2098" s="140"/>
    </row>
    <row r="2099" spans="1:57" outlineLevel="1" x14ac:dyDescent="0.2">
      <c r="A2099" s="234">
        <f>'Faults data'!A2099</f>
        <v>2082</v>
      </c>
      <c r="B2099" s="320">
        <f>'Faults data'!B2099</f>
        <v>0</v>
      </c>
      <c r="C2099" s="223">
        <f>IFERROR(MATCH('Faults data'!F2099,Lists!$C$11:$C$14,0),0)</f>
        <v>0</v>
      </c>
      <c r="D2099" s="216">
        <f>VALUE('Faults data'!I2099)</f>
        <v>0</v>
      </c>
      <c r="E2099" s="224">
        <f t="shared" si="265"/>
        <v>0</v>
      </c>
      <c r="F2099" s="224">
        <f>'Faults data'!M2099</f>
        <v>0</v>
      </c>
      <c r="G2099" s="224" t="str">
        <f>IF('Faults data'!N2099=$G$17,$G$17,".")</f>
        <v>.</v>
      </c>
      <c r="H2099" s="224" t="str">
        <f>IF(ISNUMBER('Faults data'!L2099),'Faults data'!L2099,".")</f>
        <v>.</v>
      </c>
      <c r="I2099" s="224">
        <f>IF('Faults data'!S2099=Lists!$F$11,0,1)</f>
        <v>1</v>
      </c>
      <c r="J2099" s="240" t="str">
        <f t="shared" si="260"/>
        <v>.</v>
      </c>
      <c r="K2099" s="241"/>
      <c r="L2099" s="230" t="str">
        <f t="shared" si="261"/>
        <v>.</v>
      </c>
      <c r="M2099" s="231" t="str">
        <f t="shared" si="262"/>
        <v>.</v>
      </c>
      <c r="N2099" s="231" t="str">
        <f t="shared" si="263"/>
        <v>.</v>
      </c>
      <c r="O2099" s="231" t="str">
        <f t="shared" si="264"/>
        <v>.</v>
      </c>
      <c r="P2099" s="232" t="str">
        <f t="shared" si="266"/>
        <v>.</v>
      </c>
      <c r="Q2099" s="233" t="str">
        <f t="shared" si="267"/>
        <v>.</v>
      </c>
      <c r="R2099" s="140"/>
      <c r="S2099" s="140"/>
      <c r="T2099" s="140"/>
      <c r="U2099" s="140"/>
      <c r="V2099" s="140"/>
      <c r="W2099" s="140"/>
      <c r="X2099" s="140"/>
      <c r="Y2099" s="140"/>
      <c r="Z2099" s="140"/>
      <c r="AA2099" s="140"/>
      <c r="AB2099" s="140"/>
      <c r="AC2099" s="140"/>
      <c r="AD2099" s="140"/>
      <c r="AE2099" s="140"/>
      <c r="AF2099" s="140"/>
      <c r="AG2099" s="140"/>
      <c r="AH2099" s="140"/>
      <c r="AI2099" s="140"/>
      <c r="AJ2099" s="140"/>
      <c r="AK2099" s="140"/>
      <c r="AL2099" s="140"/>
      <c r="AM2099" s="140"/>
      <c r="AN2099" s="140"/>
      <c r="AO2099" s="140"/>
      <c r="AP2099" s="140"/>
      <c r="AQ2099" s="140"/>
      <c r="AR2099" s="140"/>
      <c r="AS2099" s="140"/>
      <c r="AT2099" s="140"/>
      <c r="AU2099" s="140"/>
      <c r="AV2099" s="140"/>
      <c r="AW2099" s="140"/>
      <c r="AX2099" s="140"/>
      <c r="AY2099" s="140"/>
      <c r="AZ2099" s="140"/>
      <c r="BA2099" s="140"/>
      <c r="BB2099" s="140"/>
      <c r="BC2099" s="140"/>
      <c r="BD2099" s="140"/>
      <c r="BE2099" s="140"/>
    </row>
    <row r="2100" spans="1:57" outlineLevel="1" x14ac:dyDescent="0.2">
      <c r="A2100" s="234">
        <f>'Faults data'!A2100</f>
        <v>2083</v>
      </c>
      <c r="B2100" s="320">
        <f>'Faults data'!B2100</f>
        <v>0</v>
      </c>
      <c r="C2100" s="223">
        <f>IFERROR(MATCH('Faults data'!F2100,Lists!$C$11:$C$14,0),0)</f>
        <v>0</v>
      </c>
      <c r="D2100" s="216">
        <f>VALUE('Faults data'!I2100)</f>
        <v>0</v>
      </c>
      <c r="E2100" s="224">
        <f t="shared" si="265"/>
        <v>0</v>
      </c>
      <c r="F2100" s="224">
        <f>'Faults data'!M2100</f>
        <v>0</v>
      </c>
      <c r="G2100" s="224" t="str">
        <f>IF('Faults data'!N2100=$G$17,$G$17,".")</f>
        <v>.</v>
      </c>
      <c r="H2100" s="224" t="str">
        <f>IF(ISNUMBER('Faults data'!L2100),'Faults data'!L2100,".")</f>
        <v>.</v>
      </c>
      <c r="I2100" s="224">
        <f>IF('Faults data'!S2100=Lists!$F$11,0,1)</f>
        <v>1</v>
      </c>
      <c r="J2100" s="240" t="str">
        <f t="shared" si="260"/>
        <v>.</v>
      </c>
      <c r="K2100" s="241"/>
      <c r="L2100" s="230" t="str">
        <f t="shared" si="261"/>
        <v>.</v>
      </c>
      <c r="M2100" s="231" t="str">
        <f t="shared" si="262"/>
        <v>.</v>
      </c>
      <c r="N2100" s="231" t="str">
        <f t="shared" si="263"/>
        <v>.</v>
      </c>
      <c r="O2100" s="231" t="str">
        <f t="shared" si="264"/>
        <v>.</v>
      </c>
      <c r="P2100" s="232" t="str">
        <f t="shared" si="266"/>
        <v>.</v>
      </c>
      <c r="Q2100" s="233" t="str">
        <f t="shared" si="267"/>
        <v>.</v>
      </c>
      <c r="R2100" s="140"/>
      <c r="S2100" s="140"/>
      <c r="T2100" s="140"/>
      <c r="U2100" s="140"/>
      <c r="V2100" s="140"/>
      <c r="W2100" s="140"/>
      <c r="X2100" s="140"/>
      <c r="Y2100" s="140"/>
      <c r="Z2100" s="140"/>
      <c r="AA2100" s="140"/>
      <c r="AB2100" s="140"/>
      <c r="AC2100" s="140"/>
      <c r="AD2100" s="140"/>
      <c r="AE2100" s="140"/>
      <c r="AF2100" s="140"/>
      <c r="AG2100" s="140"/>
      <c r="AH2100" s="140"/>
      <c r="AI2100" s="140"/>
      <c r="AJ2100" s="140"/>
      <c r="AK2100" s="140"/>
      <c r="AL2100" s="140"/>
      <c r="AM2100" s="140"/>
      <c r="AN2100" s="140"/>
      <c r="AO2100" s="140"/>
      <c r="AP2100" s="140"/>
      <c r="AQ2100" s="140"/>
      <c r="AR2100" s="140"/>
      <c r="AS2100" s="140"/>
      <c r="AT2100" s="140"/>
      <c r="AU2100" s="140"/>
      <c r="AV2100" s="140"/>
      <c r="AW2100" s="140"/>
      <c r="AX2100" s="140"/>
      <c r="AY2100" s="140"/>
      <c r="AZ2100" s="140"/>
      <c r="BA2100" s="140"/>
      <c r="BB2100" s="140"/>
      <c r="BC2100" s="140"/>
      <c r="BD2100" s="140"/>
      <c r="BE2100" s="140"/>
    </row>
    <row r="2101" spans="1:57" outlineLevel="1" x14ac:dyDescent="0.2">
      <c r="A2101" s="234">
        <f>'Faults data'!A2101</f>
        <v>2084</v>
      </c>
      <c r="B2101" s="320">
        <f>'Faults data'!B2101</f>
        <v>0</v>
      </c>
      <c r="C2101" s="223">
        <f>IFERROR(MATCH('Faults data'!F2101,Lists!$C$11:$C$14,0),0)</f>
        <v>0</v>
      </c>
      <c r="D2101" s="216">
        <f>VALUE('Faults data'!I2101)</f>
        <v>0</v>
      </c>
      <c r="E2101" s="224">
        <f t="shared" si="265"/>
        <v>0</v>
      </c>
      <c r="F2101" s="224">
        <f>'Faults data'!M2101</f>
        <v>0</v>
      </c>
      <c r="G2101" s="224" t="str">
        <f>IF('Faults data'!N2101=$G$17,$G$17,".")</f>
        <v>.</v>
      </c>
      <c r="H2101" s="224" t="str">
        <f>IF(ISNUMBER('Faults data'!L2101),'Faults data'!L2101,".")</f>
        <v>.</v>
      </c>
      <c r="I2101" s="224">
        <f>IF('Faults data'!S2101=Lists!$F$11,0,1)</f>
        <v>1</v>
      </c>
      <c r="J2101" s="240" t="str">
        <f t="shared" si="260"/>
        <v>.</v>
      </c>
      <c r="K2101" s="241"/>
      <c r="L2101" s="230" t="str">
        <f t="shared" si="261"/>
        <v>.</v>
      </c>
      <c r="M2101" s="231" t="str">
        <f t="shared" si="262"/>
        <v>.</v>
      </c>
      <c r="N2101" s="231" t="str">
        <f t="shared" si="263"/>
        <v>.</v>
      </c>
      <c r="O2101" s="231" t="str">
        <f t="shared" si="264"/>
        <v>.</v>
      </c>
      <c r="P2101" s="232" t="str">
        <f t="shared" si="266"/>
        <v>.</v>
      </c>
      <c r="Q2101" s="233" t="str">
        <f t="shared" si="267"/>
        <v>.</v>
      </c>
      <c r="R2101" s="140"/>
      <c r="S2101" s="140"/>
      <c r="T2101" s="140"/>
      <c r="U2101" s="140"/>
      <c r="V2101" s="140"/>
      <c r="W2101" s="140"/>
      <c r="X2101" s="140"/>
      <c r="Y2101" s="140"/>
      <c r="Z2101" s="140"/>
      <c r="AA2101" s="140"/>
      <c r="AB2101" s="140"/>
      <c r="AC2101" s="140"/>
      <c r="AD2101" s="140"/>
      <c r="AE2101" s="140"/>
      <c r="AF2101" s="140"/>
      <c r="AG2101" s="140"/>
      <c r="AH2101" s="140"/>
      <c r="AI2101" s="140"/>
      <c r="AJ2101" s="140"/>
      <c r="AK2101" s="140"/>
      <c r="AL2101" s="140"/>
      <c r="AM2101" s="140"/>
      <c r="AN2101" s="140"/>
      <c r="AO2101" s="140"/>
      <c r="AP2101" s="140"/>
      <c r="AQ2101" s="140"/>
      <c r="AR2101" s="140"/>
      <c r="AS2101" s="140"/>
      <c r="AT2101" s="140"/>
      <c r="AU2101" s="140"/>
      <c r="AV2101" s="140"/>
      <c r="AW2101" s="140"/>
      <c r="AX2101" s="140"/>
      <c r="AY2101" s="140"/>
      <c r="AZ2101" s="140"/>
      <c r="BA2101" s="140"/>
      <c r="BB2101" s="140"/>
      <c r="BC2101" s="140"/>
      <c r="BD2101" s="140"/>
      <c r="BE2101" s="140"/>
    </row>
    <row r="2102" spans="1:57" outlineLevel="1" x14ac:dyDescent="0.2">
      <c r="A2102" s="234">
        <f>'Faults data'!A2102</f>
        <v>2085</v>
      </c>
      <c r="B2102" s="320">
        <f>'Faults data'!B2102</f>
        <v>0</v>
      </c>
      <c r="C2102" s="223">
        <f>IFERROR(MATCH('Faults data'!F2102,Lists!$C$11:$C$14,0),0)</f>
        <v>0</v>
      </c>
      <c r="D2102" s="216">
        <f>VALUE('Faults data'!I2102)</f>
        <v>0</v>
      </c>
      <c r="E2102" s="224">
        <f t="shared" si="265"/>
        <v>0</v>
      </c>
      <c r="F2102" s="224">
        <f>'Faults data'!M2102</f>
        <v>0</v>
      </c>
      <c r="G2102" s="224" t="str">
        <f>IF('Faults data'!N2102=$G$17,$G$17,".")</f>
        <v>.</v>
      </c>
      <c r="H2102" s="224" t="str">
        <f>IF(ISNUMBER('Faults data'!L2102),'Faults data'!L2102,".")</f>
        <v>.</v>
      </c>
      <c r="I2102" s="224">
        <f>IF('Faults data'!S2102=Lists!$F$11,0,1)</f>
        <v>1</v>
      </c>
      <c r="J2102" s="240" t="str">
        <f t="shared" si="260"/>
        <v>.</v>
      </c>
      <c r="K2102" s="241"/>
      <c r="L2102" s="230" t="str">
        <f t="shared" si="261"/>
        <v>.</v>
      </c>
      <c r="M2102" s="231" t="str">
        <f t="shared" si="262"/>
        <v>.</v>
      </c>
      <c r="N2102" s="231" t="str">
        <f t="shared" si="263"/>
        <v>.</v>
      </c>
      <c r="O2102" s="231" t="str">
        <f t="shared" si="264"/>
        <v>.</v>
      </c>
      <c r="P2102" s="232" t="str">
        <f t="shared" si="266"/>
        <v>.</v>
      </c>
      <c r="Q2102" s="233" t="str">
        <f t="shared" si="267"/>
        <v>.</v>
      </c>
      <c r="R2102" s="140"/>
      <c r="S2102" s="140"/>
      <c r="T2102" s="140"/>
      <c r="U2102" s="140"/>
      <c r="V2102" s="140"/>
      <c r="W2102" s="140"/>
      <c r="X2102" s="140"/>
      <c r="Y2102" s="140"/>
      <c r="Z2102" s="140"/>
      <c r="AA2102" s="140"/>
      <c r="AB2102" s="140"/>
      <c r="AC2102" s="140"/>
      <c r="AD2102" s="140"/>
      <c r="AE2102" s="140"/>
      <c r="AF2102" s="140"/>
      <c r="AG2102" s="140"/>
      <c r="AH2102" s="140"/>
      <c r="AI2102" s="140"/>
      <c r="AJ2102" s="140"/>
      <c r="AK2102" s="140"/>
      <c r="AL2102" s="140"/>
      <c r="AM2102" s="140"/>
      <c r="AN2102" s="140"/>
      <c r="AO2102" s="140"/>
      <c r="AP2102" s="140"/>
      <c r="AQ2102" s="140"/>
      <c r="AR2102" s="140"/>
      <c r="AS2102" s="140"/>
      <c r="AT2102" s="140"/>
      <c r="AU2102" s="140"/>
      <c r="AV2102" s="140"/>
      <c r="AW2102" s="140"/>
      <c r="AX2102" s="140"/>
      <c r="AY2102" s="140"/>
      <c r="AZ2102" s="140"/>
      <c r="BA2102" s="140"/>
      <c r="BB2102" s="140"/>
      <c r="BC2102" s="140"/>
      <c r="BD2102" s="140"/>
      <c r="BE2102" s="140"/>
    </row>
    <row r="2103" spans="1:57" outlineLevel="1" x14ac:dyDescent="0.2">
      <c r="A2103" s="234">
        <f>'Faults data'!A2103</f>
        <v>2086</v>
      </c>
      <c r="B2103" s="320">
        <f>'Faults data'!B2103</f>
        <v>0</v>
      </c>
      <c r="C2103" s="223">
        <f>IFERROR(MATCH('Faults data'!F2103,Lists!$C$11:$C$14,0),0)</f>
        <v>0</v>
      </c>
      <c r="D2103" s="216">
        <f>VALUE('Faults data'!I2103)</f>
        <v>0</v>
      </c>
      <c r="E2103" s="224">
        <f t="shared" si="265"/>
        <v>0</v>
      </c>
      <c r="F2103" s="224">
        <f>'Faults data'!M2103</f>
        <v>0</v>
      </c>
      <c r="G2103" s="224" t="str">
        <f>IF('Faults data'!N2103=$G$17,$G$17,".")</f>
        <v>.</v>
      </c>
      <c r="H2103" s="224" t="str">
        <f>IF(ISNUMBER('Faults data'!L2103),'Faults data'!L2103,".")</f>
        <v>.</v>
      </c>
      <c r="I2103" s="224">
        <f>IF('Faults data'!S2103=Lists!$F$11,0,1)</f>
        <v>1</v>
      </c>
      <c r="J2103" s="240" t="str">
        <f t="shared" si="260"/>
        <v>.</v>
      </c>
      <c r="K2103" s="241"/>
      <c r="L2103" s="230" t="str">
        <f t="shared" si="261"/>
        <v>.</v>
      </c>
      <c r="M2103" s="231" t="str">
        <f t="shared" si="262"/>
        <v>.</v>
      </c>
      <c r="N2103" s="231" t="str">
        <f t="shared" si="263"/>
        <v>.</v>
      </c>
      <c r="O2103" s="231" t="str">
        <f t="shared" si="264"/>
        <v>.</v>
      </c>
      <c r="P2103" s="232" t="str">
        <f t="shared" si="266"/>
        <v>.</v>
      </c>
      <c r="Q2103" s="233" t="str">
        <f t="shared" si="267"/>
        <v>.</v>
      </c>
      <c r="R2103" s="140"/>
      <c r="S2103" s="140"/>
      <c r="T2103" s="140"/>
      <c r="U2103" s="140"/>
      <c r="V2103" s="140"/>
      <c r="W2103" s="140"/>
      <c r="X2103" s="140"/>
      <c r="Y2103" s="140"/>
      <c r="Z2103" s="140"/>
      <c r="AA2103" s="140"/>
      <c r="AB2103" s="140"/>
      <c r="AC2103" s="140"/>
      <c r="AD2103" s="140"/>
      <c r="AE2103" s="140"/>
      <c r="AF2103" s="140"/>
      <c r="AG2103" s="140"/>
      <c r="AH2103" s="140"/>
      <c r="AI2103" s="140"/>
      <c r="AJ2103" s="140"/>
      <c r="AK2103" s="140"/>
      <c r="AL2103" s="140"/>
      <c r="AM2103" s="140"/>
      <c r="AN2103" s="140"/>
      <c r="AO2103" s="140"/>
      <c r="AP2103" s="140"/>
      <c r="AQ2103" s="140"/>
      <c r="AR2103" s="140"/>
      <c r="AS2103" s="140"/>
      <c r="AT2103" s="140"/>
      <c r="AU2103" s="140"/>
      <c r="AV2103" s="140"/>
      <c r="AW2103" s="140"/>
      <c r="AX2103" s="140"/>
      <c r="AY2103" s="140"/>
      <c r="AZ2103" s="140"/>
      <c r="BA2103" s="140"/>
      <c r="BB2103" s="140"/>
      <c r="BC2103" s="140"/>
      <c r="BD2103" s="140"/>
      <c r="BE2103" s="140"/>
    </row>
    <row r="2104" spans="1:57" outlineLevel="1" x14ac:dyDescent="0.2">
      <c r="A2104" s="234">
        <f>'Faults data'!A2104</f>
        <v>2087</v>
      </c>
      <c r="B2104" s="320">
        <f>'Faults data'!B2104</f>
        <v>0</v>
      </c>
      <c r="C2104" s="223">
        <f>IFERROR(MATCH('Faults data'!F2104,Lists!$C$11:$C$14,0),0)</f>
        <v>0</v>
      </c>
      <c r="D2104" s="216">
        <f>VALUE('Faults data'!I2104)</f>
        <v>0</v>
      </c>
      <c r="E2104" s="224">
        <f t="shared" si="265"/>
        <v>0</v>
      </c>
      <c r="F2104" s="224">
        <f>'Faults data'!M2104</f>
        <v>0</v>
      </c>
      <c r="G2104" s="224" t="str">
        <f>IF('Faults data'!N2104=$G$17,$G$17,".")</f>
        <v>.</v>
      </c>
      <c r="H2104" s="224" t="str">
        <f>IF(ISNUMBER('Faults data'!L2104),'Faults data'!L2104,".")</f>
        <v>.</v>
      </c>
      <c r="I2104" s="224">
        <f>IF('Faults data'!S2104=Lists!$F$11,0,1)</f>
        <v>1</v>
      </c>
      <c r="J2104" s="240" t="str">
        <f t="shared" si="260"/>
        <v>.</v>
      </c>
      <c r="K2104" s="241"/>
      <c r="L2104" s="230" t="str">
        <f t="shared" si="261"/>
        <v>.</v>
      </c>
      <c r="M2104" s="231" t="str">
        <f t="shared" si="262"/>
        <v>.</v>
      </c>
      <c r="N2104" s="231" t="str">
        <f t="shared" si="263"/>
        <v>.</v>
      </c>
      <c r="O2104" s="231" t="str">
        <f t="shared" si="264"/>
        <v>.</v>
      </c>
      <c r="P2104" s="232" t="str">
        <f t="shared" si="266"/>
        <v>.</v>
      </c>
      <c r="Q2104" s="233" t="str">
        <f t="shared" si="267"/>
        <v>.</v>
      </c>
      <c r="R2104" s="140"/>
      <c r="S2104" s="140"/>
      <c r="T2104" s="140"/>
      <c r="U2104" s="140"/>
      <c r="V2104" s="140"/>
      <c r="W2104" s="140"/>
      <c r="X2104" s="140"/>
      <c r="Y2104" s="140"/>
      <c r="Z2104" s="140"/>
      <c r="AA2104" s="140"/>
      <c r="AB2104" s="140"/>
      <c r="AC2104" s="140"/>
      <c r="AD2104" s="140"/>
      <c r="AE2104" s="140"/>
      <c r="AF2104" s="140"/>
      <c r="AG2104" s="140"/>
      <c r="AH2104" s="140"/>
      <c r="AI2104" s="140"/>
      <c r="AJ2104" s="140"/>
      <c r="AK2104" s="140"/>
      <c r="AL2104" s="140"/>
      <c r="AM2104" s="140"/>
      <c r="AN2104" s="140"/>
      <c r="AO2104" s="140"/>
      <c r="AP2104" s="140"/>
      <c r="AQ2104" s="140"/>
      <c r="AR2104" s="140"/>
      <c r="AS2104" s="140"/>
      <c r="AT2104" s="140"/>
      <c r="AU2104" s="140"/>
      <c r="AV2104" s="140"/>
      <c r="AW2104" s="140"/>
      <c r="AX2104" s="140"/>
      <c r="AY2104" s="140"/>
      <c r="AZ2104" s="140"/>
      <c r="BA2104" s="140"/>
      <c r="BB2104" s="140"/>
      <c r="BC2104" s="140"/>
      <c r="BD2104" s="140"/>
      <c r="BE2104" s="140"/>
    </row>
    <row r="2105" spans="1:57" outlineLevel="1" x14ac:dyDescent="0.2">
      <c r="A2105" s="234">
        <f>'Faults data'!A2105</f>
        <v>2088</v>
      </c>
      <c r="B2105" s="320">
        <f>'Faults data'!B2105</f>
        <v>0</v>
      </c>
      <c r="C2105" s="223">
        <f>IFERROR(MATCH('Faults data'!F2105,Lists!$C$11:$C$14,0),0)</f>
        <v>0</v>
      </c>
      <c r="D2105" s="216">
        <f>VALUE('Faults data'!I2105)</f>
        <v>0</v>
      </c>
      <c r="E2105" s="224">
        <f t="shared" si="265"/>
        <v>0</v>
      </c>
      <c r="F2105" s="224">
        <f>'Faults data'!M2105</f>
        <v>0</v>
      </c>
      <c r="G2105" s="224" t="str">
        <f>IF('Faults data'!N2105=$G$17,$G$17,".")</f>
        <v>.</v>
      </c>
      <c r="H2105" s="224" t="str">
        <f>IF(ISNUMBER('Faults data'!L2105),'Faults data'!L2105,".")</f>
        <v>.</v>
      </c>
      <c r="I2105" s="224">
        <f>IF('Faults data'!S2105=Lists!$F$11,0,1)</f>
        <v>1</v>
      </c>
      <c r="J2105" s="240" t="str">
        <f t="shared" si="260"/>
        <v>.</v>
      </c>
      <c r="K2105" s="241"/>
      <c r="L2105" s="230" t="str">
        <f t="shared" si="261"/>
        <v>.</v>
      </c>
      <c r="M2105" s="231" t="str">
        <f t="shared" si="262"/>
        <v>.</v>
      </c>
      <c r="N2105" s="231" t="str">
        <f t="shared" si="263"/>
        <v>.</v>
      </c>
      <c r="O2105" s="231" t="str">
        <f t="shared" si="264"/>
        <v>.</v>
      </c>
      <c r="P2105" s="232" t="str">
        <f t="shared" si="266"/>
        <v>.</v>
      </c>
      <c r="Q2105" s="233" t="str">
        <f t="shared" si="267"/>
        <v>.</v>
      </c>
      <c r="R2105" s="140"/>
      <c r="S2105" s="140"/>
      <c r="T2105" s="140"/>
      <c r="U2105" s="140"/>
      <c r="V2105" s="140"/>
      <c r="W2105" s="140"/>
      <c r="X2105" s="140"/>
      <c r="Y2105" s="140"/>
      <c r="Z2105" s="140"/>
      <c r="AA2105" s="140"/>
      <c r="AB2105" s="140"/>
      <c r="AC2105" s="140"/>
      <c r="AD2105" s="140"/>
      <c r="AE2105" s="140"/>
      <c r="AF2105" s="140"/>
      <c r="AG2105" s="140"/>
      <c r="AH2105" s="140"/>
      <c r="AI2105" s="140"/>
      <c r="AJ2105" s="140"/>
      <c r="AK2105" s="140"/>
      <c r="AL2105" s="140"/>
      <c r="AM2105" s="140"/>
      <c r="AN2105" s="140"/>
      <c r="AO2105" s="140"/>
      <c r="AP2105" s="140"/>
      <c r="AQ2105" s="140"/>
      <c r="AR2105" s="140"/>
      <c r="AS2105" s="140"/>
      <c r="AT2105" s="140"/>
      <c r="AU2105" s="140"/>
      <c r="AV2105" s="140"/>
      <c r="AW2105" s="140"/>
      <c r="AX2105" s="140"/>
      <c r="AY2105" s="140"/>
      <c r="AZ2105" s="140"/>
      <c r="BA2105" s="140"/>
      <c r="BB2105" s="140"/>
      <c r="BC2105" s="140"/>
      <c r="BD2105" s="140"/>
      <c r="BE2105" s="140"/>
    </row>
    <row r="2106" spans="1:57" outlineLevel="1" x14ac:dyDescent="0.2">
      <c r="A2106" s="234">
        <f>'Faults data'!A2106</f>
        <v>2089</v>
      </c>
      <c r="B2106" s="320">
        <f>'Faults data'!B2106</f>
        <v>0</v>
      </c>
      <c r="C2106" s="223">
        <f>IFERROR(MATCH('Faults data'!F2106,Lists!$C$11:$C$14,0),0)</f>
        <v>0</v>
      </c>
      <c r="D2106" s="216">
        <f>VALUE('Faults data'!I2106)</f>
        <v>0</v>
      </c>
      <c r="E2106" s="224">
        <f t="shared" si="265"/>
        <v>0</v>
      </c>
      <c r="F2106" s="224">
        <f>'Faults data'!M2106</f>
        <v>0</v>
      </c>
      <c r="G2106" s="224" t="str">
        <f>IF('Faults data'!N2106=$G$17,$G$17,".")</f>
        <v>.</v>
      </c>
      <c r="H2106" s="224" t="str">
        <f>IF(ISNUMBER('Faults data'!L2106),'Faults data'!L2106,".")</f>
        <v>.</v>
      </c>
      <c r="I2106" s="224">
        <f>IF('Faults data'!S2106=Lists!$F$11,0,1)</f>
        <v>1</v>
      </c>
      <c r="J2106" s="240" t="str">
        <f t="shared" si="260"/>
        <v>.</v>
      </c>
      <c r="K2106" s="241"/>
      <c r="L2106" s="230" t="str">
        <f t="shared" si="261"/>
        <v>.</v>
      </c>
      <c r="M2106" s="231" t="str">
        <f t="shared" si="262"/>
        <v>.</v>
      </c>
      <c r="N2106" s="231" t="str">
        <f t="shared" si="263"/>
        <v>.</v>
      </c>
      <c r="O2106" s="231" t="str">
        <f t="shared" si="264"/>
        <v>.</v>
      </c>
      <c r="P2106" s="232" t="str">
        <f t="shared" si="266"/>
        <v>.</v>
      </c>
      <c r="Q2106" s="233" t="str">
        <f t="shared" si="267"/>
        <v>.</v>
      </c>
      <c r="R2106" s="140"/>
      <c r="S2106" s="140"/>
      <c r="T2106" s="140"/>
      <c r="U2106" s="140"/>
      <c r="V2106" s="140"/>
      <c r="W2106" s="140"/>
      <c r="X2106" s="140"/>
      <c r="Y2106" s="140"/>
      <c r="Z2106" s="140"/>
      <c r="AA2106" s="140"/>
      <c r="AB2106" s="140"/>
      <c r="AC2106" s="140"/>
      <c r="AD2106" s="140"/>
      <c r="AE2106" s="140"/>
      <c r="AF2106" s="140"/>
      <c r="AG2106" s="140"/>
      <c r="AH2106" s="140"/>
      <c r="AI2106" s="140"/>
      <c r="AJ2106" s="140"/>
      <c r="AK2106" s="140"/>
      <c r="AL2106" s="140"/>
      <c r="AM2106" s="140"/>
      <c r="AN2106" s="140"/>
      <c r="AO2106" s="140"/>
      <c r="AP2106" s="140"/>
      <c r="AQ2106" s="140"/>
      <c r="AR2106" s="140"/>
      <c r="AS2106" s="140"/>
      <c r="AT2106" s="140"/>
      <c r="AU2106" s="140"/>
      <c r="AV2106" s="140"/>
      <c r="AW2106" s="140"/>
      <c r="AX2106" s="140"/>
      <c r="AY2106" s="140"/>
      <c r="AZ2106" s="140"/>
      <c r="BA2106" s="140"/>
      <c r="BB2106" s="140"/>
      <c r="BC2106" s="140"/>
      <c r="BD2106" s="140"/>
      <c r="BE2106" s="140"/>
    </row>
    <row r="2107" spans="1:57" outlineLevel="1" x14ac:dyDescent="0.2">
      <c r="A2107" s="234">
        <f>'Faults data'!A2107</f>
        <v>2090</v>
      </c>
      <c r="B2107" s="320">
        <f>'Faults data'!B2107</f>
        <v>0</v>
      </c>
      <c r="C2107" s="223">
        <f>IFERROR(MATCH('Faults data'!F2107,Lists!$C$11:$C$14,0),0)</f>
        <v>0</v>
      </c>
      <c r="D2107" s="216">
        <f>VALUE('Faults data'!I2107)</f>
        <v>0</v>
      </c>
      <c r="E2107" s="224">
        <f t="shared" si="265"/>
        <v>0</v>
      </c>
      <c r="F2107" s="224">
        <f>'Faults data'!M2107</f>
        <v>0</v>
      </c>
      <c r="G2107" s="224" t="str">
        <f>IF('Faults data'!N2107=$G$17,$G$17,".")</f>
        <v>.</v>
      </c>
      <c r="H2107" s="224" t="str">
        <f>IF(ISNUMBER('Faults data'!L2107),'Faults data'!L2107,".")</f>
        <v>.</v>
      </c>
      <c r="I2107" s="224">
        <f>IF('Faults data'!S2107=Lists!$F$11,0,1)</f>
        <v>1</v>
      </c>
      <c r="J2107" s="240" t="str">
        <f t="shared" si="260"/>
        <v>.</v>
      </c>
      <c r="K2107" s="241"/>
      <c r="L2107" s="230" t="str">
        <f t="shared" si="261"/>
        <v>.</v>
      </c>
      <c r="M2107" s="231" t="str">
        <f t="shared" si="262"/>
        <v>.</v>
      </c>
      <c r="N2107" s="231" t="str">
        <f t="shared" si="263"/>
        <v>.</v>
      </c>
      <c r="O2107" s="231" t="str">
        <f t="shared" si="264"/>
        <v>.</v>
      </c>
      <c r="P2107" s="232" t="str">
        <f t="shared" si="266"/>
        <v>.</v>
      </c>
      <c r="Q2107" s="233" t="str">
        <f t="shared" si="267"/>
        <v>.</v>
      </c>
      <c r="R2107" s="140"/>
      <c r="S2107" s="140"/>
      <c r="T2107" s="140"/>
      <c r="U2107" s="140"/>
      <c r="V2107" s="140"/>
      <c r="W2107" s="140"/>
      <c r="X2107" s="140"/>
      <c r="Y2107" s="140"/>
      <c r="Z2107" s="140"/>
      <c r="AA2107" s="140"/>
      <c r="AB2107" s="140"/>
      <c r="AC2107" s="140"/>
      <c r="AD2107" s="140"/>
      <c r="AE2107" s="140"/>
      <c r="AF2107" s="140"/>
      <c r="AG2107" s="140"/>
      <c r="AH2107" s="140"/>
      <c r="AI2107" s="140"/>
      <c r="AJ2107" s="140"/>
      <c r="AK2107" s="140"/>
      <c r="AL2107" s="140"/>
      <c r="AM2107" s="140"/>
      <c r="AN2107" s="140"/>
      <c r="AO2107" s="140"/>
      <c r="AP2107" s="140"/>
      <c r="AQ2107" s="140"/>
      <c r="AR2107" s="140"/>
      <c r="AS2107" s="140"/>
      <c r="AT2107" s="140"/>
      <c r="AU2107" s="140"/>
      <c r="AV2107" s="140"/>
      <c r="AW2107" s="140"/>
      <c r="AX2107" s="140"/>
      <c r="AY2107" s="140"/>
      <c r="AZ2107" s="140"/>
      <c r="BA2107" s="140"/>
      <c r="BB2107" s="140"/>
      <c r="BC2107" s="140"/>
      <c r="BD2107" s="140"/>
      <c r="BE2107" s="140"/>
    </row>
    <row r="2108" spans="1:57" outlineLevel="1" x14ac:dyDescent="0.2">
      <c r="A2108" s="234">
        <f>'Faults data'!A2108</f>
        <v>2091</v>
      </c>
      <c r="B2108" s="320">
        <f>'Faults data'!B2108</f>
        <v>0</v>
      </c>
      <c r="C2108" s="223">
        <f>IFERROR(MATCH('Faults data'!F2108,Lists!$C$11:$C$14,0),0)</f>
        <v>0</v>
      </c>
      <c r="D2108" s="216">
        <f>VALUE('Faults data'!I2108)</f>
        <v>0</v>
      </c>
      <c r="E2108" s="224">
        <f t="shared" si="265"/>
        <v>0</v>
      </c>
      <c r="F2108" s="224">
        <f>'Faults data'!M2108</f>
        <v>0</v>
      </c>
      <c r="G2108" s="224" t="str">
        <f>IF('Faults data'!N2108=$G$17,$G$17,".")</f>
        <v>.</v>
      </c>
      <c r="H2108" s="224" t="str">
        <f>IF(ISNUMBER('Faults data'!L2108),'Faults data'!L2108,".")</f>
        <v>.</v>
      </c>
      <c r="I2108" s="224">
        <f>IF('Faults data'!S2108=Lists!$F$11,0,1)</f>
        <v>1</v>
      </c>
      <c r="J2108" s="240" t="str">
        <f t="shared" si="260"/>
        <v>.</v>
      </c>
      <c r="K2108" s="241"/>
      <c r="L2108" s="230" t="str">
        <f t="shared" si="261"/>
        <v>.</v>
      </c>
      <c r="M2108" s="231" t="str">
        <f t="shared" si="262"/>
        <v>.</v>
      </c>
      <c r="N2108" s="231" t="str">
        <f t="shared" si="263"/>
        <v>.</v>
      </c>
      <c r="O2108" s="231" t="str">
        <f t="shared" si="264"/>
        <v>.</v>
      </c>
      <c r="P2108" s="232" t="str">
        <f t="shared" si="266"/>
        <v>.</v>
      </c>
      <c r="Q2108" s="233" t="str">
        <f t="shared" si="267"/>
        <v>.</v>
      </c>
      <c r="R2108" s="140"/>
      <c r="S2108" s="140"/>
      <c r="T2108" s="140"/>
      <c r="U2108" s="140"/>
      <c r="V2108" s="140"/>
      <c r="W2108" s="140"/>
      <c r="X2108" s="140"/>
      <c r="Y2108" s="140"/>
      <c r="Z2108" s="140"/>
      <c r="AA2108" s="140"/>
      <c r="AB2108" s="140"/>
      <c r="AC2108" s="140"/>
      <c r="AD2108" s="140"/>
      <c r="AE2108" s="140"/>
      <c r="AF2108" s="140"/>
      <c r="AG2108" s="140"/>
      <c r="AH2108" s="140"/>
      <c r="AI2108" s="140"/>
      <c r="AJ2108" s="140"/>
      <c r="AK2108" s="140"/>
      <c r="AL2108" s="140"/>
      <c r="AM2108" s="140"/>
      <c r="AN2108" s="140"/>
      <c r="AO2108" s="140"/>
      <c r="AP2108" s="140"/>
      <c r="AQ2108" s="140"/>
      <c r="AR2108" s="140"/>
      <c r="AS2108" s="140"/>
      <c r="AT2108" s="140"/>
      <c r="AU2108" s="140"/>
      <c r="AV2108" s="140"/>
      <c r="AW2108" s="140"/>
      <c r="AX2108" s="140"/>
      <c r="AY2108" s="140"/>
      <c r="AZ2108" s="140"/>
      <c r="BA2108" s="140"/>
      <c r="BB2108" s="140"/>
      <c r="BC2108" s="140"/>
      <c r="BD2108" s="140"/>
      <c r="BE2108" s="140"/>
    </row>
    <row r="2109" spans="1:57" outlineLevel="1" x14ac:dyDescent="0.2">
      <c r="A2109" s="234">
        <f>'Faults data'!A2109</f>
        <v>2092</v>
      </c>
      <c r="B2109" s="320">
        <f>'Faults data'!B2109</f>
        <v>0</v>
      </c>
      <c r="C2109" s="223">
        <f>IFERROR(MATCH('Faults data'!F2109,Lists!$C$11:$C$14,0),0)</f>
        <v>0</v>
      </c>
      <c r="D2109" s="216">
        <f>VALUE('Faults data'!I2109)</f>
        <v>0</v>
      </c>
      <c r="E2109" s="224">
        <f t="shared" si="265"/>
        <v>0</v>
      </c>
      <c r="F2109" s="224">
        <f>'Faults data'!M2109</f>
        <v>0</v>
      </c>
      <c r="G2109" s="224" t="str">
        <f>IF('Faults data'!N2109=$G$17,$G$17,".")</f>
        <v>.</v>
      </c>
      <c r="H2109" s="224" t="str">
        <f>IF(ISNUMBER('Faults data'!L2109),'Faults data'!L2109,".")</f>
        <v>.</v>
      </c>
      <c r="I2109" s="224">
        <f>IF('Faults data'!S2109=Lists!$F$11,0,1)</f>
        <v>1</v>
      </c>
      <c r="J2109" s="240" t="str">
        <f t="shared" si="260"/>
        <v>.</v>
      </c>
      <c r="K2109" s="241"/>
      <c r="L2109" s="230" t="str">
        <f t="shared" si="261"/>
        <v>.</v>
      </c>
      <c r="M2109" s="231" t="str">
        <f t="shared" si="262"/>
        <v>.</v>
      </c>
      <c r="N2109" s="231" t="str">
        <f t="shared" si="263"/>
        <v>.</v>
      </c>
      <c r="O2109" s="231" t="str">
        <f t="shared" si="264"/>
        <v>.</v>
      </c>
      <c r="P2109" s="232" t="str">
        <f t="shared" si="266"/>
        <v>.</v>
      </c>
      <c r="Q2109" s="233" t="str">
        <f t="shared" si="267"/>
        <v>.</v>
      </c>
      <c r="R2109" s="140"/>
      <c r="S2109" s="140"/>
      <c r="T2109" s="140"/>
      <c r="U2109" s="140"/>
      <c r="V2109" s="140"/>
      <c r="W2109" s="140"/>
      <c r="X2109" s="140"/>
      <c r="Y2109" s="140"/>
      <c r="Z2109" s="140"/>
      <c r="AA2109" s="140"/>
      <c r="AB2109" s="140"/>
      <c r="AC2109" s="140"/>
      <c r="AD2109" s="140"/>
      <c r="AE2109" s="140"/>
      <c r="AF2109" s="140"/>
      <c r="AG2109" s="140"/>
      <c r="AH2109" s="140"/>
      <c r="AI2109" s="140"/>
      <c r="AJ2109" s="140"/>
      <c r="AK2109" s="140"/>
      <c r="AL2109" s="140"/>
      <c r="AM2109" s="140"/>
      <c r="AN2109" s="140"/>
      <c r="AO2109" s="140"/>
      <c r="AP2109" s="140"/>
      <c r="AQ2109" s="140"/>
      <c r="AR2109" s="140"/>
      <c r="AS2109" s="140"/>
      <c r="AT2109" s="140"/>
      <c r="AU2109" s="140"/>
      <c r="AV2109" s="140"/>
      <c r="AW2109" s="140"/>
      <c r="AX2109" s="140"/>
      <c r="AY2109" s="140"/>
      <c r="AZ2109" s="140"/>
      <c r="BA2109" s="140"/>
      <c r="BB2109" s="140"/>
      <c r="BC2109" s="140"/>
      <c r="BD2109" s="140"/>
      <c r="BE2109" s="140"/>
    </row>
    <row r="2110" spans="1:57" outlineLevel="1" x14ac:dyDescent="0.2">
      <c r="A2110" s="234">
        <f>'Faults data'!A2110</f>
        <v>2093</v>
      </c>
      <c r="B2110" s="320">
        <f>'Faults data'!B2110</f>
        <v>0</v>
      </c>
      <c r="C2110" s="223">
        <f>IFERROR(MATCH('Faults data'!F2110,Lists!$C$11:$C$14,0),0)</f>
        <v>0</v>
      </c>
      <c r="D2110" s="216">
        <f>VALUE('Faults data'!I2110)</f>
        <v>0</v>
      </c>
      <c r="E2110" s="224">
        <f t="shared" si="265"/>
        <v>0</v>
      </c>
      <c r="F2110" s="224">
        <f>'Faults data'!M2110</f>
        <v>0</v>
      </c>
      <c r="G2110" s="224" t="str">
        <f>IF('Faults data'!N2110=$G$17,$G$17,".")</f>
        <v>.</v>
      </c>
      <c r="H2110" s="224" t="str">
        <f>IF(ISNUMBER('Faults data'!L2110),'Faults data'!L2110,".")</f>
        <v>.</v>
      </c>
      <c r="I2110" s="224">
        <f>IF('Faults data'!S2110=Lists!$F$11,0,1)</f>
        <v>1</v>
      </c>
      <c r="J2110" s="240" t="str">
        <f t="shared" si="260"/>
        <v>.</v>
      </c>
      <c r="K2110" s="241"/>
      <c r="L2110" s="230" t="str">
        <f t="shared" si="261"/>
        <v>.</v>
      </c>
      <c r="M2110" s="231" t="str">
        <f t="shared" si="262"/>
        <v>.</v>
      </c>
      <c r="N2110" s="231" t="str">
        <f t="shared" si="263"/>
        <v>.</v>
      </c>
      <c r="O2110" s="231" t="str">
        <f t="shared" si="264"/>
        <v>.</v>
      </c>
      <c r="P2110" s="232" t="str">
        <f t="shared" si="266"/>
        <v>.</v>
      </c>
      <c r="Q2110" s="233" t="str">
        <f t="shared" si="267"/>
        <v>.</v>
      </c>
      <c r="R2110" s="140"/>
      <c r="S2110" s="140"/>
      <c r="T2110" s="140"/>
      <c r="U2110" s="140"/>
      <c r="V2110" s="140"/>
      <c r="W2110" s="140"/>
      <c r="X2110" s="140"/>
      <c r="Y2110" s="140"/>
      <c r="Z2110" s="140"/>
      <c r="AA2110" s="140"/>
      <c r="AB2110" s="140"/>
      <c r="AC2110" s="140"/>
      <c r="AD2110" s="140"/>
      <c r="AE2110" s="140"/>
      <c r="AF2110" s="140"/>
      <c r="AG2110" s="140"/>
      <c r="AH2110" s="140"/>
      <c r="AI2110" s="140"/>
      <c r="AJ2110" s="140"/>
      <c r="AK2110" s="140"/>
      <c r="AL2110" s="140"/>
      <c r="AM2110" s="140"/>
      <c r="AN2110" s="140"/>
      <c r="AO2110" s="140"/>
      <c r="AP2110" s="140"/>
      <c r="AQ2110" s="140"/>
      <c r="AR2110" s="140"/>
      <c r="AS2110" s="140"/>
      <c r="AT2110" s="140"/>
      <c r="AU2110" s="140"/>
      <c r="AV2110" s="140"/>
      <c r="AW2110" s="140"/>
      <c r="AX2110" s="140"/>
      <c r="AY2110" s="140"/>
      <c r="AZ2110" s="140"/>
      <c r="BA2110" s="140"/>
      <c r="BB2110" s="140"/>
      <c r="BC2110" s="140"/>
      <c r="BD2110" s="140"/>
      <c r="BE2110" s="140"/>
    </row>
    <row r="2111" spans="1:57" outlineLevel="1" x14ac:dyDescent="0.2">
      <c r="A2111" s="234">
        <f>'Faults data'!A2111</f>
        <v>2094</v>
      </c>
      <c r="B2111" s="320">
        <f>'Faults data'!B2111</f>
        <v>0</v>
      </c>
      <c r="C2111" s="223">
        <f>IFERROR(MATCH('Faults data'!F2111,Lists!$C$11:$C$14,0),0)</f>
        <v>0</v>
      </c>
      <c r="D2111" s="216">
        <f>VALUE('Faults data'!I2111)</f>
        <v>0</v>
      </c>
      <c r="E2111" s="224">
        <f t="shared" si="265"/>
        <v>0</v>
      </c>
      <c r="F2111" s="224">
        <f>'Faults data'!M2111</f>
        <v>0</v>
      </c>
      <c r="G2111" s="224" t="str">
        <f>IF('Faults data'!N2111=$G$17,$G$17,".")</f>
        <v>.</v>
      </c>
      <c r="H2111" s="224" t="str">
        <f>IF(ISNUMBER('Faults data'!L2111),'Faults data'!L2111,".")</f>
        <v>.</v>
      </c>
      <c r="I2111" s="224">
        <f>IF('Faults data'!S2111=Lists!$F$11,0,1)</f>
        <v>1</v>
      </c>
      <c r="J2111" s="240" t="str">
        <f t="shared" si="260"/>
        <v>.</v>
      </c>
      <c r="K2111" s="241"/>
      <c r="L2111" s="230" t="str">
        <f t="shared" si="261"/>
        <v>.</v>
      </c>
      <c r="M2111" s="231" t="str">
        <f t="shared" si="262"/>
        <v>.</v>
      </c>
      <c r="N2111" s="231" t="str">
        <f t="shared" si="263"/>
        <v>.</v>
      </c>
      <c r="O2111" s="231" t="str">
        <f t="shared" si="264"/>
        <v>.</v>
      </c>
      <c r="P2111" s="232" t="str">
        <f t="shared" si="266"/>
        <v>.</v>
      </c>
      <c r="Q2111" s="233" t="str">
        <f t="shared" si="267"/>
        <v>.</v>
      </c>
      <c r="R2111" s="140"/>
      <c r="S2111" s="140"/>
      <c r="T2111" s="140"/>
      <c r="U2111" s="140"/>
      <c r="V2111" s="140"/>
      <c r="W2111" s="140"/>
      <c r="X2111" s="140"/>
      <c r="Y2111" s="140"/>
      <c r="Z2111" s="140"/>
      <c r="AA2111" s="140"/>
      <c r="AB2111" s="140"/>
      <c r="AC2111" s="140"/>
      <c r="AD2111" s="140"/>
      <c r="AE2111" s="140"/>
      <c r="AF2111" s="140"/>
      <c r="AG2111" s="140"/>
      <c r="AH2111" s="140"/>
      <c r="AI2111" s="140"/>
      <c r="AJ2111" s="140"/>
      <c r="AK2111" s="140"/>
      <c r="AL2111" s="140"/>
      <c r="AM2111" s="140"/>
      <c r="AN2111" s="140"/>
      <c r="AO2111" s="140"/>
      <c r="AP2111" s="140"/>
      <c r="AQ2111" s="140"/>
      <c r="AR2111" s="140"/>
      <c r="AS2111" s="140"/>
      <c r="AT2111" s="140"/>
      <c r="AU2111" s="140"/>
      <c r="AV2111" s="140"/>
      <c r="AW2111" s="140"/>
      <c r="AX2111" s="140"/>
      <c r="AY2111" s="140"/>
      <c r="AZ2111" s="140"/>
      <c r="BA2111" s="140"/>
      <c r="BB2111" s="140"/>
      <c r="BC2111" s="140"/>
      <c r="BD2111" s="140"/>
      <c r="BE2111" s="140"/>
    </row>
    <row r="2112" spans="1:57" outlineLevel="1" x14ac:dyDescent="0.2">
      <c r="A2112" s="234">
        <f>'Faults data'!A2112</f>
        <v>2095</v>
      </c>
      <c r="B2112" s="320">
        <f>'Faults data'!B2112</f>
        <v>0</v>
      </c>
      <c r="C2112" s="223">
        <f>IFERROR(MATCH('Faults data'!F2112,Lists!$C$11:$C$14,0),0)</f>
        <v>0</v>
      </c>
      <c r="D2112" s="216">
        <f>VALUE('Faults data'!I2112)</f>
        <v>0</v>
      </c>
      <c r="E2112" s="224">
        <f t="shared" si="265"/>
        <v>0</v>
      </c>
      <c r="F2112" s="224">
        <f>'Faults data'!M2112</f>
        <v>0</v>
      </c>
      <c r="G2112" s="224" t="str">
        <f>IF('Faults data'!N2112=$G$17,$G$17,".")</f>
        <v>.</v>
      </c>
      <c r="H2112" s="224" t="str">
        <f>IF(ISNUMBER('Faults data'!L2112),'Faults data'!L2112,".")</f>
        <v>.</v>
      </c>
      <c r="I2112" s="224">
        <f>IF('Faults data'!S2112=Lists!$F$11,0,1)</f>
        <v>1</v>
      </c>
      <c r="J2112" s="240" t="str">
        <f t="shared" si="260"/>
        <v>.</v>
      </c>
      <c r="K2112" s="241"/>
      <c r="L2112" s="230" t="str">
        <f t="shared" si="261"/>
        <v>.</v>
      </c>
      <c r="M2112" s="231" t="str">
        <f t="shared" si="262"/>
        <v>.</v>
      </c>
      <c r="N2112" s="231" t="str">
        <f t="shared" si="263"/>
        <v>.</v>
      </c>
      <c r="O2112" s="231" t="str">
        <f t="shared" si="264"/>
        <v>.</v>
      </c>
      <c r="P2112" s="232" t="str">
        <f t="shared" si="266"/>
        <v>.</v>
      </c>
      <c r="Q2112" s="233" t="str">
        <f t="shared" si="267"/>
        <v>.</v>
      </c>
      <c r="R2112" s="140"/>
      <c r="S2112" s="140"/>
      <c r="T2112" s="140"/>
      <c r="U2112" s="140"/>
      <c r="V2112" s="140"/>
      <c r="W2112" s="140"/>
      <c r="X2112" s="140"/>
      <c r="Y2112" s="140"/>
      <c r="Z2112" s="140"/>
      <c r="AA2112" s="140"/>
      <c r="AB2112" s="140"/>
      <c r="AC2112" s="140"/>
      <c r="AD2112" s="140"/>
      <c r="AE2112" s="140"/>
      <c r="AF2112" s="140"/>
      <c r="AG2112" s="140"/>
      <c r="AH2112" s="140"/>
      <c r="AI2112" s="140"/>
      <c r="AJ2112" s="140"/>
      <c r="AK2112" s="140"/>
      <c r="AL2112" s="140"/>
      <c r="AM2112" s="140"/>
      <c r="AN2112" s="140"/>
      <c r="AO2112" s="140"/>
      <c r="AP2112" s="140"/>
      <c r="AQ2112" s="140"/>
      <c r="AR2112" s="140"/>
      <c r="AS2112" s="140"/>
      <c r="AT2112" s="140"/>
      <c r="AU2112" s="140"/>
      <c r="AV2112" s="140"/>
      <c r="AW2112" s="140"/>
      <c r="AX2112" s="140"/>
      <c r="AY2112" s="140"/>
      <c r="AZ2112" s="140"/>
      <c r="BA2112" s="140"/>
      <c r="BB2112" s="140"/>
      <c r="BC2112" s="140"/>
      <c r="BD2112" s="140"/>
      <c r="BE2112" s="140"/>
    </row>
    <row r="2113" spans="1:57" outlineLevel="1" x14ac:dyDescent="0.2">
      <c r="A2113" s="234">
        <f>'Faults data'!A2113</f>
        <v>2096</v>
      </c>
      <c r="B2113" s="320">
        <f>'Faults data'!B2113</f>
        <v>0</v>
      </c>
      <c r="C2113" s="223">
        <f>IFERROR(MATCH('Faults data'!F2113,Lists!$C$11:$C$14,0),0)</f>
        <v>0</v>
      </c>
      <c r="D2113" s="216">
        <f>VALUE('Faults data'!I2113)</f>
        <v>0</v>
      </c>
      <c r="E2113" s="224">
        <f t="shared" si="265"/>
        <v>0</v>
      </c>
      <c r="F2113" s="224">
        <f>'Faults data'!M2113</f>
        <v>0</v>
      </c>
      <c r="G2113" s="224" t="str">
        <f>IF('Faults data'!N2113=$G$17,$G$17,".")</f>
        <v>.</v>
      </c>
      <c r="H2113" s="224" t="str">
        <f>IF(ISNUMBER('Faults data'!L2113),'Faults data'!L2113,".")</f>
        <v>.</v>
      </c>
      <c r="I2113" s="224">
        <f>IF('Faults data'!S2113=Lists!$F$11,0,1)</f>
        <v>1</v>
      </c>
      <c r="J2113" s="240" t="str">
        <f t="shared" si="260"/>
        <v>.</v>
      </c>
      <c r="K2113" s="241"/>
      <c r="L2113" s="230" t="str">
        <f t="shared" si="261"/>
        <v>.</v>
      </c>
      <c r="M2113" s="231" t="str">
        <f t="shared" si="262"/>
        <v>.</v>
      </c>
      <c r="N2113" s="231" t="str">
        <f t="shared" si="263"/>
        <v>.</v>
      </c>
      <c r="O2113" s="231" t="str">
        <f t="shared" si="264"/>
        <v>.</v>
      </c>
      <c r="P2113" s="232" t="str">
        <f t="shared" si="266"/>
        <v>.</v>
      </c>
      <c r="Q2113" s="233" t="str">
        <f t="shared" si="267"/>
        <v>.</v>
      </c>
      <c r="R2113" s="140"/>
      <c r="S2113" s="140"/>
      <c r="T2113" s="140"/>
      <c r="U2113" s="140"/>
      <c r="V2113" s="140"/>
      <c r="W2113" s="140"/>
      <c r="X2113" s="140"/>
      <c r="Y2113" s="140"/>
      <c r="Z2113" s="140"/>
      <c r="AA2113" s="140"/>
      <c r="AB2113" s="140"/>
      <c r="AC2113" s="140"/>
      <c r="AD2113" s="140"/>
      <c r="AE2113" s="140"/>
      <c r="AF2113" s="140"/>
      <c r="AG2113" s="140"/>
      <c r="AH2113" s="140"/>
      <c r="AI2113" s="140"/>
      <c r="AJ2113" s="140"/>
      <c r="AK2113" s="140"/>
      <c r="AL2113" s="140"/>
      <c r="AM2113" s="140"/>
      <c r="AN2113" s="140"/>
      <c r="AO2113" s="140"/>
      <c r="AP2113" s="140"/>
      <c r="AQ2113" s="140"/>
      <c r="AR2113" s="140"/>
      <c r="AS2113" s="140"/>
      <c r="AT2113" s="140"/>
      <c r="AU2113" s="140"/>
      <c r="AV2113" s="140"/>
      <c r="AW2113" s="140"/>
      <c r="AX2113" s="140"/>
      <c r="AY2113" s="140"/>
      <c r="AZ2113" s="140"/>
      <c r="BA2113" s="140"/>
      <c r="BB2113" s="140"/>
      <c r="BC2113" s="140"/>
      <c r="BD2113" s="140"/>
      <c r="BE2113" s="140"/>
    </row>
    <row r="2114" spans="1:57" outlineLevel="1" x14ac:dyDescent="0.2">
      <c r="A2114" s="234">
        <f>'Faults data'!A2114</f>
        <v>2097</v>
      </c>
      <c r="B2114" s="320">
        <f>'Faults data'!B2114</f>
        <v>0</v>
      </c>
      <c r="C2114" s="223">
        <f>IFERROR(MATCH('Faults data'!F2114,Lists!$C$11:$C$14,0),0)</f>
        <v>0</v>
      </c>
      <c r="D2114" s="216">
        <f>VALUE('Faults data'!I2114)</f>
        <v>0</v>
      </c>
      <c r="E2114" s="224">
        <f t="shared" si="265"/>
        <v>0</v>
      </c>
      <c r="F2114" s="224">
        <f>'Faults data'!M2114</f>
        <v>0</v>
      </c>
      <c r="G2114" s="224" t="str">
        <f>IF('Faults data'!N2114=$G$17,$G$17,".")</f>
        <v>.</v>
      </c>
      <c r="H2114" s="224" t="str">
        <f>IF(ISNUMBER('Faults data'!L2114),'Faults data'!L2114,".")</f>
        <v>.</v>
      </c>
      <c r="I2114" s="224">
        <f>IF('Faults data'!S2114=Lists!$F$11,0,1)</f>
        <v>1</v>
      </c>
      <c r="J2114" s="240" t="str">
        <f t="shared" si="260"/>
        <v>.</v>
      </c>
      <c r="K2114" s="241"/>
      <c r="L2114" s="230" t="str">
        <f t="shared" si="261"/>
        <v>.</v>
      </c>
      <c r="M2114" s="231" t="str">
        <f t="shared" si="262"/>
        <v>.</v>
      </c>
      <c r="N2114" s="231" t="str">
        <f t="shared" si="263"/>
        <v>.</v>
      </c>
      <c r="O2114" s="231" t="str">
        <f t="shared" si="264"/>
        <v>.</v>
      </c>
      <c r="P2114" s="232" t="str">
        <f t="shared" si="266"/>
        <v>.</v>
      </c>
      <c r="Q2114" s="233" t="str">
        <f t="shared" si="267"/>
        <v>.</v>
      </c>
      <c r="R2114" s="140"/>
      <c r="S2114" s="140"/>
      <c r="T2114" s="140"/>
      <c r="U2114" s="140"/>
      <c r="V2114" s="140"/>
      <c r="W2114" s="140"/>
      <c r="X2114" s="140"/>
      <c r="Y2114" s="140"/>
      <c r="Z2114" s="140"/>
      <c r="AA2114" s="140"/>
      <c r="AB2114" s="140"/>
      <c r="AC2114" s="140"/>
      <c r="AD2114" s="140"/>
      <c r="AE2114" s="140"/>
      <c r="AF2114" s="140"/>
      <c r="AG2114" s="140"/>
      <c r="AH2114" s="140"/>
      <c r="AI2114" s="140"/>
      <c r="AJ2114" s="140"/>
      <c r="AK2114" s="140"/>
      <c r="AL2114" s="140"/>
      <c r="AM2114" s="140"/>
      <c r="AN2114" s="140"/>
      <c r="AO2114" s="140"/>
      <c r="AP2114" s="140"/>
      <c r="AQ2114" s="140"/>
      <c r="AR2114" s="140"/>
      <c r="AS2114" s="140"/>
      <c r="AT2114" s="140"/>
      <c r="AU2114" s="140"/>
      <c r="AV2114" s="140"/>
      <c r="AW2114" s="140"/>
      <c r="AX2114" s="140"/>
      <c r="AY2114" s="140"/>
      <c r="AZ2114" s="140"/>
      <c r="BA2114" s="140"/>
      <c r="BB2114" s="140"/>
      <c r="BC2114" s="140"/>
      <c r="BD2114" s="140"/>
      <c r="BE2114" s="140"/>
    </row>
    <row r="2115" spans="1:57" outlineLevel="1" x14ac:dyDescent="0.2">
      <c r="A2115" s="234">
        <f>'Faults data'!A2115</f>
        <v>2098</v>
      </c>
      <c r="B2115" s="320">
        <f>'Faults data'!B2115</f>
        <v>0</v>
      </c>
      <c r="C2115" s="223">
        <f>IFERROR(MATCH('Faults data'!F2115,Lists!$C$11:$C$14,0),0)</f>
        <v>0</v>
      </c>
      <c r="D2115" s="216">
        <f>VALUE('Faults data'!I2115)</f>
        <v>0</v>
      </c>
      <c r="E2115" s="224">
        <f t="shared" si="265"/>
        <v>0</v>
      </c>
      <c r="F2115" s="224">
        <f>'Faults data'!M2115</f>
        <v>0</v>
      </c>
      <c r="G2115" s="224" t="str">
        <f>IF('Faults data'!N2115=$G$17,$G$17,".")</f>
        <v>.</v>
      </c>
      <c r="H2115" s="224" t="str">
        <f>IF(ISNUMBER('Faults data'!L2115),'Faults data'!L2115,".")</f>
        <v>.</v>
      </c>
      <c r="I2115" s="224">
        <f>IF('Faults data'!S2115=Lists!$F$11,0,1)</f>
        <v>1</v>
      </c>
      <c r="J2115" s="240" t="str">
        <f t="shared" si="260"/>
        <v>.</v>
      </c>
      <c r="K2115" s="241"/>
      <c r="L2115" s="230" t="str">
        <f t="shared" si="261"/>
        <v>.</v>
      </c>
      <c r="M2115" s="231" t="str">
        <f t="shared" si="262"/>
        <v>.</v>
      </c>
      <c r="N2115" s="231" t="str">
        <f t="shared" si="263"/>
        <v>.</v>
      </c>
      <c r="O2115" s="231" t="str">
        <f t="shared" si="264"/>
        <v>.</v>
      </c>
      <c r="P2115" s="232" t="str">
        <f t="shared" si="266"/>
        <v>.</v>
      </c>
      <c r="Q2115" s="233" t="str">
        <f t="shared" si="267"/>
        <v>.</v>
      </c>
      <c r="R2115" s="140"/>
      <c r="S2115" s="140"/>
      <c r="T2115" s="140"/>
      <c r="U2115" s="140"/>
      <c r="V2115" s="140"/>
      <c r="W2115" s="140"/>
      <c r="X2115" s="140"/>
      <c r="Y2115" s="140"/>
      <c r="Z2115" s="140"/>
      <c r="AA2115" s="140"/>
      <c r="AB2115" s="140"/>
      <c r="AC2115" s="140"/>
      <c r="AD2115" s="140"/>
      <c r="AE2115" s="140"/>
      <c r="AF2115" s="140"/>
      <c r="AG2115" s="140"/>
      <c r="AH2115" s="140"/>
      <c r="AI2115" s="140"/>
      <c r="AJ2115" s="140"/>
      <c r="AK2115" s="140"/>
      <c r="AL2115" s="140"/>
      <c r="AM2115" s="140"/>
      <c r="AN2115" s="140"/>
      <c r="AO2115" s="140"/>
      <c r="AP2115" s="140"/>
      <c r="AQ2115" s="140"/>
      <c r="AR2115" s="140"/>
      <c r="AS2115" s="140"/>
      <c r="AT2115" s="140"/>
      <c r="AU2115" s="140"/>
      <c r="AV2115" s="140"/>
      <c r="AW2115" s="140"/>
      <c r="AX2115" s="140"/>
      <c r="AY2115" s="140"/>
      <c r="AZ2115" s="140"/>
      <c r="BA2115" s="140"/>
      <c r="BB2115" s="140"/>
      <c r="BC2115" s="140"/>
      <c r="BD2115" s="140"/>
      <c r="BE2115" s="140"/>
    </row>
    <row r="2116" spans="1:57" outlineLevel="1" x14ac:dyDescent="0.2">
      <c r="A2116" s="234">
        <f>'Faults data'!A2116</f>
        <v>2099</v>
      </c>
      <c r="B2116" s="320">
        <f>'Faults data'!B2116</f>
        <v>0</v>
      </c>
      <c r="C2116" s="223">
        <f>IFERROR(MATCH('Faults data'!F2116,Lists!$C$11:$C$14,0),0)</f>
        <v>0</v>
      </c>
      <c r="D2116" s="216">
        <f>VALUE('Faults data'!I2116)</f>
        <v>0</v>
      </c>
      <c r="E2116" s="224">
        <f t="shared" si="265"/>
        <v>0</v>
      </c>
      <c r="F2116" s="224">
        <f>'Faults data'!M2116</f>
        <v>0</v>
      </c>
      <c r="G2116" s="224" t="str">
        <f>IF('Faults data'!N2116=$G$17,$G$17,".")</f>
        <v>.</v>
      </c>
      <c r="H2116" s="224" t="str">
        <f>IF(ISNUMBER('Faults data'!L2116),'Faults data'!L2116,".")</f>
        <v>.</v>
      </c>
      <c r="I2116" s="224">
        <f>IF('Faults data'!S2116=Lists!$F$11,0,1)</f>
        <v>1</v>
      </c>
      <c r="J2116" s="240" t="str">
        <f t="shared" si="260"/>
        <v>.</v>
      </c>
      <c r="K2116" s="241"/>
      <c r="L2116" s="230" t="str">
        <f t="shared" si="261"/>
        <v>.</v>
      </c>
      <c r="M2116" s="231" t="str">
        <f t="shared" si="262"/>
        <v>.</v>
      </c>
      <c r="N2116" s="231" t="str">
        <f t="shared" si="263"/>
        <v>.</v>
      </c>
      <c r="O2116" s="231" t="str">
        <f t="shared" si="264"/>
        <v>.</v>
      </c>
      <c r="P2116" s="232" t="str">
        <f t="shared" si="266"/>
        <v>.</v>
      </c>
      <c r="Q2116" s="233" t="str">
        <f t="shared" si="267"/>
        <v>.</v>
      </c>
      <c r="R2116" s="140"/>
      <c r="S2116" s="140"/>
      <c r="T2116" s="140"/>
      <c r="U2116" s="140"/>
      <c r="V2116" s="140"/>
      <c r="W2116" s="140"/>
      <c r="X2116" s="140"/>
      <c r="Y2116" s="140"/>
      <c r="Z2116" s="140"/>
      <c r="AA2116" s="140"/>
      <c r="AB2116" s="140"/>
      <c r="AC2116" s="140"/>
      <c r="AD2116" s="140"/>
      <c r="AE2116" s="140"/>
      <c r="AF2116" s="140"/>
      <c r="AG2116" s="140"/>
      <c r="AH2116" s="140"/>
      <c r="AI2116" s="140"/>
      <c r="AJ2116" s="140"/>
      <c r="AK2116" s="140"/>
      <c r="AL2116" s="140"/>
      <c r="AM2116" s="140"/>
      <c r="AN2116" s="140"/>
      <c r="AO2116" s="140"/>
      <c r="AP2116" s="140"/>
      <c r="AQ2116" s="140"/>
      <c r="AR2116" s="140"/>
      <c r="AS2116" s="140"/>
      <c r="AT2116" s="140"/>
      <c r="AU2116" s="140"/>
      <c r="AV2116" s="140"/>
      <c r="AW2116" s="140"/>
      <c r="AX2116" s="140"/>
      <c r="AY2116" s="140"/>
      <c r="AZ2116" s="140"/>
      <c r="BA2116" s="140"/>
      <c r="BB2116" s="140"/>
      <c r="BC2116" s="140"/>
      <c r="BD2116" s="140"/>
      <c r="BE2116" s="140"/>
    </row>
    <row r="2117" spans="1:57" outlineLevel="1" x14ac:dyDescent="0.2">
      <c r="A2117" s="234">
        <f>'Faults data'!A2117</f>
        <v>2100</v>
      </c>
      <c r="B2117" s="320">
        <f>'Faults data'!B2117</f>
        <v>0</v>
      </c>
      <c r="C2117" s="223">
        <f>IFERROR(MATCH('Faults data'!F2117,Lists!$C$11:$C$14,0),0)</f>
        <v>0</v>
      </c>
      <c r="D2117" s="216">
        <f>VALUE('Faults data'!I2117)</f>
        <v>0</v>
      </c>
      <c r="E2117" s="224">
        <f t="shared" si="265"/>
        <v>0</v>
      </c>
      <c r="F2117" s="224">
        <f>'Faults data'!M2117</f>
        <v>0</v>
      </c>
      <c r="G2117" s="224" t="str">
        <f>IF('Faults data'!N2117=$G$17,$G$17,".")</f>
        <v>.</v>
      </c>
      <c r="H2117" s="224" t="str">
        <f>IF(ISNUMBER('Faults data'!L2117),'Faults data'!L2117,".")</f>
        <v>.</v>
      </c>
      <c r="I2117" s="224">
        <f>IF('Faults data'!S2117=Lists!$F$11,0,1)</f>
        <v>1</v>
      </c>
      <c r="J2117" s="240" t="str">
        <f t="shared" si="260"/>
        <v>.</v>
      </c>
      <c r="K2117" s="241"/>
      <c r="L2117" s="230" t="str">
        <f t="shared" si="261"/>
        <v>.</v>
      </c>
      <c r="M2117" s="231" t="str">
        <f t="shared" si="262"/>
        <v>.</v>
      </c>
      <c r="N2117" s="231" t="str">
        <f t="shared" si="263"/>
        <v>.</v>
      </c>
      <c r="O2117" s="231" t="str">
        <f t="shared" si="264"/>
        <v>.</v>
      </c>
      <c r="P2117" s="232" t="str">
        <f t="shared" si="266"/>
        <v>.</v>
      </c>
      <c r="Q2117" s="233" t="str">
        <f t="shared" si="267"/>
        <v>.</v>
      </c>
      <c r="R2117" s="140"/>
      <c r="S2117" s="140"/>
      <c r="T2117" s="140"/>
      <c r="U2117" s="140"/>
      <c r="V2117" s="140"/>
      <c r="W2117" s="140"/>
      <c r="X2117" s="140"/>
      <c r="Y2117" s="140"/>
      <c r="Z2117" s="140"/>
      <c r="AA2117" s="140"/>
      <c r="AB2117" s="140"/>
      <c r="AC2117" s="140"/>
      <c r="AD2117" s="140"/>
      <c r="AE2117" s="140"/>
      <c r="AF2117" s="140"/>
      <c r="AG2117" s="140"/>
      <c r="AH2117" s="140"/>
      <c r="AI2117" s="140"/>
      <c r="AJ2117" s="140"/>
      <c r="AK2117" s="140"/>
      <c r="AL2117" s="140"/>
      <c r="AM2117" s="140"/>
      <c r="AN2117" s="140"/>
      <c r="AO2117" s="140"/>
      <c r="AP2117" s="140"/>
      <c r="AQ2117" s="140"/>
      <c r="AR2117" s="140"/>
      <c r="AS2117" s="140"/>
      <c r="AT2117" s="140"/>
      <c r="AU2117" s="140"/>
      <c r="AV2117" s="140"/>
      <c r="AW2117" s="140"/>
      <c r="AX2117" s="140"/>
      <c r="AY2117" s="140"/>
      <c r="AZ2117" s="140"/>
      <c r="BA2117" s="140"/>
      <c r="BB2117" s="140"/>
      <c r="BC2117" s="140"/>
      <c r="BD2117" s="140"/>
      <c r="BE2117" s="140"/>
    </row>
    <row r="2118" spans="1:57" outlineLevel="1" x14ac:dyDescent="0.2">
      <c r="A2118" s="234">
        <f>'Faults data'!A2118</f>
        <v>2101</v>
      </c>
      <c r="B2118" s="320">
        <f>'Faults data'!B2118</f>
        <v>0</v>
      </c>
      <c r="C2118" s="223">
        <f>IFERROR(MATCH('Faults data'!F2118,Lists!$C$11:$C$14,0),0)</f>
        <v>0</v>
      </c>
      <c r="D2118" s="216">
        <f>VALUE('Faults data'!I2118)</f>
        <v>0</v>
      </c>
      <c r="E2118" s="224">
        <f t="shared" si="265"/>
        <v>0</v>
      </c>
      <c r="F2118" s="224">
        <f>'Faults data'!M2118</f>
        <v>0</v>
      </c>
      <c r="G2118" s="224" t="str">
        <f>IF('Faults data'!N2118=$G$17,$G$17,".")</f>
        <v>.</v>
      </c>
      <c r="H2118" s="224" t="str">
        <f>IF(ISNUMBER('Faults data'!L2118),'Faults data'!L2118,".")</f>
        <v>.</v>
      </c>
      <c r="I2118" s="224">
        <f>IF('Faults data'!S2118=Lists!$F$11,0,1)</f>
        <v>1</v>
      </c>
      <c r="J2118" s="240" t="str">
        <f t="shared" si="260"/>
        <v>.</v>
      </c>
      <c r="K2118" s="241"/>
      <c r="L2118" s="230" t="str">
        <f t="shared" si="261"/>
        <v>.</v>
      </c>
      <c r="M2118" s="231" t="str">
        <f t="shared" si="262"/>
        <v>.</v>
      </c>
      <c r="N2118" s="231" t="str">
        <f t="shared" si="263"/>
        <v>.</v>
      </c>
      <c r="O2118" s="231" t="str">
        <f t="shared" si="264"/>
        <v>.</v>
      </c>
      <c r="P2118" s="232" t="str">
        <f t="shared" si="266"/>
        <v>.</v>
      </c>
      <c r="Q2118" s="233" t="str">
        <f t="shared" si="267"/>
        <v>.</v>
      </c>
      <c r="R2118" s="140"/>
      <c r="S2118" s="140"/>
      <c r="T2118" s="140"/>
      <c r="U2118" s="140"/>
      <c r="V2118" s="140"/>
      <c r="W2118" s="140"/>
      <c r="X2118" s="140"/>
      <c r="Y2118" s="140"/>
      <c r="Z2118" s="140"/>
      <c r="AA2118" s="140"/>
      <c r="AB2118" s="140"/>
      <c r="AC2118" s="140"/>
      <c r="AD2118" s="140"/>
      <c r="AE2118" s="140"/>
      <c r="AF2118" s="140"/>
      <c r="AG2118" s="140"/>
      <c r="AH2118" s="140"/>
      <c r="AI2118" s="140"/>
      <c r="AJ2118" s="140"/>
      <c r="AK2118" s="140"/>
      <c r="AL2118" s="140"/>
      <c r="AM2118" s="140"/>
      <c r="AN2118" s="140"/>
      <c r="AO2118" s="140"/>
      <c r="AP2118" s="140"/>
      <c r="AQ2118" s="140"/>
      <c r="AR2118" s="140"/>
      <c r="AS2118" s="140"/>
      <c r="AT2118" s="140"/>
      <c r="AU2118" s="140"/>
      <c r="AV2118" s="140"/>
      <c r="AW2118" s="140"/>
      <c r="AX2118" s="140"/>
      <c r="AY2118" s="140"/>
      <c r="AZ2118" s="140"/>
      <c r="BA2118" s="140"/>
      <c r="BB2118" s="140"/>
      <c r="BC2118" s="140"/>
      <c r="BD2118" s="140"/>
      <c r="BE2118" s="140"/>
    </row>
    <row r="2119" spans="1:57" outlineLevel="1" x14ac:dyDescent="0.2">
      <c r="A2119" s="234">
        <f>'Faults data'!A2119</f>
        <v>2102</v>
      </c>
      <c r="B2119" s="320">
        <f>'Faults data'!B2119</f>
        <v>0</v>
      </c>
      <c r="C2119" s="223">
        <f>IFERROR(MATCH('Faults data'!F2119,Lists!$C$11:$C$14,0),0)</f>
        <v>0</v>
      </c>
      <c r="D2119" s="216">
        <f>VALUE('Faults data'!I2119)</f>
        <v>0</v>
      </c>
      <c r="E2119" s="224">
        <f t="shared" si="265"/>
        <v>0</v>
      </c>
      <c r="F2119" s="224">
        <f>'Faults data'!M2119</f>
        <v>0</v>
      </c>
      <c r="G2119" s="224" t="str">
        <f>IF('Faults data'!N2119=$G$17,$G$17,".")</f>
        <v>.</v>
      </c>
      <c r="H2119" s="224" t="str">
        <f>IF(ISNUMBER('Faults data'!L2119),'Faults data'!L2119,".")</f>
        <v>.</v>
      </c>
      <c r="I2119" s="224">
        <f>IF('Faults data'!S2119=Lists!$F$11,0,1)</f>
        <v>1</v>
      </c>
      <c r="J2119" s="240" t="str">
        <f t="shared" si="260"/>
        <v>.</v>
      </c>
      <c r="K2119" s="241"/>
      <c r="L2119" s="230" t="str">
        <f t="shared" si="261"/>
        <v>.</v>
      </c>
      <c r="M2119" s="231" t="str">
        <f t="shared" si="262"/>
        <v>.</v>
      </c>
      <c r="N2119" s="231" t="str">
        <f t="shared" si="263"/>
        <v>.</v>
      </c>
      <c r="O2119" s="231" t="str">
        <f t="shared" si="264"/>
        <v>.</v>
      </c>
      <c r="P2119" s="232" t="str">
        <f t="shared" si="266"/>
        <v>.</v>
      </c>
      <c r="Q2119" s="233" t="str">
        <f t="shared" si="267"/>
        <v>.</v>
      </c>
      <c r="R2119" s="140"/>
      <c r="S2119" s="140"/>
      <c r="T2119" s="140"/>
      <c r="U2119" s="140"/>
      <c r="V2119" s="140"/>
      <c r="W2119" s="140"/>
      <c r="X2119" s="140"/>
      <c r="Y2119" s="140"/>
      <c r="Z2119" s="140"/>
      <c r="AA2119" s="140"/>
      <c r="AB2119" s="140"/>
      <c r="AC2119" s="140"/>
      <c r="AD2119" s="140"/>
      <c r="AE2119" s="140"/>
      <c r="AF2119" s="140"/>
      <c r="AG2119" s="140"/>
      <c r="AH2119" s="140"/>
      <c r="AI2119" s="140"/>
      <c r="AJ2119" s="140"/>
      <c r="AK2119" s="140"/>
      <c r="AL2119" s="140"/>
      <c r="AM2119" s="140"/>
      <c r="AN2119" s="140"/>
      <c r="AO2119" s="140"/>
      <c r="AP2119" s="140"/>
      <c r="AQ2119" s="140"/>
      <c r="AR2119" s="140"/>
      <c r="AS2119" s="140"/>
      <c r="AT2119" s="140"/>
      <c r="AU2119" s="140"/>
      <c r="AV2119" s="140"/>
      <c r="AW2119" s="140"/>
      <c r="AX2119" s="140"/>
      <c r="AY2119" s="140"/>
      <c r="AZ2119" s="140"/>
      <c r="BA2119" s="140"/>
      <c r="BB2119" s="140"/>
      <c r="BC2119" s="140"/>
      <c r="BD2119" s="140"/>
      <c r="BE2119" s="140"/>
    </row>
    <row r="2120" spans="1:57" outlineLevel="1" x14ac:dyDescent="0.2">
      <c r="A2120" s="234">
        <f>'Faults data'!A2120</f>
        <v>2103</v>
      </c>
      <c r="B2120" s="320">
        <f>'Faults data'!B2120</f>
        <v>0</v>
      </c>
      <c r="C2120" s="223">
        <f>IFERROR(MATCH('Faults data'!F2120,Lists!$C$11:$C$14,0),0)</f>
        <v>0</v>
      </c>
      <c r="D2120" s="216">
        <f>VALUE('Faults data'!I2120)</f>
        <v>0</v>
      </c>
      <c r="E2120" s="224">
        <f t="shared" si="265"/>
        <v>0</v>
      </c>
      <c r="F2120" s="224">
        <f>'Faults data'!M2120</f>
        <v>0</v>
      </c>
      <c r="G2120" s="224" t="str">
        <f>IF('Faults data'!N2120=$G$17,$G$17,".")</f>
        <v>.</v>
      </c>
      <c r="H2120" s="224" t="str">
        <f>IF(ISNUMBER('Faults data'!L2120),'Faults data'!L2120,".")</f>
        <v>.</v>
      </c>
      <c r="I2120" s="224">
        <f>IF('Faults data'!S2120=Lists!$F$11,0,1)</f>
        <v>1</v>
      </c>
      <c r="J2120" s="240" t="str">
        <f t="shared" si="260"/>
        <v>.</v>
      </c>
      <c r="K2120" s="241"/>
      <c r="L2120" s="230" t="str">
        <f t="shared" si="261"/>
        <v>.</v>
      </c>
      <c r="M2120" s="231" t="str">
        <f t="shared" si="262"/>
        <v>.</v>
      </c>
      <c r="N2120" s="231" t="str">
        <f t="shared" si="263"/>
        <v>.</v>
      </c>
      <c r="O2120" s="231" t="str">
        <f t="shared" si="264"/>
        <v>.</v>
      </c>
      <c r="P2120" s="232" t="str">
        <f t="shared" si="266"/>
        <v>.</v>
      </c>
      <c r="Q2120" s="233" t="str">
        <f t="shared" si="267"/>
        <v>.</v>
      </c>
      <c r="R2120" s="140"/>
      <c r="S2120" s="140"/>
      <c r="T2120" s="140"/>
      <c r="U2120" s="140"/>
      <c r="V2120" s="140"/>
      <c r="W2120" s="140"/>
      <c r="X2120" s="140"/>
      <c r="Y2120" s="140"/>
      <c r="Z2120" s="140"/>
      <c r="AA2120" s="140"/>
      <c r="AB2120" s="140"/>
      <c r="AC2120" s="140"/>
      <c r="AD2120" s="140"/>
      <c r="AE2120" s="140"/>
      <c r="AF2120" s="140"/>
      <c r="AG2120" s="140"/>
      <c r="AH2120" s="140"/>
      <c r="AI2120" s="140"/>
      <c r="AJ2120" s="140"/>
      <c r="AK2120" s="140"/>
      <c r="AL2120" s="140"/>
      <c r="AM2120" s="140"/>
      <c r="AN2120" s="140"/>
      <c r="AO2120" s="140"/>
      <c r="AP2120" s="140"/>
      <c r="AQ2120" s="140"/>
      <c r="AR2120" s="140"/>
      <c r="AS2120" s="140"/>
      <c r="AT2120" s="140"/>
      <c r="AU2120" s="140"/>
      <c r="AV2120" s="140"/>
      <c r="AW2120" s="140"/>
      <c r="AX2120" s="140"/>
      <c r="AY2120" s="140"/>
      <c r="AZ2120" s="140"/>
      <c r="BA2120" s="140"/>
      <c r="BB2120" s="140"/>
      <c r="BC2120" s="140"/>
      <c r="BD2120" s="140"/>
      <c r="BE2120" s="140"/>
    </row>
    <row r="2121" spans="1:57" outlineLevel="1" x14ac:dyDescent="0.2">
      <c r="A2121" s="234">
        <f>'Faults data'!A2121</f>
        <v>2104</v>
      </c>
      <c r="B2121" s="320">
        <f>'Faults data'!B2121</f>
        <v>0</v>
      </c>
      <c r="C2121" s="223">
        <f>IFERROR(MATCH('Faults data'!F2121,Lists!$C$11:$C$14,0),0)</f>
        <v>0</v>
      </c>
      <c r="D2121" s="216">
        <f>VALUE('Faults data'!I2121)</f>
        <v>0</v>
      </c>
      <c r="E2121" s="224">
        <f t="shared" si="265"/>
        <v>0</v>
      </c>
      <c r="F2121" s="224">
        <f>'Faults data'!M2121</f>
        <v>0</v>
      </c>
      <c r="G2121" s="224" t="str">
        <f>IF('Faults data'!N2121=$G$17,$G$17,".")</f>
        <v>.</v>
      </c>
      <c r="H2121" s="224" t="str">
        <f>IF(ISNUMBER('Faults data'!L2121),'Faults data'!L2121,".")</f>
        <v>.</v>
      </c>
      <c r="I2121" s="224">
        <f>IF('Faults data'!S2121=Lists!$F$11,0,1)</f>
        <v>1</v>
      </c>
      <c r="J2121" s="240" t="str">
        <f t="shared" si="260"/>
        <v>.</v>
      </c>
      <c r="K2121" s="241"/>
      <c r="L2121" s="230" t="str">
        <f t="shared" si="261"/>
        <v>.</v>
      </c>
      <c r="M2121" s="231" t="str">
        <f t="shared" si="262"/>
        <v>.</v>
      </c>
      <c r="N2121" s="231" t="str">
        <f t="shared" si="263"/>
        <v>.</v>
      </c>
      <c r="O2121" s="231" t="str">
        <f t="shared" si="264"/>
        <v>.</v>
      </c>
      <c r="P2121" s="232" t="str">
        <f t="shared" si="266"/>
        <v>.</v>
      </c>
      <c r="Q2121" s="233" t="str">
        <f t="shared" si="267"/>
        <v>.</v>
      </c>
      <c r="R2121" s="140"/>
      <c r="S2121" s="140"/>
      <c r="T2121" s="140"/>
      <c r="U2121" s="140"/>
      <c r="V2121" s="140"/>
      <c r="W2121" s="140"/>
      <c r="X2121" s="140"/>
      <c r="Y2121" s="140"/>
      <c r="Z2121" s="140"/>
      <c r="AA2121" s="140"/>
      <c r="AB2121" s="140"/>
      <c r="AC2121" s="140"/>
      <c r="AD2121" s="140"/>
      <c r="AE2121" s="140"/>
      <c r="AF2121" s="140"/>
      <c r="AG2121" s="140"/>
      <c r="AH2121" s="140"/>
      <c r="AI2121" s="140"/>
      <c r="AJ2121" s="140"/>
      <c r="AK2121" s="140"/>
      <c r="AL2121" s="140"/>
      <c r="AM2121" s="140"/>
      <c r="AN2121" s="140"/>
      <c r="AO2121" s="140"/>
      <c r="AP2121" s="140"/>
      <c r="AQ2121" s="140"/>
      <c r="AR2121" s="140"/>
      <c r="AS2121" s="140"/>
      <c r="AT2121" s="140"/>
      <c r="AU2121" s="140"/>
      <c r="AV2121" s="140"/>
      <c r="AW2121" s="140"/>
      <c r="AX2121" s="140"/>
      <c r="AY2121" s="140"/>
      <c r="AZ2121" s="140"/>
      <c r="BA2121" s="140"/>
      <c r="BB2121" s="140"/>
      <c r="BC2121" s="140"/>
      <c r="BD2121" s="140"/>
      <c r="BE2121" s="140"/>
    </row>
    <row r="2122" spans="1:57" outlineLevel="1" x14ac:dyDescent="0.2">
      <c r="A2122" s="234">
        <f>'Faults data'!A2122</f>
        <v>2105</v>
      </c>
      <c r="B2122" s="320">
        <f>'Faults data'!B2122</f>
        <v>0</v>
      </c>
      <c r="C2122" s="223">
        <f>IFERROR(MATCH('Faults data'!F2122,Lists!$C$11:$C$14,0),0)</f>
        <v>0</v>
      </c>
      <c r="D2122" s="216">
        <f>VALUE('Faults data'!I2122)</f>
        <v>0</v>
      </c>
      <c r="E2122" s="224">
        <f t="shared" si="265"/>
        <v>0</v>
      </c>
      <c r="F2122" s="224">
        <f>'Faults data'!M2122</f>
        <v>0</v>
      </c>
      <c r="G2122" s="224" t="str">
        <f>IF('Faults data'!N2122=$G$17,$G$17,".")</f>
        <v>.</v>
      </c>
      <c r="H2122" s="224" t="str">
        <f>IF(ISNUMBER('Faults data'!L2122),'Faults data'!L2122,".")</f>
        <v>.</v>
      </c>
      <c r="I2122" s="224">
        <f>IF('Faults data'!S2122=Lists!$F$11,0,1)</f>
        <v>1</v>
      </c>
      <c r="J2122" s="240" t="str">
        <f t="shared" si="260"/>
        <v>.</v>
      </c>
      <c r="K2122" s="241"/>
      <c r="L2122" s="230" t="str">
        <f t="shared" si="261"/>
        <v>.</v>
      </c>
      <c r="M2122" s="231" t="str">
        <f t="shared" si="262"/>
        <v>.</v>
      </c>
      <c r="N2122" s="231" t="str">
        <f t="shared" si="263"/>
        <v>.</v>
      </c>
      <c r="O2122" s="231" t="str">
        <f t="shared" si="264"/>
        <v>.</v>
      </c>
      <c r="P2122" s="232" t="str">
        <f t="shared" si="266"/>
        <v>.</v>
      </c>
      <c r="Q2122" s="233" t="str">
        <f t="shared" si="267"/>
        <v>.</v>
      </c>
      <c r="R2122" s="140"/>
      <c r="S2122" s="140"/>
      <c r="T2122" s="140"/>
      <c r="U2122" s="140"/>
      <c r="V2122" s="140"/>
      <c r="W2122" s="140"/>
      <c r="X2122" s="140"/>
      <c r="Y2122" s="140"/>
      <c r="Z2122" s="140"/>
      <c r="AA2122" s="140"/>
      <c r="AB2122" s="140"/>
      <c r="AC2122" s="140"/>
      <c r="AD2122" s="140"/>
      <c r="AE2122" s="140"/>
      <c r="AF2122" s="140"/>
      <c r="AG2122" s="140"/>
      <c r="AH2122" s="140"/>
      <c r="AI2122" s="140"/>
      <c r="AJ2122" s="140"/>
      <c r="AK2122" s="140"/>
      <c r="AL2122" s="140"/>
      <c r="AM2122" s="140"/>
      <c r="AN2122" s="140"/>
      <c r="AO2122" s="140"/>
      <c r="AP2122" s="140"/>
      <c r="AQ2122" s="140"/>
      <c r="AR2122" s="140"/>
      <c r="AS2122" s="140"/>
      <c r="AT2122" s="140"/>
      <c r="AU2122" s="140"/>
      <c r="AV2122" s="140"/>
      <c r="AW2122" s="140"/>
      <c r="AX2122" s="140"/>
      <c r="AY2122" s="140"/>
      <c r="AZ2122" s="140"/>
      <c r="BA2122" s="140"/>
      <c r="BB2122" s="140"/>
      <c r="BC2122" s="140"/>
      <c r="BD2122" s="140"/>
      <c r="BE2122" s="140"/>
    </row>
    <row r="2123" spans="1:57" outlineLevel="1" x14ac:dyDescent="0.2">
      <c r="A2123" s="234">
        <f>'Faults data'!A2123</f>
        <v>2106</v>
      </c>
      <c r="B2123" s="320">
        <f>'Faults data'!B2123</f>
        <v>0</v>
      </c>
      <c r="C2123" s="223">
        <f>IFERROR(MATCH('Faults data'!F2123,Lists!$C$11:$C$14,0),0)</f>
        <v>0</v>
      </c>
      <c r="D2123" s="216">
        <f>VALUE('Faults data'!I2123)</f>
        <v>0</v>
      </c>
      <c r="E2123" s="224">
        <f t="shared" si="265"/>
        <v>0</v>
      </c>
      <c r="F2123" s="224">
        <f>'Faults data'!M2123</f>
        <v>0</v>
      </c>
      <c r="G2123" s="224" t="str">
        <f>IF('Faults data'!N2123=$G$17,$G$17,".")</f>
        <v>.</v>
      </c>
      <c r="H2123" s="224" t="str">
        <f>IF(ISNUMBER('Faults data'!L2123),'Faults data'!L2123,".")</f>
        <v>.</v>
      </c>
      <c r="I2123" s="224">
        <f>IF('Faults data'!S2123=Lists!$F$11,0,1)</f>
        <v>1</v>
      </c>
      <c r="J2123" s="240" t="str">
        <f t="shared" si="260"/>
        <v>.</v>
      </c>
      <c r="K2123" s="241"/>
      <c r="L2123" s="230" t="str">
        <f t="shared" si="261"/>
        <v>.</v>
      </c>
      <c r="M2123" s="231" t="str">
        <f t="shared" si="262"/>
        <v>.</v>
      </c>
      <c r="N2123" s="231" t="str">
        <f t="shared" si="263"/>
        <v>.</v>
      </c>
      <c r="O2123" s="231" t="str">
        <f t="shared" si="264"/>
        <v>.</v>
      </c>
      <c r="P2123" s="232" t="str">
        <f t="shared" si="266"/>
        <v>.</v>
      </c>
      <c r="Q2123" s="233" t="str">
        <f t="shared" si="267"/>
        <v>.</v>
      </c>
      <c r="R2123" s="140"/>
      <c r="S2123" s="140"/>
      <c r="T2123" s="140"/>
      <c r="U2123" s="140"/>
      <c r="V2123" s="140"/>
      <c r="W2123" s="140"/>
      <c r="X2123" s="140"/>
      <c r="Y2123" s="140"/>
      <c r="Z2123" s="140"/>
      <c r="AA2123" s="140"/>
      <c r="AB2123" s="140"/>
      <c r="AC2123" s="140"/>
      <c r="AD2123" s="140"/>
      <c r="AE2123" s="140"/>
      <c r="AF2123" s="140"/>
      <c r="AG2123" s="140"/>
      <c r="AH2123" s="140"/>
      <c r="AI2123" s="140"/>
      <c r="AJ2123" s="140"/>
      <c r="AK2123" s="140"/>
      <c r="AL2123" s="140"/>
      <c r="AM2123" s="140"/>
      <c r="AN2123" s="140"/>
      <c r="AO2123" s="140"/>
      <c r="AP2123" s="140"/>
      <c r="AQ2123" s="140"/>
      <c r="AR2123" s="140"/>
      <c r="AS2123" s="140"/>
      <c r="AT2123" s="140"/>
      <c r="AU2123" s="140"/>
      <c r="AV2123" s="140"/>
      <c r="AW2123" s="140"/>
      <c r="AX2123" s="140"/>
      <c r="AY2123" s="140"/>
      <c r="AZ2123" s="140"/>
      <c r="BA2123" s="140"/>
      <c r="BB2123" s="140"/>
      <c r="BC2123" s="140"/>
      <c r="BD2123" s="140"/>
      <c r="BE2123" s="140"/>
    </row>
    <row r="2124" spans="1:57" outlineLevel="1" x14ac:dyDescent="0.2">
      <c r="A2124" s="234">
        <f>'Faults data'!A2124</f>
        <v>2107</v>
      </c>
      <c r="B2124" s="320">
        <f>'Faults data'!B2124</f>
        <v>0</v>
      </c>
      <c r="C2124" s="223">
        <f>IFERROR(MATCH('Faults data'!F2124,Lists!$C$11:$C$14,0),0)</f>
        <v>0</v>
      </c>
      <c r="D2124" s="216">
        <f>VALUE('Faults data'!I2124)</f>
        <v>0</v>
      </c>
      <c r="E2124" s="224">
        <f t="shared" si="265"/>
        <v>0</v>
      </c>
      <c r="F2124" s="224">
        <f>'Faults data'!M2124</f>
        <v>0</v>
      </c>
      <c r="G2124" s="224" t="str">
        <f>IF('Faults data'!N2124=$G$17,$G$17,".")</f>
        <v>.</v>
      </c>
      <c r="H2124" s="224" t="str">
        <f>IF(ISNUMBER('Faults data'!L2124),'Faults data'!L2124,".")</f>
        <v>.</v>
      </c>
      <c r="I2124" s="224">
        <f>IF('Faults data'!S2124=Lists!$F$11,0,1)</f>
        <v>1</v>
      </c>
      <c r="J2124" s="240" t="str">
        <f t="shared" ref="J2124:J2187" si="268">IF(OR(C2124&gt;0,E2124=0,H2124="."),".",H2124)</f>
        <v>.</v>
      </c>
      <c r="K2124" s="241"/>
      <c r="L2124" s="230" t="str">
        <f t="shared" ref="L2124:L2187" si="269">IF(L$16=$F2124,$J2124,".")</f>
        <v>.</v>
      </c>
      <c r="M2124" s="231" t="str">
        <f t="shared" ref="M2124:M2187" si="270">IF(AND(L2124&gt;0,$G2124=M$17),L2124,".")</f>
        <v>.</v>
      </c>
      <c r="N2124" s="231" t="str">
        <f t="shared" ref="N2124:N2187" si="271">IF(N$16=$F2124,$J2124,".")</f>
        <v>.</v>
      </c>
      <c r="O2124" s="231" t="str">
        <f t="shared" si="264"/>
        <v>.</v>
      </c>
      <c r="P2124" s="232" t="str">
        <f t="shared" si="266"/>
        <v>.</v>
      </c>
      <c r="Q2124" s="233" t="str">
        <f t="shared" si="267"/>
        <v>.</v>
      </c>
      <c r="R2124" s="140"/>
      <c r="S2124" s="140"/>
      <c r="T2124" s="140"/>
      <c r="U2124" s="140"/>
      <c r="V2124" s="140"/>
      <c r="W2124" s="140"/>
      <c r="X2124" s="140"/>
      <c r="Y2124" s="140"/>
      <c r="Z2124" s="140"/>
      <c r="AA2124" s="140"/>
      <c r="AB2124" s="140"/>
      <c r="AC2124" s="140"/>
      <c r="AD2124" s="140"/>
      <c r="AE2124" s="140"/>
      <c r="AF2124" s="140"/>
      <c r="AG2124" s="140"/>
      <c r="AH2124" s="140"/>
      <c r="AI2124" s="140"/>
      <c r="AJ2124" s="140"/>
      <c r="AK2124" s="140"/>
      <c r="AL2124" s="140"/>
      <c r="AM2124" s="140"/>
      <c r="AN2124" s="140"/>
      <c r="AO2124" s="140"/>
      <c r="AP2124" s="140"/>
      <c r="AQ2124" s="140"/>
      <c r="AR2124" s="140"/>
      <c r="AS2124" s="140"/>
      <c r="AT2124" s="140"/>
      <c r="AU2124" s="140"/>
      <c r="AV2124" s="140"/>
      <c r="AW2124" s="140"/>
      <c r="AX2124" s="140"/>
      <c r="AY2124" s="140"/>
      <c r="AZ2124" s="140"/>
      <c r="BA2124" s="140"/>
      <c r="BB2124" s="140"/>
      <c r="BC2124" s="140"/>
      <c r="BD2124" s="140"/>
      <c r="BE2124" s="140"/>
    </row>
    <row r="2125" spans="1:57" outlineLevel="1" x14ac:dyDescent="0.2">
      <c r="A2125" s="234">
        <f>'Faults data'!A2125</f>
        <v>2108</v>
      </c>
      <c r="B2125" s="320">
        <f>'Faults data'!B2125</f>
        <v>0</v>
      </c>
      <c r="C2125" s="223">
        <f>IFERROR(MATCH('Faults data'!F2125,Lists!$C$11:$C$14,0),0)</f>
        <v>0</v>
      </c>
      <c r="D2125" s="216">
        <f>VALUE('Faults data'!I2125)</f>
        <v>0</v>
      </c>
      <c r="E2125" s="224">
        <f t="shared" si="265"/>
        <v>0</v>
      </c>
      <c r="F2125" s="224">
        <f>'Faults data'!M2125</f>
        <v>0</v>
      </c>
      <c r="G2125" s="224" t="str">
        <f>IF('Faults data'!N2125=$G$17,$G$17,".")</f>
        <v>.</v>
      </c>
      <c r="H2125" s="224" t="str">
        <f>IF(ISNUMBER('Faults data'!L2125),'Faults data'!L2125,".")</f>
        <v>.</v>
      </c>
      <c r="I2125" s="224">
        <f>IF('Faults data'!S2125=Lists!$F$11,0,1)</f>
        <v>1</v>
      </c>
      <c r="J2125" s="240" t="str">
        <f t="shared" si="268"/>
        <v>.</v>
      </c>
      <c r="K2125" s="241"/>
      <c r="L2125" s="230" t="str">
        <f t="shared" si="269"/>
        <v>.</v>
      </c>
      <c r="M2125" s="231" t="str">
        <f t="shared" si="270"/>
        <v>.</v>
      </c>
      <c r="N2125" s="231" t="str">
        <f t="shared" si="271"/>
        <v>.</v>
      </c>
      <c r="O2125" s="231" t="str">
        <f t="shared" ref="O2125:O2188" si="272">IF(AND(N2125&gt;=0,$G2125=O$17),N2125,".")</f>
        <v>.</v>
      </c>
      <c r="P2125" s="232" t="str">
        <f t="shared" si="266"/>
        <v>.</v>
      </c>
      <c r="Q2125" s="233" t="str">
        <f t="shared" si="267"/>
        <v>.</v>
      </c>
      <c r="R2125" s="140"/>
      <c r="S2125" s="140"/>
      <c r="T2125" s="140"/>
      <c r="U2125" s="140"/>
      <c r="V2125" s="140"/>
      <c r="W2125" s="140"/>
      <c r="X2125" s="140"/>
      <c r="Y2125" s="140"/>
      <c r="Z2125" s="140"/>
      <c r="AA2125" s="140"/>
      <c r="AB2125" s="140"/>
      <c r="AC2125" s="140"/>
      <c r="AD2125" s="140"/>
      <c r="AE2125" s="140"/>
      <c r="AF2125" s="140"/>
      <c r="AG2125" s="140"/>
      <c r="AH2125" s="140"/>
      <c r="AI2125" s="140"/>
      <c r="AJ2125" s="140"/>
      <c r="AK2125" s="140"/>
      <c r="AL2125" s="140"/>
      <c r="AM2125" s="140"/>
      <c r="AN2125" s="140"/>
      <c r="AO2125" s="140"/>
      <c r="AP2125" s="140"/>
      <c r="AQ2125" s="140"/>
      <c r="AR2125" s="140"/>
      <c r="AS2125" s="140"/>
      <c r="AT2125" s="140"/>
      <c r="AU2125" s="140"/>
      <c r="AV2125" s="140"/>
      <c r="AW2125" s="140"/>
      <c r="AX2125" s="140"/>
      <c r="AY2125" s="140"/>
      <c r="AZ2125" s="140"/>
      <c r="BA2125" s="140"/>
      <c r="BB2125" s="140"/>
      <c r="BC2125" s="140"/>
      <c r="BD2125" s="140"/>
      <c r="BE2125" s="140"/>
    </row>
    <row r="2126" spans="1:57" outlineLevel="1" x14ac:dyDescent="0.2">
      <c r="A2126" s="234">
        <f>'Faults data'!A2126</f>
        <v>2109</v>
      </c>
      <c r="B2126" s="320">
        <f>'Faults data'!B2126</f>
        <v>0</v>
      </c>
      <c r="C2126" s="223">
        <f>IFERROR(MATCH('Faults data'!F2126,Lists!$C$11:$C$14,0),0)</f>
        <v>0</v>
      </c>
      <c r="D2126" s="216">
        <f>VALUE('Faults data'!I2126)</f>
        <v>0</v>
      </c>
      <c r="E2126" s="224">
        <f t="shared" ref="E2126:E2189" si="273">IFERROR(IF(OR(D2126&lt;$C$9,D2126&gt;$C$10),0,1),0)</f>
        <v>0</v>
      </c>
      <c r="F2126" s="224">
        <f>'Faults data'!M2126</f>
        <v>0</v>
      </c>
      <c r="G2126" s="224" t="str">
        <f>IF('Faults data'!N2126=$G$17,$G$17,".")</f>
        <v>.</v>
      </c>
      <c r="H2126" s="224" t="str">
        <f>IF(ISNUMBER('Faults data'!L2126),'Faults data'!L2126,".")</f>
        <v>.</v>
      </c>
      <c r="I2126" s="224">
        <f>IF('Faults data'!S2126=Lists!$F$11,0,1)</f>
        <v>1</v>
      </c>
      <c r="J2126" s="240" t="str">
        <f t="shared" si="268"/>
        <v>.</v>
      </c>
      <c r="K2126" s="241"/>
      <c r="L2126" s="230" t="str">
        <f t="shared" si="269"/>
        <v>.</v>
      </c>
      <c r="M2126" s="231" t="str">
        <f t="shared" si="270"/>
        <v>.</v>
      </c>
      <c r="N2126" s="231" t="str">
        <f t="shared" si="271"/>
        <v>.</v>
      </c>
      <c r="O2126" s="231" t="str">
        <f t="shared" si="272"/>
        <v>.</v>
      </c>
      <c r="P2126" s="232" t="str">
        <f t="shared" si="266"/>
        <v>.</v>
      </c>
      <c r="Q2126" s="233" t="str">
        <f t="shared" si="267"/>
        <v>.</v>
      </c>
      <c r="R2126" s="140"/>
      <c r="S2126" s="140"/>
      <c r="T2126" s="140"/>
      <c r="U2126" s="140"/>
      <c r="V2126" s="140"/>
      <c r="W2126" s="140"/>
      <c r="X2126" s="140"/>
      <c r="Y2126" s="140"/>
      <c r="Z2126" s="140"/>
      <c r="AA2126" s="140"/>
      <c r="AB2126" s="140"/>
      <c r="AC2126" s="140"/>
      <c r="AD2126" s="140"/>
      <c r="AE2126" s="140"/>
      <c r="AF2126" s="140"/>
      <c r="AG2126" s="140"/>
      <c r="AH2126" s="140"/>
      <c r="AI2126" s="140"/>
      <c r="AJ2126" s="140"/>
      <c r="AK2126" s="140"/>
      <c r="AL2126" s="140"/>
      <c r="AM2126" s="140"/>
      <c r="AN2126" s="140"/>
      <c r="AO2126" s="140"/>
      <c r="AP2126" s="140"/>
      <c r="AQ2126" s="140"/>
      <c r="AR2126" s="140"/>
      <c r="AS2126" s="140"/>
      <c r="AT2126" s="140"/>
      <c r="AU2126" s="140"/>
      <c r="AV2126" s="140"/>
      <c r="AW2126" s="140"/>
      <c r="AX2126" s="140"/>
      <c r="AY2126" s="140"/>
      <c r="AZ2126" s="140"/>
      <c r="BA2126" s="140"/>
      <c r="BB2126" s="140"/>
      <c r="BC2126" s="140"/>
      <c r="BD2126" s="140"/>
      <c r="BE2126" s="140"/>
    </row>
    <row r="2127" spans="1:57" outlineLevel="1" x14ac:dyDescent="0.2">
      <c r="A2127" s="234">
        <f>'Faults data'!A2127</f>
        <v>2110</v>
      </c>
      <c r="B2127" s="320">
        <f>'Faults data'!B2127</f>
        <v>0</v>
      </c>
      <c r="C2127" s="223">
        <f>IFERROR(MATCH('Faults data'!F2127,Lists!$C$11:$C$14,0),0)</f>
        <v>0</v>
      </c>
      <c r="D2127" s="216">
        <f>VALUE('Faults data'!I2127)</f>
        <v>0</v>
      </c>
      <c r="E2127" s="224">
        <f t="shared" si="273"/>
        <v>0</v>
      </c>
      <c r="F2127" s="224">
        <f>'Faults data'!M2127</f>
        <v>0</v>
      </c>
      <c r="G2127" s="224" t="str">
        <f>IF('Faults data'!N2127=$G$17,$G$17,".")</f>
        <v>.</v>
      </c>
      <c r="H2127" s="224" t="str">
        <f>IF(ISNUMBER('Faults data'!L2127),'Faults data'!L2127,".")</f>
        <v>.</v>
      </c>
      <c r="I2127" s="224">
        <f>IF('Faults data'!S2127=Lists!$F$11,0,1)</f>
        <v>1</v>
      </c>
      <c r="J2127" s="240" t="str">
        <f t="shared" si="268"/>
        <v>.</v>
      </c>
      <c r="K2127" s="241"/>
      <c r="L2127" s="230" t="str">
        <f t="shared" si="269"/>
        <v>.</v>
      </c>
      <c r="M2127" s="231" t="str">
        <f t="shared" si="270"/>
        <v>.</v>
      </c>
      <c r="N2127" s="231" t="str">
        <f t="shared" si="271"/>
        <v>.</v>
      </c>
      <c r="O2127" s="231" t="str">
        <f t="shared" si="272"/>
        <v>.</v>
      </c>
      <c r="P2127" s="232" t="str">
        <f t="shared" si="266"/>
        <v>.</v>
      </c>
      <c r="Q2127" s="233" t="str">
        <f t="shared" si="267"/>
        <v>.</v>
      </c>
      <c r="R2127" s="140"/>
      <c r="S2127" s="140"/>
      <c r="T2127" s="140"/>
      <c r="U2127" s="140"/>
      <c r="V2127" s="140"/>
      <c r="W2127" s="140"/>
      <c r="X2127" s="140"/>
      <c r="Y2127" s="140"/>
      <c r="Z2127" s="140"/>
      <c r="AA2127" s="140"/>
      <c r="AB2127" s="140"/>
      <c r="AC2127" s="140"/>
      <c r="AD2127" s="140"/>
      <c r="AE2127" s="140"/>
      <c r="AF2127" s="140"/>
      <c r="AG2127" s="140"/>
      <c r="AH2127" s="140"/>
      <c r="AI2127" s="140"/>
      <c r="AJ2127" s="140"/>
      <c r="AK2127" s="140"/>
      <c r="AL2127" s="140"/>
      <c r="AM2127" s="140"/>
      <c r="AN2127" s="140"/>
      <c r="AO2127" s="140"/>
      <c r="AP2127" s="140"/>
      <c r="AQ2127" s="140"/>
      <c r="AR2127" s="140"/>
      <c r="AS2127" s="140"/>
      <c r="AT2127" s="140"/>
      <c r="AU2127" s="140"/>
      <c r="AV2127" s="140"/>
      <c r="AW2127" s="140"/>
      <c r="AX2127" s="140"/>
      <c r="AY2127" s="140"/>
      <c r="AZ2127" s="140"/>
      <c r="BA2127" s="140"/>
      <c r="BB2127" s="140"/>
      <c r="BC2127" s="140"/>
      <c r="BD2127" s="140"/>
      <c r="BE2127" s="140"/>
    </row>
    <row r="2128" spans="1:57" outlineLevel="1" x14ac:dyDescent="0.2">
      <c r="A2128" s="234">
        <f>'Faults data'!A2128</f>
        <v>2111</v>
      </c>
      <c r="B2128" s="320">
        <f>'Faults data'!B2128</f>
        <v>0</v>
      </c>
      <c r="C2128" s="223">
        <f>IFERROR(MATCH('Faults data'!F2128,Lists!$C$11:$C$14,0),0)</f>
        <v>0</v>
      </c>
      <c r="D2128" s="216">
        <f>VALUE('Faults data'!I2128)</f>
        <v>0</v>
      </c>
      <c r="E2128" s="224">
        <f t="shared" si="273"/>
        <v>0</v>
      </c>
      <c r="F2128" s="224">
        <f>'Faults data'!M2128</f>
        <v>0</v>
      </c>
      <c r="G2128" s="224" t="str">
        <f>IF('Faults data'!N2128=$G$17,$G$17,".")</f>
        <v>.</v>
      </c>
      <c r="H2128" s="224" t="str">
        <f>IF(ISNUMBER('Faults data'!L2128),'Faults data'!L2128,".")</f>
        <v>.</v>
      </c>
      <c r="I2128" s="224">
        <f>IF('Faults data'!S2128=Lists!$F$11,0,1)</f>
        <v>1</v>
      </c>
      <c r="J2128" s="240" t="str">
        <f t="shared" si="268"/>
        <v>.</v>
      </c>
      <c r="K2128" s="241"/>
      <c r="L2128" s="230" t="str">
        <f t="shared" si="269"/>
        <v>.</v>
      </c>
      <c r="M2128" s="231" t="str">
        <f t="shared" si="270"/>
        <v>.</v>
      </c>
      <c r="N2128" s="231" t="str">
        <f t="shared" si="271"/>
        <v>.</v>
      </c>
      <c r="O2128" s="231" t="str">
        <f t="shared" si="272"/>
        <v>.</v>
      </c>
      <c r="P2128" s="232" t="str">
        <f t="shared" si="266"/>
        <v>.</v>
      </c>
      <c r="Q2128" s="233" t="str">
        <f t="shared" si="267"/>
        <v>.</v>
      </c>
      <c r="R2128" s="140"/>
      <c r="S2128" s="140"/>
      <c r="T2128" s="140"/>
      <c r="U2128" s="140"/>
      <c r="V2128" s="140"/>
      <c r="W2128" s="140"/>
      <c r="X2128" s="140"/>
      <c r="Y2128" s="140"/>
      <c r="Z2128" s="140"/>
      <c r="AA2128" s="140"/>
      <c r="AB2128" s="140"/>
      <c r="AC2128" s="140"/>
      <c r="AD2128" s="140"/>
      <c r="AE2128" s="140"/>
      <c r="AF2128" s="140"/>
      <c r="AG2128" s="140"/>
      <c r="AH2128" s="140"/>
      <c r="AI2128" s="140"/>
      <c r="AJ2128" s="140"/>
      <c r="AK2128" s="140"/>
      <c r="AL2128" s="140"/>
      <c r="AM2128" s="140"/>
      <c r="AN2128" s="140"/>
      <c r="AO2128" s="140"/>
      <c r="AP2128" s="140"/>
      <c r="AQ2128" s="140"/>
      <c r="AR2128" s="140"/>
      <c r="AS2128" s="140"/>
      <c r="AT2128" s="140"/>
      <c r="AU2128" s="140"/>
      <c r="AV2128" s="140"/>
      <c r="AW2128" s="140"/>
      <c r="AX2128" s="140"/>
      <c r="AY2128" s="140"/>
      <c r="AZ2128" s="140"/>
      <c r="BA2128" s="140"/>
      <c r="BB2128" s="140"/>
      <c r="BC2128" s="140"/>
      <c r="BD2128" s="140"/>
      <c r="BE2128" s="140"/>
    </row>
    <row r="2129" spans="1:57" outlineLevel="1" x14ac:dyDescent="0.2">
      <c r="A2129" s="234">
        <f>'Faults data'!A2129</f>
        <v>2112</v>
      </c>
      <c r="B2129" s="320">
        <f>'Faults data'!B2129</f>
        <v>0</v>
      </c>
      <c r="C2129" s="223">
        <f>IFERROR(MATCH('Faults data'!F2129,Lists!$C$11:$C$14,0),0)</f>
        <v>0</v>
      </c>
      <c r="D2129" s="216">
        <f>VALUE('Faults data'!I2129)</f>
        <v>0</v>
      </c>
      <c r="E2129" s="224">
        <f t="shared" si="273"/>
        <v>0</v>
      </c>
      <c r="F2129" s="224">
        <f>'Faults data'!M2129</f>
        <v>0</v>
      </c>
      <c r="G2129" s="224" t="str">
        <f>IF('Faults data'!N2129=$G$17,$G$17,".")</f>
        <v>.</v>
      </c>
      <c r="H2129" s="224" t="str">
        <f>IF(ISNUMBER('Faults data'!L2129),'Faults data'!L2129,".")</f>
        <v>.</v>
      </c>
      <c r="I2129" s="224">
        <f>IF('Faults data'!S2129=Lists!$F$11,0,1)</f>
        <v>1</v>
      </c>
      <c r="J2129" s="240" t="str">
        <f t="shared" si="268"/>
        <v>.</v>
      </c>
      <c r="K2129" s="241"/>
      <c r="L2129" s="230" t="str">
        <f t="shared" si="269"/>
        <v>.</v>
      </c>
      <c r="M2129" s="231" t="str">
        <f t="shared" si="270"/>
        <v>.</v>
      </c>
      <c r="N2129" s="231" t="str">
        <f t="shared" si="271"/>
        <v>.</v>
      </c>
      <c r="O2129" s="231" t="str">
        <f t="shared" si="272"/>
        <v>.</v>
      </c>
      <c r="P2129" s="232" t="str">
        <f t="shared" si="266"/>
        <v>.</v>
      </c>
      <c r="Q2129" s="233" t="str">
        <f t="shared" si="267"/>
        <v>.</v>
      </c>
      <c r="R2129" s="140"/>
      <c r="S2129" s="140"/>
      <c r="T2129" s="140"/>
      <c r="U2129" s="140"/>
      <c r="V2129" s="140"/>
      <c r="W2129" s="140"/>
      <c r="X2129" s="140"/>
      <c r="Y2129" s="140"/>
      <c r="Z2129" s="140"/>
      <c r="AA2129" s="140"/>
      <c r="AB2129" s="140"/>
      <c r="AC2129" s="140"/>
      <c r="AD2129" s="140"/>
      <c r="AE2129" s="140"/>
      <c r="AF2129" s="140"/>
      <c r="AG2129" s="140"/>
      <c r="AH2129" s="140"/>
      <c r="AI2129" s="140"/>
      <c r="AJ2129" s="140"/>
      <c r="AK2129" s="140"/>
      <c r="AL2129" s="140"/>
      <c r="AM2129" s="140"/>
      <c r="AN2129" s="140"/>
      <c r="AO2129" s="140"/>
      <c r="AP2129" s="140"/>
      <c r="AQ2129" s="140"/>
      <c r="AR2129" s="140"/>
      <c r="AS2129" s="140"/>
      <c r="AT2129" s="140"/>
      <c r="AU2129" s="140"/>
      <c r="AV2129" s="140"/>
      <c r="AW2129" s="140"/>
      <c r="AX2129" s="140"/>
      <c r="AY2129" s="140"/>
      <c r="AZ2129" s="140"/>
      <c r="BA2129" s="140"/>
      <c r="BB2129" s="140"/>
      <c r="BC2129" s="140"/>
      <c r="BD2129" s="140"/>
      <c r="BE2129" s="140"/>
    </row>
    <row r="2130" spans="1:57" outlineLevel="1" x14ac:dyDescent="0.2">
      <c r="A2130" s="234">
        <f>'Faults data'!A2130</f>
        <v>2113</v>
      </c>
      <c r="B2130" s="320">
        <f>'Faults data'!B2130</f>
        <v>0</v>
      </c>
      <c r="C2130" s="223">
        <f>IFERROR(MATCH('Faults data'!F2130,Lists!$C$11:$C$14,0),0)</f>
        <v>0</v>
      </c>
      <c r="D2130" s="216">
        <f>VALUE('Faults data'!I2130)</f>
        <v>0</v>
      </c>
      <c r="E2130" s="224">
        <f t="shared" si="273"/>
        <v>0</v>
      </c>
      <c r="F2130" s="224">
        <f>'Faults data'!M2130</f>
        <v>0</v>
      </c>
      <c r="G2130" s="224" t="str">
        <f>IF('Faults data'!N2130=$G$17,$G$17,".")</f>
        <v>.</v>
      </c>
      <c r="H2130" s="224" t="str">
        <f>IF(ISNUMBER('Faults data'!L2130),'Faults data'!L2130,".")</f>
        <v>.</v>
      </c>
      <c r="I2130" s="224">
        <f>IF('Faults data'!S2130=Lists!$F$11,0,1)</f>
        <v>1</v>
      </c>
      <c r="J2130" s="240" t="str">
        <f t="shared" si="268"/>
        <v>.</v>
      </c>
      <c r="K2130" s="241"/>
      <c r="L2130" s="230" t="str">
        <f t="shared" si="269"/>
        <v>.</v>
      </c>
      <c r="M2130" s="231" t="str">
        <f t="shared" si="270"/>
        <v>.</v>
      </c>
      <c r="N2130" s="231" t="str">
        <f t="shared" si="271"/>
        <v>.</v>
      </c>
      <c r="O2130" s="231" t="str">
        <f t="shared" si="272"/>
        <v>.</v>
      </c>
      <c r="P2130" s="232" t="str">
        <f t="shared" si="266"/>
        <v>.</v>
      </c>
      <c r="Q2130" s="233" t="str">
        <f t="shared" si="267"/>
        <v>.</v>
      </c>
      <c r="R2130" s="140"/>
      <c r="S2130" s="140"/>
      <c r="T2130" s="140"/>
      <c r="U2130" s="140"/>
      <c r="V2130" s="140"/>
      <c r="W2130" s="140"/>
      <c r="X2130" s="140"/>
      <c r="Y2130" s="140"/>
      <c r="Z2130" s="140"/>
      <c r="AA2130" s="140"/>
      <c r="AB2130" s="140"/>
      <c r="AC2130" s="140"/>
      <c r="AD2130" s="140"/>
      <c r="AE2130" s="140"/>
      <c r="AF2130" s="140"/>
      <c r="AG2130" s="140"/>
      <c r="AH2130" s="140"/>
      <c r="AI2130" s="140"/>
      <c r="AJ2130" s="140"/>
      <c r="AK2130" s="140"/>
      <c r="AL2130" s="140"/>
      <c r="AM2130" s="140"/>
      <c r="AN2130" s="140"/>
      <c r="AO2130" s="140"/>
      <c r="AP2130" s="140"/>
      <c r="AQ2130" s="140"/>
      <c r="AR2130" s="140"/>
      <c r="AS2130" s="140"/>
      <c r="AT2130" s="140"/>
      <c r="AU2130" s="140"/>
      <c r="AV2130" s="140"/>
      <c r="AW2130" s="140"/>
      <c r="AX2130" s="140"/>
      <c r="AY2130" s="140"/>
      <c r="AZ2130" s="140"/>
      <c r="BA2130" s="140"/>
      <c r="BB2130" s="140"/>
      <c r="BC2130" s="140"/>
      <c r="BD2130" s="140"/>
      <c r="BE2130" s="140"/>
    </row>
    <row r="2131" spans="1:57" outlineLevel="1" x14ac:dyDescent="0.2">
      <c r="A2131" s="234">
        <f>'Faults data'!A2131</f>
        <v>2114</v>
      </c>
      <c r="B2131" s="320">
        <f>'Faults data'!B2131</f>
        <v>0</v>
      </c>
      <c r="C2131" s="223">
        <f>IFERROR(MATCH('Faults data'!F2131,Lists!$C$11:$C$14,0),0)</f>
        <v>0</v>
      </c>
      <c r="D2131" s="216">
        <f>VALUE('Faults data'!I2131)</f>
        <v>0</v>
      </c>
      <c r="E2131" s="224">
        <f t="shared" si="273"/>
        <v>0</v>
      </c>
      <c r="F2131" s="224">
        <f>'Faults data'!M2131</f>
        <v>0</v>
      </c>
      <c r="G2131" s="224" t="str">
        <f>IF('Faults data'!N2131=$G$17,$G$17,".")</f>
        <v>.</v>
      </c>
      <c r="H2131" s="224" t="str">
        <f>IF(ISNUMBER('Faults data'!L2131),'Faults data'!L2131,".")</f>
        <v>.</v>
      </c>
      <c r="I2131" s="224">
        <f>IF('Faults data'!S2131=Lists!$F$11,0,1)</f>
        <v>1</v>
      </c>
      <c r="J2131" s="240" t="str">
        <f t="shared" si="268"/>
        <v>.</v>
      </c>
      <c r="K2131" s="241"/>
      <c r="L2131" s="230" t="str">
        <f t="shared" si="269"/>
        <v>.</v>
      </c>
      <c r="M2131" s="231" t="str">
        <f t="shared" si="270"/>
        <v>.</v>
      </c>
      <c r="N2131" s="231" t="str">
        <f t="shared" si="271"/>
        <v>.</v>
      </c>
      <c r="O2131" s="231" t="str">
        <f t="shared" si="272"/>
        <v>.</v>
      </c>
      <c r="P2131" s="232" t="str">
        <f t="shared" si="266"/>
        <v>.</v>
      </c>
      <c r="Q2131" s="233" t="str">
        <f t="shared" si="267"/>
        <v>.</v>
      </c>
      <c r="R2131" s="140"/>
      <c r="S2131" s="140"/>
      <c r="T2131" s="140"/>
      <c r="U2131" s="140"/>
      <c r="V2131" s="140"/>
      <c r="W2131" s="140"/>
      <c r="X2131" s="140"/>
      <c r="Y2131" s="140"/>
      <c r="Z2131" s="140"/>
      <c r="AA2131" s="140"/>
      <c r="AB2131" s="140"/>
      <c r="AC2131" s="140"/>
      <c r="AD2131" s="140"/>
      <c r="AE2131" s="140"/>
      <c r="AF2131" s="140"/>
      <c r="AG2131" s="140"/>
      <c r="AH2131" s="140"/>
      <c r="AI2131" s="140"/>
      <c r="AJ2131" s="140"/>
      <c r="AK2131" s="140"/>
      <c r="AL2131" s="140"/>
      <c r="AM2131" s="140"/>
      <c r="AN2131" s="140"/>
      <c r="AO2131" s="140"/>
      <c r="AP2131" s="140"/>
      <c r="AQ2131" s="140"/>
      <c r="AR2131" s="140"/>
      <c r="AS2131" s="140"/>
      <c r="AT2131" s="140"/>
      <c r="AU2131" s="140"/>
      <c r="AV2131" s="140"/>
      <c r="AW2131" s="140"/>
      <c r="AX2131" s="140"/>
      <c r="AY2131" s="140"/>
      <c r="AZ2131" s="140"/>
      <c r="BA2131" s="140"/>
      <c r="BB2131" s="140"/>
      <c r="BC2131" s="140"/>
      <c r="BD2131" s="140"/>
      <c r="BE2131" s="140"/>
    </row>
    <row r="2132" spans="1:57" outlineLevel="1" x14ac:dyDescent="0.2">
      <c r="A2132" s="234">
        <f>'Faults data'!A2132</f>
        <v>2115</v>
      </c>
      <c r="B2132" s="320">
        <f>'Faults data'!B2132</f>
        <v>0</v>
      </c>
      <c r="C2132" s="223">
        <f>IFERROR(MATCH('Faults data'!F2132,Lists!$C$11:$C$14,0),0)</f>
        <v>0</v>
      </c>
      <c r="D2132" s="216">
        <f>VALUE('Faults data'!I2132)</f>
        <v>0</v>
      </c>
      <c r="E2132" s="224">
        <f t="shared" si="273"/>
        <v>0</v>
      </c>
      <c r="F2132" s="224">
        <f>'Faults data'!M2132</f>
        <v>0</v>
      </c>
      <c r="G2132" s="224" t="str">
        <f>IF('Faults data'!N2132=$G$17,$G$17,".")</f>
        <v>.</v>
      </c>
      <c r="H2132" s="224" t="str">
        <f>IF(ISNUMBER('Faults data'!L2132),'Faults data'!L2132,".")</f>
        <v>.</v>
      </c>
      <c r="I2132" s="224">
        <f>IF('Faults data'!S2132=Lists!$F$11,0,1)</f>
        <v>1</v>
      </c>
      <c r="J2132" s="240" t="str">
        <f t="shared" si="268"/>
        <v>.</v>
      </c>
      <c r="K2132" s="241"/>
      <c r="L2132" s="230" t="str">
        <f t="shared" si="269"/>
        <v>.</v>
      </c>
      <c r="M2132" s="231" t="str">
        <f t="shared" si="270"/>
        <v>.</v>
      </c>
      <c r="N2132" s="231" t="str">
        <f t="shared" si="271"/>
        <v>.</v>
      </c>
      <c r="O2132" s="231" t="str">
        <f t="shared" si="272"/>
        <v>.</v>
      </c>
      <c r="P2132" s="232" t="str">
        <f t="shared" si="266"/>
        <v>.</v>
      </c>
      <c r="Q2132" s="233" t="str">
        <f t="shared" si="267"/>
        <v>.</v>
      </c>
      <c r="R2132" s="140"/>
      <c r="S2132" s="140"/>
      <c r="T2132" s="140"/>
      <c r="U2132" s="140"/>
      <c r="V2132" s="140"/>
      <c r="W2132" s="140"/>
      <c r="X2132" s="140"/>
      <c r="Y2132" s="140"/>
      <c r="Z2132" s="140"/>
      <c r="AA2132" s="140"/>
      <c r="AB2132" s="140"/>
      <c r="AC2132" s="140"/>
      <c r="AD2132" s="140"/>
      <c r="AE2132" s="140"/>
      <c r="AF2132" s="140"/>
      <c r="AG2132" s="140"/>
      <c r="AH2132" s="140"/>
      <c r="AI2132" s="140"/>
      <c r="AJ2132" s="140"/>
      <c r="AK2132" s="140"/>
      <c r="AL2132" s="140"/>
      <c r="AM2132" s="140"/>
      <c r="AN2132" s="140"/>
      <c r="AO2132" s="140"/>
      <c r="AP2132" s="140"/>
      <c r="AQ2132" s="140"/>
      <c r="AR2132" s="140"/>
      <c r="AS2132" s="140"/>
      <c r="AT2132" s="140"/>
      <c r="AU2132" s="140"/>
      <c r="AV2132" s="140"/>
      <c r="AW2132" s="140"/>
      <c r="AX2132" s="140"/>
      <c r="AY2132" s="140"/>
      <c r="AZ2132" s="140"/>
      <c r="BA2132" s="140"/>
      <c r="BB2132" s="140"/>
      <c r="BC2132" s="140"/>
      <c r="BD2132" s="140"/>
      <c r="BE2132" s="140"/>
    </row>
    <row r="2133" spans="1:57" outlineLevel="1" x14ac:dyDescent="0.2">
      <c r="A2133" s="234">
        <f>'Faults data'!A2133</f>
        <v>2116</v>
      </c>
      <c r="B2133" s="320">
        <f>'Faults data'!B2133</f>
        <v>0</v>
      </c>
      <c r="C2133" s="223">
        <f>IFERROR(MATCH('Faults data'!F2133,Lists!$C$11:$C$14,0),0)</f>
        <v>0</v>
      </c>
      <c r="D2133" s="216">
        <f>VALUE('Faults data'!I2133)</f>
        <v>0</v>
      </c>
      <c r="E2133" s="224">
        <f t="shared" si="273"/>
        <v>0</v>
      </c>
      <c r="F2133" s="224">
        <f>'Faults data'!M2133</f>
        <v>0</v>
      </c>
      <c r="G2133" s="224" t="str">
        <f>IF('Faults data'!N2133=$G$17,$G$17,".")</f>
        <v>.</v>
      </c>
      <c r="H2133" s="224" t="str">
        <f>IF(ISNUMBER('Faults data'!L2133),'Faults data'!L2133,".")</f>
        <v>.</v>
      </c>
      <c r="I2133" s="224">
        <f>IF('Faults data'!S2133=Lists!$F$11,0,1)</f>
        <v>1</v>
      </c>
      <c r="J2133" s="240" t="str">
        <f t="shared" si="268"/>
        <v>.</v>
      </c>
      <c r="K2133" s="241"/>
      <c r="L2133" s="230" t="str">
        <f t="shared" si="269"/>
        <v>.</v>
      </c>
      <c r="M2133" s="231" t="str">
        <f t="shared" si="270"/>
        <v>.</v>
      </c>
      <c r="N2133" s="231" t="str">
        <f t="shared" si="271"/>
        <v>.</v>
      </c>
      <c r="O2133" s="231" t="str">
        <f t="shared" si="272"/>
        <v>.</v>
      </c>
      <c r="P2133" s="232" t="str">
        <f t="shared" ref="P2133:P2196" si="274">IF(L2133&gt;P$9,L2133,".")</f>
        <v>.</v>
      </c>
      <c r="Q2133" s="233" t="str">
        <f t="shared" ref="Q2133:Q2196" si="275">IF(N2133&gt;Q$9,N2133,".")</f>
        <v>.</v>
      </c>
      <c r="R2133" s="140"/>
      <c r="S2133" s="140"/>
      <c r="T2133" s="140"/>
      <c r="U2133" s="140"/>
      <c r="V2133" s="140"/>
      <c r="W2133" s="140"/>
      <c r="X2133" s="140"/>
      <c r="Y2133" s="140"/>
      <c r="Z2133" s="140"/>
      <c r="AA2133" s="140"/>
      <c r="AB2133" s="140"/>
      <c r="AC2133" s="140"/>
      <c r="AD2133" s="140"/>
      <c r="AE2133" s="140"/>
      <c r="AF2133" s="140"/>
      <c r="AG2133" s="140"/>
      <c r="AH2133" s="140"/>
      <c r="AI2133" s="140"/>
      <c r="AJ2133" s="140"/>
      <c r="AK2133" s="140"/>
      <c r="AL2133" s="140"/>
      <c r="AM2133" s="140"/>
      <c r="AN2133" s="140"/>
      <c r="AO2133" s="140"/>
      <c r="AP2133" s="140"/>
      <c r="AQ2133" s="140"/>
      <c r="AR2133" s="140"/>
      <c r="AS2133" s="140"/>
      <c r="AT2133" s="140"/>
      <c r="AU2133" s="140"/>
      <c r="AV2133" s="140"/>
      <c r="AW2133" s="140"/>
      <c r="AX2133" s="140"/>
      <c r="AY2133" s="140"/>
      <c r="AZ2133" s="140"/>
      <c r="BA2133" s="140"/>
      <c r="BB2133" s="140"/>
      <c r="BC2133" s="140"/>
      <c r="BD2133" s="140"/>
      <c r="BE2133" s="140"/>
    </row>
    <row r="2134" spans="1:57" outlineLevel="1" x14ac:dyDescent="0.2">
      <c r="A2134" s="234">
        <f>'Faults data'!A2134</f>
        <v>2117</v>
      </c>
      <c r="B2134" s="320">
        <f>'Faults data'!B2134</f>
        <v>0</v>
      </c>
      <c r="C2134" s="223">
        <f>IFERROR(MATCH('Faults data'!F2134,Lists!$C$11:$C$14,0),0)</f>
        <v>0</v>
      </c>
      <c r="D2134" s="216">
        <f>VALUE('Faults data'!I2134)</f>
        <v>0</v>
      </c>
      <c r="E2134" s="224">
        <f t="shared" si="273"/>
        <v>0</v>
      </c>
      <c r="F2134" s="224">
        <f>'Faults data'!M2134</f>
        <v>0</v>
      </c>
      <c r="G2134" s="224" t="str">
        <f>IF('Faults data'!N2134=$G$17,$G$17,".")</f>
        <v>.</v>
      </c>
      <c r="H2134" s="224" t="str">
        <f>IF(ISNUMBER('Faults data'!L2134),'Faults data'!L2134,".")</f>
        <v>.</v>
      </c>
      <c r="I2134" s="224">
        <f>IF('Faults data'!S2134=Lists!$F$11,0,1)</f>
        <v>1</v>
      </c>
      <c r="J2134" s="240" t="str">
        <f t="shared" si="268"/>
        <v>.</v>
      </c>
      <c r="K2134" s="241"/>
      <c r="L2134" s="230" t="str">
        <f t="shared" si="269"/>
        <v>.</v>
      </c>
      <c r="M2134" s="231" t="str">
        <f t="shared" si="270"/>
        <v>.</v>
      </c>
      <c r="N2134" s="231" t="str">
        <f t="shared" si="271"/>
        <v>.</v>
      </c>
      <c r="O2134" s="231" t="str">
        <f t="shared" si="272"/>
        <v>.</v>
      </c>
      <c r="P2134" s="232" t="str">
        <f t="shared" si="274"/>
        <v>.</v>
      </c>
      <c r="Q2134" s="233" t="str">
        <f t="shared" si="275"/>
        <v>.</v>
      </c>
      <c r="R2134" s="140"/>
      <c r="S2134" s="140"/>
      <c r="T2134" s="140"/>
      <c r="U2134" s="140"/>
      <c r="V2134" s="140"/>
      <c r="W2134" s="140"/>
      <c r="X2134" s="140"/>
      <c r="Y2134" s="140"/>
      <c r="Z2134" s="140"/>
      <c r="AA2134" s="140"/>
      <c r="AB2134" s="140"/>
      <c r="AC2134" s="140"/>
      <c r="AD2134" s="140"/>
      <c r="AE2134" s="140"/>
      <c r="AF2134" s="140"/>
      <c r="AG2134" s="140"/>
      <c r="AH2134" s="140"/>
      <c r="AI2134" s="140"/>
      <c r="AJ2134" s="140"/>
      <c r="AK2134" s="140"/>
      <c r="AL2134" s="140"/>
      <c r="AM2134" s="140"/>
      <c r="AN2134" s="140"/>
      <c r="AO2134" s="140"/>
      <c r="AP2134" s="140"/>
      <c r="AQ2134" s="140"/>
      <c r="AR2134" s="140"/>
      <c r="AS2134" s="140"/>
      <c r="AT2134" s="140"/>
      <c r="AU2134" s="140"/>
      <c r="AV2134" s="140"/>
      <c r="AW2134" s="140"/>
      <c r="AX2134" s="140"/>
      <c r="AY2134" s="140"/>
      <c r="AZ2134" s="140"/>
      <c r="BA2134" s="140"/>
      <c r="BB2134" s="140"/>
      <c r="BC2134" s="140"/>
      <c r="BD2134" s="140"/>
      <c r="BE2134" s="140"/>
    </row>
    <row r="2135" spans="1:57" outlineLevel="1" x14ac:dyDescent="0.2">
      <c r="A2135" s="234">
        <f>'Faults data'!A2135</f>
        <v>2118</v>
      </c>
      <c r="B2135" s="320">
        <f>'Faults data'!B2135</f>
        <v>0</v>
      </c>
      <c r="C2135" s="223">
        <f>IFERROR(MATCH('Faults data'!F2135,Lists!$C$11:$C$14,0),0)</f>
        <v>0</v>
      </c>
      <c r="D2135" s="216">
        <f>VALUE('Faults data'!I2135)</f>
        <v>0</v>
      </c>
      <c r="E2135" s="224">
        <f t="shared" si="273"/>
        <v>0</v>
      </c>
      <c r="F2135" s="224">
        <f>'Faults data'!M2135</f>
        <v>0</v>
      </c>
      <c r="G2135" s="224" t="str">
        <f>IF('Faults data'!N2135=$G$17,$G$17,".")</f>
        <v>.</v>
      </c>
      <c r="H2135" s="224" t="str">
        <f>IF(ISNUMBER('Faults data'!L2135),'Faults data'!L2135,".")</f>
        <v>.</v>
      </c>
      <c r="I2135" s="224">
        <f>IF('Faults data'!S2135=Lists!$F$11,0,1)</f>
        <v>1</v>
      </c>
      <c r="J2135" s="240" t="str">
        <f t="shared" si="268"/>
        <v>.</v>
      </c>
      <c r="K2135" s="241"/>
      <c r="L2135" s="230" t="str">
        <f t="shared" si="269"/>
        <v>.</v>
      </c>
      <c r="M2135" s="231" t="str">
        <f t="shared" si="270"/>
        <v>.</v>
      </c>
      <c r="N2135" s="231" t="str">
        <f t="shared" si="271"/>
        <v>.</v>
      </c>
      <c r="O2135" s="231" t="str">
        <f t="shared" si="272"/>
        <v>.</v>
      </c>
      <c r="P2135" s="232" t="str">
        <f t="shared" si="274"/>
        <v>.</v>
      </c>
      <c r="Q2135" s="233" t="str">
        <f t="shared" si="275"/>
        <v>.</v>
      </c>
      <c r="R2135" s="140"/>
      <c r="S2135" s="140"/>
      <c r="T2135" s="140"/>
      <c r="U2135" s="140"/>
      <c r="V2135" s="140"/>
      <c r="W2135" s="140"/>
      <c r="X2135" s="140"/>
      <c r="Y2135" s="140"/>
      <c r="Z2135" s="140"/>
      <c r="AA2135" s="140"/>
      <c r="AB2135" s="140"/>
      <c r="AC2135" s="140"/>
      <c r="AD2135" s="140"/>
      <c r="AE2135" s="140"/>
      <c r="AF2135" s="140"/>
      <c r="AG2135" s="140"/>
      <c r="AH2135" s="140"/>
      <c r="AI2135" s="140"/>
      <c r="AJ2135" s="140"/>
      <c r="AK2135" s="140"/>
      <c r="AL2135" s="140"/>
      <c r="AM2135" s="140"/>
      <c r="AN2135" s="140"/>
      <c r="AO2135" s="140"/>
      <c r="AP2135" s="140"/>
      <c r="AQ2135" s="140"/>
      <c r="AR2135" s="140"/>
      <c r="AS2135" s="140"/>
      <c r="AT2135" s="140"/>
      <c r="AU2135" s="140"/>
      <c r="AV2135" s="140"/>
      <c r="AW2135" s="140"/>
      <c r="AX2135" s="140"/>
      <c r="AY2135" s="140"/>
      <c r="AZ2135" s="140"/>
      <c r="BA2135" s="140"/>
      <c r="BB2135" s="140"/>
      <c r="BC2135" s="140"/>
      <c r="BD2135" s="140"/>
      <c r="BE2135" s="140"/>
    </row>
    <row r="2136" spans="1:57" outlineLevel="1" x14ac:dyDescent="0.2">
      <c r="A2136" s="234">
        <f>'Faults data'!A2136</f>
        <v>2119</v>
      </c>
      <c r="B2136" s="320">
        <f>'Faults data'!B2136</f>
        <v>0</v>
      </c>
      <c r="C2136" s="223">
        <f>IFERROR(MATCH('Faults data'!F2136,Lists!$C$11:$C$14,0),0)</f>
        <v>0</v>
      </c>
      <c r="D2136" s="216">
        <f>VALUE('Faults data'!I2136)</f>
        <v>0</v>
      </c>
      <c r="E2136" s="224">
        <f t="shared" si="273"/>
        <v>0</v>
      </c>
      <c r="F2136" s="224">
        <f>'Faults data'!M2136</f>
        <v>0</v>
      </c>
      <c r="G2136" s="224" t="str">
        <f>IF('Faults data'!N2136=$G$17,$G$17,".")</f>
        <v>.</v>
      </c>
      <c r="H2136" s="224" t="str">
        <f>IF(ISNUMBER('Faults data'!L2136),'Faults data'!L2136,".")</f>
        <v>.</v>
      </c>
      <c r="I2136" s="224">
        <f>IF('Faults data'!S2136=Lists!$F$11,0,1)</f>
        <v>1</v>
      </c>
      <c r="J2136" s="240" t="str">
        <f t="shared" si="268"/>
        <v>.</v>
      </c>
      <c r="K2136" s="241"/>
      <c r="L2136" s="230" t="str">
        <f t="shared" si="269"/>
        <v>.</v>
      </c>
      <c r="M2136" s="231" t="str">
        <f t="shared" si="270"/>
        <v>.</v>
      </c>
      <c r="N2136" s="231" t="str">
        <f t="shared" si="271"/>
        <v>.</v>
      </c>
      <c r="O2136" s="231" t="str">
        <f t="shared" si="272"/>
        <v>.</v>
      </c>
      <c r="P2136" s="232" t="str">
        <f t="shared" si="274"/>
        <v>.</v>
      </c>
      <c r="Q2136" s="233" t="str">
        <f t="shared" si="275"/>
        <v>.</v>
      </c>
      <c r="R2136" s="140"/>
      <c r="S2136" s="140"/>
      <c r="T2136" s="140"/>
      <c r="U2136" s="140"/>
      <c r="V2136" s="140"/>
      <c r="W2136" s="140"/>
      <c r="X2136" s="140"/>
      <c r="Y2136" s="140"/>
      <c r="Z2136" s="140"/>
      <c r="AA2136" s="140"/>
      <c r="AB2136" s="140"/>
      <c r="AC2136" s="140"/>
      <c r="AD2136" s="140"/>
      <c r="AE2136" s="140"/>
      <c r="AF2136" s="140"/>
      <c r="AG2136" s="140"/>
      <c r="AH2136" s="140"/>
      <c r="AI2136" s="140"/>
      <c r="AJ2136" s="140"/>
      <c r="AK2136" s="140"/>
      <c r="AL2136" s="140"/>
      <c r="AM2136" s="140"/>
      <c r="AN2136" s="140"/>
      <c r="AO2136" s="140"/>
      <c r="AP2136" s="140"/>
      <c r="AQ2136" s="140"/>
      <c r="AR2136" s="140"/>
      <c r="AS2136" s="140"/>
      <c r="AT2136" s="140"/>
      <c r="AU2136" s="140"/>
      <c r="AV2136" s="140"/>
      <c r="AW2136" s="140"/>
      <c r="AX2136" s="140"/>
      <c r="AY2136" s="140"/>
      <c r="AZ2136" s="140"/>
      <c r="BA2136" s="140"/>
      <c r="BB2136" s="140"/>
      <c r="BC2136" s="140"/>
      <c r="BD2136" s="140"/>
      <c r="BE2136" s="140"/>
    </row>
    <row r="2137" spans="1:57" outlineLevel="1" x14ac:dyDescent="0.2">
      <c r="A2137" s="234">
        <f>'Faults data'!A2137</f>
        <v>2120</v>
      </c>
      <c r="B2137" s="320">
        <f>'Faults data'!B2137</f>
        <v>0</v>
      </c>
      <c r="C2137" s="223">
        <f>IFERROR(MATCH('Faults data'!F2137,Lists!$C$11:$C$14,0),0)</f>
        <v>0</v>
      </c>
      <c r="D2137" s="216">
        <f>VALUE('Faults data'!I2137)</f>
        <v>0</v>
      </c>
      <c r="E2137" s="224">
        <f t="shared" si="273"/>
        <v>0</v>
      </c>
      <c r="F2137" s="224">
        <f>'Faults data'!M2137</f>
        <v>0</v>
      </c>
      <c r="G2137" s="224" t="str">
        <f>IF('Faults data'!N2137=$G$17,$G$17,".")</f>
        <v>.</v>
      </c>
      <c r="H2137" s="224" t="str">
        <f>IF(ISNUMBER('Faults data'!L2137),'Faults data'!L2137,".")</f>
        <v>.</v>
      </c>
      <c r="I2137" s="224">
        <f>IF('Faults data'!S2137=Lists!$F$11,0,1)</f>
        <v>1</v>
      </c>
      <c r="J2137" s="240" t="str">
        <f t="shared" si="268"/>
        <v>.</v>
      </c>
      <c r="K2137" s="241"/>
      <c r="L2137" s="230" t="str">
        <f t="shared" si="269"/>
        <v>.</v>
      </c>
      <c r="M2137" s="231" t="str">
        <f t="shared" si="270"/>
        <v>.</v>
      </c>
      <c r="N2137" s="231" t="str">
        <f t="shared" si="271"/>
        <v>.</v>
      </c>
      <c r="O2137" s="231" t="str">
        <f t="shared" si="272"/>
        <v>.</v>
      </c>
      <c r="P2137" s="232" t="str">
        <f t="shared" si="274"/>
        <v>.</v>
      </c>
      <c r="Q2137" s="233" t="str">
        <f t="shared" si="275"/>
        <v>.</v>
      </c>
      <c r="R2137" s="140"/>
      <c r="S2137" s="140"/>
      <c r="T2137" s="140"/>
      <c r="U2137" s="140"/>
      <c r="V2137" s="140"/>
      <c r="W2137" s="140"/>
      <c r="X2137" s="140"/>
      <c r="Y2137" s="140"/>
      <c r="Z2137" s="140"/>
      <c r="AA2137" s="140"/>
      <c r="AB2137" s="140"/>
      <c r="AC2137" s="140"/>
      <c r="AD2137" s="140"/>
      <c r="AE2137" s="140"/>
      <c r="AF2137" s="140"/>
      <c r="AG2137" s="140"/>
      <c r="AH2137" s="140"/>
      <c r="AI2137" s="140"/>
      <c r="AJ2137" s="140"/>
      <c r="AK2137" s="140"/>
      <c r="AL2137" s="140"/>
      <c r="AM2137" s="140"/>
      <c r="AN2137" s="140"/>
      <c r="AO2137" s="140"/>
      <c r="AP2137" s="140"/>
      <c r="AQ2137" s="140"/>
      <c r="AR2137" s="140"/>
      <c r="AS2137" s="140"/>
      <c r="AT2137" s="140"/>
      <c r="AU2137" s="140"/>
      <c r="AV2137" s="140"/>
      <c r="AW2137" s="140"/>
      <c r="AX2137" s="140"/>
      <c r="AY2137" s="140"/>
      <c r="AZ2137" s="140"/>
      <c r="BA2137" s="140"/>
      <c r="BB2137" s="140"/>
      <c r="BC2137" s="140"/>
      <c r="BD2137" s="140"/>
      <c r="BE2137" s="140"/>
    </row>
    <row r="2138" spans="1:57" outlineLevel="1" x14ac:dyDescent="0.2">
      <c r="A2138" s="234">
        <f>'Faults data'!A2138</f>
        <v>2121</v>
      </c>
      <c r="B2138" s="320">
        <f>'Faults data'!B2138</f>
        <v>0</v>
      </c>
      <c r="C2138" s="223">
        <f>IFERROR(MATCH('Faults data'!F2138,Lists!$C$11:$C$14,0),0)</f>
        <v>0</v>
      </c>
      <c r="D2138" s="216">
        <f>VALUE('Faults data'!I2138)</f>
        <v>0</v>
      </c>
      <c r="E2138" s="224">
        <f t="shared" si="273"/>
        <v>0</v>
      </c>
      <c r="F2138" s="224">
        <f>'Faults data'!M2138</f>
        <v>0</v>
      </c>
      <c r="G2138" s="224" t="str">
        <f>IF('Faults data'!N2138=$G$17,$G$17,".")</f>
        <v>.</v>
      </c>
      <c r="H2138" s="224" t="str">
        <f>IF(ISNUMBER('Faults data'!L2138),'Faults data'!L2138,".")</f>
        <v>.</v>
      </c>
      <c r="I2138" s="224">
        <f>IF('Faults data'!S2138=Lists!$F$11,0,1)</f>
        <v>1</v>
      </c>
      <c r="J2138" s="240" t="str">
        <f t="shared" si="268"/>
        <v>.</v>
      </c>
      <c r="K2138" s="241"/>
      <c r="L2138" s="230" t="str">
        <f t="shared" si="269"/>
        <v>.</v>
      </c>
      <c r="M2138" s="231" t="str">
        <f t="shared" si="270"/>
        <v>.</v>
      </c>
      <c r="N2138" s="231" t="str">
        <f t="shared" si="271"/>
        <v>.</v>
      </c>
      <c r="O2138" s="231" t="str">
        <f t="shared" si="272"/>
        <v>.</v>
      </c>
      <c r="P2138" s="232" t="str">
        <f t="shared" si="274"/>
        <v>.</v>
      </c>
      <c r="Q2138" s="233" t="str">
        <f t="shared" si="275"/>
        <v>.</v>
      </c>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row>
    <row r="2139" spans="1:57" outlineLevel="1" x14ac:dyDescent="0.2">
      <c r="A2139" s="234">
        <f>'Faults data'!A2139</f>
        <v>2122</v>
      </c>
      <c r="B2139" s="320">
        <f>'Faults data'!B2139</f>
        <v>0</v>
      </c>
      <c r="C2139" s="223">
        <f>IFERROR(MATCH('Faults data'!F2139,Lists!$C$11:$C$14,0),0)</f>
        <v>0</v>
      </c>
      <c r="D2139" s="216">
        <f>VALUE('Faults data'!I2139)</f>
        <v>0</v>
      </c>
      <c r="E2139" s="224">
        <f t="shared" si="273"/>
        <v>0</v>
      </c>
      <c r="F2139" s="224">
        <f>'Faults data'!M2139</f>
        <v>0</v>
      </c>
      <c r="G2139" s="224" t="str">
        <f>IF('Faults data'!N2139=$G$17,$G$17,".")</f>
        <v>.</v>
      </c>
      <c r="H2139" s="224" t="str">
        <f>IF(ISNUMBER('Faults data'!L2139),'Faults data'!L2139,".")</f>
        <v>.</v>
      </c>
      <c r="I2139" s="224">
        <f>IF('Faults data'!S2139=Lists!$F$11,0,1)</f>
        <v>1</v>
      </c>
      <c r="J2139" s="240" t="str">
        <f t="shared" si="268"/>
        <v>.</v>
      </c>
      <c r="K2139" s="241"/>
      <c r="L2139" s="230" t="str">
        <f t="shared" si="269"/>
        <v>.</v>
      </c>
      <c r="M2139" s="231" t="str">
        <f t="shared" si="270"/>
        <v>.</v>
      </c>
      <c r="N2139" s="231" t="str">
        <f t="shared" si="271"/>
        <v>.</v>
      </c>
      <c r="O2139" s="231" t="str">
        <f t="shared" si="272"/>
        <v>.</v>
      </c>
      <c r="P2139" s="232" t="str">
        <f t="shared" si="274"/>
        <v>.</v>
      </c>
      <c r="Q2139" s="233" t="str">
        <f t="shared" si="275"/>
        <v>.</v>
      </c>
      <c r="R2139" s="140"/>
      <c r="S2139" s="140"/>
      <c r="T2139" s="140"/>
      <c r="U2139" s="140"/>
      <c r="V2139" s="140"/>
      <c r="W2139" s="140"/>
      <c r="X2139" s="140"/>
      <c r="Y2139" s="140"/>
      <c r="Z2139" s="140"/>
      <c r="AA2139" s="140"/>
      <c r="AB2139" s="140"/>
      <c r="AC2139" s="140"/>
      <c r="AD2139" s="140"/>
      <c r="AE2139" s="140"/>
      <c r="AF2139" s="140"/>
      <c r="AG2139" s="140"/>
      <c r="AH2139" s="140"/>
      <c r="AI2139" s="140"/>
      <c r="AJ2139" s="140"/>
      <c r="AK2139" s="140"/>
      <c r="AL2139" s="140"/>
      <c r="AM2139" s="140"/>
      <c r="AN2139" s="140"/>
      <c r="AO2139" s="140"/>
      <c r="AP2139" s="140"/>
      <c r="AQ2139" s="140"/>
      <c r="AR2139" s="140"/>
      <c r="AS2139" s="140"/>
      <c r="AT2139" s="140"/>
      <c r="AU2139" s="140"/>
      <c r="AV2139" s="140"/>
      <c r="AW2139" s="140"/>
      <c r="AX2139" s="140"/>
      <c r="AY2139" s="140"/>
      <c r="AZ2139" s="140"/>
      <c r="BA2139" s="140"/>
      <c r="BB2139" s="140"/>
      <c r="BC2139" s="140"/>
      <c r="BD2139" s="140"/>
      <c r="BE2139" s="140"/>
    </row>
    <row r="2140" spans="1:57" outlineLevel="1" x14ac:dyDescent="0.2">
      <c r="A2140" s="234">
        <f>'Faults data'!A2140</f>
        <v>2123</v>
      </c>
      <c r="B2140" s="320">
        <f>'Faults data'!B2140</f>
        <v>0</v>
      </c>
      <c r="C2140" s="223">
        <f>IFERROR(MATCH('Faults data'!F2140,Lists!$C$11:$C$14,0),0)</f>
        <v>0</v>
      </c>
      <c r="D2140" s="216">
        <f>VALUE('Faults data'!I2140)</f>
        <v>0</v>
      </c>
      <c r="E2140" s="224">
        <f t="shared" si="273"/>
        <v>0</v>
      </c>
      <c r="F2140" s="224">
        <f>'Faults data'!M2140</f>
        <v>0</v>
      </c>
      <c r="G2140" s="224" t="str">
        <f>IF('Faults data'!N2140=$G$17,$G$17,".")</f>
        <v>.</v>
      </c>
      <c r="H2140" s="224" t="str">
        <f>IF(ISNUMBER('Faults data'!L2140),'Faults data'!L2140,".")</f>
        <v>.</v>
      </c>
      <c r="I2140" s="224">
        <f>IF('Faults data'!S2140=Lists!$F$11,0,1)</f>
        <v>1</v>
      </c>
      <c r="J2140" s="240" t="str">
        <f t="shared" si="268"/>
        <v>.</v>
      </c>
      <c r="K2140" s="241"/>
      <c r="L2140" s="230" t="str">
        <f t="shared" si="269"/>
        <v>.</v>
      </c>
      <c r="M2140" s="231" t="str">
        <f t="shared" si="270"/>
        <v>.</v>
      </c>
      <c r="N2140" s="231" t="str">
        <f t="shared" si="271"/>
        <v>.</v>
      </c>
      <c r="O2140" s="231" t="str">
        <f t="shared" si="272"/>
        <v>.</v>
      </c>
      <c r="P2140" s="232" t="str">
        <f t="shared" si="274"/>
        <v>.</v>
      </c>
      <c r="Q2140" s="233" t="str">
        <f t="shared" si="275"/>
        <v>.</v>
      </c>
      <c r="R2140" s="140"/>
      <c r="S2140" s="140"/>
      <c r="T2140" s="140"/>
      <c r="U2140" s="140"/>
      <c r="V2140" s="140"/>
      <c r="W2140" s="140"/>
      <c r="X2140" s="140"/>
      <c r="Y2140" s="140"/>
      <c r="Z2140" s="140"/>
      <c r="AA2140" s="140"/>
      <c r="AB2140" s="140"/>
      <c r="AC2140" s="140"/>
      <c r="AD2140" s="140"/>
      <c r="AE2140" s="140"/>
      <c r="AF2140" s="140"/>
      <c r="AG2140" s="140"/>
      <c r="AH2140" s="140"/>
      <c r="AI2140" s="140"/>
      <c r="AJ2140" s="140"/>
      <c r="AK2140" s="140"/>
      <c r="AL2140" s="140"/>
      <c r="AM2140" s="140"/>
      <c r="AN2140" s="140"/>
      <c r="AO2140" s="140"/>
      <c r="AP2140" s="140"/>
      <c r="AQ2140" s="140"/>
      <c r="AR2140" s="140"/>
      <c r="AS2140" s="140"/>
      <c r="AT2140" s="140"/>
      <c r="AU2140" s="140"/>
      <c r="AV2140" s="140"/>
      <c r="AW2140" s="140"/>
      <c r="AX2140" s="140"/>
      <c r="AY2140" s="140"/>
      <c r="AZ2140" s="140"/>
      <c r="BA2140" s="140"/>
      <c r="BB2140" s="140"/>
      <c r="BC2140" s="140"/>
      <c r="BD2140" s="140"/>
      <c r="BE2140" s="140"/>
    </row>
    <row r="2141" spans="1:57" outlineLevel="1" x14ac:dyDescent="0.2">
      <c r="A2141" s="234">
        <f>'Faults data'!A2141</f>
        <v>2124</v>
      </c>
      <c r="B2141" s="320">
        <f>'Faults data'!B2141</f>
        <v>0</v>
      </c>
      <c r="C2141" s="223">
        <f>IFERROR(MATCH('Faults data'!F2141,Lists!$C$11:$C$14,0),0)</f>
        <v>0</v>
      </c>
      <c r="D2141" s="216">
        <f>VALUE('Faults data'!I2141)</f>
        <v>0</v>
      </c>
      <c r="E2141" s="224">
        <f t="shared" si="273"/>
        <v>0</v>
      </c>
      <c r="F2141" s="224">
        <f>'Faults data'!M2141</f>
        <v>0</v>
      </c>
      <c r="G2141" s="224" t="str">
        <f>IF('Faults data'!N2141=$G$17,$G$17,".")</f>
        <v>.</v>
      </c>
      <c r="H2141" s="224" t="str">
        <f>IF(ISNUMBER('Faults data'!L2141),'Faults data'!L2141,".")</f>
        <v>.</v>
      </c>
      <c r="I2141" s="224">
        <f>IF('Faults data'!S2141=Lists!$F$11,0,1)</f>
        <v>1</v>
      </c>
      <c r="J2141" s="240" t="str">
        <f t="shared" si="268"/>
        <v>.</v>
      </c>
      <c r="K2141" s="241"/>
      <c r="L2141" s="230" t="str">
        <f t="shared" si="269"/>
        <v>.</v>
      </c>
      <c r="M2141" s="231" t="str">
        <f t="shared" si="270"/>
        <v>.</v>
      </c>
      <c r="N2141" s="231" t="str">
        <f t="shared" si="271"/>
        <v>.</v>
      </c>
      <c r="O2141" s="231" t="str">
        <f t="shared" si="272"/>
        <v>.</v>
      </c>
      <c r="P2141" s="232" t="str">
        <f t="shared" si="274"/>
        <v>.</v>
      </c>
      <c r="Q2141" s="233" t="str">
        <f t="shared" si="275"/>
        <v>.</v>
      </c>
      <c r="R2141" s="140"/>
      <c r="S2141" s="140"/>
      <c r="T2141" s="140"/>
      <c r="U2141" s="140"/>
      <c r="V2141" s="140"/>
      <c r="W2141" s="140"/>
      <c r="X2141" s="140"/>
      <c r="Y2141" s="140"/>
      <c r="Z2141" s="140"/>
      <c r="AA2141" s="140"/>
      <c r="AB2141" s="140"/>
      <c r="AC2141" s="140"/>
      <c r="AD2141" s="140"/>
      <c r="AE2141" s="140"/>
      <c r="AF2141" s="140"/>
      <c r="AG2141" s="140"/>
      <c r="AH2141" s="140"/>
      <c r="AI2141" s="140"/>
      <c r="AJ2141" s="140"/>
      <c r="AK2141" s="140"/>
      <c r="AL2141" s="140"/>
      <c r="AM2141" s="140"/>
      <c r="AN2141" s="140"/>
      <c r="AO2141" s="140"/>
      <c r="AP2141" s="140"/>
      <c r="AQ2141" s="140"/>
      <c r="AR2141" s="140"/>
      <c r="AS2141" s="140"/>
      <c r="AT2141" s="140"/>
      <c r="AU2141" s="140"/>
      <c r="AV2141" s="140"/>
      <c r="AW2141" s="140"/>
      <c r="AX2141" s="140"/>
      <c r="AY2141" s="140"/>
      <c r="AZ2141" s="140"/>
      <c r="BA2141" s="140"/>
      <c r="BB2141" s="140"/>
      <c r="BC2141" s="140"/>
      <c r="BD2141" s="140"/>
      <c r="BE2141" s="140"/>
    </row>
    <row r="2142" spans="1:57" outlineLevel="1" x14ac:dyDescent="0.2">
      <c r="A2142" s="234">
        <f>'Faults data'!A2142</f>
        <v>2125</v>
      </c>
      <c r="B2142" s="320">
        <f>'Faults data'!B2142</f>
        <v>0</v>
      </c>
      <c r="C2142" s="223">
        <f>IFERROR(MATCH('Faults data'!F2142,Lists!$C$11:$C$14,0),0)</f>
        <v>0</v>
      </c>
      <c r="D2142" s="216">
        <f>VALUE('Faults data'!I2142)</f>
        <v>0</v>
      </c>
      <c r="E2142" s="224">
        <f t="shared" si="273"/>
        <v>0</v>
      </c>
      <c r="F2142" s="224">
        <f>'Faults data'!M2142</f>
        <v>0</v>
      </c>
      <c r="G2142" s="224" t="str">
        <f>IF('Faults data'!N2142=$G$17,$G$17,".")</f>
        <v>.</v>
      </c>
      <c r="H2142" s="224" t="str">
        <f>IF(ISNUMBER('Faults data'!L2142),'Faults data'!L2142,".")</f>
        <v>.</v>
      </c>
      <c r="I2142" s="224">
        <f>IF('Faults data'!S2142=Lists!$F$11,0,1)</f>
        <v>1</v>
      </c>
      <c r="J2142" s="240" t="str">
        <f t="shared" si="268"/>
        <v>.</v>
      </c>
      <c r="K2142" s="241"/>
      <c r="L2142" s="230" t="str">
        <f t="shared" si="269"/>
        <v>.</v>
      </c>
      <c r="M2142" s="231" t="str">
        <f t="shared" si="270"/>
        <v>.</v>
      </c>
      <c r="N2142" s="231" t="str">
        <f t="shared" si="271"/>
        <v>.</v>
      </c>
      <c r="O2142" s="231" t="str">
        <f t="shared" si="272"/>
        <v>.</v>
      </c>
      <c r="P2142" s="232" t="str">
        <f t="shared" si="274"/>
        <v>.</v>
      </c>
      <c r="Q2142" s="233" t="str">
        <f t="shared" si="275"/>
        <v>.</v>
      </c>
      <c r="R2142" s="140"/>
      <c r="S2142" s="140"/>
      <c r="T2142" s="140"/>
      <c r="U2142" s="140"/>
      <c r="V2142" s="140"/>
      <c r="W2142" s="140"/>
      <c r="X2142" s="140"/>
      <c r="Y2142" s="140"/>
      <c r="Z2142" s="140"/>
      <c r="AA2142" s="140"/>
      <c r="AB2142" s="140"/>
      <c r="AC2142" s="140"/>
      <c r="AD2142" s="140"/>
      <c r="AE2142" s="140"/>
      <c r="AF2142" s="140"/>
      <c r="AG2142" s="140"/>
      <c r="AH2142" s="140"/>
      <c r="AI2142" s="140"/>
      <c r="AJ2142" s="140"/>
      <c r="AK2142" s="140"/>
      <c r="AL2142" s="140"/>
      <c r="AM2142" s="140"/>
      <c r="AN2142" s="140"/>
      <c r="AO2142" s="140"/>
      <c r="AP2142" s="140"/>
      <c r="AQ2142" s="140"/>
      <c r="AR2142" s="140"/>
      <c r="AS2142" s="140"/>
      <c r="AT2142" s="140"/>
      <c r="AU2142" s="140"/>
      <c r="AV2142" s="140"/>
      <c r="AW2142" s="140"/>
      <c r="AX2142" s="140"/>
      <c r="AY2142" s="140"/>
      <c r="AZ2142" s="140"/>
      <c r="BA2142" s="140"/>
      <c r="BB2142" s="140"/>
      <c r="BC2142" s="140"/>
      <c r="BD2142" s="140"/>
      <c r="BE2142" s="140"/>
    </row>
    <row r="2143" spans="1:57" outlineLevel="1" x14ac:dyDescent="0.2">
      <c r="A2143" s="234">
        <f>'Faults data'!A2143</f>
        <v>2126</v>
      </c>
      <c r="B2143" s="320">
        <f>'Faults data'!B2143</f>
        <v>0</v>
      </c>
      <c r="C2143" s="223">
        <f>IFERROR(MATCH('Faults data'!F2143,Lists!$C$11:$C$14,0),0)</f>
        <v>0</v>
      </c>
      <c r="D2143" s="216">
        <f>VALUE('Faults data'!I2143)</f>
        <v>0</v>
      </c>
      <c r="E2143" s="224">
        <f t="shared" si="273"/>
        <v>0</v>
      </c>
      <c r="F2143" s="224">
        <f>'Faults data'!M2143</f>
        <v>0</v>
      </c>
      <c r="G2143" s="224" t="str">
        <f>IF('Faults data'!N2143=$G$17,$G$17,".")</f>
        <v>.</v>
      </c>
      <c r="H2143" s="224" t="str">
        <f>IF(ISNUMBER('Faults data'!L2143),'Faults data'!L2143,".")</f>
        <v>.</v>
      </c>
      <c r="I2143" s="224">
        <f>IF('Faults data'!S2143=Lists!$F$11,0,1)</f>
        <v>1</v>
      </c>
      <c r="J2143" s="240" t="str">
        <f t="shared" si="268"/>
        <v>.</v>
      </c>
      <c r="K2143" s="241"/>
      <c r="L2143" s="230" t="str">
        <f t="shared" si="269"/>
        <v>.</v>
      </c>
      <c r="M2143" s="231" t="str">
        <f t="shared" si="270"/>
        <v>.</v>
      </c>
      <c r="N2143" s="231" t="str">
        <f t="shared" si="271"/>
        <v>.</v>
      </c>
      <c r="O2143" s="231" t="str">
        <f t="shared" si="272"/>
        <v>.</v>
      </c>
      <c r="P2143" s="232" t="str">
        <f t="shared" si="274"/>
        <v>.</v>
      </c>
      <c r="Q2143" s="233" t="str">
        <f t="shared" si="275"/>
        <v>.</v>
      </c>
      <c r="R2143" s="140"/>
      <c r="S2143" s="140"/>
      <c r="T2143" s="140"/>
      <c r="U2143" s="140"/>
      <c r="V2143" s="140"/>
      <c r="W2143" s="140"/>
      <c r="X2143" s="140"/>
      <c r="Y2143" s="140"/>
      <c r="Z2143" s="140"/>
      <c r="AA2143" s="140"/>
      <c r="AB2143" s="140"/>
      <c r="AC2143" s="140"/>
      <c r="AD2143" s="140"/>
      <c r="AE2143" s="140"/>
      <c r="AF2143" s="140"/>
      <c r="AG2143" s="140"/>
      <c r="AH2143" s="140"/>
      <c r="AI2143" s="140"/>
      <c r="AJ2143" s="140"/>
      <c r="AK2143" s="140"/>
      <c r="AL2143" s="140"/>
      <c r="AM2143" s="140"/>
      <c r="AN2143" s="140"/>
      <c r="AO2143" s="140"/>
      <c r="AP2143" s="140"/>
      <c r="AQ2143" s="140"/>
      <c r="AR2143" s="140"/>
      <c r="AS2143" s="140"/>
      <c r="AT2143" s="140"/>
      <c r="AU2143" s="140"/>
      <c r="AV2143" s="140"/>
      <c r="AW2143" s="140"/>
      <c r="AX2143" s="140"/>
      <c r="AY2143" s="140"/>
      <c r="AZ2143" s="140"/>
      <c r="BA2143" s="140"/>
      <c r="BB2143" s="140"/>
      <c r="BC2143" s="140"/>
      <c r="BD2143" s="140"/>
      <c r="BE2143" s="140"/>
    </row>
    <row r="2144" spans="1:57" outlineLevel="1" x14ac:dyDescent="0.2">
      <c r="A2144" s="234">
        <f>'Faults data'!A2144</f>
        <v>2127</v>
      </c>
      <c r="B2144" s="320">
        <f>'Faults data'!B2144</f>
        <v>0</v>
      </c>
      <c r="C2144" s="223">
        <f>IFERROR(MATCH('Faults data'!F2144,Lists!$C$11:$C$14,0),0)</f>
        <v>0</v>
      </c>
      <c r="D2144" s="216">
        <f>VALUE('Faults data'!I2144)</f>
        <v>0</v>
      </c>
      <c r="E2144" s="224">
        <f t="shared" si="273"/>
        <v>0</v>
      </c>
      <c r="F2144" s="224">
        <f>'Faults data'!M2144</f>
        <v>0</v>
      </c>
      <c r="G2144" s="224" t="str">
        <f>IF('Faults data'!N2144=$G$17,$G$17,".")</f>
        <v>.</v>
      </c>
      <c r="H2144" s="224" t="str">
        <f>IF(ISNUMBER('Faults data'!L2144),'Faults data'!L2144,".")</f>
        <v>.</v>
      </c>
      <c r="I2144" s="224">
        <f>IF('Faults data'!S2144=Lists!$F$11,0,1)</f>
        <v>1</v>
      </c>
      <c r="J2144" s="240" t="str">
        <f t="shared" si="268"/>
        <v>.</v>
      </c>
      <c r="K2144" s="241"/>
      <c r="L2144" s="230" t="str">
        <f t="shared" si="269"/>
        <v>.</v>
      </c>
      <c r="M2144" s="231" t="str">
        <f t="shared" si="270"/>
        <v>.</v>
      </c>
      <c r="N2144" s="231" t="str">
        <f t="shared" si="271"/>
        <v>.</v>
      </c>
      <c r="O2144" s="231" t="str">
        <f t="shared" si="272"/>
        <v>.</v>
      </c>
      <c r="P2144" s="232" t="str">
        <f t="shared" si="274"/>
        <v>.</v>
      </c>
      <c r="Q2144" s="233" t="str">
        <f t="shared" si="275"/>
        <v>.</v>
      </c>
      <c r="R2144" s="140"/>
      <c r="S2144" s="140"/>
      <c r="T2144" s="140"/>
      <c r="U2144" s="140"/>
      <c r="V2144" s="140"/>
      <c r="W2144" s="140"/>
      <c r="X2144" s="140"/>
      <c r="Y2144" s="140"/>
      <c r="Z2144" s="140"/>
      <c r="AA2144" s="140"/>
      <c r="AB2144" s="140"/>
      <c r="AC2144" s="140"/>
      <c r="AD2144" s="140"/>
      <c r="AE2144" s="140"/>
      <c r="AF2144" s="140"/>
      <c r="AG2144" s="140"/>
      <c r="AH2144" s="140"/>
      <c r="AI2144" s="140"/>
      <c r="AJ2144" s="140"/>
      <c r="AK2144" s="140"/>
      <c r="AL2144" s="140"/>
      <c r="AM2144" s="140"/>
      <c r="AN2144" s="140"/>
      <c r="AO2144" s="140"/>
      <c r="AP2144" s="140"/>
      <c r="AQ2144" s="140"/>
      <c r="AR2144" s="140"/>
      <c r="AS2144" s="140"/>
      <c r="AT2144" s="140"/>
      <c r="AU2144" s="140"/>
      <c r="AV2144" s="140"/>
      <c r="AW2144" s="140"/>
      <c r="AX2144" s="140"/>
      <c r="AY2144" s="140"/>
      <c r="AZ2144" s="140"/>
      <c r="BA2144" s="140"/>
      <c r="BB2144" s="140"/>
      <c r="BC2144" s="140"/>
      <c r="BD2144" s="140"/>
      <c r="BE2144" s="140"/>
    </row>
    <row r="2145" spans="1:57" outlineLevel="1" x14ac:dyDescent="0.2">
      <c r="A2145" s="234">
        <f>'Faults data'!A2145</f>
        <v>2128</v>
      </c>
      <c r="B2145" s="320">
        <f>'Faults data'!B2145</f>
        <v>0</v>
      </c>
      <c r="C2145" s="223">
        <f>IFERROR(MATCH('Faults data'!F2145,Lists!$C$11:$C$14,0),0)</f>
        <v>0</v>
      </c>
      <c r="D2145" s="216">
        <f>VALUE('Faults data'!I2145)</f>
        <v>0</v>
      </c>
      <c r="E2145" s="224">
        <f t="shared" si="273"/>
        <v>0</v>
      </c>
      <c r="F2145" s="224">
        <f>'Faults data'!M2145</f>
        <v>0</v>
      </c>
      <c r="G2145" s="224" t="str">
        <f>IF('Faults data'!N2145=$G$17,$G$17,".")</f>
        <v>.</v>
      </c>
      <c r="H2145" s="224" t="str">
        <f>IF(ISNUMBER('Faults data'!L2145),'Faults data'!L2145,".")</f>
        <v>.</v>
      </c>
      <c r="I2145" s="224">
        <f>IF('Faults data'!S2145=Lists!$F$11,0,1)</f>
        <v>1</v>
      </c>
      <c r="J2145" s="240" t="str">
        <f t="shared" si="268"/>
        <v>.</v>
      </c>
      <c r="K2145" s="241"/>
      <c r="L2145" s="230" t="str">
        <f t="shared" si="269"/>
        <v>.</v>
      </c>
      <c r="M2145" s="231" t="str">
        <f t="shared" si="270"/>
        <v>.</v>
      </c>
      <c r="N2145" s="231" t="str">
        <f t="shared" si="271"/>
        <v>.</v>
      </c>
      <c r="O2145" s="231" t="str">
        <f t="shared" si="272"/>
        <v>.</v>
      </c>
      <c r="P2145" s="232" t="str">
        <f t="shared" si="274"/>
        <v>.</v>
      </c>
      <c r="Q2145" s="233" t="str">
        <f t="shared" si="275"/>
        <v>.</v>
      </c>
      <c r="R2145" s="140"/>
      <c r="S2145" s="140"/>
      <c r="T2145" s="140"/>
      <c r="U2145" s="140"/>
      <c r="V2145" s="140"/>
      <c r="W2145" s="140"/>
      <c r="X2145" s="140"/>
      <c r="Y2145" s="140"/>
      <c r="Z2145" s="140"/>
      <c r="AA2145" s="140"/>
      <c r="AB2145" s="140"/>
      <c r="AC2145" s="140"/>
      <c r="AD2145" s="140"/>
      <c r="AE2145" s="140"/>
      <c r="AF2145" s="140"/>
      <c r="AG2145" s="140"/>
      <c r="AH2145" s="140"/>
      <c r="AI2145" s="140"/>
      <c r="AJ2145" s="140"/>
      <c r="AK2145" s="140"/>
      <c r="AL2145" s="140"/>
      <c r="AM2145" s="140"/>
      <c r="AN2145" s="140"/>
      <c r="AO2145" s="140"/>
      <c r="AP2145" s="140"/>
      <c r="AQ2145" s="140"/>
      <c r="AR2145" s="140"/>
      <c r="AS2145" s="140"/>
      <c r="AT2145" s="140"/>
      <c r="AU2145" s="140"/>
      <c r="AV2145" s="140"/>
      <c r="AW2145" s="140"/>
      <c r="AX2145" s="140"/>
      <c r="AY2145" s="140"/>
      <c r="AZ2145" s="140"/>
      <c r="BA2145" s="140"/>
      <c r="BB2145" s="140"/>
      <c r="BC2145" s="140"/>
      <c r="BD2145" s="140"/>
      <c r="BE2145" s="140"/>
    </row>
    <row r="2146" spans="1:57" outlineLevel="1" x14ac:dyDescent="0.2">
      <c r="A2146" s="234">
        <f>'Faults data'!A2146</f>
        <v>2129</v>
      </c>
      <c r="B2146" s="320">
        <f>'Faults data'!B2146</f>
        <v>0</v>
      </c>
      <c r="C2146" s="223">
        <f>IFERROR(MATCH('Faults data'!F2146,Lists!$C$11:$C$14,0),0)</f>
        <v>0</v>
      </c>
      <c r="D2146" s="216">
        <f>VALUE('Faults data'!I2146)</f>
        <v>0</v>
      </c>
      <c r="E2146" s="224">
        <f t="shared" si="273"/>
        <v>0</v>
      </c>
      <c r="F2146" s="224">
        <f>'Faults data'!M2146</f>
        <v>0</v>
      </c>
      <c r="G2146" s="224" t="str">
        <f>IF('Faults data'!N2146=$G$17,$G$17,".")</f>
        <v>.</v>
      </c>
      <c r="H2146" s="224" t="str">
        <f>IF(ISNUMBER('Faults data'!L2146),'Faults data'!L2146,".")</f>
        <v>.</v>
      </c>
      <c r="I2146" s="224">
        <f>IF('Faults data'!S2146=Lists!$F$11,0,1)</f>
        <v>1</v>
      </c>
      <c r="J2146" s="240" t="str">
        <f t="shared" si="268"/>
        <v>.</v>
      </c>
      <c r="K2146" s="241"/>
      <c r="L2146" s="230" t="str">
        <f t="shared" si="269"/>
        <v>.</v>
      </c>
      <c r="M2146" s="231" t="str">
        <f t="shared" si="270"/>
        <v>.</v>
      </c>
      <c r="N2146" s="231" t="str">
        <f t="shared" si="271"/>
        <v>.</v>
      </c>
      <c r="O2146" s="231" t="str">
        <f t="shared" si="272"/>
        <v>.</v>
      </c>
      <c r="P2146" s="232" t="str">
        <f t="shared" si="274"/>
        <v>.</v>
      </c>
      <c r="Q2146" s="233" t="str">
        <f t="shared" si="275"/>
        <v>.</v>
      </c>
      <c r="R2146" s="140"/>
      <c r="S2146" s="140"/>
      <c r="T2146" s="140"/>
      <c r="U2146" s="140"/>
      <c r="V2146" s="140"/>
      <c r="W2146" s="140"/>
      <c r="X2146" s="140"/>
      <c r="Y2146" s="140"/>
      <c r="Z2146" s="140"/>
      <c r="AA2146" s="140"/>
      <c r="AB2146" s="140"/>
      <c r="AC2146" s="140"/>
      <c r="AD2146" s="140"/>
      <c r="AE2146" s="140"/>
      <c r="AF2146" s="140"/>
      <c r="AG2146" s="140"/>
      <c r="AH2146" s="140"/>
      <c r="AI2146" s="140"/>
      <c r="AJ2146" s="140"/>
      <c r="AK2146" s="140"/>
      <c r="AL2146" s="140"/>
      <c r="AM2146" s="140"/>
      <c r="AN2146" s="140"/>
      <c r="AO2146" s="140"/>
      <c r="AP2146" s="140"/>
      <c r="AQ2146" s="140"/>
      <c r="AR2146" s="140"/>
      <c r="AS2146" s="140"/>
      <c r="AT2146" s="140"/>
      <c r="AU2146" s="140"/>
      <c r="AV2146" s="140"/>
      <c r="AW2146" s="140"/>
      <c r="AX2146" s="140"/>
      <c r="AY2146" s="140"/>
      <c r="AZ2146" s="140"/>
      <c r="BA2146" s="140"/>
      <c r="BB2146" s="140"/>
      <c r="BC2146" s="140"/>
      <c r="BD2146" s="140"/>
      <c r="BE2146" s="140"/>
    </row>
    <row r="2147" spans="1:57" outlineLevel="1" x14ac:dyDescent="0.2">
      <c r="A2147" s="234">
        <f>'Faults data'!A2147</f>
        <v>2130</v>
      </c>
      <c r="B2147" s="320">
        <f>'Faults data'!B2147</f>
        <v>0</v>
      </c>
      <c r="C2147" s="223">
        <f>IFERROR(MATCH('Faults data'!F2147,Lists!$C$11:$C$14,0),0)</f>
        <v>0</v>
      </c>
      <c r="D2147" s="216">
        <f>VALUE('Faults data'!I2147)</f>
        <v>0</v>
      </c>
      <c r="E2147" s="224">
        <f t="shared" si="273"/>
        <v>0</v>
      </c>
      <c r="F2147" s="224">
        <f>'Faults data'!M2147</f>
        <v>0</v>
      </c>
      <c r="G2147" s="224" t="str">
        <f>IF('Faults data'!N2147=$G$17,$G$17,".")</f>
        <v>.</v>
      </c>
      <c r="H2147" s="224" t="str">
        <f>IF(ISNUMBER('Faults data'!L2147),'Faults data'!L2147,".")</f>
        <v>.</v>
      </c>
      <c r="I2147" s="224">
        <f>IF('Faults data'!S2147=Lists!$F$11,0,1)</f>
        <v>1</v>
      </c>
      <c r="J2147" s="240" t="str">
        <f t="shared" si="268"/>
        <v>.</v>
      </c>
      <c r="K2147" s="241"/>
      <c r="L2147" s="230" t="str">
        <f t="shared" si="269"/>
        <v>.</v>
      </c>
      <c r="M2147" s="231" t="str">
        <f t="shared" si="270"/>
        <v>.</v>
      </c>
      <c r="N2147" s="231" t="str">
        <f t="shared" si="271"/>
        <v>.</v>
      </c>
      <c r="O2147" s="231" t="str">
        <f t="shared" si="272"/>
        <v>.</v>
      </c>
      <c r="P2147" s="232" t="str">
        <f t="shared" si="274"/>
        <v>.</v>
      </c>
      <c r="Q2147" s="233" t="str">
        <f t="shared" si="275"/>
        <v>.</v>
      </c>
      <c r="R2147" s="140"/>
      <c r="S2147" s="140"/>
      <c r="T2147" s="140"/>
      <c r="U2147" s="140"/>
      <c r="V2147" s="140"/>
      <c r="W2147" s="140"/>
      <c r="X2147" s="140"/>
      <c r="Y2147" s="140"/>
      <c r="Z2147" s="140"/>
      <c r="AA2147" s="140"/>
      <c r="AB2147" s="140"/>
      <c r="AC2147" s="140"/>
      <c r="AD2147" s="140"/>
      <c r="AE2147" s="140"/>
      <c r="AF2147" s="140"/>
      <c r="AG2147" s="140"/>
      <c r="AH2147" s="140"/>
      <c r="AI2147" s="140"/>
      <c r="AJ2147" s="140"/>
      <c r="AK2147" s="140"/>
      <c r="AL2147" s="140"/>
      <c r="AM2147" s="140"/>
      <c r="AN2147" s="140"/>
      <c r="AO2147" s="140"/>
      <c r="AP2147" s="140"/>
      <c r="AQ2147" s="140"/>
      <c r="AR2147" s="140"/>
      <c r="AS2147" s="140"/>
      <c r="AT2147" s="140"/>
      <c r="AU2147" s="140"/>
      <c r="AV2147" s="140"/>
      <c r="AW2147" s="140"/>
      <c r="AX2147" s="140"/>
      <c r="AY2147" s="140"/>
      <c r="AZ2147" s="140"/>
      <c r="BA2147" s="140"/>
      <c r="BB2147" s="140"/>
      <c r="BC2147" s="140"/>
      <c r="BD2147" s="140"/>
      <c r="BE2147" s="140"/>
    </row>
    <row r="2148" spans="1:57" outlineLevel="1" x14ac:dyDescent="0.2">
      <c r="A2148" s="234">
        <f>'Faults data'!A2148</f>
        <v>2131</v>
      </c>
      <c r="B2148" s="320">
        <f>'Faults data'!B2148</f>
        <v>0</v>
      </c>
      <c r="C2148" s="223">
        <f>IFERROR(MATCH('Faults data'!F2148,Lists!$C$11:$C$14,0),0)</f>
        <v>0</v>
      </c>
      <c r="D2148" s="216">
        <f>VALUE('Faults data'!I2148)</f>
        <v>0</v>
      </c>
      <c r="E2148" s="224">
        <f t="shared" si="273"/>
        <v>0</v>
      </c>
      <c r="F2148" s="224">
        <f>'Faults data'!M2148</f>
        <v>0</v>
      </c>
      <c r="G2148" s="224" t="str">
        <f>IF('Faults data'!N2148=$G$17,$G$17,".")</f>
        <v>.</v>
      </c>
      <c r="H2148" s="224" t="str">
        <f>IF(ISNUMBER('Faults data'!L2148),'Faults data'!L2148,".")</f>
        <v>.</v>
      </c>
      <c r="I2148" s="224">
        <f>IF('Faults data'!S2148=Lists!$F$11,0,1)</f>
        <v>1</v>
      </c>
      <c r="J2148" s="240" t="str">
        <f t="shared" si="268"/>
        <v>.</v>
      </c>
      <c r="K2148" s="241"/>
      <c r="L2148" s="230" t="str">
        <f t="shared" si="269"/>
        <v>.</v>
      </c>
      <c r="M2148" s="231" t="str">
        <f t="shared" si="270"/>
        <v>.</v>
      </c>
      <c r="N2148" s="231" t="str">
        <f t="shared" si="271"/>
        <v>.</v>
      </c>
      <c r="O2148" s="231" t="str">
        <f t="shared" si="272"/>
        <v>.</v>
      </c>
      <c r="P2148" s="232" t="str">
        <f t="shared" si="274"/>
        <v>.</v>
      </c>
      <c r="Q2148" s="233" t="str">
        <f t="shared" si="275"/>
        <v>.</v>
      </c>
      <c r="R2148" s="140"/>
      <c r="S2148" s="140"/>
      <c r="T2148" s="140"/>
      <c r="U2148" s="140"/>
      <c r="V2148" s="140"/>
      <c r="W2148" s="140"/>
      <c r="X2148" s="140"/>
      <c r="Y2148" s="140"/>
      <c r="Z2148" s="140"/>
      <c r="AA2148" s="140"/>
      <c r="AB2148" s="140"/>
      <c r="AC2148" s="140"/>
      <c r="AD2148" s="140"/>
      <c r="AE2148" s="140"/>
      <c r="AF2148" s="140"/>
      <c r="AG2148" s="140"/>
      <c r="AH2148" s="140"/>
      <c r="AI2148" s="140"/>
      <c r="AJ2148" s="140"/>
      <c r="AK2148" s="140"/>
      <c r="AL2148" s="140"/>
      <c r="AM2148" s="140"/>
      <c r="AN2148" s="140"/>
      <c r="AO2148" s="140"/>
      <c r="AP2148" s="140"/>
      <c r="AQ2148" s="140"/>
      <c r="AR2148" s="140"/>
      <c r="AS2148" s="140"/>
      <c r="AT2148" s="140"/>
      <c r="AU2148" s="140"/>
      <c r="AV2148" s="140"/>
      <c r="AW2148" s="140"/>
      <c r="AX2148" s="140"/>
      <c r="AY2148" s="140"/>
      <c r="AZ2148" s="140"/>
      <c r="BA2148" s="140"/>
      <c r="BB2148" s="140"/>
      <c r="BC2148" s="140"/>
      <c r="BD2148" s="140"/>
      <c r="BE2148" s="140"/>
    </row>
    <row r="2149" spans="1:57" outlineLevel="1" x14ac:dyDescent="0.2">
      <c r="A2149" s="234">
        <f>'Faults data'!A2149</f>
        <v>2132</v>
      </c>
      <c r="B2149" s="320">
        <f>'Faults data'!B2149</f>
        <v>0</v>
      </c>
      <c r="C2149" s="223">
        <f>IFERROR(MATCH('Faults data'!F2149,Lists!$C$11:$C$14,0),0)</f>
        <v>0</v>
      </c>
      <c r="D2149" s="216">
        <f>VALUE('Faults data'!I2149)</f>
        <v>0</v>
      </c>
      <c r="E2149" s="224">
        <f t="shared" si="273"/>
        <v>0</v>
      </c>
      <c r="F2149" s="224">
        <f>'Faults data'!M2149</f>
        <v>0</v>
      </c>
      <c r="G2149" s="224" t="str">
        <f>IF('Faults data'!N2149=$G$17,$G$17,".")</f>
        <v>.</v>
      </c>
      <c r="H2149" s="224" t="str">
        <f>IF(ISNUMBER('Faults data'!L2149),'Faults data'!L2149,".")</f>
        <v>.</v>
      </c>
      <c r="I2149" s="224">
        <f>IF('Faults data'!S2149=Lists!$F$11,0,1)</f>
        <v>1</v>
      </c>
      <c r="J2149" s="240" t="str">
        <f t="shared" si="268"/>
        <v>.</v>
      </c>
      <c r="K2149" s="241"/>
      <c r="L2149" s="230" t="str">
        <f t="shared" si="269"/>
        <v>.</v>
      </c>
      <c r="M2149" s="231" t="str">
        <f t="shared" si="270"/>
        <v>.</v>
      </c>
      <c r="N2149" s="231" t="str">
        <f t="shared" si="271"/>
        <v>.</v>
      </c>
      <c r="O2149" s="231" t="str">
        <f t="shared" si="272"/>
        <v>.</v>
      </c>
      <c r="P2149" s="232" t="str">
        <f t="shared" si="274"/>
        <v>.</v>
      </c>
      <c r="Q2149" s="233" t="str">
        <f t="shared" si="275"/>
        <v>.</v>
      </c>
      <c r="R2149" s="140"/>
      <c r="S2149" s="140"/>
      <c r="T2149" s="140"/>
      <c r="U2149" s="140"/>
      <c r="V2149" s="140"/>
      <c r="W2149" s="140"/>
      <c r="X2149" s="140"/>
      <c r="Y2149" s="140"/>
      <c r="Z2149" s="140"/>
      <c r="AA2149" s="140"/>
      <c r="AB2149" s="140"/>
      <c r="AC2149" s="140"/>
      <c r="AD2149" s="140"/>
      <c r="AE2149" s="140"/>
      <c r="AF2149" s="140"/>
      <c r="AG2149" s="140"/>
      <c r="AH2149" s="140"/>
      <c r="AI2149" s="140"/>
      <c r="AJ2149" s="140"/>
      <c r="AK2149" s="140"/>
      <c r="AL2149" s="140"/>
      <c r="AM2149" s="140"/>
      <c r="AN2149" s="140"/>
      <c r="AO2149" s="140"/>
      <c r="AP2149" s="140"/>
      <c r="AQ2149" s="140"/>
      <c r="AR2149" s="140"/>
      <c r="AS2149" s="140"/>
      <c r="AT2149" s="140"/>
      <c r="AU2149" s="140"/>
      <c r="AV2149" s="140"/>
      <c r="AW2149" s="140"/>
      <c r="AX2149" s="140"/>
      <c r="AY2149" s="140"/>
      <c r="AZ2149" s="140"/>
      <c r="BA2149" s="140"/>
      <c r="BB2149" s="140"/>
      <c r="BC2149" s="140"/>
      <c r="BD2149" s="140"/>
      <c r="BE2149" s="140"/>
    </row>
    <row r="2150" spans="1:57" outlineLevel="1" x14ac:dyDescent="0.2">
      <c r="A2150" s="234">
        <f>'Faults data'!A2150</f>
        <v>2133</v>
      </c>
      <c r="B2150" s="320">
        <f>'Faults data'!B2150</f>
        <v>0</v>
      </c>
      <c r="C2150" s="223">
        <f>IFERROR(MATCH('Faults data'!F2150,Lists!$C$11:$C$14,0),0)</f>
        <v>0</v>
      </c>
      <c r="D2150" s="216">
        <f>VALUE('Faults data'!I2150)</f>
        <v>0</v>
      </c>
      <c r="E2150" s="224">
        <f t="shared" si="273"/>
        <v>0</v>
      </c>
      <c r="F2150" s="224">
        <f>'Faults data'!M2150</f>
        <v>0</v>
      </c>
      <c r="G2150" s="224" t="str">
        <f>IF('Faults data'!N2150=$G$17,$G$17,".")</f>
        <v>.</v>
      </c>
      <c r="H2150" s="224" t="str">
        <f>IF(ISNUMBER('Faults data'!L2150),'Faults data'!L2150,".")</f>
        <v>.</v>
      </c>
      <c r="I2150" s="224">
        <f>IF('Faults data'!S2150=Lists!$F$11,0,1)</f>
        <v>1</v>
      </c>
      <c r="J2150" s="240" t="str">
        <f t="shared" si="268"/>
        <v>.</v>
      </c>
      <c r="K2150" s="241"/>
      <c r="L2150" s="230" t="str">
        <f t="shared" si="269"/>
        <v>.</v>
      </c>
      <c r="M2150" s="231" t="str">
        <f t="shared" si="270"/>
        <v>.</v>
      </c>
      <c r="N2150" s="231" t="str">
        <f t="shared" si="271"/>
        <v>.</v>
      </c>
      <c r="O2150" s="231" t="str">
        <f t="shared" si="272"/>
        <v>.</v>
      </c>
      <c r="P2150" s="232" t="str">
        <f t="shared" si="274"/>
        <v>.</v>
      </c>
      <c r="Q2150" s="233" t="str">
        <f t="shared" si="275"/>
        <v>.</v>
      </c>
      <c r="R2150" s="140"/>
      <c r="S2150" s="140"/>
      <c r="T2150" s="140"/>
      <c r="U2150" s="140"/>
      <c r="V2150" s="140"/>
      <c r="W2150" s="140"/>
      <c r="X2150" s="140"/>
      <c r="Y2150" s="140"/>
      <c r="Z2150" s="140"/>
      <c r="AA2150" s="140"/>
      <c r="AB2150" s="140"/>
      <c r="AC2150" s="140"/>
      <c r="AD2150" s="140"/>
      <c r="AE2150" s="140"/>
      <c r="AF2150" s="140"/>
      <c r="AG2150" s="140"/>
      <c r="AH2150" s="140"/>
      <c r="AI2150" s="140"/>
      <c r="AJ2150" s="140"/>
      <c r="AK2150" s="140"/>
      <c r="AL2150" s="140"/>
      <c r="AM2150" s="140"/>
      <c r="AN2150" s="140"/>
      <c r="AO2150" s="140"/>
      <c r="AP2150" s="140"/>
      <c r="AQ2150" s="140"/>
      <c r="AR2150" s="140"/>
      <c r="AS2150" s="140"/>
      <c r="AT2150" s="140"/>
      <c r="AU2150" s="140"/>
      <c r="AV2150" s="140"/>
      <c r="AW2150" s="140"/>
      <c r="AX2150" s="140"/>
      <c r="AY2150" s="140"/>
      <c r="AZ2150" s="140"/>
      <c r="BA2150" s="140"/>
      <c r="BB2150" s="140"/>
      <c r="BC2150" s="140"/>
      <c r="BD2150" s="140"/>
      <c r="BE2150" s="140"/>
    </row>
    <row r="2151" spans="1:57" outlineLevel="1" x14ac:dyDescent="0.2">
      <c r="A2151" s="234">
        <f>'Faults data'!A2151</f>
        <v>2134</v>
      </c>
      <c r="B2151" s="320">
        <f>'Faults data'!B2151</f>
        <v>0</v>
      </c>
      <c r="C2151" s="223">
        <f>IFERROR(MATCH('Faults data'!F2151,Lists!$C$11:$C$14,0),0)</f>
        <v>0</v>
      </c>
      <c r="D2151" s="216">
        <f>VALUE('Faults data'!I2151)</f>
        <v>0</v>
      </c>
      <c r="E2151" s="224">
        <f t="shared" si="273"/>
        <v>0</v>
      </c>
      <c r="F2151" s="224">
        <f>'Faults data'!M2151</f>
        <v>0</v>
      </c>
      <c r="G2151" s="224" t="str">
        <f>IF('Faults data'!N2151=$G$17,$G$17,".")</f>
        <v>.</v>
      </c>
      <c r="H2151" s="224" t="str">
        <f>IF(ISNUMBER('Faults data'!L2151),'Faults data'!L2151,".")</f>
        <v>.</v>
      </c>
      <c r="I2151" s="224">
        <f>IF('Faults data'!S2151=Lists!$F$11,0,1)</f>
        <v>1</v>
      </c>
      <c r="J2151" s="240" t="str">
        <f t="shared" si="268"/>
        <v>.</v>
      </c>
      <c r="K2151" s="241"/>
      <c r="L2151" s="230" t="str">
        <f t="shared" si="269"/>
        <v>.</v>
      </c>
      <c r="M2151" s="231" t="str">
        <f t="shared" si="270"/>
        <v>.</v>
      </c>
      <c r="N2151" s="231" t="str">
        <f t="shared" si="271"/>
        <v>.</v>
      </c>
      <c r="O2151" s="231" t="str">
        <f t="shared" si="272"/>
        <v>.</v>
      </c>
      <c r="P2151" s="232" t="str">
        <f t="shared" si="274"/>
        <v>.</v>
      </c>
      <c r="Q2151" s="233" t="str">
        <f t="shared" si="275"/>
        <v>.</v>
      </c>
      <c r="R2151" s="140"/>
      <c r="S2151" s="140"/>
      <c r="T2151" s="140"/>
      <c r="U2151" s="140"/>
      <c r="V2151" s="140"/>
      <c r="W2151" s="140"/>
      <c r="X2151" s="140"/>
      <c r="Y2151" s="140"/>
      <c r="Z2151" s="140"/>
      <c r="AA2151" s="140"/>
      <c r="AB2151" s="140"/>
      <c r="AC2151" s="140"/>
      <c r="AD2151" s="140"/>
      <c r="AE2151" s="140"/>
      <c r="AF2151" s="140"/>
      <c r="AG2151" s="140"/>
      <c r="AH2151" s="140"/>
      <c r="AI2151" s="140"/>
      <c r="AJ2151" s="140"/>
      <c r="AK2151" s="140"/>
      <c r="AL2151" s="140"/>
      <c r="AM2151" s="140"/>
      <c r="AN2151" s="140"/>
      <c r="AO2151" s="140"/>
      <c r="AP2151" s="140"/>
      <c r="AQ2151" s="140"/>
      <c r="AR2151" s="140"/>
      <c r="AS2151" s="140"/>
      <c r="AT2151" s="140"/>
      <c r="AU2151" s="140"/>
      <c r="AV2151" s="140"/>
      <c r="AW2151" s="140"/>
      <c r="AX2151" s="140"/>
      <c r="AY2151" s="140"/>
      <c r="AZ2151" s="140"/>
      <c r="BA2151" s="140"/>
      <c r="BB2151" s="140"/>
      <c r="BC2151" s="140"/>
      <c r="BD2151" s="140"/>
      <c r="BE2151" s="140"/>
    </row>
    <row r="2152" spans="1:57" outlineLevel="1" x14ac:dyDescent="0.2">
      <c r="A2152" s="234">
        <f>'Faults data'!A2152</f>
        <v>2135</v>
      </c>
      <c r="B2152" s="320">
        <f>'Faults data'!B2152</f>
        <v>0</v>
      </c>
      <c r="C2152" s="223">
        <f>IFERROR(MATCH('Faults data'!F2152,Lists!$C$11:$C$14,0),0)</f>
        <v>0</v>
      </c>
      <c r="D2152" s="216">
        <f>VALUE('Faults data'!I2152)</f>
        <v>0</v>
      </c>
      <c r="E2152" s="224">
        <f t="shared" si="273"/>
        <v>0</v>
      </c>
      <c r="F2152" s="224">
        <f>'Faults data'!M2152</f>
        <v>0</v>
      </c>
      <c r="G2152" s="224" t="str">
        <f>IF('Faults data'!N2152=$G$17,$G$17,".")</f>
        <v>.</v>
      </c>
      <c r="H2152" s="224" t="str">
        <f>IF(ISNUMBER('Faults data'!L2152),'Faults data'!L2152,".")</f>
        <v>.</v>
      </c>
      <c r="I2152" s="224">
        <f>IF('Faults data'!S2152=Lists!$F$11,0,1)</f>
        <v>1</v>
      </c>
      <c r="J2152" s="240" t="str">
        <f t="shared" si="268"/>
        <v>.</v>
      </c>
      <c r="K2152" s="241"/>
      <c r="L2152" s="230" t="str">
        <f t="shared" si="269"/>
        <v>.</v>
      </c>
      <c r="M2152" s="231" t="str">
        <f t="shared" si="270"/>
        <v>.</v>
      </c>
      <c r="N2152" s="231" t="str">
        <f t="shared" si="271"/>
        <v>.</v>
      </c>
      <c r="O2152" s="231" t="str">
        <f t="shared" si="272"/>
        <v>.</v>
      </c>
      <c r="P2152" s="232" t="str">
        <f t="shared" si="274"/>
        <v>.</v>
      </c>
      <c r="Q2152" s="233" t="str">
        <f t="shared" si="275"/>
        <v>.</v>
      </c>
      <c r="R2152" s="140"/>
      <c r="S2152" s="140"/>
      <c r="T2152" s="140"/>
      <c r="U2152" s="140"/>
      <c r="V2152" s="140"/>
      <c r="W2152" s="140"/>
      <c r="X2152" s="140"/>
      <c r="Y2152" s="140"/>
      <c r="Z2152" s="140"/>
      <c r="AA2152" s="140"/>
      <c r="AB2152" s="140"/>
      <c r="AC2152" s="140"/>
      <c r="AD2152" s="140"/>
      <c r="AE2152" s="140"/>
      <c r="AF2152" s="140"/>
      <c r="AG2152" s="140"/>
      <c r="AH2152" s="140"/>
      <c r="AI2152" s="140"/>
      <c r="AJ2152" s="140"/>
      <c r="AK2152" s="140"/>
      <c r="AL2152" s="140"/>
      <c r="AM2152" s="140"/>
      <c r="AN2152" s="140"/>
      <c r="AO2152" s="140"/>
      <c r="AP2152" s="140"/>
      <c r="AQ2152" s="140"/>
      <c r="AR2152" s="140"/>
      <c r="AS2152" s="140"/>
      <c r="AT2152" s="140"/>
      <c r="AU2152" s="140"/>
      <c r="AV2152" s="140"/>
      <c r="AW2152" s="140"/>
      <c r="AX2152" s="140"/>
      <c r="AY2152" s="140"/>
      <c r="AZ2152" s="140"/>
      <c r="BA2152" s="140"/>
      <c r="BB2152" s="140"/>
      <c r="BC2152" s="140"/>
      <c r="BD2152" s="140"/>
      <c r="BE2152" s="140"/>
    </row>
    <row r="2153" spans="1:57" outlineLevel="1" x14ac:dyDescent="0.2">
      <c r="A2153" s="234">
        <f>'Faults data'!A2153</f>
        <v>2136</v>
      </c>
      <c r="B2153" s="320">
        <f>'Faults data'!B2153</f>
        <v>0</v>
      </c>
      <c r="C2153" s="223">
        <f>IFERROR(MATCH('Faults data'!F2153,Lists!$C$11:$C$14,0),0)</f>
        <v>0</v>
      </c>
      <c r="D2153" s="216">
        <f>VALUE('Faults data'!I2153)</f>
        <v>0</v>
      </c>
      <c r="E2153" s="224">
        <f t="shared" si="273"/>
        <v>0</v>
      </c>
      <c r="F2153" s="224">
        <f>'Faults data'!M2153</f>
        <v>0</v>
      </c>
      <c r="G2153" s="224" t="str">
        <f>IF('Faults data'!N2153=$G$17,$G$17,".")</f>
        <v>.</v>
      </c>
      <c r="H2153" s="224" t="str">
        <f>IF(ISNUMBER('Faults data'!L2153),'Faults data'!L2153,".")</f>
        <v>.</v>
      </c>
      <c r="I2153" s="224">
        <f>IF('Faults data'!S2153=Lists!$F$11,0,1)</f>
        <v>1</v>
      </c>
      <c r="J2153" s="240" t="str">
        <f t="shared" si="268"/>
        <v>.</v>
      </c>
      <c r="K2153" s="241"/>
      <c r="L2153" s="230" t="str">
        <f t="shared" si="269"/>
        <v>.</v>
      </c>
      <c r="M2153" s="231" t="str">
        <f t="shared" si="270"/>
        <v>.</v>
      </c>
      <c r="N2153" s="231" t="str">
        <f t="shared" si="271"/>
        <v>.</v>
      </c>
      <c r="O2153" s="231" t="str">
        <f t="shared" si="272"/>
        <v>.</v>
      </c>
      <c r="P2153" s="232" t="str">
        <f t="shared" si="274"/>
        <v>.</v>
      </c>
      <c r="Q2153" s="233" t="str">
        <f t="shared" si="275"/>
        <v>.</v>
      </c>
      <c r="R2153" s="140"/>
      <c r="S2153" s="140"/>
      <c r="T2153" s="140"/>
      <c r="U2153" s="140"/>
      <c r="V2153" s="140"/>
      <c r="W2153" s="140"/>
      <c r="X2153" s="140"/>
      <c r="Y2153" s="140"/>
      <c r="Z2153" s="140"/>
      <c r="AA2153" s="140"/>
      <c r="AB2153" s="140"/>
      <c r="AC2153" s="140"/>
      <c r="AD2153" s="140"/>
      <c r="AE2153" s="140"/>
      <c r="AF2153" s="140"/>
      <c r="AG2153" s="140"/>
      <c r="AH2153" s="140"/>
      <c r="AI2153" s="140"/>
      <c r="AJ2153" s="140"/>
      <c r="AK2153" s="140"/>
      <c r="AL2153" s="140"/>
      <c r="AM2153" s="140"/>
      <c r="AN2153" s="140"/>
      <c r="AO2153" s="140"/>
      <c r="AP2153" s="140"/>
      <c r="AQ2153" s="140"/>
      <c r="AR2153" s="140"/>
      <c r="AS2153" s="140"/>
      <c r="AT2153" s="140"/>
      <c r="AU2153" s="140"/>
      <c r="AV2153" s="140"/>
      <c r="AW2153" s="140"/>
      <c r="AX2153" s="140"/>
      <c r="AY2153" s="140"/>
      <c r="AZ2153" s="140"/>
      <c r="BA2153" s="140"/>
      <c r="BB2153" s="140"/>
      <c r="BC2153" s="140"/>
      <c r="BD2153" s="140"/>
      <c r="BE2153" s="140"/>
    </row>
    <row r="2154" spans="1:57" outlineLevel="1" x14ac:dyDescent="0.2">
      <c r="A2154" s="234">
        <f>'Faults data'!A2154</f>
        <v>2137</v>
      </c>
      <c r="B2154" s="320">
        <f>'Faults data'!B2154</f>
        <v>0</v>
      </c>
      <c r="C2154" s="223">
        <f>IFERROR(MATCH('Faults data'!F2154,Lists!$C$11:$C$14,0),0)</f>
        <v>0</v>
      </c>
      <c r="D2154" s="216">
        <f>VALUE('Faults data'!I2154)</f>
        <v>0</v>
      </c>
      <c r="E2154" s="224">
        <f t="shared" si="273"/>
        <v>0</v>
      </c>
      <c r="F2154" s="224">
        <f>'Faults data'!M2154</f>
        <v>0</v>
      </c>
      <c r="G2154" s="224" t="str">
        <f>IF('Faults data'!N2154=$G$17,$G$17,".")</f>
        <v>.</v>
      </c>
      <c r="H2154" s="224" t="str">
        <f>IF(ISNUMBER('Faults data'!L2154),'Faults data'!L2154,".")</f>
        <v>.</v>
      </c>
      <c r="I2154" s="224">
        <f>IF('Faults data'!S2154=Lists!$F$11,0,1)</f>
        <v>1</v>
      </c>
      <c r="J2154" s="240" t="str">
        <f t="shared" si="268"/>
        <v>.</v>
      </c>
      <c r="K2154" s="241"/>
      <c r="L2154" s="230" t="str">
        <f t="shared" si="269"/>
        <v>.</v>
      </c>
      <c r="M2154" s="231" t="str">
        <f t="shared" si="270"/>
        <v>.</v>
      </c>
      <c r="N2154" s="231" t="str">
        <f t="shared" si="271"/>
        <v>.</v>
      </c>
      <c r="O2154" s="231" t="str">
        <f t="shared" si="272"/>
        <v>.</v>
      </c>
      <c r="P2154" s="232" t="str">
        <f t="shared" si="274"/>
        <v>.</v>
      </c>
      <c r="Q2154" s="233" t="str">
        <f t="shared" si="275"/>
        <v>.</v>
      </c>
      <c r="R2154" s="140"/>
      <c r="S2154" s="140"/>
      <c r="T2154" s="140"/>
      <c r="U2154" s="140"/>
      <c r="V2154" s="140"/>
      <c r="W2154" s="140"/>
      <c r="X2154" s="140"/>
      <c r="Y2154" s="140"/>
      <c r="Z2154" s="140"/>
      <c r="AA2154" s="140"/>
      <c r="AB2154" s="140"/>
      <c r="AC2154" s="140"/>
      <c r="AD2154" s="140"/>
      <c r="AE2154" s="140"/>
      <c r="AF2154" s="140"/>
      <c r="AG2154" s="140"/>
      <c r="AH2154" s="140"/>
      <c r="AI2154" s="140"/>
      <c r="AJ2154" s="140"/>
      <c r="AK2154" s="140"/>
      <c r="AL2154" s="140"/>
      <c r="AM2154" s="140"/>
      <c r="AN2154" s="140"/>
      <c r="AO2154" s="140"/>
      <c r="AP2154" s="140"/>
      <c r="AQ2154" s="140"/>
      <c r="AR2154" s="140"/>
      <c r="AS2154" s="140"/>
      <c r="AT2154" s="140"/>
      <c r="AU2154" s="140"/>
      <c r="AV2154" s="140"/>
      <c r="AW2154" s="140"/>
      <c r="AX2154" s="140"/>
      <c r="AY2154" s="140"/>
      <c r="AZ2154" s="140"/>
      <c r="BA2154" s="140"/>
      <c r="BB2154" s="140"/>
      <c r="BC2154" s="140"/>
      <c r="BD2154" s="140"/>
      <c r="BE2154" s="140"/>
    </row>
    <row r="2155" spans="1:57" outlineLevel="1" x14ac:dyDescent="0.2">
      <c r="A2155" s="234">
        <f>'Faults data'!A2155</f>
        <v>2138</v>
      </c>
      <c r="B2155" s="320">
        <f>'Faults data'!B2155</f>
        <v>0</v>
      </c>
      <c r="C2155" s="223">
        <f>IFERROR(MATCH('Faults data'!F2155,Lists!$C$11:$C$14,0),0)</f>
        <v>0</v>
      </c>
      <c r="D2155" s="216">
        <f>VALUE('Faults data'!I2155)</f>
        <v>0</v>
      </c>
      <c r="E2155" s="224">
        <f t="shared" si="273"/>
        <v>0</v>
      </c>
      <c r="F2155" s="224">
        <f>'Faults data'!M2155</f>
        <v>0</v>
      </c>
      <c r="G2155" s="224" t="str">
        <f>IF('Faults data'!N2155=$G$17,$G$17,".")</f>
        <v>.</v>
      </c>
      <c r="H2155" s="224" t="str">
        <f>IF(ISNUMBER('Faults data'!L2155),'Faults data'!L2155,".")</f>
        <v>.</v>
      </c>
      <c r="I2155" s="224">
        <f>IF('Faults data'!S2155=Lists!$F$11,0,1)</f>
        <v>1</v>
      </c>
      <c r="J2155" s="240" t="str">
        <f t="shared" si="268"/>
        <v>.</v>
      </c>
      <c r="K2155" s="241"/>
      <c r="L2155" s="230" t="str">
        <f t="shared" si="269"/>
        <v>.</v>
      </c>
      <c r="M2155" s="231" t="str">
        <f t="shared" si="270"/>
        <v>.</v>
      </c>
      <c r="N2155" s="231" t="str">
        <f t="shared" si="271"/>
        <v>.</v>
      </c>
      <c r="O2155" s="231" t="str">
        <f t="shared" si="272"/>
        <v>.</v>
      </c>
      <c r="P2155" s="232" t="str">
        <f t="shared" si="274"/>
        <v>.</v>
      </c>
      <c r="Q2155" s="233" t="str">
        <f t="shared" si="275"/>
        <v>.</v>
      </c>
      <c r="R2155" s="140"/>
      <c r="S2155" s="140"/>
      <c r="T2155" s="140"/>
      <c r="U2155" s="140"/>
      <c r="V2155" s="140"/>
      <c r="W2155" s="140"/>
      <c r="X2155" s="140"/>
      <c r="Y2155" s="140"/>
      <c r="Z2155" s="140"/>
      <c r="AA2155" s="140"/>
      <c r="AB2155" s="140"/>
      <c r="AC2155" s="140"/>
      <c r="AD2155" s="140"/>
      <c r="AE2155" s="140"/>
      <c r="AF2155" s="140"/>
      <c r="AG2155" s="140"/>
      <c r="AH2155" s="140"/>
      <c r="AI2155" s="140"/>
      <c r="AJ2155" s="140"/>
      <c r="AK2155" s="140"/>
      <c r="AL2155" s="140"/>
      <c r="AM2155" s="140"/>
      <c r="AN2155" s="140"/>
      <c r="AO2155" s="140"/>
      <c r="AP2155" s="140"/>
      <c r="AQ2155" s="140"/>
      <c r="AR2155" s="140"/>
      <c r="AS2155" s="140"/>
      <c r="AT2155" s="140"/>
      <c r="AU2155" s="140"/>
      <c r="AV2155" s="140"/>
      <c r="AW2155" s="140"/>
      <c r="AX2155" s="140"/>
      <c r="AY2155" s="140"/>
      <c r="AZ2155" s="140"/>
      <c r="BA2155" s="140"/>
      <c r="BB2155" s="140"/>
      <c r="BC2155" s="140"/>
      <c r="BD2155" s="140"/>
      <c r="BE2155" s="140"/>
    </row>
    <row r="2156" spans="1:57" outlineLevel="1" x14ac:dyDescent="0.2">
      <c r="A2156" s="234">
        <f>'Faults data'!A2156</f>
        <v>2139</v>
      </c>
      <c r="B2156" s="320">
        <f>'Faults data'!B2156</f>
        <v>0</v>
      </c>
      <c r="C2156" s="223">
        <f>IFERROR(MATCH('Faults data'!F2156,Lists!$C$11:$C$14,0),0)</f>
        <v>0</v>
      </c>
      <c r="D2156" s="216">
        <f>VALUE('Faults data'!I2156)</f>
        <v>0</v>
      </c>
      <c r="E2156" s="224">
        <f t="shared" si="273"/>
        <v>0</v>
      </c>
      <c r="F2156" s="224">
        <f>'Faults data'!M2156</f>
        <v>0</v>
      </c>
      <c r="G2156" s="224" t="str">
        <f>IF('Faults data'!N2156=$G$17,$G$17,".")</f>
        <v>.</v>
      </c>
      <c r="H2156" s="224" t="str">
        <f>IF(ISNUMBER('Faults data'!L2156),'Faults data'!L2156,".")</f>
        <v>.</v>
      </c>
      <c r="I2156" s="224">
        <f>IF('Faults data'!S2156=Lists!$F$11,0,1)</f>
        <v>1</v>
      </c>
      <c r="J2156" s="240" t="str">
        <f t="shared" si="268"/>
        <v>.</v>
      </c>
      <c r="K2156" s="241"/>
      <c r="L2156" s="230" t="str">
        <f t="shared" si="269"/>
        <v>.</v>
      </c>
      <c r="M2156" s="231" t="str">
        <f t="shared" si="270"/>
        <v>.</v>
      </c>
      <c r="N2156" s="231" t="str">
        <f t="shared" si="271"/>
        <v>.</v>
      </c>
      <c r="O2156" s="231" t="str">
        <f t="shared" si="272"/>
        <v>.</v>
      </c>
      <c r="P2156" s="232" t="str">
        <f t="shared" si="274"/>
        <v>.</v>
      </c>
      <c r="Q2156" s="233" t="str">
        <f t="shared" si="275"/>
        <v>.</v>
      </c>
      <c r="R2156" s="140"/>
      <c r="S2156" s="140"/>
      <c r="T2156" s="140"/>
      <c r="U2156" s="140"/>
      <c r="V2156" s="140"/>
      <c r="W2156" s="140"/>
      <c r="X2156" s="140"/>
      <c r="Y2156" s="140"/>
      <c r="Z2156" s="140"/>
      <c r="AA2156" s="140"/>
      <c r="AB2156" s="140"/>
      <c r="AC2156" s="140"/>
      <c r="AD2156" s="140"/>
      <c r="AE2156" s="140"/>
      <c r="AF2156" s="140"/>
      <c r="AG2156" s="140"/>
      <c r="AH2156" s="140"/>
      <c r="AI2156" s="140"/>
      <c r="AJ2156" s="140"/>
      <c r="AK2156" s="140"/>
      <c r="AL2156" s="140"/>
      <c r="AM2156" s="140"/>
      <c r="AN2156" s="140"/>
      <c r="AO2156" s="140"/>
      <c r="AP2156" s="140"/>
      <c r="AQ2156" s="140"/>
      <c r="AR2156" s="140"/>
      <c r="AS2156" s="140"/>
      <c r="AT2156" s="140"/>
      <c r="AU2156" s="140"/>
      <c r="AV2156" s="140"/>
      <c r="AW2156" s="140"/>
      <c r="AX2156" s="140"/>
      <c r="AY2156" s="140"/>
      <c r="AZ2156" s="140"/>
      <c r="BA2156" s="140"/>
      <c r="BB2156" s="140"/>
      <c r="BC2156" s="140"/>
      <c r="BD2156" s="140"/>
      <c r="BE2156" s="140"/>
    </row>
    <row r="2157" spans="1:57" outlineLevel="1" x14ac:dyDescent="0.2">
      <c r="A2157" s="234">
        <f>'Faults data'!A2157</f>
        <v>2140</v>
      </c>
      <c r="B2157" s="320">
        <f>'Faults data'!B2157</f>
        <v>0</v>
      </c>
      <c r="C2157" s="223">
        <f>IFERROR(MATCH('Faults data'!F2157,Lists!$C$11:$C$14,0),0)</f>
        <v>0</v>
      </c>
      <c r="D2157" s="216">
        <f>VALUE('Faults data'!I2157)</f>
        <v>0</v>
      </c>
      <c r="E2157" s="224">
        <f t="shared" si="273"/>
        <v>0</v>
      </c>
      <c r="F2157" s="224">
        <f>'Faults data'!M2157</f>
        <v>0</v>
      </c>
      <c r="G2157" s="224" t="str">
        <f>IF('Faults data'!N2157=$G$17,$G$17,".")</f>
        <v>.</v>
      </c>
      <c r="H2157" s="224" t="str">
        <f>IF(ISNUMBER('Faults data'!L2157),'Faults data'!L2157,".")</f>
        <v>.</v>
      </c>
      <c r="I2157" s="224">
        <f>IF('Faults data'!S2157=Lists!$F$11,0,1)</f>
        <v>1</v>
      </c>
      <c r="J2157" s="240" t="str">
        <f t="shared" si="268"/>
        <v>.</v>
      </c>
      <c r="K2157" s="241"/>
      <c r="L2157" s="230" t="str">
        <f t="shared" si="269"/>
        <v>.</v>
      </c>
      <c r="M2157" s="231" t="str">
        <f t="shared" si="270"/>
        <v>.</v>
      </c>
      <c r="N2157" s="231" t="str">
        <f t="shared" si="271"/>
        <v>.</v>
      </c>
      <c r="O2157" s="231" t="str">
        <f t="shared" si="272"/>
        <v>.</v>
      </c>
      <c r="P2157" s="232" t="str">
        <f t="shared" si="274"/>
        <v>.</v>
      </c>
      <c r="Q2157" s="233" t="str">
        <f t="shared" si="275"/>
        <v>.</v>
      </c>
      <c r="R2157" s="140"/>
      <c r="S2157" s="140"/>
      <c r="T2157" s="140"/>
      <c r="U2157" s="140"/>
      <c r="V2157" s="140"/>
      <c r="W2157" s="140"/>
      <c r="X2157" s="140"/>
      <c r="Y2157" s="140"/>
      <c r="Z2157" s="140"/>
      <c r="AA2157" s="140"/>
      <c r="AB2157" s="140"/>
      <c r="AC2157" s="140"/>
      <c r="AD2157" s="140"/>
      <c r="AE2157" s="140"/>
      <c r="AF2157" s="140"/>
      <c r="AG2157" s="140"/>
      <c r="AH2157" s="140"/>
      <c r="AI2157" s="140"/>
      <c r="AJ2157" s="140"/>
      <c r="AK2157" s="140"/>
      <c r="AL2157" s="140"/>
      <c r="AM2157" s="140"/>
      <c r="AN2157" s="140"/>
      <c r="AO2157" s="140"/>
      <c r="AP2157" s="140"/>
      <c r="AQ2157" s="140"/>
      <c r="AR2157" s="140"/>
      <c r="AS2157" s="140"/>
      <c r="AT2157" s="140"/>
      <c r="AU2157" s="140"/>
      <c r="AV2157" s="140"/>
      <c r="AW2157" s="140"/>
      <c r="AX2157" s="140"/>
      <c r="AY2157" s="140"/>
      <c r="AZ2157" s="140"/>
      <c r="BA2157" s="140"/>
      <c r="BB2157" s="140"/>
      <c r="BC2157" s="140"/>
      <c r="BD2157" s="140"/>
      <c r="BE2157" s="140"/>
    </row>
    <row r="2158" spans="1:57" outlineLevel="1" x14ac:dyDescent="0.2">
      <c r="A2158" s="234">
        <f>'Faults data'!A2158</f>
        <v>2141</v>
      </c>
      <c r="B2158" s="320">
        <f>'Faults data'!B2158</f>
        <v>0</v>
      </c>
      <c r="C2158" s="223">
        <f>IFERROR(MATCH('Faults data'!F2158,Lists!$C$11:$C$14,0),0)</f>
        <v>0</v>
      </c>
      <c r="D2158" s="216">
        <f>VALUE('Faults data'!I2158)</f>
        <v>0</v>
      </c>
      <c r="E2158" s="224">
        <f t="shared" si="273"/>
        <v>0</v>
      </c>
      <c r="F2158" s="224">
        <f>'Faults data'!M2158</f>
        <v>0</v>
      </c>
      <c r="G2158" s="224" t="str">
        <f>IF('Faults data'!N2158=$G$17,$G$17,".")</f>
        <v>.</v>
      </c>
      <c r="H2158" s="224" t="str">
        <f>IF(ISNUMBER('Faults data'!L2158),'Faults data'!L2158,".")</f>
        <v>.</v>
      </c>
      <c r="I2158" s="224">
        <f>IF('Faults data'!S2158=Lists!$F$11,0,1)</f>
        <v>1</v>
      </c>
      <c r="J2158" s="240" t="str">
        <f t="shared" si="268"/>
        <v>.</v>
      </c>
      <c r="K2158" s="241"/>
      <c r="L2158" s="230" t="str">
        <f t="shared" si="269"/>
        <v>.</v>
      </c>
      <c r="M2158" s="231" t="str">
        <f t="shared" si="270"/>
        <v>.</v>
      </c>
      <c r="N2158" s="231" t="str">
        <f t="shared" si="271"/>
        <v>.</v>
      </c>
      <c r="O2158" s="231" t="str">
        <f t="shared" si="272"/>
        <v>.</v>
      </c>
      <c r="P2158" s="232" t="str">
        <f t="shared" si="274"/>
        <v>.</v>
      </c>
      <c r="Q2158" s="233" t="str">
        <f t="shared" si="275"/>
        <v>.</v>
      </c>
      <c r="R2158" s="140"/>
      <c r="S2158" s="140"/>
      <c r="T2158" s="140"/>
      <c r="U2158" s="140"/>
      <c r="V2158" s="140"/>
      <c r="W2158" s="140"/>
      <c r="X2158" s="140"/>
      <c r="Y2158" s="140"/>
      <c r="Z2158" s="140"/>
      <c r="AA2158" s="140"/>
      <c r="AB2158" s="140"/>
      <c r="AC2158" s="140"/>
      <c r="AD2158" s="140"/>
      <c r="AE2158" s="140"/>
      <c r="AF2158" s="140"/>
      <c r="AG2158" s="140"/>
      <c r="AH2158" s="140"/>
      <c r="AI2158" s="140"/>
      <c r="AJ2158" s="140"/>
      <c r="AK2158" s="140"/>
      <c r="AL2158" s="140"/>
      <c r="AM2158" s="140"/>
      <c r="AN2158" s="140"/>
      <c r="AO2158" s="140"/>
      <c r="AP2158" s="140"/>
      <c r="AQ2158" s="140"/>
      <c r="AR2158" s="140"/>
      <c r="AS2158" s="140"/>
      <c r="AT2158" s="140"/>
      <c r="AU2158" s="140"/>
      <c r="AV2158" s="140"/>
      <c r="AW2158" s="140"/>
      <c r="AX2158" s="140"/>
      <c r="AY2158" s="140"/>
      <c r="AZ2158" s="140"/>
      <c r="BA2158" s="140"/>
      <c r="BB2158" s="140"/>
      <c r="BC2158" s="140"/>
      <c r="BD2158" s="140"/>
      <c r="BE2158" s="140"/>
    </row>
    <row r="2159" spans="1:57" outlineLevel="1" x14ac:dyDescent="0.2">
      <c r="A2159" s="234">
        <f>'Faults data'!A2159</f>
        <v>2142</v>
      </c>
      <c r="B2159" s="320">
        <f>'Faults data'!B2159</f>
        <v>0</v>
      </c>
      <c r="C2159" s="223">
        <f>IFERROR(MATCH('Faults data'!F2159,Lists!$C$11:$C$14,0),0)</f>
        <v>0</v>
      </c>
      <c r="D2159" s="216">
        <f>VALUE('Faults data'!I2159)</f>
        <v>0</v>
      </c>
      <c r="E2159" s="224">
        <f t="shared" si="273"/>
        <v>0</v>
      </c>
      <c r="F2159" s="224">
        <f>'Faults data'!M2159</f>
        <v>0</v>
      </c>
      <c r="G2159" s="224" t="str">
        <f>IF('Faults data'!N2159=$G$17,$G$17,".")</f>
        <v>.</v>
      </c>
      <c r="H2159" s="224" t="str">
        <f>IF(ISNUMBER('Faults data'!L2159),'Faults data'!L2159,".")</f>
        <v>.</v>
      </c>
      <c r="I2159" s="224">
        <f>IF('Faults data'!S2159=Lists!$F$11,0,1)</f>
        <v>1</v>
      </c>
      <c r="J2159" s="240" t="str">
        <f t="shared" si="268"/>
        <v>.</v>
      </c>
      <c r="K2159" s="241"/>
      <c r="L2159" s="230" t="str">
        <f t="shared" si="269"/>
        <v>.</v>
      </c>
      <c r="M2159" s="231" t="str">
        <f t="shared" si="270"/>
        <v>.</v>
      </c>
      <c r="N2159" s="231" t="str">
        <f t="shared" si="271"/>
        <v>.</v>
      </c>
      <c r="O2159" s="231" t="str">
        <f t="shared" si="272"/>
        <v>.</v>
      </c>
      <c r="P2159" s="232" t="str">
        <f t="shared" si="274"/>
        <v>.</v>
      </c>
      <c r="Q2159" s="233" t="str">
        <f t="shared" si="275"/>
        <v>.</v>
      </c>
      <c r="R2159" s="140"/>
      <c r="S2159" s="140"/>
      <c r="T2159" s="140"/>
      <c r="U2159" s="140"/>
      <c r="V2159" s="140"/>
      <c r="W2159" s="140"/>
      <c r="X2159" s="140"/>
      <c r="Y2159" s="140"/>
      <c r="Z2159" s="140"/>
      <c r="AA2159" s="140"/>
      <c r="AB2159" s="140"/>
      <c r="AC2159" s="140"/>
      <c r="AD2159" s="140"/>
      <c r="AE2159" s="140"/>
      <c r="AF2159" s="140"/>
      <c r="AG2159" s="140"/>
      <c r="AH2159" s="140"/>
      <c r="AI2159" s="140"/>
      <c r="AJ2159" s="140"/>
      <c r="AK2159" s="140"/>
      <c r="AL2159" s="140"/>
      <c r="AM2159" s="140"/>
      <c r="AN2159" s="140"/>
      <c r="AO2159" s="140"/>
      <c r="AP2159" s="140"/>
      <c r="AQ2159" s="140"/>
      <c r="AR2159" s="140"/>
      <c r="AS2159" s="140"/>
      <c r="AT2159" s="140"/>
      <c r="AU2159" s="140"/>
      <c r="AV2159" s="140"/>
      <c r="AW2159" s="140"/>
      <c r="AX2159" s="140"/>
      <c r="AY2159" s="140"/>
      <c r="AZ2159" s="140"/>
      <c r="BA2159" s="140"/>
      <c r="BB2159" s="140"/>
      <c r="BC2159" s="140"/>
      <c r="BD2159" s="140"/>
      <c r="BE2159" s="140"/>
    </row>
    <row r="2160" spans="1:57" outlineLevel="1" x14ac:dyDescent="0.2">
      <c r="A2160" s="234">
        <f>'Faults data'!A2160</f>
        <v>2143</v>
      </c>
      <c r="B2160" s="320">
        <f>'Faults data'!B2160</f>
        <v>0</v>
      </c>
      <c r="C2160" s="223">
        <f>IFERROR(MATCH('Faults data'!F2160,Lists!$C$11:$C$14,0),0)</f>
        <v>0</v>
      </c>
      <c r="D2160" s="216">
        <f>VALUE('Faults data'!I2160)</f>
        <v>0</v>
      </c>
      <c r="E2160" s="224">
        <f t="shared" si="273"/>
        <v>0</v>
      </c>
      <c r="F2160" s="224">
        <f>'Faults data'!M2160</f>
        <v>0</v>
      </c>
      <c r="G2160" s="224" t="str">
        <f>IF('Faults data'!N2160=$G$17,$G$17,".")</f>
        <v>.</v>
      </c>
      <c r="H2160" s="224" t="str">
        <f>IF(ISNUMBER('Faults data'!L2160),'Faults data'!L2160,".")</f>
        <v>.</v>
      </c>
      <c r="I2160" s="224">
        <f>IF('Faults data'!S2160=Lists!$F$11,0,1)</f>
        <v>1</v>
      </c>
      <c r="J2160" s="240" t="str">
        <f t="shared" si="268"/>
        <v>.</v>
      </c>
      <c r="K2160" s="241"/>
      <c r="L2160" s="230" t="str">
        <f t="shared" si="269"/>
        <v>.</v>
      </c>
      <c r="M2160" s="231" t="str">
        <f t="shared" si="270"/>
        <v>.</v>
      </c>
      <c r="N2160" s="231" t="str">
        <f t="shared" si="271"/>
        <v>.</v>
      </c>
      <c r="O2160" s="231" t="str">
        <f t="shared" si="272"/>
        <v>.</v>
      </c>
      <c r="P2160" s="232" t="str">
        <f t="shared" si="274"/>
        <v>.</v>
      </c>
      <c r="Q2160" s="233" t="str">
        <f t="shared" si="275"/>
        <v>.</v>
      </c>
      <c r="R2160" s="140"/>
      <c r="S2160" s="140"/>
      <c r="T2160" s="140"/>
      <c r="U2160" s="140"/>
      <c r="V2160" s="140"/>
      <c r="W2160" s="140"/>
      <c r="X2160" s="140"/>
      <c r="Y2160" s="140"/>
      <c r="Z2160" s="140"/>
      <c r="AA2160" s="140"/>
      <c r="AB2160" s="140"/>
      <c r="AC2160" s="140"/>
      <c r="AD2160" s="140"/>
      <c r="AE2160" s="140"/>
      <c r="AF2160" s="140"/>
      <c r="AG2160" s="140"/>
      <c r="AH2160" s="140"/>
      <c r="AI2160" s="140"/>
      <c r="AJ2160" s="140"/>
      <c r="AK2160" s="140"/>
      <c r="AL2160" s="140"/>
      <c r="AM2160" s="140"/>
      <c r="AN2160" s="140"/>
      <c r="AO2160" s="140"/>
      <c r="AP2160" s="140"/>
      <c r="AQ2160" s="140"/>
      <c r="AR2160" s="140"/>
      <c r="AS2160" s="140"/>
      <c r="AT2160" s="140"/>
      <c r="AU2160" s="140"/>
      <c r="AV2160" s="140"/>
      <c r="AW2160" s="140"/>
      <c r="AX2160" s="140"/>
      <c r="AY2160" s="140"/>
      <c r="AZ2160" s="140"/>
      <c r="BA2160" s="140"/>
      <c r="BB2160" s="140"/>
      <c r="BC2160" s="140"/>
      <c r="BD2160" s="140"/>
      <c r="BE2160" s="140"/>
    </row>
    <row r="2161" spans="1:57" outlineLevel="1" x14ac:dyDescent="0.2">
      <c r="A2161" s="234">
        <f>'Faults data'!A2161</f>
        <v>2144</v>
      </c>
      <c r="B2161" s="320">
        <f>'Faults data'!B2161</f>
        <v>0</v>
      </c>
      <c r="C2161" s="223">
        <f>IFERROR(MATCH('Faults data'!F2161,Lists!$C$11:$C$14,0),0)</f>
        <v>0</v>
      </c>
      <c r="D2161" s="216">
        <f>VALUE('Faults data'!I2161)</f>
        <v>0</v>
      </c>
      <c r="E2161" s="224">
        <f t="shared" si="273"/>
        <v>0</v>
      </c>
      <c r="F2161" s="224">
        <f>'Faults data'!M2161</f>
        <v>0</v>
      </c>
      <c r="G2161" s="224" t="str">
        <f>IF('Faults data'!N2161=$G$17,$G$17,".")</f>
        <v>.</v>
      </c>
      <c r="H2161" s="224" t="str">
        <f>IF(ISNUMBER('Faults data'!L2161),'Faults data'!L2161,".")</f>
        <v>.</v>
      </c>
      <c r="I2161" s="224">
        <f>IF('Faults data'!S2161=Lists!$F$11,0,1)</f>
        <v>1</v>
      </c>
      <c r="J2161" s="240" t="str">
        <f t="shared" si="268"/>
        <v>.</v>
      </c>
      <c r="K2161" s="241"/>
      <c r="L2161" s="230" t="str">
        <f t="shared" si="269"/>
        <v>.</v>
      </c>
      <c r="M2161" s="231" t="str">
        <f t="shared" si="270"/>
        <v>.</v>
      </c>
      <c r="N2161" s="231" t="str">
        <f t="shared" si="271"/>
        <v>.</v>
      </c>
      <c r="O2161" s="231" t="str">
        <f t="shared" si="272"/>
        <v>.</v>
      </c>
      <c r="P2161" s="232" t="str">
        <f t="shared" si="274"/>
        <v>.</v>
      </c>
      <c r="Q2161" s="233" t="str">
        <f t="shared" si="275"/>
        <v>.</v>
      </c>
      <c r="R2161" s="140"/>
      <c r="S2161" s="140"/>
      <c r="T2161" s="140"/>
      <c r="U2161" s="140"/>
      <c r="V2161" s="140"/>
      <c r="W2161" s="140"/>
      <c r="X2161" s="140"/>
      <c r="Y2161" s="140"/>
      <c r="Z2161" s="140"/>
      <c r="AA2161" s="140"/>
      <c r="AB2161" s="140"/>
      <c r="AC2161" s="140"/>
      <c r="AD2161" s="140"/>
      <c r="AE2161" s="140"/>
      <c r="AF2161" s="140"/>
      <c r="AG2161" s="140"/>
      <c r="AH2161" s="140"/>
      <c r="AI2161" s="140"/>
      <c r="AJ2161" s="140"/>
      <c r="AK2161" s="140"/>
      <c r="AL2161" s="140"/>
      <c r="AM2161" s="140"/>
      <c r="AN2161" s="140"/>
      <c r="AO2161" s="140"/>
      <c r="AP2161" s="140"/>
      <c r="AQ2161" s="140"/>
      <c r="AR2161" s="140"/>
      <c r="AS2161" s="140"/>
      <c r="AT2161" s="140"/>
      <c r="AU2161" s="140"/>
      <c r="AV2161" s="140"/>
      <c r="AW2161" s="140"/>
      <c r="AX2161" s="140"/>
      <c r="AY2161" s="140"/>
      <c r="AZ2161" s="140"/>
      <c r="BA2161" s="140"/>
      <c r="BB2161" s="140"/>
      <c r="BC2161" s="140"/>
      <c r="BD2161" s="140"/>
      <c r="BE2161" s="140"/>
    </row>
    <row r="2162" spans="1:57" outlineLevel="1" x14ac:dyDescent="0.2">
      <c r="A2162" s="234">
        <f>'Faults data'!A2162</f>
        <v>2145</v>
      </c>
      <c r="B2162" s="320">
        <f>'Faults data'!B2162</f>
        <v>0</v>
      </c>
      <c r="C2162" s="223">
        <f>IFERROR(MATCH('Faults data'!F2162,Lists!$C$11:$C$14,0),0)</f>
        <v>0</v>
      </c>
      <c r="D2162" s="216">
        <f>VALUE('Faults data'!I2162)</f>
        <v>0</v>
      </c>
      <c r="E2162" s="224">
        <f t="shared" si="273"/>
        <v>0</v>
      </c>
      <c r="F2162" s="224">
        <f>'Faults data'!M2162</f>
        <v>0</v>
      </c>
      <c r="G2162" s="224" t="str">
        <f>IF('Faults data'!N2162=$G$17,$G$17,".")</f>
        <v>.</v>
      </c>
      <c r="H2162" s="224" t="str">
        <f>IF(ISNUMBER('Faults data'!L2162),'Faults data'!L2162,".")</f>
        <v>.</v>
      </c>
      <c r="I2162" s="224">
        <f>IF('Faults data'!S2162=Lists!$F$11,0,1)</f>
        <v>1</v>
      </c>
      <c r="J2162" s="240" t="str">
        <f t="shared" si="268"/>
        <v>.</v>
      </c>
      <c r="K2162" s="241"/>
      <c r="L2162" s="230" t="str">
        <f t="shared" si="269"/>
        <v>.</v>
      </c>
      <c r="M2162" s="231" t="str">
        <f t="shared" si="270"/>
        <v>.</v>
      </c>
      <c r="N2162" s="231" t="str">
        <f t="shared" si="271"/>
        <v>.</v>
      </c>
      <c r="O2162" s="231" t="str">
        <f t="shared" si="272"/>
        <v>.</v>
      </c>
      <c r="P2162" s="232" t="str">
        <f t="shared" si="274"/>
        <v>.</v>
      </c>
      <c r="Q2162" s="233" t="str">
        <f t="shared" si="275"/>
        <v>.</v>
      </c>
      <c r="R2162" s="140"/>
      <c r="S2162" s="140"/>
      <c r="T2162" s="140"/>
      <c r="U2162" s="140"/>
      <c r="V2162" s="140"/>
      <c r="W2162" s="140"/>
      <c r="X2162" s="140"/>
      <c r="Y2162" s="140"/>
      <c r="Z2162" s="140"/>
      <c r="AA2162" s="140"/>
      <c r="AB2162" s="140"/>
      <c r="AC2162" s="140"/>
      <c r="AD2162" s="140"/>
      <c r="AE2162" s="140"/>
      <c r="AF2162" s="140"/>
      <c r="AG2162" s="140"/>
      <c r="AH2162" s="140"/>
      <c r="AI2162" s="140"/>
      <c r="AJ2162" s="140"/>
      <c r="AK2162" s="140"/>
      <c r="AL2162" s="140"/>
      <c r="AM2162" s="140"/>
      <c r="AN2162" s="140"/>
      <c r="AO2162" s="140"/>
      <c r="AP2162" s="140"/>
      <c r="AQ2162" s="140"/>
      <c r="AR2162" s="140"/>
      <c r="AS2162" s="140"/>
      <c r="AT2162" s="140"/>
      <c r="AU2162" s="140"/>
      <c r="AV2162" s="140"/>
      <c r="AW2162" s="140"/>
      <c r="AX2162" s="140"/>
      <c r="AY2162" s="140"/>
      <c r="AZ2162" s="140"/>
      <c r="BA2162" s="140"/>
      <c r="BB2162" s="140"/>
      <c r="BC2162" s="140"/>
      <c r="BD2162" s="140"/>
      <c r="BE2162" s="140"/>
    </row>
    <row r="2163" spans="1:57" outlineLevel="1" x14ac:dyDescent="0.2">
      <c r="A2163" s="234">
        <f>'Faults data'!A2163</f>
        <v>2146</v>
      </c>
      <c r="B2163" s="320">
        <f>'Faults data'!B2163</f>
        <v>0</v>
      </c>
      <c r="C2163" s="223">
        <f>IFERROR(MATCH('Faults data'!F2163,Lists!$C$11:$C$14,0),0)</f>
        <v>0</v>
      </c>
      <c r="D2163" s="216">
        <f>VALUE('Faults data'!I2163)</f>
        <v>0</v>
      </c>
      <c r="E2163" s="224">
        <f t="shared" si="273"/>
        <v>0</v>
      </c>
      <c r="F2163" s="224">
        <f>'Faults data'!M2163</f>
        <v>0</v>
      </c>
      <c r="G2163" s="224" t="str">
        <f>IF('Faults data'!N2163=$G$17,$G$17,".")</f>
        <v>.</v>
      </c>
      <c r="H2163" s="224" t="str">
        <f>IF(ISNUMBER('Faults data'!L2163),'Faults data'!L2163,".")</f>
        <v>.</v>
      </c>
      <c r="I2163" s="224">
        <f>IF('Faults data'!S2163=Lists!$F$11,0,1)</f>
        <v>1</v>
      </c>
      <c r="J2163" s="240" t="str">
        <f t="shared" si="268"/>
        <v>.</v>
      </c>
      <c r="K2163" s="241"/>
      <c r="L2163" s="230" t="str">
        <f t="shared" si="269"/>
        <v>.</v>
      </c>
      <c r="M2163" s="231" t="str">
        <f t="shared" si="270"/>
        <v>.</v>
      </c>
      <c r="N2163" s="231" t="str">
        <f t="shared" si="271"/>
        <v>.</v>
      </c>
      <c r="O2163" s="231" t="str">
        <f t="shared" si="272"/>
        <v>.</v>
      </c>
      <c r="P2163" s="232" t="str">
        <f t="shared" si="274"/>
        <v>.</v>
      </c>
      <c r="Q2163" s="233" t="str">
        <f t="shared" si="275"/>
        <v>.</v>
      </c>
      <c r="R2163" s="140"/>
      <c r="S2163" s="140"/>
      <c r="T2163" s="140"/>
      <c r="U2163" s="140"/>
      <c r="V2163" s="140"/>
      <c r="W2163" s="140"/>
      <c r="X2163" s="140"/>
      <c r="Y2163" s="140"/>
      <c r="Z2163" s="140"/>
      <c r="AA2163" s="140"/>
      <c r="AB2163" s="140"/>
      <c r="AC2163" s="140"/>
      <c r="AD2163" s="140"/>
      <c r="AE2163" s="140"/>
      <c r="AF2163" s="140"/>
      <c r="AG2163" s="140"/>
      <c r="AH2163" s="140"/>
      <c r="AI2163" s="140"/>
      <c r="AJ2163" s="140"/>
      <c r="AK2163" s="140"/>
      <c r="AL2163" s="140"/>
      <c r="AM2163" s="140"/>
      <c r="AN2163" s="140"/>
      <c r="AO2163" s="140"/>
      <c r="AP2163" s="140"/>
      <c r="AQ2163" s="140"/>
      <c r="AR2163" s="140"/>
      <c r="AS2163" s="140"/>
      <c r="AT2163" s="140"/>
      <c r="AU2163" s="140"/>
      <c r="AV2163" s="140"/>
      <c r="AW2163" s="140"/>
      <c r="AX2163" s="140"/>
      <c r="AY2163" s="140"/>
      <c r="AZ2163" s="140"/>
      <c r="BA2163" s="140"/>
      <c r="BB2163" s="140"/>
      <c r="BC2163" s="140"/>
      <c r="BD2163" s="140"/>
      <c r="BE2163" s="140"/>
    </row>
    <row r="2164" spans="1:57" outlineLevel="1" x14ac:dyDescent="0.2">
      <c r="A2164" s="234">
        <f>'Faults data'!A2164</f>
        <v>2147</v>
      </c>
      <c r="B2164" s="320">
        <f>'Faults data'!B2164</f>
        <v>0</v>
      </c>
      <c r="C2164" s="223">
        <f>IFERROR(MATCH('Faults data'!F2164,Lists!$C$11:$C$14,0),0)</f>
        <v>0</v>
      </c>
      <c r="D2164" s="216">
        <f>VALUE('Faults data'!I2164)</f>
        <v>0</v>
      </c>
      <c r="E2164" s="224">
        <f t="shared" si="273"/>
        <v>0</v>
      </c>
      <c r="F2164" s="224">
        <f>'Faults data'!M2164</f>
        <v>0</v>
      </c>
      <c r="G2164" s="224" t="str">
        <f>IF('Faults data'!N2164=$G$17,$G$17,".")</f>
        <v>.</v>
      </c>
      <c r="H2164" s="224" t="str">
        <f>IF(ISNUMBER('Faults data'!L2164),'Faults data'!L2164,".")</f>
        <v>.</v>
      </c>
      <c r="I2164" s="224">
        <f>IF('Faults data'!S2164=Lists!$F$11,0,1)</f>
        <v>1</v>
      </c>
      <c r="J2164" s="240" t="str">
        <f t="shared" si="268"/>
        <v>.</v>
      </c>
      <c r="K2164" s="241"/>
      <c r="L2164" s="230" t="str">
        <f t="shared" si="269"/>
        <v>.</v>
      </c>
      <c r="M2164" s="231" t="str">
        <f t="shared" si="270"/>
        <v>.</v>
      </c>
      <c r="N2164" s="231" t="str">
        <f t="shared" si="271"/>
        <v>.</v>
      </c>
      <c r="O2164" s="231" t="str">
        <f t="shared" si="272"/>
        <v>.</v>
      </c>
      <c r="P2164" s="232" t="str">
        <f t="shared" si="274"/>
        <v>.</v>
      </c>
      <c r="Q2164" s="233" t="str">
        <f t="shared" si="275"/>
        <v>.</v>
      </c>
      <c r="R2164" s="140"/>
      <c r="S2164" s="140"/>
      <c r="T2164" s="140"/>
      <c r="U2164" s="140"/>
      <c r="V2164" s="140"/>
      <c r="W2164" s="140"/>
      <c r="X2164" s="140"/>
      <c r="Y2164" s="140"/>
      <c r="Z2164" s="140"/>
      <c r="AA2164" s="140"/>
      <c r="AB2164" s="140"/>
      <c r="AC2164" s="140"/>
      <c r="AD2164" s="140"/>
      <c r="AE2164" s="140"/>
      <c r="AF2164" s="140"/>
      <c r="AG2164" s="140"/>
      <c r="AH2164" s="140"/>
      <c r="AI2164" s="140"/>
      <c r="AJ2164" s="140"/>
      <c r="AK2164" s="140"/>
      <c r="AL2164" s="140"/>
      <c r="AM2164" s="140"/>
      <c r="AN2164" s="140"/>
      <c r="AO2164" s="140"/>
      <c r="AP2164" s="140"/>
      <c r="AQ2164" s="140"/>
      <c r="AR2164" s="140"/>
      <c r="AS2164" s="140"/>
      <c r="AT2164" s="140"/>
      <c r="AU2164" s="140"/>
      <c r="AV2164" s="140"/>
      <c r="AW2164" s="140"/>
      <c r="AX2164" s="140"/>
      <c r="AY2164" s="140"/>
      <c r="AZ2164" s="140"/>
      <c r="BA2164" s="140"/>
      <c r="BB2164" s="140"/>
      <c r="BC2164" s="140"/>
      <c r="BD2164" s="140"/>
      <c r="BE2164" s="140"/>
    </row>
    <row r="2165" spans="1:57" outlineLevel="1" x14ac:dyDescent="0.2">
      <c r="A2165" s="234">
        <f>'Faults data'!A2165</f>
        <v>2148</v>
      </c>
      <c r="B2165" s="320">
        <f>'Faults data'!B2165</f>
        <v>0</v>
      </c>
      <c r="C2165" s="223">
        <f>IFERROR(MATCH('Faults data'!F2165,Lists!$C$11:$C$14,0),0)</f>
        <v>0</v>
      </c>
      <c r="D2165" s="216">
        <f>VALUE('Faults data'!I2165)</f>
        <v>0</v>
      </c>
      <c r="E2165" s="224">
        <f t="shared" si="273"/>
        <v>0</v>
      </c>
      <c r="F2165" s="224">
        <f>'Faults data'!M2165</f>
        <v>0</v>
      </c>
      <c r="G2165" s="224" t="str">
        <f>IF('Faults data'!N2165=$G$17,$G$17,".")</f>
        <v>.</v>
      </c>
      <c r="H2165" s="224" t="str">
        <f>IF(ISNUMBER('Faults data'!L2165),'Faults data'!L2165,".")</f>
        <v>.</v>
      </c>
      <c r="I2165" s="224">
        <f>IF('Faults data'!S2165=Lists!$F$11,0,1)</f>
        <v>1</v>
      </c>
      <c r="J2165" s="240" t="str">
        <f t="shared" si="268"/>
        <v>.</v>
      </c>
      <c r="K2165" s="241"/>
      <c r="L2165" s="230" t="str">
        <f t="shared" si="269"/>
        <v>.</v>
      </c>
      <c r="M2165" s="231" t="str">
        <f t="shared" si="270"/>
        <v>.</v>
      </c>
      <c r="N2165" s="231" t="str">
        <f t="shared" si="271"/>
        <v>.</v>
      </c>
      <c r="O2165" s="231" t="str">
        <f t="shared" si="272"/>
        <v>.</v>
      </c>
      <c r="P2165" s="232" t="str">
        <f t="shared" si="274"/>
        <v>.</v>
      </c>
      <c r="Q2165" s="233" t="str">
        <f t="shared" si="275"/>
        <v>.</v>
      </c>
      <c r="R2165" s="140"/>
      <c r="S2165" s="140"/>
      <c r="T2165" s="140"/>
      <c r="U2165" s="140"/>
      <c r="V2165" s="140"/>
      <c r="W2165" s="140"/>
      <c r="X2165" s="140"/>
      <c r="Y2165" s="140"/>
      <c r="Z2165" s="140"/>
      <c r="AA2165" s="140"/>
      <c r="AB2165" s="140"/>
      <c r="AC2165" s="140"/>
      <c r="AD2165" s="140"/>
      <c r="AE2165" s="140"/>
      <c r="AF2165" s="140"/>
      <c r="AG2165" s="140"/>
      <c r="AH2165" s="140"/>
      <c r="AI2165" s="140"/>
      <c r="AJ2165" s="140"/>
      <c r="AK2165" s="140"/>
      <c r="AL2165" s="140"/>
      <c r="AM2165" s="140"/>
      <c r="AN2165" s="140"/>
      <c r="AO2165" s="140"/>
      <c r="AP2165" s="140"/>
      <c r="AQ2165" s="140"/>
      <c r="AR2165" s="140"/>
      <c r="AS2165" s="140"/>
      <c r="AT2165" s="140"/>
      <c r="AU2165" s="140"/>
      <c r="AV2165" s="140"/>
      <c r="AW2165" s="140"/>
      <c r="AX2165" s="140"/>
      <c r="AY2165" s="140"/>
      <c r="AZ2165" s="140"/>
      <c r="BA2165" s="140"/>
      <c r="BB2165" s="140"/>
      <c r="BC2165" s="140"/>
      <c r="BD2165" s="140"/>
      <c r="BE2165" s="140"/>
    </row>
    <row r="2166" spans="1:57" outlineLevel="1" x14ac:dyDescent="0.2">
      <c r="A2166" s="234">
        <f>'Faults data'!A2166</f>
        <v>2149</v>
      </c>
      <c r="B2166" s="320">
        <f>'Faults data'!B2166</f>
        <v>0</v>
      </c>
      <c r="C2166" s="223">
        <f>IFERROR(MATCH('Faults data'!F2166,Lists!$C$11:$C$14,0),0)</f>
        <v>0</v>
      </c>
      <c r="D2166" s="216">
        <f>VALUE('Faults data'!I2166)</f>
        <v>0</v>
      </c>
      <c r="E2166" s="224">
        <f t="shared" si="273"/>
        <v>0</v>
      </c>
      <c r="F2166" s="224">
        <f>'Faults data'!M2166</f>
        <v>0</v>
      </c>
      <c r="G2166" s="224" t="str">
        <f>IF('Faults data'!N2166=$G$17,$G$17,".")</f>
        <v>.</v>
      </c>
      <c r="H2166" s="224" t="str">
        <f>IF(ISNUMBER('Faults data'!L2166),'Faults data'!L2166,".")</f>
        <v>.</v>
      </c>
      <c r="I2166" s="224">
        <f>IF('Faults data'!S2166=Lists!$F$11,0,1)</f>
        <v>1</v>
      </c>
      <c r="J2166" s="240" t="str">
        <f t="shared" si="268"/>
        <v>.</v>
      </c>
      <c r="K2166" s="241"/>
      <c r="L2166" s="230" t="str">
        <f t="shared" si="269"/>
        <v>.</v>
      </c>
      <c r="M2166" s="231" t="str">
        <f t="shared" si="270"/>
        <v>.</v>
      </c>
      <c r="N2166" s="231" t="str">
        <f t="shared" si="271"/>
        <v>.</v>
      </c>
      <c r="O2166" s="231" t="str">
        <f t="shared" si="272"/>
        <v>.</v>
      </c>
      <c r="P2166" s="232" t="str">
        <f t="shared" si="274"/>
        <v>.</v>
      </c>
      <c r="Q2166" s="233" t="str">
        <f t="shared" si="275"/>
        <v>.</v>
      </c>
      <c r="R2166" s="140"/>
      <c r="S2166" s="140"/>
      <c r="T2166" s="140"/>
      <c r="U2166" s="140"/>
      <c r="V2166" s="140"/>
      <c r="W2166" s="140"/>
      <c r="X2166" s="140"/>
      <c r="Y2166" s="140"/>
      <c r="Z2166" s="140"/>
      <c r="AA2166" s="140"/>
      <c r="AB2166" s="140"/>
      <c r="AC2166" s="140"/>
      <c r="AD2166" s="140"/>
      <c r="AE2166" s="140"/>
      <c r="AF2166" s="140"/>
      <c r="AG2166" s="140"/>
      <c r="AH2166" s="140"/>
      <c r="AI2166" s="140"/>
      <c r="AJ2166" s="140"/>
      <c r="AK2166" s="140"/>
      <c r="AL2166" s="140"/>
      <c r="AM2166" s="140"/>
      <c r="AN2166" s="140"/>
      <c r="AO2166" s="140"/>
      <c r="AP2166" s="140"/>
      <c r="AQ2166" s="140"/>
      <c r="AR2166" s="140"/>
      <c r="AS2166" s="140"/>
      <c r="AT2166" s="140"/>
      <c r="AU2166" s="140"/>
      <c r="AV2166" s="140"/>
      <c r="AW2166" s="140"/>
      <c r="AX2166" s="140"/>
      <c r="AY2166" s="140"/>
      <c r="AZ2166" s="140"/>
      <c r="BA2166" s="140"/>
      <c r="BB2166" s="140"/>
      <c r="BC2166" s="140"/>
      <c r="BD2166" s="140"/>
      <c r="BE2166" s="140"/>
    </row>
    <row r="2167" spans="1:57" outlineLevel="1" x14ac:dyDescent="0.2">
      <c r="A2167" s="234">
        <f>'Faults data'!A2167</f>
        <v>2150</v>
      </c>
      <c r="B2167" s="320">
        <f>'Faults data'!B2167</f>
        <v>0</v>
      </c>
      <c r="C2167" s="223">
        <f>IFERROR(MATCH('Faults data'!F2167,Lists!$C$11:$C$14,0),0)</f>
        <v>0</v>
      </c>
      <c r="D2167" s="216">
        <f>VALUE('Faults data'!I2167)</f>
        <v>0</v>
      </c>
      <c r="E2167" s="224">
        <f t="shared" si="273"/>
        <v>0</v>
      </c>
      <c r="F2167" s="224">
        <f>'Faults data'!M2167</f>
        <v>0</v>
      </c>
      <c r="G2167" s="224" t="str">
        <f>IF('Faults data'!N2167=$G$17,$G$17,".")</f>
        <v>.</v>
      </c>
      <c r="H2167" s="224" t="str">
        <f>IF(ISNUMBER('Faults data'!L2167),'Faults data'!L2167,".")</f>
        <v>.</v>
      </c>
      <c r="I2167" s="224">
        <f>IF('Faults data'!S2167=Lists!$F$11,0,1)</f>
        <v>1</v>
      </c>
      <c r="J2167" s="240" t="str">
        <f t="shared" si="268"/>
        <v>.</v>
      </c>
      <c r="K2167" s="241"/>
      <c r="L2167" s="230" t="str">
        <f t="shared" si="269"/>
        <v>.</v>
      </c>
      <c r="M2167" s="231" t="str">
        <f t="shared" si="270"/>
        <v>.</v>
      </c>
      <c r="N2167" s="231" t="str">
        <f t="shared" si="271"/>
        <v>.</v>
      </c>
      <c r="O2167" s="231" t="str">
        <f t="shared" si="272"/>
        <v>.</v>
      </c>
      <c r="P2167" s="232" t="str">
        <f t="shared" si="274"/>
        <v>.</v>
      </c>
      <c r="Q2167" s="233" t="str">
        <f t="shared" si="275"/>
        <v>.</v>
      </c>
      <c r="R2167" s="140"/>
      <c r="S2167" s="140"/>
      <c r="T2167" s="140"/>
      <c r="U2167" s="140"/>
      <c r="V2167" s="140"/>
      <c r="W2167" s="140"/>
      <c r="X2167" s="140"/>
      <c r="Y2167" s="140"/>
      <c r="Z2167" s="140"/>
      <c r="AA2167" s="140"/>
      <c r="AB2167" s="140"/>
      <c r="AC2167" s="140"/>
      <c r="AD2167" s="140"/>
      <c r="AE2167" s="140"/>
      <c r="AF2167" s="140"/>
      <c r="AG2167" s="140"/>
      <c r="AH2167" s="140"/>
      <c r="AI2167" s="140"/>
      <c r="AJ2167" s="140"/>
      <c r="AK2167" s="140"/>
      <c r="AL2167" s="140"/>
      <c r="AM2167" s="140"/>
      <c r="AN2167" s="140"/>
      <c r="AO2167" s="140"/>
      <c r="AP2167" s="140"/>
      <c r="AQ2167" s="140"/>
      <c r="AR2167" s="140"/>
      <c r="AS2167" s="140"/>
      <c r="AT2167" s="140"/>
      <c r="AU2167" s="140"/>
      <c r="AV2167" s="140"/>
      <c r="AW2167" s="140"/>
      <c r="AX2167" s="140"/>
      <c r="AY2167" s="140"/>
      <c r="AZ2167" s="140"/>
      <c r="BA2167" s="140"/>
      <c r="BB2167" s="140"/>
      <c r="BC2167" s="140"/>
      <c r="BD2167" s="140"/>
      <c r="BE2167" s="140"/>
    </row>
    <row r="2168" spans="1:57" outlineLevel="1" x14ac:dyDescent="0.2">
      <c r="A2168" s="234">
        <f>'Faults data'!A2168</f>
        <v>2151</v>
      </c>
      <c r="B2168" s="320">
        <f>'Faults data'!B2168</f>
        <v>0</v>
      </c>
      <c r="C2168" s="223">
        <f>IFERROR(MATCH('Faults data'!F2168,Lists!$C$11:$C$14,0),0)</f>
        <v>0</v>
      </c>
      <c r="D2168" s="216">
        <f>VALUE('Faults data'!I2168)</f>
        <v>0</v>
      </c>
      <c r="E2168" s="224">
        <f t="shared" si="273"/>
        <v>0</v>
      </c>
      <c r="F2168" s="224">
        <f>'Faults data'!M2168</f>
        <v>0</v>
      </c>
      <c r="G2168" s="224" t="str">
        <f>IF('Faults data'!N2168=$G$17,$G$17,".")</f>
        <v>.</v>
      </c>
      <c r="H2168" s="224" t="str">
        <f>IF(ISNUMBER('Faults data'!L2168),'Faults data'!L2168,".")</f>
        <v>.</v>
      </c>
      <c r="I2168" s="224">
        <f>IF('Faults data'!S2168=Lists!$F$11,0,1)</f>
        <v>1</v>
      </c>
      <c r="J2168" s="240" t="str">
        <f t="shared" si="268"/>
        <v>.</v>
      </c>
      <c r="K2168" s="241"/>
      <c r="L2168" s="230" t="str">
        <f t="shared" si="269"/>
        <v>.</v>
      </c>
      <c r="M2168" s="231" t="str">
        <f t="shared" si="270"/>
        <v>.</v>
      </c>
      <c r="N2168" s="231" t="str">
        <f t="shared" si="271"/>
        <v>.</v>
      </c>
      <c r="O2168" s="231" t="str">
        <f t="shared" si="272"/>
        <v>.</v>
      </c>
      <c r="P2168" s="232" t="str">
        <f t="shared" si="274"/>
        <v>.</v>
      </c>
      <c r="Q2168" s="233" t="str">
        <f t="shared" si="275"/>
        <v>.</v>
      </c>
      <c r="R2168" s="140"/>
      <c r="S2168" s="140"/>
      <c r="T2168" s="140"/>
      <c r="U2168" s="140"/>
      <c r="V2168" s="140"/>
      <c r="W2168" s="140"/>
      <c r="X2168" s="140"/>
      <c r="Y2168" s="140"/>
      <c r="Z2168" s="140"/>
      <c r="AA2168" s="140"/>
      <c r="AB2168" s="140"/>
      <c r="AC2168" s="140"/>
      <c r="AD2168" s="140"/>
      <c r="AE2168" s="140"/>
      <c r="AF2168" s="140"/>
      <c r="AG2168" s="140"/>
      <c r="AH2168" s="140"/>
      <c r="AI2168" s="140"/>
      <c r="AJ2168" s="140"/>
      <c r="AK2168" s="140"/>
      <c r="AL2168" s="140"/>
      <c r="AM2168" s="140"/>
      <c r="AN2168" s="140"/>
      <c r="AO2168" s="140"/>
      <c r="AP2168" s="140"/>
      <c r="AQ2168" s="140"/>
      <c r="AR2168" s="140"/>
      <c r="AS2168" s="140"/>
      <c r="AT2168" s="140"/>
      <c r="AU2168" s="140"/>
      <c r="AV2168" s="140"/>
      <c r="AW2168" s="140"/>
      <c r="AX2168" s="140"/>
      <c r="AY2168" s="140"/>
      <c r="AZ2168" s="140"/>
      <c r="BA2168" s="140"/>
      <c r="BB2168" s="140"/>
      <c r="BC2168" s="140"/>
      <c r="BD2168" s="140"/>
      <c r="BE2168" s="140"/>
    </row>
    <row r="2169" spans="1:57" outlineLevel="1" x14ac:dyDescent="0.2">
      <c r="A2169" s="234">
        <f>'Faults data'!A2169</f>
        <v>2152</v>
      </c>
      <c r="B2169" s="320">
        <f>'Faults data'!B2169</f>
        <v>0</v>
      </c>
      <c r="C2169" s="223">
        <f>IFERROR(MATCH('Faults data'!F2169,Lists!$C$11:$C$14,0),0)</f>
        <v>0</v>
      </c>
      <c r="D2169" s="216">
        <f>VALUE('Faults data'!I2169)</f>
        <v>0</v>
      </c>
      <c r="E2169" s="224">
        <f t="shared" si="273"/>
        <v>0</v>
      </c>
      <c r="F2169" s="224">
        <f>'Faults data'!M2169</f>
        <v>0</v>
      </c>
      <c r="G2169" s="224" t="str">
        <f>IF('Faults data'!N2169=$G$17,$G$17,".")</f>
        <v>.</v>
      </c>
      <c r="H2169" s="224" t="str">
        <f>IF(ISNUMBER('Faults data'!L2169),'Faults data'!L2169,".")</f>
        <v>.</v>
      </c>
      <c r="I2169" s="224">
        <f>IF('Faults data'!S2169=Lists!$F$11,0,1)</f>
        <v>1</v>
      </c>
      <c r="J2169" s="240" t="str">
        <f t="shared" si="268"/>
        <v>.</v>
      </c>
      <c r="K2169" s="241"/>
      <c r="L2169" s="230" t="str">
        <f t="shared" si="269"/>
        <v>.</v>
      </c>
      <c r="M2169" s="231" t="str">
        <f t="shared" si="270"/>
        <v>.</v>
      </c>
      <c r="N2169" s="231" t="str">
        <f t="shared" si="271"/>
        <v>.</v>
      </c>
      <c r="O2169" s="231" t="str">
        <f t="shared" si="272"/>
        <v>.</v>
      </c>
      <c r="P2169" s="232" t="str">
        <f t="shared" si="274"/>
        <v>.</v>
      </c>
      <c r="Q2169" s="233" t="str">
        <f t="shared" si="275"/>
        <v>.</v>
      </c>
      <c r="R2169" s="140"/>
      <c r="S2169" s="140"/>
      <c r="T2169" s="140"/>
      <c r="U2169" s="140"/>
      <c r="V2169" s="140"/>
      <c r="W2169" s="140"/>
      <c r="X2169" s="140"/>
      <c r="Y2169" s="140"/>
      <c r="Z2169" s="140"/>
      <c r="AA2169" s="140"/>
      <c r="AB2169" s="140"/>
      <c r="AC2169" s="140"/>
      <c r="AD2169" s="140"/>
      <c r="AE2169" s="140"/>
      <c r="AF2169" s="140"/>
      <c r="AG2169" s="140"/>
      <c r="AH2169" s="140"/>
      <c r="AI2169" s="140"/>
      <c r="AJ2169" s="140"/>
      <c r="AK2169" s="140"/>
      <c r="AL2169" s="140"/>
      <c r="AM2169" s="140"/>
      <c r="AN2169" s="140"/>
      <c r="AO2169" s="140"/>
      <c r="AP2169" s="140"/>
      <c r="AQ2169" s="140"/>
      <c r="AR2169" s="140"/>
      <c r="AS2169" s="140"/>
      <c r="AT2169" s="140"/>
      <c r="AU2169" s="140"/>
      <c r="AV2169" s="140"/>
      <c r="AW2169" s="140"/>
      <c r="AX2169" s="140"/>
      <c r="AY2169" s="140"/>
      <c r="AZ2169" s="140"/>
      <c r="BA2169" s="140"/>
      <c r="BB2169" s="140"/>
      <c r="BC2169" s="140"/>
      <c r="BD2169" s="140"/>
      <c r="BE2169" s="140"/>
    </row>
    <row r="2170" spans="1:57" outlineLevel="1" x14ac:dyDescent="0.2">
      <c r="A2170" s="234">
        <f>'Faults data'!A2170</f>
        <v>2153</v>
      </c>
      <c r="B2170" s="320">
        <f>'Faults data'!B2170</f>
        <v>0</v>
      </c>
      <c r="C2170" s="223">
        <f>IFERROR(MATCH('Faults data'!F2170,Lists!$C$11:$C$14,0),0)</f>
        <v>0</v>
      </c>
      <c r="D2170" s="216">
        <f>VALUE('Faults data'!I2170)</f>
        <v>0</v>
      </c>
      <c r="E2170" s="224">
        <f t="shared" si="273"/>
        <v>0</v>
      </c>
      <c r="F2170" s="224">
        <f>'Faults data'!M2170</f>
        <v>0</v>
      </c>
      <c r="G2170" s="224" t="str">
        <f>IF('Faults data'!N2170=$G$17,$G$17,".")</f>
        <v>.</v>
      </c>
      <c r="H2170" s="224" t="str">
        <f>IF(ISNUMBER('Faults data'!L2170),'Faults data'!L2170,".")</f>
        <v>.</v>
      </c>
      <c r="I2170" s="224">
        <f>IF('Faults data'!S2170=Lists!$F$11,0,1)</f>
        <v>1</v>
      </c>
      <c r="J2170" s="240" t="str">
        <f t="shared" si="268"/>
        <v>.</v>
      </c>
      <c r="K2170" s="241"/>
      <c r="L2170" s="230" t="str">
        <f t="shared" si="269"/>
        <v>.</v>
      </c>
      <c r="M2170" s="231" t="str">
        <f t="shared" si="270"/>
        <v>.</v>
      </c>
      <c r="N2170" s="231" t="str">
        <f t="shared" si="271"/>
        <v>.</v>
      </c>
      <c r="O2170" s="231" t="str">
        <f t="shared" si="272"/>
        <v>.</v>
      </c>
      <c r="P2170" s="232" t="str">
        <f t="shared" si="274"/>
        <v>.</v>
      </c>
      <c r="Q2170" s="233" t="str">
        <f t="shared" si="275"/>
        <v>.</v>
      </c>
      <c r="R2170" s="140"/>
      <c r="S2170" s="140"/>
      <c r="T2170" s="140"/>
      <c r="U2170" s="140"/>
      <c r="V2170" s="140"/>
      <c r="W2170" s="140"/>
      <c r="X2170" s="140"/>
      <c r="Y2170" s="140"/>
      <c r="Z2170" s="140"/>
      <c r="AA2170" s="140"/>
      <c r="AB2170" s="140"/>
      <c r="AC2170" s="140"/>
      <c r="AD2170" s="140"/>
      <c r="AE2170" s="140"/>
      <c r="AF2170" s="140"/>
      <c r="AG2170" s="140"/>
      <c r="AH2170" s="140"/>
      <c r="AI2170" s="140"/>
      <c r="AJ2170" s="140"/>
      <c r="AK2170" s="140"/>
      <c r="AL2170" s="140"/>
      <c r="AM2170" s="140"/>
      <c r="AN2170" s="140"/>
      <c r="AO2170" s="140"/>
      <c r="AP2170" s="140"/>
      <c r="AQ2170" s="140"/>
      <c r="AR2170" s="140"/>
      <c r="AS2170" s="140"/>
      <c r="AT2170" s="140"/>
      <c r="AU2170" s="140"/>
      <c r="AV2170" s="140"/>
      <c r="AW2170" s="140"/>
      <c r="AX2170" s="140"/>
      <c r="AY2170" s="140"/>
      <c r="AZ2170" s="140"/>
      <c r="BA2170" s="140"/>
      <c r="BB2170" s="140"/>
      <c r="BC2170" s="140"/>
      <c r="BD2170" s="140"/>
      <c r="BE2170" s="140"/>
    </row>
    <row r="2171" spans="1:57" outlineLevel="1" x14ac:dyDescent="0.2">
      <c r="A2171" s="234">
        <f>'Faults data'!A2171</f>
        <v>2154</v>
      </c>
      <c r="B2171" s="320">
        <f>'Faults data'!B2171</f>
        <v>0</v>
      </c>
      <c r="C2171" s="223">
        <f>IFERROR(MATCH('Faults data'!F2171,Lists!$C$11:$C$14,0),0)</f>
        <v>0</v>
      </c>
      <c r="D2171" s="216">
        <f>VALUE('Faults data'!I2171)</f>
        <v>0</v>
      </c>
      <c r="E2171" s="224">
        <f t="shared" si="273"/>
        <v>0</v>
      </c>
      <c r="F2171" s="224">
        <f>'Faults data'!M2171</f>
        <v>0</v>
      </c>
      <c r="G2171" s="224" t="str">
        <f>IF('Faults data'!N2171=$G$17,$G$17,".")</f>
        <v>.</v>
      </c>
      <c r="H2171" s="224" t="str">
        <f>IF(ISNUMBER('Faults data'!L2171),'Faults data'!L2171,".")</f>
        <v>.</v>
      </c>
      <c r="I2171" s="224">
        <f>IF('Faults data'!S2171=Lists!$F$11,0,1)</f>
        <v>1</v>
      </c>
      <c r="J2171" s="240" t="str">
        <f t="shared" si="268"/>
        <v>.</v>
      </c>
      <c r="K2171" s="241"/>
      <c r="L2171" s="230" t="str">
        <f t="shared" si="269"/>
        <v>.</v>
      </c>
      <c r="M2171" s="231" t="str">
        <f t="shared" si="270"/>
        <v>.</v>
      </c>
      <c r="N2171" s="231" t="str">
        <f t="shared" si="271"/>
        <v>.</v>
      </c>
      <c r="O2171" s="231" t="str">
        <f t="shared" si="272"/>
        <v>.</v>
      </c>
      <c r="P2171" s="232" t="str">
        <f t="shared" si="274"/>
        <v>.</v>
      </c>
      <c r="Q2171" s="233" t="str">
        <f t="shared" si="275"/>
        <v>.</v>
      </c>
      <c r="R2171" s="140"/>
      <c r="S2171" s="140"/>
      <c r="T2171" s="140"/>
      <c r="U2171" s="140"/>
      <c r="V2171" s="140"/>
      <c r="W2171" s="140"/>
      <c r="X2171" s="140"/>
      <c r="Y2171" s="140"/>
      <c r="Z2171" s="140"/>
      <c r="AA2171" s="140"/>
      <c r="AB2171" s="140"/>
      <c r="AC2171" s="140"/>
      <c r="AD2171" s="140"/>
      <c r="AE2171" s="140"/>
      <c r="AF2171" s="140"/>
      <c r="AG2171" s="140"/>
      <c r="AH2171" s="140"/>
      <c r="AI2171" s="140"/>
      <c r="AJ2171" s="140"/>
      <c r="AK2171" s="140"/>
      <c r="AL2171" s="140"/>
      <c r="AM2171" s="140"/>
      <c r="AN2171" s="140"/>
      <c r="AO2171" s="140"/>
      <c r="AP2171" s="140"/>
      <c r="AQ2171" s="140"/>
      <c r="AR2171" s="140"/>
      <c r="AS2171" s="140"/>
      <c r="AT2171" s="140"/>
      <c r="AU2171" s="140"/>
      <c r="AV2171" s="140"/>
      <c r="AW2171" s="140"/>
      <c r="AX2171" s="140"/>
      <c r="AY2171" s="140"/>
      <c r="AZ2171" s="140"/>
      <c r="BA2171" s="140"/>
      <c r="BB2171" s="140"/>
      <c r="BC2171" s="140"/>
      <c r="BD2171" s="140"/>
      <c r="BE2171" s="140"/>
    </row>
    <row r="2172" spans="1:57" outlineLevel="1" x14ac:dyDescent="0.2">
      <c r="A2172" s="234">
        <f>'Faults data'!A2172</f>
        <v>2155</v>
      </c>
      <c r="B2172" s="320">
        <f>'Faults data'!B2172</f>
        <v>0</v>
      </c>
      <c r="C2172" s="223">
        <f>IFERROR(MATCH('Faults data'!F2172,Lists!$C$11:$C$14,0),0)</f>
        <v>0</v>
      </c>
      <c r="D2172" s="216">
        <f>VALUE('Faults data'!I2172)</f>
        <v>0</v>
      </c>
      <c r="E2172" s="224">
        <f t="shared" si="273"/>
        <v>0</v>
      </c>
      <c r="F2172" s="224">
        <f>'Faults data'!M2172</f>
        <v>0</v>
      </c>
      <c r="G2172" s="224" t="str">
        <f>IF('Faults data'!N2172=$G$17,$G$17,".")</f>
        <v>.</v>
      </c>
      <c r="H2172" s="224" t="str">
        <f>IF(ISNUMBER('Faults data'!L2172),'Faults data'!L2172,".")</f>
        <v>.</v>
      </c>
      <c r="I2172" s="224">
        <f>IF('Faults data'!S2172=Lists!$F$11,0,1)</f>
        <v>1</v>
      </c>
      <c r="J2172" s="240" t="str">
        <f t="shared" si="268"/>
        <v>.</v>
      </c>
      <c r="K2172" s="241"/>
      <c r="L2172" s="230" t="str">
        <f t="shared" si="269"/>
        <v>.</v>
      </c>
      <c r="M2172" s="231" t="str">
        <f t="shared" si="270"/>
        <v>.</v>
      </c>
      <c r="N2172" s="231" t="str">
        <f t="shared" si="271"/>
        <v>.</v>
      </c>
      <c r="O2172" s="231" t="str">
        <f t="shared" si="272"/>
        <v>.</v>
      </c>
      <c r="P2172" s="232" t="str">
        <f t="shared" si="274"/>
        <v>.</v>
      </c>
      <c r="Q2172" s="233" t="str">
        <f t="shared" si="275"/>
        <v>.</v>
      </c>
      <c r="R2172" s="140"/>
      <c r="S2172" s="140"/>
      <c r="T2172" s="140"/>
      <c r="U2172" s="140"/>
      <c r="V2172" s="140"/>
      <c r="W2172" s="140"/>
      <c r="X2172" s="140"/>
      <c r="Y2172" s="140"/>
      <c r="Z2172" s="140"/>
      <c r="AA2172" s="140"/>
      <c r="AB2172" s="140"/>
      <c r="AC2172" s="140"/>
      <c r="AD2172" s="140"/>
      <c r="AE2172" s="140"/>
      <c r="AF2172" s="140"/>
      <c r="AG2172" s="140"/>
      <c r="AH2172" s="140"/>
      <c r="AI2172" s="140"/>
      <c r="AJ2172" s="140"/>
      <c r="AK2172" s="140"/>
      <c r="AL2172" s="140"/>
      <c r="AM2172" s="140"/>
      <c r="AN2172" s="140"/>
      <c r="AO2172" s="140"/>
      <c r="AP2172" s="140"/>
      <c r="AQ2172" s="140"/>
      <c r="AR2172" s="140"/>
      <c r="AS2172" s="140"/>
      <c r="AT2172" s="140"/>
      <c r="AU2172" s="140"/>
      <c r="AV2172" s="140"/>
      <c r="AW2172" s="140"/>
      <c r="AX2172" s="140"/>
      <c r="AY2172" s="140"/>
      <c r="AZ2172" s="140"/>
      <c r="BA2172" s="140"/>
      <c r="BB2172" s="140"/>
      <c r="BC2172" s="140"/>
      <c r="BD2172" s="140"/>
      <c r="BE2172" s="140"/>
    </row>
    <row r="2173" spans="1:57" outlineLevel="1" x14ac:dyDescent="0.2">
      <c r="A2173" s="234">
        <f>'Faults data'!A2173</f>
        <v>2156</v>
      </c>
      <c r="B2173" s="320">
        <f>'Faults data'!B2173</f>
        <v>0</v>
      </c>
      <c r="C2173" s="223">
        <f>IFERROR(MATCH('Faults data'!F2173,Lists!$C$11:$C$14,0),0)</f>
        <v>0</v>
      </c>
      <c r="D2173" s="216">
        <f>VALUE('Faults data'!I2173)</f>
        <v>0</v>
      </c>
      <c r="E2173" s="224">
        <f t="shared" si="273"/>
        <v>0</v>
      </c>
      <c r="F2173" s="224">
        <f>'Faults data'!M2173</f>
        <v>0</v>
      </c>
      <c r="G2173" s="224" t="str">
        <f>IF('Faults data'!N2173=$G$17,$G$17,".")</f>
        <v>.</v>
      </c>
      <c r="H2173" s="224" t="str">
        <f>IF(ISNUMBER('Faults data'!L2173),'Faults data'!L2173,".")</f>
        <v>.</v>
      </c>
      <c r="I2173" s="224">
        <f>IF('Faults data'!S2173=Lists!$F$11,0,1)</f>
        <v>1</v>
      </c>
      <c r="J2173" s="240" t="str">
        <f t="shared" si="268"/>
        <v>.</v>
      </c>
      <c r="K2173" s="241"/>
      <c r="L2173" s="230" t="str">
        <f t="shared" si="269"/>
        <v>.</v>
      </c>
      <c r="M2173" s="231" t="str">
        <f t="shared" si="270"/>
        <v>.</v>
      </c>
      <c r="N2173" s="231" t="str">
        <f t="shared" si="271"/>
        <v>.</v>
      </c>
      <c r="O2173" s="231" t="str">
        <f t="shared" si="272"/>
        <v>.</v>
      </c>
      <c r="P2173" s="232" t="str">
        <f t="shared" si="274"/>
        <v>.</v>
      </c>
      <c r="Q2173" s="233" t="str">
        <f t="shared" si="275"/>
        <v>.</v>
      </c>
      <c r="R2173" s="140"/>
      <c r="S2173" s="140"/>
      <c r="T2173" s="140"/>
      <c r="U2173" s="140"/>
      <c r="V2173" s="140"/>
      <c r="W2173" s="140"/>
      <c r="X2173" s="140"/>
      <c r="Y2173" s="140"/>
      <c r="Z2173" s="140"/>
      <c r="AA2173" s="140"/>
      <c r="AB2173" s="140"/>
      <c r="AC2173" s="140"/>
      <c r="AD2173" s="140"/>
      <c r="AE2173" s="140"/>
      <c r="AF2173" s="140"/>
      <c r="AG2173" s="140"/>
      <c r="AH2173" s="140"/>
      <c r="AI2173" s="140"/>
      <c r="AJ2173" s="140"/>
      <c r="AK2173" s="140"/>
      <c r="AL2173" s="140"/>
      <c r="AM2173" s="140"/>
      <c r="AN2173" s="140"/>
      <c r="AO2173" s="140"/>
      <c r="AP2173" s="140"/>
      <c r="AQ2173" s="140"/>
      <c r="AR2173" s="140"/>
      <c r="AS2173" s="140"/>
      <c r="AT2173" s="140"/>
      <c r="AU2173" s="140"/>
      <c r="AV2173" s="140"/>
      <c r="AW2173" s="140"/>
      <c r="AX2173" s="140"/>
      <c r="AY2173" s="140"/>
      <c r="AZ2173" s="140"/>
      <c r="BA2173" s="140"/>
      <c r="BB2173" s="140"/>
      <c r="BC2173" s="140"/>
      <c r="BD2173" s="140"/>
      <c r="BE2173" s="140"/>
    </row>
    <row r="2174" spans="1:57" outlineLevel="1" x14ac:dyDescent="0.2">
      <c r="A2174" s="234">
        <f>'Faults data'!A2174</f>
        <v>2157</v>
      </c>
      <c r="B2174" s="320">
        <f>'Faults data'!B2174</f>
        <v>0</v>
      </c>
      <c r="C2174" s="223">
        <f>IFERROR(MATCH('Faults data'!F2174,Lists!$C$11:$C$14,0),0)</f>
        <v>0</v>
      </c>
      <c r="D2174" s="216">
        <f>VALUE('Faults data'!I2174)</f>
        <v>0</v>
      </c>
      <c r="E2174" s="224">
        <f t="shared" si="273"/>
        <v>0</v>
      </c>
      <c r="F2174" s="224">
        <f>'Faults data'!M2174</f>
        <v>0</v>
      </c>
      <c r="G2174" s="224" t="str">
        <f>IF('Faults data'!N2174=$G$17,$G$17,".")</f>
        <v>.</v>
      </c>
      <c r="H2174" s="224" t="str">
        <f>IF(ISNUMBER('Faults data'!L2174),'Faults data'!L2174,".")</f>
        <v>.</v>
      </c>
      <c r="I2174" s="224">
        <f>IF('Faults data'!S2174=Lists!$F$11,0,1)</f>
        <v>1</v>
      </c>
      <c r="J2174" s="240" t="str">
        <f t="shared" si="268"/>
        <v>.</v>
      </c>
      <c r="K2174" s="241"/>
      <c r="L2174" s="230" t="str">
        <f t="shared" si="269"/>
        <v>.</v>
      </c>
      <c r="M2174" s="231" t="str">
        <f t="shared" si="270"/>
        <v>.</v>
      </c>
      <c r="N2174" s="231" t="str">
        <f t="shared" si="271"/>
        <v>.</v>
      </c>
      <c r="O2174" s="231" t="str">
        <f t="shared" si="272"/>
        <v>.</v>
      </c>
      <c r="P2174" s="232" t="str">
        <f t="shared" si="274"/>
        <v>.</v>
      </c>
      <c r="Q2174" s="233" t="str">
        <f t="shared" si="275"/>
        <v>.</v>
      </c>
      <c r="R2174" s="140"/>
      <c r="S2174" s="140"/>
      <c r="T2174" s="140"/>
      <c r="U2174" s="140"/>
      <c r="V2174" s="140"/>
      <c r="W2174" s="140"/>
      <c r="X2174" s="140"/>
      <c r="Y2174" s="140"/>
      <c r="Z2174" s="140"/>
      <c r="AA2174" s="140"/>
      <c r="AB2174" s="140"/>
      <c r="AC2174" s="140"/>
      <c r="AD2174" s="140"/>
      <c r="AE2174" s="140"/>
      <c r="AF2174" s="140"/>
      <c r="AG2174" s="140"/>
      <c r="AH2174" s="140"/>
      <c r="AI2174" s="140"/>
      <c r="AJ2174" s="140"/>
      <c r="AK2174" s="140"/>
      <c r="AL2174" s="140"/>
      <c r="AM2174" s="140"/>
      <c r="AN2174" s="140"/>
      <c r="AO2174" s="140"/>
      <c r="AP2174" s="140"/>
      <c r="AQ2174" s="140"/>
      <c r="AR2174" s="140"/>
      <c r="AS2174" s="140"/>
      <c r="AT2174" s="140"/>
      <c r="AU2174" s="140"/>
      <c r="AV2174" s="140"/>
      <c r="AW2174" s="140"/>
      <c r="AX2174" s="140"/>
      <c r="AY2174" s="140"/>
      <c r="AZ2174" s="140"/>
      <c r="BA2174" s="140"/>
      <c r="BB2174" s="140"/>
      <c r="BC2174" s="140"/>
      <c r="BD2174" s="140"/>
      <c r="BE2174" s="140"/>
    </row>
    <row r="2175" spans="1:57" outlineLevel="1" x14ac:dyDescent="0.2">
      <c r="A2175" s="234">
        <f>'Faults data'!A2175</f>
        <v>2158</v>
      </c>
      <c r="B2175" s="320">
        <f>'Faults data'!B2175</f>
        <v>0</v>
      </c>
      <c r="C2175" s="223">
        <f>IFERROR(MATCH('Faults data'!F2175,Lists!$C$11:$C$14,0),0)</f>
        <v>0</v>
      </c>
      <c r="D2175" s="216">
        <f>VALUE('Faults data'!I2175)</f>
        <v>0</v>
      </c>
      <c r="E2175" s="224">
        <f t="shared" si="273"/>
        <v>0</v>
      </c>
      <c r="F2175" s="224">
        <f>'Faults data'!M2175</f>
        <v>0</v>
      </c>
      <c r="G2175" s="224" t="str">
        <f>IF('Faults data'!N2175=$G$17,$G$17,".")</f>
        <v>.</v>
      </c>
      <c r="H2175" s="224" t="str">
        <f>IF(ISNUMBER('Faults data'!L2175),'Faults data'!L2175,".")</f>
        <v>.</v>
      </c>
      <c r="I2175" s="224">
        <f>IF('Faults data'!S2175=Lists!$F$11,0,1)</f>
        <v>1</v>
      </c>
      <c r="J2175" s="240" t="str">
        <f t="shared" si="268"/>
        <v>.</v>
      </c>
      <c r="K2175" s="241"/>
      <c r="L2175" s="230" t="str">
        <f t="shared" si="269"/>
        <v>.</v>
      </c>
      <c r="M2175" s="231" t="str">
        <f t="shared" si="270"/>
        <v>.</v>
      </c>
      <c r="N2175" s="231" t="str">
        <f t="shared" si="271"/>
        <v>.</v>
      </c>
      <c r="O2175" s="231" t="str">
        <f t="shared" si="272"/>
        <v>.</v>
      </c>
      <c r="P2175" s="232" t="str">
        <f t="shared" si="274"/>
        <v>.</v>
      </c>
      <c r="Q2175" s="233" t="str">
        <f t="shared" si="275"/>
        <v>.</v>
      </c>
      <c r="R2175" s="140"/>
      <c r="S2175" s="140"/>
      <c r="T2175" s="140"/>
      <c r="U2175" s="140"/>
      <c r="V2175" s="140"/>
      <c r="W2175" s="140"/>
      <c r="X2175" s="140"/>
      <c r="Y2175" s="140"/>
      <c r="Z2175" s="140"/>
      <c r="AA2175" s="140"/>
      <c r="AB2175" s="140"/>
      <c r="AC2175" s="140"/>
      <c r="AD2175" s="140"/>
      <c r="AE2175" s="140"/>
      <c r="AF2175" s="140"/>
      <c r="AG2175" s="140"/>
      <c r="AH2175" s="140"/>
      <c r="AI2175" s="140"/>
      <c r="AJ2175" s="140"/>
      <c r="AK2175" s="140"/>
      <c r="AL2175" s="140"/>
      <c r="AM2175" s="140"/>
      <c r="AN2175" s="140"/>
      <c r="AO2175" s="140"/>
      <c r="AP2175" s="140"/>
      <c r="AQ2175" s="140"/>
      <c r="AR2175" s="140"/>
      <c r="AS2175" s="140"/>
      <c r="AT2175" s="140"/>
      <c r="AU2175" s="140"/>
      <c r="AV2175" s="140"/>
      <c r="AW2175" s="140"/>
      <c r="AX2175" s="140"/>
      <c r="AY2175" s="140"/>
      <c r="AZ2175" s="140"/>
      <c r="BA2175" s="140"/>
      <c r="BB2175" s="140"/>
      <c r="BC2175" s="140"/>
      <c r="BD2175" s="140"/>
      <c r="BE2175" s="140"/>
    </row>
    <row r="2176" spans="1:57" outlineLevel="1" x14ac:dyDescent="0.2">
      <c r="A2176" s="234">
        <f>'Faults data'!A2176</f>
        <v>2159</v>
      </c>
      <c r="B2176" s="320">
        <f>'Faults data'!B2176</f>
        <v>0</v>
      </c>
      <c r="C2176" s="223">
        <f>IFERROR(MATCH('Faults data'!F2176,Lists!$C$11:$C$14,0),0)</f>
        <v>0</v>
      </c>
      <c r="D2176" s="216">
        <f>VALUE('Faults data'!I2176)</f>
        <v>0</v>
      </c>
      <c r="E2176" s="224">
        <f t="shared" si="273"/>
        <v>0</v>
      </c>
      <c r="F2176" s="224">
        <f>'Faults data'!M2176</f>
        <v>0</v>
      </c>
      <c r="G2176" s="224" t="str">
        <f>IF('Faults data'!N2176=$G$17,$G$17,".")</f>
        <v>.</v>
      </c>
      <c r="H2176" s="224" t="str">
        <f>IF(ISNUMBER('Faults data'!L2176),'Faults data'!L2176,".")</f>
        <v>.</v>
      </c>
      <c r="I2176" s="224">
        <f>IF('Faults data'!S2176=Lists!$F$11,0,1)</f>
        <v>1</v>
      </c>
      <c r="J2176" s="240" t="str">
        <f t="shared" si="268"/>
        <v>.</v>
      </c>
      <c r="K2176" s="241"/>
      <c r="L2176" s="230" t="str">
        <f t="shared" si="269"/>
        <v>.</v>
      </c>
      <c r="M2176" s="231" t="str">
        <f t="shared" si="270"/>
        <v>.</v>
      </c>
      <c r="N2176" s="231" t="str">
        <f t="shared" si="271"/>
        <v>.</v>
      </c>
      <c r="O2176" s="231" t="str">
        <f t="shared" si="272"/>
        <v>.</v>
      </c>
      <c r="P2176" s="232" t="str">
        <f t="shared" si="274"/>
        <v>.</v>
      </c>
      <c r="Q2176" s="233" t="str">
        <f t="shared" si="275"/>
        <v>.</v>
      </c>
      <c r="R2176" s="140"/>
      <c r="S2176" s="140"/>
      <c r="T2176" s="140"/>
      <c r="U2176" s="140"/>
      <c r="V2176" s="140"/>
      <c r="W2176" s="140"/>
      <c r="X2176" s="140"/>
      <c r="Y2176" s="140"/>
      <c r="Z2176" s="140"/>
      <c r="AA2176" s="140"/>
      <c r="AB2176" s="140"/>
      <c r="AC2176" s="140"/>
      <c r="AD2176" s="140"/>
      <c r="AE2176" s="140"/>
      <c r="AF2176" s="140"/>
      <c r="AG2176" s="140"/>
      <c r="AH2176" s="140"/>
      <c r="AI2176" s="140"/>
      <c r="AJ2176" s="140"/>
      <c r="AK2176" s="140"/>
      <c r="AL2176" s="140"/>
      <c r="AM2176" s="140"/>
      <c r="AN2176" s="140"/>
      <c r="AO2176" s="140"/>
      <c r="AP2176" s="140"/>
      <c r="AQ2176" s="140"/>
      <c r="AR2176" s="140"/>
      <c r="AS2176" s="140"/>
      <c r="AT2176" s="140"/>
      <c r="AU2176" s="140"/>
      <c r="AV2176" s="140"/>
      <c r="AW2176" s="140"/>
      <c r="AX2176" s="140"/>
      <c r="AY2176" s="140"/>
      <c r="AZ2176" s="140"/>
      <c r="BA2176" s="140"/>
      <c r="BB2176" s="140"/>
      <c r="BC2176" s="140"/>
      <c r="BD2176" s="140"/>
      <c r="BE2176" s="140"/>
    </row>
    <row r="2177" spans="1:57" outlineLevel="1" x14ac:dyDescent="0.2">
      <c r="A2177" s="234">
        <f>'Faults data'!A2177</f>
        <v>2160</v>
      </c>
      <c r="B2177" s="320">
        <f>'Faults data'!B2177</f>
        <v>0</v>
      </c>
      <c r="C2177" s="223">
        <f>IFERROR(MATCH('Faults data'!F2177,Lists!$C$11:$C$14,0),0)</f>
        <v>0</v>
      </c>
      <c r="D2177" s="216">
        <f>VALUE('Faults data'!I2177)</f>
        <v>0</v>
      </c>
      <c r="E2177" s="224">
        <f t="shared" si="273"/>
        <v>0</v>
      </c>
      <c r="F2177" s="224">
        <f>'Faults data'!M2177</f>
        <v>0</v>
      </c>
      <c r="G2177" s="224" t="str">
        <f>IF('Faults data'!N2177=$G$17,$G$17,".")</f>
        <v>.</v>
      </c>
      <c r="H2177" s="224" t="str">
        <f>IF(ISNUMBER('Faults data'!L2177),'Faults data'!L2177,".")</f>
        <v>.</v>
      </c>
      <c r="I2177" s="224">
        <f>IF('Faults data'!S2177=Lists!$F$11,0,1)</f>
        <v>1</v>
      </c>
      <c r="J2177" s="240" t="str">
        <f t="shared" si="268"/>
        <v>.</v>
      </c>
      <c r="K2177" s="241"/>
      <c r="L2177" s="230" t="str">
        <f t="shared" si="269"/>
        <v>.</v>
      </c>
      <c r="M2177" s="231" t="str">
        <f t="shared" si="270"/>
        <v>.</v>
      </c>
      <c r="N2177" s="231" t="str">
        <f t="shared" si="271"/>
        <v>.</v>
      </c>
      <c r="O2177" s="231" t="str">
        <f t="shared" si="272"/>
        <v>.</v>
      </c>
      <c r="P2177" s="232" t="str">
        <f t="shared" si="274"/>
        <v>.</v>
      </c>
      <c r="Q2177" s="233" t="str">
        <f t="shared" si="275"/>
        <v>.</v>
      </c>
      <c r="R2177" s="140"/>
      <c r="S2177" s="140"/>
      <c r="T2177" s="140"/>
      <c r="U2177" s="140"/>
      <c r="V2177" s="140"/>
      <c r="W2177" s="140"/>
      <c r="X2177" s="140"/>
      <c r="Y2177" s="140"/>
      <c r="Z2177" s="140"/>
      <c r="AA2177" s="140"/>
      <c r="AB2177" s="140"/>
      <c r="AC2177" s="140"/>
      <c r="AD2177" s="140"/>
      <c r="AE2177" s="140"/>
      <c r="AF2177" s="140"/>
      <c r="AG2177" s="140"/>
      <c r="AH2177" s="140"/>
      <c r="AI2177" s="140"/>
      <c r="AJ2177" s="140"/>
      <c r="AK2177" s="140"/>
      <c r="AL2177" s="140"/>
      <c r="AM2177" s="140"/>
      <c r="AN2177" s="140"/>
      <c r="AO2177" s="140"/>
      <c r="AP2177" s="140"/>
      <c r="AQ2177" s="140"/>
      <c r="AR2177" s="140"/>
      <c r="AS2177" s="140"/>
      <c r="AT2177" s="140"/>
      <c r="AU2177" s="140"/>
      <c r="AV2177" s="140"/>
      <c r="AW2177" s="140"/>
      <c r="AX2177" s="140"/>
      <c r="AY2177" s="140"/>
      <c r="AZ2177" s="140"/>
      <c r="BA2177" s="140"/>
      <c r="BB2177" s="140"/>
      <c r="BC2177" s="140"/>
      <c r="BD2177" s="140"/>
      <c r="BE2177" s="140"/>
    </row>
    <row r="2178" spans="1:57" outlineLevel="1" x14ac:dyDescent="0.2">
      <c r="A2178" s="234">
        <f>'Faults data'!A2178</f>
        <v>2161</v>
      </c>
      <c r="B2178" s="320">
        <f>'Faults data'!B2178</f>
        <v>0</v>
      </c>
      <c r="C2178" s="223">
        <f>IFERROR(MATCH('Faults data'!F2178,Lists!$C$11:$C$14,0),0)</f>
        <v>0</v>
      </c>
      <c r="D2178" s="216">
        <f>VALUE('Faults data'!I2178)</f>
        <v>0</v>
      </c>
      <c r="E2178" s="224">
        <f t="shared" si="273"/>
        <v>0</v>
      </c>
      <c r="F2178" s="224">
        <f>'Faults data'!M2178</f>
        <v>0</v>
      </c>
      <c r="G2178" s="224" t="str">
        <f>IF('Faults data'!N2178=$G$17,$G$17,".")</f>
        <v>.</v>
      </c>
      <c r="H2178" s="224" t="str">
        <f>IF(ISNUMBER('Faults data'!L2178),'Faults data'!L2178,".")</f>
        <v>.</v>
      </c>
      <c r="I2178" s="224">
        <f>IF('Faults data'!S2178=Lists!$F$11,0,1)</f>
        <v>1</v>
      </c>
      <c r="J2178" s="240" t="str">
        <f t="shared" si="268"/>
        <v>.</v>
      </c>
      <c r="K2178" s="241"/>
      <c r="L2178" s="230" t="str">
        <f t="shared" si="269"/>
        <v>.</v>
      </c>
      <c r="M2178" s="231" t="str">
        <f t="shared" si="270"/>
        <v>.</v>
      </c>
      <c r="N2178" s="231" t="str">
        <f t="shared" si="271"/>
        <v>.</v>
      </c>
      <c r="O2178" s="231" t="str">
        <f t="shared" si="272"/>
        <v>.</v>
      </c>
      <c r="P2178" s="232" t="str">
        <f t="shared" si="274"/>
        <v>.</v>
      </c>
      <c r="Q2178" s="233" t="str">
        <f t="shared" si="275"/>
        <v>.</v>
      </c>
      <c r="R2178" s="140"/>
      <c r="S2178" s="140"/>
      <c r="T2178" s="140"/>
      <c r="U2178" s="140"/>
      <c r="V2178" s="140"/>
      <c r="W2178" s="140"/>
      <c r="X2178" s="140"/>
      <c r="Y2178" s="140"/>
      <c r="Z2178" s="140"/>
      <c r="AA2178" s="140"/>
      <c r="AB2178" s="140"/>
      <c r="AC2178" s="140"/>
      <c r="AD2178" s="140"/>
      <c r="AE2178" s="140"/>
      <c r="AF2178" s="140"/>
      <c r="AG2178" s="140"/>
      <c r="AH2178" s="140"/>
      <c r="AI2178" s="140"/>
      <c r="AJ2178" s="140"/>
      <c r="AK2178" s="140"/>
      <c r="AL2178" s="140"/>
      <c r="AM2178" s="140"/>
      <c r="AN2178" s="140"/>
      <c r="AO2178" s="140"/>
      <c r="AP2178" s="140"/>
      <c r="AQ2178" s="140"/>
      <c r="AR2178" s="140"/>
      <c r="AS2178" s="140"/>
      <c r="AT2178" s="140"/>
      <c r="AU2178" s="140"/>
      <c r="AV2178" s="140"/>
      <c r="AW2178" s="140"/>
      <c r="AX2178" s="140"/>
      <c r="AY2178" s="140"/>
      <c r="AZ2178" s="140"/>
      <c r="BA2178" s="140"/>
      <c r="BB2178" s="140"/>
      <c r="BC2178" s="140"/>
      <c r="BD2178" s="140"/>
      <c r="BE2178" s="140"/>
    </row>
    <row r="2179" spans="1:57" outlineLevel="1" x14ac:dyDescent="0.2">
      <c r="A2179" s="234">
        <f>'Faults data'!A2179</f>
        <v>2162</v>
      </c>
      <c r="B2179" s="320">
        <f>'Faults data'!B2179</f>
        <v>0</v>
      </c>
      <c r="C2179" s="223">
        <f>IFERROR(MATCH('Faults data'!F2179,Lists!$C$11:$C$14,0),0)</f>
        <v>0</v>
      </c>
      <c r="D2179" s="216">
        <f>VALUE('Faults data'!I2179)</f>
        <v>0</v>
      </c>
      <c r="E2179" s="224">
        <f t="shared" si="273"/>
        <v>0</v>
      </c>
      <c r="F2179" s="224">
        <f>'Faults data'!M2179</f>
        <v>0</v>
      </c>
      <c r="G2179" s="224" t="str">
        <f>IF('Faults data'!N2179=$G$17,$G$17,".")</f>
        <v>.</v>
      </c>
      <c r="H2179" s="224" t="str">
        <f>IF(ISNUMBER('Faults data'!L2179),'Faults data'!L2179,".")</f>
        <v>.</v>
      </c>
      <c r="I2179" s="224">
        <f>IF('Faults data'!S2179=Lists!$F$11,0,1)</f>
        <v>1</v>
      </c>
      <c r="J2179" s="240" t="str">
        <f t="shared" si="268"/>
        <v>.</v>
      </c>
      <c r="K2179" s="241"/>
      <c r="L2179" s="230" t="str">
        <f t="shared" si="269"/>
        <v>.</v>
      </c>
      <c r="M2179" s="231" t="str">
        <f t="shared" si="270"/>
        <v>.</v>
      </c>
      <c r="N2179" s="231" t="str">
        <f t="shared" si="271"/>
        <v>.</v>
      </c>
      <c r="O2179" s="231" t="str">
        <f t="shared" si="272"/>
        <v>.</v>
      </c>
      <c r="P2179" s="232" t="str">
        <f t="shared" si="274"/>
        <v>.</v>
      </c>
      <c r="Q2179" s="233" t="str">
        <f t="shared" si="275"/>
        <v>.</v>
      </c>
      <c r="R2179" s="140"/>
      <c r="S2179" s="140"/>
      <c r="T2179" s="140"/>
      <c r="U2179" s="140"/>
      <c r="V2179" s="140"/>
      <c r="W2179" s="140"/>
      <c r="X2179" s="140"/>
      <c r="Y2179" s="140"/>
      <c r="Z2179" s="140"/>
      <c r="AA2179" s="140"/>
      <c r="AB2179" s="140"/>
      <c r="AC2179" s="140"/>
      <c r="AD2179" s="140"/>
      <c r="AE2179" s="140"/>
      <c r="AF2179" s="140"/>
      <c r="AG2179" s="140"/>
      <c r="AH2179" s="140"/>
      <c r="AI2179" s="140"/>
      <c r="AJ2179" s="140"/>
      <c r="AK2179" s="140"/>
      <c r="AL2179" s="140"/>
      <c r="AM2179" s="140"/>
      <c r="AN2179" s="140"/>
      <c r="AO2179" s="140"/>
      <c r="AP2179" s="140"/>
      <c r="AQ2179" s="140"/>
      <c r="AR2179" s="140"/>
      <c r="AS2179" s="140"/>
      <c r="AT2179" s="140"/>
      <c r="AU2179" s="140"/>
      <c r="AV2179" s="140"/>
      <c r="AW2179" s="140"/>
      <c r="AX2179" s="140"/>
      <c r="AY2179" s="140"/>
      <c r="AZ2179" s="140"/>
      <c r="BA2179" s="140"/>
      <c r="BB2179" s="140"/>
      <c r="BC2179" s="140"/>
      <c r="BD2179" s="140"/>
      <c r="BE2179" s="140"/>
    </row>
    <row r="2180" spans="1:57" outlineLevel="1" x14ac:dyDescent="0.2">
      <c r="A2180" s="234">
        <f>'Faults data'!A2180</f>
        <v>2163</v>
      </c>
      <c r="B2180" s="320">
        <f>'Faults data'!B2180</f>
        <v>0</v>
      </c>
      <c r="C2180" s="223">
        <f>IFERROR(MATCH('Faults data'!F2180,Lists!$C$11:$C$14,0),0)</f>
        <v>0</v>
      </c>
      <c r="D2180" s="216">
        <f>VALUE('Faults data'!I2180)</f>
        <v>0</v>
      </c>
      <c r="E2180" s="224">
        <f t="shared" si="273"/>
        <v>0</v>
      </c>
      <c r="F2180" s="224">
        <f>'Faults data'!M2180</f>
        <v>0</v>
      </c>
      <c r="G2180" s="224" t="str">
        <f>IF('Faults data'!N2180=$G$17,$G$17,".")</f>
        <v>.</v>
      </c>
      <c r="H2180" s="224" t="str">
        <f>IF(ISNUMBER('Faults data'!L2180),'Faults data'!L2180,".")</f>
        <v>.</v>
      </c>
      <c r="I2180" s="224">
        <f>IF('Faults data'!S2180=Lists!$F$11,0,1)</f>
        <v>1</v>
      </c>
      <c r="J2180" s="240" t="str">
        <f t="shared" si="268"/>
        <v>.</v>
      </c>
      <c r="K2180" s="241"/>
      <c r="L2180" s="230" t="str">
        <f t="shared" si="269"/>
        <v>.</v>
      </c>
      <c r="M2180" s="231" t="str">
        <f t="shared" si="270"/>
        <v>.</v>
      </c>
      <c r="N2180" s="231" t="str">
        <f t="shared" si="271"/>
        <v>.</v>
      </c>
      <c r="O2180" s="231" t="str">
        <f t="shared" si="272"/>
        <v>.</v>
      </c>
      <c r="P2180" s="232" t="str">
        <f t="shared" si="274"/>
        <v>.</v>
      </c>
      <c r="Q2180" s="233" t="str">
        <f t="shared" si="275"/>
        <v>.</v>
      </c>
      <c r="R2180" s="140"/>
      <c r="S2180" s="140"/>
      <c r="T2180" s="140"/>
      <c r="U2180" s="140"/>
      <c r="V2180" s="140"/>
      <c r="W2180" s="140"/>
      <c r="X2180" s="140"/>
      <c r="Y2180" s="140"/>
      <c r="Z2180" s="140"/>
      <c r="AA2180" s="140"/>
      <c r="AB2180" s="140"/>
      <c r="AC2180" s="140"/>
      <c r="AD2180" s="140"/>
      <c r="AE2180" s="140"/>
      <c r="AF2180" s="140"/>
      <c r="AG2180" s="140"/>
      <c r="AH2180" s="140"/>
      <c r="AI2180" s="140"/>
      <c r="AJ2180" s="140"/>
      <c r="AK2180" s="140"/>
      <c r="AL2180" s="140"/>
      <c r="AM2180" s="140"/>
      <c r="AN2180" s="140"/>
      <c r="AO2180" s="140"/>
      <c r="AP2180" s="140"/>
      <c r="AQ2180" s="140"/>
      <c r="AR2180" s="140"/>
      <c r="AS2180" s="140"/>
      <c r="AT2180" s="140"/>
      <c r="AU2180" s="140"/>
      <c r="AV2180" s="140"/>
      <c r="AW2180" s="140"/>
      <c r="AX2180" s="140"/>
      <c r="AY2180" s="140"/>
      <c r="AZ2180" s="140"/>
      <c r="BA2180" s="140"/>
      <c r="BB2180" s="140"/>
      <c r="BC2180" s="140"/>
      <c r="BD2180" s="140"/>
      <c r="BE2180" s="140"/>
    </row>
    <row r="2181" spans="1:57" outlineLevel="1" x14ac:dyDescent="0.2">
      <c r="A2181" s="234">
        <f>'Faults data'!A2181</f>
        <v>2164</v>
      </c>
      <c r="B2181" s="320">
        <f>'Faults data'!B2181</f>
        <v>0</v>
      </c>
      <c r="C2181" s="223">
        <f>IFERROR(MATCH('Faults data'!F2181,Lists!$C$11:$C$14,0),0)</f>
        <v>0</v>
      </c>
      <c r="D2181" s="216">
        <f>VALUE('Faults data'!I2181)</f>
        <v>0</v>
      </c>
      <c r="E2181" s="224">
        <f t="shared" si="273"/>
        <v>0</v>
      </c>
      <c r="F2181" s="224">
        <f>'Faults data'!M2181</f>
        <v>0</v>
      </c>
      <c r="G2181" s="224" t="str">
        <f>IF('Faults data'!N2181=$G$17,$G$17,".")</f>
        <v>.</v>
      </c>
      <c r="H2181" s="224" t="str">
        <f>IF(ISNUMBER('Faults data'!L2181),'Faults data'!L2181,".")</f>
        <v>.</v>
      </c>
      <c r="I2181" s="224">
        <f>IF('Faults data'!S2181=Lists!$F$11,0,1)</f>
        <v>1</v>
      </c>
      <c r="J2181" s="240" t="str">
        <f t="shared" si="268"/>
        <v>.</v>
      </c>
      <c r="K2181" s="241"/>
      <c r="L2181" s="230" t="str">
        <f t="shared" si="269"/>
        <v>.</v>
      </c>
      <c r="M2181" s="231" t="str">
        <f t="shared" si="270"/>
        <v>.</v>
      </c>
      <c r="N2181" s="231" t="str">
        <f t="shared" si="271"/>
        <v>.</v>
      </c>
      <c r="O2181" s="231" t="str">
        <f t="shared" si="272"/>
        <v>.</v>
      </c>
      <c r="P2181" s="232" t="str">
        <f t="shared" si="274"/>
        <v>.</v>
      </c>
      <c r="Q2181" s="233" t="str">
        <f t="shared" si="275"/>
        <v>.</v>
      </c>
      <c r="R2181" s="140"/>
      <c r="S2181" s="140"/>
      <c r="T2181" s="140"/>
      <c r="U2181" s="140"/>
      <c r="V2181" s="140"/>
      <c r="W2181" s="140"/>
      <c r="X2181" s="140"/>
      <c r="Y2181" s="140"/>
      <c r="Z2181" s="140"/>
      <c r="AA2181" s="140"/>
      <c r="AB2181" s="140"/>
      <c r="AC2181" s="140"/>
      <c r="AD2181" s="140"/>
      <c r="AE2181" s="140"/>
      <c r="AF2181" s="140"/>
      <c r="AG2181" s="140"/>
      <c r="AH2181" s="140"/>
      <c r="AI2181" s="140"/>
      <c r="AJ2181" s="140"/>
      <c r="AK2181" s="140"/>
      <c r="AL2181" s="140"/>
      <c r="AM2181" s="140"/>
      <c r="AN2181" s="140"/>
      <c r="AO2181" s="140"/>
      <c r="AP2181" s="140"/>
      <c r="AQ2181" s="140"/>
      <c r="AR2181" s="140"/>
      <c r="AS2181" s="140"/>
      <c r="AT2181" s="140"/>
      <c r="AU2181" s="140"/>
      <c r="AV2181" s="140"/>
      <c r="AW2181" s="140"/>
      <c r="AX2181" s="140"/>
      <c r="AY2181" s="140"/>
      <c r="AZ2181" s="140"/>
      <c r="BA2181" s="140"/>
      <c r="BB2181" s="140"/>
      <c r="BC2181" s="140"/>
      <c r="BD2181" s="140"/>
      <c r="BE2181" s="140"/>
    </row>
    <row r="2182" spans="1:57" outlineLevel="1" x14ac:dyDescent="0.2">
      <c r="A2182" s="234">
        <f>'Faults data'!A2182</f>
        <v>2165</v>
      </c>
      <c r="B2182" s="320">
        <f>'Faults data'!B2182</f>
        <v>0</v>
      </c>
      <c r="C2182" s="223">
        <f>IFERROR(MATCH('Faults data'!F2182,Lists!$C$11:$C$14,0),0)</f>
        <v>0</v>
      </c>
      <c r="D2182" s="216">
        <f>VALUE('Faults data'!I2182)</f>
        <v>0</v>
      </c>
      <c r="E2182" s="224">
        <f t="shared" si="273"/>
        <v>0</v>
      </c>
      <c r="F2182" s="224">
        <f>'Faults data'!M2182</f>
        <v>0</v>
      </c>
      <c r="G2182" s="224" t="str">
        <f>IF('Faults data'!N2182=$G$17,$G$17,".")</f>
        <v>.</v>
      </c>
      <c r="H2182" s="224" t="str">
        <f>IF(ISNUMBER('Faults data'!L2182),'Faults data'!L2182,".")</f>
        <v>.</v>
      </c>
      <c r="I2182" s="224">
        <f>IF('Faults data'!S2182=Lists!$F$11,0,1)</f>
        <v>1</v>
      </c>
      <c r="J2182" s="240" t="str">
        <f t="shared" si="268"/>
        <v>.</v>
      </c>
      <c r="K2182" s="241"/>
      <c r="L2182" s="230" t="str">
        <f t="shared" si="269"/>
        <v>.</v>
      </c>
      <c r="M2182" s="231" t="str">
        <f t="shared" si="270"/>
        <v>.</v>
      </c>
      <c r="N2182" s="231" t="str">
        <f t="shared" si="271"/>
        <v>.</v>
      </c>
      <c r="O2182" s="231" t="str">
        <f t="shared" si="272"/>
        <v>.</v>
      </c>
      <c r="P2182" s="232" t="str">
        <f t="shared" si="274"/>
        <v>.</v>
      </c>
      <c r="Q2182" s="233" t="str">
        <f t="shared" si="275"/>
        <v>.</v>
      </c>
      <c r="R2182" s="140"/>
      <c r="S2182" s="140"/>
      <c r="T2182" s="140"/>
      <c r="U2182" s="140"/>
      <c r="V2182" s="140"/>
      <c r="W2182" s="140"/>
      <c r="X2182" s="140"/>
      <c r="Y2182" s="140"/>
      <c r="Z2182" s="140"/>
      <c r="AA2182" s="140"/>
      <c r="AB2182" s="140"/>
      <c r="AC2182" s="140"/>
      <c r="AD2182" s="140"/>
      <c r="AE2182" s="140"/>
      <c r="AF2182" s="140"/>
      <c r="AG2182" s="140"/>
      <c r="AH2182" s="140"/>
      <c r="AI2182" s="140"/>
      <c r="AJ2182" s="140"/>
      <c r="AK2182" s="140"/>
      <c r="AL2182" s="140"/>
      <c r="AM2182" s="140"/>
      <c r="AN2182" s="140"/>
      <c r="AO2182" s="140"/>
      <c r="AP2182" s="140"/>
      <c r="AQ2182" s="140"/>
      <c r="AR2182" s="140"/>
      <c r="AS2182" s="140"/>
      <c r="AT2182" s="140"/>
      <c r="AU2182" s="140"/>
      <c r="AV2182" s="140"/>
      <c r="AW2182" s="140"/>
      <c r="AX2182" s="140"/>
      <c r="AY2182" s="140"/>
      <c r="AZ2182" s="140"/>
      <c r="BA2182" s="140"/>
      <c r="BB2182" s="140"/>
      <c r="BC2182" s="140"/>
      <c r="BD2182" s="140"/>
      <c r="BE2182" s="140"/>
    </row>
    <row r="2183" spans="1:57" outlineLevel="1" x14ac:dyDescent="0.2">
      <c r="A2183" s="234">
        <f>'Faults data'!A2183</f>
        <v>2166</v>
      </c>
      <c r="B2183" s="320">
        <f>'Faults data'!B2183</f>
        <v>0</v>
      </c>
      <c r="C2183" s="223">
        <f>IFERROR(MATCH('Faults data'!F2183,Lists!$C$11:$C$14,0),0)</f>
        <v>0</v>
      </c>
      <c r="D2183" s="216">
        <f>VALUE('Faults data'!I2183)</f>
        <v>0</v>
      </c>
      <c r="E2183" s="224">
        <f t="shared" si="273"/>
        <v>0</v>
      </c>
      <c r="F2183" s="224">
        <f>'Faults data'!M2183</f>
        <v>0</v>
      </c>
      <c r="G2183" s="224" t="str">
        <f>IF('Faults data'!N2183=$G$17,$G$17,".")</f>
        <v>.</v>
      </c>
      <c r="H2183" s="224" t="str">
        <f>IF(ISNUMBER('Faults data'!L2183),'Faults data'!L2183,".")</f>
        <v>.</v>
      </c>
      <c r="I2183" s="224">
        <f>IF('Faults data'!S2183=Lists!$F$11,0,1)</f>
        <v>1</v>
      </c>
      <c r="J2183" s="240" t="str">
        <f t="shared" si="268"/>
        <v>.</v>
      </c>
      <c r="K2183" s="241"/>
      <c r="L2183" s="230" t="str">
        <f t="shared" si="269"/>
        <v>.</v>
      </c>
      <c r="M2183" s="231" t="str">
        <f t="shared" si="270"/>
        <v>.</v>
      </c>
      <c r="N2183" s="231" t="str">
        <f t="shared" si="271"/>
        <v>.</v>
      </c>
      <c r="O2183" s="231" t="str">
        <f t="shared" si="272"/>
        <v>.</v>
      </c>
      <c r="P2183" s="232" t="str">
        <f t="shared" si="274"/>
        <v>.</v>
      </c>
      <c r="Q2183" s="233" t="str">
        <f t="shared" si="275"/>
        <v>.</v>
      </c>
      <c r="R2183" s="140"/>
      <c r="S2183" s="140"/>
      <c r="T2183" s="140"/>
      <c r="U2183" s="140"/>
      <c r="V2183" s="140"/>
      <c r="W2183" s="140"/>
      <c r="X2183" s="140"/>
      <c r="Y2183" s="140"/>
      <c r="Z2183" s="140"/>
      <c r="AA2183" s="140"/>
      <c r="AB2183" s="140"/>
      <c r="AC2183" s="140"/>
      <c r="AD2183" s="140"/>
      <c r="AE2183" s="140"/>
      <c r="AF2183" s="140"/>
      <c r="AG2183" s="140"/>
      <c r="AH2183" s="140"/>
      <c r="AI2183" s="140"/>
      <c r="AJ2183" s="140"/>
      <c r="AK2183" s="140"/>
      <c r="AL2183" s="140"/>
      <c r="AM2183" s="140"/>
      <c r="AN2183" s="140"/>
      <c r="AO2183" s="140"/>
      <c r="AP2183" s="140"/>
      <c r="AQ2183" s="140"/>
      <c r="AR2183" s="140"/>
      <c r="AS2183" s="140"/>
      <c r="AT2183" s="140"/>
      <c r="AU2183" s="140"/>
      <c r="AV2183" s="140"/>
      <c r="AW2183" s="140"/>
      <c r="AX2183" s="140"/>
      <c r="AY2183" s="140"/>
      <c r="AZ2183" s="140"/>
      <c r="BA2183" s="140"/>
      <c r="BB2183" s="140"/>
      <c r="BC2183" s="140"/>
      <c r="BD2183" s="140"/>
      <c r="BE2183" s="140"/>
    </row>
    <row r="2184" spans="1:57" outlineLevel="1" x14ac:dyDescent="0.2">
      <c r="A2184" s="234">
        <f>'Faults data'!A2184</f>
        <v>2167</v>
      </c>
      <c r="B2184" s="320">
        <f>'Faults data'!B2184</f>
        <v>0</v>
      </c>
      <c r="C2184" s="223">
        <f>IFERROR(MATCH('Faults data'!F2184,Lists!$C$11:$C$14,0),0)</f>
        <v>0</v>
      </c>
      <c r="D2184" s="216">
        <f>VALUE('Faults data'!I2184)</f>
        <v>0</v>
      </c>
      <c r="E2184" s="224">
        <f t="shared" si="273"/>
        <v>0</v>
      </c>
      <c r="F2184" s="224">
        <f>'Faults data'!M2184</f>
        <v>0</v>
      </c>
      <c r="G2184" s="224" t="str">
        <f>IF('Faults data'!N2184=$G$17,$G$17,".")</f>
        <v>.</v>
      </c>
      <c r="H2184" s="224" t="str">
        <f>IF(ISNUMBER('Faults data'!L2184),'Faults data'!L2184,".")</f>
        <v>.</v>
      </c>
      <c r="I2184" s="224">
        <f>IF('Faults data'!S2184=Lists!$F$11,0,1)</f>
        <v>1</v>
      </c>
      <c r="J2184" s="240" t="str">
        <f t="shared" si="268"/>
        <v>.</v>
      </c>
      <c r="K2184" s="241"/>
      <c r="L2184" s="230" t="str">
        <f t="shared" si="269"/>
        <v>.</v>
      </c>
      <c r="M2184" s="231" t="str">
        <f t="shared" si="270"/>
        <v>.</v>
      </c>
      <c r="N2184" s="231" t="str">
        <f t="shared" si="271"/>
        <v>.</v>
      </c>
      <c r="O2184" s="231" t="str">
        <f t="shared" si="272"/>
        <v>.</v>
      </c>
      <c r="P2184" s="232" t="str">
        <f t="shared" si="274"/>
        <v>.</v>
      </c>
      <c r="Q2184" s="233" t="str">
        <f t="shared" si="275"/>
        <v>.</v>
      </c>
      <c r="R2184" s="140"/>
      <c r="S2184" s="140"/>
      <c r="T2184" s="140"/>
      <c r="U2184" s="140"/>
      <c r="V2184" s="140"/>
      <c r="W2184" s="140"/>
      <c r="X2184" s="140"/>
      <c r="Y2184" s="140"/>
      <c r="Z2184" s="140"/>
      <c r="AA2184" s="140"/>
      <c r="AB2184" s="140"/>
      <c r="AC2184" s="140"/>
      <c r="AD2184" s="140"/>
      <c r="AE2184" s="140"/>
      <c r="AF2184" s="140"/>
      <c r="AG2184" s="140"/>
      <c r="AH2184" s="140"/>
      <c r="AI2184" s="140"/>
      <c r="AJ2184" s="140"/>
      <c r="AK2184" s="140"/>
      <c r="AL2184" s="140"/>
      <c r="AM2184" s="140"/>
      <c r="AN2184" s="140"/>
      <c r="AO2184" s="140"/>
      <c r="AP2184" s="140"/>
      <c r="AQ2184" s="140"/>
      <c r="AR2184" s="140"/>
      <c r="AS2184" s="140"/>
      <c r="AT2184" s="140"/>
      <c r="AU2184" s="140"/>
      <c r="AV2184" s="140"/>
      <c r="AW2184" s="140"/>
      <c r="AX2184" s="140"/>
      <c r="AY2184" s="140"/>
      <c r="AZ2184" s="140"/>
      <c r="BA2184" s="140"/>
      <c r="BB2184" s="140"/>
      <c r="BC2184" s="140"/>
      <c r="BD2184" s="140"/>
      <c r="BE2184" s="140"/>
    </row>
    <row r="2185" spans="1:57" outlineLevel="1" x14ac:dyDescent="0.2">
      <c r="A2185" s="234">
        <f>'Faults data'!A2185</f>
        <v>2168</v>
      </c>
      <c r="B2185" s="320">
        <f>'Faults data'!B2185</f>
        <v>0</v>
      </c>
      <c r="C2185" s="223">
        <f>IFERROR(MATCH('Faults data'!F2185,Lists!$C$11:$C$14,0),0)</f>
        <v>0</v>
      </c>
      <c r="D2185" s="216">
        <f>VALUE('Faults data'!I2185)</f>
        <v>0</v>
      </c>
      <c r="E2185" s="224">
        <f t="shared" si="273"/>
        <v>0</v>
      </c>
      <c r="F2185" s="224">
        <f>'Faults data'!M2185</f>
        <v>0</v>
      </c>
      <c r="G2185" s="224" t="str">
        <f>IF('Faults data'!N2185=$G$17,$G$17,".")</f>
        <v>.</v>
      </c>
      <c r="H2185" s="224" t="str">
        <f>IF(ISNUMBER('Faults data'!L2185),'Faults data'!L2185,".")</f>
        <v>.</v>
      </c>
      <c r="I2185" s="224">
        <f>IF('Faults data'!S2185=Lists!$F$11,0,1)</f>
        <v>1</v>
      </c>
      <c r="J2185" s="240" t="str">
        <f t="shared" si="268"/>
        <v>.</v>
      </c>
      <c r="K2185" s="241"/>
      <c r="L2185" s="230" t="str">
        <f t="shared" si="269"/>
        <v>.</v>
      </c>
      <c r="M2185" s="231" t="str">
        <f t="shared" si="270"/>
        <v>.</v>
      </c>
      <c r="N2185" s="231" t="str">
        <f t="shared" si="271"/>
        <v>.</v>
      </c>
      <c r="O2185" s="231" t="str">
        <f t="shared" si="272"/>
        <v>.</v>
      </c>
      <c r="P2185" s="232" t="str">
        <f t="shared" si="274"/>
        <v>.</v>
      </c>
      <c r="Q2185" s="233" t="str">
        <f t="shared" si="275"/>
        <v>.</v>
      </c>
      <c r="R2185" s="140"/>
      <c r="S2185" s="140"/>
      <c r="T2185" s="140"/>
      <c r="U2185" s="140"/>
      <c r="V2185" s="140"/>
      <c r="W2185" s="140"/>
      <c r="X2185" s="140"/>
      <c r="Y2185" s="140"/>
      <c r="Z2185" s="140"/>
      <c r="AA2185" s="140"/>
      <c r="AB2185" s="140"/>
      <c r="AC2185" s="140"/>
      <c r="AD2185" s="140"/>
      <c r="AE2185" s="140"/>
      <c r="AF2185" s="140"/>
      <c r="AG2185" s="140"/>
      <c r="AH2185" s="140"/>
      <c r="AI2185" s="140"/>
      <c r="AJ2185" s="140"/>
      <c r="AK2185" s="140"/>
      <c r="AL2185" s="140"/>
      <c r="AM2185" s="140"/>
      <c r="AN2185" s="140"/>
      <c r="AO2185" s="140"/>
      <c r="AP2185" s="140"/>
      <c r="AQ2185" s="140"/>
      <c r="AR2185" s="140"/>
      <c r="AS2185" s="140"/>
      <c r="AT2185" s="140"/>
      <c r="AU2185" s="140"/>
      <c r="AV2185" s="140"/>
      <c r="AW2185" s="140"/>
      <c r="AX2185" s="140"/>
      <c r="AY2185" s="140"/>
      <c r="AZ2185" s="140"/>
      <c r="BA2185" s="140"/>
      <c r="BB2185" s="140"/>
      <c r="BC2185" s="140"/>
      <c r="BD2185" s="140"/>
      <c r="BE2185" s="140"/>
    </row>
    <row r="2186" spans="1:57" outlineLevel="1" x14ac:dyDescent="0.2">
      <c r="A2186" s="234">
        <f>'Faults data'!A2186</f>
        <v>2169</v>
      </c>
      <c r="B2186" s="320">
        <f>'Faults data'!B2186</f>
        <v>0</v>
      </c>
      <c r="C2186" s="223">
        <f>IFERROR(MATCH('Faults data'!F2186,Lists!$C$11:$C$14,0),0)</f>
        <v>0</v>
      </c>
      <c r="D2186" s="216">
        <f>VALUE('Faults data'!I2186)</f>
        <v>0</v>
      </c>
      <c r="E2186" s="224">
        <f t="shared" si="273"/>
        <v>0</v>
      </c>
      <c r="F2186" s="224">
        <f>'Faults data'!M2186</f>
        <v>0</v>
      </c>
      <c r="G2186" s="224" t="str">
        <f>IF('Faults data'!N2186=$G$17,$G$17,".")</f>
        <v>.</v>
      </c>
      <c r="H2186" s="224" t="str">
        <f>IF(ISNUMBER('Faults data'!L2186),'Faults data'!L2186,".")</f>
        <v>.</v>
      </c>
      <c r="I2186" s="224">
        <f>IF('Faults data'!S2186=Lists!$F$11,0,1)</f>
        <v>1</v>
      </c>
      <c r="J2186" s="240" t="str">
        <f t="shared" si="268"/>
        <v>.</v>
      </c>
      <c r="K2186" s="241"/>
      <c r="L2186" s="230" t="str">
        <f t="shared" si="269"/>
        <v>.</v>
      </c>
      <c r="M2186" s="231" t="str">
        <f t="shared" si="270"/>
        <v>.</v>
      </c>
      <c r="N2186" s="231" t="str">
        <f t="shared" si="271"/>
        <v>.</v>
      </c>
      <c r="O2186" s="231" t="str">
        <f t="shared" si="272"/>
        <v>.</v>
      </c>
      <c r="P2186" s="232" t="str">
        <f t="shared" si="274"/>
        <v>.</v>
      </c>
      <c r="Q2186" s="233" t="str">
        <f t="shared" si="275"/>
        <v>.</v>
      </c>
      <c r="R2186" s="140"/>
      <c r="S2186" s="140"/>
      <c r="T2186" s="140"/>
      <c r="U2186" s="140"/>
      <c r="V2186" s="140"/>
      <c r="W2186" s="140"/>
      <c r="X2186" s="140"/>
      <c r="Y2186" s="140"/>
      <c r="Z2186" s="140"/>
      <c r="AA2186" s="140"/>
      <c r="AB2186" s="140"/>
      <c r="AC2186" s="140"/>
      <c r="AD2186" s="140"/>
      <c r="AE2186" s="140"/>
      <c r="AF2186" s="140"/>
      <c r="AG2186" s="140"/>
      <c r="AH2186" s="140"/>
      <c r="AI2186" s="140"/>
      <c r="AJ2186" s="140"/>
      <c r="AK2186" s="140"/>
      <c r="AL2186" s="140"/>
      <c r="AM2186" s="140"/>
      <c r="AN2186" s="140"/>
      <c r="AO2186" s="140"/>
      <c r="AP2186" s="140"/>
      <c r="AQ2186" s="140"/>
      <c r="AR2186" s="140"/>
      <c r="AS2186" s="140"/>
      <c r="AT2186" s="140"/>
      <c r="AU2186" s="140"/>
      <c r="AV2186" s="140"/>
      <c r="AW2186" s="140"/>
      <c r="AX2186" s="140"/>
      <c r="AY2186" s="140"/>
      <c r="AZ2186" s="140"/>
      <c r="BA2186" s="140"/>
      <c r="BB2186" s="140"/>
      <c r="BC2186" s="140"/>
      <c r="BD2186" s="140"/>
      <c r="BE2186" s="140"/>
    </row>
    <row r="2187" spans="1:57" outlineLevel="1" x14ac:dyDescent="0.2">
      <c r="A2187" s="234">
        <f>'Faults data'!A2187</f>
        <v>2170</v>
      </c>
      <c r="B2187" s="320">
        <f>'Faults data'!B2187</f>
        <v>0</v>
      </c>
      <c r="C2187" s="223">
        <f>IFERROR(MATCH('Faults data'!F2187,Lists!$C$11:$C$14,0),0)</f>
        <v>0</v>
      </c>
      <c r="D2187" s="216">
        <f>VALUE('Faults data'!I2187)</f>
        <v>0</v>
      </c>
      <c r="E2187" s="224">
        <f t="shared" si="273"/>
        <v>0</v>
      </c>
      <c r="F2187" s="224">
        <f>'Faults data'!M2187</f>
        <v>0</v>
      </c>
      <c r="G2187" s="224" t="str">
        <f>IF('Faults data'!N2187=$G$17,$G$17,".")</f>
        <v>.</v>
      </c>
      <c r="H2187" s="224" t="str">
        <f>IF(ISNUMBER('Faults data'!L2187),'Faults data'!L2187,".")</f>
        <v>.</v>
      </c>
      <c r="I2187" s="224">
        <f>IF('Faults data'!S2187=Lists!$F$11,0,1)</f>
        <v>1</v>
      </c>
      <c r="J2187" s="240" t="str">
        <f t="shared" si="268"/>
        <v>.</v>
      </c>
      <c r="K2187" s="241"/>
      <c r="L2187" s="230" t="str">
        <f t="shared" si="269"/>
        <v>.</v>
      </c>
      <c r="M2187" s="231" t="str">
        <f t="shared" si="270"/>
        <v>.</v>
      </c>
      <c r="N2187" s="231" t="str">
        <f t="shared" si="271"/>
        <v>.</v>
      </c>
      <c r="O2187" s="231" t="str">
        <f t="shared" si="272"/>
        <v>.</v>
      </c>
      <c r="P2187" s="232" t="str">
        <f t="shared" si="274"/>
        <v>.</v>
      </c>
      <c r="Q2187" s="233" t="str">
        <f t="shared" si="275"/>
        <v>.</v>
      </c>
      <c r="R2187" s="140"/>
      <c r="S2187" s="140"/>
      <c r="T2187" s="140"/>
      <c r="U2187" s="140"/>
      <c r="V2187" s="140"/>
      <c r="W2187" s="140"/>
      <c r="X2187" s="140"/>
      <c r="Y2187" s="140"/>
      <c r="Z2187" s="140"/>
      <c r="AA2187" s="140"/>
      <c r="AB2187" s="140"/>
      <c r="AC2187" s="140"/>
      <c r="AD2187" s="140"/>
      <c r="AE2187" s="140"/>
      <c r="AF2187" s="140"/>
      <c r="AG2187" s="140"/>
      <c r="AH2187" s="140"/>
      <c r="AI2187" s="140"/>
      <c r="AJ2187" s="140"/>
      <c r="AK2187" s="140"/>
      <c r="AL2187" s="140"/>
      <c r="AM2187" s="140"/>
      <c r="AN2187" s="140"/>
      <c r="AO2187" s="140"/>
      <c r="AP2187" s="140"/>
      <c r="AQ2187" s="140"/>
      <c r="AR2187" s="140"/>
      <c r="AS2187" s="140"/>
      <c r="AT2187" s="140"/>
      <c r="AU2187" s="140"/>
      <c r="AV2187" s="140"/>
      <c r="AW2187" s="140"/>
      <c r="AX2187" s="140"/>
      <c r="AY2187" s="140"/>
      <c r="AZ2187" s="140"/>
      <c r="BA2187" s="140"/>
      <c r="BB2187" s="140"/>
      <c r="BC2187" s="140"/>
      <c r="BD2187" s="140"/>
      <c r="BE2187" s="140"/>
    </row>
    <row r="2188" spans="1:57" outlineLevel="1" x14ac:dyDescent="0.2">
      <c r="A2188" s="234">
        <f>'Faults data'!A2188</f>
        <v>2171</v>
      </c>
      <c r="B2188" s="320">
        <f>'Faults data'!B2188</f>
        <v>0</v>
      </c>
      <c r="C2188" s="223">
        <f>IFERROR(MATCH('Faults data'!F2188,Lists!$C$11:$C$14,0),0)</f>
        <v>0</v>
      </c>
      <c r="D2188" s="216">
        <f>VALUE('Faults data'!I2188)</f>
        <v>0</v>
      </c>
      <c r="E2188" s="224">
        <f t="shared" si="273"/>
        <v>0</v>
      </c>
      <c r="F2188" s="224">
        <f>'Faults data'!M2188</f>
        <v>0</v>
      </c>
      <c r="G2188" s="224" t="str">
        <f>IF('Faults data'!N2188=$G$17,$G$17,".")</f>
        <v>.</v>
      </c>
      <c r="H2188" s="224" t="str">
        <f>IF(ISNUMBER('Faults data'!L2188),'Faults data'!L2188,".")</f>
        <v>.</v>
      </c>
      <c r="I2188" s="224">
        <f>IF('Faults data'!S2188=Lists!$F$11,0,1)</f>
        <v>1</v>
      </c>
      <c r="J2188" s="240" t="str">
        <f t="shared" ref="J2188:J2251" si="276">IF(OR(C2188&gt;0,E2188=0,H2188="."),".",H2188)</f>
        <v>.</v>
      </c>
      <c r="K2188" s="241"/>
      <c r="L2188" s="230" t="str">
        <f t="shared" ref="L2188:L2251" si="277">IF(L$16=$F2188,$J2188,".")</f>
        <v>.</v>
      </c>
      <c r="M2188" s="231" t="str">
        <f t="shared" ref="M2188:M2251" si="278">IF(AND(L2188&gt;0,$G2188=M$17),L2188,".")</f>
        <v>.</v>
      </c>
      <c r="N2188" s="231" t="str">
        <f t="shared" ref="N2188:N2251" si="279">IF(N$16=$F2188,$J2188,".")</f>
        <v>.</v>
      </c>
      <c r="O2188" s="231" t="str">
        <f t="shared" si="272"/>
        <v>.</v>
      </c>
      <c r="P2188" s="232" t="str">
        <f t="shared" si="274"/>
        <v>.</v>
      </c>
      <c r="Q2188" s="233" t="str">
        <f t="shared" si="275"/>
        <v>.</v>
      </c>
      <c r="R2188" s="140"/>
      <c r="S2188" s="140"/>
      <c r="T2188" s="140"/>
      <c r="U2188" s="140"/>
      <c r="V2188" s="140"/>
      <c r="W2188" s="140"/>
      <c r="X2188" s="140"/>
      <c r="Y2188" s="140"/>
      <c r="Z2188" s="140"/>
      <c r="AA2188" s="140"/>
      <c r="AB2188" s="140"/>
      <c r="AC2188" s="140"/>
      <c r="AD2188" s="140"/>
      <c r="AE2188" s="140"/>
      <c r="AF2188" s="140"/>
      <c r="AG2188" s="140"/>
      <c r="AH2188" s="140"/>
      <c r="AI2188" s="140"/>
      <c r="AJ2188" s="140"/>
      <c r="AK2188" s="140"/>
      <c r="AL2188" s="140"/>
      <c r="AM2188" s="140"/>
      <c r="AN2188" s="140"/>
      <c r="AO2188" s="140"/>
      <c r="AP2188" s="140"/>
      <c r="AQ2188" s="140"/>
      <c r="AR2188" s="140"/>
      <c r="AS2188" s="140"/>
      <c r="AT2188" s="140"/>
      <c r="AU2188" s="140"/>
      <c r="AV2188" s="140"/>
      <c r="AW2188" s="140"/>
      <c r="AX2188" s="140"/>
      <c r="AY2188" s="140"/>
      <c r="AZ2188" s="140"/>
      <c r="BA2188" s="140"/>
      <c r="BB2188" s="140"/>
      <c r="BC2188" s="140"/>
      <c r="BD2188" s="140"/>
      <c r="BE2188" s="140"/>
    </row>
    <row r="2189" spans="1:57" outlineLevel="1" x14ac:dyDescent="0.2">
      <c r="A2189" s="234">
        <f>'Faults data'!A2189</f>
        <v>2172</v>
      </c>
      <c r="B2189" s="320">
        <f>'Faults data'!B2189</f>
        <v>0</v>
      </c>
      <c r="C2189" s="223">
        <f>IFERROR(MATCH('Faults data'!F2189,Lists!$C$11:$C$14,0),0)</f>
        <v>0</v>
      </c>
      <c r="D2189" s="216">
        <f>VALUE('Faults data'!I2189)</f>
        <v>0</v>
      </c>
      <c r="E2189" s="224">
        <f t="shared" si="273"/>
        <v>0</v>
      </c>
      <c r="F2189" s="224">
        <f>'Faults data'!M2189</f>
        <v>0</v>
      </c>
      <c r="G2189" s="224" t="str">
        <f>IF('Faults data'!N2189=$G$17,$G$17,".")</f>
        <v>.</v>
      </c>
      <c r="H2189" s="224" t="str">
        <f>IF(ISNUMBER('Faults data'!L2189),'Faults data'!L2189,".")</f>
        <v>.</v>
      </c>
      <c r="I2189" s="224">
        <f>IF('Faults data'!S2189=Lists!$F$11,0,1)</f>
        <v>1</v>
      </c>
      <c r="J2189" s="240" t="str">
        <f t="shared" si="276"/>
        <v>.</v>
      </c>
      <c r="K2189" s="241"/>
      <c r="L2189" s="230" t="str">
        <f t="shared" si="277"/>
        <v>.</v>
      </c>
      <c r="M2189" s="231" t="str">
        <f t="shared" si="278"/>
        <v>.</v>
      </c>
      <c r="N2189" s="231" t="str">
        <f t="shared" si="279"/>
        <v>.</v>
      </c>
      <c r="O2189" s="231" t="str">
        <f t="shared" ref="O2189:O2252" si="280">IF(AND(N2189&gt;=0,$G2189=O$17),N2189,".")</f>
        <v>.</v>
      </c>
      <c r="P2189" s="232" t="str">
        <f t="shared" si="274"/>
        <v>.</v>
      </c>
      <c r="Q2189" s="233" t="str">
        <f t="shared" si="275"/>
        <v>.</v>
      </c>
      <c r="R2189" s="140"/>
      <c r="S2189" s="140"/>
      <c r="T2189" s="140"/>
      <c r="U2189" s="140"/>
      <c r="V2189" s="140"/>
      <c r="W2189" s="140"/>
      <c r="X2189" s="140"/>
      <c r="Y2189" s="140"/>
      <c r="Z2189" s="140"/>
      <c r="AA2189" s="140"/>
      <c r="AB2189" s="140"/>
      <c r="AC2189" s="140"/>
      <c r="AD2189" s="140"/>
      <c r="AE2189" s="140"/>
      <c r="AF2189" s="140"/>
      <c r="AG2189" s="140"/>
      <c r="AH2189" s="140"/>
      <c r="AI2189" s="140"/>
      <c r="AJ2189" s="140"/>
      <c r="AK2189" s="140"/>
      <c r="AL2189" s="140"/>
      <c r="AM2189" s="140"/>
      <c r="AN2189" s="140"/>
      <c r="AO2189" s="140"/>
      <c r="AP2189" s="140"/>
      <c r="AQ2189" s="140"/>
      <c r="AR2189" s="140"/>
      <c r="AS2189" s="140"/>
      <c r="AT2189" s="140"/>
      <c r="AU2189" s="140"/>
      <c r="AV2189" s="140"/>
      <c r="AW2189" s="140"/>
      <c r="AX2189" s="140"/>
      <c r="AY2189" s="140"/>
      <c r="AZ2189" s="140"/>
      <c r="BA2189" s="140"/>
      <c r="BB2189" s="140"/>
      <c r="BC2189" s="140"/>
      <c r="BD2189" s="140"/>
      <c r="BE2189" s="140"/>
    </row>
    <row r="2190" spans="1:57" outlineLevel="1" x14ac:dyDescent="0.2">
      <c r="A2190" s="234">
        <f>'Faults data'!A2190</f>
        <v>2173</v>
      </c>
      <c r="B2190" s="320">
        <f>'Faults data'!B2190</f>
        <v>0</v>
      </c>
      <c r="C2190" s="223">
        <f>IFERROR(MATCH('Faults data'!F2190,Lists!$C$11:$C$14,0),0)</f>
        <v>0</v>
      </c>
      <c r="D2190" s="216">
        <f>VALUE('Faults data'!I2190)</f>
        <v>0</v>
      </c>
      <c r="E2190" s="224">
        <f t="shared" ref="E2190:E2253" si="281">IFERROR(IF(OR(D2190&lt;$C$9,D2190&gt;$C$10),0,1),0)</f>
        <v>0</v>
      </c>
      <c r="F2190" s="224">
        <f>'Faults data'!M2190</f>
        <v>0</v>
      </c>
      <c r="G2190" s="224" t="str">
        <f>IF('Faults data'!N2190=$G$17,$G$17,".")</f>
        <v>.</v>
      </c>
      <c r="H2190" s="224" t="str">
        <f>IF(ISNUMBER('Faults data'!L2190),'Faults data'!L2190,".")</f>
        <v>.</v>
      </c>
      <c r="I2190" s="224">
        <f>IF('Faults data'!S2190=Lists!$F$11,0,1)</f>
        <v>1</v>
      </c>
      <c r="J2190" s="240" t="str">
        <f t="shared" si="276"/>
        <v>.</v>
      </c>
      <c r="K2190" s="241"/>
      <c r="L2190" s="230" t="str">
        <f t="shared" si="277"/>
        <v>.</v>
      </c>
      <c r="M2190" s="231" t="str">
        <f t="shared" si="278"/>
        <v>.</v>
      </c>
      <c r="N2190" s="231" t="str">
        <f t="shared" si="279"/>
        <v>.</v>
      </c>
      <c r="O2190" s="231" t="str">
        <f t="shared" si="280"/>
        <v>.</v>
      </c>
      <c r="P2190" s="232" t="str">
        <f t="shared" si="274"/>
        <v>.</v>
      </c>
      <c r="Q2190" s="233" t="str">
        <f t="shared" si="275"/>
        <v>.</v>
      </c>
      <c r="R2190" s="140"/>
      <c r="S2190" s="140"/>
      <c r="T2190" s="140"/>
      <c r="U2190" s="140"/>
      <c r="V2190" s="140"/>
      <c r="W2190" s="140"/>
      <c r="X2190" s="140"/>
      <c r="Y2190" s="140"/>
      <c r="Z2190" s="140"/>
      <c r="AA2190" s="140"/>
      <c r="AB2190" s="140"/>
      <c r="AC2190" s="140"/>
      <c r="AD2190" s="140"/>
      <c r="AE2190" s="140"/>
      <c r="AF2190" s="140"/>
      <c r="AG2190" s="140"/>
      <c r="AH2190" s="140"/>
      <c r="AI2190" s="140"/>
      <c r="AJ2190" s="140"/>
      <c r="AK2190" s="140"/>
      <c r="AL2190" s="140"/>
      <c r="AM2190" s="140"/>
      <c r="AN2190" s="140"/>
      <c r="AO2190" s="140"/>
      <c r="AP2190" s="140"/>
      <c r="AQ2190" s="140"/>
      <c r="AR2190" s="140"/>
      <c r="AS2190" s="140"/>
      <c r="AT2190" s="140"/>
      <c r="AU2190" s="140"/>
      <c r="AV2190" s="140"/>
      <c r="AW2190" s="140"/>
      <c r="AX2190" s="140"/>
      <c r="AY2190" s="140"/>
      <c r="AZ2190" s="140"/>
      <c r="BA2190" s="140"/>
      <c r="BB2190" s="140"/>
      <c r="BC2190" s="140"/>
      <c r="BD2190" s="140"/>
      <c r="BE2190" s="140"/>
    </row>
    <row r="2191" spans="1:57" outlineLevel="1" x14ac:dyDescent="0.2">
      <c r="A2191" s="234">
        <f>'Faults data'!A2191</f>
        <v>2174</v>
      </c>
      <c r="B2191" s="320">
        <f>'Faults data'!B2191</f>
        <v>0</v>
      </c>
      <c r="C2191" s="223">
        <f>IFERROR(MATCH('Faults data'!F2191,Lists!$C$11:$C$14,0),0)</f>
        <v>0</v>
      </c>
      <c r="D2191" s="216">
        <f>VALUE('Faults data'!I2191)</f>
        <v>0</v>
      </c>
      <c r="E2191" s="224">
        <f t="shared" si="281"/>
        <v>0</v>
      </c>
      <c r="F2191" s="224">
        <f>'Faults data'!M2191</f>
        <v>0</v>
      </c>
      <c r="G2191" s="224" t="str">
        <f>IF('Faults data'!N2191=$G$17,$G$17,".")</f>
        <v>.</v>
      </c>
      <c r="H2191" s="224" t="str">
        <f>IF(ISNUMBER('Faults data'!L2191),'Faults data'!L2191,".")</f>
        <v>.</v>
      </c>
      <c r="I2191" s="224">
        <f>IF('Faults data'!S2191=Lists!$F$11,0,1)</f>
        <v>1</v>
      </c>
      <c r="J2191" s="240" t="str">
        <f t="shared" si="276"/>
        <v>.</v>
      </c>
      <c r="K2191" s="241"/>
      <c r="L2191" s="230" t="str">
        <f t="shared" si="277"/>
        <v>.</v>
      </c>
      <c r="M2191" s="231" t="str">
        <f t="shared" si="278"/>
        <v>.</v>
      </c>
      <c r="N2191" s="231" t="str">
        <f t="shared" si="279"/>
        <v>.</v>
      </c>
      <c r="O2191" s="231" t="str">
        <f t="shared" si="280"/>
        <v>.</v>
      </c>
      <c r="P2191" s="232" t="str">
        <f t="shared" si="274"/>
        <v>.</v>
      </c>
      <c r="Q2191" s="233" t="str">
        <f t="shared" si="275"/>
        <v>.</v>
      </c>
      <c r="R2191" s="140"/>
      <c r="S2191" s="140"/>
      <c r="T2191" s="140"/>
      <c r="U2191" s="140"/>
      <c r="V2191" s="140"/>
      <c r="W2191" s="140"/>
      <c r="X2191" s="140"/>
      <c r="Y2191" s="140"/>
      <c r="Z2191" s="140"/>
      <c r="AA2191" s="140"/>
      <c r="AB2191" s="140"/>
      <c r="AC2191" s="140"/>
      <c r="AD2191" s="140"/>
      <c r="AE2191" s="140"/>
      <c r="AF2191" s="140"/>
      <c r="AG2191" s="140"/>
      <c r="AH2191" s="140"/>
      <c r="AI2191" s="140"/>
      <c r="AJ2191" s="140"/>
      <c r="AK2191" s="140"/>
      <c r="AL2191" s="140"/>
      <c r="AM2191" s="140"/>
      <c r="AN2191" s="140"/>
      <c r="AO2191" s="140"/>
      <c r="AP2191" s="140"/>
      <c r="AQ2191" s="140"/>
      <c r="AR2191" s="140"/>
      <c r="AS2191" s="140"/>
      <c r="AT2191" s="140"/>
      <c r="AU2191" s="140"/>
      <c r="AV2191" s="140"/>
      <c r="AW2191" s="140"/>
      <c r="AX2191" s="140"/>
      <c r="AY2191" s="140"/>
      <c r="AZ2191" s="140"/>
      <c r="BA2191" s="140"/>
      <c r="BB2191" s="140"/>
      <c r="BC2191" s="140"/>
      <c r="BD2191" s="140"/>
      <c r="BE2191" s="140"/>
    </row>
    <row r="2192" spans="1:57" outlineLevel="1" x14ac:dyDescent="0.2">
      <c r="A2192" s="234">
        <f>'Faults data'!A2192</f>
        <v>2175</v>
      </c>
      <c r="B2192" s="320">
        <f>'Faults data'!B2192</f>
        <v>0</v>
      </c>
      <c r="C2192" s="223">
        <f>IFERROR(MATCH('Faults data'!F2192,Lists!$C$11:$C$14,0),0)</f>
        <v>0</v>
      </c>
      <c r="D2192" s="216">
        <f>VALUE('Faults data'!I2192)</f>
        <v>0</v>
      </c>
      <c r="E2192" s="224">
        <f t="shared" si="281"/>
        <v>0</v>
      </c>
      <c r="F2192" s="224">
        <f>'Faults data'!M2192</f>
        <v>0</v>
      </c>
      <c r="G2192" s="224" t="str">
        <f>IF('Faults data'!N2192=$G$17,$G$17,".")</f>
        <v>.</v>
      </c>
      <c r="H2192" s="224" t="str">
        <f>IF(ISNUMBER('Faults data'!L2192),'Faults data'!L2192,".")</f>
        <v>.</v>
      </c>
      <c r="I2192" s="224">
        <f>IF('Faults data'!S2192=Lists!$F$11,0,1)</f>
        <v>1</v>
      </c>
      <c r="J2192" s="240" t="str">
        <f t="shared" si="276"/>
        <v>.</v>
      </c>
      <c r="K2192" s="241"/>
      <c r="L2192" s="230" t="str">
        <f t="shared" si="277"/>
        <v>.</v>
      </c>
      <c r="M2192" s="231" t="str">
        <f t="shared" si="278"/>
        <v>.</v>
      </c>
      <c r="N2192" s="231" t="str">
        <f t="shared" si="279"/>
        <v>.</v>
      </c>
      <c r="O2192" s="231" t="str">
        <f t="shared" si="280"/>
        <v>.</v>
      </c>
      <c r="P2192" s="232" t="str">
        <f t="shared" si="274"/>
        <v>.</v>
      </c>
      <c r="Q2192" s="233" t="str">
        <f t="shared" si="275"/>
        <v>.</v>
      </c>
      <c r="R2192" s="140"/>
      <c r="S2192" s="140"/>
      <c r="T2192" s="140"/>
      <c r="U2192" s="140"/>
      <c r="V2192" s="140"/>
      <c r="W2192" s="140"/>
      <c r="X2192" s="140"/>
      <c r="Y2192" s="140"/>
      <c r="Z2192" s="140"/>
      <c r="AA2192" s="140"/>
      <c r="AB2192" s="140"/>
      <c r="AC2192" s="140"/>
      <c r="AD2192" s="140"/>
      <c r="AE2192" s="140"/>
      <c r="AF2192" s="140"/>
      <c r="AG2192" s="140"/>
      <c r="AH2192" s="140"/>
      <c r="AI2192" s="140"/>
      <c r="AJ2192" s="140"/>
      <c r="AK2192" s="140"/>
      <c r="AL2192" s="140"/>
      <c r="AM2192" s="140"/>
      <c r="AN2192" s="140"/>
      <c r="AO2192" s="140"/>
      <c r="AP2192" s="140"/>
      <c r="AQ2192" s="140"/>
      <c r="AR2192" s="140"/>
      <c r="AS2192" s="140"/>
      <c r="AT2192" s="140"/>
      <c r="AU2192" s="140"/>
      <c r="AV2192" s="140"/>
      <c r="AW2192" s="140"/>
      <c r="AX2192" s="140"/>
      <c r="AY2192" s="140"/>
      <c r="AZ2192" s="140"/>
      <c r="BA2192" s="140"/>
      <c r="BB2192" s="140"/>
      <c r="BC2192" s="140"/>
      <c r="BD2192" s="140"/>
      <c r="BE2192" s="140"/>
    </row>
    <row r="2193" spans="1:57" outlineLevel="1" x14ac:dyDescent="0.2">
      <c r="A2193" s="234">
        <f>'Faults data'!A2193</f>
        <v>2176</v>
      </c>
      <c r="B2193" s="320">
        <f>'Faults data'!B2193</f>
        <v>0</v>
      </c>
      <c r="C2193" s="223">
        <f>IFERROR(MATCH('Faults data'!F2193,Lists!$C$11:$C$14,0),0)</f>
        <v>0</v>
      </c>
      <c r="D2193" s="216">
        <f>VALUE('Faults data'!I2193)</f>
        <v>0</v>
      </c>
      <c r="E2193" s="224">
        <f t="shared" si="281"/>
        <v>0</v>
      </c>
      <c r="F2193" s="224">
        <f>'Faults data'!M2193</f>
        <v>0</v>
      </c>
      <c r="G2193" s="224" t="str">
        <f>IF('Faults data'!N2193=$G$17,$G$17,".")</f>
        <v>.</v>
      </c>
      <c r="H2193" s="224" t="str">
        <f>IF(ISNUMBER('Faults data'!L2193),'Faults data'!L2193,".")</f>
        <v>.</v>
      </c>
      <c r="I2193" s="224">
        <f>IF('Faults data'!S2193=Lists!$F$11,0,1)</f>
        <v>1</v>
      </c>
      <c r="J2193" s="240" t="str">
        <f t="shared" si="276"/>
        <v>.</v>
      </c>
      <c r="K2193" s="241"/>
      <c r="L2193" s="230" t="str">
        <f t="shared" si="277"/>
        <v>.</v>
      </c>
      <c r="M2193" s="231" t="str">
        <f t="shared" si="278"/>
        <v>.</v>
      </c>
      <c r="N2193" s="231" t="str">
        <f t="shared" si="279"/>
        <v>.</v>
      </c>
      <c r="O2193" s="231" t="str">
        <f t="shared" si="280"/>
        <v>.</v>
      </c>
      <c r="P2193" s="232" t="str">
        <f t="shared" si="274"/>
        <v>.</v>
      </c>
      <c r="Q2193" s="233" t="str">
        <f t="shared" si="275"/>
        <v>.</v>
      </c>
      <c r="R2193" s="140"/>
      <c r="S2193" s="140"/>
      <c r="T2193" s="140"/>
      <c r="U2193" s="140"/>
      <c r="V2193" s="140"/>
      <c r="W2193" s="140"/>
      <c r="X2193" s="140"/>
      <c r="Y2193" s="140"/>
      <c r="Z2193" s="140"/>
      <c r="AA2193" s="140"/>
      <c r="AB2193" s="140"/>
      <c r="AC2193" s="140"/>
      <c r="AD2193" s="140"/>
      <c r="AE2193" s="140"/>
      <c r="AF2193" s="140"/>
      <c r="AG2193" s="140"/>
      <c r="AH2193" s="140"/>
      <c r="AI2193" s="140"/>
      <c r="AJ2193" s="140"/>
      <c r="AK2193" s="140"/>
      <c r="AL2193" s="140"/>
      <c r="AM2193" s="140"/>
      <c r="AN2193" s="140"/>
      <c r="AO2193" s="140"/>
      <c r="AP2193" s="140"/>
      <c r="AQ2193" s="140"/>
      <c r="AR2193" s="140"/>
      <c r="AS2193" s="140"/>
      <c r="AT2193" s="140"/>
      <c r="AU2193" s="140"/>
      <c r="AV2193" s="140"/>
      <c r="AW2193" s="140"/>
      <c r="AX2193" s="140"/>
      <c r="AY2193" s="140"/>
      <c r="AZ2193" s="140"/>
      <c r="BA2193" s="140"/>
      <c r="BB2193" s="140"/>
      <c r="BC2193" s="140"/>
      <c r="BD2193" s="140"/>
      <c r="BE2193" s="140"/>
    </row>
    <row r="2194" spans="1:57" outlineLevel="1" x14ac:dyDescent="0.2">
      <c r="A2194" s="234">
        <f>'Faults data'!A2194</f>
        <v>2177</v>
      </c>
      <c r="B2194" s="320">
        <f>'Faults data'!B2194</f>
        <v>0</v>
      </c>
      <c r="C2194" s="223">
        <f>IFERROR(MATCH('Faults data'!F2194,Lists!$C$11:$C$14,0),0)</f>
        <v>0</v>
      </c>
      <c r="D2194" s="216">
        <f>VALUE('Faults data'!I2194)</f>
        <v>0</v>
      </c>
      <c r="E2194" s="224">
        <f t="shared" si="281"/>
        <v>0</v>
      </c>
      <c r="F2194" s="224">
        <f>'Faults data'!M2194</f>
        <v>0</v>
      </c>
      <c r="G2194" s="224" t="str">
        <f>IF('Faults data'!N2194=$G$17,$G$17,".")</f>
        <v>.</v>
      </c>
      <c r="H2194" s="224" t="str">
        <f>IF(ISNUMBER('Faults data'!L2194),'Faults data'!L2194,".")</f>
        <v>.</v>
      </c>
      <c r="I2194" s="224">
        <f>IF('Faults data'!S2194=Lists!$F$11,0,1)</f>
        <v>1</v>
      </c>
      <c r="J2194" s="240" t="str">
        <f t="shared" si="276"/>
        <v>.</v>
      </c>
      <c r="K2194" s="241"/>
      <c r="L2194" s="230" t="str">
        <f t="shared" si="277"/>
        <v>.</v>
      </c>
      <c r="M2194" s="231" t="str">
        <f t="shared" si="278"/>
        <v>.</v>
      </c>
      <c r="N2194" s="231" t="str">
        <f t="shared" si="279"/>
        <v>.</v>
      </c>
      <c r="O2194" s="231" t="str">
        <f t="shared" si="280"/>
        <v>.</v>
      </c>
      <c r="P2194" s="232" t="str">
        <f t="shared" si="274"/>
        <v>.</v>
      </c>
      <c r="Q2194" s="233" t="str">
        <f t="shared" si="275"/>
        <v>.</v>
      </c>
      <c r="R2194" s="140"/>
      <c r="S2194" s="140"/>
      <c r="T2194" s="140"/>
      <c r="U2194" s="140"/>
      <c r="V2194" s="140"/>
      <c r="W2194" s="140"/>
      <c r="X2194" s="140"/>
      <c r="Y2194" s="140"/>
      <c r="Z2194" s="140"/>
      <c r="AA2194" s="140"/>
      <c r="AB2194" s="140"/>
      <c r="AC2194" s="140"/>
      <c r="AD2194" s="140"/>
      <c r="AE2194" s="140"/>
      <c r="AF2194" s="140"/>
      <c r="AG2194" s="140"/>
      <c r="AH2194" s="140"/>
      <c r="AI2194" s="140"/>
      <c r="AJ2194" s="140"/>
      <c r="AK2194" s="140"/>
      <c r="AL2194" s="140"/>
      <c r="AM2194" s="140"/>
      <c r="AN2194" s="140"/>
      <c r="AO2194" s="140"/>
      <c r="AP2194" s="140"/>
      <c r="AQ2194" s="140"/>
      <c r="AR2194" s="140"/>
      <c r="AS2194" s="140"/>
      <c r="AT2194" s="140"/>
      <c r="AU2194" s="140"/>
      <c r="AV2194" s="140"/>
      <c r="AW2194" s="140"/>
      <c r="AX2194" s="140"/>
      <c r="AY2194" s="140"/>
      <c r="AZ2194" s="140"/>
      <c r="BA2194" s="140"/>
      <c r="BB2194" s="140"/>
      <c r="BC2194" s="140"/>
      <c r="BD2194" s="140"/>
      <c r="BE2194" s="140"/>
    </row>
    <row r="2195" spans="1:57" outlineLevel="1" x14ac:dyDescent="0.2">
      <c r="A2195" s="234">
        <f>'Faults data'!A2195</f>
        <v>2178</v>
      </c>
      <c r="B2195" s="320">
        <f>'Faults data'!B2195</f>
        <v>0</v>
      </c>
      <c r="C2195" s="223">
        <f>IFERROR(MATCH('Faults data'!F2195,Lists!$C$11:$C$14,0),0)</f>
        <v>0</v>
      </c>
      <c r="D2195" s="216">
        <f>VALUE('Faults data'!I2195)</f>
        <v>0</v>
      </c>
      <c r="E2195" s="224">
        <f t="shared" si="281"/>
        <v>0</v>
      </c>
      <c r="F2195" s="224">
        <f>'Faults data'!M2195</f>
        <v>0</v>
      </c>
      <c r="G2195" s="224" t="str">
        <f>IF('Faults data'!N2195=$G$17,$G$17,".")</f>
        <v>.</v>
      </c>
      <c r="H2195" s="224" t="str">
        <f>IF(ISNUMBER('Faults data'!L2195),'Faults data'!L2195,".")</f>
        <v>.</v>
      </c>
      <c r="I2195" s="224">
        <f>IF('Faults data'!S2195=Lists!$F$11,0,1)</f>
        <v>1</v>
      </c>
      <c r="J2195" s="240" t="str">
        <f t="shared" si="276"/>
        <v>.</v>
      </c>
      <c r="K2195" s="241"/>
      <c r="L2195" s="230" t="str">
        <f t="shared" si="277"/>
        <v>.</v>
      </c>
      <c r="M2195" s="231" t="str">
        <f t="shared" si="278"/>
        <v>.</v>
      </c>
      <c r="N2195" s="231" t="str">
        <f t="shared" si="279"/>
        <v>.</v>
      </c>
      <c r="O2195" s="231" t="str">
        <f t="shared" si="280"/>
        <v>.</v>
      </c>
      <c r="P2195" s="232" t="str">
        <f t="shared" si="274"/>
        <v>.</v>
      </c>
      <c r="Q2195" s="233" t="str">
        <f t="shared" si="275"/>
        <v>.</v>
      </c>
      <c r="R2195" s="140"/>
      <c r="S2195" s="140"/>
      <c r="T2195" s="140"/>
      <c r="U2195" s="140"/>
      <c r="V2195" s="140"/>
      <c r="W2195" s="140"/>
      <c r="X2195" s="140"/>
      <c r="Y2195" s="140"/>
      <c r="Z2195" s="140"/>
      <c r="AA2195" s="140"/>
      <c r="AB2195" s="140"/>
      <c r="AC2195" s="140"/>
      <c r="AD2195" s="140"/>
      <c r="AE2195" s="140"/>
      <c r="AF2195" s="140"/>
      <c r="AG2195" s="140"/>
      <c r="AH2195" s="140"/>
      <c r="AI2195" s="140"/>
      <c r="AJ2195" s="140"/>
      <c r="AK2195" s="140"/>
      <c r="AL2195" s="140"/>
      <c r="AM2195" s="140"/>
      <c r="AN2195" s="140"/>
      <c r="AO2195" s="140"/>
      <c r="AP2195" s="140"/>
      <c r="AQ2195" s="140"/>
      <c r="AR2195" s="140"/>
      <c r="AS2195" s="140"/>
      <c r="AT2195" s="140"/>
      <c r="AU2195" s="140"/>
      <c r="AV2195" s="140"/>
      <c r="AW2195" s="140"/>
      <c r="AX2195" s="140"/>
      <c r="AY2195" s="140"/>
      <c r="AZ2195" s="140"/>
      <c r="BA2195" s="140"/>
      <c r="BB2195" s="140"/>
      <c r="BC2195" s="140"/>
      <c r="BD2195" s="140"/>
      <c r="BE2195" s="140"/>
    </row>
    <row r="2196" spans="1:57" outlineLevel="1" x14ac:dyDescent="0.2">
      <c r="A2196" s="234">
        <f>'Faults data'!A2196</f>
        <v>2179</v>
      </c>
      <c r="B2196" s="320">
        <f>'Faults data'!B2196</f>
        <v>0</v>
      </c>
      <c r="C2196" s="223">
        <f>IFERROR(MATCH('Faults data'!F2196,Lists!$C$11:$C$14,0),0)</f>
        <v>0</v>
      </c>
      <c r="D2196" s="216">
        <f>VALUE('Faults data'!I2196)</f>
        <v>0</v>
      </c>
      <c r="E2196" s="224">
        <f t="shared" si="281"/>
        <v>0</v>
      </c>
      <c r="F2196" s="224">
        <f>'Faults data'!M2196</f>
        <v>0</v>
      </c>
      <c r="G2196" s="224" t="str">
        <f>IF('Faults data'!N2196=$G$17,$G$17,".")</f>
        <v>.</v>
      </c>
      <c r="H2196" s="224" t="str">
        <f>IF(ISNUMBER('Faults data'!L2196),'Faults data'!L2196,".")</f>
        <v>.</v>
      </c>
      <c r="I2196" s="224">
        <f>IF('Faults data'!S2196=Lists!$F$11,0,1)</f>
        <v>1</v>
      </c>
      <c r="J2196" s="240" t="str">
        <f t="shared" si="276"/>
        <v>.</v>
      </c>
      <c r="K2196" s="241"/>
      <c r="L2196" s="230" t="str">
        <f t="shared" si="277"/>
        <v>.</v>
      </c>
      <c r="M2196" s="231" t="str">
        <f t="shared" si="278"/>
        <v>.</v>
      </c>
      <c r="N2196" s="231" t="str">
        <f t="shared" si="279"/>
        <v>.</v>
      </c>
      <c r="O2196" s="231" t="str">
        <f t="shared" si="280"/>
        <v>.</v>
      </c>
      <c r="P2196" s="232" t="str">
        <f t="shared" si="274"/>
        <v>.</v>
      </c>
      <c r="Q2196" s="233" t="str">
        <f t="shared" si="275"/>
        <v>.</v>
      </c>
      <c r="R2196" s="140"/>
      <c r="S2196" s="140"/>
      <c r="T2196" s="140"/>
      <c r="U2196" s="140"/>
      <c r="V2196" s="140"/>
      <c r="W2196" s="140"/>
      <c r="X2196" s="140"/>
      <c r="Y2196" s="140"/>
      <c r="Z2196" s="140"/>
      <c r="AA2196" s="140"/>
      <c r="AB2196" s="140"/>
      <c r="AC2196" s="140"/>
      <c r="AD2196" s="140"/>
      <c r="AE2196" s="140"/>
      <c r="AF2196" s="140"/>
      <c r="AG2196" s="140"/>
      <c r="AH2196" s="140"/>
      <c r="AI2196" s="140"/>
      <c r="AJ2196" s="140"/>
      <c r="AK2196" s="140"/>
      <c r="AL2196" s="140"/>
      <c r="AM2196" s="140"/>
      <c r="AN2196" s="140"/>
      <c r="AO2196" s="140"/>
      <c r="AP2196" s="140"/>
      <c r="AQ2196" s="140"/>
      <c r="AR2196" s="140"/>
      <c r="AS2196" s="140"/>
      <c r="AT2196" s="140"/>
      <c r="AU2196" s="140"/>
      <c r="AV2196" s="140"/>
      <c r="AW2196" s="140"/>
      <c r="AX2196" s="140"/>
      <c r="AY2196" s="140"/>
      <c r="AZ2196" s="140"/>
      <c r="BA2196" s="140"/>
      <c r="BB2196" s="140"/>
      <c r="BC2196" s="140"/>
      <c r="BD2196" s="140"/>
      <c r="BE2196" s="140"/>
    </row>
    <row r="2197" spans="1:57" outlineLevel="1" x14ac:dyDescent="0.2">
      <c r="A2197" s="234">
        <f>'Faults data'!A2197</f>
        <v>2180</v>
      </c>
      <c r="B2197" s="320">
        <f>'Faults data'!B2197</f>
        <v>0</v>
      </c>
      <c r="C2197" s="223">
        <f>IFERROR(MATCH('Faults data'!F2197,Lists!$C$11:$C$14,0),0)</f>
        <v>0</v>
      </c>
      <c r="D2197" s="216">
        <f>VALUE('Faults data'!I2197)</f>
        <v>0</v>
      </c>
      <c r="E2197" s="224">
        <f t="shared" si="281"/>
        <v>0</v>
      </c>
      <c r="F2197" s="224">
        <f>'Faults data'!M2197</f>
        <v>0</v>
      </c>
      <c r="G2197" s="224" t="str">
        <f>IF('Faults data'!N2197=$G$17,$G$17,".")</f>
        <v>.</v>
      </c>
      <c r="H2197" s="224" t="str">
        <f>IF(ISNUMBER('Faults data'!L2197),'Faults data'!L2197,".")</f>
        <v>.</v>
      </c>
      <c r="I2197" s="224">
        <f>IF('Faults data'!S2197=Lists!$F$11,0,1)</f>
        <v>1</v>
      </c>
      <c r="J2197" s="240" t="str">
        <f t="shared" si="276"/>
        <v>.</v>
      </c>
      <c r="K2197" s="241"/>
      <c r="L2197" s="230" t="str">
        <f t="shared" si="277"/>
        <v>.</v>
      </c>
      <c r="M2197" s="231" t="str">
        <f t="shared" si="278"/>
        <v>.</v>
      </c>
      <c r="N2197" s="231" t="str">
        <f t="shared" si="279"/>
        <v>.</v>
      </c>
      <c r="O2197" s="231" t="str">
        <f t="shared" si="280"/>
        <v>.</v>
      </c>
      <c r="P2197" s="232" t="str">
        <f t="shared" ref="P2197:P2260" si="282">IF(L2197&gt;P$9,L2197,".")</f>
        <v>.</v>
      </c>
      <c r="Q2197" s="233" t="str">
        <f t="shared" ref="Q2197:Q2260" si="283">IF(N2197&gt;Q$9,N2197,".")</f>
        <v>.</v>
      </c>
      <c r="R2197" s="140"/>
      <c r="S2197" s="140"/>
      <c r="T2197" s="140"/>
      <c r="U2197" s="140"/>
      <c r="V2197" s="140"/>
      <c r="W2197" s="140"/>
      <c r="X2197" s="140"/>
      <c r="Y2197" s="140"/>
      <c r="Z2197" s="140"/>
      <c r="AA2197" s="140"/>
      <c r="AB2197" s="140"/>
      <c r="AC2197" s="140"/>
      <c r="AD2197" s="140"/>
      <c r="AE2197" s="140"/>
      <c r="AF2197" s="140"/>
      <c r="AG2197" s="140"/>
      <c r="AH2197" s="140"/>
      <c r="AI2197" s="140"/>
      <c r="AJ2197" s="140"/>
      <c r="AK2197" s="140"/>
      <c r="AL2197" s="140"/>
      <c r="AM2197" s="140"/>
      <c r="AN2197" s="140"/>
      <c r="AO2197" s="140"/>
      <c r="AP2197" s="140"/>
      <c r="AQ2197" s="140"/>
      <c r="AR2197" s="140"/>
      <c r="AS2197" s="140"/>
      <c r="AT2197" s="140"/>
      <c r="AU2197" s="140"/>
      <c r="AV2197" s="140"/>
      <c r="AW2197" s="140"/>
      <c r="AX2197" s="140"/>
      <c r="AY2197" s="140"/>
      <c r="AZ2197" s="140"/>
      <c r="BA2197" s="140"/>
      <c r="BB2197" s="140"/>
      <c r="BC2197" s="140"/>
      <c r="BD2197" s="140"/>
      <c r="BE2197" s="140"/>
    </row>
    <row r="2198" spans="1:57" outlineLevel="1" x14ac:dyDescent="0.2">
      <c r="A2198" s="234">
        <f>'Faults data'!A2198</f>
        <v>2181</v>
      </c>
      <c r="B2198" s="320">
        <f>'Faults data'!B2198</f>
        <v>0</v>
      </c>
      <c r="C2198" s="223">
        <f>IFERROR(MATCH('Faults data'!F2198,Lists!$C$11:$C$14,0),0)</f>
        <v>0</v>
      </c>
      <c r="D2198" s="216">
        <f>VALUE('Faults data'!I2198)</f>
        <v>0</v>
      </c>
      <c r="E2198" s="224">
        <f t="shared" si="281"/>
        <v>0</v>
      </c>
      <c r="F2198" s="224">
        <f>'Faults data'!M2198</f>
        <v>0</v>
      </c>
      <c r="G2198" s="224" t="str">
        <f>IF('Faults data'!N2198=$G$17,$G$17,".")</f>
        <v>.</v>
      </c>
      <c r="H2198" s="224" t="str">
        <f>IF(ISNUMBER('Faults data'!L2198),'Faults data'!L2198,".")</f>
        <v>.</v>
      </c>
      <c r="I2198" s="224">
        <f>IF('Faults data'!S2198=Lists!$F$11,0,1)</f>
        <v>1</v>
      </c>
      <c r="J2198" s="240" t="str">
        <f t="shared" si="276"/>
        <v>.</v>
      </c>
      <c r="K2198" s="241"/>
      <c r="L2198" s="230" t="str">
        <f t="shared" si="277"/>
        <v>.</v>
      </c>
      <c r="M2198" s="231" t="str">
        <f t="shared" si="278"/>
        <v>.</v>
      </c>
      <c r="N2198" s="231" t="str">
        <f t="shared" si="279"/>
        <v>.</v>
      </c>
      <c r="O2198" s="231" t="str">
        <f t="shared" si="280"/>
        <v>.</v>
      </c>
      <c r="P2198" s="232" t="str">
        <f t="shared" si="282"/>
        <v>.</v>
      </c>
      <c r="Q2198" s="233" t="str">
        <f t="shared" si="283"/>
        <v>.</v>
      </c>
      <c r="R2198" s="140"/>
      <c r="S2198" s="140"/>
      <c r="T2198" s="140"/>
      <c r="U2198" s="140"/>
      <c r="V2198" s="140"/>
      <c r="W2198" s="140"/>
      <c r="X2198" s="140"/>
      <c r="Y2198" s="140"/>
      <c r="Z2198" s="140"/>
      <c r="AA2198" s="140"/>
      <c r="AB2198" s="140"/>
      <c r="AC2198" s="140"/>
      <c r="AD2198" s="140"/>
      <c r="AE2198" s="140"/>
      <c r="AF2198" s="140"/>
      <c r="AG2198" s="140"/>
      <c r="AH2198" s="140"/>
      <c r="AI2198" s="140"/>
      <c r="AJ2198" s="140"/>
      <c r="AK2198" s="140"/>
      <c r="AL2198" s="140"/>
      <c r="AM2198" s="140"/>
      <c r="AN2198" s="140"/>
      <c r="AO2198" s="140"/>
      <c r="AP2198" s="140"/>
      <c r="AQ2198" s="140"/>
      <c r="AR2198" s="140"/>
      <c r="AS2198" s="140"/>
      <c r="AT2198" s="140"/>
      <c r="AU2198" s="140"/>
      <c r="AV2198" s="140"/>
      <c r="AW2198" s="140"/>
      <c r="AX2198" s="140"/>
      <c r="AY2198" s="140"/>
      <c r="AZ2198" s="140"/>
      <c r="BA2198" s="140"/>
      <c r="BB2198" s="140"/>
      <c r="BC2198" s="140"/>
      <c r="BD2198" s="140"/>
      <c r="BE2198" s="140"/>
    </row>
    <row r="2199" spans="1:57" outlineLevel="1" x14ac:dyDescent="0.2">
      <c r="A2199" s="234">
        <f>'Faults data'!A2199</f>
        <v>2182</v>
      </c>
      <c r="B2199" s="320">
        <f>'Faults data'!B2199</f>
        <v>0</v>
      </c>
      <c r="C2199" s="223">
        <f>IFERROR(MATCH('Faults data'!F2199,Lists!$C$11:$C$14,0),0)</f>
        <v>0</v>
      </c>
      <c r="D2199" s="216">
        <f>VALUE('Faults data'!I2199)</f>
        <v>0</v>
      </c>
      <c r="E2199" s="224">
        <f t="shared" si="281"/>
        <v>0</v>
      </c>
      <c r="F2199" s="224">
        <f>'Faults data'!M2199</f>
        <v>0</v>
      </c>
      <c r="G2199" s="224" t="str">
        <f>IF('Faults data'!N2199=$G$17,$G$17,".")</f>
        <v>.</v>
      </c>
      <c r="H2199" s="224" t="str">
        <f>IF(ISNUMBER('Faults data'!L2199),'Faults data'!L2199,".")</f>
        <v>.</v>
      </c>
      <c r="I2199" s="224">
        <f>IF('Faults data'!S2199=Lists!$F$11,0,1)</f>
        <v>1</v>
      </c>
      <c r="J2199" s="240" t="str">
        <f t="shared" si="276"/>
        <v>.</v>
      </c>
      <c r="K2199" s="241"/>
      <c r="L2199" s="230" t="str">
        <f t="shared" si="277"/>
        <v>.</v>
      </c>
      <c r="M2199" s="231" t="str">
        <f t="shared" si="278"/>
        <v>.</v>
      </c>
      <c r="N2199" s="231" t="str">
        <f t="shared" si="279"/>
        <v>.</v>
      </c>
      <c r="O2199" s="231" t="str">
        <f t="shared" si="280"/>
        <v>.</v>
      </c>
      <c r="P2199" s="232" t="str">
        <f t="shared" si="282"/>
        <v>.</v>
      </c>
      <c r="Q2199" s="233" t="str">
        <f t="shared" si="283"/>
        <v>.</v>
      </c>
      <c r="R2199" s="140"/>
      <c r="S2199" s="140"/>
      <c r="T2199" s="140"/>
      <c r="U2199" s="140"/>
      <c r="V2199" s="140"/>
      <c r="W2199" s="140"/>
      <c r="X2199" s="140"/>
      <c r="Y2199" s="140"/>
      <c r="Z2199" s="140"/>
      <c r="AA2199" s="140"/>
      <c r="AB2199" s="140"/>
      <c r="AC2199" s="140"/>
      <c r="AD2199" s="140"/>
      <c r="AE2199" s="140"/>
      <c r="AF2199" s="140"/>
      <c r="AG2199" s="140"/>
      <c r="AH2199" s="140"/>
      <c r="AI2199" s="140"/>
      <c r="AJ2199" s="140"/>
      <c r="AK2199" s="140"/>
      <c r="AL2199" s="140"/>
      <c r="AM2199" s="140"/>
      <c r="AN2199" s="140"/>
      <c r="AO2199" s="140"/>
      <c r="AP2199" s="140"/>
      <c r="AQ2199" s="140"/>
      <c r="AR2199" s="140"/>
      <c r="AS2199" s="140"/>
      <c r="AT2199" s="140"/>
      <c r="AU2199" s="140"/>
      <c r="AV2199" s="140"/>
      <c r="AW2199" s="140"/>
      <c r="AX2199" s="140"/>
      <c r="AY2199" s="140"/>
      <c r="AZ2199" s="140"/>
      <c r="BA2199" s="140"/>
      <c r="BB2199" s="140"/>
      <c r="BC2199" s="140"/>
      <c r="BD2199" s="140"/>
      <c r="BE2199" s="140"/>
    </row>
    <row r="2200" spans="1:57" outlineLevel="1" x14ac:dyDescent="0.2">
      <c r="A2200" s="234">
        <f>'Faults data'!A2200</f>
        <v>2183</v>
      </c>
      <c r="B2200" s="320">
        <f>'Faults data'!B2200</f>
        <v>0</v>
      </c>
      <c r="C2200" s="223">
        <f>IFERROR(MATCH('Faults data'!F2200,Lists!$C$11:$C$14,0),0)</f>
        <v>0</v>
      </c>
      <c r="D2200" s="216">
        <f>VALUE('Faults data'!I2200)</f>
        <v>0</v>
      </c>
      <c r="E2200" s="224">
        <f t="shared" si="281"/>
        <v>0</v>
      </c>
      <c r="F2200" s="224">
        <f>'Faults data'!M2200</f>
        <v>0</v>
      </c>
      <c r="G2200" s="224" t="str">
        <f>IF('Faults data'!N2200=$G$17,$G$17,".")</f>
        <v>.</v>
      </c>
      <c r="H2200" s="224" t="str">
        <f>IF(ISNUMBER('Faults data'!L2200),'Faults data'!L2200,".")</f>
        <v>.</v>
      </c>
      <c r="I2200" s="224">
        <f>IF('Faults data'!S2200=Lists!$F$11,0,1)</f>
        <v>1</v>
      </c>
      <c r="J2200" s="240" t="str">
        <f t="shared" si="276"/>
        <v>.</v>
      </c>
      <c r="K2200" s="241"/>
      <c r="L2200" s="230" t="str">
        <f t="shared" si="277"/>
        <v>.</v>
      </c>
      <c r="M2200" s="231" t="str">
        <f t="shared" si="278"/>
        <v>.</v>
      </c>
      <c r="N2200" s="231" t="str">
        <f t="shared" si="279"/>
        <v>.</v>
      </c>
      <c r="O2200" s="231" t="str">
        <f t="shared" si="280"/>
        <v>.</v>
      </c>
      <c r="P2200" s="232" t="str">
        <f t="shared" si="282"/>
        <v>.</v>
      </c>
      <c r="Q2200" s="233" t="str">
        <f t="shared" si="283"/>
        <v>.</v>
      </c>
      <c r="R2200" s="140"/>
      <c r="S2200" s="140"/>
      <c r="T2200" s="140"/>
      <c r="U2200" s="140"/>
      <c r="V2200" s="140"/>
      <c r="W2200" s="140"/>
      <c r="X2200" s="140"/>
      <c r="Y2200" s="140"/>
      <c r="Z2200" s="140"/>
      <c r="AA2200" s="140"/>
      <c r="AB2200" s="140"/>
      <c r="AC2200" s="140"/>
      <c r="AD2200" s="140"/>
      <c r="AE2200" s="140"/>
      <c r="AF2200" s="140"/>
      <c r="AG2200" s="140"/>
      <c r="AH2200" s="140"/>
      <c r="AI2200" s="140"/>
      <c r="AJ2200" s="140"/>
      <c r="AK2200" s="140"/>
      <c r="AL2200" s="140"/>
      <c r="AM2200" s="140"/>
      <c r="AN2200" s="140"/>
      <c r="AO2200" s="140"/>
      <c r="AP2200" s="140"/>
      <c r="AQ2200" s="140"/>
      <c r="AR2200" s="140"/>
      <c r="AS2200" s="140"/>
      <c r="AT2200" s="140"/>
      <c r="AU2200" s="140"/>
      <c r="AV2200" s="140"/>
      <c r="AW2200" s="140"/>
      <c r="AX2200" s="140"/>
      <c r="AY2200" s="140"/>
      <c r="AZ2200" s="140"/>
      <c r="BA2200" s="140"/>
      <c r="BB2200" s="140"/>
      <c r="BC2200" s="140"/>
      <c r="BD2200" s="140"/>
      <c r="BE2200" s="140"/>
    </row>
    <row r="2201" spans="1:57" outlineLevel="1" x14ac:dyDescent="0.2">
      <c r="A2201" s="234">
        <f>'Faults data'!A2201</f>
        <v>2184</v>
      </c>
      <c r="B2201" s="320">
        <f>'Faults data'!B2201</f>
        <v>0</v>
      </c>
      <c r="C2201" s="223">
        <f>IFERROR(MATCH('Faults data'!F2201,Lists!$C$11:$C$14,0),0)</f>
        <v>0</v>
      </c>
      <c r="D2201" s="216">
        <f>VALUE('Faults data'!I2201)</f>
        <v>0</v>
      </c>
      <c r="E2201" s="224">
        <f t="shared" si="281"/>
        <v>0</v>
      </c>
      <c r="F2201" s="224">
        <f>'Faults data'!M2201</f>
        <v>0</v>
      </c>
      <c r="G2201" s="224" t="str">
        <f>IF('Faults data'!N2201=$G$17,$G$17,".")</f>
        <v>.</v>
      </c>
      <c r="H2201" s="224" t="str">
        <f>IF(ISNUMBER('Faults data'!L2201),'Faults data'!L2201,".")</f>
        <v>.</v>
      </c>
      <c r="I2201" s="224">
        <f>IF('Faults data'!S2201=Lists!$F$11,0,1)</f>
        <v>1</v>
      </c>
      <c r="J2201" s="240" t="str">
        <f t="shared" si="276"/>
        <v>.</v>
      </c>
      <c r="K2201" s="241"/>
      <c r="L2201" s="230" t="str">
        <f t="shared" si="277"/>
        <v>.</v>
      </c>
      <c r="M2201" s="231" t="str">
        <f t="shared" si="278"/>
        <v>.</v>
      </c>
      <c r="N2201" s="231" t="str">
        <f t="shared" si="279"/>
        <v>.</v>
      </c>
      <c r="O2201" s="231" t="str">
        <f t="shared" si="280"/>
        <v>.</v>
      </c>
      <c r="P2201" s="232" t="str">
        <f t="shared" si="282"/>
        <v>.</v>
      </c>
      <c r="Q2201" s="233" t="str">
        <f t="shared" si="283"/>
        <v>.</v>
      </c>
      <c r="R2201" s="140"/>
      <c r="S2201" s="140"/>
      <c r="T2201" s="140"/>
      <c r="U2201" s="140"/>
      <c r="V2201" s="140"/>
      <c r="W2201" s="140"/>
      <c r="X2201" s="140"/>
      <c r="Y2201" s="140"/>
      <c r="Z2201" s="140"/>
      <c r="AA2201" s="140"/>
      <c r="AB2201" s="140"/>
      <c r="AC2201" s="140"/>
      <c r="AD2201" s="140"/>
      <c r="AE2201" s="140"/>
      <c r="AF2201" s="140"/>
      <c r="AG2201" s="140"/>
      <c r="AH2201" s="140"/>
      <c r="AI2201" s="140"/>
      <c r="AJ2201" s="140"/>
      <c r="AK2201" s="140"/>
      <c r="AL2201" s="140"/>
      <c r="AM2201" s="140"/>
      <c r="AN2201" s="140"/>
      <c r="AO2201" s="140"/>
      <c r="AP2201" s="140"/>
      <c r="AQ2201" s="140"/>
      <c r="AR2201" s="140"/>
      <c r="AS2201" s="140"/>
      <c r="AT2201" s="140"/>
      <c r="AU2201" s="140"/>
      <c r="AV2201" s="140"/>
      <c r="AW2201" s="140"/>
      <c r="AX2201" s="140"/>
      <c r="AY2201" s="140"/>
      <c r="AZ2201" s="140"/>
      <c r="BA2201" s="140"/>
      <c r="BB2201" s="140"/>
      <c r="BC2201" s="140"/>
      <c r="BD2201" s="140"/>
      <c r="BE2201" s="140"/>
    </row>
    <row r="2202" spans="1:57" outlineLevel="1" x14ac:dyDescent="0.2">
      <c r="A2202" s="234">
        <f>'Faults data'!A2202</f>
        <v>2185</v>
      </c>
      <c r="B2202" s="320">
        <f>'Faults data'!B2202</f>
        <v>0</v>
      </c>
      <c r="C2202" s="223">
        <f>IFERROR(MATCH('Faults data'!F2202,Lists!$C$11:$C$14,0),0)</f>
        <v>0</v>
      </c>
      <c r="D2202" s="216">
        <f>VALUE('Faults data'!I2202)</f>
        <v>0</v>
      </c>
      <c r="E2202" s="224">
        <f t="shared" si="281"/>
        <v>0</v>
      </c>
      <c r="F2202" s="224">
        <f>'Faults data'!M2202</f>
        <v>0</v>
      </c>
      <c r="G2202" s="224" t="str">
        <f>IF('Faults data'!N2202=$G$17,$G$17,".")</f>
        <v>.</v>
      </c>
      <c r="H2202" s="224" t="str">
        <f>IF(ISNUMBER('Faults data'!L2202),'Faults data'!L2202,".")</f>
        <v>.</v>
      </c>
      <c r="I2202" s="224">
        <f>IF('Faults data'!S2202=Lists!$F$11,0,1)</f>
        <v>1</v>
      </c>
      <c r="J2202" s="240" t="str">
        <f t="shared" si="276"/>
        <v>.</v>
      </c>
      <c r="K2202" s="241"/>
      <c r="L2202" s="230" t="str">
        <f t="shared" si="277"/>
        <v>.</v>
      </c>
      <c r="M2202" s="231" t="str">
        <f t="shared" si="278"/>
        <v>.</v>
      </c>
      <c r="N2202" s="231" t="str">
        <f t="shared" si="279"/>
        <v>.</v>
      </c>
      <c r="O2202" s="231" t="str">
        <f t="shared" si="280"/>
        <v>.</v>
      </c>
      <c r="P2202" s="232" t="str">
        <f t="shared" si="282"/>
        <v>.</v>
      </c>
      <c r="Q2202" s="233" t="str">
        <f t="shared" si="283"/>
        <v>.</v>
      </c>
      <c r="R2202" s="140"/>
      <c r="S2202" s="140"/>
      <c r="T2202" s="140"/>
      <c r="U2202" s="140"/>
      <c r="V2202" s="140"/>
      <c r="W2202" s="140"/>
      <c r="X2202" s="140"/>
      <c r="Y2202" s="140"/>
      <c r="Z2202" s="140"/>
      <c r="AA2202" s="140"/>
      <c r="AB2202" s="140"/>
      <c r="AC2202" s="140"/>
      <c r="AD2202" s="140"/>
      <c r="AE2202" s="140"/>
      <c r="AF2202" s="140"/>
      <c r="AG2202" s="140"/>
      <c r="AH2202" s="140"/>
      <c r="AI2202" s="140"/>
      <c r="AJ2202" s="140"/>
      <c r="AK2202" s="140"/>
      <c r="AL2202" s="140"/>
      <c r="AM2202" s="140"/>
      <c r="AN2202" s="140"/>
      <c r="AO2202" s="140"/>
      <c r="AP2202" s="140"/>
      <c r="AQ2202" s="140"/>
      <c r="AR2202" s="140"/>
      <c r="AS2202" s="140"/>
      <c r="AT2202" s="140"/>
      <c r="AU2202" s="140"/>
      <c r="AV2202" s="140"/>
      <c r="AW2202" s="140"/>
      <c r="AX2202" s="140"/>
      <c r="AY2202" s="140"/>
      <c r="AZ2202" s="140"/>
      <c r="BA2202" s="140"/>
      <c r="BB2202" s="140"/>
      <c r="BC2202" s="140"/>
      <c r="BD2202" s="140"/>
      <c r="BE2202" s="140"/>
    </row>
    <row r="2203" spans="1:57" outlineLevel="1" x14ac:dyDescent="0.2">
      <c r="A2203" s="234">
        <f>'Faults data'!A2203</f>
        <v>2186</v>
      </c>
      <c r="B2203" s="320">
        <f>'Faults data'!B2203</f>
        <v>0</v>
      </c>
      <c r="C2203" s="223">
        <f>IFERROR(MATCH('Faults data'!F2203,Lists!$C$11:$C$14,0),0)</f>
        <v>0</v>
      </c>
      <c r="D2203" s="216">
        <f>VALUE('Faults data'!I2203)</f>
        <v>0</v>
      </c>
      <c r="E2203" s="224">
        <f t="shared" si="281"/>
        <v>0</v>
      </c>
      <c r="F2203" s="224">
        <f>'Faults data'!M2203</f>
        <v>0</v>
      </c>
      <c r="G2203" s="224" t="str">
        <f>IF('Faults data'!N2203=$G$17,$G$17,".")</f>
        <v>.</v>
      </c>
      <c r="H2203" s="224" t="str">
        <f>IF(ISNUMBER('Faults data'!L2203),'Faults data'!L2203,".")</f>
        <v>.</v>
      </c>
      <c r="I2203" s="224">
        <f>IF('Faults data'!S2203=Lists!$F$11,0,1)</f>
        <v>1</v>
      </c>
      <c r="J2203" s="240" t="str">
        <f t="shared" si="276"/>
        <v>.</v>
      </c>
      <c r="K2203" s="241"/>
      <c r="L2203" s="230" t="str">
        <f t="shared" si="277"/>
        <v>.</v>
      </c>
      <c r="M2203" s="231" t="str">
        <f t="shared" si="278"/>
        <v>.</v>
      </c>
      <c r="N2203" s="231" t="str">
        <f t="shared" si="279"/>
        <v>.</v>
      </c>
      <c r="O2203" s="231" t="str">
        <f t="shared" si="280"/>
        <v>.</v>
      </c>
      <c r="P2203" s="232" t="str">
        <f t="shared" si="282"/>
        <v>.</v>
      </c>
      <c r="Q2203" s="233" t="str">
        <f t="shared" si="283"/>
        <v>.</v>
      </c>
      <c r="R2203" s="140"/>
      <c r="S2203" s="140"/>
      <c r="T2203" s="140"/>
      <c r="U2203" s="140"/>
      <c r="V2203" s="140"/>
      <c r="W2203" s="140"/>
      <c r="X2203" s="140"/>
      <c r="Y2203" s="140"/>
      <c r="Z2203" s="140"/>
      <c r="AA2203" s="140"/>
      <c r="AB2203" s="140"/>
      <c r="AC2203" s="140"/>
      <c r="AD2203" s="140"/>
      <c r="AE2203" s="140"/>
      <c r="AF2203" s="140"/>
      <c r="AG2203" s="140"/>
      <c r="AH2203" s="140"/>
      <c r="AI2203" s="140"/>
      <c r="AJ2203" s="140"/>
      <c r="AK2203" s="140"/>
      <c r="AL2203" s="140"/>
      <c r="AM2203" s="140"/>
      <c r="AN2203" s="140"/>
      <c r="AO2203" s="140"/>
      <c r="AP2203" s="140"/>
      <c r="AQ2203" s="140"/>
      <c r="AR2203" s="140"/>
      <c r="AS2203" s="140"/>
      <c r="AT2203" s="140"/>
      <c r="AU2203" s="140"/>
      <c r="AV2203" s="140"/>
      <c r="AW2203" s="140"/>
      <c r="AX2203" s="140"/>
      <c r="AY2203" s="140"/>
      <c r="AZ2203" s="140"/>
      <c r="BA2203" s="140"/>
      <c r="BB2203" s="140"/>
      <c r="BC2203" s="140"/>
      <c r="BD2203" s="140"/>
      <c r="BE2203" s="140"/>
    </row>
    <row r="2204" spans="1:57" outlineLevel="1" x14ac:dyDescent="0.2">
      <c r="A2204" s="234">
        <f>'Faults data'!A2204</f>
        <v>2187</v>
      </c>
      <c r="B2204" s="320">
        <f>'Faults data'!B2204</f>
        <v>0</v>
      </c>
      <c r="C2204" s="223">
        <f>IFERROR(MATCH('Faults data'!F2204,Lists!$C$11:$C$14,0),0)</f>
        <v>0</v>
      </c>
      <c r="D2204" s="216">
        <f>VALUE('Faults data'!I2204)</f>
        <v>0</v>
      </c>
      <c r="E2204" s="224">
        <f t="shared" si="281"/>
        <v>0</v>
      </c>
      <c r="F2204" s="224">
        <f>'Faults data'!M2204</f>
        <v>0</v>
      </c>
      <c r="G2204" s="224" t="str">
        <f>IF('Faults data'!N2204=$G$17,$G$17,".")</f>
        <v>.</v>
      </c>
      <c r="H2204" s="224" t="str">
        <f>IF(ISNUMBER('Faults data'!L2204),'Faults data'!L2204,".")</f>
        <v>.</v>
      </c>
      <c r="I2204" s="224">
        <f>IF('Faults data'!S2204=Lists!$F$11,0,1)</f>
        <v>1</v>
      </c>
      <c r="J2204" s="240" t="str">
        <f t="shared" si="276"/>
        <v>.</v>
      </c>
      <c r="K2204" s="241"/>
      <c r="L2204" s="230" t="str">
        <f t="shared" si="277"/>
        <v>.</v>
      </c>
      <c r="M2204" s="231" t="str">
        <f t="shared" si="278"/>
        <v>.</v>
      </c>
      <c r="N2204" s="231" t="str">
        <f t="shared" si="279"/>
        <v>.</v>
      </c>
      <c r="O2204" s="231" t="str">
        <f t="shared" si="280"/>
        <v>.</v>
      </c>
      <c r="P2204" s="232" t="str">
        <f t="shared" si="282"/>
        <v>.</v>
      </c>
      <c r="Q2204" s="233" t="str">
        <f t="shared" si="283"/>
        <v>.</v>
      </c>
      <c r="R2204" s="140"/>
      <c r="S2204" s="140"/>
      <c r="T2204" s="140"/>
      <c r="U2204" s="140"/>
      <c r="V2204" s="140"/>
      <c r="W2204" s="140"/>
      <c r="X2204" s="140"/>
      <c r="Y2204" s="140"/>
      <c r="Z2204" s="140"/>
      <c r="AA2204" s="140"/>
      <c r="AB2204" s="140"/>
      <c r="AC2204" s="140"/>
      <c r="AD2204" s="140"/>
      <c r="AE2204" s="140"/>
      <c r="AF2204" s="140"/>
      <c r="AG2204" s="140"/>
      <c r="AH2204" s="140"/>
      <c r="AI2204" s="140"/>
      <c r="AJ2204" s="140"/>
      <c r="AK2204" s="140"/>
      <c r="AL2204" s="140"/>
      <c r="AM2204" s="140"/>
      <c r="AN2204" s="140"/>
      <c r="AO2204" s="140"/>
      <c r="AP2204" s="140"/>
      <c r="AQ2204" s="140"/>
      <c r="AR2204" s="140"/>
      <c r="AS2204" s="140"/>
      <c r="AT2204" s="140"/>
      <c r="AU2204" s="140"/>
      <c r="AV2204" s="140"/>
      <c r="AW2204" s="140"/>
      <c r="AX2204" s="140"/>
      <c r="AY2204" s="140"/>
      <c r="AZ2204" s="140"/>
      <c r="BA2204" s="140"/>
      <c r="BB2204" s="140"/>
      <c r="BC2204" s="140"/>
      <c r="BD2204" s="140"/>
      <c r="BE2204" s="140"/>
    </row>
    <row r="2205" spans="1:57" outlineLevel="1" x14ac:dyDescent="0.2">
      <c r="A2205" s="234">
        <f>'Faults data'!A2205</f>
        <v>2188</v>
      </c>
      <c r="B2205" s="320">
        <f>'Faults data'!B2205</f>
        <v>0</v>
      </c>
      <c r="C2205" s="223">
        <f>IFERROR(MATCH('Faults data'!F2205,Lists!$C$11:$C$14,0),0)</f>
        <v>0</v>
      </c>
      <c r="D2205" s="216">
        <f>VALUE('Faults data'!I2205)</f>
        <v>0</v>
      </c>
      <c r="E2205" s="224">
        <f t="shared" si="281"/>
        <v>0</v>
      </c>
      <c r="F2205" s="224">
        <f>'Faults data'!M2205</f>
        <v>0</v>
      </c>
      <c r="G2205" s="224" t="str">
        <f>IF('Faults data'!N2205=$G$17,$G$17,".")</f>
        <v>.</v>
      </c>
      <c r="H2205" s="224" t="str">
        <f>IF(ISNUMBER('Faults data'!L2205),'Faults data'!L2205,".")</f>
        <v>.</v>
      </c>
      <c r="I2205" s="224">
        <f>IF('Faults data'!S2205=Lists!$F$11,0,1)</f>
        <v>1</v>
      </c>
      <c r="J2205" s="240" t="str">
        <f t="shared" si="276"/>
        <v>.</v>
      </c>
      <c r="K2205" s="241"/>
      <c r="L2205" s="230" t="str">
        <f t="shared" si="277"/>
        <v>.</v>
      </c>
      <c r="M2205" s="231" t="str">
        <f t="shared" si="278"/>
        <v>.</v>
      </c>
      <c r="N2205" s="231" t="str">
        <f t="shared" si="279"/>
        <v>.</v>
      </c>
      <c r="O2205" s="231" t="str">
        <f t="shared" si="280"/>
        <v>.</v>
      </c>
      <c r="P2205" s="232" t="str">
        <f t="shared" si="282"/>
        <v>.</v>
      </c>
      <c r="Q2205" s="233" t="str">
        <f t="shared" si="283"/>
        <v>.</v>
      </c>
      <c r="R2205" s="140"/>
      <c r="S2205" s="140"/>
      <c r="T2205" s="140"/>
      <c r="U2205" s="140"/>
      <c r="V2205" s="140"/>
      <c r="W2205" s="140"/>
      <c r="X2205" s="140"/>
      <c r="Y2205" s="140"/>
      <c r="Z2205" s="140"/>
      <c r="AA2205" s="140"/>
      <c r="AB2205" s="140"/>
      <c r="AC2205" s="140"/>
      <c r="AD2205" s="140"/>
      <c r="AE2205" s="140"/>
      <c r="AF2205" s="140"/>
      <c r="AG2205" s="140"/>
      <c r="AH2205" s="140"/>
      <c r="AI2205" s="140"/>
      <c r="AJ2205" s="140"/>
      <c r="AK2205" s="140"/>
      <c r="AL2205" s="140"/>
      <c r="AM2205" s="140"/>
      <c r="AN2205" s="140"/>
      <c r="AO2205" s="140"/>
      <c r="AP2205" s="140"/>
      <c r="AQ2205" s="140"/>
      <c r="AR2205" s="140"/>
      <c r="AS2205" s="140"/>
      <c r="AT2205" s="140"/>
      <c r="AU2205" s="140"/>
      <c r="AV2205" s="140"/>
      <c r="AW2205" s="140"/>
      <c r="AX2205" s="140"/>
      <c r="AY2205" s="140"/>
      <c r="AZ2205" s="140"/>
      <c r="BA2205" s="140"/>
      <c r="BB2205" s="140"/>
      <c r="BC2205" s="140"/>
      <c r="BD2205" s="140"/>
      <c r="BE2205" s="140"/>
    </row>
    <row r="2206" spans="1:57" outlineLevel="1" x14ac:dyDescent="0.2">
      <c r="A2206" s="234">
        <f>'Faults data'!A2206</f>
        <v>2189</v>
      </c>
      <c r="B2206" s="320">
        <f>'Faults data'!B2206</f>
        <v>0</v>
      </c>
      <c r="C2206" s="223">
        <f>IFERROR(MATCH('Faults data'!F2206,Lists!$C$11:$C$14,0),0)</f>
        <v>0</v>
      </c>
      <c r="D2206" s="216">
        <f>VALUE('Faults data'!I2206)</f>
        <v>0</v>
      </c>
      <c r="E2206" s="224">
        <f t="shared" si="281"/>
        <v>0</v>
      </c>
      <c r="F2206" s="224">
        <f>'Faults data'!M2206</f>
        <v>0</v>
      </c>
      <c r="G2206" s="224" t="str">
        <f>IF('Faults data'!N2206=$G$17,$G$17,".")</f>
        <v>.</v>
      </c>
      <c r="H2206" s="224" t="str">
        <f>IF(ISNUMBER('Faults data'!L2206),'Faults data'!L2206,".")</f>
        <v>.</v>
      </c>
      <c r="I2206" s="224">
        <f>IF('Faults data'!S2206=Lists!$F$11,0,1)</f>
        <v>1</v>
      </c>
      <c r="J2206" s="240" t="str">
        <f t="shared" si="276"/>
        <v>.</v>
      </c>
      <c r="K2206" s="241"/>
      <c r="L2206" s="230" t="str">
        <f t="shared" si="277"/>
        <v>.</v>
      </c>
      <c r="M2206" s="231" t="str">
        <f t="shared" si="278"/>
        <v>.</v>
      </c>
      <c r="N2206" s="231" t="str">
        <f t="shared" si="279"/>
        <v>.</v>
      </c>
      <c r="O2206" s="231" t="str">
        <f t="shared" si="280"/>
        <v>.</v>
      </c>
      <c r="P2206" s="232" t="str">
        <f t="shared" si="282"/>
        <v>.</v>
      </c>
      <c r="Q2206" s="233" t="str">
        <f t="shared" si="283"/>
        <v>.</v>
      </c>
      <c r="R2206" s="140"/>
      <c r="S2206" s="140"/>
      <c r="T2206" s="140"/>
      <c r="U2206" s="140"/>
      <c r="V2206" s="140"/>
      <c r="W2206" s="140"/>
      <c r="X2206" s="140"/>
      <c r="Y2206" s="140"/>
      <c r="Z2206" s="140"/>
      <c r="AA2206" s="140"/>
      <c r="AB2206" s="140"/>
      <c r="AC2206" s="140"/>
      <c r="AD2206" s="140"/>
      <c r="AE2206" s="140"/>
      <c r="AF2206" s="140"/>
      <c r="AG2206" s="140"/>
      <c r="AH2206" s="140"/>
      <c r="AI2206" s="140"/>
      <c r="AJ2206" s="140"/>
      <c r="AK2206" s="140"/>
      <c r="AL2206" s="140"/>
      <c r="AM2206" s="140"/>
      <c r="AN2206" s="140"/>
      <c r="AO2206" s="140"/>
      <c r="AP2206" s="140"/>
      <c r="AQ2206" s="140"/>
      <c r="AR2206" s="140"/>
      <c r="AS2206" s="140"/>
      <c r="AT2206" s="140"/>
      <c r="AU2206" s="140"/>
      <c r="AV2206" s="140"/>
      <c r="AW2206" s="140"/>
      <c r="AX2206" s="140"/>
      <c r="AY2206" s="140"/>
      <c r="AZ2206" s="140"/>
      <c r="BA2206" s="140"/>
      <c r="BB2206" s="140"/>
      <c r="BC2206" s="140"/>
      <c r="BD2206" s="140"/>
      <c r="BE2206" s="140"/>
    </row>
    <row r="2207" spans="1:57" outlineLevel="1" x14ac:dyDescent="0.2">
      <c r="A2207" s="234">
        <f>'Faults data'!A2207</f>
        <v>2190</v>
      </c>
      <c r="B2207" s="320">
        <f>'Faults data'!B2207</f>
        <v>0</v>
      </c>
      <c r="C2207" s="223">
        <f>IFERROR(MATCH('Faults data'!F2207,Lists!$C$11:$C$14,0),0)</f>
        <v>0</v>
      </c>
      <c r="D2207" s="216">
        <f>VALUE('Faults data'!I2207)</f>
        <v>0</v>
      </c>
      <c r="E2207" s="224">
        <f t="shared" si="281"/>
        <v>0</v>
      </c>
      <c r="F2207" s="224">
        <f>'Faults data'!M2207</f>
        <v>0</v>
      </c>
      <c r="G2207" s="224" t="str">
        <f>IF('Faults data'!N2207=$G$17,$G$17,".")</f>
        <v>.</v>
      </c>
      <c r="H2207" s="224" t="str">
        <f>IF(ISNUMBER('Faults data'!L2207),'Faults data'!L2207,".")</f>
        <v>.</v>
      </c>
      <c r="I2207" s="224">
        <f>IF('Faults data'!S2207=Lists!$F$11,0,1)</f>
        <v>1</v>
      </c>
      <c r="J2207" s="240" t="str">
        <f t="shared" si="276"/>
        <v>.</v>
      </c>
      <c r="K2207" s="241"/>
      <c r="L2207" s="230" t="str">
        <f t="shared" si="277"/>
        <v>.</v>
      </c>
      <c r="M2207" s="231" t="str">
        <f t="shared" si="278"/>
        <v>.</v>
      </c>
      <c r="N2207" s="231" t="str">
        <f t="shared" si="279"/>
        <v>.</v>
      </c>
      <c r="O2207" s="231" t="str">
        <f t="shared" si="280"/>
        <v>.</v>
      </c>
      <c r="P2207" s="232" t="str">
        <f t="shared" si="282"/>
        <v>.</v>
      </c>
      <c r="Q2207" s="233" t="str">
        <f t="shared" si="283"/>
        <v>.</v>
      </c>
      <c r="R2207" s="140"/>
      <c r="S2207" s="140"/>
      <c r="T2207" s="140"/>
      <c r="U2207" s="140"/>
      <c r="V2207" s="140"/>
      <c r="W2207" s="140"/>
      <c r="X2207" s="140"/>
      <c r="Y2207" s="140"/>
      <c r="Z2207" s="140"/>
      <c r="AA2207" s="140"/>
      <c r="AB2207" s="140"/>
      <c r="AC2207" s="140"/>
      <c r="AD2207" s="140"/>
      <c r="AE2207" s="140"/>
      <c r="AF2207" s="140"/>
      <c r="AG2207" s="140"/>
      <c r="AH2207" s="140"/>
      <c r="AI2207" s="140"/>
      <c r="AJ2207" s="140"/>
      <c r="AK2207" s="140"/>
      <c r="AL2207" s="140"/>
      <c r="AM2207" s="140"/>
      <c r="AN2207" s="140"/>
      <c r="AO2207" s="140"/>
      <c r="AP2207" s="140"/>
      <c r="AQ2207" s="140"/>
      <c r="AR2207" s="140"/>
      <c r="AS2207" s="140"/>
      <c r="AT2207" s="140"/>
      <c r="AU2207" s="140"/>
      <c r="AV2207" s="140"/>
      <c r="AW2207" s="140"/>
      <c r="AX2207" s="140"/>
      <c r="AY2207" s="140"/>
      <c r="AZ2207" s="140"/>
      <c r="BA2207" s="140"/>
      <c r="BB2207" s="140"/>
      <c r="BC2207" s="140"/>
      <c r="BD2207" s="140"/>
      <c r="BE2207" s="140"/>
    </row>
    <row r="2208" spans="1:57" outlineLevel="1" x14ac:dyDescent="0.2">
      <c r="A2208" s="234">
        <f>'Faults data'!A2208</f>
        <v>2191</v>
      </c>
      <c r="B2208" s="320">
        <f>'Faults data'!B2208</f>
        <v>0</v>
      </c>
      <c r="C2208" s="223">
        <f>IFERROR(MATCH('Faults data'!F2208,Lists!$C$11:$C$14,0),0)</f>
        <v>0</v>
      </c>
      <c r="D2208" s="216">
        <f>VALUE('Faults data'!I2208)</f>
        <v>0</v>
      </c>
      <c r="E2208" s="224">
        <f t="shared" si="281"/>
        <v>0</v>
      </c>
      <c r="F2208" s="224">
        <f>'Faults data'!M2208</f>
        <v>0</v>
      </c>
      <c r="G2208" s="224" t="str">
        <f>IF('Faults data'!N2208=$G$17,$G$17,".")</f>
        <v>.</v>
      </c>
      <c r="H2208" s="224" t="str">
        <f>IF(ISNUMBER('Faults data'!L2208),'Faults data'!L2208,".")</f>
        <v>.</v>
      </c>
      <c r="I2208" s="224">
        <f>IF('Faults data'!S2208=Lists!$F$11,0,1)</f>
        <v>1</v>
      </c>
      <c r="J2208" s="240" t="str">
        <f t="shared" si="276"/>
        <v>.</v>
      </c>
      <c r="K2208" s="241"/>
      <c r="L2208" s="230" t="str">
        <f t="shared" si="277"/>
        <v>.</v>
      </c>
      <c r="M2208" s="231" t="str">
        <f t="shared" si="278"/>
        <v>.</v>
      </c>
      <c r="N2208" s="231" t="str">
        <f t="shared" si="279"/>
        <v>.</v>
      </c>
      <c r="O2208" s="231" t="str">
        <f t="shared" si="280"/>
        <v>.</v>
      </c>
      <c r="P2208" s="232" t="str">
        <f t="shared" si="282"/>
        <v>.</v>
      </c>
      <c r="Q2208" s="233" t="str">
        <f t="shared" si="283"/>
        <v>.</v>
      </c>
      <c r="R2208" s="140"/>
      <c r="S2208" s="140"/>
      <c r="T2208" s="140"/>
      <c r="U2208" s="140"/>
      <c r="V2208" s="140"/>
      <c r="W2208" s="140"/>
      <c r="X2208" s="140"/>
      <c r="Y2208" s="140"/>
      <c r="Z2208" s="140"/>
      <c r="AA2208" s="140"/>
      <c r="AB2208" s="140"/>
      <c r="AC2208" s="140"/>
      <c r="AD2208" s="140"/>
      <c r="AE2208" s="140"/>
      <c r="AF2208" s="140"/>
      <c r="AG2208" s="140"/>
      <c r="AH2208" s="140"/>
      <c r="AI2208" s="140"/>
      <c r="AJ2208" s="140"/>
      <c r="AK2208" s="140"/>
      <c r="AL2208" s="140"/>
      <c r="AM2208" s="140"/>
      <c r="AN2208" s="140"/>
      <c r="AO2208" s="140"/>
      <c r="AP2208" s="140"/>
      <c r="AQ2208" s="140"/>
      <c r="AR2208" s="140"/>
      <c r="AS2208" s="140"/>
      <c r="AT2208" s="140"/>
      <c r="AU2208" s="140"/>
      <c r="AV2208" s="140"/>
      <c r="AW2208" s="140"/>
      <c r="AX2208" s="140"/>
      <c r="AY2208" s="140"/>
      <c r="AZ2208" s="140"/>
      <c r="BA2208" s="140"/>
      <c r="BB2208" s="140"/>
      <c r="BC2208" s="140"/>
      <c r="BD2208" s="140"/>
      <c r="BE2208" s="140"/>
    </row>
    <row r="2209" spans="1:57" outlineLevel="1" x14ac:dyDescent="0.2">
      <c r="A2209" s="234">
        <f>'Faults data'!A2209</f>
        <v>2192</v>
      </c>
      <c r="B2209" s="320">
        <f>'Faults data'!B2209</f>
        <v>0</v>
      </c>
      <c r="C2209" s="223">
        <f>IFERROR(MATCH('Faults data'!F2209,Lists!$C$11:$C$14,0),0)</f>
        <v>0</v>
      </c>
      <c r="D2209" s="216">
        <f>VALUE('Faults data'!I2209)</f>
        <v>0</v>
      </c>
      <c r="E2209" s="224">
        <f t="shared" si="281"/>
        <v>0</v>
      </c>
      <c r="F2209" s="224">
        <f>'Faults data'!M2209</f>
        <v>0</v>
      </c>
      <c r="G2209" s="224" t="str">
        <f>IF('Faults data'!N2209=$G$17,$G$17,".")</f>
        <v>.</v>
      </c>
      <c r="H2209" s="224" t="str">
        <f>IF(ISNUMBER('Faults data'!L2209),'Faults data'!L2209,".")</f>
        <v>.</v>
      </c>
      <c r="I2209" s="224">
        <f>IF('Faults data'!S2209=Lists!$F$11,0,1)</f>
        <v>1</v>
      </c>
      <c r="J2209" s="240" t="str">
        <f t="shared" si="276"/>
        <v>.</v>
      </c>
      <c r="K2209" s="241"/>
      <c r="L2209" s="230" t="str">
        <f t="shared" si="277"/>
        <v>.</v>
      </c>
      <c r="M2209" s="231" t="str">
        <f t="shared" si="278"/>
        <v>.</v>
      </c>
      <c r="N2209" s="231" t="str">
        <f t="shared" si="279"/>
        <v>.</v>
      </c>
      <c r="O2209" s="231" t="str">
        <f t="shared" si="280"/>
        <v>.</v>
      </c>
      <c r="P2209" s="232" t="str">
        <f t="shared" si="282"/>
        <v>.</v>
      </c>
      <c r="Q2209" s="233" t="str">
        <f t="shared" si="283"/>
        <v>.</v>
      </c>
      <c r="R2209" s="140"/>
      <c r="S2209" s="140"/>
      <c r="T2209" s="140"/>
      <c r="U2209" s="140"/>
      <c r="V2209" s="140"/>
      <c r="W2209" s="140"/>
      <c r="X2209" s="140"/>
      <c r="Y2209" s="140"/>
      <c r="Z2209" s="140"/>
      <c r="AA2209" s="140"/>
      <c r="AB2209" s="140"/>
      <c r="AC2209" s="140"/>
      <c r="AD2209" s="140"/>
      <c r="AE2209" s="140"/>
      <c r="AF2209" s="140"/>
      <c r="AG2209" s="140"/>
      <c r="AH2209" s="140"/>
      <c r="AI2209" s="140"/>
      <c r="AJ2209" s="140"/>
      <c r="AK2209" s="140"/>
      <c r="AL2209" s="140"/>
      <c r="AM2209" s="140"/>
      <c r="AN2209" s="140"/>
      <c r="AO2209" s="140"/>
      <c r="AP2209" s="140"/>
      <c r="AQ2209" s="140"/>
      <c r="AR2209" s="140"/>
      <c r="AS2209" s="140"/>
      <c r="AT2209" s="140"/>
      <c r="AU2209" s="140"/>
      <c r="AV2209" s="140"/>
      <c r="AW2209" s="140"/>
      <c r="AX2209" s="140"/>
      <c r="AY2209" s="140"/>
      <c r="AZ2209" s="140"/>
      <c r="BA2209" s="140"/>
      <c r="BB2209" s="140"/>
      <c r="BC2209" s="140"/>
      <c r="BD2209" s="140"/>
      <c r="BE2209" s="140"/>
    </row>
    <row r="2210" spans="1:57" outlineLevel="1" x14ac:dyDescent="0.2">
      <c r="A2210" s="234">
        <f>'Faults data'!A2210</f>
        <v>2193</v>
      </c>
      <c r="B2210" s="320">
        <f>'Faults data'!B2210</f>
        <v>0</v>
      </c>
      <c r="C2210" s="223">
        <f>IFERROR(MATCH('Faults data'!F2210,Lists!$C$11:$C$14,0),0)</f>
        <v>0</v>
      </c>
      <c r="D2210" s="216">
        <f>VALUE('Faults data'!I2210)</f>
        <v>0</v>
      </c>
      <c r="E2210" s="224">
        <f t="shared" si="281"/>
        <v>0</v>
      </c>
      <c r="F2210" s="224">
        <f>'Faults data'!M2210</f>
        <v>0</v>
      </c>
      <c r="G2210" s="224" t="str">
        <f>IF('Faults data'!N2210=$G$17,$G$17,".")</f>
        <v>.</v>
      </c>
      <c r="H2210" s="224" t="str">
        <f>IF(ISNUMBER('Faults data'!L2210),'Faults data'!L2210,".")</f>
        <v>.</v>
      </c>
      <c r="I2210" s="224">
        <f>IF('Faults data'!S2210=Lists!$F$11,0,1)</f>
        <v>1</v>
      </c>
      <c r="J2210" s="240" t="str">
        <f t="shared" si="276"/>
        <v>.</v>
      </c>
      <c r="K2210" s="241"/>
      <c r="L2210" s="230" t="str">
        <f t="shared" si="277"/>
        <v>.</v>
      </c>
      <c r="M2210" s="231" t="str">
        <f t="shared" si="278"/>
        <v>.</v>
      </c>
      <c r="N2210" s="231" t="str">
        <f t="shared" si="279"/>
        <v>.</v>
      </c>
      <c r="O2210" s="231" t="str">
        <f t="shared" si="280"/>
        <v>.</v>
      </c>
      <c r="P2210" s="232" t="str">
        <f t="shared" si="282"/>
        <v>.</v>
      </c>
      <c r="Q2210" s="233" t="str">
        <f t="shared" si="283"/>
        <v>.</v>
      </c>
      <c r="R2210" s="140"/>
      <c r="S2210" s="140"/>
      <c r="T2210" s="140"/>
      <c r="U2210" s="140"/>
      <c r="V2210" s="140"/>
      <c r="W2210" s="140"/>
      <c r="X2210" s="140"/>
      <c r="Y2210" s="140"/>
      <c r="Z2210" s="140"/>
      <c r="AA2210" s="140"/>
      <c r="AB2210" s="140"/>
      <c r="AC2210" s="140"/>
      <c r="AD2210" s="140"/>
      <c r="AE2210" s="140"/>
      <c r="AF2210" s="140"/>
      <c r="AG2210" s="140"/>
      <c r="AH2210" s="140"/>
      <c r="AI2210" s="140"/>
      <c r="AJ2210" s="140"/>
      <c r="AK2210" s="140"/>
      <c r="AL2210" s="140"/>
      <c r="AM2210" s="140"/>
      <c r="AN2210" s="140"/>
      <c r="AO2210" s="140"/>
      <c r="AP2210" s="140"/>
      <c r="AQ2210" s="140"/>
      <c r="AR2210" s="140"/>
      <c r="AS2210" s="140"/>
      <c r="AT2210" s="140"/>
      <c r="AU2210" s="140"/>
      <c r="AV2210" s="140"/>
      <c r="AW2210" s="140"/>
      <c r="AX2210" s="140"/>
      <c r="AY2210" s="140"/>
      <c r="AZ2210" s="140"/>
      <c r="BA2210" s="140"/>
      <c r="BB2210" s="140"/>
      <c r="BC2210" s="140"/>
      <c r="BD2210" s="140"/>
      <c r="BE2210" s="140"/>
    </row>
    <row r="2211" spans="1:57" outlineLevel="1" x14ac:dyDescent="0.2">
      <c r="A2211" s="234">
        <f>'Faults data'!A2211</f>
        <v>2194</v>
      </c>
      <c r="B2211" s="320">
        <f>'Faults data'!B2211</f>
        <v>0</v>
      </c>
      <c r="C2211" s="223">
        <f>IFERROR(MATCH('Faults data'!F2211,Lists!$C$11:$C$14,0),0)</f>
        <v>0</v>
      </c>
      <c r="D2211" s="216">
        <f>VALUE('Faults data'!I2211)</f>
        <v>0</v>
      </c>
      <c r="E2211" s="224">
        <f t="shared" si="281"/>
        <v>0</v>
      </c>
      <c r="F2211" s="224">
        <f>'Faults data'!M2211</f>
        <v>0</v>
      </c>
      <c r="G2211" s="224" t="str">
        <f>IF('Faults data'!N2211=$G$17,$G$17,".")</f>
        <v>.</v>
      </c>
      <c r="H2211" s="224" t="str">
        <f>IF(ISNUMBER('Faults data'!L2211),'Faults data'!L2211,".")</f>
        <v>.</v>
      </c>
      <c r="I2211" s="224">
        <f>IF('Faults data'!S2211=Lists!$F$11,0,1)</f>
        <v>1</v>
      </c>
      <c r="J2211" s="240" t="str">
        <f t="shared" si="276"/>
        <v>.</v>
      </c>
      <c r="K2211" s="241"/>
      <c r="L2211" s="230" t="str">
        <f t="shared" si="277"/>
        <v>.</v>
      </c>
      <c r="M2211" s="231" t="str">
        <f t="shared" si="278"/>
        <v>.</v>
      </c>
      <c r="N2211" s="231" t="str">
        <f t="shared" si="279"/>
        <v>.</v>
      </c>
      <c r="O2211" s="231" t="str">
        <f t="shared" si="280"/>
        <v>.</v>
      </c>
      <c r="P2211" s="232" t="str">
        <f t="shared" si="282"/>
        <v>.</v>
      </c>
      <c r="Q2211" s="233" t="str">
        <f t="shared" si="283"/>
        <v>.</v>
      </c>
      <c r="R2211" s="140"/>
      <c r="S2211" s="140"/>
      <c r="T2211" s="140"/>
      <c r="U2211" s="140"/>
      <c r="V2211" s="140"/>
      <c r="W2211" s="140"/>
      <c r="X2211" s="140"/>
      <c r="Y2211" s="140"/>
      <c r="Z2211" s="140"/>
      <c r="AA2211" s="140"/>
      <c r="AB2211" s="140"/>
      <c r="AC2211" s="140"/>
      <c r="AD2211" s="140"/>
      <c r="AE2211" s="140"/>
      <c r="AF2211" s="140"/>
      <c r="AG2211" s="140"/>
      <c r="AH2211" s="140"/>
      <c r="AI2211" s="140"/>
      <c r="AJ2211" s="140"/>
      <c r="AK2211" s="140"/>
      <c r="AL2211" s="140"/>
      <c r="AM2211" s="140"/>
      <c r="AN2211" s="140"/>
      <c r="AO2211" s="140"/>
      <c r="AP2211" s="140"/>
      <c r="AQ2211" s="140"/>
      <c r="AR2211" s="140"/>
      <c r="AS2211" s="140"/>
      <c r="AT2211" s="140"/>
      <c r="AU2211" s="140"/>
      <c r="AV2211" s="140"/>
      <c r="AW2211" s="140"/>
      <c r="AX2211" s="140"/>
      <c r="AY2211" s="140"/>
      <c r="AZ2211" s="140"/>
      <c r="BA2211" s="140"/>
      <c r="BB2211" s="140"/>
      <c r="BC2211" s="140"/>
      <c r="BD2211" s="140"/>
      <c r="BE2211" s="140"/>
    </row>
    <row r="2212" spans="1:57" outlineLevel="1" x14ac:dyDescent="0.2">
      <c r="A2212" s="234">
        <f>'Faults data'!A2212</f>
        <v>2195</v>
      </c>
      <c r="B2212" s="320">
        <f>'Faults data'!B2212</f>
        <v>0</v>
      </c>
      <c r="C2212" s="223">
        <f>IFERROR(MATCH('Faults data'!F2212,Lists!$C$11:$C$14,0),0)</f>
        <v>0</v>
      </c>
      <c r="D2212" s="216">
        <f>VALUE('Faults data'!I2212)</f>
        <v>0</v>
      </c>
      <c r="E2212" s="224">
        <f t="shared" si="281"/>
        <v>0</v>
      </c>
      <c r="F2212" s="224">
        <f>'Faults data'!M2212</f>
        <v>0</v>
      </c>
      <c r="G2212" s="224" t="str">
        <f>IF('Faults data'!N2212=$G$17,$G$17,".")</f>
        <v>.</v>
      </c>
      <c r="H2212" s="224" t="str">
        <f>IF(ISNUMBER('Faults data'!L2212),'Faults data'!L2212,".")</f>
        <v>.</v>
      </c>
      <c r="I2212" s="224">
        <f>IF('Faults data'!S2212=Lists!$F$11,0,1)</f>
        <v>1</v>
      </c>
      <c r="J2212" s="240" t="str">
        <f t="shared" si="276"/>
        <v>.</v>
      </c>
      <c r="K2212" s="241"/>
      <c r="L2212" s="230" t="str">
        <f t="shared" si="277"/>
        <v>.</v>
      </c>
      <c r="M2212" s="231" t="str">
        <f t="shared" si="278"/>
        <v>.</v>
      </c>
      <c r="N2212" s="231" t="str">
        <f t="shared" si="279"/>
        <v>.</v>
      </c>
      <c r="O2212" s="231" t="str">
        <f t="shared" si="280"/>
        <v>.</v>
      </c>
      <c r="P2212" s="232" t="str">
        <f t="shared" si="282"/>
        <v>.</v>
      </c>
      <c r="Q2212" s="233" t="str">
        <f t="shared" si="283"/>
        <v>.</v>
      </c>
      <c r="R2212" s="140"/>
      <c r="S2212" s="140"/>
      <c r="T2212" s="140"/>
      <c r="U2212" s="140"/>
      <c r="V2212" s="140"/>
      <c r="W2212" s="140"/>
      <c r="X2212" s="140"/>
      <c r="Y2212" s="140"/>
      <c r="Z2212" s="140"/>
      <c r="AA2212" s="140"/>
      <c r="AB2212" s="140"/>
      <c r="AC2212" s="140"/>
      <c r="AD2212" s="140"/>
      <c r="AE2212" s="140"/>
      <c r="AF2212" s="140"/>
      <c r="AG2212" s="140"/>
      <c r="AH2212" s="140"/>
      <c r="AI2212" s="140"/>
      <c r="AJ2212" s="140"/>
      <c r="AK2212" s="140"/>
      <c r="AL2212" s="140"/>
      <c r="AM2212" s="140"/>
      <c r="AN2212" s="140"/>
      <c r="AO2212" s="140"/>
      <c r="AP2212" s="140"/>
      <c r="AQ2212" s="140"/>
      <c r="AR2212" s="140"/>
      <c r="AS2212" s="140"/>
      <c r="AT2212" s="140"/>
      <c r="AU2212" s="140"/>
      <c r="AV2212" s="140"/>
      <c r="AW2212" s="140"/>
      <c r="AX2212" s="140"/>
      <c r="AY2212" s="140"/>
      <c r="AZ2212" s="140"/>
      <c r="BA2212" s="140"/>
      <c r="BB2212" s="140"/>
      <c r="BC2212" s="140"/>
      <c r="BD2212" s="140"/>
      <c r="BE2212" s="140"/>
    </row>
    <row r="2213" spans="1:57" outlineLevel="1" x14ac:dyDescent="0.2">
      <c r="A2213" s="234">
        <f>'Faults data'!A2213</f>
        <v>2196</v>
      </c>
      <c r="B2213" s="320">
        <f>'Faults data'!B2213</f>
        <v>0</v>
      </c>
      <c r="C2213" s="223">
        <f>IFERROR(MATCH('Faults data'!F2213,Lists!$C$11:$C$14,0),0)</f>
        <v>0</v>
      </c>
      <c r="D2213" s="216">
        <f>VALUE('Faults data'!I2213)</f>
        <v>0</v>
      </c>
      <c r="E2213" s="224">
        <f t="shared" si="281"/>
        <v>0</v>
      </c>
      <c r="F2213" s="224">
        <f>'Faults data'!M2213</f>
        <v>0</v>
      </c>
      <c r="G2213" s="224" t="str">
        <f>IF('Faults data'!N2213=$G$17,$G$17,".")</f>
        <v>.</v>
      </c>
      <c r="H2213" s="224" t="str">
        <f>IF(ISNUMBER('Faults data'!L2213),'Faults data'!L2213,".")</f>
        <v>.</v>
      </c>
      <c r="I2213" s="224">
        <f>IF('Faults data'!S2213=Lists!$F$11,0,1)</f>
        <v>1</v>
      </c>
      <c r="J2213" s="240" t="str">
        <f t="shared" si="276"/>
        <v>.</v>
      </c>
      <c r="K2213" s="241"/>
      <c r="L2213" s="230" t="str">
        <f t="shared" si="277"/>
        <v>.</v>
      </c>
      <c r="M2213" s="231" t="str">
        <f t="shared" si="278"/>
        <v>.</v>
      </c>
      <c r="N2213" s="231" t="str">
        <f t="shared" si="279"/>
        <v>.</v>
      </c>
      <c r="O2213" s="231" t="str">
        <f t="shared" si="280"/>
        <v>.</v>
      </c>
      <c r="P2213" s="232" t="str">
        <f t="shared" si="282"/>
        <v>.</v>
      </c>
      <c r="Q2213" s="233" t="str">
        <f t="shared" si="283"/>
        <v>.</v>
      </c>
      <c r="R2213" s="140"/>
      <c r="S2213" s="140"/>
      <c r="T2213" s="140"/>
      <c r="U2213" s="140"/>
      <c r="V2213" s="140"/>
      <c r="W2213" s="140"/>
      <c r="X2213" s="140"/>
      <c r="Y2213" s="140"/>
      <c r="Z2213" s="140"/>
      <c r="AA2213" s="140"/>
      <c r="AB2213" s="140"/>
      <c r="AC2213" s="140"/>
      <c r="AD2213" s="140"/>
      <c r="AE2213" s="140"/>
      <c r="AF2213" s="140"/>
      <c r="AG2213" s="140"/>
      <c r="AH2213" s="140"/>
      <c r="AI2213" s="140"/>
      <c r="AJ2213" s="140"/>
      <c r="AK2213" s="140"/>
      <c r="AL2213" s="140"/>
      <c r="AM2213" s="140"/>
      <c r="AN2213" s="140"/>
      <c r="AO2213" s="140"/>
      <c r="AP2213" s="140"/>
      <c r="AQ2213" s="140"/>
      <c r="AR2213" s="140"/>
      <c r="AS2213" s="140"/>
      <c r="AT2213" s="140"/>
      <c r="AU2213" s="140"/>
      <c r="AV2213" s="140"/>
      <c r="AW2213" s="140"/>
      <c r="AX2213" s="140"/>
      <c r="AY2213" s="140"/>
      <c r="AZ2213" s="140"/>
      <c r="BA2213" s="140"/>
      <c r="BB2213" s="140"/>
      <c r="BC2213" s="140"/>
      <c r="BD2213" s="140"/>
      <c r="BE2213" s="140"/>
    </row>
    <row r="2214" spans="1:57" outlineLevel="1" x14ac:dyDescent="0.2">
      <c r="A2214" s="234">
        <f>'Faults data'!A2214</f>
        <v>2197</v>
      </c>
      <c r="B2214" s="320">
        <f>'Faults data'!B2214</f>
        <v>0</v>
      </c>
      <c r="C2214" s="223">
        <f>IFERROR(MATCH('Faults data'!F2214,Lists!$C$11:$C$14,0),0)</f>
        <v>0</v>
      </c>
      <c r="D2214" s="216">
        <f>VALUE('Faults data'!I2214)</f>
        <v>0</v>
      </c>
      <c r="E2214" s="224">
        <f t="shared" si="281"/>
        <v>0</v>
      </c>
      <c r="F2214" s="224">
        <f>'Faults data'!M2214</f>
        <v>0</v>
      </c>
      <c r="G2214" s="224" t="str">
        <f>IF('Faults data'!N2214=$G$17,$G$17,".")</f>
        <v>.</v>
      </c>
      <c r="H2214" s="224" t="str">
        <f>IF(ISNUMBER('Faults data'!L2214),'Faults data'!L2214,".")</f>
        <v>.</v>
      </c>
      <c r="I2214" s="224">
        <f>IF('Faults data'!S2214=Lists!$F$11,0,1)</f>
        <v>1</v>
      </c>
      <c r="J2214" s="240" t="str">
        <f t="shared" si="276"/>
        <v>.</v>
      </c>
      <c r="K2214" s="241"/>
      <c r="L2214" s="230" t="str">
        <f t="shared" si="277"/>
        <v>.</v>
      </c>
      <c r="M2214" s="231" t="str">
        <f t="shared" si="278"/>
        <v>.</v>
      </c>
      <c r="N2214" s="231" t="str">
        <f t="shared" si="279"/>
        <v>.</v>
      </c>
      <c r="O2214" s="231" t="str">
        <f t="shared" si="280"/>
        <v>.</v>
      </c>
      <c r="P2214" s="232" t="str">
        <f t="shared" si="282"/>
        <v>.</v>
      </c>
      <c r="Q2214" s="233" t="str">
        <f t="shared" si="283"/>
        <v>.</v>
      </c>
      <c r="R2214" s="140"/>
      <c r="S2214" s="140"/>
      <c r="T2214" s="140"/>
      <c r="U2214" s="140"/>
      <c r="V2214" s="140"/>
      <c r="W2214" s="140"/>
      <c r="X2214" s="140"/>
      <c r="Y2214" s="140"/>
      <c r="Z2214" s="140"/>
      <c r="AA2214" s="140"/>
      <c r="AB2214" s="140"/>
      <c r="AC2214" s="140"/>
      <c r="AD2214" s="140"/>
      <c r="AE2214" s="140"/>
      <c r="AF2214" s="140"/>
      <c r="AG2214" s="140"/>
      <c r="AH2214" s="140"/>
      <c r="AI2214" s="140"/>
      <c r="AJ2214" s="140"/>
      <c r="AK2214" s="140"/>
      <c r="AL2214" s="140"/>
      <c r="AM2214" s="140"/>
      <c r="AN2214" s="140"/>
      <c r="AO2214" s="140"/>
      <c r="AP2214" s="140"/>
      <c r="AQ2214" s="140"/>
      <c r="AR2214" s="140"/>
      <c r="AS2214" s="140"/>
      <c r="AT2214" s="140"/>
      <c r="AU2214" s="140"/>
      <c r="AV2214" s="140"/>
      <c r="AW2214" s="140"/>
      <c r="AX2214" s="140"/>
      <c r="AY2214" s="140"/>
      <c r="AZ2214" s="140"/>
      <c r="BA2214" s="140"/>
      <c r="BB2214" s="140"/>
      <c r="BC2214" s="140"/>
      <c r="BD2214" s="140"/>
      <c r="BE2214" s="140"/>
    </row>
    <row r="2215" spans="1:57" outlineLevel="1" x14ac:dyDescent="0.2">
      <c r="A2215" s="234">
        <f>'Faults data'!A2215</f>
        <v>2198</v>
      </c>
      <c r="B2215" s="320">
        <f>'Faults data'!B2215</f>
        <v>0</v>
      </c>
      <c r="C2215" s="223">
        <f>IFERROR(MATCH('Faults data'!F2215,Lists!$C$11:$C$14,0),0)</f>
        <v>0</v>
      </c>
      <c r="D2215" s="216">
        <f>VALUE('Faults data'!I2215)</f>
        <v>0</v>
      </c>
      <c r="E2215" s="224">
        <f t="shared" si="281"/>
        <v>0</v>
      </c>
      <c r="F2215" s="224">
        <f>'Faults data'!M2215</f>
        <v>0</v>
      </c>
      <c r="G2215" s="224" t="str">
        <f>IF('Faults data'!N2215=$G$17,$G$17,".")</f>
        <v>.</v>
      </c>
      <c r="H2215" s="224" t="str">
        <f>IF(ISNUMBER('Faults data'!L2215),'Faults data'!L2215,".")</f>
        <v>.</v>
      </c>
      <c r="I2215" s="224">
        <f>IF('Faults data'!S2215=Lists!$F$11,0,1)</f>
        <v>1</v>
      </c>
      <c r="J2215" s="240" t="str">
        <f t="shared" si="276"/>
        <v>.</v>
      </c>
      <c r="K2215" s="241"/>
      <c r="L2215" s="230" t="str">
        <f t="shared" si="277"/>
        <v>.</v>
      </c>
      <c r="M2215" s="231" t="str">
        <f t="shared" si="278"/>
        <v>.</v>
      </c>
      <c r="N2215" s="231" t="str">
        <f t="shared" si="279"/>
        <v>.</v>
      </c>
      <c r="O2215" s="231" t="str">
        <f t="shared" si="280"/>
        <v>.</v>
      </c>
      <c r="P2215" s="232" t="str">
        <f t="shared" si="282"/>
        <v>.</v>
      </c>
      <c r="Q2215" s="233" t="str">
        <f t="shared" si="283"/>
        <v>.</v>
      </c>
      <c r="R2215" s="140"/>
      <c r="S2215" s="140"/>
      <c r="T2215" s="140"/>
      <c r="U2215" s="140"/>
      <c r="V2215" s="140"/>
      <c r="W2215" s="140"/>
      <c r="X2215" s="140"/>
      <c r="Y2215" s="140"/>
      <c r="Z2215" s="140"/>
      <c r="AA2215" s="140"/>
      <c r="AB2215" s="140"/>
      <c r="AC2215" s="140"/>
      <c r="AD2215" s="140"/>
      <c r="AE2215" s="140"/>
      <c r="AF2215" s="140"/>
      <c r="AG2215" s="140"/>
      <c r="AH2215" s="140"/>
      <c r="AI2215" s="140"/>
      <c r="AJ2215" s="140"/>
      <c r="AK2215" s="140"/>
      <c r="AL2215" s="140"/>
      <c r="AM2215" s="140"/>
      <c r="AN2215" s="140"/>
      <c r="AO2215" s="140"/>
      <c r="AP2215" s="140"/>
      <c r="AQ2215" s="140"/>
      <c r="AR2215" s="140"/>
      <c r="AS2215" s="140"/>
      <c r="AT2215" s="140"/>
      <c r="AU2215" s="140"/>
      <c r="AV2215" s="140"/>
      <c r="AW2215" s="140"/>
      <c r="AX2215" s="140"/>
      <c r="AY2215" s="140"/>
      <c r="AZ2215" s="140"/>
      <c r="BA2215" s="140"/>
      <c r="BB2215" s="140"/>
      <c r="BC2215" s="140"/>
      <c r="BD2215" s="140"/>
      <c r="BE2215" s="140"/>
    </row>
    <row r="2216" spans="1:57" outlineLevel="1" x14ac:dyDescent="0.2">
      <c r="A2216" s="234">
        <f>'Faults data'!A2216</f>
        <v>2199</v>
      </c>
      <c r="B2216" s="320">
        <f>'Faults data'!B2216</f>
        <v>0</v>
      </c>
      <c r="C2216" s="223">
        <f>IFERROR(MATCH('Faults data'!F2216,Lists!$C$11:$C$14,0),0)</f>
        <v>0</v>
      </c>
      <c r="D2216" s="216">
        <f>VALUE('Faults data'!I2216)</f>
        <v>0</v>
      </c>
      <c r="E2216" s="224">
        <f t="shared" si="281"/>
        <v>0</v>
      </c>
      <c r="F2216" s="224">
        <f>'Faults data'!M2216</f>
        <v>0</v>
      </c>
      <c r="G2216" s="224" t="str">
        <f>IF('Faults data'!N2216=$G$17,$G$17,".")</f>
        <v>.</v>
      </c>
      <c r="H2216" s="224" t="str">
        <f>IF(ISNUMBER('Faults data'!L2216),'Faults data'!L2216,".")</f>
        <v>.</v>
      </c>
      <c r="I2216" s="224">
        <f>IF('Faults data'!S2216=Lists!$F$11,0,1)</f>
        <v>1</v>
      </c>
      <c r="J2216" s="240" t="str">
        <f t="shared" si="276"/>
        <v>.</v>
      </c>
      <c r="K2216" s="241"/>
      <c r="L2216" s="230" t="str">
        <f t="shared" si="277"/>
        <v>.</v>
      </c>
      <c r="M2216" s="231" t="str">
        <f t="shared" si="278"/>
        <v>.</v>
      </c>
      <c r="N2216" s="231" t="str">
        <f t="shared" si="279"/>
        <v>.</v>
      </c>
      <c r="O2216" s="231" t="str">
        <f t="shared" si="280"/>
        <v>.</v>
      </c>
      <c r="P2216" s="232" t="str">
        <f t="shared" si="282"/>
        <v>.</v>
      </c>
      <c r="Q2216" s="233" t="str">
        <f t="shared" si="283"/>
        <v>.</v>
      </c>
      <c r="R2216" s="140"/>
      <c r="S2216" s="140"/>
      <c r="T2216" s="140"/>
      <c r="U2216" s="140"/>
      <c r="V2216" s="140"/>
      <c r="W2216" s="140"/>
      <c r="X2216" s="140"/>
      <c r="Y2216" s="140"/>
      <c r="Z2216" s="140"/>
      <c r="AA2216" s="140"/>
      <c r="AB2216" s="140"/>
      <c r="AC2216" s="140"/>
      <c r="AD2216" s="140"/>
      <c r="AE2216" s="140"/>
      <c r="AF2216" s="140"/>
      <c r="AG2216" s="140"/>
      <c r="AH2216" s="140"/>
      <c r="AI2216" s="140"/>
      <c r="AJ2216" s="140"/>
      <c r="AK2216" s="140"/>
      <c r="AL2216" s="140"/>
      <c r="AM2216" s="140"/>
      <c r="AN2216" s="140"/>
      <c r="AO2216" s="140"/>
      <c r="AP2216" s="140"/>
      <c r="AQ2216" s="140"/>
      <c r="AR2216" s="140"/>
      <c r="AS2216" s="140"/>
      <c r="AT2216" s="140"/>
      <c r="AU2216" s="140"/>
      <c r="AV2216" s="140"/>
      <c r="AW2216" s="140"/>
      <c r="AX2216" s="140"/>
      <c r="AY2216" s="140"/>
      <c r="AZ2216" s="140"/>
      <c r="BA2216" s="140"/>
      <c r="BB2216" s="140"/>
      <c r="BC2216" s="140"/>
      <c r="BD2216" s="140"/>
      <c r="BE2216" s="140"/>
    </row>
    <row r="2217" spans="1:57" outlineLevel="1" x14ac:dyDescent="0.2">
      <c r="A2217" s="234">
        <f>'Faults data'!A2217</f>
        <v>2200</v>
      </c>
      <c r="B2217" s="320">
        <f>'Faults data'!B2217</f>
        <v>0</v>
      </c>
      <c r="C2217" s="223">
        <f>IFERROR(MATCH('Faults data'!F2217,Lists!$C$11:$C$14,0),0)</f>
        <v>0</v>
      </c>
      <c r="D2217" s="216">
        <f>VALUE('Faults data'!I2217)</f>
        <v>0</v>
      </c>
      <c r="E2217" s="224">
        <f t="shared" si="281"/>
        <v>0</v>
      </c>
      <c r="F2217" s="224">
        <f>'Faults data'!M2217</f>
        <v>0</v>
      </c>
      <c r="G2217" s="224" t="str">
        <f>IF('Faults data'!N2217=$G$17,$G$17,".")</f>
        <v>.</v>
      </c>
      <c r="H2217" s="224" t="str">
        <f>IF(ISNUMBER('Faults data'!L2217),'Faults data'!L2217,".")</f>
        <v>.</v>
      </c>
      <c r="I2217" s="224">
        <f>IF('Faults data'!S2217=Lists!$F$11,0,1)</f>
        <v>1</v>
      </c>
      <c r="J2217" s="240" t="str">
        <f t="shared" si="276"/>
        <v>.</v>
      </c>
      <c r="K2217" s="241"/>
      <c r="L2217" s="230" t="str">
        <f t="shared" si="277"/>
        <v>.</v>
      </c>
      <c r="M2217" s="231" t="str">
        <f t="shared" si="278"/>
        <v>.</v>
      </c>
      <c r="N2217" s="231" t="str">
        <f t="shared" si="279"/>
        <v>.</v>
      </c>
      <c r="O2217" s="231" t="str">
        <f t="shared" si="280"/>
        <v>.</v>
      </c>
      <c r="P2217" s="232" t="str">
        <f t="shared" si="282"/>
        <v>.</v>
      </c>
      <c r="Q2217" s="233" t="str">
        <f t="shared" si="283"/>
        <v>.</v>
      </c>
      <c r="R2217" s="140"/>
      <c r="S2217" s="140"/>
      <c r="T2217" s="140"/>
      <c r="U2217" s="140"/>
      <c r="V2217" s="140"/>
      <c r="W2217" s="140"/>
      <c r="X2217" s="140"/>
      <c r="Y2217" s="140"/>
      <c r="Z2217" s="140"/>
      <c r="AA2217" s="140"/>
      <c r="AB2217" s="140"/>
      <c r="AC2217" s="140"/>
      <c r="AD2217" s="140"/>
      <c r="AE2217" s="140"/>
      <c r="AF2217" s="140"/>
      <c r="AG2217" s="140"/>
      <c r="AH2217" s="140"/>
      <c r="AI2217" s="140"/>
      <c r="AJ2217" s="140"/>
      <c r="AK2217" s="140"/>
      <c r="AL2217" s="140"/>
      <c r="AM2217" s="140"/>
      <c r="AN2217" s="140"/>
      <c r="AO2217" s="140"/>
      <c r="AP2217" s="140"/>
      <c r="AQ2217" s="140"/>
      <c r="AR2217" s="140"/>
      <c r="AS2217" s="140"/>
      <c r="AT2217" s="140"/>
      <c r="AU2217" s="140"/>
      <c r="AV2217" s="140"/>
      <c r="AW2217" s="140"/>
      <c r="AX2217" s="140"/>
      <c r="AY2217" s="140"/>
      <c r="AZ2217" s="140"/>
      <c r="BA2217" s="140"/>
      <c r="BB2217" s="140"/>
      <c r="BC2217" s="140"/>
      <c r="BD2217" s="140"/>
      <c r="BE2217" s="140"/>
    </row>
    <row r="2218" spans="1:57" outlineLevel="1" x14ac:dyDescent="0.2">
      <c r="A2218" s="234">
        <f>'Faults data'!A2218</f>
        <v>2201</v>
      </c>
      <c r="B2218" s="320">
        <f>'Faults data'!B2218</f>
        <v>0</v>
      </c>
      <c r="C2218" s="223">
        <f>IFERROR(MATCH('Faults data'!F2218,Lists!$C$11:$C$14,0),0)</f>
        <v>0</v>
      </c>
      <c r="D2218" s="216">
        <f>VALUE('Faults data'!I2218)</f>
        <v>0</v>
      </c>
      <c r="E2218" s="224">
        <f t="shared" si="281"/>
        <v>0</v>
      </c>
      <c r="F2218" s="224">
        <f>'Faults data'!M2218</f>
        <v>0</v>
      </c>
      <c r="G2218" s="224" t="str">
        <f>IF('Faults data'!N2218=$G$17,$G$17,".")</f>
        <v>.</v>
      </c>
      <c r="H2218" s="224" t="str">
        <f>IF(ISNUMBER('Faults data'!L2218),'Faults data'!L2218,".")</f>
        <v>.</v>
      </c>
      <c r="I2218" s="224">
        <f>IF('Faults data'!S2218=Lists!$F$11,0,1)</f>
        <v>1</v>
      </c>
      <c r="J2218" s="240" t="str">
        <f t="shared" si="276"/>
        <v>.</v>
      </c>
      <c r="K2218" s="241"/>
      <c r="L2218" s="230" t="str">
        <f t="shared" si="277"/>
        <v>.</v>
      </c>
      <c r="M2218" s="231" t="str">
        <f t="shared" si="278"/>
        <v>.</v>
      </c>
      <c r="N2218" s="231" t="str">
        <f t="shared" si="279"/>
        <v>.</v>
      </c>
      <c r="O2218" s="231" t="str">
        <f t="shared" si="280"/>
        <v>.</v>
      </c>
      <c r="P2218" s="232" t="str">
        <f t="shared" si="282"/>
        <v>.</v>
      </c>
      <c r="Q2218" s="233" t="str">
        <f t="shared" si="283"/>
        <v>.</v>
      </c>
      <c r="R2218" s="140"/>
      <c r="S2218" s="140"/>
      <c r="T2218" s="140"/>
      <c r="U2218" s="140"/>
      <c r="V2218" s="140"/>
      <c r="W2218" s="140"/>
      <c r="X2218" s="140"/>
      <c r="Y2218" s="140"/>
      <c r="Z2218" s="140"/>
      <c r="AA2218" s="140"/>
      <c r="AB2218" s="140"/>
      <c r="AC2218" s="140"/>
      <c r="AD2218" s="140"/>
      <c r="AE2218" s="140"/>
      <c r="AF2218" s="140"/>
      <c r="AG2218" s="140"/>
      <c r="AH2218" s="140"/>
      <c r="AI2218" s="140"/>
      <c r="AJ2218" s="140"/>
      <c r="AK2218" s="140"/>
      <c r="AL2218" s="140"/>
      <c r="AM2218" s="140"/>
      <c r="AN2218" s="140"/>
      <c r="AO2218" s="140"/>
      <c r="AP2218" s="140"/>
      <c r="AQ2218" s="140"/>
      <c r="AR2218" s="140"/>
      <c r="AS2218" s="140"/>
      <c r="AT2218" s="140"/>
      <c r="AU2218" s="140"/>
      <c r="AV2218" s="140"/>
      <c r="AW2218" s="140"/>
      <c r="AX2218" s="140"/>
      <c r="AY2218" s="140"/>
      <c r="AZ2218" s="140"/>
      <c r="BA2218" s="140"/>
      <c r="BB2218" s="140"/>
      <c r="BC2218" s="140"/>
      <c r="BD2218" s="140"/>
      <c r="BE2218" s="140"/>
    </row>
    <row r="2219" spans="1:57" outlineLevel="1" x14ac:dyDescent="0.2">
      <c r="A2219" s="234">
        <f>'Faults data'!A2219</f>
        <v>2202</v>
      </c>
      <c r="B2219" s="320">
        <f>'Faults data'!B2219</f>
        <v>0</v>
      </c>
      <c r="C2219" s="223">
        <f>IFERROR(MATCH('Faults data'!F2219,Lists!$C$11:$C$14,0),0)</f>
        <v>0</v>
      </c>
      <c r="D2219" s="216">
        <f>VALUE('Faults data'!I2219)</f>
        <v>0</v>
      </c>
      <c r="E2219" s="224">
        <f t="shared" si="281"/>
        <v>0</v>
      </c>
      <c r="F2219" s="224">
        <f>'Faults data'!M2219</f>
        <v>0</v>
      </c>
      <c r="G2219" s="224" t="str">
        <f>IF('Faults data'!N2219=$G$17,$G$17,".")</f>
        <v>.</v>
      </c>
      <c r="H2219" s="224" t="str">
        <f>IF(ISNUMBER('Faults data'!L2219),'Faults data'!L2219,".")</f>
        <v>.</v>
      </c>
      <c r="I2219" s="224">
        <f>IF('Faults data'!S2219=Lists!$F$11,0,1)</f>
        <v>1</v>
      </c>
      <c r="J2219" s="240" t="str">
        <f t="shared" si="276"/>
        <v>.</v>
      </c>
      <c r="K2219" s="241"/>
      <c r="L2219" s="230" t="str">
        <f t="shared" si="277"/>
        <v>.</v>
      </c>
      <c r="M2219" s="231" t="str">
        <f t="shared" si="278"/>
        <v>.</v>
      </c>
      <c r="N2219" s="231" t="str">
        <f t="shared" si="279"/>
        <v>.</v>
      </c>
      <c r="O2219" s="231" t="str">
        <f t="shared" si="280"/>
        <v>.</v>
      </c>
      <c r="P2219" s="232" t="str">
        <f t="shared" si="282"/>
        <v>.</v>
      </c>
      <c r="Q2219" s="233" t="str">
        <f t="shared" si="283"/>
        <v>.</v>
      </c>
      <c r="R2219" s="140"/>
      <c r="S2219" s="140"/>
      <c r="T2219" s="140"/>
      <c r="U2219" s="140"/>
      <c r="V2219" s="140"/>
      <c r="W2219" s="140"/>
      <c r="X2219" s="140"/>
      <c r="Y2219" s="140"/>
      <c r="Z2219" s="140"/>
      <c r="AA2219" s="140"/>
      <c r="AB2219" s="140"/>
      <c r="AC2219" s="140"/>
      <c r="AD2219" s="140"/>
      <c r="AE2219" s="140"/>
      <c r="AF2219" s="140"/>
      <c r="AG2219" s="140"/>
      <c r="AH2219" s="140"/>
      <c r="AI2219" s="140"/>
      <c r="AJ2219" s="140"/>
      <c r="AK2219" s="140"/>
      <c r="AL2219" s="140"/>
      <c r="AM2219" s="140"/>
      <c r="AN2219" s="140"/>
      <c r="AO2219" s="140"/>
      <c r="AP2219" s="140"/>
      <c r="AQ2219" s="140"/>
      <c r="AR2219" s="140"/>
      <c r="AS2219" s="140"/>
      <c r="AT2219" s="140"/>
      <c r="AU2219" s="140"/>
      <c r="AV2219" s="140"/>
      <c r="AW2219" s="140"/>
      <c r="AX2219" s="140"/>
      <c r="AY2219" s="140"/>
      <c r="AZ2219" s="140"/>
      <c r="BA2219" s="140"/>
      <c r="BB2219" s="140"/>
      <c r="BC2219" s="140"/>
      <c r="BD2219" s="140"/>
      <c r="BE2219" s="140"/>
    </row>
    <row r="2220" spans="1:57" outlineLevel="1" x14ac:dyDescent="0.2">
      <c r="A2220" s="234">
        <f>'Faults data'!A2220</f>
        <v>2203</v>
      </c>
      <c r="B2220" s="320">
        <f>'Faults data'!B2220</f>
        <v>0</v>
      </c>
      <c r="C2220" s="223">
        <f>IFERROR(MATCH('Faults data'!F2220,Lists!$C$11:$C$14,0),0)</f>
        <v>0</v>
      </c>
      <c r="D2220" s="216">
        <f>VALUE('Faults data'!I2220)</f>
        <v>0</v>
      </c>
      <c r="E2220" s="224">
        <f t="shared" si="281"/>
        <v>0</v>
      </c>
      <c r="F2220" s="224">
        <f>'Faults data'!M2220</f>
        <v>0</v>
      </c>
      <c r="G2220" s="224" t="str">
        <f>IF('Faults data'!N2220=$G$17,$G$17,".")</f>
        <v>.</v>
      </c>
      <c r="H2220" s="224" t="str">
        <f>IF(ISNUMBER('Faults data'!L2220),'Faults data'!L2220,".")</f>
        <v>.</v>
      </c>
      <c r="I2220" s="224">
        <f>IF('Faults data'!S2220=Lists!$F$11,0,1)</f>
        <v>1</v>
      </c>
      <c r="J2220" s="240" t="str">
        <f t="shared" si="276"/>
        <v>.</v>
      </c>
      <c r="K2220" s="241"/>
      <c r="L2220" s="230" t="str">
        <f t="shared" si="277"/>
        <v>.</v>
      </c>
      <c r="M2220" s="231" t="str">
        <f t="shared" si="278"/>
        <v>.</v>
      </c>
      <c r="N2220" s="231" t="str">
        <f t="shared" si="279"/>
        <v>.</v>
      </c>
      <c r="O2220" s="231" t="str">
        <f t="shared" si="280"/>
        <v>.</v>
      </c>
      <c r="P2220" s="232" t="str">
        <f t="shared" si="282"/>
        <v>.</v>
      </c>
      <c r="Q2220" s="233" t="str">
        <f t="shared" si="283"/>
        <v>.</v>
      </c>
      <c r="R2220" s="140"/>
      <c r="S2220" s="140"/>
      <c r="T2220" s="140"/>
      <c r="U2220" s="140"/>
      <c r="V2220" s="140"/>
      <c r="W2220" s="140"/>
      <c r="X2220" s="140"/>
      <c r="Y2220" s="140"/>
      <c r="Z2220" s="140"/>
      <c r="AA2220" s="140"/>
      <c r="AB2220" s="140"/>
      <c r="AC2220" s="140"/>
      <c r="AD2220" s="140"/>
      <c r="AE2220" s="140"/>
      <c r="AF2220" s="140"/>
      <c r="AG2220" s="140"/>
      <c r="AH2220" s="140"/>
      <c r="AI2220" s="140"/>
      <c r="AJ2220" s="140"/>
      <c r="AK2220" s="140"/>
      <c r="AL2220" s="140"/>
      <c r="AM2220" s="140"/>
      <c r="AN2220" s="140"/>
      <c r="AO2220" s="140"/>
      <c r="AP2220" s="140"/>
      <c r="AQ2220" s="140"/>
      <c r="AR2220" s="140"/>
      <c r="AS2220" s="140"/>
      <c r="AT2220" s="140"/>
      <c r="AU2220" s="140"/>
      <c r="AV2220" s="140"/>
      <c r="AW2220" s="140"/>
      <c r="AX2220" s="140"/>
      <c r="AY2220" s="140"/>
      <c r="AZ2220" s="140"/>
      <c r="BA2220" s="140"/>
      <c r="BB2220" s="140"/>
      <c r="BC2220" s="140"/>
      <c r="BD2220" s="140"/>
      <c r="BE2220" s="140"/>
    </row>
    <row r="2221" spans="1:57" outlineLevel="1" x14ac:dyDescent="0.2">
      <c r="A2221" s="234">
        <f>'Faults data'!A2221</f>
        <v>2204</v>
      </c>
      <c r="B2221" s="320">
        <f>'Faults data'!B2221</f>
        <v>0</v>
      </c>
      <c r="C2221" s="223">
        <f>IFERROR(MATCH('Faults data'!F2221,Lists!$C$11:$C$14,0),0)</f>
        <v>0</v>
      </c>
      <c r="D2221" s="216">
        <f>VALUE('Faults data'!I2221)</f>
        <v>0</v>
      </c>
      <c r="E2221" s="224">
        <f t="shared" si="281"/>
        <v>0</v>
      </c>
      <c r="F2221" s="224">
        <f>'Faults data'!M2221</f>
        <v>0</v>
      </c>
      <c r="G2221" s="224" t="str">
        <f>IF('Faults data'!N2221=$G$17,$G$17,".")</f>
        <v>.</v>
      </c>
      <c r="H2221" s="224" t="str">
        <f>IF(ISNUMBER('Faults data'!L2221),'Faults data'!L2221,".")</f>
        <v>.</v>
      </c>
      <c r="I2221" s="224">
        <f>IF('Faults data'!S2221=Lists!$F$11,0,1)</f>
        <v>1</v>
      </c>
      <c r="J2221" s="240" t="str">
        <f t="shared" si="276"/>
        <v>.</v>
      </c>
      <c r="K2221" s="241"/>
      <c r="L2221" s="230" t="str">
        <f t="shared" si="277"/>
        <v>.</v>
      </c>
      <c r="M2221" s="231" t="str">
        <f t="shared" si="278"/>
        <v>.</v>
      </c>
      <c r="N2221" s="231" t="str">
        <f t="shared" si="279"/>
        <v>.</v>
      </c>
      <c r="O2221" s="231" t="str">
        <f t="shared" si="280"/>
        <v>.</v>
      </c>
      <c r="P2221" s="232" t="str">
        <f t="shared" si="282"/>
        <v>.</v>
      </c>
      <c r="Q2221" s="233" t="str">
        <f t="shared" si="283"/>
        <v>.</v>
      </c>
      <c r="R2221" s="140"/>
      <c r="S2221" s="140"/>
      <c r="T2221" s="140"/>
      <c r="U2221" s="140"/>
      <c r="V2221" s="140"/>
      <c r="W2221" s="140"/>
      <c r="X2221" s="140"/>
      <c r="Y2221" s="140"/>
      <c r="Z2221" s="140"/>
      <c r="AA2221" s="140"/>
      <c r="AB2221" s="140"/>
      <c r="AC2221" s="140"/>
      <c r="AD2221" s="140"/>
      <c r="AE2221" s="140"/>
      <c r="AF2221" s="140"/>
      <c r="AG2221" s="140"/>
      <c r="AH2221" s="140"/>
      <c r="AI2221" s="140"/>
      <c r="AJ2221" s="140"/>
      <c r="AK2221" s="140"/>
      <c r="AL2221" s="140"/>
      <c r="AM2221" s="140"/>
      <c r="AN2221" s="140"/>
      <c r="AO2221" s="140"/>
      <c r="AP2221" s="140"/>
      <c r="AQ2221" s="140"/>
      <c r="AR2221" s="140"/>
      <c r="AS2221" s="140"/>
      <c r="AT2221" s="140"/>
      <c r="AU2221" s="140"/>
      <c r="AV2221" s="140"/>
      <c r="AW2221" s="140"/>
      <c r="AX2221" s="140"/>
      <c r="AY2221" s="140"/>
      <c r="AZ2221" s="140"/>
      <c r="BA2221" s="140"/>
      <c r="BB2221" s="140"/>
      <c r="BC2221" s="140"/>
      <c r="BD2221" s="140"/>
      <c r="BE2221" s="140"/>
    </row>
    <row r="2222" spans="1:57" outlineLevel="1" x14ac:dyDescent="0.2">
      <c r="A2222" s="234">
        <f>'Faults data'!A2222</f>
        <v>2205</v>
      </c>
      <c r="B2222" s="320">
        <f>'Faults data'!B2222</f>
        <v>0</v>
      </c>
      <c r="C2222" s="223">
        <f>IFERROR(MATCH('Faults data'!F2222,Lists!$C$11:$C$14,0),0)</f>
        <v>0</v>
      </c>
      <c r="D2222" s="216">
        <f>VALUE('Faults data'!I2222)</f>
        <v>0</v>
      </c>
      <c r="E2222" s="224">
        <f t="shared" si="281"/>
        <v>0</v>
      </c>
      <c r="F2222" s="224">
        <f>'Faults data'!M2222</f>
        <v>0</v>
      </c>
      <c r="G2222" s="224" t="str">
        <f>IF('Faults data'!N2222=$G$17,$G$17,".")</f>
        <v>.</v>
      </c>
      <c r="H2222" s="224" t="str">
        <f>IF(ISNUMBER('Faults data'!L2222),'Faults data'!L2222,".")</f>
        <v>.</v>
      </c>
      <c r="I2222" s="224">
        <f>IF('Faults data'!S2222=Lists!$F$11,0,1)</f>
        <v>1</v>
      </c>
      <c r="J2222" s="240" t="str">
        <f t="shared" si="276"/>
        <v>.</v>
      </c>
      <c r="K2222" s="241"/>
      <c r="L2222" s="230" t="str">
        <f t="shared" si="277"/>
        <v>.</v>
      </c>
      <c r="M2222" s="231" t="str">
        <f t="shared" si="278"/>
        <v>.</v>
      </c>
      <c r="N2222" s="231" t="str">
        <f t="shared" si="279"/>
        <v>.</v>
      </c>
      <c r="O2222" s="231" t="str">
        <f t="shared" si="280"/>
        <v>.</v>
      </c>
      <c r="P2222" s="232" t="str">
        <f t="shared" si="282"/>
        <v>.</v>
      </c>
      <c r="Q2222" s="233" t="str">
        <f t="shared" si="283"/>
        <v>.</v>
      </c>
      <c r="R2222" s="140"/>
      <c r="S2222" s="140"/>
      <c r="T2222" s="140"/>
      <c r="U2222" s="140"/>
      <c r="V2222" s="140"/>
      <c r="W2222" s="140"/>
      <c r="X2222" s="140"/>
      <c r="Y2222" s="140"/>
      <c r="Z2222" s="140"/>
      <c r="AA2222" s="140"/>
      <c r="AB2222" s="140"/>
      <c r="AC2222" s="140"/>
      <c r="AD2222" s="140"/>
      <c r="AE2222" s="140"/>
      <c r="AF2222" s="140"/>
      <c r="AG2222" s="140"/>
      <c r="AH2222" s="140"/>
      <c r="AI2222" s="140"/>
      <c r="AJ2222" s="140"/>
      <c r="AK2222" s="140"/>
      <c r="AL2222" s="140"/>
      <c r="AM2222" s="140"/>
      <c r="AN2222" s="140"/>
      <c r="AO2222" s="140"/>
      <c r="AP2222" s="140"/>
      <c r="AQ2222" s="140"/>
      <c r="AR2222" s="140"/>
      <c r="AS2222" s="140"/>
      <c r="AT2222" s="140"/>
      <c r="AU2222" s="140"/>
      <c r="AV2222" s="140"/>
      <c r="AW2222" s="140"/>
      <c r="AX2222" s="140"/>
      <c r="AY2222" s="140"/>
      <c r="AZ2222" s="140"/>
      <c r="BA2222" s="140"/>
      <c r="BB2222" s="140"/>
      <c r="BC2222" s="140"/>
      <c r="BD2222" s="140"/>
      <c r="BE2222" s="140"/>
    </row>
    <row r="2223" spans="1:57" outlineLevel="1" x14ac:dyDescent="0.2">
      <c r="A2223" s="234">
        <f>'Faults data'!A2223</f>
        <v>2206</v>
      </c>
      <c r="B2223" s="320">
        <f>'Faults data'!B2223</f>
        <v>0</v>
      </c>
      <c r="C2223" s="223">
        <f>IFERROR(MATCH('Faults data'!F2223,Lists!$C$11:$C$14,0),0)</f>
        <v>0</v>
      </c>
      <c r="D2223" s="216">
        <f>VALUE('Faults data'!I2223)</f>
        <v>0</v>
      </c>
      <c r="E2223" s="224">
        <f t="shared" si="281"/>
        <v>0</v>
      </c>
      <c r="F2223" s="224">
        <f>'Faults data'!M2223</f>
        <v>0</v>
      </c>
      <c r="G2223" s="224" t="str">
        <f>IF('Faults data'!N2223=$G$17,$G$17,".")</f>
        <v>.</v>
      </c>
      <c r="H2223" s="224" t="str">
        <f>IF(ISNUMBER('Faults data'!L2223),'Faults data'!L2223,".")</f>
        <v>.</v>
      </c>
      <c r="I2223" s="224">
        <f>IF('Faults data'!S2223=Lists!$F$11,0,1)</f>
        <v>1</v>
      </c>
      <c r="J2223" s="240" t="str">
        <f t="shared" si="276"/>
        <v>.</v>
      </c>
      <c r="K2223" s="241"/>
      <c r="L2223" s="230" t="str">
        <f t="shared" si="277"/>
        <v>.</v>
      </c>
      <c r="M2223" s="231" t="str">
        <f t="shared" si="278"/>
        <v>.</v>
      </c>
      <c r="N2223" s="231" t="str">
        <f t="shared" si="279"/>
        <v>.</v>
      </c>
      <c r="O2223" s="231" t="str">
        <f t="shared" si="280"/>
        <v>.</v>
      </c>
      <c r="P2223" s="232" t="str">
        <f t="shared" si="282"/>
        <v>.</v>
      </c>
      <c r="Q2223" s="233" t="str">
        <f t="shared" si="283"/>
        <v>.</v>
      </c>
      <c r="R2223" s="140"/>
      <c r="S2223" s="140"/>
      <c r="T2223" s="140"/>
      <c r="U2223" s="140"/>
      <c r="V2223" s="140"/>
      <c r="W2223" s="140"/>
      <c r="X2223" s="140"/>
      <c r="Y2223" s="140"/>
      <c r="Z2223" s="140"/>
      <c r="AA2223" s="140"/>
      <c r="AB2223" s="140"/>
      <c r="AC2223" s="140"/>
      <c r="AD2223" s="140"/>
      <c r="AE2223" s="140"/>
      <c r="AF2223" s="140"/>
      <c r="AG2223" s="140"/>
      <c r="AH2223" s="140"/>
      <c r="AI2223" s="140"/>
      <c r="AJ2223" s="140"/>
      <c r="AK2223" s="140"/>
      <c r="AL2223" s="140"/>
      <c r="AM2223" s="140"/>
      <c r="AN2223" s="140"/>
      <c r="AO2223" s="140"/>
      <c r="AP2223" s="140"/>
      <c r="AQ2223" s="140"/>
      <c r="AR2223" s="140"/>
      <c r="AS2223" s="140"/>
      <c r="AT2223" s="140"/>
      <c r="AU2223" s="140"/>
      <c r="AV2223" s="140"/>
      <c r="AW2223" s="140"/>
      <c r="AX2223" s="140"/>
      <c r="AY2223" s="140"/>
      <c r="AZ2223" s="140"/>
      <c r="BA2223" s="140"/>
      <c r="BB2223" s="140"/>
      <c r="BC2223" s="140"/>
      <c r="BD2223" s="140"/>
      <c r="BE2223" s="140"/>
    </row>
    <row r="2224" spans="1:57" outlineLevel="1" x14ac:dyDescent="0.2">
      <c r="A2224" s="234">
        <f>'Faults data'!A2224</f>
        <v>2207</v>
      </c>
      <c r="B2224" s="320">
        <f>'Faults data'!B2224</f>
        <v>0</v>
      </c>
      <c r="C2224" s="223">
        <f>IFERROR(MATCH('Faults data'!F2224,Lists!$C$11:$C$14,0),0)</f>
        <v>0</v>
      </c>
      <c r="D2224" s="216">
        <f>VALUE('Faults data'!I2224)</f>
        <v>0</v>
      </c>
      <c r="E2224" s="224">
        <f t="shared" si="281"/>
        <v>0</v>
      </c>
      <c r="F2224" s="224">
        <f>'Faults data'!M2224</f>
        <v>0</v>
      </c>
      <c r="G2224" s="224" t="str">
        <f>IF('Faults data'!N2224=$G$17,$G$17,".")</f>
        <v>.</v>
      </c>
      <c r="H2224" s="224" t="str">
        <f>IF(ISNUMBER('Faults data'!L2224),'Faults data'!L2224,".")</f>
        <v>.</v>
      </c>
      <c r="I2224" s="224">
        <f>IF('Faults data'!S2224=Lists!$F$11,0,1)</f>
        <v>1</v>
      </c>
      <c r="J2224" s="240" t="str">
        <f t="shared" si="276"/>
        <v>.</v>
      </c>
      <c r="K2224" s="241"/>
      <c r="L2224" s="230" t="str">
        <f t="shared" si="277"/>
        <v>.</v>
      </c>
      <c r="M2224" s="231" t="str">
        <f t="shared" si="278"/>
        <v>.</v>
      </c>
      <c r="N2224" s="231" t="str">
        <f t="shared" si="279"/>
        <v>.</v>
      </c>
      <c r="O2224" s="231" t="str">
        <f t="shared" si="280"/>
        <v>.</v>
      </c>
      <c r="P2224" s="232" t="str">
        <f t="shared" si="282"/>
        <v>.</v>
      </c>
      <c r="Q2224" s="233" t="str">
        <f t="shared" si="283"/>
        <v>.</v>
      </c>
      <c r="R2224" s="140"/>
      <c r="S2224" s="140"/>
      <c r="T2224" s="140"/>
      <c r="U2224" s="140"/>
      <c r="V2224" s="140"/>
      <c r="W2224" s="140"/>
      <c r="X2224" s="140"/>
      <c r="Y2224" s="140"/>
      <c r="Z2224" s="140"/>
      <c r="AA2224" s="140"/>
      <c r="AB2224" s="140"/>
      <c r="AC2224" s="140"/>
      <c r="AD2224" s="140"/>
      <c r="AE2224" s="140"/>
      <c r="AF2224" s="140"/>
      <c r="AG2224" s="140"/>
      <c r="AH2224" s="140"/>
      <c r="AI2224" s="140"/>
      <c r="AJ2224" s="140"/>
      <c r="AK2224" s="140"/>
      <c r="AL2224" s="140"/>
      <c r="AM2224" s="140"/>
      <c r="AN2224" s="140"/>
      <c r="AO2224" s="140"/>
      <c r="AP2224" s="140"/>
      <c r="AQ2224" s="140"/>
      <c r="AR2224" s="140"/>
      <c r="AS2224" s="140"/>
      <c r="AT2224" s="140"/>
      <c r="AU2224" s="140"/>
      <c r="AV2224" s="140"/>
      <c r="AW2224" s="140"/>
      <c r="AX2224" s="140"/>
      <c r="AY2224" s="140"/>
      <c r="AZ2224" s="140"/>
      <c r="BA2224" s="140"/>
      <c r="BB2224" s="140"/>
      <c r="BC2224" s="140"/>
      <c r="BD2224" s="140"/>
      <c r="BE2224" s="140"/>
    </row>
    <row r="2225" spans="1:57" outlineLevel="1" x14ac:dyDescent="0.2">
      <c r="A2225" s="234">
        <f>'Faults data'!A2225</f>
        <v>2208</v>
      </c>
      <c r="B2225" s="320">
        <f>'Faults data'!B2225</f>
        <v>0</v>
      </c>
      <c r="C2225" s="223">
        <f>IFERROR(MATCH('Faults data'!F2225,Lists!$C$11:$C$14,0),0)</f>
        <v>0</v>
      </c>
      <c r="D2225" s="216">
        <f>VALUE('Faults data'!I2225)</f>
        <v>0</v>
      </c>
      <c r="E2225" s="224">
        <f t="shared" si="281"/>
        <v>0</v>
      </c>
      <c r="F2225" s="224">
        <f>'Faults data'!M2225</f>
        <v>0</v>
      </c>
      <c r="G2225" s="224" t="str">
        <f>IF('Faults data'!N2225=$G$17,$G$17,".")</f>
        <v>.</v>
      </c>
      <c r="H2225" s="224" t="str">
        <f>IF(ISNUMBER('Faults data'!L2225),'Faults data'!L2225,".")</f>
        <v>.</v>
      </c>
      <c r="I2225" s="224">
        <f>IF('Faults data'!S2225=Lists!$F$11,0,1)</f>
        <v>1</v>
      </c>
      <c r="J2225" s="240" t="str">
        <f t="shared" si="276"/>
        <v>.</v>
      </c>
      <c r="K2225" s="241"/>
      <c r="L2225" s="230" t="str">
        <f t="shared" si="277"/>
        <v>.</v>
      </c>
      <c r="M2225" s="231" t="str">
        <f t="shared" si="278"/>
        <v>.</v>
      </c>
      <c r="N2225" s="231" t="str">
        <f t="shared" si="279"/>
        <v>.</v>
      </c>
      <c r="O2225" s="231" t="str">
        <f t="shared" si="280"/>
        <v>.</v>
      </c>
      <c r="P2225" s="232" t="str">
        <f t="shared" si="282"/>
        <v>.</v>
      </c>
      <c r="Q2225" s="233" t="str">
        <f t="shared" si="283"/>
        <v>.</v>
      </c>
      <c r="R2225" s="140"/>
      <c r="S2225" s="140"/>
      <c r="T2225" s="140"/>
      <c r="U2225" s="140"/>
      <c r="V2225" s="140"/>
      <c r="W2225" s="140"/>
      <c r="X2225" s="140"/>
      <c r="Y2225" s="140"/>
      <c r="Z2225" s="140"/>
      <c r="AA2225" s="140"/>
      <c r="AB2225" s="140"/>
      <c r="AC2225" s="140"/>
      <c r="AD2225" s="140"/>
      <c r="AE2225" s="140"/>
      <c r="AF2225" s="140"/>
      <c r="AG2225" s="140"/>
      <c r="AH2225" s="140"/>
      <c r="AI2225" s="140"/>
      <c r="AJ2225" s="140"/>
      <c r="AK2225" s="140"/>
      <c r="AL2225" s="140"/>
      <c r="AM2225" s="140"/>
      <c r="AN2225" s="140"/>
      <c r="AO2225" s="140"/>
      <c r="AP2225" s="140"/>
      <c r="AQ2225" s="140"/>
      <c r="AR2225" s="140"/>
      <c r="AS2225" s="140"/>
      <c r="AT2225" s="140"/>
      <c r="AU2225" s="140"/>
      <c r="AV2225" s="140"/>
      <c r="AW2225" s="140"/>
      <c r="AX2225" s="140"/>
      <c r="AY2225" s="140"/>
      <c r="AZ2225" s="140"/>
      <c r="BA2225" s="140"/>
      <c r="BB2225" s="140"/>
      <c r="BC2225" s="140"/>
      <c r="BD2225" s="140"/>
      <c r="BE2225" s="140"/>
    </row>
    <row r="2226" spans="1:57" outlineLevel="1" x14ac:dyDescent="0.2">
      <c r="A2226" s="234">
        <f>'Faults data'!A2226</f>
        <v>2209</v>
      </c>
      <c r="B2226" s="320">
        <f>'Faults data'!B2226</f>
        <v>0</v>
      </c>
      <c r="C2226" s="223">
        <f>IFERROR(MATCH('Faults data'!F2226,Lists!$C$11:$C$14,0),0)</f>
        <v>0</v>
      </c>
      <c r="D2226" s="216">
        <f>VALUE('Faults data'!I2226)</f>
        <v>0</v>
      </c>
      <c r="E2226" s="224">
        <f t="shared" si="281"/>
        <v>0</v>
      </c>
      <c r="F2226" s="224">
        <f>'Faults data'!M2226</f>
        <v>0</v>
      </c>
      <c r="G2226" s="224" t="str">
        <f>IF('Faults data'!N2226=$G$17,$G$17,".")</f>
        <v>.</v>
      </c>
      <c r="H2226" s="224" t="str">
        <f>IF(ISNUMBER('Faults data'!L2226),'Faults data'!L2226,".")</f>
        <v>.</v>
      </c>
      <c r="I2226" s="224">
        <f>IF('Faults data'!S2226=Lists!$F$11,0,1)</f>
        <v>1</v>
      </c>
      <c r="J2226" s="240" t="str">
        <f t="shared" si="276"/>
        <v>.</v>
      </c>
      <c r="K2226" s="241"/>
      <c r="L2226" s="230" t="str">
        <f t="shared" si="277"/>
        <v>.</v>
      </c>
      <c r="M2226" s="231" t="str">
        <f t="shared" si="278"/>
        <v>.</v>
      </c>
      <c r="N2226" s="231" t="str">
        <f t="shared" si="279"/>
        <v>.</v>
      </c>
      <c r="O2226" s="231" t="str">
        <f t="shared" si="280"/>
        <v>.</v>
      </c>
      <c r="P2226" s="232" t="str">
        <f t="shared" si="282"/>
        <v>.</v>
      </c>
      <c r="Q2226" s="233" t="str">
        <f t="shared" si="283"/>
        <v>.</v>
      </c>
      <c r="R2226" s="140"/>
      <c r="S2226" s="140"/>
      <c r="T2226" s="140"/>
      <c r="U2226" s="140"/>
      <c r="V2226" s="140"/>
      <c r="W2226" s="140"/>
      <c r="X2226" s="140"/>
      <c r="Y2226" s="140"/>
      <c r="Z2226" s="140"/>
      <c r="AA2226" s="140"/>
      <c r="AB2226" s="140"/>
      <c r="AC2226" s="140"/>
      <c r="AD2226" s="140"/>
      <c r="AE2226" s="140"/>
      <c r="AF2226" s="140"/>
      <c r="AG2226" s="140"/>
      <c r="AH2226" s="140"/>
      <c r="AI2226" s="140"/>
      <c r="AJ2226" s="140"/>
      <c r="AK2226" s="140"/>
      <c r="AL2226" s="140"/>
      <c r="AM2226" s="140"/>
      <c r="AN2226" s="140"/>
      <c r="AO2226" s="140"/>
      <c r="AP2226" s="140"/>
      <c r="AQ2226" s="140"/>
      <c r="AR2226" s="140"/>
      <c r="AS2226" s="140"/>
      <c r="AT2226" s="140"/>
      <c r="AU2226" s="140"/>
      <c r="AV2226" s="140"/>
      <c r="AW2226" s="140"/>
      <c r="AX2226" s="140"/>
      <c r="AY2226" s="140"/>
      <c r="AZ2226" s="140"/>
      <c r="BA2226" s="140"/>
      <c r="BB2226" s="140"/>
      <c r="BC2226" s="140"/>
      <c r="BD2226" s="140"/>
      <c r="BE2226" s="140"/>
    </row>
    <row r="2227" spans="1:57" outlineLevel="1" x14ac:dyDescent="0.2">
      <c r="A2227" s="234">
        <f>'Faults data'!A2227</f>
        <v>2210</v>
      </c>
      <c r="B2227" s="320">
        <f>'Faults data'!B2227</f>
        <v>0</v>
      </c>
      <c r="C2227" s="223">
        <f>IFERROR(MATCH('Faults data'!F2227,Lists!$C$11:$C$14,0),0)</f>
        <v>0</v>
      </c>
      <c r="D2227" s="216">
        <f>VALUE('Faults data'!I2227)</f>
        <v>0</v>
      </c>
      <c r="E2227" s="224">
        <f t="shared" si="281"/>
        <v>0</v>
      </c>
      <c r="F2227" s="224">
        <f>'Faults data'!M2227</f>
        <v>0</v>
      </c>
      <c r="G2227" s="224" t="str">
        <f>IF('Faults data'!N2227=$G$17,$G$17,".")</f>
        <v>.</v>
      </c>
      <c r="H2227" s="224" t="str">
        <f>IF(ISNUMBER('Faults data'!L2227),'Faults data'!L2227,".")</f>
        <v>.</v>
      </c>
      <c r="I2227" s="224">
        <f>IF('Faults data'!S2227=Lists!$F$11,0,1)</f>
        <v>1</v>
      </c>
      <c r="J2227" s="240" t="str">
        <f t="shared" si="276"/>
        <v>.</v>
      </c>
      <c r="K2227" s="241"/>
      <c r="L2227" s="230" t="str">
        <f t="shared" si="277"/>
        <v>.</v>
      </c>
      <c r="M2227" s="231" t="str">
        <f t="shared" si="278"/>
        <v>.</v>
      </c>
      <c r="N2227" s="231" t="str">
        <f t="shared" si="279"/>
        <v>.</v>
      </c>
      <c r="O2227" s="231" t="str">
        <f t="shared" si="280"/>
        <v>.</v>
      </c>
      <c r="P2227" s="232" t="str">
        <f t="shared" si="282"/>
        <v>.</v>
      </c>
      <c r="Q2227" s="233" t="str">
        <f t="shared" si="283"/>
        <v>.</v>
      </c>
      <c r="R2227" s="140"/>
      <c r="S2227" s="140"/>
      <c r="T2227" s="140"/>
      <c r="U2227" s="140"/>
      <c r="V2227" s="140"/>
      <c r="W2227" s="140"/>
      <c r="X2227" s="140"/>
      <c r="Y2227" s="140"/>
      <c r="Z2227" s="140"/>
      <c r="AA2227" s="140"/>
      <c r="AB2227" s="140"/>
      <c r="AC2227" s="140"/>
      <c r="AD2227" s="140"/>
      <c r="AE2227" s="140"/>
      <c r="AF2227" s="140"/>
      <c r="AG2227" s="140"/>
      <c r="AH2227" s="140"/>
      <c r="AI2227" s="140"/>
      <c r="AJ2227" s="140"/>
      <c r="AK2227" s="140"/>
      <c r="AL2227" s="140"/>
      <c r="AM2227" s="140"/>
      <c r="AN2227" s="140"/>
      <c r="AO2227" s="140"/>
      <c r="AP2227" s="140"/>
      <c r="AQ2227" s="140"/>
      <c r="AR2227" s="140"/>
      <c r="AS2227" s="140"/>
      <c r="AT2227" s="140"/>
      <c r="AU2227" s="140"/>
      <c r="AV2227" s="140"/>
      <c r="AW2227" s="140"/>
      <c r="AX2227" s="140"/>
      <c r="AY2227" s="140"/>
      <c r="AZ2227" s="140"/>
      <c r="BA2227" s="140"/>
      <c r="BB2227" s="140"/>
      <c r="BC2227" s="140"/>
      <c r="BD2227" s="140"/>
      <c r="BE2227" s="140"/>
    </row>
    <row r="2228" spans="1:57" outlineLevel="1" x14ac:dyDescent="0.2">
      <c r="A2228" s="234">
        <f>'Faults data'!A2228</f>
        <v>2211</v>
      </c>
      <c r="B2228" s="320">
        <f>'Faults data'!B2228</f>
        <v>0</v>
      </c>
      <c r="C2228" s="223">
        <f>IFERROR(MATCH('Faults data'!F2228,Lists!$C$11:$C$14,0),0)</f>
        <v>0</v>
      </c>
      <c r="D2228" s="216">
        <f>VALUE('Faults data'!I2228)</f>
        <v>0</v>
      </c>
      <c r="E2228" s="224">
        <f t="shared" si="281"/>
        <v>0</v>
      </c>
      <c r="F2228" s="224">
        <f>'Faults data'!M2228</f>
        <v>0</v>
      </c>
      <c r="G2228" s="224" t="str">
        <f>IF('Faults data'!N2228=$G$17,$G$17,".")</f>
        <v>.</v>
      </c>
      <c r="H2228" s="224" t="str">
        <f>IF(ISNUMBER('Faults data'!L2228),'Faults data'!L2228,".")</f>
        <v>.</v>
      </c>
      <c r="I2228" s="224">
        <f>IF('Faults data'!S2228=Lists!$F$11,0,1)</f>
        <v>1</v>
      </c>
      <c r="J2228" s="240" t="str">
        <f t="shared" si="276"/>
        <v>.</v>
      </c>
      <c r="K2228" s="241"/>
      <c r="L2228" s="230" t="str">
        <f t="shared" si="277"/>
        <v>.</v>
      </c>
      <c r="M2228" s="231" t="str">
        <f t="shared" si="278"/>
        <v>.</v>
      </c>
      <c r="N2228" s="231" t="str">
        <f t="shared" si="279"/>
        <v>.</v>
      </c>
      <c r="O2228" s="231" t="str">
        <f t="shared" si="280"/>
        <v>.</v>
      </c>
      <c r="P2228" s="232" t="str">
        <f t="shared" si="282"/>
        <v>.</v>
      </c>
      <c r="Q2228" s="233" t="str">
        <f t="shared" si="283"/>
        <v>.</v>
      </c>
      <c r="R2228" s="140"/>
      <c r="S2228" s="140"/>
      <c r="T2228" s="140"/>
      <c r="U2228" s="140"/>
      <c r="V2228" s="140"/>
      <c r="W2228" s="140"/>
      <c r="X2228" s="140"/>
      <c r="Y2228" s="140"/>
      <c r="Z2228" s="140"/>
      <c r="AA2228" s="140"/>
      <c r="AB2228" s="140"/>
      <c r="AC2228" s="140"/>
      <c r="AD2228" s="140"/>
      <c r="AE2228" s="140"/>
      <c r="AF2228" s="140"/>
      <c r="AG2228" s="140"/>
      <c r="AH2228" s="140"/>
      <c r="AI2228" s="140"/>
      <c r="AJ2228" s="140"/>
      <c r="AK2228" s="140"/>
      <c r="AL2228" s="140"/>
      <c r="AM2228" s="140"/>
      <c r="AN2228" s="140"/>
      <c r="AO2228" s="140"/>
      <c r="AP2228" s="140"/>
      <c r="AQ2228" s="140"/>
      <c r="AR2228" s="140"/>
      <c r="AS2228" s="140"/>
      <c r="AT2228" s="140"/>
      <c r="AU2228" s="140"/>
      <c r="AV2228" s="140"/>
      <c r="AW2228" s="140"/>
      <c r="AX2228" s="140"/>
      <c r="AY2228" s="140"/>
      <c r="AZ2228" s="140"/>
      <c r="BA2228" s="140"/>
      <c r="BB2228" s="140"/>
      <c r="BC2228" s="140"/>
      <c r="BD2228" s="140"/>
      <c r="BE2228" s="140"/>
    </row>
    <row r="2229" spans="1:57" outlineLevel="1" x14ac:dyDescent="0.2">
      <c r="A2229" s="234">
        <f>'Faults data'!A2229</f>
        <v>2212</v>
      </c>
      <c r="B2229" s="320">
        <f>'Faults data'!B2229</f>
        <v>0</v>
      </c>
      <c r="C2229" s="223">
        <f>IFERROR(MATCH('Faults data'!F2229,Lists!$C$11:$C$14,0),0)</f>
        <v>0</v>
      </c>
      <c r="D2229" s="216">
        <f>VALUE('Faults data'!I2229)</f>
        <v>0</v>
      </c>
      <c r="E2229" s="224">
        <f t="shared" si="281"/>
        <v>0</v>
      </c>
      <c r="F2229" s="224">
        <f>'Faults data'!M2229</f>
        <v>0</v>
      </c>
      <c r="G2229" s="224" t="str">
        <f>IF('Faults data'!N2229=$G$17,$G$17,".")</f>
        <v>.</v>
      </c>
      <c r="H2229" s="224" t="str">
        <f>IF(ISNUMBER('Faults data'!L2229),'Faults data'!L2229,".")</f>
        <v>.</v>
      </c>
      <c r="I2229" s="224">
        <f>IF('Faults data'!S2229=Lists!$F$11,0,1)</f>
        <v>1</v>
      </c>
      <c r="J2229" s="240" t="str">
        <f t="shared" si="276"/>
        <v>.</v>
      </c>
      <c r="K2229" s="241"/>
      <c r="L2229" s="230" t="str">
        <f t="shared" si="277"/>
        <v>.</v>
      </c>
      <c r="M2229" s="231" t="str">
        <f t="shared" si="278"/>
        <v>.</v>
      </c>
      <c r="N2229" s="231" t="str">
        <f t="shared" si="279"/>
        <v>.</v>
      </c>
      <c r="O2229" s="231" t="str">
        <f t="shared" si="280"/>
        <v>.</v>
      </c>
      <c r="P2229" s="232" t="str">
        <f t="shared" si="282"/>
        <v>.</v>
      </c>
      <c r="Q2229" s="233" t="str">
        <f t="shared" si="283"/>
        <v>.</v>
      </c>
      <c r="R2229" s="140"/>
      <c r="S2229" s="140"/>
      <c r="T2229" s="140"/>
      <c r="U2229" s="140"/>
      <c r="V2229" s="140"/>
      <c r="W2229" s="140"/>
      <c r="X2229" s="140"/>
      <c r="Y2229" s="140"/>
      <c r="Z2229" s="140"/>
      <c r="AA2229" s="140"/>
      <c r="AB2229" s="140"/>
      <c r="AC2229" s="140"/>
      <c r="AD2229" s="140"/>
      <c r="AE2229" s="140"/>
      <c r="AF2229" s="140"/>
      <c r="AG2229" s="140"/>
      <c r="AH2229" s="140"/>
      <c r="AI2229" s="140"/>
      <c r="AJ2229" s="140"/>
      <c r="AK2229" s="140"/>
      <c r="AL2229" s="140"/>
      <c r="AM2229" s="140"/>
      <c r="AN2229" s="140"/>
      <c r="AO2229" s="140"/>
      <c r="AP2229" s="140"/>
      <c r="AQ2229" s="140"/>
      <c r="AR2229" s="140"/>
      <c r="AS2229" s="140"/>
      <c r="AT2229" s="140"/>
      <c r="AU2229" s="140"/>
      <c r="AV2229" s="140"/>
      <c r="AW2229" s="140"/>
      <c r="AX2229" s="140"/>
      <c r="AY2229" s="140"/>
      <c r="AZ2229" s="140"/>
      <c r="BA2229" s="140"/>
      <c r="BB2229" s="140"/>
      <c r="BC2229" s="140"/>
      <c r="BD2229" s="140"/>
      <c r="BE2229" s="140"/>
    </row>
    <row r="2230" spans="1:57" outlineLevel="1" x14ac:dyDescent="0.2">
      <c r="A2230" s="234">
        <f>'Faults data'!A2230</f>
        <v>2213</v>
      </c>
      <c r="B2230" s="320">
        <f>'Faults data'!B2230</f>
        <v>0</v>
      </c>
      <c r="C2230" s="223">
        <f>IFERROR(MATCH('Faults data'!F2230,Lists!$C$11:$C$14,0),0)</f>
        <v>0</v>
      </c>
      <c r="D2230" s="216">
        <f>VALUE('Faults data'!I2230)</f>
        <v>0</v>
      </c>
      <c r="E2230" s="224">
        <f t="shared" si="281"/>
        <v>0</v>
      </c>
      <c r="F2230" s="224">
        <f>'Faults data'!M2230</f>
        <v>0</v>
      </c>
      <c r="G2230" s="224" t="str">
        <f>IF('Faults data'!N2230=$G$17,$G$17,".")</f>
        <v>.</v>
      </c>
      <c r="H2230" s="224" t="str">
        <f>IF(ISNUMBER('Faults data'!L2230),'Faults data'!L2230,".")</f>
        <v>.</v>
      </c>
      <c r="I2230" s="224">
        <f>IF('Faults data'!S2230=Lists!$F$11,0,1)</f>
        <v>1</v>
      </c>
      <c r="J2230" s="240" t="str">
        <f t="shared" si="276"/>
        <v>.</v>
      </c>
      <c r="K2230" s="241"/>
      <c r="L2230" s="230" t="str">
        <f t="shared" si="277"/>
        <v>.</v>
      </c>
      <c r="M2230" s="231" t="str">
        <f t="shared" si="278"/>
        <v>.</v>
      </c>
      <c r="N2230" s="231" t="str">
        <f t="shared" si="279"/>
        <v>.</v>
      </c>
      <c r="O2230" s="231" t="str">
        <f t="shared" si="280"/>
        <v>.</v>
      </c>
      <c r="P2230" s="232" t="str">
        <f t="shared" si="282"/>
        <v>.</v>
      </c>
      <c r="Q2230" s="233" t="str">
        <f t="shared" si="283"/>
        <v>.</v>
      </c>
      <c r="R2230" s="140"/>
      <c r="S2230" s="140"/>
      <c r="T2230" s="140"/>
      <c r="U2230" s="140"/>
      <c r="V2230" s="140"/>
      <c r="W2230" s="140"/>
      <c r="X2230" s="140"/>
      <c r="Y2230" s="140"/>
      <c r="Z2230" s="140"/>
      <c r="AA2230" s="140"/>
      <c r="AB2230" s="140"/>
      <c r="AC2230" s="140"/>
      <c r="AD2230" s="140"/>
      <c r="AE2230" s="140"/>
      <c r="AF2230" s="140"/>
      <c r="AG2230" s="140"/>
      <c r="AH2230" s="140"/>
      <c r="AI2230" s="140"/>
      <c r="AJ2230" s="140"/>
      <c r="AK2230" s="140"/>
      <c r="AL2230" s="140"/>
      <c r="AM2230" s="140"/>
      <c r="AN2230" s="140"/>
      <c r="AO2230" s="140"/>
      <c r="AP2230" s="140"/>
      <c r="AQ2230" s="140"/>
      <c r="AR2230" s="140"/>
      <c r="AS2230" s="140"/>
      <c r="AT2230" s="140"/>
      <c r="AU2230" s="140"/>
      <c r="AV2230" s="140"/>
      <c r="AW2230" s="140"/>
      <c r="AX2230" s="140"/>
      <c r="AY2230" s="140"/>
      <c r="AZ2230" s="140"/>
      <c r="BA2230" s="140"/>
      <c r="BB2230" s="140"/>
      <c r="BC2230" s="140"/>
      <c r="BD2230" s="140"/>
      <c r="BE2230" s="140"/>
    </row>
    <row r="2231" spans="1:57" outlineLevel="1" x14ac:dyDescent="0.2">
      <c r="A2231" s="234">
        <f>'Faults data'!A2231</f>
        <v>2214</v>
      </c>
      <c r="B2231" s="320">
        <f>'Faults data'!B2231</f>
        <v>0</v>
      </c>
      <c r="C2231" s="223">
        <f>IFERROR(MATCH('Faults data'!F2231,Lists!$C$11:$C$14,0),0)</f>
        <v>0</v>
      </c>
      <c r="D2231" s="216">
        <f>VALUE('Faults data'!I2231)</f>
        <v>0</v>
      </c>
      <c r="E2231" s="224">
        <f t="shared" si="281"/>
        <v>0</v>
      </c>
      <c r="F2231" s="224">
        <f>'Faults data'!M2231</f>
        <v>0</v>
      </c>
      <c r="G2231" s="224" t="str">
        <f>IF('Faults data'!N2231=$G$17,$G$17,".")</f>
        <v>.</v>
      </c>
      <c r="H2231" s="224" t="str">
        <f>IF(ISNUMBER('Faults data'!L2231),'Faults data'!L2231,".")</f>
        <v>.</v>
      </c>
      <c r="I2231" s="224">
        <f>IF('Faults data'!S2231=Lists!$F$11,0,1)</f>
        <v>1</v>
      </c>
      <c r="J2231" s="240" t="str">
        <f t="shared" si="276"/>
        <v>.</v>
      </c>
      <c r="K2231" s="241"/>
      <c r="L2231" s="230" t="str">
        <f t="shared" si="277"/>
        <v>.</v>
      </c>
      <c r="M2231" s="231" t="str">
        <f t="shared" si="278"/>
        <v>.</v>
      </c>
      <c r="N2231" s="231" t="str">
        <f t="shared" si="279"/>
        <v>.</v>
      </c>
      <c r="O2231" s="231" t="str">
        <f t="shared" si="280"/>
        <v>.</v>
      </c>
      <c r="P2231" s="232" t="str">
        <f t="shared" si="282"/>
        <v>.</v>
      </c>
      <c r="Q2231" s="233" t="str">
        <f t="shared" si="283"/>
        <v>.</v>
      </c>
      <c r="R2231" s="140"/>
      <c r="S2231" s="140"/>
      <c r="T2231" s="140"/>
      <c r="U2231" s="140"/>
      <c r="V2231" s="140"/>
      <c r="W2231" s="140"/>
      <c r="X2231" s="140"/>
      <c r="Y2231" s="140"/>
      <c r="Z2231" s="140"/>
      <c r="AA2231" s="140"/>
      <c r="AB2231" s="140"/>
      <c r="AC2231" s="140"/>
      <c r="AD2231" s="140"/>
      <c r="AE2231" s="140"/>
      <c r="AF2231" s="140"/>
      <c r="AG2231" s="140"/>
      <c r="AH2231" s="140"/>
      <c r="AI2231" s="140"/>
      <c r="AJ2231" s="140"/>
      <c r="AK2231" s="140"/>
      <c r="AL2231" s="140"/>
      <c r="AM2231" s="140"/>
      <c r="AN2231" s="140"/>
      <c r="AO2231" s="140"/>
      <c r="AP2231" s="140"/>
      <c r="AQ2231" s="140"/>
      <c r="AR2231" s="140"/>
      <c r="AS2231" s="140"/>
      <c r="AT2231" s="140"/>
      <c r="AU2231" s="140"/>
      <c r="AV2231" s="140"/>
      <c r="AW2231" s="140"/>
      <c r="AX2231" s="140"/>
      <c r="AY2231" s="140"/>
      <c r="AZ2231" s="140"/>
      <c r="BA2231" s="140"/>
      <c r="BB2231" s="140"/>
      <c r="BC2231" s="140"/>
      <c r="BD2231" s="140"/>
      <c r="BE2231" s="140"/>
    </row>
    <row r="2232" spans="1:57" outlineLevel="1" x14ac:dyDescent="0.2">
      <c r="A2232" s="234">
        <f>'Faults data'!A2232</f>
        <v>2215</v>
      </c>
      <c r="B2232" s="320">
        <f>'Faults data'!B2232</f>
        <v>0</v>
      </c>
      <c r="C2232" s="223">
        <f>IFERROR(MATCH('Faults data'!F2232,Lists!$C$11:$C$14,0),0)</f>
        <v>0</v>
      </c>
      <c r="D2232" s="216">
        <f>VALUE('Faults data'!I2232)</f>
        <v>0</v>
      </c>
      <c r="E2232" s="224">
        <f t="shared" si="281"/>
        <v>0</v>
      </c>
      <c r="F2232" s="224">
        <f>'Faults data'!M2232</f>
        <v>0</v>
      </c>
      <c r="G2232" s="224" t="str">
        <f>IF('Faults data'!N2232=$G$17,$G$17,".")</f>
        <v>.</v>
      </c>
      <c r="H2232" s="224" t="str">
        <f>IF(ISNUMBER('Faults data'!L2232),'Faults data'!L2232,".")</f>
        <v>.</v>
      </c>
      <c r="I2232" s="224">
        <f>IF('Faults data'!S2232=Lists!$F$11,0,1)</f>
        <v>1</v>
      </c>
      <c r="J2232" s="240" t="str">
        <f t="shared" si="276"/>
        <v>.</v>
      </c>
      <c r="K2232" s="241"/>
      <c r="L2232" s="230" t="str">
        <f t="shared" si="277"/>
        <v>.</v>
      </c>
      <c r="M2232" s="231" t="str">
        <f t="shared" si="278"/>
        <v>.</v>
      </c>
      <c r="N2232" s="231" t="str">
        <f t="shared" si="279"/>
        <v>.</v>
      </c>
      <c r="O2232" s="231" t="str">
        <f t="shared" si="280"/>
        <v>.</v>
      </c>
      <c r="P2232" s="232" t="str">
        <f t="shared" si="282"/>
        <v>.</v>
      </c>
      <c r="Q2232" s="233" t="str">
        <f t="shared" si="283"/>
        <v>.</v>
      </c>
      <c r="R2232" s="140"/>
      <c r="S2232" s="140"/>
      <c r="T2232" s="140"/>
      <c r="U2232" s="140"/>
      <c r="V2232" s="140"/>
      <c r="W2232" s="140"/>
      <c r="X2232" s="140"/>
      <c r="Y2232" s="140"/>
      <c r="Z2232" s="140"/>
      <c r="AA2232" s="140"/>
      <c r="AB2232" s="140"/>
      <c r="AC2232" s="140"/>
      <c r="AD2232" s="140"/>
      <c r="AE2232" s="140"/>
      <c r="AF2232" s="140"/>
      <c r="AG2232" s="140"/>
      <c r="AH2232" s="140"/>
      <c r="AI2232" s="140"/>
      <c r="AJ2232" s="140"/>
      <c r="AK2232" s="140"/>
      <c r="AL2232" s="140"/>
      <c r="AM2232" s="140"/>
      <c r="AN2232" s="140"/>
      <c r="AO2232" s="140"/>
      <c r="AP2232" s="140"/>
      <c r="AQ2232" s="140"/>
      <c r="AR2232" s="140"/>
      <c r="AS2232" s="140"/>
      <c r="AT2232" s="140"/>
      <c r="AU2232" s="140"/>
      <c r="AV2232" s="140"/>
      <c r="AW2232" s="140"/>
      <c r="AX2232" s="140"/>
      <c r="AY2232" s="140"/>
      <c r="AZ2232" s="140"/>
      <c r="BA2232" s="140"/>
      <c r="BB2232" s="140"/>
      <c r="BC2232" s="140"/>
      <c r="BD2232" s="140"/>
      <c r="BE2232" s="140"/>
    </row>
    <row r="2233" spans="1:57" outlineLevel="1" x14ac:dyDescent="0.2">
      <c r="A2233" s="234">
        <f>'Faults data'!A2233</f>
        <v>2216</v>
      </c>
      <c r="B2233" s="320">
        <f>'Faults data'!B2233</f>
        <v>0</v>
      </c>
      <c r="C2233" s="223">
        <f>IFERROR(MATCH('Faults data'!F2233,Lists!$C$11:$C$14,0),0)</f>
        <v>0</v>
      </c>
      <c r="D2233" s="216">
        <f>VALUE('Faults data'!I2233)</f>
        <v>0</v>
      </c>
      <c r="E2233" s="224">
        <f t="shared" si="281"/>
        <v>0</v>
      </c>
      <c r="F2233" s="224">
        <f>'Faults data'!M2233</f>
        <v>0</v>
      </c>
      <c r="G2233" s="224" t="str">
        <f>IF('Faults data'!N2233=$G$17,$G$17,".")</f>
        <v>.</v>
      </c>
      <c r="H2233" s="224" t="str">
        <f>IF(ISNUMBER('Faults data'!L2233),'Faults data'!L2233,".")</f>
        <v>.</v>
      </c>
      <c r="I2233" s="224">
        <f>IF('Faults data'!S2233=Lists!$F$11,0,1)</f>
        <v>1</v>
      </c>
      <c r="J2233" s="240" t="str">
        <f t="shared" si="276"/>
        <v>.</v>
      </c>
      <c r="K2233" s="241"/>
      <c r="L2233" s="230" t="str">
        <f t="shared" si="277"/>
        <v>.</v>
      </c>
      <c r="M2233" s="231" t="str">
        <f t="shared" si="278"/>
        <v>.</v>
      </c>
      <c r="N2233" s="231" t="str">
        <f t="shared" si="279"/>
        <v>.</v>
      </c>
      <c r="O2233" s="231" t="str">
        <f t="shared" si="280"/>
        <v>.</v>
      </c>
      <c r="P2233" s="232" t="str">
        <f t="shared" si="282"/>
        <v>.</v>
      </c>
      <c r="Q2233" s="233" t="str">
        <f t="shared" si="283"/>
        <v>.</v>
      </c>
      <c r="R2233" s="140"/>
      <c r="S2233" s="140"/>
      <c r="T2233" s="140"/>
      <c r="U2233" s="140"/>
      <c r="V2233" s="140"/>
      <c r="W2233" s="140"/>
      <c r="X2233" s="140"/>
      <c r="Y2233" s="140"/>
      <c r="Z2233" s="140"/>
      <c r="AA2233" s="140"/>
      <c r="AB2233" s="140"/>
      <c r="AC2233" s="140"/>
      <c r="AD2233" s="140"/>
      <c r="AE2233" s="140"/>
      <c r="AF2233" s="140"/>
      <c r="AG2233" s="140"/>
      <c r="AH2233" s="140"/>
      <c r="AI2233" s="140"/>
      <c r="AJ2233" s="140"/>
      <c r="AK2233" s="140"/>
      <c r="AL2233" s="140"/>
      <c r="AM2233" s="140"/>
      <c r="AN2233" s="140"/>
      <c r="AO2233" s="140"/>
      <c r="AP2233" s="140"/>
      <c r="AQ2233" s="140"/>
      <c r="AR2233" s="140"/>
      <c r="AS2233" s="140"/>
      <c r="AT2233" s="140"/>
      <c r="AU2233" s="140"/>
      <c r="AV2233" s="140"/>
      <c r="AW2233" s="140"/>
      <c r="AX2233" s="140"/>
      <c r="AY2233" s="140"/>
      <c r="AZ2233" s="140"/>
      <c r="BA2233" s="140"/>
      <c r="BB2233" s="140"/>
      <c r="BC2233" s="140"/>
      <c r="BD2233" s="140"/>
      <c r="BE2233" s="140"/>
    </row>
    <row r="2234" spans="1:57" outlineLevel="1" x14ac:dyDescent="0.2">
      <c r="A2234" s="234">
        <f>'Faults data'!A2234</f>
        <v>2217</v>
      </c>
      <c r="B2234" s="320">
        <f>'Faults data'!B2234</f>
        <v>0</v>
      </c>
      <c r="C2234" s="223">
        <f>IFERROR(MATCH('Faults data'!F2234,Lists!$C$11:$C$14,0),0)</f>
        <v>0</v>
      </c>
      <c r="D2234" s="216">
        <f>VALUE('Faults data'!I2234)</f>
        <v>0</v>
      </c>
      <c r="E2234" s="224">
        <f t="shared" si="281"/>
        <v>0</v>
      </c>
      <c r="F2234" s="224">
        <f>'Faults data'!M2234</f>
        <v>0</v>
      </c>
      <c r="G2234" s="224" t="str">
        <f>IF('Faults data'!N2234=$G$17,$G$17,".")</f>
        <v>.</v>
      </c>
      <c r="H2234" s="224" t="str">
        <f>IF(ISNUMBER('Faults data'!L2234),'Faults data'!L2234,".")</f>
        <v>.</v>
      </c>
      <c r="I2234" s="224">
        <f>IF('Faults data'!S2234=Lists!$F$11,0,1)</f>
        <v>1</v>
      </c>
      <c r="J2234" s="240" t="str">
        <f t="shared" si="276"/>
        <v>.</v>
      </c>
      <c r="K2234" s="241"/>
      <c r="L2234" s="230" t="str">
        <f t="shared" si="277"/>
        <v>.</v>
      </c>
      <c r="M2234" s="231" t="str">
        <f t="shared" si="278"/>
        <v>.</v>
      </c>
      <c r="N2234" s="231" t="str">
        <f t="shared" si="279"/>
        <v>.</v>
      </c>
      <c r="O2234" s="231" t="str">
        <f t="shared" si="280"/>
        <v>.</v>
      </c>
      <c r="P2234" s="232" t="str">
        <f t="shared" si="282"/>
        <v>.</v>
      </c>
      <c r="Q2234" s="233" t="str">
        <f t="shared" si="283"/>
        <v>.</v>
      </c>
      <c r="R2234" s="140"/>
      <c r="S2234" s="140"/>
      <c r="T2234" s="140"/>
      <c r="U2234" s="140"/>
      <c r="V2234" s="140"/>
      <c r="W2234" s="140"/>
      <c r="X2234" s="140"/>
      <c r="Y2234" s="140"/>
      <c r="Z2234" s="140"/>
      <c r="AA2234" s="140"/>
      <c r="AB2234" s="140"/>
      <c r="AC2234" s="140"/>
      <c r="AD2234" s="140"/>
      <c r="AE2234" s="140"/>
      <c r="AF2234" s="140"/>
      <c r="AG2234" s="140"/>
      <c r="AH2234" s="140"/>
      <c r="AI2234" s="140"/>
      <c r="AJ2234" s="140"/>
      <c r="AK2234" s="140"/>
      <c r="AL2234" s="140"/>
      <c r="AM2234" s="140"/>
      <c r="AN2234" s="140"/>
      <c r="AO2234" s="140"/>
      <c r="AP2234" s="140"/>
      <c r="AQ2234" s="140"/>
      <c r="AR2234" s="140"/>
      <c r="AS2234" s="140"/>
      <c r="AT2234" s="140"/>
      <c r="AU2234" s="140"/>
      <c r="AV2234" s="140"/>
      <c r="AW2234" s="140"/>
      <c r="AX2234" s="140"/>
      <c r="AY2234" s="140"/>
      <c r="AZ2234" s="140"/>
      <c r="BA2234" s="140"/>
      <c r="BB2234" s="140"/>
      <c r="BC2234" s="140"/>
      <c r="BD2234" s="140"/>
      <c r="BE2234" s="140"/>
    </row>
    <row r="2235" spans="1:57" outlineLevel="1" x14ac:dyDescent="0.2">
      <c r="A2235" s="234">
        <f>'Faults data'!A2235</f>
        <v>2218</v>
      </c>
      <c r="B2235" s="320">
        <f>'Faults data'!B2235</f>
        <v>0</v>
      </c>
      <c r="C2235" s="223">
        <f>IFERROR(MATCH('Faults data'!F2235,Lists!$C$11:$C$14,0),0)</f>
        <v>0</v>
      </c>
      <c r="D2235" s="216">
        <f>VALUE('Faults data'!I2235)</f>
        <v>0</v>
      </c>
      <c r="E2235" s="224">
        <f t="shared" si="281"/>
        <v>0</v>
      </c>
      <c r="F2235" s="224">
        <f>'Faults data'!M2235</f>
        <v>0</v>
      </c>
      <c r="G2235" s="224" t="str">
        <f>IF('Faults data'!N2235=$G$17,$G$17,".")</f>
        <v>.</v>
      </c>
      <c r="H2235" s="224" t="str">
        <f>IF(ISNUMBER('Faults data'!L2235),'Faults data'!L2235,".")</f>
        <v>.</v>
      </c>
      <c r="I2235" s="224">
        <f>IF('Faults data'!S2235=Lists!$F$11,0,1)</f>
        <v>1</v>
      </c>
      <c r="J2235" s="240" t="str">
        <f t="shared" si="276"/>
        <v>.</v>
      </c>
      <c r="K2235" s="241"/>
      <c r="L2235" s="230" t="str">
        <f t="shared" si="277"/>
        <v>.</v>
      </c>
      <c r="M2235" s="231" t="str">
        <f t="shared" si="278"/>
        <v>.</v>
      </c>
      <c r="N2235" s="231" t="str">
        <f t="shared" si="279"/>
        <v>.</v>
      </c>
      <c r="O2235" s="231" t="str">
        <f t="shared" si="280"/>
        <v>.</v>
      </c>
      <c r="P2235" s="232" t="str">
        <f t="shared" si="282"/>
        <v>.</v>
      </c>
      <c r="Q2235" s="233" t="str">
        <f t="shared" si="283"/>
        <v>.</v>
      </c>
      <c r="R2235" s="140"/>
      <c r="S2235" s="140"/>
      <c r="T2235" s="140"/>
      <c r="U2235" s="140"/>
      <c r="V2235" s="140"/>
      <c r="W2235" s="140"/>
      <c r="X2235" s="140"/>
      <c r="Y2235" s="140"/>
      <c r="Z2235" s="140"/>
      <c r="AA2235" s="140"/>
      <c r="AB2235" s="140"/>
      <c r="AC2235" s="140"/>
      <c r="AD2235" s="140"/>
      <c r="AE2235" s="140"/>
      <c r="AF2235" s="140"/>
      <c r="AG2235" s="140"/>
      <c r="AH2235" s="140"/>
      <c r="AI2235" s="140"/>
      <c r="AJ2235" s="140"/>
      <c r="AK2235" s="140"/>
      <c r="AL2235" s="140"/>
      <c r="AM2235" s="140"/>
      <c r="AN2235" s="140"/>
      <c r="AO2235" s="140"/>
      <c r="AP2235" s="140"/>
      <c r="AQ2235" s="140"/>
      <c r="AR2235" s="140"/>
      <c r="AS2235" s="140"/>
      <c r="AT2235" s="140"/>
      <c r="AU2235" s="140"/>
      <c r="AV2235" s="140"/>
      <c r="AW2235" s="140"/>
      <c r="AX2235" s="140"/>
      <c r="AY2235" s="140"/>
      <c r="AZ2235" s="140"/>
      <c r="BA2235" s="140"/>
      <c r="BB2235" s="140"/>
      <c r="BC2235" s="140"/>
      <c r="BD2235" s="140"/>
      <c r="BE2235" s="140"/>
    </row>
    <row r="2236" spans="1:57" outlineLevel="1" x14ac:dyDescent="0.2">
      <c r="A2236" s="234">
        <f>'Faults data'!A2236</f>
        <v>2219</v>
      </c>
      <c r="B2236" s="320">
        <f>'Faults data'!B2236</f>
        <v>0</v>
      </c>
      <c r="C2236" s="223">
        <f>IFERROR(MATCH('Faults data'!F2236,Lists!$C$11:$C$14,0),0)</f>
        <v>0</v>
      </c>
      <c r="D2236" s="216">
        <f>VALUE('Faults data'!I2236)</f>
        <v>0</v>
      </c>
      <c r="E2236" s="224">
        <f t="shared" si="281"/>
        <v>0</v>
      </c>
      <c r="F2236" s="224">
        <f>'Faults data'!M2236</f>
        <v>0</v>
      </c>
      <c r="G2236" s="224" t="str">
        <f>IF('Faults data'!N2236=$G$17,$G$17,".")</f>
        <v>.</v>
      </c>
      <c r="H2236" s="224" t="str">
        <f>IF(ISNUMBER('Faults data'!L2236),'Faults data'!L2236,".")</f>
        <v>.</v>
      </c>
      <c r="I2236" s="224">
        <f>IF('Faults data'!S2236=Lists!$F$11,0,1)</f>
        <v>1</v>
      </c>
      <c r="J2236" s="240" t="str">
        <f t="shared" si="276"/>
        <v>.</v>
      </c>
      <c r="K2236" s="241"/>
      <c r="L2236" s="230" t="str">
        <f t="shared" si="277"/>
        <v>.</v>
      </c>
      <c r="M2236" s="231" t="str">
        <f t="shared" si="278"/>
        <v>.</v>
      </c>
      <c r="N2236" s="231" t="str">
        <f t="shared" si="279"/>
        <v>.</v>
      </c>
      <c r="O2236" s="231" t="str">
        <f t="shared" si="280"/>
        <v>.</v>
      </c>
      <c r="P2236" s="232" t="str">
        <f t="shared" si="282"/>
        <v>.</v>
      </c>
      <c r="Q2236" s="233" t="str">
        <f t="shared" si="283"/>
        <v>.</v>
      </c>
      <c r="R2236" s="140"/>
      <c r="S2236" s="140"/>
      <c r="T2236" s="140"/>
      <c r="U2236" s="140"/>
      <c r="V2236" s="140"/>
      <c r="W2236" s="140"/>
      <c r="X2236" s="140"/>
      <c r="Y2236" s="140"/>
      <c r="Z2236" s="140"/>
      <c r="AA2236" s="140"/>
      <c r="AB2236" s="140"/>
      <c r="AC2236" s="140"/>
      <c r="AD2236" s="140"/>
      <c r="AE2236" s="140"/>
      <c r="AF2236" s="140"/>
      <c r="AG2236" s="140"/>
      <c r="AH2236" s="140"/>
      <c r="AI2236" s="140"/>
      <c r="AJ2236" s="140"/>
      <c r="AK2236" s="140"/>
      <c r="AL2236" s="140"/>
      <c r="AM2236" s="140"/>
      <c r="AN2236" s="140"/>
      <c r="AO2236" s="140"/>
      <c r="AP2236" s="140"/>
      <c r="AQ2236" s="140"/>
      <c r="AR2236" s="140"/>
      <c r="AS2236" s="140"/>
      <c r="AT2236" s="140"/>
      <c r="AU2236" s="140"/>
      <c r="AV2236" s="140"/>
      <c r="AW2236" s="140"/>
      <c r="AX2236" s="140"/>
      <c r="AY2236" s="140"/>
      <c r="AZ2236" s="140"/>
      <c r="BA2236" s="140"/>
      <c r="BB2236" s="140"/>
      <c r="BC2236" s="140"/>
      <c r="BD2236" s="140"/>
      <c r="BE2236" s="140"/>
    </row>
    <row r="2237" spans="1:57" outlineLevel="1" x14ac:dyDescent="0.2">
      <c r="A2237" s="234">
        <f>'Faults data'!A2237</f>
        <v>2220</v>
      </c>
      <c r="B2237" s="320">
        <f>'Faults data'!B2237</f>
        <v>0</v>
      </c>
      <c r="C2237" s="223">
        <f>IFERROR(MATCH('Faults data'!F2237,Lists!$C$11:$C$14,0),0)</f>
        <v>0</v>
      </c>
      <c r="D2237" s="216">
        <f>VALUE('Faults data'!I2237)</f>
        <v>0</v>
      </c>
      <c r="E2237" s="224">
        <f t="shared" si="281"/>
        <v>0</v>
      </c>
      <c r="F2237" s="224">
        <f>'Faults data'!M2237</f>
        <v>0</v>
      </c>
      <c r="G2237" s="224" t="str">
        <f>IF('Faults data'!N2237=$G$17,$G$17,".")</f>
        <v>.</v>
      </c>
      <c r="H2237" s="224" t="str">
        <f>IF(ISNUMBER('Faults data'!L2237),'Faults data'!L2237,".")</f>
        <v>.</v>
      </c>
      <c r="I2237" s="224">
        <f>IF('Faults data'!S2237=Lists!$F$11,0,1)</f>
        <v>1</v>
      </c>
      <c r="J2237" s="240" t="str">
        <f t="shared" si="276"/>
        <v>.</v>
      </c>
      <c r="K2237" s="241"/>
      <c r="L2237" s="230" t="str">
        <f t="shared" si="277"/>
        <v>.</v>
      </c>
      <c r="M2237" s="231" t="str">
        <f t="shared" si="278"/>
        <v>.</v>
      </c>
      <c r="N2237" s="231" t="str">
        <f t="shared" si="279"/>
        <v>.</v>
      </c>
      <c r="O2237" s="231" t="str">
        <f t="shared" si="280"/>
        <v>.</v>
      </c>
      <c r="P2237" s="232" t="str">
        <f t="shared" si="282"/>
        <v>.</v>
      </c>
      <c r="Q2237" s="233" t="str">
        <f t="shared" si="283"/>
        <v>.</v>
      </c>
      <c r="R2237" s="140"/>
      <c r="S2237" s="140"/>
      <c r="T2237" s="140"/>
      <c r="U2237" s="140"/>
      <c r="V2237" s="140"/>
      <c r="W2237" s="140"/>
      <c r="X2237" s="140"/>
      <c r="Y2237" s="140"/>
      <c r="Z2237" s="140"/>
      <c r="AA2237" s="140"/>
      <c r="AB2237" s="140"/>
      <c r="AC2237" s="140"/>
      <c r="AD2237" s="140"/>
      <c r="AE2237" s="140"/>
      <c r="AF2237" s="140"/>
      <c r="AG2237" s="140"/>
      <c r="AH2237" s="140"/>
      <c r="AI2237" s="140"/>
      <c r="AJ2237" s="140"/>
      <c r="AK2237" s="140"/>
      <c r="AL2237" s="140"/>
      <c r="AM2237" s="140"/>
      <c r="AN2237" s="140"/>
      <c r="AO2237" s="140"/>
      <c r="AP2237" s="140"/>
      <c r="AQ2237" s="140"/>
      <c r="AR2237" s="140"/>
      <c r="AS2237" s="140"/>
      <c r="AT2237" s="140"/>
      <c r="AU2237" s="140"/>
      <c r="AV2237" s="140"/>
      <c r="AW2237" s="140"/>
      <c r="AX2237" s="140"/>
      <c r="AY2237" s="140"/>
      <c r="AZ2237" s="140"/>
      <c r="BA2237" s="140"/>
      <c r="BB2237" s="140"/>
      <c r="BC2237" s="140"/>
      <c r="BD2237" s="140"/>
      <c r="BE2237" s="140"/>
    </row>
    <row r="2238" spans="1:57" outlineLevel="1" x14ac:dyDescent="0.2">
      <c r="A2238" s="234">
        <f>'Faults data'!A2238</f>
        <v>2221</v>
      </c>
      <c r="B2238" s="320">
        <f>'Faults data'!B2238</f>
        <v>0</v>
      </c>
      <c r="C2238" s="223">
        <f>IFERROR(MATCH('Faults data'!F2238,Lists!$C$11:$C$14,0),0)</f>
        <v>0</v>
      </c>
      <c r="D2238" s="216">
        <f>VALUE('Faults data'!I2238)</f>
        <v>0</v>
      </c>
      <c r="E2238" s="224">
        <f t="shared" si="281"/>
        <v>0</v>
      </c>
      <c r="F2238" s="224">
        <f>'Faults data'!M2238</f>
        <v>0</v>
      </c>
      <c r="G2238" s="224" t="str">
        <f>IF('Faults data'!N2238=$G$17,$G$17,".")</f>
        <v>.</v>
      </c>
      <c r="H2238" s="224" t="str">
        <f>IF(ISNUMBER('Faults data'!L2238),'Faults data'!L2238,".")</f>
        <v>.</v>
      </c>
      <c r="I2238" s="224">
        <f>IF('Faults data'!S2238=Lists!$F$11,0,1)</f>
        <v>1</v>
      </c>
      <c r="J2238" s="240" t="str">
        <f t="shared" si="276"/>
        <v>.</v>
      </c>
      <c r="K2238" s="241"/>
      <c r="L2238" s="230" t="str">
        <f t="shared" si="277"/>
        <v>.</v>
      </c>
      <c r="M2238" s="231" t="str">
        <f t="shared" si="278"/>
        <v>.</v>
      </c>
      <c r="N2238" s="231" t="str">
        <f t="shared" si="279"/>
        <v>.</v>
      </c>
      <c r="O2238" s="231" t="str">
        <f t="shared" si="280"/>
        <v>.</v>
      </c>
      <c r="P2238" s="232" t="str">
        <f t="shared" si="282"/>
        <v>.</v>
      </c>
      <c r="Q2238" s="233" t="str">
        <f t="shared" si="283"/>
        <v>.</v>
      </c>
      <c r="R2238" s="140"/>
      <c r="S2238" s="140"/>
      <c r="T2238" s="140"/>
      <c r="U2238" s="140"/>
      <c r="V2238" s="140"/>
      <c r="W2238" s="140"/>
      <c r="X2238" s="140"/>
      <c r="Y2238" s="140"/>
      <c r="Z2238" s="140"/>
      <c r="AA2238" s="140"/>
      <c r="AB2238" s="140"/>
      <c r="AC2238" s="140"/>
      <c r="AD2238" s="140"/>
      <c r="AE2238" s="140"/>
      <c r="AF2238" s="140"/>
      <c r="AG2238" s="140"/>
      <c r="AH2238" s="140"/>
      <c r="AI2238" s="140"/>
      <c r="AJ2238" s="140"/>
      <c r="AK2238" s="140"/>
      <c r="AL2238" s="140"/>
      <c r="AM2238" s="140"/>
      <c r="AN2238" s="140"/>
      <c r="AO2238" s="140"/>
      <c r="AP2238" s="140"/>
      <c r="AQ2238" s="140"/>
      <c r="AR2238" s="140"/>
      <c r="AS2238" s="140"/>
      <c r="AT2238" s="140"/>
      <c r="AU2238" s="140"/>
      <c r="AV2238" s="140"/>
      <c r="AW2238" s="140"/>
      <c r="AX2238" s="140"/>
      <c r="AY2238" s="140"/>
      <c r="AZ2238" s="140"/>
      <c r="BA2238" s="140"/>
      <c r="BB2238" s="140"/>
      <c r="BC2238" s="140"/>
      <c r="BD2238" s="140"/>
      <c r="BE2238" s="140"/>
    </row>
    <row r="2239" spans="1:57" outlineLevel="1" x14ac:dyDescent="0.2">
      <c r="A2239" s="234">
        <f>'Faults data'!A2239</f>
        <v>2222</v>
      </c>
      <c r="B2239" s="320">
        <f>'Faults data'!B2239</f>
        <v>0</v>
      </c>
      <c r="C2239" s="223">
        <f>IFERROR(MATCH('Faults data'!F2239,Lists!$C$11:$C$14,0),0)</f>
        <v>0</v>
      </c>
      <c r="D2239" s="216">
        <f>VALUE('Faults data'!I2239)</f>
        <v>0</v>
      </c>
      <c r="E2239" s="224">
        <f t="shared" si="281"/>
        <v>0</v>
      </c>
      <c r="F2239" s="224">
        <f>'Faults data'!M2239</f>
        <v>0</v>
      </c>
      <c r="G2239" s="224" t="str">
        <f>IF('Faults data'!N2239=$G$17,$G$17,".")</f>
        <v>.</v>
      </c>
      <c r="H2239" s="224" t="str">
        <f>IF(ISNUMBER('Faults data'!L2239),'Faults data'!L2239,".")</f>
        <v>.</v>
      </c>
      <c r="I2239" s="224">
        <f>IF('Faults data'!S2239=Lists!$F$11,0,1)</f>
        <v>1</v>
      </c>
      <c r="J2239" s="240" t="str">
        <f t="shared" si="276"/>
        <v>.</v>
      </c>
      <c r="K2239" s="241"/>
      <c r="L2239" s="230" t="str">
        <f t="shared" si="277"/>
        <v>.</v>
      </c>
      <c r="M2239" s="231" t="str">
        <f t="shared" si="278"/>
        <v>.</v>
      </c>
      <c r="N2239" s="231" t="str">
        <f t="shared" si="279"/>
        <v>.</v>
      </c>
      <c r="O2239" s="231" t="str">
        <f t="shared" si="280"/>
        <v>.</v>
      </c>
      <c r="P2239" s="232" t="str">
        <f t="shared" si="282"/>
        <v>.</v>
      </c>
      <c r="Q2239" s="233" t="str">
        <f t="shared" si="283"/>
        <v>.</v>
      </c>
      <c r="R2239" s="140"/>
      <c r="S2239" s="140"/>
      <c r="T2239" s="140"/>
      <c r="U2239" s="140"/>
      <c r="V2239" s="140"/>
      <c r="W2239" s="140"/>
      <c r="X2239" s="140"/>
      <c r="Y2239" s="140"/>
      <c r="Z2239" s="140"/>
      <c r="AA2239" s="140"/>
      <c r="AB2239" s="140"/>
      <c r="AC2239" s="140"/>
      <c r="AD2239" s="140"/>
      <c r="AE2239" s="140"/>
      <c r="AF2239" s="140"/>
      <c r="AG2239" s="140"/>
      <c r="AH2239" s="140"/>
      <c r="AI2239" s="140"/>
      <c r="AJ2239" s="140"/>
      <c r="AK2239" s="140"/>
      <c r="AL2239" s="140"/>
      <c r="AM2239" s="140"/>
      <c r="AN2239" s="140"/>
      <c r="AO2239" s="140"/>
      <c r="AP2239" s="140"/>
      <c r="AQ2239" s="140"/>
      <c r="AR2239" s="140"/>
      <c r="AS2239" s="140"/>
      <c r="AT2239" s="140"/>
      <c r="AU2239" s="140"/>
      <c r="AV2239" s="140"/>
      <c r="AW2239" s="140"/>
      <c r="AX2239" s="140"/>
      <c r="AY2239" s="140"/>
      <c r="AZ2239" s="140"/>
      <c r="BA2239" s="140"/>
      <c r="BB2239" s="140"/>
      <c r="BC2239" s="140"/>
      <c r="BD2239" s="140"/>
      <c r="BE2239" s="140"/>
    </row>
    <row r="2240" spans="1:57" outlineLevel="1" x14ac:dyDescent="0.2">
      <c r="A2240" s="234">
        <f>'Faults data'!A2240</f>
        <v>2223</v>
      </c>
      <c r="B2240" s="320">
        <f>'Faults data'!B2240</f>
        <v>0</v>
      </c>
      <c r="C2240" s="223">
        <f>IFERROR(MATCH('Faults data'!F2240,Lists!$C$11:$C$14,0),0)</f>
        <v>0</v>
      </c>
      <c r="D2240" s="216">
        <f>VALUE('Faults data'!I2240)</f>
        <v>0</v>
      </c>
      <c r="E2240" s="224">
        <f t="shared" si="281"/>
        <v>0</v>
      </c>
      <c r="F2240" s="224">
        <f>'Faults data'!M2240</f>
        <v>0</v>
      </c>
      <c r="G2240" s="224" t="str">
        <f>IF('Faults data'!N2240=$G$17,$G$17,".")</f>
        <v>.</v>
      </c>
      <c r="H2240" s="224" t="str">
        <f>IF(ISNUMBER('Faults data'!L2240),'Faults data'!L2240,".")</f>
        <v>.</v>
      </c>
      <c r="I2240" s="224">
        <f>IF('Faults data'!S2240=Lists!$F$11,0,1)</f>
        <v>1</v>
      </c>
      <c r="J2240" s="240" t="str">
        <f t="shared" si="276"/>
        <v>.</v>
      </c>
      <c r="K2240" s="241"/>
      <c r="L2240" s="230" t="str">
        <f t="shared" si="277"/>
        <v>.</v>
      </c>
      <c r="M2240" s="231" t="str">
        <f t="shared" si="278"/>
        <v>.</v>
      </c>
      <c r="N2240" s="231" t="str">
        <f t="shared" si="279"/>
        <v>.</v>
      </c>
      <c r="O2240" s="231" t="str">
        <f t="shared" si="280"/>
        <v>.</v>
      </c>
      <c r="P2240" s="232" t="str">
        <f t="shared" si="282"/>
        <v>.</v>
      </c>
      <c r="Q2240" s="233" t="str">
        <f t="shared" si="283"/>
        <v>.</v>
      </c>
      <c r="R2240" s="140"/>
      <c r="S2240" s="140"/>
      <c r="T2240" s="140"/>
      <c r="U2240" s="140"/>
      <c r="V2240" s="140"/>
      <c r="W2240" s="140"/>
      <c r="X2240" s="140"/>
      <c r="Y2240" s="140"/>
      <c r="Z2240" s="140"/>
      <c r="AA2240" s="140"/>
      <c r="AB2240" s="140"/>
      <c r="AC2240" s="140"/>
      <c r="AD2240" s="140"/>
      <c r="AE2240" s="140"/>
      <c r="AF2240" s="140"/>
      <c r="AG2240" s="140"/>
      <c r="AH2240" s="140"/>
      <c r="AI2240" s="140"/>
      <c r="AJ2240" s="140"/>
      <c r="AK2240" s="140"/>
      <c r="AL2240" s="140"/>
      <c r="AM2240" s="140"/>
      <c r="AN2240" s="140"/>
      <c r="AO2240" s="140"/>
      <c r="AP2240" s="140"/>
      <c r="AQ2240" s="140"/>
      <c r="AR2240" s="140"/>
      <c r="AS2240" s="140"/>
      <c r="AT2240" s="140"/>
      <c r="AU2240" s="140"/>
      <c r="AV2240" s="140"/>
      <c r="AW2240" s="140"/>
      <c r="AX2240" s="140"/>
      <c r="AY2240" s="140"/>
      <c r="AZ2240" s="140"/>
      <c r="BA2240" s="140"/>
      <c r="BB2240" s="140"/>
      <c r="BC2240" s="140"/>
      <c r="BD2240" s="140"/>
      <c r="BE2240" s="140"/>
    </row>
    <row r="2241" spans="1:57" outlineLevel="1" x14ac:dyDescent="0.2">
      <c r="A2241" s="234">
        <f>'Faults data'!A2241</f>
        <v>2224</v>
      </c>
      <c r="B2241" s="320">
        <f>'Faults data'!B2241</f>
        <v>0</v>
      </c>
      <c r="C2241" s="223">
        <f>IFERROR(MATCH('Faults data'!F2241,Lists!$C$11:$C$14,0),0)</f>
        <v>0</v>
      </c>
      <c r="D2241" s="216">
        <f>VALUE('Faults data'!I2241)</f>
        <v>0</v>
      </c>
      <c r="E2241" s="224">
        <f t="shared" si="281"/>
        <v>0</v>
      </c>
      <c r="F2241" s="224">
        <f>'Faults data'!M2241</f>
        <v>0</v>
      </c>
      <c r="G2241" s="224" t="str">
        <f>IF('Faults data'!N2241=$G$17,$G$17,".")</f>
        <v>.</v>
      </c>
      <c r="H2241" s="224" t="str">
        <f>IF(ISNUMBER('Faults data'!L2241),'Faults data'!L2241,".")</f>
        <v>.</v>
      </c>
      <c r="I2241" s="224">
        <f>IF('Faults data'!S2241=Lists!$F$11,0,1)</f>
        <v>1</v>
      </c>
      <c r="J2241" s="240" t="str">
        <f t="shared" si="276"/>
        <v>.</v>
      </c>
      <c r="K2241" s="241"/>
      <c r="L2241" s="230" t="str">
        <f t="shared" si="277"/>
        <v>.</v>
      </c>
      <c r="M2241" s="231" t="str">
        <f t="shared" si="278"/>
        <v>.</v>
      </c>
      <c r="N2241" s="231" t="str">
        <f t="shared" si="279"/>
        <v>.</v>
      </c>
      <c r="O2241" s="231" t="str">
        <f t="shared" si="280"/>
        <v>.</v>
      </c>
      <c r="P2241" s="232" t="str">
        <f t="shared" si="282"/>
        <v>.</v>
      </c>
      <c r="Q2241" s="233" t="str">
        <f t="shared" si="283"/>
        <v>.</v>
      </c>
      <c r="R2241" s="140"/>
      <c r="S2241" s="140"/>
      <c r="T2241" s="140"/>
      <c r="U2241" s="140"/>
      <c r="V2241" s="140"/>
      <c r="W2241" s="140"/>
      <c r="X2241" s="140"/>
      <c r="Y2241" s="140"/>
      <c r="Z2241" s="140"/>
      <c r="AA2241" s="140"/>
      <c r="AB2241" s="140"/>
      <c r="AC2241" s="140"/>
      <c r="AD2241" s="140"/>
      <c r="AE2241" s="140"/>
      <c r="AF2241" s="140"/>
      <c r="AG2241" s="140"/>
      <c r="AH2241" s="140"/>
      <c r="AI2241" s="140"/>
      <c r="AJ2241" s="140"/>
      <c r="AK2241" s="140"/>
      <c r="AL2241" s="140"/>
      <c r="AM2241" s="140"/>
      <c r="AN2241" s="140"/>
      <c r="AO2241" s="140"/>
      <c r="AP2241" s="140"/>
      <c r="AQ2241" s="140"/>
      <c r="AR2241" s="140"/>
      <c r="AS2241" s="140"/>
      <c r="AT2241" s="140"/>
      <c r="AU2241" s="140"/>
      <c r="AV2241" s="140"/>
      <c r="AW2241" s="140"/>
      <c r="AX2241" s="140"/>
      <c r="AY2241" s="140"/>
      <c r="AZ2241" s="140"/>
      <c r="BA2241" s="140"/>
      <c r="BB2241" s="140"/>
      <c r="BC2241" s="140"/>
      <c r="BD2241" s="140"/>
      <c r="BE2241" s="140"/>
    </row>
    <row r="2242" spans="1:57" outlineLevel="1" x14ac:dyDescent="0.2">
      <c r="A2242" s="234">
        <f>'Faults data'!A2242</f>
        <v>2225</v>
      </c>
      <c r="B2242" s="320">
        <f>'Faults data'!B2242</f>
        <v>0</v>
      </c>
      <c r="C2242" s="223">
        <f>IFERROR(MATCH('Faults data'!F2242,Lists!$C$11:$C$14,0),0)</f>
        <v>0</v>
      </c>
      <c r="D2242" s="216">
        <f>VALUE('Faults data'!I2242)</f>
        <v>0</v>
      </c>
      <c r="E2242" s="224">
        <f t="shared" si="281"/>
        <v>0</v>
      </c>
      <c r="F2242" s="224">
        <f>'Faults data'!M2242</f>
        <v>0</v>
      </c>
      <c r="G2242" s="224" t="str">
        <f>IF('Faults data'!N2242=$G$17,$G$17,".")</f>
        <v>.</v>
      </c>
      <c r="H2242" s="224" t="str">
        <f>IF(ISNUMBER('Faults data'!L2242),'Faults data'!L2242,".")</f>
        <v>.</v>
      </c>
      <c r="I2242" s="224">
        <f>IF('Faults data'!S2242=Lists!$F$11,0,1)</f>
        <v>1</v>
      </c>
      <c r="J2242" s="240" t="str">
        <f t="shared" si="276"/>
        <v>.</v>
      </c>
      <c r="K2242" s="241"/>
      <c r="L2242" s="230" t="str">
        <f t="shared" si="277"/>
        <v>.</v>
      </c>
      <c r="M2242" s="231" t="str">
        <f t="shared" si="278"/>
        <v>.</v>
      </c>
      <c r="N2242" s="231" t="str">
        <f t="shared" si="279"/>
        <v>.</v>
      </c>
      <c r="O2242" s="231" t="str">
        <f t="shared" si="280"/>
        <v>.</v>
      </c>
      <c r="P2242" s="232" t="str">
        <f t="shared" si="282"/>
        <v>.</v>
      </c>
      <c r="Q2242" s="233" t="str">
        <f t="shared" si="283"/>
        <v>.</v>
      </c>
      <c r="R2242" s="140"/>
      <c r="S2242" s="140"/>
      <c r="T2242" s="140"/>
      <c r="U2242" s="140"/>
      <c r="V2242" s="140"/>
      <c r="W2242" s="140"/>
      <c r="X2242" s="140"/>
      <c r="Y2242" s="140"/>
      <c r="Z2242" s="140"/>
      <c r="AA2242" s="140"/>
      <c r="AB2242" s="140"/>
      <c r="AC2242" s="140"/>
      <c r="AD2242" s="140"/>
      <c r="AE2242" s="140"/>
      <c r="AF2242" s="140"/>
      <c r="AG2242" s="140"/>
      <c r="AH2242" s="140"/>
      <c r="AI2242" s="140"/>
      <c r="AJ2242" s="140"/>
      <c r="AK2242" s="140"/>
      <c r="AL2242" s="140"/>
      <c r="AM2242" s="140"/>
      <c r="AN2242" s="140"/>
      <c r="AO2242" s="140"/>
      <c r="AP2242" s="140"/>
      <c r="AQ2242" s="140"/>
      <c r="AR2242" s="140"/>
      <c r="AS2242" s="140"/>
      <c r="AT2242" s="140"/>
      <c r="AU2242" s="140"/>
      <c r="AV2242" s="140"/>
      <c r="AW2242" s="140"/>
      <c r="AX2242" s="140"/>
      <c r="AY2242" s="140"/>
      <c r="AZ2242" s="140"/>
      <c r="BA2242" s="140"/>
      <c r="BB2242" s="140"/>
      <c r="BC2242" s="140"/>
      <c r="BD2242" s="140"/>
      <c r="BE2242" s="140"/>
    </row>
    <row r="2243" spans="1:57" outlineLevel="1" x14ac:dyDescent="0.2">
      <c r="A2243" s="234">
        <f>'Faults data'!A2243</f>
        <v>2226</v>
      </c>
      <c r="B2243" s="320">
        <f>'Faults data'!B2243</f>
        <v>0</v>
      </c>
      <c r="C2243" s="223">
        <f>IFERROR(MATCH('Faults data'!F2243,Lists!$C$11:$C$14,0),0)</f>
        <v>0</v>
      </c>
      <c r="D2243" s="216">
        <f>VALUE('Faults data'!I2243)</f>
        <v>0</v>
      </c>
      <c r="E2243" s="224">
        <f t="shared" si="281"/>
        <v>0</v>
      </c>
      <c r="F2243" s="224">
        <f>'Faults data'!M2243</f>
        <v>0</v>
      </c>
      <c r="G2243" s="224" t="str">
        <f>IF('Faults data'!N2243=$G$17,$G$17,".")</f>
        <v>.</v>
      </c>
      <c r="H2243" s="224" t="str">
        <f>IF(ISNUMBER('Faults data'!L2243),'Faults data'!L2243,".")</f>
        <v>.</v>
      </c>
      <c r="I2243" s="224">
        <f>IF('Faults data'!S2243=Lists!$F$11,0,1)</f>
        <v>1</v>
      </c>
      <c r="J2243" s="240" t="str">
        <f t="shared" si="276"/>
        <v>.</v>
      </c>
      <c r="K2243" s="241"/>
      <c r="L2243" s="230" t="str">
        <f t="shared" si="277"/>
        <v>.</v>
      </c>
      <c r="M2243" s="231" t="str">
        <f t="shared" si="278"/>
        <v>.</v>
      </c>
      <c r="N2243" s="231" t="str">
        <f t="shared" si="279"/>
        <v>.</v>
      </c>
      <c r="O2243" s="231" t="str">
        <f t="shared" si="280"/>
        <v>.</v>
      </c>
      <c r="P2243" s="232" t="str">
        <f t="shared" si="282"/>
        <v>.</v>
      </c>
      <c r="Q2243" s="233" t="str">
        <f t="shared" si="283"/>
        <v>.</v>
      </c>
      <c r="R2243" s="140"/>
      <c r="S2243" s="140"/>
      <c r="T2243" s="140"/>
      <c r="U2243" s="140"/>
      <c r="V2243" s="140"/>
      <c r="W2243" s="140"/>
      <c r="X2243" s="140"/>
      <c r="Y2243" s="140"/>
      <c r="Z2243" s="140"/>
      <c r="AA2243" s="140"/>
      <c r="AB2243" s="140"/>
      <c r="AC2243" s="140"/>
      <c r="AD2243" s="140"/>
      <c r="AE2243" s="140"/>
      <c r="AF2243" s="140"/>
      <c r="AG2243" s="140"/>
      <c r="AH2243" s="140"/>
      <c r="AI2243" s="140"/>
      <c r="AJ2243" s="140"/>
      <c r="AK2243" s="140"/>
      <c r="AL2243" s="140"/>
      <c r="AM2243" s="140"/>
      <c r="AN2243" s="140"/>
      <c r="AO2243" s="140"/>
      <c r="AP2243" s="140"/>
      <c r="AQ2243" s="140"/>
      <c r="AR2243" s="140"/>
      <c r="AS2243" s="140"/>
      <c r="AT2243" s="140"/>
      <c r="AU2243" s="140"/>
      <c r="AV2243" s="140"/>
      <c r="AW2243" s="140"/>
      <c r="AX2243" s="140"/>
      <c r="AY2243" s="140"/>
      <c r="AZ2243" s="140"/>
      <c r="BA2243" s="140"/>
      <c r="BB2243" s="140"/>
      <c r="BC2243" s="140"/>
      <c r="BD2243" s="140"/>
      <c r="BE2243" s="140"/>
    </row>
    <row r="2244" spans="1:57" outlineLevel="1" x14ac:dyDescent="0.2">
      <c r="A2244" s="234">
        <f>'Faults data'!A2244</f>
        <v>2227</v>
      </c>
      <c r="B2244" s="320">
        <f>'Faults data'!B2244</f>
        <v>0</v>
      </c>
      <c r="C2244" s="223">
        <f>IFERROR(MATCH('Faults data'!F2244,Lists!$C$11:$C$14,0),0)</f>
        <v>0</v>
      </c>
      <c r="D2244" s="216">
        <f>VALUE('Faults data'!I2244)</f>
        <v>0</v>
      </c>
      <c r="E2244" s="224">
        <f t="shared" si="281"/>
        <v>0</v>
      </c>
      <c r="F2244" s="224">
        <f>'Faults data'!M2244</f>
        <v>0</v>
      </c>
      <c r="G2244" s="224" t="str">
        <f>IF('Faults data'!N2244=$G$17,$G$17,".")</f>
        <v>.</v>
      </c>
      <c r="H2244" s="224" t="str">
        <f>IF(ISNUMBER('Faults data'!L2244),'Faults data'!L2244,".")</f>
        <v>.</v>
      </c>
      <c r="I2244" s="224">
        <f>IF('Faults data'!S2244=Lists!$F$11,0,1)</f>
        <v>1</v>
      </c>
      <c r="J2244" s="240" t="str">
        <f t="shared" si="276"/>
        <v>.</v>
      </c>
      <c r="K2244" s="241"/>
      <c r="L2244" s="230" t="str">
        <f t="shared" si="277"/>
        <v>.</v>
      </c>
      <c r="M2244" s="231" t="str">
        <f t="shared" si="278"/>
        <v>.</v>
      </c>
      <c r="N2244" s="231" t="str">
        <f t="shared" si="279"/>
        <v>.</v>
      </c>
      <c r="O2244" s="231" t="str">
        <f t="shared" si="280"/>
        <v>.</v>
      </c>
      <c r="P2244" s="232" t="str">
        <f t="shared" si="282"/>
        <v>.</v>
      </c>
      <c r="Q2244" s="233" t="str">
        <f t="shared" si="283"/>
        <v>.</v>
      </c>
      <c r="R2244" s="140"/>
      <c r="S2244" s="140"/>
      <c r="T2244" s="140"/>
      <c r="U2244" s="140"/>
      <c r="V2244" s="140"/>
      <c r="W2244" s="140"/>
      <c r="X2244" s="140"/>
      <c r="Y2244" s="140"/>
      <c r="Z2244" s="140"/>
      <c r="AA2244" s="140"/>
      <c r="AB2244" s="140"/>
      <c r="AC2244" s="140"/>
      <c r="AD2244" s="140"/>
      <c r="AE2244" s="140"/>
      <c r="AF2244" s="140"/>
      <c r="AG2244" s="140"/>
      <c r="AH2244" s="140"/>
      <c r="AI2244" s="140"/>
      <c r="AJ2244" s="140"/>
      <c r="AK2244" s="140"/>
      <c r="AL2244" s="140"/>
      <c r="AM2244" s="140"/>
      <c r="AN2244" s="140"/>
      <c r="AO2244" s="140"/>
      <c r="AP2244" s="140"/>
      <c r="AQ2244" s="140"/>
      <c r="AR2244" s="140"/>
      <c r="AS2244" s="140"/>
      <c r="AT2244" s="140"/>
      <c r="AU2244" s="140"/>
      <c r="AV2244" s="140"/>
      <c r="AW2244" s="140"/>
      <c r="AX2244" s="140"/>
      <c r="AY2244" s="140"/>
      <c r="AZ2244" s="140"/>
      <c r="BA2244" s="140"/>
      <c r="BB2244" s="140"/>
      <c r="BC2244" s="140"/>
      <c r="BD2244" s="140"/>
      <c r="BE2244" s="140"/>
    </row>
    <row r="2245" spans="1:57" outlineLevel="1" x14ac:dyDescent="0.2">
      <c r="A2245" s="234">
        <f>'Faults data'!A2245</f>
        <v>2228</v>
      </c>
      <c r="B2245" s="320">
        <f>'Faults data'!B2245</f>
        <v>0</v>
      </c>
      <c r="C2245" s="223">
        <f>IFERROR(MATCH('Faults data'!F2245,Lists!$C$11:$C$14,0),0)</f>
        <v>0</v>
      </c>
      <c r="D2245" s="216">
        <f>VALUE('Faults data'!I2245)</f>
        <v>0</v>
      </c>
      <c r="E2245" s="224">
        <f t="shared" si="281"/>
        <v>0</v>
      </c>
      <c r="F2245" s="224">
        <f>'Faults data'!M2245</f>
        <v>0</v>
      </c>
      <c r="G2245" s="224" t="str">
        <f>IF('Faults data'!N2245=$G$17,$G$17,".")</f>
        <v>.</v>
      </c>
      <c r="H2245" s="224" t="str">
        <f>IF(ISNUMBER('Faults data'!L2245),'Faults data'!L2245,".")</f>
        <v>.</v>
      </c>
      <c r="I2245" s="224">
        <f>IF('Faults data'!S2245=Lists!$F$11,0,1)</f>
        <v>1</v>
      </c>
      <c r="J2245" s="240" t="str">
        <f t="shared" si="276"/>
        <v>.</v>
      </c>
      <c r="K2245" s="241"/>
      <c r="L2245" s="230" t="str">
        <f t="shared" si="277"/>
        <v>.</v>
      </c>
      <c r="M2245" s="231" t="str">
        <f t="shared" si="278"/>
        <v>.</v>
      </c>
      <c r="N2245" s="231" t="str">
        <f t="shared" si="279"/>
        <v>.</v>
      </c>
      <c r="O2245" s="231" t="str">
        <f t="shared" si="280"/>
        <v>.</v>
      </c>
      <c r="P2245" s="232" t="str">
        <f t="shared" si="282"/>
        <v>.</v>
      </c>
      <c r="Q2245" s="233" t="str">
        <f t="shared" si="283"/>
        <v>.</v>
      </c>
      <c r="R2245" s="140"/>
      <c r="S2245" s="140"/>
      <c r="T2245" s="140"/>
      <c r="U2245" s="140"/>
      <c r="V2245" s="140"/>
      <c r="W2245" s="140"/>
      <c r="X2245" s="140"/>
      <c r="Y2245" s="140"/>
      <c r="Z2245" s="140"/>
      <c r="AA2245" s="140"/>
      <c r="AB2245" s="140"/>
      <c r="AC2245" s="140"/>
      <c r="AD2245" s="140"/>
      <c r="AE2245" s="140"/>
      <c r="AF2245" s="140"/>
      <c r="AG2245" s="140"/>
      <c r="AH2245" s="140"/>
      <c r="AI2245" s="140"/>
      <c r="AJ2245" s="140"/>
      <c r="AK2245" s="140"/>
      <c r="AL2245" s="140"/>
      <c r="AM2245" s="140"/>
      <c r="AN2245" s="140"/>
      <c r="AO2245" s="140"/>
      <c r="AP2245" s="140"/>
      <c r="AQ2245" s="140"/>
      <c r="AR2245" s="140"/>
      <c r="AS2245" s="140"/>
      <c r="AT2245" s="140"/>
      <c r="AU2245" s="140"/>
      <c r="AV2245" s="140"/>
      <c r="AW2245" s="140"/>
      <c r="AX2245" s="140"/>
      <c r="AY2245" s="140"/>
      <c r="AZ2245" s="140"/>
      <c r="BA2245" s="140"/>
      <c r="BB2245" s="140"/>
      <c r="BC2245" s="140"/>
      <c r="BD2245" s="140"/>
      <c r="BE2245" s="140"/>
    </row>
    <row r="2246" spans="1:57" outlineLevel="1" x14ac:dyDescent="0.2">
      <c r="A2246" s="234">
        <f>'Faults data'!A2246</f>
        <v>2229</v>
      </c>
      <c r="B2246" s="320">
        <f>'Faults data'!B2246</f>
        <v>0</v>
      </c>
      <c r="C2246" s="223">
        <f>IFERROR(MATCH('Faults data'!F2246,Lists!$C$11:$C$14,0),0)</f>
        <v>0</v>
      </c>
      <c r="D2246" s="216">
        <f>VALUE('Faults data'!I2246)</f>
        <v>0</v>
      </c>
      <c r="E2246" s="224">
        <f t="shared" si="281"/>
        <v>0</v>
      </c>
      <c r="F2246" s="224">
        <f>'Faults data'!M2246</f>
        <v>0</v>
      </c>
      <c r="G2246" s="224" t="str">
        <f>IF('Faults data'!N2246=$G$17,$G$17,".")</f>
        <v>.</v>
      </c>
      <c r="H2246" s="224" t="str">
        <f>IF(ISNUMBER('Faults data'!L2246),'Faults data'!L2246,".")</f>
        <v>.</v>
      </c>
      <c r="I2246" s="224">
        <f>IF('Faults data'!S2246=Lists!$F$11,0,1)</f>
        <v>1</v>
      </c>
      <c r="J2246" s="240" t="str">
        <f t="shared" si="276"/>
        <v>.</v>
      </c>
      <c r="K2246" s="241"/>
      <c r="L2246" s="230" t="str">
        <f t="shared" si="277"/>
        <v>.</v>
      </c>
      <c r="M2246" s="231" t="str">
        <f t="shared" si="278"/>
        <v>.</v>
      </c>
      <c r="N2246" s="231" t="str">
        <f t="shared" si="279"/>
        <v>.</v>
      </c>
      <c r="O2246" s="231" t="str">
        <f t="shared" si="280"/>
        <v>.</v>
      </c>
      <c r="P2246" s="232" t="str">
        <f t="shared" si="282"/>
        <v>.</v>
      </c>
      <c r="Q2246" s="233" t="str">
        <f t="shared" si="283"/>
        <v>.</v>
      </c>
      <c r="R2246" s="140"/>
      <c r="S2246" s="140"/>
      <c r="T2246" s="140"/>
      <c r="U2246" s="140"/>
      <c r="V2246" s="140"/>
      <c r="W2246" s="140"/>
      <c r="X2246" s="140"/>
      <c r="Y2246" s="140"/>
      <c r="Z2246" s="140"/>
      <c r="AA2246" s="140"/>
      <c r="AB2246" s="140"/>
      <c r="AC2246" s="140"/>
      <c r="AD2246" s="140"/>
      <c r="AE2246" s="140"/>
      <c r="AF2246" s="140"/>
      <c r="AG2246" s="140"/>
      <c r="AH2246" s="140"/>
      <c r="AI2246" s="140"/>
      <c r="AJ2246" s="140"/>
      <c r="AK2246" s="140"/>
      <c r="AL2246" s="140"/>
      <c r="AM2246" s="140"/>
      <c r="AN2246" s="140"/>
      <c r="AO2246" s="140"/>
      <c r="AP2246" s="140"/>
      <c r="AQ2246" s="140"/>
      <c r="AR2246" s="140"/>
      <c r="AS2246" s="140"/>
      <c r="AT2246" s="140"/>
      <c r="AU2246" s="140"/>
      <c r="AV2246" s="140"/>
      <c r="AW2246" s="140"/>
      <c r="AX2246" s="140"/>
      <c r="AY2246" s="140"/>
      <c r="AZ2246" s="140"/>
      <c r="BA2246" s="140"/>
      <c r="BB2246" s="140"/>
      <c r="BC2246" s="140"/>
      <c r="BD2246" s="140"/>
      <c r="BE2246" s="140"/>
    </row>
    <row r="2247" spans="1:57" outlineLevel="1" x14ac:dyDescent="0.2">
      <c r="A2247" s="234">
        <f>'Faults data'!A2247</f>
        <v>2230</v>
      </c>
      <c r="B2247" s="320">
        <f>'Faults data'!B2247</f>
        <v>0</v>
      </c>
      <c r="C2247" s="223">
        <f>IFERROR(MATCH('Faults data'!F2247,Lists!$C$11:$C$14,0),0)</f>
        <v>0</v>
      </c>
      <c r="D2247" s="216">
        <f>VALUE('Faults data'!I2247)</f>
        <v>0</v>
      </c>
      <c r="E2247" s="224">
        <f t="shared" si="281"/>
        <v>0</v>
      </c>
      <c r="F2247" s="224">
        <f>'Faults data'!M2247</f>
        <v>0</v>
      </c>
      <c r="G2247" s="224" t="str">
        <f>IF('Faults data'!N2247=$G$17,$G$17,".")</f>
        <v>.</v>
      </c>
      <c r="H2247" s="224" t="str">
        <f>IF(ISNUMBER('Faults data'!L2247),'Faults data'!L2247,".")</f>
        <v>.</v>
      </c>
      <c r="I2247" s="224">
        <f>IF('Faults data'!S2247=Lists!$F$11,0,1)</f>
        <v>1</v>
      </c>
      <c r="J2247" s="240" t="str">
        <f t="shared" si="276"/>
        <v>.</v>
      </c>
      <c r="K2247" s="241"/>
      <c r="L2247" s="230" t="str">
        <f t="shared" si="277"/>
        <v>.</v>
      </c>
      <c r="M2247" s="231" t="str">
        <f t="shared" si="278"/>
        <v>.</v>
      </c>
      <c r="N2247" s="231" t="str">
        <f t="shared" si="279"/>
        <v>.</v>
      </c>
      <c r="O2247" s="231" t="str">
        <f t="shared" si="280"/>
        <v>.</v>
      </c>
      <c r="P2247" s="232" t="str">
        <f t="shared" si="282"/>
        <v>.</v>
      </c>
      <c r="Q2247" s="233" t="str">
        <f t="shared" si="283"/>
        <v>.</v>
      </c>
      <c r="R2247" s="140"/>
      <c r="S2247" s="140"/>
      <c r="T2247" s="140"/>
      <c r="U2247" s="140"/>
      <c r="V2247" s="140"/>
      <c r="W2247" s="140"/>
      <c r="X2247" s="140"/>
      <c r="Y2247" s="140"/>
      <c r="Z2247" s="140"/>
      <c r="AA2247" s="140"/>
      <c r="AB2247" s="140"/>
      <c r="AC2247" s="140"/>
      <c r="AD2247" s="140"/>
      <c r="AE2247" s="140"/>
      <c r="AF2247" s="140"/>
      <c r="AG2247" s="140"/>
      <c r="AH2247" s="140"/>
      <c r="AI2247" s="140"/>
      <c r="AJ2247" s="140"/>
      <c r="AK2247" s="140"/>
      <c r="AL2247" s="140"/>
      <c r="AM2247" s="140"/>
      <c r="AN2247" s="140"/>
      <c r="AO2247" s="140"/>
      <c r="AP2247" s="140"/>
      <c r="AQ2247" s="140"/>
      <c r="AR2247" s="140"/>
      <c r="AS2247" s="140"/>
      <c r="AT2247" s="140"/>
      <c r="AU2247" s="140"/>
      <c r="AV2247" s="140"/>
      <c r="AW2247" s="140"/>
      <c r="AX2247" s="140"/>
      <c r="AY2247" s="140"/>
      <c r="AZ2247" s="140"/>
      <c r="BA2247" s="140"/>
      <c r="BB2247" s="140"/>
      <c r="BC2247" s="140"/>
      <c r="BD2247" s="140"/>
      <c r="BE2247" s="140"/>
    </row>
    <row r="2248" spans="1:57" outlineLevel="1" x14ac:dyDescent="0.2">
      <c r="A2248" s="234">
        <f>'Faults data'!A2248</f>
        <v>2231</v>
      </c>
      <c r="B2248" s="320">
        <f>'Faults data'!B2248</f>
        <v>0</v>
      </c>
      <c r="C2248" s="223">
        <f>IFERROR(MATCH('Faults data'!F2248,Lists!$C$11:$C$14,0),0)</f>
        <v>0</v>
      </c>
      <c r="D2248" s="216">
        <f>VALUE('Faults data'!I2248)</f>
        <v>0</v>
      </c>
      <c r="E2248" s="224">
        <f t="shared" si="281"/>
        <v>0</v>
      </c>
      <c r="F2248" s="224">
        <f>'Faults data'!M2248</f>
        <v>0</v>
      </c>
      <c r="G2248" s="224" t="str">
        <f>IF('Faults data'!N2248=$G$17,$G$17,".")</f>
        <v>.</v>
      </c>
      <c r="H2248" s="224" t="str">
        <f>IF(ISNUMBER('Faults data'!L2248),'Faults data'!L2248,".")</f>
        <v>.</v>
      </c>
      <c r="I2248" s="224">
        <f>IF('Faults data'!S2248=Lists!$F$11,0,1)</f>
        <v>1</v>
      </c>
      <c r="J2248" s="240" t="str">
        <f t="shared" si="276"/>
        <v>.</v>
      </c>
      <c r="K2248" s="241"/>
      <c r="L2248" s="230" t="str">
        <f t="shared" si="277"/>
        <v>.</v>
      </c>
      <c r="M2248" s="231" t="str">
        <f t="shared" si="278"/>
        <v>.</v>
      </c>
      <c r="N2248" s="231" t="str">
        <f t="shared" si="279"/>
        <v>.</v>
      </c>
      <c r="O2248" s="231" t="str">
        <f t="shared" si="280"/>
        <v>.</v>
      </c>
      <c r="P2248" s="232" t="str">
        <f t="shared" si="282"/>
        <v>.</v>
      </c>
      <c r="Q2248" s="233" t="str">
        <f t="shared" si="283"/>
        <v>.</v>
      </c>
      <c r="R2248" s="140"/>
      <c r="S2248" s="140"/>
      <c r="T2248" s="140"/>
      <c r="U2248" s="140"/>
      <c r="V2248" s="140"/>
      <c r="W2248" s="140"/>
      <c r="X2248" s="140"/>
      <c r="Y2248" s="140"/>
      <c r="Z2248" s="140"/>
      <c r="AA2248" s="140"/>
      <c r="AB2248" s="140"/>
      <c r="AC2248" s="140"/>
      <c r="AD2248" s="140"/>
      <c r="AE2248" s="140"/>
      <c r="AF2248" s="140"/>
      <c r="AG2248" s="140"/>
      <c r="AH2248" s="140"/>
      <c r="AI2248" s="140"/>
      <c r="AJ2248" s="140"/>
      <c r="AK2248" s="140"/>
      <c r="AL2248" s="140"/>
      <c r="AM2248" s="140"/>
      <c r="AN2248" s="140"/>
      <c r="AO2248" s="140"/>
      <c r="AP2248" s="140"/>
      <c r="AQ2248" s="140"/>
      <c r="AR2248" s="140"/>
      <c r="AS2248" s="140"/>
      <c r="AT2248" s="140"/>
      <c r="AU2248" s="140"/>
      <c r="AV2248" s="140"/>
      <c r="AW2248" s="140"/>
      <c r="AX2248" s="140"/>
      <c r="AY2248" s="140"/>
      <c r="AZ2248" s="140"/>
      <c r="BA2248" s="140"/>
      <c r="BB2248" s="140"/>
      <c r="BC2248" s="140"/>
      <c r="BD2248" s="140"/>
      <c r="BE2248" s="140"/>
    </row>
    <row r="2249" spans="1:57" outlineLevel="1" x14ac:dyDescent="0.2">
      <c r="A2249" s="234">
        <f>'Faults data'!A2249</f>
        <v>2232</v>
      </c>
      <c r="B2249" s="320">
        <f>'Faults data'!B2249</f>
        <v>0</v>
      </c>
      <c r="C2249" s="223">
        <f>IFERROR(MATCH('Faults data'!F2249,Lists!$C$11:$C$14,0),0)</f>
        <v>0</v>
      </c>
      <c r="D2249" s="216">
        <f>VALUE('Faults data'!I2249)</f>
        <v>0</v>
      </c>
      <c r="E2249" s="224">
        <f t="shared" si="281"/>
        <v>0</v>
      </c>
      <c r="F2249" s="224">
        <f>'Faults data'!M2249</f>
        <v>0</v>
      </c>
      <c r="G2249" s="224" t="str">
        <f>IF('Faults data'!N2249=$G$17,$G$17,".")</f>
        <v>.</v>
      </c>
      <c r="H2249" s="224" t="str">
        <f>IF(ISNUMBER('Faults data'!L2249),'Faults data'!L2249,".")</f>
        <v>.</v>
      </c>
      <c r="I2249" s="224">
        <f>IF('Faults data'!S2249=Lists!$F$11,0,1)</f>
        <v>1</v>
      </c>
      <c r="J2249" s="240" t="str">
        <f t="shared" si="276"/>
        <v>.</v>
      </c>
      <c r="K2249" s="241"/>
      <c r="L2249" s="230" t="str">
        <f t="shared" si="277"/>
        <v>.</v>
      </c>
      <c r="M2249" s="231" t="str">
        <f t="shared" si="278"/>
        <v>.</v>
      </c>
      <c r="N2249" s="231" t="str">
        <f t="shared" si="279"/>
        <v>.</v>
      </c>
      <c r="O2249" s="231" t="str">
        <f t="shared" si="280"/>
        <v>.</v>
      </c>
      <c r="P2249" s="232" t="str">
        <f t="shared" si="282"/>
        <v>.</v>
      </c>
      <c r="Q2249" s="233" t="str">
        <f t="shared" si="283"/>
        <v>.</v>
      </c>
      <c r="R2249" s="140"/>
      <c r="S2249" s="140"/>
      <c r="T2249" s="140"/>
      <c r="U2249" s="140"/>
      <c r="V2249" s="140"/>
      <c r="W2249" s="140"/>
      <c r="X2249" s="140"/>
      <c r="Y2249" s="140"/>
      <c r="Z2249" s="140"/>
      <c r="AA2249" s="140"/>
      <c r="AB2249" s="140"/>
      <c r="AC2249" s="140"/>
      <c r="AD2249" s="140"/>
      <c r="AE2249" s="140"/>
      <c r="AF2249" s="140"/>
      <c r="AG2249" s="140"/>
      <c r="AH2249" s="140"/>
      <c r="AI2249" s="140"/>
      <c r="AJ2249" s="140"/>
      <c r="AK2249" s="140"/>
      <c r="AL2249" s="140"/>
      <c r="AM2249" s="140"/>
      <c r="AN2249" s="140"/>
      <c r="AO2249" s="140"/>
      <c r="AP2249" s="140"/>
      <c r="AQ2249" s="140"/>
      <c r="AR2249" s="140"/>
      <c r="AS2249" s="140"/>
      <c r="AT2249" s="140"/>
      <c r="AU2249" s="140"/>
      <c r="AV2249" s="140"/>
      <c r="AW2249" s="140"/>
      <c r="AX2249" s="140"/>
      <c r="AY2249" s="140"/>
      <c r="AZ2249" s="140"/>
      <c r="BA2249" s="140"/>
      <c r="BB2249" s="140"/>
      <c r="BC2249" s="140"/>
      <c r="BD2249" s="140"/>
      <c r="BE2249" s="140"/>
    </row>
    <row r="2250" spans="1:57" outlineLevel="1" x14ac:dyDescent="0.2">
      <c r="A2250" s="234">
        <f>'Faults data'!A2250</f>
        <v>2233</v>
      </c>
      <c r="B2250" s="320">
        <f>'Faults data'!B2250</f>
        <v>0</v>
      </c>
      <c r="C2250" s="223">
        <f>IFERROR(MATCH('Faults data'!F2250,Lists!$C$11:$C$14,0),0)</f>
        <v>0</v>
      </c>
      <c r="D2250" s="216">
        <f>VALUE('Faults data'!I2250)</f>
        <v>0</v>
      </c>
      <c r="E2250" s="224">
        <f t="shared" si="281"/>
        <v>0</v>
      </c>
      <c r="F2250" s="224">
        <f>'Faults data'!M2250</f>
        <v>0</v>
      </c>
      <c r="G2250" s="224" t="str">
        <f>IF('Faults data'!N2250=$G$17,$G$17,".")</f>
        <v>.</v>
      </c>
      <c r="H2250" s="224" t="str">
        <f>IF(ISNUMBER('Faults data'!L2250),'Faults data'!L2250,".")</f>
        <v>.</v>
      </c>
      <c r="I2250" s="224">
        <f>IF('Faults data'!S2250=Lists!$F$11,0,1)</f>
        <v>1</v>
      </c>
      <c r="J2250" s="240" t="str">
        <f t="shared" si="276"/>
        <v>.</v>
      </c>
      <c r="K2250" s="241"/>
      <c r="L2250" s="230" t="str">
        <f t="shared" si="277"/>
        <v>.</v>
      </c>
      <c r="M2250" s="231" t="str">
        <f t="shared" si="278"/>
        <v>.</v>
      </c>
      <c r="N2250" s="231" t="str">
        <f t="shared" si="279"/>
        <v>.</v>
      </c>
      <c r="O2250" s="231" t="str">
        <f t="shared" si="280"/>
        <v>.</v>
      </c>
      <c r="P2250" s="232" t="str">
        <f t="shared" si="282"/>
        <v>.</v>
      </c>
      <c r="Q2250" s="233" t="str">
        <f t="shared" si="283"/>
        <v>.</v>
      </c>
      <c r="R2250" s="140"/>
      <c r="S2250" s="140"/>
      <c r="T2250" s="140"/>
      <c r="U2250" s="140"/>
      <c r="V2250" s="140"/>
      <c r="W2250" s="140"/>
      <c r="X2250" s="140"/>
      <c r="Y2250" s="140"/>
      <c r="Z2250" s="140"/>
      <c r="AA2250" s="140"/>
      <c r="AB2250" s="140"/>
      <c r="AC2250" s="140"/>
      <c r="AD2250" s="140"/>
      <c r="AE2250" s="140"/>
      <c r="AF2250" s="140"/>
      <c r="AG2250" s="140"/>
      <c r="AH2250" s="140"/>
      <c r="AI2250" s="140"/>
      <c r="AJ2250" s="140"/>
      <c r="AK2250" s="140"/>
      <c r="AL2250" s="140"/>
      <c r="AM2250" s="140"/>
      <c r="AN2250" s="140"/>
      <c r="AO2250" s="140"/>
      <c r="AP2250" s="140"/>
      <c r="AQ2250" s="140"/>
      <c r="AR2250" s="140"/>
      <c r="AS2250" s="140"/>
      <c r="AT2250" s="140"/>
      <c r="AU2250" s="140"/>
      <c r="AV2250" s="140"/>
      <c r="AW2250" s="140"/>
      <c r="AX2250" s="140"/>
      <c r="AY2250" s="140"/>
      <c r="AZ2250" s="140"/>
      <c r="BA2250" s="140"/>
      <c r="BB2250" s="140"/>
      <c r="BC2250" s="140"/>
      <c r="BD2250" s="140"/>
      <c r="BE2250" s="140"/>
    </row>
    <row r="2251" spans="1:57" outlineLevel="1" x14ac:dyDescent="0.2">
      <c r="A2251" s="234">
        <f>'Faults data'!A2251</f>
        <v>2234</v>
      </c>
      <c r="B2251" s="320">
        <f>'Faults data'!B2251</f>
        <v>0</v>
      </c>
      <c r="C2251" s="223">
        <f>IFERROR(MATCH('Faults data'!F2251,Lists!$C$11:$C$14,0),0)</f>
        <v>0</v>
      </c>
      <c r="D2251" s="216">
        <f>VALUE('Faults data'!I2251)</f>
        <v>0</v>
      </c>
      <c r="E2251" s="224">
        <f t="shared" si="281"/>
        <v>0</v>
      </c>
      <c r="F2251" s="224">
        <f>'Faults data'!M2251</f>
        <v>0</v>
      </c>
      <c r="G2251" s="224" t="str">
        <f>IF('Faults data'!N2251=$G$17,$G$17,".")</f>
        <v>.</v>
      </c>
      <c r="H2251" s="224" t="str">
        <f>IF(ISNUMBER('Faults data'!L2251),'Faults data'!L2251,".")</f>
        <v>.</v>
      </c>
      <c r="I2251" s="224">
        <f>IF('Faults data'!S2251=Lists!$F$11,0,1)</f>
        <v>1</v>
      </c>
      <c r="J2251" s="240" t="str">
        <f t="shared" si="276"/>
        <v>.</v>
      </c>
      <c r="K2251" s="241"/>
      <c r="L2251" s="230" t="str">
        <f t="shared" si="277"/>
        <v>.</v>
      </c>
      <c r="M2251" s="231" t="str">
        <f t="shared" si="278"/>
        <v>.</v>
      </c>
      <c r="N2251" s="231" t="str">
        <f t="shared" si="279"/>
        <v>.</v>
      </c>
      <c r="O2251" s="231" t="str">
        <f t="shared" si="280"/>
        <v>.</v>
      </c>
      <c r="P2251" s="232" t="str">
        <f t="shared" si="282"/>
        <v>.</v>
      </c>
      <c r="Q2251" s="233" t="str">
        <f t="shared" si="283"/>
        <v>.</v>
      </c>
      <c r="R2251" s="140"/>
      <c r="S2251" s="140"/>
      <c r="T2251" s="140"/>
      <c r="U2251" s="140"/>
      <c r="V2251" s="140"/>
      <c r="W2251" s="140"/>
      <c r="X2251" s="140"/>
      <c r="Y2251" s="140"/>
      <c r="Z2251" s="140"/>
      <c r="AA2251" s="140"/>
      <c r="AB2251" s="140"/>
      <c r="AC2251" s="140"/>
      <c r="AD2251" s="140"/>
      <c r="AE2251" s="140"/>
      <c r="AF2251" s="140"/>
      <c r="AG2251" s="140"/>
      <c r="AH2251" s="140"/>
      <c r="AI2251" s="140"/>
      <c r="AJ2251" s="140"/>
      <c r="AK2251" s="140"/>
      <c r="AL2251" s="140"/>
      <c r="AM2251" s="140"/>
      <c r="AN2251" s="140"/>
      <c r="AO2251" s="140"/>
      <c r="AP2251" s="140"/>
      <c r="AQ2251" s="140"/>
      <c r="AR2251" s="140"/>
      <c r="AS2251" s="140"/>
      <c r="AT2251" s="140"/>
      <c r="AU2251" s="140"/>
      <c r="AV2251" s="140"/>
      <c r="AW2251" s="140"/>
      <c r="AX2251" s="140"/>
      <c r="AY2251" s="140"/>
      <c r="AZ2251" s="140"/>
      <c r="BA2251" s="140"/>
      <c r="BB2251" s="140"/>
      <c r="BC2251" s="140"/>
      <c r="BD2251" s="140"/>
      <c r="BE2251" s="140"/>
    </row>
    <row r="2252" spans="1:57" outlineLevel="1" x14ac:dyDescent="0.2">
      <c r="A2252" s="234">
        <f>'Faults data'!A2252</f>
        <v>2235</v>
      </c>
      <c r="B2252" s="320">
        <f>'Faults data'!B2252</f>
        <v>0</v>
      </c>
      <c r="C2252" s="223">
        <f>IFERROR(MATCH('Faults data'!F2252,Lists!$C$11:$C$14,0),0)</f>
        <v>0</v>
      </c>
      <c r="D2252" s="216">
        <f>VALUE('Faults data'!I2252)</f>
        <v>0</v>
      </c>
      <c r="E2252" s="224">
        <f t="shared" si="281"/>
        <v>0</v>
      </c>
      <c r="F2252" s="224">
        <f>'Faults data'!M2252</f>
        <v>0</v>
      </c>
      <c r="G2252" s="224" t="str">
        <f>IF('Faults data'!N2252=$G$17,$G$17,".")</f>
        <v>.</v>
      </c>
      <c r="H2252" s="224" t="str">
        <f>IF(ISNUMBER('Faults data'!L2252),'Faults data'!L2252,".")</f>
        <v>.</v>
      </c>
      <c r="I2252" s="224">
        <f>IF('Faults data'!S2252=Lists!$F$11,0,1)</f>
        <v>1</v>
      </c>
      <c r="J2252" s="240" t="str">
        <f t="shared" ref="J2252:J2315" si="284">IF(OR(C2252&gt;0,E2252=0,H2252="."),".",H2252)</f>
        <v>.</v>
      </c>
      <c r="K2252" s="241"/>
      <c r="L2252" s="230" t="str">
        <f t="shared" ref="L2252:L2315" si="285">IF(L$16=$F2252,$J2252,".")</f>
        <v>.</v>
      </c>
      <c r="M2252" s="231" t="str">
        <f t="shared" ref="M2252:M2315" si="286">IF(AND(L2252&gt;0,$G2252=M$17),L2252,".")</f>
        <v>.</v>
      </c>
      <c r="N2252" s="231" t="str">
        <f t="shared" ref="N2252:N2315" si="287">IF(N$16=$F2252,$J2252,".")</f>
        <v>.</v>
      </c>
      <c r="O2252" s="231" t="str">
        <f t="shared" si="280"/>
        <v>.</v>
      </c>
      <c r="P2252" s="232" t="str">
        <f t="shared" si="282"/>
        <v>.</v>
      </c>
      <c r="Q2252" s="233" t="str">
        <f t="shared" si="283"/>
        <v>.</v>
      </c>
      <c r="R2252" s="140"/>
      <c r="S2252" s="140"/>
      <c r="T2252" s="140"/>
      <c r="U2252" s="140"/>
      <c r="V2252" s="140"/>
      <c r="W2252" s="140"/>
      <c r="X2252" s="140"/>
      <c r="Y2252" s="140"/>
      <c r="Z2252" s="140"/>
      <c r="AA2252" s="140"/>
      <c r="AB2252" s="140"/>
      <c r="AC2252" s="140"/>
      <c r="AD2252" s="140"/>
      <c r="AE2252" s="140"/>
      <c r="AF2252" s="140"/>
      <c r="AG2252" s="140"/>
      <c r="AH2252" s="140"/>
      <c r="AI2252" s="140"/>
      <c r="AJ2252" s="140"/>
      <c r="AK2252" s="140"/>
      <c r="AL2252" s="140"/>
      <c r="AM2252" s="140"/>
      <c r="AN2252" s="140"/>
      <c r="AO2252" s="140"/>
      <c r="AP2252" s="140"/>
      <c r="AQ2252" s="140"/>
      <c r="AR2252" s="140"/>
      <c r="AS2252" s="140"/>
      <c r="AT2252" s="140"/>
      <c r="AU2252" s="140"/>
      <c r="AV2252" s="140"/>
      <c r="AW2252" s="140"/>
      <c r="AX2252" s="140"/>
      <c r="AY2252" s="140"/>
      <c r="AZ2252" s="140"/>
      <c r="BA2252" s="140"/>
      <c r="BB2252" s="140"/>
      <c r="BC2252" s="140"/>
      <c r="BD2252" s="140"/>
      <c r="BE2252" s="140"/>
    </row>
    <row r="2253" spans="1:57" outlineLevel="1" x14ac:dyDescent="0.2">
      <c r="A2253" s="234">
        <f>'Faults data'!A2253</f>
        <v>2236</v>
      </c>
      <c r="B2253" s="320">
        <f>'Faults data'!B2253</f>
        <v>0</v>
      </c>
      <c r="C2253" s="223">
        <f>IFERROR(MATCH('Faults data'!F2253,Lists!$C$11:$C$14,0),0)</f>
        <v>0</v>
      </c>
      <c r="D2253" s="216">
        <f>VALUE('Faults data'!I2253)</f>
        <v>0</v>
      </c>
      <c r="E2253" s="224">
        <f t="shared" si="281"/>
        <v>0</v>
      </c>
      <c r="F2253" s="224">
        <f>'Faults data'!M2253</f>
        <v>0</v>
      </c>
      <c r="G2253" s="224" t="str">
        <f>IF('Faults data'!N2253=$G$17,$G$17,".")</f>
        <v>.</v>
      </c>
      <c r="H2253" s="224" t="str">
        <f>IF(ISNUMBER('Faults data'!L2253),'Faults data'!L2253,".")</f>
        <v>.</v>
      </c>
      <c r="I2253" s="224">
        <f>IF('Faults data'!S2253=Lists!$F$11,0,1)</f>
        <v>1</v>
      </c>
      <c r="J2253" s="240" t="str">
        <f t="shared" si="284"/>
        <v>.</v>
      </c>
      <c r="K2253" s="241"/>
      <c r="L2253" s="230" t="str">
        <f t="shared" si="285"/>
        <v>.</v>
      </c>
      <c r="M2253" s="231" t="str">
        <f t="shared" si="286"/>
        <v>.</v>
      </c>
      <c r="N2253" s="231" t="str">
        <f t="shared" si="287"/>
        <v>.</v>
      </c>
      <c r="O2253" s="231" t="str">
        <f t="shared" ref="O2253:O2316" si="288">IF(AND(N2253&gt;=0,$G2253=O$17),N2253,".")</f>
        <v>.</v>
      </c>
      <c r="P2253" s="232" t="str">
        <f t="shared" si="282"/>
        <v>.</v>
      </c>
      <c r="Q2253" s="233" t="str">
        <f t="shared" si="283"/>
        <v>.</v>
      </c>
      <c r="R2253" s="140"/>
      <c r="S2253" s="140"/>
      <c r="T2253" s="140"/>
      <c r="U2253" s="140"/>
      <c r="V2253" s="140"/>
      <c r="W2253" s="140"/>
      <c r="X2253" s="140"/>
      <c r="Y2253" s="140"/>
      <c r="Z2253" s="140"/>
      <c r="AA2253" s="140"/>
      <c r="AB2253" s="140"/>
      <c r="AC2253" s="140"/>
      <c r="AD2253" s="140"/>
      <c r="AE2253" s="140"/>
      <c r="AF2253" s="140"/>
      <c r="AG2253" s="140"/>
      <c r="AH2253" s="140"/>
      <c r="AI2253" s="140"/>
      <c r="AJ2253" s="140"/>
      <c r="AK2253" s="140"/>
      <c r="AL2253" s="140"/>
      <c r="AM2253" s="140"/>
      <c r="AN2253" s="140"/>
      <c r="AO2253" s="140"/>
      <c r="AP2253" s="140"/>
      <c r="AQ2253" s="140"/>
      <c r="AR2253" s="140"/>
      <c r="AS2253" s="140"/>
      <c r="AT2253" s="140"/>
      <c r="AU2253" s="140"/>
      <c r="AV2253" s="140"/>
      <c r="AW2253" s="140"/>
      <c r="AX2253" s="140"/>
      <c r="AY2253" s="140"/>
      <c r="AZ2253" s="140"/>
      <c r="BA2253" s="140"/>
      <c r="BB2253" s="140"/>
      <c r="BC2253" s="140"/>
      <c r="BD2253" s="140"/>
      <c r="BE2253" s="140"/>
    </row>
    <row r="2254" spans="1:57" outlineLevel="1" x14ac:dyDescent="0.2">
      <c r="A2254" s="234">
        <f>'Faults data'!A2254</f>
        <v>2237</v>
      </c>
      <c r="B2254" s="320">
        <f>'Faults data'!B2254</f>
        <v>0</v>
      </c>
      <c r="C2254" s="223">
        <f>IFERROR(MATCH('Faults data'!F2254,Lists!$C$11:$C$14,0),0)</f>
        <v>0</v>
      </c>
      <c r="D2254" s="216">
        <f>VALUE('Faults data'!I2254)</f>
        <v>0</v>
      </c>
      <c r="E2254" s="224">
        <f t="shared" ref="E2254:E2317" si="289">IFERROR(IF(OR(D2254&lt;$C$9,D2254&gt;$C$10),0,1),0)</f>
        <v>0</v>
      </c>
      <c r="F2254" s="224">
        <f>'Faults data'!M2254</f>
        <v>0</v>
      </c>
      <c r="G2254" s="224" t="str">
        <f>IF('Faults data'!N2254=$G$17,$G$17,".")</f>
        <v>.</v>
      </c>
      <c r="H2254" s="224" t="str">
        <f>IF(ISNUMBER('Faults data'!L2254),'Faults data'!L2254,".")</f>
        <v>.</v>
      </c>
      <c r="I2254" s="224">
        <f>IF('Faults data'!S2254=Lists!$F$11,0,1)</f>
        <v>1</v>
      </c>
      <c r="J2254" s="240" t="str">
        <f t="shared" si="284"/>
        <v>.</v>
      </c>
      <c r="K2254" s="241"/>
      <c r="L2254" s="230" t="str">
        <f t="shared" si="285"/>
        <v>.</v>
      </c>
      <c r="M2254" s="231" t="str">
        <f t="shared" si="286"/>
        <v>.</v>
      </c>
      <c r="N2254" s="231" t="str">
        <f t="shared" si="287"/>
        <v>.</v>
      </c>
      <c r="O2254" s="231" t="str">
        <f t="shared" si="288"/>
        <v>.</v>
      </c>
      <c r="P2254" s="232" t="str">
        <f t="shared" si="282"/>
        <v>.</v>
      </c>
      <c r="Q2254" s="233" t="str">
        <f t="shared" si="283"/>
        <v>.</v>
      </c>
      <c r="R2254" s="140"/>
      <c r="S2254" s="140"/>
      <c r="T2254" s="140"/>
      <c r="U2254" s="140"/>
      <c r="V2254" s="140"/>
      <c r="W2254" s="140"/>
      <c r="X2254" s="140"/>
      <c r="Y2254" s="140"/>
      <c r="Z2254" s="140"/>
      <c r="AA2254" s="140"/>
      <c r="AB2254" s="140"/>
      <c r="AC2254" s="140"/>
      <c r="AD2254" s="140"/>
      <c r="AE2254" s="140"/>
      <c r="AF2254" s="140"/>
      <c r="AG2254" s="140"/>
      <c r="AH2254" s="140"/>
      <c r="AI2254" s="140"/>
      <c r="AJ2254" s="140"/>
      <c r="AK2254" s="140"/>
      <c r="AL2254" s="140"/>
      <c r="AM2254" s="140"/>
      <c r="AN2254" s="140"/>
      <c r="AO2254" s="140"/>
      <c r="AP2254" s="140"/>
      <c r="AQ2254" s="140"/>
      <c r="AR2254" s="140"/>
      <c r="AS2254" s="140"/>
      <c r="AT2254" s="140"/>
      <c r="AU2254" s="140"/>
      <c r="AV2254" s="140"/>
      <c r="AW2254" s="140"/>
      <c r="AX2254" s="140"/>
      <c r="AY2254" s="140"/>
      <c r="AZ2254" s="140"/>
      <c r="BA2254" s="140"/>
      <c r="BB2254" s="140"/>
      <c r="BC2254" s="140"/>
      <c r="BD2254" s="140"/>
      <c r="BE2254" s="140"/>
    </row>
    <row r="2255" spans="1:57" outlineLevel="1" x14ac:dyDescent="0.2">
      <c r="A2255" s="234">
        <f>'Faults data'!A2255</f>
        <v>2238</v>
      </c>
      <c r="B2255" s="320">
        <f>'Faults data'!B2255</f>
        <v>0</v>
      </c>
      <c r="C2255" s="223">
        <f>IFERROR(MATCH('Faults data'!F2255,Lists!$C$11:$C$14,0),0)</f>
        <v>0</v>
      </c>
      <c r="D2255" s="216">
        <f>VALUE('Faults data'!I2255)</f>
        <v>0</v>
      </c>
      <c r="E2255" s="224">
        <f t="shared" si="289"/>
        <v>0</v>
      </c>
      <c r="F2255" s="224">
        <f>'Faults data'!M2255</f>
        <v>0</v>
      </c>
      <c r="G2255" s="224" t="str">
        <f>IF('Faults data'!N2255=$G$17,$G$17,".")</f>
        <v>.</v>
      </c>
      <c r="H2255" s="224" t="str">
        <f>IF(ISNUMBER('Faults data'!L2255),'Faults data'!L2255,".")</f>
        <v>.</v>
      </c>
      <c r="I2255" s="224">
        <f>IF('Faults data'!S2255=Lists!$F$11,0,1)</f>
        <v>1</v>
      </c>
      <c r="J2255" s="240" t="str">
        <f t="shared" si="284"/>
        <v>.</v>
      </c>
      <c r="K2255" s="241"/>
      <c r="L2255" s="230" t="str">
        <f t="shared" si="285"/>
        <v>.</v>
      </c>
      <c r="M2255" s="231" t="str">
        <f t="shared" si="286"/>
        <v>.</v>
      </c>
      <c r="N2255" s="231" t="str">
        <f t="shared" si="287"/>
        <v>.</v>
      </c>
      <c r="O2255" s="231" t="str">
        <f t="shared" si="288"/>
        <v>.</v>
      </c>
      <c r="P2255" s="232" t="str">
        <f t="shared" si="282"/>
        <v>.</v>
      </c>
      <c r="Q2255" s="233" t="str">
        <f t="shared" si="283"/>
        <v>.</v>
      </c>
      <c r="R2255" s="140"/>
      <c r="S2255" s="140"/>
      <c r="T2255" s="140"/>
      <c r="U2255" s="140"/>
      <c r="V2255" s="140"/>
      <c r="W2255" s="140"/>
      <c r="X2255" s="140"/>
      <c r="Y2255" s="140"/>
      <c r="Z2255" s="140"/>
      <c r="AA2255" s="140"/>
      <c r="AB2255" s="140"/>
      <c r="AC2255" s="140"/>
      <c r="AD2255" s="140"/>
      <c r="AE2255" s="140"/>
      <c r="AF2255" s="140"/>
      <c r="AG2255" s="140"/>
      <c r="AH2255" s="140"/>
      <c r="AI2255" s="140"/>
      <c r="AJ2255" s="140"/>
      <c r="AK2255" s="140"/>
      <c r="AL2255" s="140"/>
      <c r="AM2255" s="140"/>
      <c r="AN2255" s="140"/>
      <c r="AO2255" s="140"/>
      <c r="AP2255" s="140"/>
      <c r="AQ2255" s="140"/>
      <c r="AR2255" s="140"/>
      <c r="AS2255" s="140"/>
      <c r="AT2255" s="140"/>
      <c r="AU2255" s="140"/>
      <c r="AV2255" s="140"/>
      <c r="AW2255" s="140"/>
      <c r="AX2255" s="140"/>
      <c r="AY2255" s="140"/>
      <c r="AZ2255" s="140"/>
      <c r="BA2255" s="140"/>
      <c r="BB2255" s="140"/>
      <c r="BC2255" s="140"/>
      <c r="BD2255" s="140"/>
      <c r="BE2255" s="140"/>
    </row>
    <row r="2256" spans="1:57" outlineLevel="1" x14ac:dyDescent="0.2">
      <c r="A2256" s="234">
        <f>'Faults data'!A2256</f>
        <v>2239</v>
      </c>
      <c r="B2256" s="320">
        <f>'Faults data'!B2256</f>
        <v>0</v>
      </c>
      <c r="C2256" s="223">
        <f>IFERROR(MATCH('Faults data'!F2256,Lists!$C$11:$C$14,0),0)</f>
        <v>0</v>
      </c>
      <c r="D2256" s="216">
        <f>VALUE('Faults data'!I2256)</f>
        <v>0</v>
      </c>
      <c r="E2256" s="224">
        <f t="shared" si="289"/>
        <v>0</v>
      </c>
      <c r="F2256" s="224">
        <f>'Faults data'!M2256</f>
        <v>0</v>
      </c>
      <c r="G2256" s="224" t="str">
        <f>IF('Faults data'!N2256=$G$17,$G$17,".")</f>
        <v>.</v>
      </c>
      <c r="H2256" s="224" t="str">
        <f>IF(ISNUMBER('Faults data'!L2256),'Faults data'!L2256,".")</f>
        <v>.</v>
      </c>
      <c r="I2256" s="224">
        <f>IF('Faults data'!S2256=Lists!$F$11,0,1)</f>
        <v>1</v>
      </c>
      <c r="J2256" s="240" t="str">
        <f t="shared" si="284"/>
        <v>.</v>
      </c>
      <c r="K2256" s="241"/>
      <c r="L2256" s="230" t="str">
        <f t="shared" si="285"/>
        <v>.</v>
      </c>
      <c r="M2256" s="231" t="str">
        <f t="shared" si="286"/>
        <v>.</v>
      </c>
      <c r="N2256" s="231" t="str">
        <f t="shared" si="287"/>
        <v>.</v>
      </c>
      <c r="O2256" s="231" t="str">
        <f t="shared" si="288"/>
        <v>.</v>
      </c>
      <c r="P2256" s="232" t="str">
        <f t="shared" si="282"/>
        <v>.</v>
      </c>
      <c r="Q2256" s="233" t="str">
        <f t="shared" si="283"/>
        <v>.</v>
      </c>
      <c r="R2256" s="140"/>
      <c r="S2256" s="140"/>
      <c r="T2256" s="140"/>
      <c r="U2256" s="140"/>
      <c r="V2256" s="140"/>
      <c r="W2256" s="140"/>
      <c r="X2256" s="140"/>
      <c r="Y2256" s="140"/>
      <c r="Z2256" s="140"/>
      <c r="AA2256" s="140"/>
      <c r="AB2256" s="140"/>
      <c r="AC2256" s="140"/>
      <c r="AD2256" s="140"/>
      <c r="AE2256" s="140"/>
      <c r="AF2256" s="140"/>
      <c r="AG2256" s="140"/>
      <c r="AH2256" s="140"/>
      <c r="AI2256" s="140"/>
      <c r="AJ2256" s="140"/>
      <c r="AK2256" s="140"/>
      <c r="AL2256" s="140"/>
      <c r="AM2256" s="140"/>
      <c r="AN2256" s="140"/>
      <c r="AO2256" s="140"/>
      <c r="AP2256" s="140"/>
      <c r="AQ2256" s="140"/>
      <c r="AR2256" s="140"/>
      <c r="AS2256" s="140"/>
      <c r="AT2256" s="140"/>
      <c r="AU2256" s="140"/>
      <c r="AV2256" s="140"/>
      <c r="AW2256" s="140"/>
      <c r="AX2256" s="140"/>
      <c r="AY2256" s="140"/>
      <c r="AZ2256" s="140"/>
      <c r="BA2256" s="140"/>
      <c r="BB2256" s="140"/>
      <c r="BC2256" s="140"/>
      <c r="BD2256" s="140"/>
      <c r="BE2256" s="140"/>
    </row>
    <row r="2257" spans="1:57" outlineLevel="1" x14ac:dyDescent="0.2">
      <c r="A2257" s="234">
        <f>'Faults data'!A2257</f>
        <v>2240</v>
      </c>
      <c r="B2257" s="320">
        <f>'Faults data'!B2257</f>
        <v>0</v>
      </c>
      <c r="C2257" s="223">
        <f>IFERROR(MATCH('Faults data'!F2257,Lists!$C$11:$C$14,0),0)</f>
        <v>0</v>
      </c>
      <c r="D2257" s="216">
        <f>VALUE('Faults data'!I2257)</f>
        <v>0</v>
      </c>
      <c r="E2257" s="224">
        <f t="shared" si="289"/>
        <v>0</v>
      </c>
      <c r="F2257" s="224">
        <f>'Faults data'!M2257</f>
        <v>0</v>
      </c>
      <c r="G2257" s="224" t="str">
        <f>IF('Faults data'!N2257=$G$17,$G$17,".")</f>
        <v>.</v>
      </c>
      <c r="H2257" s="224" t="str">
        <f>IF(ISNUMBER('Faults data'!L2257),'Faults data'!L2257,".")</f>
        <v>.</v>
      </c>
      <c r="I2257" s="224">
        <f>IF('Faults data'!S2257=Lists!$F$11,0,1)</f>
        <v>1</v>
      </c>
      <c r="J2257" s="240" t="str">
        <f t="shared" si="284"/>
        <v>.</v>
      </c>
      <c r="K2257" s="241"/>
      <c r="L2257" s="230" t="str">
        <f t="shared" si="285"/>
        <v>.</v>
      </c>
      <c r="M2257" s="231" t="str">
        <f t="shared" si="286"/>
        <v>.</v>
      </c>
      <c r="N2257" s="231" t="str">
        <f t="shared" si="287"/>
        <v>.</v>
      </c>
      <c r="O2257" s="231" t="str">
        <f t="shared" si="288"/>
        <v>.</v>
      </c>
      <c r="P2257" s="232" t="str">
        <f t="shared" si="282"/>
        <v>.</v>
      </c>
      <c r="Q2257" s="233" t="str">
        <f t="shared" si="283"/>
        <v>.</v>
      </c>
      <c r="R2257" s="140"/>
      <c r="S2257" s="140"/>
      <c r="T2257" s="140"/>
      <c r="U2257" s="140"/>
      <c r="V2257" s="140"/>
      <c r="W2257" s="140"/>
      <c r="X2257" s="140"/>
      <c r="Y2257" s="140"/>
      <c r="Z2257" s="140"/>
      <c r="AA2257" s="140"/>
      <c r="AB2257" s="140"/>
      <c r="AC2257" s="140"/>
      <c r="AD2257" s="140"/>
      <c r="AE2257" s="140"/>
      <c r="AF2257" s="140"/>
      <c r="AG2257" s="140"/>
      <c r="AH2257" s="140"/>
      <c r="AI2257" s="140"/>
      <c r="AJ2257" s="140"/>
      <c r="AK2257" s="140"/>
      <c r="AL2257" s="140"/>
      <c r="AM2257" s="140"/>
      <c r="AN2257" s="140"/>
      <c r="AO2257" s="140"/>
      <c r="AP2257" s="140"/>
      <c r="AQ2257" s="140"/>
      <c r="AR2257" s="140"/>
      <c r="AS2257" s="140"/>
      <c r="AT2257" s="140"/>
      <c r="AU2257" s="140"/>
      <c r="AV2257" s="140"/>
      <c r="AW2257" s="140"/>
      <c r="AX2257" s="140"/>
      <c r="AY2257" s="140"/>
      <c r="AZ2257" s="140"/>
      <c r="BA2257" s="140"/>
      <c r="BB2257" s="140"/>
      <c r="BC2257" s="140"/>
      <c r="BD2257" s="140"/>
      <c r="BE2257" s="140"/>
    </row>
    <row r="2258" spans="1:57" outlineLevel="1" x14ac:dyDescent="0.2">
      <c r="A2258" s="234">
        <f>'Faults data'!A2258</f>
        <v>2241</v>
      </c>
      <c r="B2258" s="320">
        <f>'Faults data'!B2258</f>
        <v>0</v>
      </c>
      <c r="C2258" s="223">
        <f>IFERROR(MATCH('Faults data'!F2258,Lists!$C$11:$C$14,0),0)</f>
        <v>0</v>
      </c>
      <c r="D2258" s="216">
        <f>VALUE('Faults data'!I2258)</f>
        <v>0</v>
      </c>
      <c r="E2258" s="224">
        <f t="shared" si="289"/>
        <v>0</v>
      </c>
      <c r="F2258" s="224">
        <f>'Faults data'!M2258</f>
        <v>0</v>
      </c>
      <c r="G2258" s="224" t="str">
        <f>IF('Faults data'!N2258=$G$17,$G$17,".")</f>
        <v>.</v>
      </c>
      <c r="H2258" s="224" t="str">
        <f>IF(ISNUMBER('Faults data'!L2258),'Faults data'!L2258,".")</f>
        <v>.</v>
      </c>
      <c r="I2258" s="224">
        <f>IF('Faults data'!S2258=Lists!$F$11,0,1)</f>
        <v>1</v>
      </c>
      <c r="J2258" s="240" t="str">
        <f t="shared" si="284"/>
        <v>.</v>
      </c>
      <c r="K2258" s="241"/>
      <c r="L2258" s="230" t="str">
        <f t="shared" si="285"/>
        <v>.</v>
      </c>
      <c r="M2258" s="231" t="str">
        <f t="shared" si="286"/>
        <v>.</v>
      </c>
      <c r="N2258" s="231" t="str">
        <f t="shared" si="287"/>
        <v>.</v>
      </c>
      <c r="O2258" s="231" t="str">
        <f t="shared" si="288"/>
        <v>.</v>
      </c>
      <c r="P2258" s="232" t="str">
        <f t="shared" si="282"/>
        <v>.</v>
      </c>
      <c r="Q2258" s="233" t="str">
        <f t="shared" si="283"/>
        <v>.</v>
      </c>
      <c r="R2258" s="140"/>
      <c r="S2258" s="140"/>
      <c r="T2258" s="140"/>
      <c r="U2258" s="140"/>
      <c r="V2258" s="140"/>
      <c r="W2258" s="140"/>
      <c r="X2258" s="140"/>
      <c r="Y2258" s="140"/>
      <c r="Z2258" s="140"/>
      <c r="AA2258" s="140"/>
      <c r="AB2258" s="140"/>
      <c r="AC2258" s="140"/>
      <c r="AD2258" s="140"/>
      <c r="AE2258" s="140"/>
      <c r="AF2258" s="140"/>
      <c r="AG2258" s="140"/>
      <c r="AH2258" s="140"/>
      <c r="AI2258" s="140"/>
      <c r="AJ2258" s="140"/>
      <c r="AK2258" s="140"/>
      <c r="AL2258" s="140"/>
      <c r="AM2258" s="140"/>
      <c r="AN2258" s="140"/>
      <c r="AO2258" s="140"/>
      <c r="AP2258" s="140"/>
      <c r="AQ2258" s="140"/>
      <c r="AR2258" s="140"/>
      <c r="AS2258" s="140"/>
      <c r="AT2258" s="140"/>
      <c r="AU2258" s="140"/>
      <c r="AV2258" s="140"/>
      <c r="AW2258" s="140"/>
      <c r="AX2258" s="140"/>
      <c r="AY2258" s="140"/>
      <c r="AZ2258" s="140"/>
      <c r="BA2258" s="140"/>
      <c r="BB2258" s="140"/>
      <c r="BC2258" s="140"/>
      <c r="BD2258" s="140"/>
      <c r="BE2258" s="140"/>
    </row>
    <row r="2259" spans="1:57" outlineLevel="1" x14ac:dyDescent="0.2">
      <c r="A2259" s="234">
        <f>'Faults data'!A2259</f>
        <v>2242</v>
      </c>
      <c r="B2259" s="320">
        <f>'Faults data'!B2259</f>
        <v>0</v>
      </c>
      <c r="C2259" s="223">
        <f>IFERROR(MATCH('Faults data'!F2259,Lists!$C$11:$C$14,0),0)</f>
        <v>0</v>
      </c>
      <c r="D2259" s="216">
        <f>VALUE('Faults data'!I2259)</f>
        <v>0</v>
      </c>
      <c r="E2259" s="224">
        <f t="shared" si="289"/>
        <v>0</v>
      </c>
      <c r="F2259" s="224">
        <f>'Faults data'!M2259</f>
        <v>0</v>
      </c>
      <c r="G2259" s="224" t="str">
        <f>IF('Faults data'!N2259=$G$17,$G$17,".")</f>
        <v>.</v>
      </c>
      <c r="H2259" s="224" t="str">
        <f>IF(ISNUMBER('Faults data'!L2259),'Faults data'!L2259,".")</f>
        <v>.</v>
      </c>
      <c r="I2259" s="224">
        <f>IF('Faults data'!S2259=Lists!$F$11,0,1)</f>
        <v>1</v>
      </c>
      <c r="J2259" s="240" t="str">
        <f t="shared" si="284"/>
        <v>.</v>
      </c>
      <c r="K2259" s="241"/>
      <c r="L2259" s="230" t="str">
        <f t="shared" si="285"/>
        <v>.</v>
      </c>
      <c r="M2259" s="231" t="str">
        <f t="shared" si="286"/>
        <v>.</v>
      </c>
      <c r="N2259" s="231" t="str">
        <f t="shared" si="287"/>
        <v>.</v>
      </c>
      <c r="O2259" s="231" t="str">
        <f t="shared" si="288"/>
        <v>.</v>
      </c>
      <c r="P2259" s="232" t="str">
        <f t="shared" si="282"/>
        <v>.</v>
      </c>
      <c r="Q2259" s="233" t="str">
        <f t="shared" si="283"/>
        <v>.</v>
      </c>
      <c r="R2259" s="140"/>
      <c r="S2259" s="140"/>
      <c r="T2259" s="140"/>
      <c r="U2259" s="140"/>
      <c r="V2259" s="140"/>
      <c r="W2259" s="140"/>
      <c r="X2259" s="140"/>
      <c r="Y2259" s="140"/>
      <c r="Z2259" s="140"/>
      <c r="AA2259" s="140"/>
      <c r="AB2259" s="140"/>
      <c r="AC2259" s="140"/>
      <c r="AD2259" s="140"/>
      <c r="AE2259" s="140"/>
      <c r="AF2259" s="140"/>
      <c r="AG2259" s="140"/>
      <c r="AH2259" s="140"/>
      <c r="AI2259" s="140"/>
      <c r="AJ2259" s="140"/>
      <c r="AK2259" s="140"/>
      <c r="AL2259" s="140"/>
      <c r="AM2259" s="140"/>
      <c r="AN2259" s="140"/>
      <c r="AO2259" s="140"/>
      <c r="AP2259" s="140"/>
      <c r="AQ2259" s="140"/>
      <c r="AR2259" s="140"/>
      <c r="AS2259" s="140"/>
      <c r="AT2259" s="140"/>
      <c r="AU2259" s="140"/>
      <c r="AV2259" s="140"/>
      <c r="AW2259" s="140"/>
      <c r="AX2259" s="140"/>
      <c r="AY2259" s="140"/>
      <c r="AZ2259" s="140"/>
      <c r="BA2259" s="140"/>
      <c r="BB2259" s="140"/>
      <c r="BC2259" s="140"/>
      <c r="BD2259" s="140"/>
      <c r="BE2259" s="140"/>
    </row>
    <row r="2260" spans="1:57" outlineLevel="1" x14ac:dyDescent="0.2">
      <c r="A2260" s="234">
        <f>'Faults data'!A2260</f>
        <v>2243</v>
      </c>
      <c r="B2260" s="320">
        <f>'Faults data'!B2260</f>
        <v>0</v>
      </c>
      <c r="C2260" s="223">
        <f>IFERROR(MATCH('Faults data'!F2260,Lists!$C$11:$C$14,0),0)</f>
        <v>0</v>
      </c>
      <c r="D2260" s="216">
        <f>VALUE('Faults data'!I2260)</f>
        <v>0</v>
      </c>
      <c r="E2260" s="224">
        <f t="shared" si="289"/>
        <v>0</v>
      </c>
      <c r="F2260" s="224">
        <f>'Faults data'!M2260</f>
        <v>0</v>
      </c>
      <c r="G2260" s="224" t="str">
        <f>IF('Faults data'!N2260=$G$17,$G$17,".")</f>
        <v>.</v>
      </c>
      <c r="H2260" s="224" t="str">
        <f>IF(ISNUMBER('Faults data'!L2260),'Faults data'!L2260,".")</f>
        <v>.</v>
      </c>
      <c r="I2260" s="224">
        <f>IF('Faults data'!S2260=Lists!$F$11,0,1)</f>
        <v>1</v>
      </c>
      <c r="J2260" s="240" t="str">
        <f t="shared" si="284"/>
        <v>.</v>
      </c>
      <c r="K2260" s="241"/>
      <c r="L2260" s="230" t="str">
        <f t="shared" si="285"/>
        <v>.</v>
      </c>
      <c r="M2260" s="231" t="str">
        <f t="shared" si="286"/>
        <v>.</v>
      </c>
      <c r="N2260" s="231" t="str">
        <f t="shared" si="287"/>
        <v>.</v>
      </c>
      <c r="O2260" s="231" t="str">
        <f t="shared" si="288"/>
        <v>.</v>
      </c>
      <c r="P2260" s="232" t="str">
        <f t="shared" si="282"/>
        <v>.</v>
      </c>
      <c r="Q2260" s="233" t="str">
        <f t="shared" si="283"/>
        <v>.</v>
      </c>
      <c r="R2260" s="140"/>
      <c r="S2260" s="140"/>
      <c r="T2260" s="140"/>
      <c r="U2260" s="140"/>
      <c r="V2260" s="140"/>
      <c r="W2260" s="140"/>
      <c r="X2260" s="140"/>
      <c r="Y2260" s="140"/>
      <c r="Z2260" s="140"/>
      <c r="AA2260" s="140"/>
      <c r="AB2260" s="140"/>
      <c r="AC2260" s="140"/>
      <c r="AD2260" s="140"/>
      <c r="AE2260" s="140"/>
      <c r="AF2260" s="140"/>
      <c r="AG2260" s="140"/>
      <c r="AH2260" s="140"/>
      <c r="AI2260" s="140"/>
      <c r="AJ2260" s="140"/>
      <c r="AK2260" s="140"/>
      <c r="AL2260" s="140"/>
      <c r="AM2260" s="140"/>
      <c r="AN2260" s="140"/>
      <c r="AO2260" s="140"/>
      <c r="AP2260" s="140"/>
      <c r="AQ2260" s="140"/>
      <c r="AR2260" s="140"/>
      <c r="AS2260" s="140"/>
      <c r="AT2260" s="140"/>
      <c r="AU2260" s="140"/>
      <c r="AV2260" s="140"/>
      <c r="AW2260" s="140"/>
      <c r="AX2260" s="140"/>
      <c r="AY2260" s="140"/>
      <c r="AZ2260" s="140"/>
      <c r="BA2260" s="140"/>
      <c r="BB2260" s="140"/>
      <c r="BC2260" s="140"/>
      <c r="BD2260" s="140"/>
      <c r="BE2260" s="140"/>
    </row>
    <row r="2261" spans="1:57" outlineLevel="1" x14ac:dyDescent="0.2">
      <c r="A2261" s="234">
        <f>'Faults data'!A2261</f>
        <v>2244</v>
      </c>
      <c r="B2261" s="320">
        <f>'Faults data'!B2261</f>
        <v>0</v>
      </c>
      <c r="C2261" s="223">
        <f>IFERROR(MATCH('Faults data'!F2261,Lists!$C$11:$C$14,0),0)</f>
        <v>0</v>
      </c>
      <c r="D2261" s="216">
        <f>VALUE('Faults data'!I2261)</f>
        <v>0</v>
      </c>
      <c r="E2261" s="224">
        <f t="shared" si="289"/>
        <v>0</v>
      </c>
      <c r="F2261" s="224">
        <f>'Faults data'!M2261</f>
        <v>0</v>
      </c>
      <c r="G2261" s="224" t="str">
        <f>IF('Faults data'!N2261=$G$17,$G$17,".")</f>
        <v>.</v>
      </c>
      <c r="H2261" s="224" t="str">
        <f>IF(ISNUMBER('Faults data'!L2261),'Faults data'!L2261,".")</f>
        <v>.</v>
      </c>
      <c r="I2261" s="224">
        <f>IF('Faults data'!S2261=Lists!$F$11,0,1)</f>
        <v>1</v>
      </c>
      <c r="J2261" s="240" t="str">
        <f t="shared" si="284"/>
        <v>.</v>
      </c>
      <c r="K2261" s="241"/>
      <c r="L2261" s="230" t="str">
        <f t="shared" si="285"/>
        <v>.</v>
      </c>
      <c r="M2261" s="231" t="str">
        <f t="shared" si="286"/>
        <v>.</v>
      </c>
      <c r="N2261" s="231" t="str">
        <f t="shared" si="287"/>
        <v>.</v>
      </c>
      <c r="O2261" s="231" t="str">
        <f t="shared" si="288"/>
        <v>.</v>
      </c>
      <c r="P2261" s="232" t="str">
        <f t="shared" ref="P2261:P2324" si="290">IF(L2261&gt;P$9,L2261,".")</f>
        <v>.</v>
      </c>
      <c r="Q2261" s="233" t="str">
        <f t="shared" ref="Q2261:Q2324" si="291">IF(N2261&gt;Q$9,N2261,".")</f>
        <v>.</v>
      </c>
      <c r="R2261" s="140"/>
      <c r="S2261" s="140"/>
      <c r="T2261" s="140"/>
      <c r="U2261" s="140"/>
      <c r="V2261" s="140"/>
      <c r="W2261" s="140"/>
      <c r="X2261" s="140"/>
      <c r="Y2261" s="140"/>
      <c r="Z2261" s="140"/>
      <c r="AA2261" s="140"/>
      <c r="AB2261" s="140"/>
      <c r="AC2261" s="140"/>
      <c r="AD2261" s="140"/>
      <c r="AE2261" s="140"/>
      <c r="AF2261" s="140"/>
      <c r="AG2261" s="140"/>
      <c r="AH2261" s="140"/>
      <c r="AI2261" s="140"/>
      <c r="AJ2261" s="140"/>
      <c r="AK2261" s="140"/>
      <c r="AL2261" s="140"/>
      <c r="AM2261" s="140"/>
      <c r="AN2261" s="140"/>
      <c r="AO2261" s="140"/>
      <c r="AP2261" s="140"/>
      <c r="AQ2261" s="140"/>
      <c r="AR2261" s="140"/>
      <c r="AS2261" s="140"/>
      <c r="AT2261" s="140"/>
      <c r="AU2261" s="140"/>
      <c r="AV2261" s="140"/>
      <c r="AW2261" s="140"/>
      <c r="AX2261" s="140"/>
      <c r="AY2261" s="140"/>
      <c r="AZ2261" s="140"/>
      <c r="BA2261" s="140"/>
      <c r="BB2261" s="140"/>
      <c r="BC2261" s="140"/>
      <c r="BD2261" s="140"/>
      <c r="BE2261" s="140"/>
    </row>
    <row r="2262" spans="1:57" outlineLevel="1" x14ac:dyDescent="0.2">
      <c r="A2262" s="234">
        <f>'Faults data'!A2262</f>
        <v>2245</v>
      </c>
      <c r="B2262" s="320">
        <f>'Faults data'!B2262</f>
        <v>0</v>
      </c>
      <c r="C2262" s="223">
        <f>IFERROR(MATCH('Faults data'!F2262,Lists!$C$11:$C$14,0),0)</f>
        <v>0</v>
      </c>
      <c r="D2262" s="216">
        <f>VALUE('Faults data'!I2262)</f>
        <v>0</v>
      </c>
      <c r="E2262" s="224">
        <f t="shared" si="289"/>
        <v>0</v>
      </c>
      <c r="F2262" s="224">
        <f>'Faults data'!M2262</f>
        <v>0</v>
      </c>
      <c r="G2262" s="224" t="str">
        <f>IF('Faults data'!N2262=$G$17,$G$17,".")</f>
        <v>.</v>
      </c>
      <c r="H2262" s="224" t="str">
        <f>IF(ISNUMBER('Faults data'!L2262),'Faults data'!L2262,".")</f>
        <v>.</v>
      </c>
      <c r="I2262" s="224">
        <f>IF('Faults data'!S2262=Lists!$F$11,0,1)</f>
        <v>1</v>
      </c>
      <c r="J2262" s="240" t="str">
        <f t="shared" si="284"/>
        <v>.</v>
      </c>
      <c r="K2262" s="241"/>
      <c r="L2262" s="230" t="str">
        <f t="shared" si="285"/>
        <v>.</v>
      </c>
      <c r="M2262" s="231" t="str">
        <f t="shared" si="286"/>
        <v>.</v>
      </c>
      <c r="N2262" s="231" t="str">
        <f t="shared" si="287"/>
        <v>.</v>
      </c>
      <c r="O2262" s="231" t="str">
        <f t="shared" si="288"/>
        <v>.</v>
      </c>
      <c r="P2262" s="232" t="str">
        <f t="shared" si="290"/>
        <v>.</v>
      </c>
      <c r="Q2262" s="233" t="str">
        <f t="shared" si="291"/>
        <v>.</v>
      </c>
      <c r="R2262" s="140"/>
      <c r="S2262" s="140"/>
      <c r="T2262" s="140"/>
      <c r="U2262" s="140"/>
      <c r="V2262" s="140"/>
      <c r="W2262" s="140"/>
      <c r="X2262" s="140"/>
      <c r="Y2262" s="140"/>
      <c r="Z2262" s="140"/>
      <c r="AA2262" s="140"/>
      <c r="AB2262" s="140"/>
      <c r="AC2262" s="140"/>
      <c r="AD2262" s="140"/>
      <c r="AE2262" s="140"/>
      <c r="AF2262" s="140"/>
      <c r="AG2262" s="140"/>
      <c r="AH2262" s="140"/>
      <c r="AI2262" s="140"/>
      <c r="AJ2262" s="140"/>
      <c r="AK2262" s="140"/>
      <c r="AL2262" s="140"/>
      <c r="AM2262" s="140"/>
      <c r="AN2262" s="140"/>
      <c r="AO2262" s="140"/>
      <c r="AP2262" s="140"/>
      <c r="AQ2262" s="140"/>
      <c r="AR2262" s="140"/>
      <c r="AS2262" s="140"/>
      <c r="AT2262" s="140"/>
      <c r="AU2262" s="140"/>
      <c r="AV2262" s="140"/>
      <c r="AW2262" s="140"/>
      <c r="AX2262" s="140"/>
      <c r="AY2262" s="140"/>
      <c r="AZ2262" s="140"/>
      <c r="BA2262" s="140"/>
      <c r="BB2262" s="140"/>
      <c r="BC2262" s="140"/>
      <c r="BD2262" s="140"/>
      <c r="BE2262" s="140"/>
    </row>
    <row r="2263" spans="1:57" outlineLevel="1" x14ac:dyDescent="0.2">
      <c r="A2263" s="234">
        <f>'Faults data'!A2263</f>
        <v>2246</v>
      </c>
      <c r="B2263" s="320">
        <f>'Faults data'!B2263</f>
        <v>0</v>
      </c>
      <c r="C2263" s="223">
        <f>IFERROR(MATCH('Faults data'!F2263,Lists!$C$11:$C$14,0),0)</f>
        <v>0</v>
      </c>
      <c r="D2263" s="216">
        <f>VALUE('Faults data'!I2263)</f>
        <v>0</v>
      </c>
      <c r="E2263" s="224">
        <f t="shared" si="289"/>
        <v>0</v>
      </c>
      <c r="F2263" s="224">
        <f>'Faults data'!M2263</f>
        <v>0</v>
      </c>
      <c r="G2263" s="224" t="str">
        <f>IF('Faults data'!N2263=$G$17,$G$17,".")</f>
        <v>.</v>
      </c>
      <c r="H2263" s="224" t="str">
        <f>IF(ISNUMBER('Faults data'!L2263),'Faults data'!L2263,".")</f>
        <v>.</v>
      </c>
      <c r="I2263" s="224">
        <f>IF('Faults data'!S2263=Lists!$F$11,0,1)</f>
        <v>1</v>
      </c>
      <c r="J2263" s="240" t="str">
        <f t="shared" si="284"/>
        <v>.</v>
      </c>
      <c r="K2263" s="241"/>
      <c r="L2263" s="230" t="str">
        <f t="shared" si="285"/>
        <v>.</v>
      </c>
      <c r="M2263" s="231" t="str">
        <f t="shared" si="286"/>
        <v>.</v>
      </c>
      <c r="N2263" s="231" t="str">
        <f t="shared" si="287"/>
        <v>.</v>
      </c>
      <c r="O2263" s="231" t="str">
        <f t="shared" si="288"/>
        <v>.</v>
      </c>
      <c r="P2263" s="232" t="str">
        <f t="shared" si="290"/>
        <v>.</v>
      </c>
      <c r="Q2263" s="233" t="str">
        <f t="shared" si="291"/>
        <v>.</v>
      </c>
      <c r="R2263" s="140"/>
      <c r="S2263" s="140"/>
      <c r="T2263" s="140"/>
      <c r="U2263" s="140"/>
      <c r="V2263" s="140"/>
      <c r="W2263" s="140"/>
      <c r="X2263" s="140"/>
      <c r="Y2263" s="140"/>
      <c r="Z2263" s="140"/>
      <c r="AA2263" s="140"/>
      <c r="AB2263" s="140"/>
      <c r="AC2263" s="140"/>
      <c r="AD2263" s="140"/>
      <c r="AE2263" s="140"/>
      <c r="AF2263" s="140"/>
      <c r="AG2263" s="140"/>
      <c r="AH2263" s="140"/>
      <c r="AI2263" s="140"/>
      <c r="AJ2263" s="140"/>
      <c r="AK2263" s="140"/>
      <c r="AL2263" s="140"/>
      <c r="AM2263" s="140"/>
      <c r="AN2263" s="140"/>
      <c r="AO2263" s="140"/>
      <c r="AP2263" s="140"/>
      <c r="AQ2263" s="140"/>
      <c r="AR2263" s="140"/>
      <c r="AS2263" s="140"/>
      <c r="AT2263" s="140"/>
      <c r="AU2263" s="140"/>
      <c r="AV2263" s="140"/>
      <c r="AW2263" s="140"/>
      <c r="AX2263" s="140"/>
      <c r="AY2263" s="140"/>
      <c r="AZ2263" s="140"/>
      <c r="BA2263" s="140"/>
      <c r="BB2263" s="140"/>
      <c r="BC2263" s="140"/>
      <c r="BD2263" s="140"/>
      <c r="BE2263" s="140"/>
    </row>
    <row r="2264" spans="1:57" outlineLevel="1" x14ac:dyDescent="0.2">
      <c r="A2264" s="234">
        <f>'Faults data'!A2264</f>
        <v>2247</v>
      </c>
      <c r="B2264" s="320">
        <f>'Faults data'!B2264</f>
        <v>0</v>
      </c>
      <c r="C2264" s="223">
        <f>IFERROR(MATCH('Faults data'!F2264,Lists!$C$11:$C$14,0),0)</f>
        <v>0</v>
      </c>
      <c r="D2264" s="216">
        <f>VALUE('Faults data'!I2264)</f>
        <v>0</v>
      </c>
      <c r="E2264" s="224">
        <f t="shared" si="289"/>
        <v>0</v>
      </c>
      <c r="F2264" s="224">
        <f>'Faults data'!M2264</f>
        <v>0</v>
      </c>
      <c r="G2264" s="224" t="str">
        <f>IF('Faults data'!N2264=$G$17,$G$17,".")</f>
        <v>.</v>
      </c>
      <c r="H2264" s="224" t="str">
        <f>IF(ISNUMBER('Faults data'!L2264),'Faults data'!L2264,".")</f>
        <v>.</v>
      </c>
      <c r="I2264" s="224">
        <f>IF('Faults data'!S2264=Lists!$F$11,0,1)</f>
        <v>1</v>
      </c>
      <c r="J2264" s="240" t="str">
        <f t="shared" si="284"/>
        <v>.</v>
      </c>
      <c r="K2264" s="241"/>
      <c r="L2264" s="230" t="str">
        <f t="shared" si="285"/>
        <v>.</v>
      </c>
      <c r="M2264" s="231" t="str">
        <f t="shared" si="286"/>
        <v>.</v>
      </c>
      <c r="N2264" s="231" t="str">
        <f t="shared" si="287"/>
        <v>.</v>
      </c>
      <c r="O2264" s="231" t="str">
        <f t="shared" si="288"/>
        <v>.</v>
      </c>
      <c r="P2264" s="232" t="str">
        <f t="shared" si="290"/>
        <v>.</v>
      </c>
      <c r="Q2264" s="233" t="str">
        <f t="shared" si="291"/>
        <v>.</v>
      </c>
      <c r="R2264" s="140"/>
      <c r="S2264" s="140"/>
      <c r="T2264" s="140"/>
      <c r="U2264" s="140"/>
      <c r="V2264" s="140"/>
      <c r="W2264" s="140"/>
      <c r="X2264" s="140"/>
      <c r="Y2264" s="140"/>
      <c r="Z2264" s="140"/>
      <c r="AA2264" s="140"/>
      <c r="AB2264" s="140"/>
      <c r="AC2264" s="140"/>
      <c r="AD2264" s="140"/>
      <c r="AE2264" s="140"/>
      <c r="AF2264" s="140"/>
      <c r="AG2264" s="140"/>
      <c r="AH2264" s="140"/>
      <c r="AI2264" s="140"/>
      <c r="AJ2264" s="140"/>
      <c r="AK2264" s="140"/>
      <c r="AL2264" s="140"/>
      <c r="AM2264" s="140"/>
      <c r="AN2264" s="140"/>
      <c r="AO2264" s="140"/>
      <c r="AP2264" s="140"/>
      <c r="AQ2264" s="140"/>
      <c r="AR2264" s="140"/>
      <c r="AS2264" s="140"/>
      <c r="AT2264" s="140"/>
      <c r="AU2264" s="140"/>
      <c r="AV2264" s="140"/>
      <c r="AW2264" s="140"/>
      <c r="AX2264" s="140"/>
      <c r="AY2264" s="140"/>
      <c r="AZ2264" s="140"/>
      <c r="BA2264" s="140"/>
      <c r="BB2264" s="140"/>
      <c r="BC2264" s="140"/>
      <c r="BD2264" s="140"/>
      <c r="BE2264" s="140"/>
    </row>
    <row r="2265" spans="1:57" outlineLevel="1" x14ac:dyDescent="0.2">
      <c r="A2265" s="234">
        <f>'Faults data'!A2265</f>
        <v>2248</v>
      </c>
      <c r="B2265" s="320">
        <f>'Faults data'!B2265</f>
        <v>0</v>
      </c>
      <c r="C2265" s="223">
        <f>IFERROR(MATCH('Faults data'!F2265,Lists!$C$11:$C$14,0),0)</f>
        <v>0</v>
      </c>
      <c r="D2265" s="216">
        <f>VALUE('Faults data'!I2265)</f>
        <v>0</v>
      </c>
      <c r="E2265" s="224">
        <f t="shared" si="289"/>
        <v>0</v>
      </c>
      <c r="F2265" s="224">
        <f>'Faults data'!M2265</f>
        <v>0</v>
      </c>
      <c r="G2265" s="224" t="str">
        <f>IF('Faults data'!N2265=$G$17,$G$17,".")</f>
        <v>.</v>
      </c>
      <c r="H2265" s="224" t="str">
        <f>IF(ISNUMBER('Faults data'!L2265),'Faults data'!L2265,".")</f>
        <v>.</v>
      </c>
      <c r="I2265" s="224">
        <f>IF('Faults data'!S2265=Lists!$F$11,0,1)</f>
        <v>1</v>
      </c>
      <c r="J2265" s="240" t="str">
        <f t="shared" si="284"/>
        <v>.</v>
      </c>
      <c r="K2265" s="241"/>
      <c r="L2265" s="230" t="str">
        <f t="shared" si="285"/>
        <v>.</v>
      </c>
      <c r="M2265" s="231" t="str">
        <f t="shared" si="286"/>
        <v>.</v>
      </c>
      <c r="N2265" s="231" t="str">
        <f t="shared" si="287"/>
        <v>.</v>
      </c>
      <c r="O2265" s="231" t="str">
        <f t="shared" si="288"/>
        <v>.</v>
      </c>
      <c r="P2265" s="232" t="str">
        <f t="shared" si="290"/>
        <v>.</v>
      </c>
      <c r="Q2265" s="233" t="str">
        <f t="shared" si="291"/>
        <v>.</v>
      </c>
      <c r="R2265" s="140"/>
      <c r="S2265" s="140"/>
      <c r="T2265" s="140"/>
      <c r="U2265" s="140"/>
      <c r="V2265" s="140"/>
      <c r="W2265" s="140"/>
      <c r="X2265" s="140"/>
      <c r="Y2265" s="140"/>
      <c r="Z2265" s="140"/>
      <c r="AA2265" s="140"/>
      <c r="AB2265" s="140"/>
      <c r="AC2265" s="140"/>
      <c r="AD2265" s="140"/>
      <c r="AE2265" s="140"/>
      <c r="AF2265" s="140"/>
      <c r="AG2265" s="140"/>
      <c r="AH2265" s="140"/>
      <c r="AI2265" s="140"/>
      <c r="AJ2265" s="140"/>
      <c r="AK2265" s="140"/>
      <c r="AL2265" s="140"/>
      <c r="AM2265" s="140"/>
      <c r="AN2265" s="140"/>
      <c r="AO2265" s="140"/>
      <c r="AP2265" s="140"/>
      <c r="AQ2265" s="140"/>
      <c r="AR2265" s="140"/>
      <c r="AS2265" s="140"/>
      <c r="AT2265" s="140"/>
      <c r="AU2265" s="140"/>
      <c r="AV2265" s="140"/>
      <c r="AW2265" s="140"/>
      <c r="AX2265" s="140"/>
      <c r="AY2265" s="140"/>
      <c r="AZ2265" s="140"/>
      <c r="BA2265" s="140"/>
      <c r="BB2265" s="140"/>
      <c r="BC2265" s="140"/>
      <c r="BD2265" s="140"/>
      <c r="BE2265" s="140"/>
    </row>
    <row r="2266" spans="1:57" outlineLevel="1" x14ac:dyDescent="0.2">
      <c r="A2266" s="234">
        <f>'Faults data'!A2266</f>
        <v>2249</v>
      </c>
      <c r="B2266" s="320">
        <f>'Faults data'!B2266</f>
        <v>0</v>
      </c>
      <c r="C2266" s="223">
        <f>IFERROR(MATCH('Faults data'!F2266,Lists!$C$11:$C$14,0),0)</f>
        <v>0</v>
      </c>
      <c r="D2266" s="216">
        <f>VALUE('Faults data'!I2266)</f>
        <v>0</v>
      </c>
      <c r="E2266" s="224">
        <f t="shared" si="289"/>
        <v>0</v>
      </c>
      <c r="F2266" s="224">
        <f>'Faults data'!M2266</f>
        <v>0</v>
      </c>
      <c r="G2266" s="224" t="str">
        <f>IF('Faults data'!N2266=$G$17,$G$17,".")</f>
        <v>.</v>
      </c>
      <c r="H2266" s="224" t="str">
        <f>IF(ISNUMBER('Faults data'!L2266),'Faults data'!L2266,".")</f>
        <v>.</v>
      </c>
      <c r="I2266" s="224">
        <f>IF('Faults data'!S2266=Lists!$F$11,0,1)</f>
        <v>1</v>
      </c>
      <c r="J2266" s="240" t="str">
        <f t="shared" si="284"/>
        <v>.</v>
      </c>
      <c r="K2266" s="241"/>
      <c r="L2266" s="230" t="str">
        <f t="shared" si="285"/>
        <v>.</v>
      </c>
      <c r="M2266" s="231" t="str">
        <f t="shared" si="286"/>
        <v>.</v>
      </c>
      <c r="N2266" s="231" t="str">
        <f t="shared" si="287"/>
        <v>.</v>
      </c>
      <c r="O2266" s="231" t="str">
        <f t="shared" si="288"/>
        <v>.</v>
      </c>
      <c r="P2266" s="232" t="str">
        <f t="shared" si="290"/>
        <v>.</v>
      </c>
      <c r="Q2266" s="233" t="str">
        <f t="shared" si="291"/>
        <v>.</v>
      </c>
      <c r="R2266" s="140"/>
      <c r="S2266" s="140"/>
      <c r="T2266" s="140"/>
      <c r="U2266" s="140"/>
      <c r="V2266" s="140"/>
      <c r="W2266" s="140"/>
      <c r="X2266" s="140"/>
      <c r="Y2266" s="140"/>
      <c r="Z2266" s="140"/>
      <c r="AA2266" s="140"/>
      <c r="AB2266" s="140"/>
      <c r="AC2266" s="140"/>
      <c r="AD2266" s="140"/>
      <c r="AE2266" s="140"/>
      <c r="AF2266" s="140"/>
      <c r="AG2266" s="140"/>
      <c r="AH2266" s="140"/>
      <c r="AI2266" s="140"/>
      <c r="AJ2266" s="140"/>
      <c r="AK2266" s="140"/>
      <c r="AL2266" s="140"/>
      <c r="AM2266" s="140"/>
      <c r="AN2266" s="140"/>
      <c r="AO2266" s="140"/>
      <c r="AP2266" s="140"/>
      <c r="AQ2266" s="140"/>
      <c r="AR2266" s="140"/>
      <c r="AS2266" s="140"/>
      <c r="AT2266" s="140"/>
      <c r="AU2266" s="140"/>
      <c r="AV2266" s="140"/>
      <c r="AW2266" s="140"/>
      <c r="AX2266" s="140"/>
      <c r="AY2266" s="140"/>
      <c r="AZ2266" s="140"/>
      <c r="BA2266" s="140"/>
      <c r="BB2266" s="140"/>
      <c r="BC2266" s="140"/>
      <c r="BD2266" s="140"/>
      <c r="BE2266" s="140"/>
    </row>
    <row r="2267" spans="1:57" outlineLevel="1" x14ac:dyDescent="0.2">
      <c r="A2267" s="234">
        <f>'Faults data'!A2267</f>
        <v>2250</v>
      </c>
      <c r="B2267" s="320">
        <f>'Faults data'!B2267</f>
        <v>0</v>
      </c>
      <c r="C2267" s="223">
        <f>IFERROR(MATCH('Faults data'!F2267,Lists!$C$11:$C$14,0),0)</f>
        <v>0</v>
      </c>
      <c r="D2267" s="216">
        <f>VALUE('Faults data'!I2267)</f>
        <v>0</v>
      </c>
      <c r="E2267" s="224">
        <f t="shared" si="289"/>
        <v>0</v>
      </c>
      <c r="F2267" s="224">
        <f>'Faults data'!M2267</f>
        <v>0</v>
      </c>
      <c r="G2267" s="224" t="str">
        <f>IF('Faults data'!N2267=$G$17,$G$17,".")</f>
        <v>.</v>
      </c>
      <c r="H2267" s="224" t="str">
        <f>IF(ISNUMBER('Faults data'!L2267),'Faults data'!L2267,".")</f>
        <v>.</v>
      </c>
      <c r="I2267" s="224">
        <f>IF('Faults data'!S2267=Lists!$F$11,0,1)</f>
        <v>1</v>
      </c>
      <c r="J2267" s="240" t="str">
        <f t="shared" si="284"/>
        <v>.</v>
      </c>
      <c r="K2267" s="241"/>
      <c r="L2267" s="230" t="str">
        <f t="shared" si="285"/>
        <v>.</v>
      </c>
      <c r="M2267" s="231" t="str">
        <f t="shared" si="286"/>
        <v>.</v>
      </c>
      <c r="N2267" s="231" t="str">
        <f t="shared" si="287"/>
        <v>.</v>
      </c>
      <c r="O2267" s="231" t="str">
        <f t="shared" si="288"/>
        <v>.</v>
      </c>
      <c r="P2267" s="232" t="str">
        <f t="shared" si="290"/>
        <v>.</v>
      </c>
      <c r="Q2267" s="233" t="str">
        <f t="shared" si="291"/>
        <v>.</v>
      </c>
      <c r="R2267" s="140"/>
      <c r="S2267" s="140"/>
      <c r="T2267" s="140"/>
      <c r="U2267" s="140"/>
      <c r="V2267" s="140"/>
      <c r="W2267" s="140"/>
      <c r="X2267" s="140"/>
      <c r="Y2267" s="140"/>
      <c r="Z2267" s="140"/>
      <c r="AA2267" s="140"/>
      <c r="AB2267" s="140"/>
      <c r="AC2267" s="140"/>
      <c r="AD2267" s="140"/>
      <c r="AE2267" s="140"/>
      <c r="AF2267" s="140"/>
      <c r="AG2267" s="140"/>
      <c r="AH2267" s="140"/>
      <c r="AI2267" s="140"/>
      <c r="AJ2267" s="140"/>
      <c r="AK2267" s="140"/>
      <c r="AL2267" s="140"/>
      <c r="AM2267" s="140"/>
      <c r="AN2267" s="140"/>
      <c r="AO2267" s="140"/>
      <c r="AP2267" s="140"/>
      <c r="AQ2267" s="140"/>
      <c r="AR2267" s="140"/>
      <c r="AS2267" s="140"/>
      <c r="AT2267" s="140"/>
      <c r="AU2267" s="140"/>
      <c r="AV2267" s="140"/>
      <c r="AW2267" s="140"/>
      <c r="AX2267" s="140"/>
      <c r="AY2267" s="140"/>
      <c r="AZ2267" s="140"/>
      <c r="BA2267" s="140"/>
      <c r="BB2267" s="140"/>
      <c r="BC2267" s="140"/>
      <c r="BD2267" s="140"/>
      <c r="BE2267" s="140"/>
    </row>
    <row r="2268" spans="1:57" outlineLevel="1" x14ac:dyDescent="0.2">
      <c r="A2268" s="234">
        <f>'Faults data'!A2268</f>
        <v>2251</v>
      </c>
      <c r="B2268" s="320">
        <f>'Faults data'!B2268</f>
        <v>0</v>
      </c>
      <c r="C2268" s="223">
        <f>IFERROR(MATCH('Faults data'!F2268,Lists!$C$11:$C$14,0),0)</f>
        <v>0</v>
      </c>
      <c r="D2268" s="216">
        <f>VALUE('Faults data'!I2268)</f>
        <v>0</v>
      </c>
      <c r="E2268" s="224">
        <f t="shared" si="289"/>
        <v>0</v>
      </c>
      <c r="F2268" s="224">
        <f>'Faults data'!M2268</f>
        <v>0</v>
      </c>
      <c r="G2268" s="224" t="str">
        <f>IF('Faults data'!N2268=$G$17,$G$17,".")</f>
        <v>.</v>
      </c>
      <c r="H2268" s="224" t="str">
        <f>IF(ISNUMBER('Faults data'!L2268),'Faults data'!L2268,".")</f>
        <v>.</v>
      </c>
      <c r="I2268" s="224">
        <f>IF('Faults data'!S2268=Lists!$F$11,0,1)</f>
        <v>1</v>
      </c>
      <c r="J2268" s="240" t="str">
        <f t="shared" si="284"/>
        <v>.</v>
      </c>
      <c r="K2268" s="241"/>
      <c r="L2268" s="230" t="str">
        <f t="shared" si="285"/>
        <v>.</v>
      </c>
      <c r="M2268" s="231" t="str">
        <f t="shared" si="286"/>
        <v>.</v>
      </c>
      <c r="N2268" s="231" t="str">
        <f t="shared" si="287"/>
        <v>.</v>
      </c>
      <c r="O2268" s="231" t="str">
        <f t="shared" si="288"/>
        <v>.</v>
      </c>
      <c r="P2268" s="232" t="str">
        <f t="shared" si="290"/>
        <v>.</v>
      </c>
      <c r="Q2268" s="233" t="str">
        <f t="shared" si="291"/>
        <v>.</v>
      </c>
      <c r="R2268" s="140"/>
      <c r="S2268" s="140"/>
      <c r="T2268" s="140"/>
      <c r="U2268" s="140"/>
      <c r="V2268" s="140"/>
      <c r="W2268" s="140"/>
      <c r="X2268" s="140"/>
      <c r="Y2268" s="140"/>
      <c r="Z2268" s="140"/>
      <c r="AA2268" s="140"/>
      <c r="AB2268" s="140"/>
      <c r="AC2268" s="140"/>
      <c r="AD2268" s="140"/>
      <c r="AE2268" s="140"/>
      <c r="AF2268" s="140"/>
      <c r="AG2268" s="140"/>
      <c r="AH2268" s="140"/>
      <c r="AI2268" s="140"/>
      <c r="AJ2268" s="140"/>
      <c r="AK2268" s="140"/>
      <c r="AL2268" s="140"/>
      <c r="AM2268" s="140"/>
      <c r="AN2268" s="140"/>
      <c r="AO2268" s="140"/>
      <c r="AP2268" s="140"/>
      <c r="AQ2268" s="140"/>
      <c r="AR2268" s="140"/>
      <c r="AS2268" s="140"/>
      <c r="AT2268" s="140"/>
      <c r="AU2268" s="140"/>
      <c r="AV2268" s="140"/>
      <c r="AW2268" s="140"/>
      <c r="AX2268" s="140"/>
      <c r="AY2268" s="140"/>
      <c r="AZ2268" s="140"/>
      <c r="BA2268" s="140"/>
      <c r="BB2268" s="140"/>
      <c r="BC2268" s="140"/>
      <c r="BD2268" s="140"/>
      <c r="BE2268" s="140"/>
    </row>
    <row r="2269" spans="1:57" outlineLevel="1" x14ac:dyDescent="0.2">
      <c r="A2269" s="234">
        <f>'Faults data'!A2269</f>
        <v>2252</v>
      </c>
      <c r="B2269" s="320">
        <f>'Faults data'!B2269</f>
        <v>0</v>
      </c>
      <c r="C2269" s="223">
        <f>IFERROR(MATCH('Faults data'!F2269,Lists!$C$11:$C$14,0),0)</f>
        <v>0</v>
      </c>
      <c r="D2269" s="216">
        <f>VALUE('Faults data'!I2269)</f>
        <v>0</v>
      </c>
      <c r="E2269" s="224">
        <f t="shared" si="289"/>
        <v>0</v>
      </c>
      <c r="F2269" s="224">
        <f>'Faults data'!M2269</f>
        <v>0</v>
      </c>
      <c r="G2269" s="224" t="str">
        <f>IF('Faults data'!N2269=$G$17,$G$17,".")</f>
        <v>.</v>
      </c>
      <c r="H2269" s="224" t="str">
        <f>IF(ISNUMBER('Faults data'!L2269),'Faults data'!L2269,".")</f>
        <v>.</v>
      </c>
      <c r="I2269" s="224">
        <f>IF('Faults data'!S2269=Lists!$F$11,0,1)</f>
        <v>1</v>
      </c>
      <c r="J2269" s="240" t="str">
        <f t="shared" si="284"/>
        <v>.</v>
      </c>
      <c r="K2269" s="241"/>
      <c r="L2269" s="230" t="str">
        <f t="shared" si="285"/>
        <v>.</v>
      </c>
      <c r="M2269" s="231" t="str">
        <f t="shared" si="286"/>
        <v>.</v>
      </c>
      <c r="N2269" s="231" t="str">
        <f t="shared" si="287"/>
        <v>.</v>
      </c>
      <c r="O2269" s="231" t="str">
        <f t="shared" si="288"/>
        <v>.</v>
      </c>
      <c r="P2269" s="232" t="str">
        <f t="shared" si="290"/>
        <v>.</v>
      </c>
      <c r="Q2269" s="233" t="str">
        <f t="shared" si="291"/>
        <v>.</v>
      </c>
      <c r="R2269" s="140"/>
      <c r="S2269" s="140"/>
      <c r="T2269" s="140"/>
      <c r="U2269" s="140"/>
      <c r="V2269" s="140"/>
      <c r="W2269" s="140"/>
      <c r="X2269" s="140"/>
      <c r="Y2269" s="140"/>
      <c r="Z2269" s="140"/>
      <c r="AA2269" s="140"/>
      <c r="AB2269" s="140"/>
      <c r="AC2269" s="140"/>
      <c r="AD2269" s="140"/>
      <c r="AE2269" s="140"/>
      <c r="AF2269" s="140"/>
      <c r="AG2269" s="140"/>
      <c r="AH2269" s="140"/>
      <c r="AI2269" s="140"/>
      <c r="AJ2269" s="140"/>
      <c r="AK2269" s="140"/>
      <c r="AL2269" s="140"/>
      <c r="AM2269" s="140"/>
      <c r="AN2269" s="140"/>
      <c r="AO2269" s="140"/>
      <c r="AP2269" s="140"/>
      <c r="AQ2269" s="140"/>
      <c r="AR2269" s="140"/>
      <c r="AS2269" s="140"/>
      <c r="AT2269" s="140"/>
      <c r="AU2269" s="140"/>
      <c r="AV2269" s="140"/>
      <c r="AW2269" s="140"/>
      <c r="AX2269" s="140"/>
      <c r="AY2269" s="140"/>
      <c r="AZ2269" s="140"/>
      <c r="BA2269" s="140"/>
      <c r="BB2269" s="140"/>
      <c r="BC2269" s="140"/>
      <c r="BD2269" s="140"/>
      <c r="BE2269" s="140"/>
    </row>
    <row r="2270" spans="1:57" outlineLevel="1" x14ac:dyDescent="0.2">
      <c r="A2270" s="234">
        <f>'Faults data'!A2270</f>
        <v>2253</v>
      </c>
      <c r="B2270" s="320">
        <f>'Faults data'!B2270</f>
        <v>0</v>
      </c>
      <c r="C2270" s="223">
        <f>IFERROR(MATCH('Faults data'!F2270,Lists!$C$11:$C$14,0),0)</f>
        <v>0</v>
      </c>
      <c r="D2270" s="216">
        <f>VALUE('Faults data'!I2270)</f>
        <v>0</v>
      </c>
      <c r="E2270" s="224">
        <f t="shared" si="289"/>
        <v>0</v>
      </c>
      <c r="F2270" s="224">
        <f>'Faults data'!M2270</f>
        <v>0</v>
      </c>
      <c r="G2270" s="224" t="str">
        <f>IF('Faults data'!N2270=$G$17,$G$17,".")</f>
        <v>.</v>
      </c>
      <c r="H2270" s="224" t="str">
        <f>IF(ISNUMBER('Faults data'!L2270),'Faults data'!L2270,".")</f>
        <v>.</v>
      </c>
      <c r="I2270" s="224">
        <f>IF('Faults data'!S2270=Lists!$F$11,0,1)</f>
        <v>1</v>
      </c>
      <c r="J2270" s="240" t="str">
        <f t="shared" si="284"/>
        <v>.</v>
      </c>
      <c r="K2270" s="241"/>
      <c r="L2270" s="230" t="str">
        <f t="shared" si="285"/>
        <v>.</v>
      </c>
      <c r="M2270" s="231" t="str">
        <f t="shared" si="286"/>
        <v>.</v>
      </c>
      <c r="N2270" s="231" t="str">
        <f t="shared" si="287"/>
        <v>.</v>
      </c>
      <c r="O2270" s="231" t="str">
        <f t="shared" si="288"/>
        <v>.</v>
      </c>
      <c r="P2270" s="232" t="str">
        <f t="shared" si="290"/>
        <v>.</v>
      </c>
      <c r="Q2270" s="233" t="str">
        <f t="shared" si="291"/>
        <v>.</v>
      </c>
      <c r="R2270" s="140"/>
      <c r="S2270" s="140"/>
      <c r="T2270" s="140"/>
      <c r="U2270" s="140"/>
      <c r="V2270" s="140"/>
      <c r="W2270" s="140"/>
      <c r="X2270" s="140"/>
      <c r="Y2270" s="140"/>
      <c r="Z2270" s="140"/>
      <c r="AA2270" s="140"/>
      <c r="AB2270" s="140"/>
      <c r="AC2270" s="140"/>
      <c r="AD2270" s="140"/>
      <c r="AE2270" s="140"/>
      <c r="AF2270" s="140"/>
      <c r="AG2270" s="140"/>
      <c r="AH2270" s="140"/>
      <c r="AI2270" s="140"/>
      <c r="AJ2270" s="140"/>
      <c r="AK2270" s="140"/>
      <c r="AL2270" s="140"/>
      <c r="AM2270" s="140"/>
      <c r="AN2270" s="140"/>
      <c r="AO2270" s="140"/>
      <c r="AP2270" s="140"/>
      <c r="AQ2270" s="140"/>
      <c r="AR2270" s="140"/>
      <c r="AS2270" s="140"/>
      <c r="AT2270" s="140"/>
      <c r="AU2270" s="140"/>
      <c r="AV2270" s="140"/>
      <c r="AW2270" s="140"/>
      <c r="AX2270" s="140"/>
      <c r="AY2270" s="140"/>
      <c r="AZ2270" s="140"/>
      <c r="BA2270" s="140"/>
      <c r="BB2270" s="140"/>
      <c r="BC2270" s="140"/>
      <c r="BD2270" s="140"/>
      <c r="BE2270" s="140"/>
    </row>
    <row r="2271" spans="1:57" outlineLevel="1" x14ac:dyDescent="0.2">
      <c r="A2271" s="234">
        <f>'Faults data'!A2271</f>
        <v>2254</v>
      </c>
      <c r="B2271" s="320">
        <f>'Faults data'!B2271</f>
        <v>0</v>
      </c>
      <c r="C2271" s="223">
        <f>IFERROR(MATCH('Faults data'!F2271,Lists!$C$11:$C$14,0),0)</f>
        <v>0</v>
      </c>
      <c r="D2271" s="216">
        <f>VALUE('Faults data'!I2271)</f>
        <v>0</v>
      </c>
      <c r="E2271" s="224">
        <f t="shared" si="289"/>
        <v>0</v>
      </c>
      <c r="F2271" s="224">
        <f>'Faults data'!M2271</f>
        <v>0</v>
      </c>
      <c r="G2271" s="224" t="str">
        <f>IF('Faults data'!N2271=$G$17,$G$17,".")</f>
        <v>.</v>
      </c>
      <c r="H2271" s="224" t="str">
        <f>IF(ISNUMBER('Faults data'!L2271),'Faults data'!L2271,".")</f>
        <v>.</v>
      </c>
      <c r="I2271" s="224">
        <f>IF('Faults data'!S2271=Lists!$F$11,0,1)</f>
        <v>1</v>
      </c>
      <c r="J2271" s="240" t="str">
        <f t="shared" si="284"/>
        <v>.</v>
      </c>
      <c r="K2271" s="241"/>
      <c r="L2271" s="230" t="str">
        <f t="shared" si="285"/>
        <v>.</v>
      </c>
      <c r="M2271" s="231" t="str">
        <f t="shared" si="286"/>
        <v>.</v>
      </c>
      <c r="N2271" s="231" t="str">
        <f t="shared" si="287"/>
        <v>.</v>
      </c>
      <c r="O2271" s="231" t="str">
        <f t="shared" si="288"/>
        <v>.</v>
      </c>
      <c r="P2271" s="232" t="str">
        <f t="shared" si="290"/>
        <v>.</v>
      </c>
      <c r="Q2271" s="233" t="str">
        <f t="shared" si="291"/>
        <v>.</v>
      </c>
      <c r="R2271" s="140"/>
      <c r="S2271" s="140"/>
      <c r="T2271" s="140"/>
      <c r="U2271" s="140"/>
      <c r="V2271" s="140"/>
      <c r="W2271" s="140"/>
      <c r="X2271" s="140"/>
      <c r="Y2271" s="140"/>
      <c r="Z2271" s="140"/>
      <c r="AA2271" s="140"/>
      <c r="AB2271" s="140"/>
      <c r="AC2271" s="140"/>
      <c r="AD2271" s="140"/>
      <c r="AE2271" s="140"/>
      <c r="AF2271" s="140"/>
      <c r="AG2271" s="140"/>
      <c r="AH2271" s="140"/>
      <c r="AI2271" s="140"/>
      <c r="AJ2271" s="140"/>
      <c r="AK2271" s="140"/>
      <c r="AL2271" s="140"/>
      <c r="AM2271" s="140"/>
      <c r="AN2271" s="140"/>
      <c r="AO2271" s="140"/>
      <c r="AP2271" s="140"/>
      <c r="AQ2271" s="140"/>
      <c r="AR2271" s="140"/>
      <c r="AS2271" s="140"/>
      <c r="AT2271" s="140"/>
      <c r="AU2271" s="140"/>
      <c r="AV2271" s="140"/>
      <c r="AW2271" s="140"/>
      <c r="AX2271" s="140"/>
      <c r="AY2271" s="140"/>
      <c r="AZ2271" s="140"/>
      <c r="BA2271" s="140"/>
      <c r="BB2271" s="140"/>
      <c r="BC2271" s="140"/>
      <c r="BD2271" s="140"/>
      <c r="BE2271" s="140"/>
    </row>
    <row r="2272" spans="1:57" outlineLevel="1" x14ac:dyDescent="0.2">
      <c r="A2272" s="234">
        <f>'Faults data'!A2272</f>
        <v>2255</v>
      </c>
      <c r="B2272" s="320">
        <f>'Faults data'!B2272</f>
        <v>0</v>
      </c>
      <c r="C2272" s="223">
        <f>IFERROR(MATCH('Faults data'!F2272,Lists!$C$11:$C$14,0),0)</f>
        <v>0</v>
      </c>
      <c r="D2272" s="216">
        <f>VALUE('Faults data'!I2272)</f>
        <v>0</v>
      </c>
      <c r="E2272" s="224">
        <f t="shared" si="289"/>
        <v>0</v>
      </c>
      <c r="F2272" s="224">
        <f>'Faults data'!M2272</f>
        <v>0</v>
      </c>
      <c r="G2272" s="224" t="str">
        <f>IF('Faults data'!N2272=$G$17,$G$17,".")</f>
        <v>.</v>
      </c>
      <c r="H2272" s="224" t="str">
        <f>IF(ISNUMBER('Faults data'!L2272),'Faults data'!L2272,".")</f>
        <v>.</v>
      </c>
      <c r="I2272" s="224">
        <f>IF('Faults data'!S2272=Lists!$F$11,0,1)</f>
        <v>1</v>
      </c>
      <c r="J2272" s="240" t="str">
        <f t="shared" si="284"/>
        <v>.</v>
      </c>
      <c r="K2272" s="241"/>
      <c r="L2272" s="230" t="str">
        <f t="shared" si="285"/>
        <v>.</v>
      </c>
      <c r="M2272" s="231" t="str">
        <f t="shared" si="286"/>
        <v>.</v>
      </c>
      <c r="N2272" s="231" t="str">
        <f t="shared" si="287"/>
        <v>.</v>
      </c>
      <c r="O2272" s="231" t="str">
        <f t="shared" si="288"/>
        <v>.</v>
      </c>
      <c r="P2272" s="232" t="str">
        <f t="shared" si="290"/>
        <v>.</v>
      </c>
      <c r="Q2272" s="233" t="str">
        <f t="shared" si="291"/>
        <v>.</v>
      </c>
      <c r="R2272" s="140"/>
      <c r="S2272" s="140"/>
      <c r="T2272" s="140"/>
      <c r="U2272" s="140"/>
      <c r="V2272" s="140"/>
      <c r="W2272" s="140"/>
      <c r="X2272" s="140"/>
      <c r="Y2272" s="140"/>
      <c r="Z2272" s="140"/>
      <c r="AA2272" s="140"/>
      <c r="AB2272" s="140"/>
      <c r="AC2272" s="140"/>
      <c r="AD2272" s="140"/>
      <c r="AE2272" s="140"/>
      <c r="AF2272" s="140"/>
      <c r="AG2272" s="140"/>
      <c r="AH2272" s="140"/>
      <c r="AI2272" s="140"/>
      <c r="AJ2272" s="140"/>
      <c r="AK2272" s="140"/>
      <c r="AL2272" s="140"/>
      <c r="AM2272" s="140"/>
      <c r="AN2272" s="140"/>
      <c r="AO2272" s="140"/>
      <c r="AP2272" s="140"/>
      <c r="AQ2272" s="140"/>
      <c r="AR2272" s="140"/>
      <c r="AS2272" s="140"/>
      <c r="AT2272" s="140"/>
      <c r="AU2272" s="140"/>
      <c r="AV2272" s="140"/>
      <c r="AW2272" s="140"/>
      <c r="AX2272" s="140"/>
      <c r="AY2272" s="140"/>
      <c r="AZ2272" s="140"/>
      <c r="BA2272" s="140"/>
      <c r="BB2272" s="140"/>
      <c r="BC2272" s="140"/>
      <c r="BD2272" s="140"/>
      <c r="BE2272" s="140"/>
    </row>
    <row r="2273" spans="1:57" outlineLevel="1" x14ac:dyDescent="0.2">
      <c r="A2273" s="234">
        <f>'Faults data'!A2273</f>
        <v>2256</v>
      </c>
      <c r="B2273" s="320">
        <f>'Faults data'!B2273</f>
        <v>0</v>
      </c>
      <c r="C2273" s="223">
        <f>IFERROR(MATCH('Faults data'!F2273,Lists!$C$11:$C$14,0),0)</f>
        <v>0</v>
      </c>
      <c r="D2273" s="216">
        <f>VALUE('Faults data'!I2273)</f>
        <v>0</v>
      </c>
      <c r="E2273" s="224">
        <f t="shared" si="289"/>
        <v>0</v>
      </c>
      <c r="F2273" s="224">
        <f>'Faults data'!M2273</f>
        <v>0</v>
      </c>
      <c r="G2273" s="224" t="str">
        <f>IF('Faults data'!N2273=$G$17,$G$17,".")</f>
        <v>.</v>
      </c>
      <c r="H2273" s="224" t="str">
        <f>IF(ISNUMBER('Faults data'!L2273),'Faults data'!L2273,".")</f>
        <v>.</v>
      </c>
      <c r="I2273" s="224">
        <f>IF('Faults data'!S2273=Lists!$F$11,0,1)</f>
        <v>1</v>
      </c>
      <c r="J2273" s="240" t="str">
        <f t="shared" si="284"/>
        <v>.</v>
      </c>
      <c r="K2273" s="241"/>
      <c r="L2273" s="230" t="str">
        <f t="shared" si="285"/>
        <v>.</v>
      </c>
      <c r="M2273" s="231" t="str">
        <f t="shared" si="286"/>
        <v>.</v>
      </c>
      <c r="N2273" s="231" t="str">
        <f t="shared" si="287"/>
        <v>.</v>
      </c>
      <c r="O2273" s="231" t="str">
        <f t="shared" si="288"/>
        <v>.</v>
      </c>
      <c r="P2273" s="232" t="str">
        <f t="shared" si="290"/>
        <v>.</v>
      </c>
      <c r="Q2273" s="233" t="str">
        <f t="shared" si="291"/>
        <v>.</v>
      </c>
      <c r="R2273" s="140"/>
      <c r="S2273" s="140"/>
      <c r="T2273" s="140"/>
      <c r="U2273" s="140"/>
      <c r="V2273" s="140"/>
      <c r="W2273" s="140"/>
      <c r="X2273" s="140"/>
      <c r="Y2273" s="140"/>
      <c r="Z2273" s="140"/>
      <c r="AA2273" s="140"/>
      <c r="AB2273" s="140"/>
      <c r="AC2273" s="140"/>
      <c r="AD2273" s="140"/>
      <c r="AE2273" s="140"/>
      <c r="AF2273" s="140"/>
      <c r="AG2273" s="140"/>
      <c r="AH2273" s="140"/>
      <c r="AI2273" s="140"/>
      <c r="AJ2273" s="140"/>
      <c r="AK2273" s="140"/>
      <c r="AL2273" s="140"/>
      <c r="AM2273" s="140"/>
      <c r="AN2273" s="140"/>
      <c r="AO2273" s="140"/>
      <c r="AP2273" s="140"/>
      <c r="AQ2273" s="140"/>
      <c r="AR2273" s="140"/>
      <c r="AS2273" s="140"/>
      <c r="AT2273" s="140"/>
      <c r="AU2273" s="140"/>
      <c r="AV2273" s="140"/>
      <c r="AW2273" s="140"/>
      <c r="AX2273" s="140"/>
      <c r="AY2273" s="140"/>
      <c r="AZ2273" s="140"/>
      <c r="BA2273" s="140"/>
      <c r="BB2273" s="140"/>
      <c r="BC2273" s="140"/>
      <c r="BD2273" s="140"/>
      <c r="BE2273" s="140"/>
    </row>
    <row r="2274" spans="1:57" outlineLevel="1" x14ac:dyDescent="0.2">
      <c r="A2274" s="234">
        <f>'Faults data'!A2274</f>
        <v>2257</v>
      </c>
      <c r="B2274" s="320">
        <f>'Faults data'!B2274</f>
        <v>0</v>
      </c>
      <c r="C2274" s="223">
        <f>IFERROR(MATCH('Faults data'!F2274,Lists!$C$11:$C$14,0),0)</f>
        <v>0</v>
      </c>
      <c r="D2274" s="216">
        <f>VALUE('Faults data'!I2274)</f>
        <v>0</v>
      </c>
      <c r="E2274" s="224">
        <f t="shared" si="289"/>
        <v>0</v>
      </c>
      <c r="F2274" s="224">
        <f>'Faults data'!M2274</f>
        <v>0</v>
      </c>
      <c r="G2274" s="224" t="str">
        <f>IF('Faults data'!N2274=$G$17,$G$17,".")</f>
        <v>.</v>
      </c>
      <c r="H2274" s="224" t="str">
        <f>IF(ISNUMBER('Faults data'!L2274),'Faults data'!L2274,".")</f>
        <v>.</v>
      </c>
      <c r="I2274" s="224">
        <f>IF('Faults data'!S2274=Lists!$F$11,0,1)</f>
        <v>1</v>
      </c>
      <c r="J2274" s="240" t="str">
        <f t="shared" si="284"/>
        <v>.</v>
      </c>
      <c r="K2274" s="241"/>
      <c r="L2274" s="230" t="str">
        <f t="shared" si="285"/>
        <v>.</v>
      </c>
      <c r="M2274" s="231" t="str">
        <f t="shared" si="286"/>
        <v>.</v>
      </c>
      <c r="N2274" s="231" t="str">
        <f t="shared" si="287"/>
        <v>.</v>
      </c>
      <c r="O2274" s="231" t="str">
        <f t="shared" si="288"/>
        <v>.</v>
      </c>
      <c r="P2274" s="232" t="str">
        <f t="shared" si="290"/>
        <v>.</v>
      </c>
      <c r="Q2274" s="233" t="str">
        <f t="shared" si="291"/>
        <v>.</v>
      </c>
      <c r="R2274" s="140"/>
      <c r="S2274" s="140"/>
      <c r="T2274" s="140"/>
      <c r="U2274" s="140"/>
      <c r="V2274" s="140"/>
      <c r="W2274" s="140"/>
      <c r="X2274" s="140"/>
      <c r="Y2274" s="140"/>
      <c r="Z2274" s="140"/>
      <c r="AA2274" s="140"/>
      <c r="AB2274" s="140"/>
      <c r="AC2274" s="140"/>
      <c r="AD2274" s="140"/>
      <c r="AE2274" s="140"/>
      <c r="AF2274" s="140"/>
      <c r="AG2274" s="140"/>
      <c r="AH2274" s="140"/>
      <c r="AI2274" s="140"/>
      <c r="AJ2274" s="140"/>
      <c r="AK2274" s="140"/>
      <c r="AL2274" s="140"/>
      <c r="AM2274" s="140"/>
      <c r="AN2274" s="140"/>
      <c r="AO2274" s="140"/>
      <c r="AP2274" s="140"/>
      <c r="AQ2274" s="140"/>
      <c r="AR2274" s="140"/>
      <c r="AS2274" s="140"/>
      <c r="AT2274" s="140"/>
      <c r="AU2274" s="140"/>
      <c r="AV2274" s="140"/>
      <c r="AW2274" s="140"/>
      <c r="AX2274" s="140"/>
      <c r="AY2274" s="140"/>
      <c r="AZ2274" s="140"/>
      <c r="BA2274" s="140"/>
      <c r="BB2274" s="140"/>
      <c r="BC2274" s="140"/>
      <c r="BD2274" s="140"/>
      <c r="BE2274" s="140"/>
    </row>
    <row r="2275" spans="1:57" outlineLevel="1" x14ac:dyDescent="0.2">
      <c r="A2275" s="234">
        <f>'Faults data'!A2275</f>
        <v>2258</v>
      </c>
      <c r="B2275" s="320">
        <f>'Faults data'!B2275</f>
        <v>0</v>
      </c>
      <c r="C2275" s="223">
        <f>IFERROR(MATCH('Faults data'!F2275,Lists!$C$11:$C$14,0),0)</f>
        <v>0</v>
      </c>
      <c r="D2275" s="216">
        <f>VALUE('Faults data'!I2275)</f>
        <v>0</v>
      </c>
      <c r="E2275" s="224">
        <f t="shared" si="289"/>
        <v>0</v>
      </c>
      <c r="F2275" s="224">
        <f>'Faults data'!M2275</f>
        <v>0</v>
      </c>
      <c r="G2275" s="224" t="str">
        <f>IF('Faults data'!N2275=$G$17,$G$17,".")</f>
        <v>.</v>
      </c>
      <c r="H2275" s="224" t="str">
        <f>IF(ISNUMBER('Faults data'!L2275),'Faults data'!L2275,".")</f>
        <v>.</v>
      </c>
      <c r="I2275" s="224">
        <f>IF('Faults data'!S2275=Lists!$F$11,0,1)</f>
        <v>1</v>
      </c>
      <c r="J2275" s="240" t="str">
        <f t="shared" si="284"/>
        <v>.</v>
      </c>
      <c r="K2275" s="241"/>
      <c r="L2275" s="230" t="str">
        <f t="shared" si="285"/>
        <v>.</v>
      </c>
      <c r="M2275" s="231" t="str">
        <f t="shared" si="286"/>
        <v>.</v>
      </c>
      <c r="N2275" s="231" t="str">
        <f t="shared" si="287"/>
        <v>.</v>
      </c>
      <c r="O2275" s="231" t="str">
        <f t="shared" si="288"/>
        <v>.</v>
      </c>
      <c r="P2275" s="232" t="str">
        <f t="shared" si="290"/>
        <v>.</v>
      </c>
      <c r="Q2275" s="233" t="str">
        <f t="shared" si="291"/>
        <v>.</v>
      </c>
      <c r="R2275" s="140"/>
      <c r="S2275" s="140"/>
      <c r="T2275" s="140"/>
      <c r="U2275" s="140"/>
      <c r="V2275" s="140"/>
      <c r="W2275" s="140"/>
      <c r="X2275" s="140"/>
      <c r="Y2275" s="140"/>
      <c r="Z2275" s="140"/>
      <c r="AA2275" s="140"/>
      <c r="AB2275" s="140"/>
      <c r="AC2275" s="140"/>
      <c r="AD2275" s="140"/>
      <c r="AE2275" s="140"/>
      <c r="AF2275" s="140"/>
      <c r="AG2275" s="140"/>
      <c r="AH2275" s="140"/>
      <c r="AI2275" s="140"/>
      <c r="AJ2275" s="140"/>
      <c r="AK2275" s="140"/>
      <c r="AL2275" s="140"/>
      <c r="AM2275" s="140"/>
      <c r="AN2275" s="140"/>
      <c r="AO2275" s="140"/>
      <c r="AP2275" s="140"/>
      <c r="AQ2275" s="140"/>
      <c r="AR2275" s="140"/>
      <c r="AS2275" s="140"/>
      <c r="AT2275" s="140"/>
      <c r="AU2275" s="140"/>
      <c r="AV2275" s="140"/>
      <c r="AW2275" s="140"/>
      <c r="AX2275" s="140"/>
      <c r="AY2275" s="140"/>
      <c r="AZ2275" s="140"/>
      <c r="BA2275" s="140"/>
      <c r="BB2275" s="140"/>
      <c r="BC2275" s="140"/>
      <c r="BD2275" s="140"/>
      <c r="BE2275" s="140"/>
    </row>
    <row r="2276" spans="1:57" outlineLevel="1" x14ac:dyDescent="0.2">
      <c r="A2276" s="234">
        <f>'Faults data'!A2276</f>
        <v>2259</v>
      </c>
      <c r="B2276" s="320">
        <f>'Faults data'!B2276</f>
        <v>0</v>
      </c>
      <c r="C2276" s="223">
        <f>IFERROR(MATCH('Faults data'!F2276,Lists!$C$11:$C$14,0),0)</f>
        <v>0</v>
      </c>
      <c r="D2276" s="216">
        <f>VALUE('Faults data'!I2276)</f>
        <v>0</v>
      </c>
      <c r="E2276" s="224">
        <f t="shared" si="289"/>
        <v>0</v>
      </c>
      <c r="F2276" s="224">
        <f>'Faults data'!M2276</f>
        <v>0</v>
      </c>
      <c r="G2276" s="224" t="str">
        <f>IF('Faults data'!N2276=$G$17,$G$17,".")</f>
        <v>.</v>
      </c>
      <c r="H2276" s="224" t="str">
        <f>IF(ISNUMBER('Faults data'!L2276),'Faults data'!L2276,".")</f>
        <v>.</v>
      </c>
      <c r="I2276" s="224">
        <f>IF('Faults data'!S2276=Lists!$F$11,0,1)</f>
        <v>1</v>
      </c>
      <c r="J2276" s="240" t="str">
        <f t="shared" si="284"/>
        <v>.</v>
      </c>
      <c r="K2276" s="241"/>
      <c r="L2276" s="230" t="str">
        <f t="shared" si="285"/>
        <v>.</v>
      </c>
      <c r="M2276" s="231" t="str">
        <f t="shared" si="286"/>
        <v>.</v>
      </c>
      <c r="N2276" s="231" t="str">
        <f t="shared" si="287"/>
        <v>.</v>
      </c>
      <c r="O2276" s="231" t="str">
        <f t="shared" si="288"/>
        <v>.</v>
      </c>
      <c r="P2276" s="232" t="str">
        <f t="shared" si="290"/>
        <v>.</v>
      </c>
      <c r="Q2276" s="233" t="str">
        <f t="shared" si="291"/>
        <v>.</v>
      </c>
      <c r="R2276" s="140"/>
      <c r="S2276" s="140"/>
      <c r="T2276" s="140"/>
      <c r="U2276" s="140"/>
      <c r="V2276" s="140"/>
      <c r="W2276" s="140"/>
      <c r="X2276" s="140"/>
      <c r="Y2276" s="140"/>
      <c r="Z2276" s="140"/>
      <c r="AA2276" s="140"/>
      <c r="AB2276" s="140"/>
      <c r="AC2276" s="140"/>
      <c r="AD2276" s="140"/>
      <c r="AE2276" s="140"/>
      <c r="AF2276" s="140"/>
      <c r="AG2276" s="140"/>
      <c r="AH2276" s="140"/>
      <c r="AI2276" s="140"/>
      <c r="AJ2276" s="140"/>
      <c r="AK2276" s="140"/>
      <c r="AL2276" s="140"/>
      <c r="AM2276" s="140"/>
      <c r="AN2276" s="140"/>
      <c r="AO2276" s="140"/>
      <c r="AP2276" s="140"/>
      <c r="AQ2276" s="140"/>
      <c r="AR2276" s="140"/>
      <c r="AS2276" s="140"/>
      <c r="AT2276" s="140"/>
      <c r="AU2276" s="140"/>
      <c r="AV2276" s="140"/>
      <c r="AW2276" s="140"/>
      <c r="AX2276" s="140"/>
      <c r="AY2276" s="140"/>
      <c r="AZ2276" s="140"/>
      <c r="BA2276" s="140"/>
      <c r="BB2276" s="140"/>
      <c r="BC2276" s="140"/>
      <c r="BD2276" s="140"/>
      <c r="BE2276" s="140"/>
    </row>
    <row r="2277" spans="1:57" outlineLevel="1" x14ac:dyDescent="0.2">
      <c r="A2277" s="234">
        <f>'Faults data'!A2277</f>
        <v>2260</v>
      </c>
      <c r="B2277" s="320">
        <f>'Faults data'!B2277</f>
        <v>0</v>
      </c>
      <c r="C2277" s="223">
        <f>IFERROR(MATCH('Faults data'!F2277,Lists!$C$11:$C$14,0),0)</f>
        <v>0</v>
      </c>
      <c r="D2277" s="216">
        <f>VALUE('Faults data'!I2277)</f>
        <v>0</v>
      </c>
      <c r="E2277" s="224">
        <f t="shared" si="289"/>
        <v>0</v>
      </c>
      <c r="F2277" s="224">
        <f>'Faults data'!M2277</f>
        <v>0</v>
      </c>
      <c r="G2277" s="224" t="str">
        <f>IF('Faults data'!N2277=$G$17,$G$17,".")</f>
        <v>.</v>
      </c>
      <c r="H2277" s="224" t="str">
        <f>IF(ISNUMBER('Faults data'!L2277),'Faults data'!L2277,".")</f>
        <v>.</v>
      </c>
      <c r="I2277" s="224">
        <f>IF('Faults data'!S2277=Lists!$F$11,0,1)</f>
        <v>1</v>
      </c>
      <c r="J2277" s="240" t="str">
        <f t="shared" si="284"/>
        <v>.</v>
      </c>
      <c r="K2277" s="241"/>
      <c r="L2277" s="230" t="str">
        <f t="shared" si="285"/>
        <v>.</v>
      </c>
      <c r="M2277" s="231" t="str">
        <f t="shared" si="286"/>
        <v>.</v>
      </c>
      <c r="N2277" s="231" t="str">
        <f t="shared" si="287"/>
        <v>.</v>
      </c>
      <c r="O2277" s="231" t="str">
        <f t="shared" si="288"/>
        <v>.</v>
      </c>
      <c r="P2277" s="232" t="str">
        <f t="shared" si="290"/>
        <v>.</v>
      </c>
      <c r="Q2277" s="233" t="str">
        <f t="shared" si="291"/>
        <v>.</v>
      </c>
      <c r="R2277" s="140"/>
      <c r="S2277" s="140"/>
      <c r="T2277" s="140"/>
      <c r="U2277" s="140"/>
      <c r="V2277" s="140"/>
      <c r="W2277" s="140"/>
      <c r="X2277" s="140"/>
      <c r="Y2277" s="140"/>
      <c r="Z2277" s="140"/>
      <c r="AA2277" s="140"/>
      <c r="AB2277" s="140"/>
      <c r="AC2277" s="140"/>
      <c r="AD2277" s="140"/>
      <c r="AE2277" s="140"/>
      <c r="AF2277" s="140"/>
      <c r="AG2277" s="140"/>
      <c r="AH2277" s="140"/>
      <c r="AI2277" s="140"/>
      <c r="AJ2277" s="140"/>
      <c r="AK2277" s="140"/>
      <c r="AL2277" s="140"/>
      <c r="AM2277" s="140"/>
      <c r="AN2277" s="140"/>
      <c r="AO2277" s="140"/>
      <c r="AP2277" s="140"/>
      <c r="AQ2277" s="140"/>
      <c r="AR2277" s="140"/>
      <c r="AS2277" s="140"/>
      <c r="AT2277" s="140"/>
      <c r="AU2277" s="140"/>
      <c r="AV2277" s="140"/>
      <c r="AW2277" s="140"/>
      <c r="AX2277" s="140"/>
      <c r="AY2277" s="140"/>
      <c r="AZ2277" s="140"/>
      <c r="BA2277" s="140"/>
      <c r="BB2277" s="140"/>
      <c r="BC2277" s="140"/>
      <c r="BD2277" s="140"/>
      <c r="BE2277" s="140"/>
    </row>
    <row r="2278" spans="1:57" outlineLevel="1" x14ac:dyDescent="0.2">
      <c r="A2278" s="234">
        <f>'Faults data'!A2278</f>
        <v>2261</v>
      </c>
      <c r="B2278" s="320">
        <f>'Faults data'!B2278</f>
        <v>0</v>
      </c>
      <c r="C2278" s="223">
        <f>IFERROR(MATCH('Faults data'!F2278,Lists!$C$11:$C$14,0),0)</f>
        <v>0</v>
      </c>
      <c r="D2278" s="216">
        <f>VALUE('Faults data'!I2278)</f>
        <v>0</v>
      </c>
      <c r="E2278" s="224">
        <f t="shared" si="289"/>
        <v>0</v>
      </c>
      <c r="F2278" s="224">
        <f>'Faults data'!M2278</f>
        <v>0</v>
      </c>
      <c r="G2278" s="224" t="str">
        <f>IF('Faults data'!N2278=$G$17,$G$17,".")</f>
        <v>.</v>
      </c>
      <c r="H2278" s="224" t="str">
        <f>IF(ISNUMBER('Faults data'!L2278),'Faults data'!L2278,".")</f>
        <v>.</v>
      </c>
      <c r="I2278" s="224">
        <f>IF('Faults data'!S2278=Lists!$F$11,0,1)</f>
        <v>1</v>
      </c>
      <c r="J2278" s="240" t="str">
        <f t="shared" si="284"/>
        <v>.</v>
      </c>
      <c r="K2278" s="241"/>
      <c r="L2278" s="230" t="str">
        <f t="shared" si="285"/>
        <v>.</v>
      </c>
      <c r="M2278" s="231" t="str">
        <f t="shared" si="286"/>
        <v>.</v>
      </c>
      <c r="N2278" s="231" t="str">
        <f t="shared" si="287"/>
        <v>.</v>
      </c>
      <c r="O2278" s="231" t="str">
        <f t="shared" si="288"/>
        <v>.</v>
      </c>
      <c r="P2278" s="232" t="str">
        <f t="shared" si="290"/>
        <v>.</v>
      </c>
      <c r="Q2278" s="233" t="str">
        <f t="shared" si="291"/>
        <v>.</v>
      </c>
      <c r="R2278" s="140"/>
      <c r="S2278" s="140"/>
      <c r="T2278" s="140"/>
      <c r="U2278" s="140"/>
      <c r="V2278" s="140"/>
      <c r="W2278" s="140"/>
      <c r="X2278" s="140"/>
      <c r="Y2278" s="140"/>
      <c r="Z2278" s="140"/>
      <c r="AA2278" s="140"/>
      <c r="AB2278" s="140"/>
      <c r="AC2278" s="140"/>
      <c r="AD2278" s="140"/>
      <c r="AE2278" s="140"/>
      <c r="AF2278" s="140"/>
      <c r="AG2278" s="140"/>
      <c r="AH2278" s="140"/>
      <c r="AI2278" s="140"/>
      <c r="AJ2278" s="140"/>
      <c r="AK2278" s="140"/>
      <c r="AL2278" s="140"/>
      <c r="AM2278" s="140"/>
      <c r="AN2278" s="140"/>
      <c r="AO2278" s="140"/>
      <c r="AP2278" s="140"/>
      <c r="AQ2278" s="140"/>
      <c r="AR2278" s="140"/>
      <c r="AS2278" s="140"/>
      <c r="AT2278" s="140"/>
      <c r="AU2278" s="140"/>
      <c r="AV2278" s="140"/>
      <c r="AW2278" s="140"/>
      <c r="AX2278" s="140"/>
      <c r="AY2278" s="140"/>
      <c r="AZ2278" s="140"/>
      <c r="BA2278" s="140"/>
      <c r="BB2278" s="140"/>
      <c r="BC2278" s="140"/>
      <c r="BD2278" s="140"/>
      <c r="BE2278" s="140"/>
    </row>
    <row r="2279" spans="1:57" outlineLevel="1" x14ac:dyDescent="0.2">
      <c r="A2279" s="234">
        <f>'Faults data'!A2279</f>
        <v>2262</v>
      </c>
      <c r="B2279" s="320">
        <f>'Faults data'!B2279</f>
        <v>0</v>
      </c>
      <c r="C2279" s="223">
        <f>IFERROR(MATCH('Faults data'!F2279,Lists!$C$11:$C$14,0),0)</f>
        <v>0</v>
      </c>
      <c r="D2279" s="216">
        <f>VALUE('Faults data'!I2279)</f>
        <v>0</v>
      </c>
      <c r="E2279" s="224">
        <f t="shared" si="289"/>
        <v>0</v>
      </c>
      <c r="F2279" s="224">
        <f>'Faults data'!M2279</f>
        <v>0</v>
      </c>
      <c r="G2279" s="224" t="str">
        <f>IF('Faults data'!N2279=$G$17,$G$17,".")</f>
        <v>.</v>
      </c>
      <c r="H2279" s="224" t="str">
        <f>IF(ISNUMBER('Faults data'!L2279),'Faults data'!L2279,".")</f>
        <v>.</v>
      </c>
      <c r="I2279" s="224">
        <f>IF('Faults data'!S2279=Lists!$F$11,0,1)</f>
        <v>1</v>
      </c>
      <c r="J2279" s="240" t="str">
        <f t="shared" si="284"/>
        <v>.</v>
      </c>
      <c r="K2279" s="241"/>
      <c r="L2279" s="230" t="str">
        <f t="shared" si="285"/>
        <v>.</v>
      </c>
      <c r="M2279" s="231" t="str">
        <f t="shared" si="286"/>
        <v>.</v>
      </c>
      <c r="N2279" s="231" t="str">
        <f t="shared" si="287"/>
        <v>.</v>
      </c>
      <c r="O2279" s="231" t="str">
        <f t="shared" si="288"/>
        <v>.</v>
      </c>
      <c r="P2279" s="232" t="str">
        <f t="shared" si="290"/>
        <v>.</v>
      </c>
      <c r="Q2279" s="233" t="str">
        <f t="shared" si="291"/>
        <v>.</v>
      </c>
      <c r="R2279" s="140"/>
      <c r="S2279" s="140"/>
      <c r="T2279" s="140"/>
      <c r="U2279" s="140"/>
      <c r="V2279" s="140"/>
      <c r="W2279" s="140"/>
      <c r="X2279" s="140"/>
      <c r="Y2279" s="140"/>
      <c r="Z2279" s="140"/>
      <c r="AA2279" s="140"/>
      <c r="AB2279" s="140"/>
      <c r="AC2279" s="140"/>
      <c r="AD2279" s="140"/>
      <c r="AE2279" s="140"/>
      <c r="AF2279" s="140"/>
      <c r="AG2279" s="140"/>
      <c r="AH2279" s="140"/>
      <c r="AI2279" s="140"/>
      <c r="AJ2279" s="140"/>
      <c r="AK2279" s="140"/>
      <c r="AL2279" s="140"/>
      <c r="AM2279" s="140"/>
      <c r="AN2279" s="140"/>
      <c r="AO2279" s="140"/>
      <c r="AP2279" s="140"/>
      <c r="AQ2279" s="140"/>
      <c r="AR2279" s="140"/>
      <c r="AS2279" s="140"/>
      <c r="AT2279" s="140"/>
      <c r="AU2279" s="140"/>
      <c r="AV2279" s="140"/>
      <c r="AW2279" s="140"/>
      <c r="AX2279" s="140"/>
      <c r="AY2279" s="140"/>
      <c r="AZ2279" s="140"/>
      <c r="BA2279" s="140"/>
      <c r="BB2279" s="140"/>
      <c r="BC2279" s="140"/>
      <c r="BD2279" s="140"/>
      <c r="BE2279" s="140"/>
    </row>
    <row r="2280" spans="1:57" outlineLevel="1" x14ac:dyDescent="0.2">
      <c r="A2280" s="234">
        <f>'Faults data'!A2280</f>
        <v>2263</v>
      </c>
      <c r="B2280" s="320">
        <f>'Faults data'!B2280</f>
        <v>0</v>
      </c>
      <c r="C2280" s="223">
        <f>IFERROR(MATCH('Faults data'!F2280,Lists!$C$11:$C$14,0),0)</f>
        <v>0</v>
      </c>
      <c r="D2280" s="216">
        <f>VALUE('Faults data'!I2280)</f>
        <v>0</v>
      </c>
      <c r="E2280" s="224">
        <f t="shared" si="289"/>
        <v>0</v>
      </c>
      <c r="F2280" s="224">
        <f>'Faults data'!M2280</f>
        <v>0</v>
      </c>
      <c r="G2280" s="224" t="str">
        <f>IF('Faults data'!N2280=$G$17,$G$17,".")</f>
        <v>.</v>
      </c>
      <c r="H2280" s="224" t="str">
        <f>IF(ISNUMBER('Faults data'!L2280),'Faults data'!L2280,".")</f>
        <v>.</v>
      </c>
      <c r="I2280" s="224">
        <f>IF('Faults data'!S2280=Lists!$F$11,0,1)</f>
        <v>1</v>
      </c>
      <c r="J2280" s="240" t="str">
        <f t="shared" si="284"/>
        <v>.</v>
      </c>
      <c r="K2280" s="241"/>
      <c r="L2280" s="230" t="str">
        <f t="shared" si="285"/>
        <v>.</v>
      </c>
      <c r="M2280" s="231" t="str">
        <f t="shared" si="286"/>
        <v>.</v>
      </c>
      <c r="N2280" s="231" t="str">
        <f t="shared" si="287"/>
        <v>.</v>
      </c>
      <c r="O2280" s="231" t="str">
        <f t="shared" si="288"/>
        <v>.</v>
      </c>
      <c r="P2280" s="232" t="str">
        <f t="shared" si="290"/>
        <v>.</v>
      </c>
      <c r="Q2280" s="233" t="str">
        <f t="shared" si="291"/>
        <v>.</v>
      </c>
      <c r="R2280" s="140"/>
      <c r="S2280" s="140"/>
      <c r="T2280" s="140"/>
      <c r="U2280" s="140"/>
      <c r="V2280" s="140"/>
      <c r="W2280" s="140"/>
      <c r="X2280" s="140"/>
      <c r="Y2280" s="140"/>
      <c r="Z2280" s="140"/>
      <c r="AA2280" s="140"/>
      <c r="AB2280" s="140"/>
      <c r="AC2280" s="140"/>
      <c r="AD2280" s="140"/>
      <c r="AE2280" s="140"/>
      <c r="AF2280" s="140"/>
      <c r="AG2280" s="140"/>
      <c r="AH2280" s="140"/>
      <c r="AI2280" s="140"/>
      <c r="AJ2280" s="140"/>
      <c r="AK2280" s="140"/>
      <c r="AL2280" s="140"/>
      <c r="AM2280" s="140"/>
      <c r="AN2280" s="140"/>
      <c r="AO2280" s="140"/>
      <c r="AP2280" s="140"/>
      <c r="AQ2280" s="140"/>
      <c r="AR2280" s="140"/>
      <c r="AS2280" s="140"/>
      <c r="AT2280" s="140"/>
      <c r="AU2280" s="140"/>
      <c r="AV2280" s="140"/>
      <c r="AW2280" s="140"/>
      <c r="AX2280" s="140"/>
      <c r="AY2280" s="140"/>
      <c r="AZ2280" s="140"/>
      <c r="BA2280" s="140"/>
      <c r="BB2280" s="140"/>
      <c r="BC2280" s="140"/>
      <c r="BD2280" s="140"/>
      <c r="BE2280" s="140"/>
    </row>
    <row r="2281" spans="1:57" outlineLevel="1" x14ac:dyDescent="0.2">
      <c r="A2281" s="234">
        <f>'Faults data'!A2281</f>
        <v>2264</v>
      </c>
      <c r="B2281" s="320">
        <f>'Faults data'!B2281</f>
        <v>0</v>
      </c>
      <c r="C2281" s="223">
        <f>IFERROR(MATCH('Faults data'!F2281,Lists!$C$11:$C$14,0),0)</f>
        <v>0</v>
      </c>
      <c r="D2281" s="216">
        <f>VALUE('Faults data'!I2281)</f>
        <v>0</v>
      </c>
      <c r="E2281" s="224">
        <f t="shared" si="289"/>
        <v>0</v>
      </c>
      <c r="F2281" s="224">
        <f>'Faults data'!M2281</f>
        <v>0</v>
      </c>
      <c r="G2281" s="224" t="str">
        <f>IF('Faults data'!N2281=$G$17,$G$17,".")</f>
        <v>.</v>
      </c>
      <c r="H2281" s="224" t="str">
        <f>IF(ISNUMBER('Faults data'!L2281),'Faults data'!L2281,".")</f>
        <v>.</v>
      </c>
      <c r="I2281" s="224">
        <f>IF('Faults data'!S2281=Lists!$F$11,0,1)</f>
        <v>1</v>
      </c>
      <c r="J2281" s="240" t="str">
        <f t="shared" si="284"/>
        <v>.</v>
      </c>
      <c r="K2281" s="241"/>
      <c r="L2281" s="230" t="str">
        <f t="shared" si="285"/>
        <v>.</v>
      </c>
      <c r="M2281" s="231" t="str">
        <f t="shared" si="286"/>
        <v>.</v>
      </c>
      <c r="N2281" s="231" t="str">
        <f t="shared" si="287"/>
        <v>.</v>
      </c>
      <c r="O2281" s="231" t="str">
        <f t="shared" si="288"/>
        <v>.</v>
      </c>
      <c r="P2281" s="232" t="str">
        <f t="shared" si="290"/>
        <v>.</v>
      </c>
      <c r="Q2281" s="233" t="str">
        <f t="shared" si="291"/>
        <v>.</v>
      </c>
      <c r="R2281" s="140"/>
      <c r="S2281" s="140"/>
      <c r="T2281" s="140"/>
      <c r="U2281" s="140"/>
      <c r="V2281" s="140"/>
      <c r="W2281" s="140"/>
      <c r="X2281" s="140"/>
      <c r="Y2281" s="140"/>
      <c r="Z2281" s="140"/>
      <c r="AA2281" s="140"/>
      <c r="AB2281" s="140"/>
      <c r="AC2281" s="140"/>
      <c r="AD2281" s="140"/>
      <c r="AE2281" s="140"/>
      <c r="AF2281" s="140"/>
      <c r="AG2281" s="140"/>
      <c r="AH2281" s="140"/>
      <c r="AI2281" s="140"/>
      <c r="AJ2281" s="140"/>
      <c r="AK2281" s="140"/>
      <c r="AL2281" s="140"/>
      <c r="AM2281" s="140"/>
      <c r="AN2281" s="140"/>
      <c r="AO2281" s="140"/>
      <c r="AP2281" s="140"/>
      <c r="AQ2281" s="140"/>
      <c r="AR2281" s="140"/>
      <c r="AS2281" s="140"/>
      <c r="AT2281" s="140"/>
      <c r="AU2281" s="140"/>
      <c r="AV2281" s="140"/>
      <c r="AW2281" s="140"/>
      <c r="AX2281" s="140"/>
      <c r="AY2281" s="140"/>
      <c r="AZ2281" s="140"/>
      <c r="BA2281" s="140"/>
      <c r="BB2281" s="140"/>
      <c r="BC2281" s="140"/>
      <c r="BD2281" s="140"/>
      <c r="BE2281" s="140"/>
    </row>
    <row r="2282" spans="1:57" outlineLevel="1" x14ac:dyDescent="0.2">
      <c r="A2282" s="234">
        <f>'Faults data'!A2282</f>
        <v>2265</v>
      </c>
      <c r="B2282" s="320">
        <f>'Faults data'!B2282</f>
        <v>0</v>
      </c>
      <c r="C2282" s="223">
        <f>IFERROR(MATCH('Faults data'!F2282,Lists!$C$11:$C$14,0),0)</f>
        <v>0</v>
      </c>
      <c r="D2282" s="216">
        <f>VALUE('Faults data'!I2282)</f>
        <v>0</v>
      </c>
      <c r="E2282" s="224">
        <f t="shared" si="289"/>
        <v>0</v>
      </c>
      <c r="F2282" s="224">
        <f>'Faults data'!M2282</f>
        <v>0</v>
      </c>
      <c r="G2282" s="224" t="str">
        <f>IF('Faults data'!N2282=$G$17,$G$17,".")</f>
        <v>.</v>
      </c>
      <c r="H2282" s="224" t="str">
        <f>IF(ISNUMBER('Faults data'!L2282),'Faults data'!L2282,".")</f>
        <v>.</v>
      </c>
      <c r="I2282" s="224">
        <f>IF('Faults data'!S2282=Lists!$F$11,0,1)</f>
        <v>1</v>
      </c>
      <c r="J2282" s="240" t="str">
        <f t="shared" si="284"/>
        <v>.</v>
      </c>
      <c r="K2282" s="241"/>
      <c r="L2282" s="230" t="str">
        <f t="shared" si="285"/>
        <v>.</v>
      </c>
      <c r="M2282" s="231" t="str">
        <f t="shared" si="286"/>
        <v>.</v>
      </c>
      <c r="N2282" s="231" t="str">
        <f t="shared" si="287"/>
        <v>.</v>
      </c>
      <c r="O2282" s="231" t="str">
        <f t="shared" si="288"/>
        <v>.</v>
      </c>
      <c r="P2282" s="232" t="str">
        <f t="shared" si="290"/>
        <v>.</v>
      </c>
      <c r="Q2282" s="233" t="str">
        <f t="shared" si="291"/>
        <v>.</v>
      </c>
      <c r="R2282" s="140"/>
      <c r="S2282" s="140"/>
      <c r="T2282" s="140"/>
      <c r="U2282" s="140"/>
      <c r="V2282" s="140"/>
      <c r="W2282" s="140"/>
      <c r="X2282" s="140"/>
      <c r="Y2282" s="140"/>
      <c r="Z2282" s="140"/>
      <c r="AA2282" s="140"/>
      <c r="AB2282" s="140"/>
      <c r="AC2282" s="140"/>
      <c r="AD2282" s="140"/>
      <c r="AE2282" s="140"/>
      <c r="AF2282" s="140"/>
      <c r="AG2282" s="140"/>
      <c r="AH2282" s="140"/>
      <c r="AI2282" s="140"/>
      <c r="AJ2282" s="140"/>
      <c r="AK2282" s="140"/>
      <c r="AL2282" s="140"/>
      <c r="AM2282" s="140"/>
      <c r="AN2282" s="140"/>
      <c r="AO2282" s="140"/>
      <c r="AP2282" s="140"/>
      <c r="AQ2282" s="140"/>
      <c r="AR2282" s="140"/>
      <c r="AS2282" s="140"/>
      <c r="AT2282" s="140"/>
      <c r="AU2282" s="140"/>
      <c r="AV2282" s="140"/>
      <c r="AW2282" s="140"/>
      <c r="AX2282" s="140"/>
      <c r="AY2282" s="140"/>
      <c r="AZ2282" s="140"/>
      <c r="BA2282" s="140"/>
      <c r="BB2282" s="140"/>
      <c r="BC2282" s="140"/>
      <c r="BD2282" s="140"/>
      <c r="BE2282" s="140"/>
    </row>
    <row r="2283" spans="1:57" outlineLevel="1" x14ac:dyDescent="0.2">
      <c r="A2283" s="234">
        <f>'Faults data'!A2283</f>
        <v>2266</v>
      </c>
      <c r="B2283" s="320">
        <f>'Faults data'!B2283</f>
        <v>0</v>
      </c>
      <c r="C2283" s="223">
        <f>IFERROR(MATCH('Faults data'!F2283,Lists!$C$11:$C$14,0),0)</f>
        <v>0</v>
      </c>
      <c r="D2283" s="216">
        <f>VALUE('Faults data'!I2283)</f>
        <v>0</v>
      </c>
      <c r="E2283" s="224">
        <f t="shared" si="289"/>
        <v>0</v>
      </c>
      <c r="F2283" s="224">
        <f>'Faults data'!M2283</f>
        <v>0</v>
      </c>
      <c r="G2283" s="224" t="str">
        <f>IF('Faults data'!N2283=$G$17,$G$17,".")</f>
        <v>.</v>
      </c>
      <c r="H2283" s="224" t="str">
        <f>IF(ISNUMBER('Faults data'!L2283),'Faults data'!L2283,".")</f>
        <v>.</v>
      </c>
      <c r="I2283" s="224">
        <f>IF('Faults data'!S2283=Lists!$F$11,0,1)</f>
        <v>1</v>
      </c>
      <c r="J2283" s="240" t="str">
        <f t="shared" si="284"/>
        <v>.</v>
      </c>
      <c r="K2283" s="241"/>
      <c r="L2283" s="230" t="str">
        <f t="shared" si="285"/>
        <v>.</v>
      </c>
      <c r="M2283" s="231" t="str">
        <f t="shared" si="286"/>
        <v>.</v>
      </c>
      <c r="N2283" s="231" t="str">
        <f t="shared" si="287"/>
        <v>.</v>
      </c>
      <c r="O2283" s="231" t="str">
        <f t="shared" si="288"/>
        <v>.</v>
      </c>
      <c r="P2283" s="232" t="str">
        <f t="shared" si="290"/>
        <v>.</v>
      </c>
      <c r="Q2283" s="233" t="str">
        <f t="shared" si="291"/>
        <v>.</v>
      </c>
      <c r="R2283" s="140"/>
      <c r="S2283" s="140"/>
      <c r="T2283" s="140"/>
      <c r="U2283" s="140"/>
      <c r="V2283" s="140"/>
      <c r="W2283" s="140"/>
      <c r="X2283" s="140"/>
      <c r="Y2283" s="140"/>
      <c r="Z2283" s="140"/>
      <c r="AA2283" s="140"/>
      <c r="AB2283" s="140"/>
      <c r="AC2283" s="140"/>
      <c r="AD2283" s="140"/>
      <c r="AE2283" s="140"/>
      <c r="AF2283" s="140"/>
      <c r="AG2283" s="140"/>
      <c r="AH2283" s="140"/>
      <c r="AI2283" s="140"/>
      <c r="AJ2283" s="140"/>
      <c r="AK2283" s="140"/>
      <c r="AL2283" s="140"/>
      <c r="AM2283" s="140"/>
      <c r="AN2283" s="140"/>
      <c r="AO2283" s="140"/>
      <c r="AP2283" s="140"/>
      <c r="AQ2283" s="140"/>
      <c r="AR2283" s="140"/>
      <c r="AS2283" s="140"/>
      <c r="AT2283" s="140"/>
      <c r="AU2283" s="140"/>
      <c r="AV2283" s="140"/>
      <c r="AW2283" s="140"/>
      <c r="AX2283" s="140"/>
      <c r="AY2283" s="140"/>
      <c r="AZ2283" s="140"/>
      <c r="BA2283" s="140"/>
      <c r="BB2283" s="140"/>
      <c r="BC2283" s="140"/>
      <c r="BD2283" s="140"/>
      <c r="BE2283" s="140"/>
    </row>
    <row r="2284" spans="1:57" outlineLevel="1" x14ac:dyDescent="0.2">
      <c r="A2284" s="234">
        <f>'Faults data'!A2284</f>
        <v>2267</v>
      </c>
      <c r="B2284" s="320">
        <f>'Faults data'!B2284</f>
        <v>0</v>
      </c>
      <c r="C2284" s="223">
        <f>IFERROR(MATCH('Faults data'!F2284,Lists!$C$11:$C$14,0),0)</f>
        <v>0</v>
      </c>
      <c r="D2284" s="216">
        <f>VALUE('Faults data'!I2284)</f>
        <v>0</v>
      </c>
      <c r="E2284" s="224">
        <f t="shared" si="289"/>
        <v>0</v>
      </c>
      <c r="F2284" s="224">
        <f>'Faults data'!M2284</f>
        <v>0</v>
      </c>
      <c r="G2284" s="224" t="str">
        <f>IF('Faults data'!N2284=$G$17,$G$17,".")</f>
        <v>.</v>
      </c>
      <c r="H2284" s="224" t="str">
        <f>IF(ISNUMBER('Faults data'!L2284),'Faults data'!L2284,".")</f>
        <v>.</v>
      </c>
      <c r="I2284" s="224">
        <f>IF('Faults data'!S2284=Lists!$F$11,0,1)</f>
        <v>1</v>
      </c>
      <c r="J2284" s="240" t="str">
        <f t="shared" si="284"/>
        <v>.</v>
      </c>
      <c r="K2284" s="241"/>
      <c r="L2284" s="230" t="str">
        <f t="shared" si="285"/>
        <v>.</v>
      </c>
      <c r="M2284" s="231" t="str">
        <f t="shared" si="286"/>
        <v>.</v>
      </c>
      <c r="N2284" s="231" t="str">
        <f t="shared" si="287"/>
        <v>.</v>
      </c>
      <c r="O2284" s="231" t="str">
        <f t="shared" si="288"/>
        <v>.</v>
      </c>
      <c r="P2284" s="232" t="str">
        <f t="shared" si="290"/>
        <v>.</v>
      </c>
      <c r="Q2284" s="233" t="str">
        <f t="shared" si="291"/>
        <v>.</v>
      </c>
      <c r="R2284" s="140"/>
      <c r="S2284" s="140"/>
      <c r="T2284" s="140"/>
      <c r="U2284" s="140"/>
      <c r="V2284" s="140"/>
      <c r="W2284" s="140"/>
      <c r="X2284" s="140"/>
      <c r="Y2284" s="140"/>
      <c r="Z2284" s="140"/>
      <c r="AA2284" s="140"/>
      <c r="AB2284" s="140"/>
      <c r="AC2284" s="140"/>
      <c r="AD2284" s="140"/>
      <c r="AE2284" s="140"/>
      <c r="AF2284" s="140"/>
      <c r="AG2284" s="140"/>
      <c r="AH2284" s="140"/>
      <c r="AI2284" s="140"/>
      <c r="AJ2284" s="140"/>
      <c r="AK2284" s="140"/>
      <c r="AL2284" s="140"/>
      <c r="AM2284" s="140"/>
      <c r="AN2284" s="140"/>
      <c r="AO2284" s="140"/>
      <c r="AP2284" s="140"/>
      <c r="AQ2284" s="140"/>
      <c r="AR2284" s="140"/>
      <c r="AS2284" s="140"/>
      <c r="AT2284" s="140"/>
      <c r="AU2284" s="140"/>
      <c r="AV2284" s="140"/>
      <c r="AW2284" s="140"/>
      <c r="AX2284" s="140"/>
      <c r="AY2284" s="140"/>
      <c r="AZ2284" s="140"/>
      <c r="BA2284" s="140"/>
      <c r="BB2284" s="140"/>
      <c r="BC2284" s="140"/>
      <c r="BD2284" s="140"/>
      <c r="BE2284" s="140"/>
    </row>
    <row r="2285" spans="1:57" outlineLevel="1" x14ac:dyDescent="0.2">
      <c r="A2285" s="234">
        <f>'Faults data'!A2285</f>
        <v>2268</v>
      </c>
      <c r="B2285" s="320">
        <f>'Faults data'!B2285</f>
        <v>0</v>
      </c>
      <c r="C2285" s="223">
        <f>IFERROR(MATCH('Faults data'!F2285,Lists!$C$11:$C$14,0),0)</f>
        <v>0</v>
      </c>
      <c r="D2285" s="216">
        <f>VALUE('Faults data'!I2285)</f>
        <v>0</v>
      </c>
      <c r="E2285" s="224">
        <f t="shared" si="289"/>
        <v>0</v>
      </c>
      <c r="F2285" s="224">
        <f>'Faults data'!M2285</f>
        <v>0</v>
      </c>
      <c r="G2285" s="224" t="str">
        <f>IF('Faults data'!N2285=$G$17,$G$17,".")</f>
        <v>.</v>
      </c>
      <c r="H2285" s="224" t="str">
        <f>IF(ISNUMBER('Faults data'!L2285),'Faults data'!L2285,".")</f>
        <v>.</v>
      </c>
      <c r="I2285" s="224">
        <f>IF('Faults data'!S2285=Lists!$F$11,0,1)</f>
        <v>1</v>
      </c>
      <c r="J2285" s="240" t="str">
        <f t="shared" si="284"/>
        <v>.</v>
      </c>
      <c r="K2285" s="241"/>
      <c r="L2285" s="230" t="str">
        <f t="shared" si="285"/>
        <v>.</v>
      </c>
      <c r="M2285" s="231" t="str">
        <f t="shared" si="286"/>
        <v>.</v>
      </c>
      <c r="N2285" s="231" t="str">
        <f t="shared" si="287"/>
        <v>.</v>
      </c>
      <c r="O2285" s="231" t="str">
        <f t="shared" si="288"/>
        <v>.</v>
      </c>
      <c r="P2285" s="232" t="str">
        <f t="shared" si="290"/>
        <v>.</v>
      </c>
      <c r="Q2285" s="233" t="str">
        <f t="shared" si="291"/>
        <v>.</v>
      </c>
      <c r="R2285" s="140"/>
      <c r="S2285" s="140"/>
      <c r="T2285" s="140"/>
      <c r="U2285" s="140"/>
      <c r="V2285" s="140"/>
      <c r="W2285" s="140"/>
      <c r="X2285" s="140"/>
      <c r="Y2285" s="140"/>
      <c r="Z2285" s="140"/>
      <c r="AA2285" s="140"/>
      <c r="AB2285" s="140"/>
      <c r="AC2285" s="140"/>
      <c r="AD2285" s="140"/>
      <c r="AE2285" s="140"/>
      <c r="AF2285" s="140"/>
      <c r="AG2285" s="140"/>
      <c r="AH2285" s="140"/>
      <c r="AI2285" s="140"/>
      <c r="AJ2285" s="140"/>
      <c r="AK2285" s="140"/>
      <c r="AL2285" s="140"/>
      <c r="AM2285" s="140"/>
      <c r="AN2285" s="140"/>
      <c r="AO2285" s="140"/>
      <c r="AP2285" s="140"/>
      <c r="AQ2285" s="140"/>
      <c r="AR2285" s="140"/>
      <c r="AS2285" s="140"/>
      <c r="AT2285" s="140"/>
      <c r="AU2285" s="140"/>
      <c r="AV2285" s="140"/>
      <c r="AW2285" s="140"/>
      <c r="AX2285" s="140"/>
      <c r="AY2285" s="140"/>
      <c r="AZ2285" s="140"/>
      <c r="BA2285" s="140"/>
      <c r="BB2285" s="140"/>
      <c r="BC2285" s="140"/>
      <c r="BD2285" s="140"/>
      <c r="BE2285" s="140"/>
    </row>
    <row r="2286" spans="1:57" outlineLevel="1" x14ac:dyDescent="0.2">
      <c r="A2286" s="234">
        <f>'Faults data'!A2286</f>
        <v>2269</v>
      </c>
      <c r="B2286" s="320">
        <f>'Faults data'!B2286</f>
        <v>0</v>
      </c>
      <c r="C2286" s="223">
        <f>IFERROR(MATCH('Faults data'!F2286,Lists!$C$11:$C$14,0),0)</f>
        <v>0</v>
      </c>
      <c r="D2286" s="216">
        <f>VALUE('Faults data'!I2286)</f>
        <v>0</v>
      </c>
      <c r="E2286" s="224">
        <f t="shared" si="289"/>
        <v>0</v>
      </c>
      <c r="F2286" s="224">
        <f>'Faults data'!M2286</f>
        <v>0</v>
      </c>
      <c r="G2286" s="224" t="str">
        <f>IF('Faults data'!N2286=$G$17,$G$17,".")</f>
        <v>.</v>
      </c>
      <c r="H2286" s="224" t="str">
        <f>IF(ISNUMBER('Faults data'!L2286),'Faults data'!L2286,".")</f>
        <v>.</v>
      </c>
      <c r="I2286" s="224">
        <f>IF('Faults data'!S2286=Lists!$F$11,0,1)</f>
        <v>1</v>
      </c>
      <c r="J2286" s="240" t="str">
        <f t="shared" si="284"/>
        <v>.</v>
      </c>
      <c r="K2286" s="241"/>
      <c r="L2286" s="230" t="str">
        <f t="shared" si="285"/>
        <v>.</v>
      </c>
      <c r="M2286" s="231" t="str">
        <f t="shared" si="286"/>
        <v>.</v>
      </c>
      <c r="N2286" s="231" t="str">
        <f t="shared" si="287"/>
        <v>.</v>
      </c>
      <c r="O2286" s="231" t="str">
        <f t="shared" si="288"/>
        <v>.</v>
      </c>
      <c r="P2286" s="232" t="str">
        <f t="shared" si="290"/>
        <v>.</v>
      </c>
      <c r="Q2286" s="233" t="str">
        <f t="shared" si="291"/>
        <v>.</v>
      </c>
      <c r="R2286" s="140"/>
      <c r="S2286" s="140"/>
      <c r="T2286" s="140"/>
      <c r="U2286" s="140"/>
      <c r="V2286" s="140"/>
      <c r="W2286" s="140"/>
      <c r="X2286" s="140"/>
      <c r="Y2286" s="140"/>
      <c r="Z2286" s="140"/>
      <c r="AA2286" s="140"/>
      <c r="AB2286" s="140"/>
      <c r="AC2286" s="140"/>
      <c r="AD2286" s="140"/>
      <c r="AE2286" s="140"/>
      <c r="AF2286" s="140"/>
      <c r="AG2286" s="140"/>
      <c r="AH2286" s="140"/>
      <c r="AI2286" s="140"/>
      <c r="AJ2286" s="140"/>
      <c r="AK2286" s="140"/>
      <c r="AL2286" s="140"/>
      <c r="AM2286" s="140"/>
      <c r="AN2286" s="140"/>
      <c r="AO2286" s="140"/>
      <c r="AP2286" s="140"/>
      <c r="AQ2286" s="140"/>
      <c r="AR2286" s="140"/>
      <c r="AS2286" s="140"/>
      <c r="AT2286" s="140"/>
      <c r="AU2286" s="140"/>
      <c r="AV2286" s="140"/>
      <c r="AW2286" s="140"/>
      <c r="AX2286" s="140"/>
      <c r="AY2286" s="140"/>
      <c r="AZ2286" s="140"/>
      <c r="BA2286" s="140"/>
      <c r="BB2286" s="140"/>
      <c r="BC2286" s="140"/>
      <c r="BD2286" s="140"/>
      <c r="BE2286" s="140"/>
    </row>
    <row r="2287" spans="1:57" outlineLevel="1" x14ac:dyDescent="0.2">
      <c r="A2287" s="234">
        <f>'Faults data'!A2287</f>
        <v>2270</v>
      </c>
      <c r="B2287" s="320">
        <f>'Faults data'!B2287</f>
        <v>0</v>
      </c>
      <c r="C2287" s="223">
        <f>IFERROR(MATCH('Faults data'!F2287,Lists!$C$11:$C$14,0),0)</f>
        <v>0</v>
      </c>
      <c r="D2287" s="216">
        <f>VALUE('Faults data'!I2287)</f>
        <v>0</v>
      </c>
      <c r="E2287" s="224">
        <f t="shared" si="289"/>
        <v>0</v>
      </c>
      <c r="F2287" s="224">
        <f>'Faults data'!M2287</f>
        <v>0</v>
      </c>
      <c r="G2287" s="224" t="str">
        <f>IF('Faults data'!N2287=$G$17,$G$17,".")</f>
        <v>.</v>
      </c>
      <c r="H2287" s="224" t="str">
        <f>IF(ISNUMBER('Faults data'!L2287),'Faults data'!L2287,".")</f>
        <v>.</v>
      </c>
      <c r="I2287" s="224">
        <f>IF('Faults data'!S2287=Lists!$F$11,0,1)</f>
        <v>1</v>
      </c>
      <c r="J2287" s="240" t="str">
        <f t="shared" si="284"/>
        <v>.</v>
      </c>
      <c r="K2287" s="241"/>
      <c r="L2287" s="230" t="str">
        <f t="shared" si="285"/>
        <v>.</v>
      </c>
      <c r="M2287" s="231" t="str">
        <f t="shared" si="286"/>
        <v>.</v>
      </c>
      <c r="N2287" s="231" t="str">
        <f t="shared" si="287"/>
        <v>.</v>
      </c>
      <c r="O2287" s="231" t="str">
        <f t="shared" si="288"/>
        <v>.</v>
      </c>
      <c r="P2287" s="232" t="str">
        <f t="shared" si="290"/>
        <v>.</v>
      </c>
      <c r="Q2287" s="233" t="str">
        <f t="shared" si="291"/>
        <v>.</v>
      </c>
      <c r="R2287" s="140"/>
      <c r="S2287" s="140"/>
      <c r="T2287" s="140"/>
      <c r="U2287" s="140"/>
      <c r="V2287" s="140"/>
      <c r="W2287" s="140"/>
      <c r="X2287" s="140"/>
      <c r="Y2287" s="140"/>
      <c r="Z2287" s="140"/>
      <c r="AA2287" s="140"/>
      <c r="AB2287" s="140"/>
      <c r="AC2287" s="140"/>
      <c r="AD2287" s="140"/>
      <c r="AE2287" s="140"/>
      <c r="AF2287" s="140"/>
      <c r="AG2287" s="140"/>
      <c r="AH2287" s="140"/>
      <c r="AI2287" s="140"/>
      <c r="AJ2287" s="140"/>
      <c r="AK2287" s="140"/>
      <c r="AL2287" s="140"/>
      <c r="AM2287" s="140"/>
      <c r="AN2287" s="140"/>
      <c r="AO2287" s="140"/>
      <c r="AP2287" s="140"/>
      <c r="AQ2287" s="140"/>
      <c r="AR2287" s="140"/>
      <c r="AS2287" s="140"/>
      <c r="AT2287" s="140"/>
      <c r="AU2287" s="140"/>
      <c r="AV2287" s="140"/>
      <c r="AW2287" s="140"/>
      <c r="AX2287" s="140"/>
      <c r="AY2287" s="140"/>
      <c r="AZ2287" s="140"/>
      <c r="BA2287" s="140"/>
      <c r="BB2287" s="140"/>
      <c r="BC2287" s="140"/>
      <c r="BD2287" s="140"/>
      <c r="BE2287" s="140"/>
    </row>
    <row r="2288" spans="1:57" outlineLevel="1" x14ac:dyDescent="0.2">
      <c r="A2288" s="234">
        <f>'Faults data'!A2288</f>
        <v>2271</v>
      </c>
      <c r="B2288" s="320">
        <f>'Faults data'!B2288</f>
        <v>0</v>
      </c>
      <c r="C2288" s="223">
        <f>IFERROR(MATCH('Faults data'!F2288,Lists!$C$11:$C$14,0),0)</f>
        <v>0</v>
      </c>
      <c r="D2288" s="216">
        <f>VALUE('Faults data'!I2288)</f>
        <v>0</v>
      </c>
      <c r="E2288" s="224">
        <f t="shared" si="289"/>
        <v>0</v>
      </c>
      <c r="F2288" s="224">
        <f>'Faults data'!M2288</f>
        <v>0</v>
      </c>
      <c r="G2288" s="224" t="str">
        <f>IF('Faults data'!N2288=$G$17,$G$17,".")</f>
        <v>.</v>
      </c>
      <c r="H2288" s="224" t="str">
        <f>IF(ISNUMBER('Faults data'!L2288),'Faults data'!L2288,".")</f>
        <v>.</v>
      </c>
      <c r="I2288" s="224">
        <f>IF('Faults data'!S2288=Lists!$F$11,0,1)</f>
        <v>1</v>
      </c>
      <c r="J2288" s="240" t="str">
        <f t="shared" si="284"/>
        <v>.</v>
      </c>
      <c r="K2288" s="241"/>
      <c r="L2288" s="230" t="str">
        <f t="shared" si="285"/>
        <v>.</v>
      </c>
      <c r="M2288" s="231" t="str">
        <f t="shared" si="286"/>
        <v>.</v>
      </c>
      <c r="N2288" s="231" t="str">
        <f t="shared" si="287"/>
        <v>.</v>
      </c>
      <c r="O2288" s="231" t="str">
        <f t="shared" si="288"/>
        <v>.</v>
      </c>
      <c r="P2288" s="232" t="str">
        <f t="shared" si="290"/>
        <v>.</v>
      </c>
      <c r="Q2288" s="233" t="str">
        <f t="shared" si="291"/>
        <v>.</v>
      </c>
      <c r="R2288" s="140"/>
      <c r="S2288" s="140"/>
      <c r="T2288" s="140"/>
      <c r="U2288" s="140"/>
      <c r="V2288" s="140"/>
      <c r="W2288" s="140"/>
      <c r="X2288" s="140"/>
      <c r="Y2288" s="140"/>
      <c r="Z2288" s="140"/>
      <c r="AA2288" s="140"/>
      <c r="AB2288" s="140"/>
      <c r="AC2288" s="140"/>
      <c r="AD2288" s="140"/>
      <c r="AE2288" s="140"/>
      <c r="AF2288" s="140"/>
      <c r="AG2288" s="140"/>
      <c r="AH2288" s="140"/>
      <c r="AI2288" s="140"/>
      <c r="AJ2288" s="140"/>
      <c r="AK2288" s="140"/>
      <c r="AL2288" s="140"/>
      <c r="AM2288" s="140"/>
      <c r="AN2288" s="140"/>
      <c r="AO2288" s="140"/>
      <c r="AP2288" s="140"/>
      <c r="AQ2288" s="140"/>
      <c r="AR2288" s="140"/>
      <c r="AS2288" s="140"/>
      <c r="AT2288" s="140"/>
      <c r="AU2288" s="140"/>
      <c r="AV2288" s="140"/>
      <c r="AW2288" s="140"/>
      <c r="AX2288" s="140"/>
      <c r="AY2288" s="140"/>
      <c r="AZ2288" s="140"/>
      <c r="BA2288" s="140"/>
      <c r="BB2288" s="140"/>
      <c r="BC2288" s="140"/>
      <c r="BD2288" s="140"/>
      <c r="BE2288" s="140"/>
    </row>
    <row r="2289" spans="1:57" outlineLevel="1" x14ac:dyDescent="0.2">
      <c r="A2289" s="234">
        <f>'Faults data'!A2289</f>
        <v>2272</v>
      </c>
      <c r="B2289" s="320">
        <f>'Faults data'!B2289</f>
        <v>0</v>
      </c>
      <c r="C2289" s="223">
        <f>IFERROR(MATCH('Faults data'!F2289,Lists!$C$11:$C$14,0),0)</f>
        <v>0</v>
      </c>
      <c r="D2289" s="216">
        <f>VALUE('Faults data'!I2289)</f>
        <v>0</v>
      </c>
      <c r="E2289" s="224">
        <f t="shared" si="289"/>
        <v>0</v>
      </c>
      <c r="F2289" s="224">
        <f>'Faults data'!M2289</f>
        <v>0</v>
      </c>
      <c r="G2289" s="224" t="str">
        <f>IF('Faults data'!N2289=$G$17,$G$17,".")</f>
        <v>.</v>
      </c>
      <c r="H2289" s="224" t="str">
        <f>IF(ISNUMBER('Faults data'!L2289),'Faults data'!L2289,".")</f>
        <v>.</v>
      </c>
      <c r="I2289" s="224">
        <f>IF('Faults data'!S2289=Lists!$F$11,0,1)</f>
        <v>1</v>
      </c>
      <c r="J2289" s="240" t="str">
        <f t="shared" si="284"/>
        <v>.</v>
      </c>
      <c r="K2289" s="241"/>
      <c r="L2289" s="230" t="str">
        <f t="shared" si="285"/>
        <v>.</v>
      </c>
      <c r="M2289" s="231" t="str">
        <f t="shared" si="286"/>
        <v>.</v>
      </c>
      <c r="N2289" s="231" t="str">
        <f t="shared" si="287"/>
        <v>.</v>
      </c>
      <c r="O2289" s="231" t="str">
        <f t="shared" si="288"/>
        <v>.</v>
      </c>
      <c r="P2289" s="232" t="str">
        <f t="shared" si="290"/>
        <v>.</v>
      </c>
      <c r="Q2289" s="233" t="str">
        <f t="shared" si="291"/>
        <v>.</v>
      </c>
      <c r="R2289" s="140"/>
      <c r="S2289" s="140"/>
      <c r="T2289" s="140"/>
      <c r="U2289" s="140"/>
      <c r="V2289" s="140"/>
      <c r="W2289" s="140"/>
      <c r="X2289" s="140"/>
      <c r="Y2289" s="140"/>
      <c r="Z2289" s="140"/>
      <c r="AA2289" s="140"/>
      <c r="AB2289" s="140"/>
      <c r="AC2289" s="140"/>
      <c r="AD2289" s="140"/>
      <c r="AE2289" s="140"/>
      <c r="AF2289" s="140"/>
      <c r="AG2289" s="140"/>
      <c r="AH2289" s="140"/>
      <c r="AI2289" s="140"/>
      <c r="AJ2289" s="140"/>
      <c r="AK2289" s="140"/>
      <c r="AL2289" s="140"/>
      <c r="AM2289" s="140"/>
      <c r="AN2289" s="140"/>
      <c r="AO2289" s="140"/>
      <c r="AP2289" s="140"/>
      <c r="AQ2289" s="140"/>
      <c r="AR2289" s="140"/>
      <c r="AS2289" s="140"/>
      <c r="AT2289" s="140"/>
      <c r="AU2289" s="140"/>
      <c r="AV2289" s="140"/>
      <c r="AW2289" s="140"/>
      <c r="AX2289" s="140"/>
      <c r="AY2289" s="140"/>
      <c r="AZ2289" s="140"/>
      <c r="BA2289" s="140"/>
      <c r="BB2289" s="140"/>
      <c r="BC2289" s="140"/>
      <c r="BD2289" s="140"/>
      <c r="BE2289" s="140"/>
    </row>
    <row r="2290" spans="1:57" outlineLevel="1" x14ac:dyDescent="0.2">
      <c r="A2290" s="234">
        <f>'Faults data'!A2290</f>
        <v>2273</v>
      </c>
      <c r="B2290" s="320">
        <f>'Faults data'!B2290</f>
        <v>0</v>
      </c>
      <c r="C2290" s="223">
        <f>IFERROR(MATCH('Faults data'!F2290,Lists!$C$11:$C$14,0),0)</f>
        <v>0</v>
      </c>
      <c r="D2290" s="216">
        <f>VALUE('Faults data'!I2290)</f>
        <v>0</v>
      </c>
      <c r="E2290" s="224">
        <f t="shared" si="289"/>
        <v>0</v>
      </c>
      <c r="F2290" s="224">
        <f>'Faults data'!M2290</f>
        <v>0</v>
      </c>
      <c r="G2290" s="224" t="str">
        <f>IF('Faults data'!N2290=$G$17,$G$17,".")</f>
        <v>.</v>
      </c>
      <c r="H2290" s="224" t="str">
        <f>IF(ISNUMBER('Faults data'!L2290),'Faults data'!L2290,".")</f>
        <v>.</v>
      </c>
      <c r="I2290" s="224">
        <f>IF('Faults data'!S2290=Lists!$F$11,0,1)</f>
        <v>1</v>
      </c>
      <c r="J2290" s="240" t="str">
        <f t="shared" si="284"/>
        <v>.</v>
      </c>
      <c r="K2290" s="241"/>
      <c r="L2290" s="230" t="str">
        <f t="shared" si="285"/>
        <v>.</v>
      </c>
      <c r="M2290" s="231" t="str">
        <f t="shared" si="286"/>
        <v>.</v>
      </c>
      <c r="N2290" s="231" t="str">
        <f t="shared" si="287"/>
        <v>.</v>
      </c>
      <c r="O2290" s="231" t="str">
        <f t="shared" si="288"/>
        <v>.</v>
      </c>
      <c r="P2290" s="232" t="str">
        <f t="shared" si="290"/>
        <v>.</v>
      </c>
      <c r="Q2290" s="233" t="str">
        <f t="shared" si="291"/>
        <v>.</v>
      </c>
      <c r="R2290" s="140"/>
      <c r="S2290" s="140"/>
      <c r="T2290" s="140"/>
      <c r="U2290" s="140"/>
      <c r="V2290" s="140"/>
      <c r="W2290" s="140"/>
      <c r="X2290" s="140"/>
      <c r="Y2290" s="140"/>
      <c r="Z2290" s="140"/>
      <c r="AA2290" s="140"/>
      <c r="AB2290" s="140"/>
      <c r="AC2290" s="140"/>
      <c r="AD2290" s="140"/>
      <c r="AE2290" s="140"/>
      <c r="AF2290" s="140"/>
      <c r="AG2290" s="140"/>
      <c r="AH2290" s="140"/>
      <c r="AI2290" s="140"/>
      <c r="AJ2290" s="140"/>
      <c r="AK2290" s="140"/>
      <c r="AL2290" s="140"/>
      <c r="AM2290" s="140"/>
      <c r="AN2290" s="140"/>
      <c r="AO2290" s="140"/>
      <c r="AP2290" s="140"/>
      <c r="AQ2290" s="140"/>
      <c r="AR2290" s="140"/>
      <c r="AS2290" s="140"/>
      <c r="AT2290" s="140"/>
      <c r="AU2290" s="140"/>
      <c r="AV2290" s="140"/>
      <c r="AW2290" s="140"/>
      <c r="AX2290" s="140"/>
      <c r="AY2290" s="140"/>
      <c r="AZ2290" s="140"/>
      <c r="BA2290" s="140"/>
      <c r="BB2290" s="140"/>
      <c r="BC2290" s="140"/>
      <c r="BD2290" s="140"/>
      <c r="BE2290" s="140"/>
    </row>
    <row r="2291" spans="1:57" outlineLevel="1" x14ac:dyDescent="0.2">
      <c r="A2291" s="234">
        <f>'Faults data'!A2291</f>
        <v>2274</v>
      </c>
      <c r="B2291" s="320">
        <f>'Faults data'!B2291</f>
        <v>0</v>
      </c>
      <c r="C2291" s="223">
        <f>IFERROR(MATCH('Faults data'!F2291,Lists!$C$11:$C$14,0),0)</f>
        <v>0</v>
      </c>
      <c r="D2291" s="216">
        <f>VALUE('Faults data'!I2291)</f>
        <v>0</v>
      </c>
      <c r="E2291" s="224">
        <f t="shared" si="289"/>
        <v>0</v>
      </c>
      <c r="F2291" s="224">
        <f>'Faults data'!M2291</f>
        <v>0</v>
      </c>
      <c r="G2291" s="224" t="str">
        <f>IF('Faults data'!N2291=$G$17,$G$17,".")</f>
        <v>.</v>
      </c>
      <c r="H2291" s="224" t="str">
        <f>IF(ISNUMBER('Faults data'!L2291),'Faults data'!L2291,".")</f>
        <v>.</v>
      </c>
      <c r="I2291" s="224">
        <f>IF('Faults data'!S2291=Lists!$F$11,0,1)</f>
        <v>1</v>
      </c>
      <c r="J2291" s="240" t="str">
        <f t="shared" si="284"/>
        <v>.</v>
      </c>
      <c r="K2291" s="241"/>
      <c r="L2291" s="230" t="str">
        <f t="shared" si="285"/>
        <v>.</v>
      </c>
      <c r="M2291" s="231" t="str">
        <f t="shared" si="286"/>
        <v>.</v>
      </c>
      <c r="N2291" s="231" t="str">
        <f t="shared" si="287"/>
        <v>.</v>
      </c>
      <c r="O2291" s="231" t="str">
        <f t="shared" si="288"/>
        <v>.</v>
      </c>
      <c r="P2291" s="232" t="str">
        <f t="shared" si="290"/>
        <v>.</v>
      </c>
      <c r="Q2291" s="233" t="str">
        <f t="shared" si="291"/>
        <v>.</v>
      </c>
      <c r="R2291" s="140"/>
      <c r="S2291" s="140"/>
      <c r="T2291" s="140"/>
      <c r="U2291" s="140"/>
      <c r="V2291" s="140"/>
      <c r="W2291" s="140"/>
      <c r="X2291" s="140"/>
      <c r="Y2291" s="140"/>
      <c r="Z2291" s="140"/>
      <c r="AA2291" s="140"/>
      <c r="AB2291" s="140"/>
      <c r="AC2291" s="140"/>
      <c r="AD2291" s="140"/>
      <c r="AE2291" s="140"/>
      <c r="AF2291" s="140"/>
      <c r="AG2291" s="140"/>
      <c r="AH2291" s="140"/>
      <c r="AI2291" s="140"/>
      <c r="AJ2291" s="140"/>
      <c r="AK2291" s="140"/>
      <c r="AL2291" s="140"/>
      <c r="AM2291" s="140"/>
      <c r="AN2291" s="140"/>
      <c r="AO2291" s="140"/>
      <c r="AP2291" s="140"/>
      <c r="AQ2291" s="140"/>
      <c r="AR2291" s="140"/>
      <c r="AS2291" s="140"/>
      <c r="AT2291" s="140"/>
      <c r="AU2291" s="140"/>
      <c r="AV2291" s="140"/>
      <c r="AW2291" s="140"/>
      <c r="AX2291" s="140"/>
      <c r="AY2291" s="140"/>
      <c r="AZ2291" s="140"/>
      <c r="BA2291" s="140"/>
      <c r="BB2291" s="140"/>
      <c r="BC2291" s="140"/>
      <c r="BD2291" s="140"/>
      <c r="BE2291" s="140"/>
    </row>
    <row r="2292" spans="1:57" outlineLevel="1" x14ac:dyDescent="0.2">
      <c r="A2292" s="234">
        <f>'Faults data'!A2292</f>
        <v>2275</v>
      </c>
      <c r="B2292" s="320">
        <f>'Faults data'!B2292</f>
        <v>0</v>
      </c>
      <c r="C2292" s="223">
        <f>IFERROR(MATCH('Faults data'!F2292,Lists!$C$11:$C$14,0),0)</f>
        <v>0</v>
      </c>
      <c r="D2292" s="216">
        <f>VALUE('Faults data'!I2292)</f>
        <v>0</v>
      </c>
      <c r="E2292" s="224">
        <f t="shared" si="289"/>
        <v>0</v>
      </c>
      <c r="F2292" s="224">
        <f>'Faults data'!M2292</f>
        <v>0</v>
      </c>
      <c r="G2292" s="224" t="str">
        <f>IF('Faults data'!N2292=$G$17,$G$17,".")</f>
        <v>.</v>
      </c>
      <c r="H2292" s="224" t="str">
        <f>IF(ISNUMBER('Faults data'!L2292),'Faults data'!L2292,".")</f>
        <v>.</v>
      </c>
      <c r="I2292" s="224">
        <f>IF('Faults data'!S2292=Lists!$F$11,0,1)</f>
        <v>1</v>
      </c>
      <c r="J2292" s="240" t="str">
        <f t="shared" si="284"/>
        <v>.</v>
      </c>
      <c r="K2292" s="241"/>
      <c r="L2292" s="230" t="str">
        <f t="shared" si="285"/>
        <v>.</v>
      </c>
      <c r="M2292" s="231" t="str">
        <f t="shared" si="286"/>
        <v>.</v>
      </c>
      <c r="N2292" s="231" t="str">
        <f t="shared" si="287"/>
        <v>.</v>
      </c>
      <c r="O2292" s="231" t="str">
        <f t="shared" si="288"/>
        <v>.</v>
      </c>
      <c r="P2292" s="232" t="str">
        <f t="shared" si="290"/>
        <v>.</v>
      </c>
      <c r="Q2292" s="233" t="str">
        <f t="shared" si="291"/>
        <v>.</v>
      </c>
      <c r="R2292" s="140"/>
      <c r="S2292" s="140"/>
      <c r="T2292" s="140"/>
      <c r="U2292" s="140"/>
      <c r="V2292" s="140"/>
      <c r="W2292" s="140"/>
      <c r="X2292" s="140"/>
      <c r="Y2292" s="140"/>
      <c r="Z2292" s="140"/>
      <c r="AA2292" s="140"/>
      <c r="AB2292" s="140"/>
      <c r="AC2292" s="140"/>
      <c r="AD2292" s="140"/>
      <c r="AE2292" s="140"/>
      <c r="AF2292" s="140"/>
      <c r="AG2292" s="140"/>
      <c r="AH2292" s="140"/>
      <c r="AI2292" s="140"/>
      <c r="AJ2292" s="140"/>
      <c r="AK2292" s="140"/>
      <c r="AL2292" s="140"/>
      <c r="AM2292" s="140"/>
      <c r="AN2292" s="140"/>
      <c r="AO2292" s="140"/>
      <c r="AP2292" s="140"/>
      <c r="AQ2292" s="140"/>
      <c r="AR2292" s="140"/>
      <c r="AS2292" s="140"/>
      <c r="AT2292" s="140"/>
      <c r="AU2292" s="140"/>
      <c r="AV2292" s="140"/>
      <c r="AW2292" s="140"/>
      <c r="AX2292" s="140"/>
      <c r="AY2292" s="140"/>
      <c r="AZ2292" s="140"/>
      <c r="BA2292" s="140"/>
      <c r="BB2292" s="140"/>
      <c r="BC2292" s="140"/>
      <c r="BD2292" s="140"/>
      <c r="BE2292" s="140"/>
    </row>
    <row r="2293" spans="1:57" outlineLevel="1" x14ac:dyDescent="0.2">
      <c r="A2293" s="234">
        <f>'Faults data'!A2293</f>
        <v>2276</v>
      </c>
      <c r="B2293" s="320">
        <f>'Faults data'!B2293</f>
        <v>0</v>
      </c>
      <c r="C2293" s="223">
        <f>IFERROR(MATCH('Faults data'!F2293,Lists!$C$11:$C$14,0),0)</f>
        <v>0</v>
      </c>
      <c r="D2293" s="216">
        <f>VALUE('Faults data'!I2293)</f>
        <v>0</v>
      </c>
      <c r="E2293" s="224">
        <f t="shared" si="289"/>
        <v>0</v>
      </c>
      <c r="F2293" s="224">
        <f>'Faults data'!M2293</f>
        <v>0</v>
      </c>
      <c r="G2293" s="224" t="str">
        <f>IF('Faults data'!N2293=$G$17,$G$17,".")</f>
        <v>.</v>
      </c>
      <c r="H2293" s="224" t="str">
        <f>IF(ISNUMBER('Faults data'!L2293),'Faults data'!L2293,".")</f>
        <v>.</v>
      </c>
      <c r="I2293" s="224">
        <f>IF('Faults data'!S2293=Lists!$F$11,0,1)</f>
        <v>1</v>
      </c>
      <c r="J2293" s="240" t="str">
        <f t="shared" si="284"/>
        <v>.</v>
      </c>
      <c r="K2293" s="241"/>
      <c r="L2293" s="230" t="str">
        <f t="shared" si="285"/>
        <v>.</v>
      </c>
      <c r="M2293" s="231" t="str">
        <f t="shared" si="286"/>
        <v>.</v>
      </c>
      <c r="N2293" s="231" t="str">
        <f t="shared" si="287"/>
        <v>.</v>
      </c>
      <c r="O2293" s="231" t="str">
        <f t="shared" si="288"/>
        <v>.</v>
      </c>
      <c r="P2293" s="232" t="str">
        <f t="shared" si="290"/>
        <v>.</v>
      </c>
      <c r="Q2293" s="233" t="str">
        <f t="shared" si="291"/>
        <v>.</v>
      </c>
      <c r="R2293" s="140"/>
      <c r="S2293" s="140"/>
      <c r="T2293" s="140"/>
      <c r="U2293" s="140"/>
      <c r="V2293" s="140"/>
      <c r="W2293" s="140"/>
      <c r="X2293" s="140"/>
      <c r="Y2293" s="140"/>
      <c r="Z2293" s="140"/>
      <c r="AA2293" s="140"/>
      <c r="AB2293" s="140"/>
      <c r="AC2293" s="140"/>
      <c r="AD2293" s="140"/>
      <c r="AE2293" s="140"/>
      <c r="AF2293" s="140"/>
      <c r="AG2293" s="140"/>
      <c r="AH2293" s="140"/>
      <c r="AI2293" s="140"/>
      <c r="AJ2293" s="140"/>
      <c r="AK2293" s="140"/>
      <c r="AL2293" s="140"/>
      <c r="AM2293" s="140"/>
      <c r="AN2293" s="140"/>
      <c r="AO2293" s="140"/>
      <c r="AP2293" s="140"/>
      <c r="AQ2293" s="140"/>
      <c r="AR2293" s="140"/>
      <c r="AS2293" s="140"/>
      <c r="AT2293" s="140"/>
      <c r="AU2293" s="140"/>
      <c r="AV2293" s="140"/>
      <c r="AW2293" s="140"/>
      <c r="AX2293" s="140"/>
      <c r="AY2293" s="140"/>
      <c r="AZ2293" s="140"/>
      <c r="BA2293" s="140"/>
      <c r="BB2293" s="140"/>
      <c r="BC2293" s="140"/>
      <c r="BD2293" s="140"/>
      <c r="BE2293" s="140"/>
    </row>
    <row r="2294" spans="1:57" outlineLevel="1" x14ac:dyDescent="0.2">
      <c r="A2294" s="234">
        <f>'Faults data'!A2294</f>
        <v>2277</v>
      </c>
      <c r="B2294" s="320">
        <f>'Faults data'!B2294</f>
        <v>0</v>
      </c>
      <c r="C2294" s="223">
        <f>IFERROR(MATCH('Faults data'!F2294,Lists!$C$11:$C$14,0),0)</f>
        <v>0</v>
      </c>
      <c r="D2294" s="216">
        <f>VALUE('Faults data'!I2294)</f>
        <v>0</v>
      </c>
      <c r="E2294" s="224">
        <f t="shared" si="289"/>
        <v>0</v>
      </c>
      <c r="F2294" s="224">
        <f>'Faults data'!M2294</f>
        <v>0</v>
      </c>
      <c r="G2294" s="224" t="str">
        <f>IF('Faults data'!N2294=$G$17,$G$17,".")</f>
        <v>.</v>
      </c>
      <c r="H2294" s="224" t="str">
        <f>IF(ISNUMBER('Faults data'!L2294),'Faults data'!L2294,".")</f>
        <v>.</v>
      </c>
      <c r="I2294" s="224">
        <f>IF('Faults data'!S2294=Lists!$F$11,0,1)</f>
        <v>1</v>
      </c>
      <c r="J2294" s="240" t="str">
        <f t="shared" si="284"/>
        <v>.</v>
      </c>
      <c r="K2294" s="241"/>
      <c r="L2294" s="230" t="str">
        <f t="shared" si="285"/>
        <v>.</v>
      </c>
      <c r="M2294" s="231" t="str">
        <f t="shared" si="286"/>
        <v>.</v>
      </c>
      <c r="N2294" s="231" t="str">
        <f t="shared" si="287"/>
        <v>.</v>
      </c>
      <c r="O2294" s="231" t="str">
        <f t="shared" si="288"/>
        <v>.</v>
      </c>
      <c r="P2294" s="232" t="str">
        <f t="shared" si="290"/>
        <v>.</v>
      </c>
      <c r="Q2294" s="233" t="str">
        <f t="shared" si="291"/>
        <v>.</v>
      </c>
      <c r="R2294" s="140"/>
      <c r="S2294" s="140"/>
      <c r="T2294" s="140"/>
      <c r="U2294" s="140"/>
      <c r="V2294" s="140"/>
      <c r="W2294" s="140"/>
      <c r="X2294" s="140"/>
      <c r="Y2294" s="140"/>
      <c r="Z2294" s="140"/>
      <c r="AA2294" s="140"/>
      <c r="AB2294" s="140"/>
      <c r="AC2294" s="140"/>
      <c r="AD2294" s="140"/>
      <c r="AE2294" s="140"/>
      <c r="AF2294" s="140"/>
      <c r="AG2294" s="140"/>
      <c r="AH2294" s="140"/>
      <c r="AI2294" s="140"/>
      <c r="AJ2294" s="140"/>
      <c r="AK2294" s="140"/>
      <c r="AL2294" s="140"/>
      <c r="AM2294" s="140"/>
      <c r="AN2294" s="140"/>
      <c r="AO2294" s="140"/>
      <c r="AP2294" s="140"/>
      <c r="AQ2294" s="140"/>
      <c r="AR2294" s="140"/>
      <c r="AS2294" s="140"/>
      <c r="AT2294" s="140"/>
      <c r="AU2294" s="140"/>
      <c r="AV2294" s="140"/>
      <c r="AW2294" s="140"/>
      <c r="AX2294" s="140"/>
      <c r="AY2294" s="140"/>
      <c r="AZ2294" s="140"/>
      <c r="BA2294" s="140"/>
      <c r="BB2294" s="140"/>
      <c r="BC2294" s="140"/>
      <c r="BD2294" s="140"/>
      <c r="BE2294" s="140"/>
    </row>
    <row r="2295" spans="1:57" outlineLevel="1" x14ac:dyDescent="0.2">
      <c r="A2295" s="234">
        <f>'Faults data'!A2295</f>
        <v>2278</v>
      </c>
      <c r="B2295" s="320">
        <f>'Faults data'!B2295</f>
        <v>0</v>
      </c>
      <c r="C2295" s="223">
        <f>IFERROR(MATCH('Faults data'!F2295,Lists!$C$11:$C$14,0),0)</f>
        <v>0</v>
      </c>
      <c r="D2295" s="216">
        <f>VALUE('Faults data'!I2295)</f>
        <v>0</v>
      </c>
      <c r="E2295" s="224">
        <f t="shared" si="289"/>
        <v>0</v>
      </c>
      <c r="F2295" s="224">
        <f>'Faults data'!M2295</f>
        <v>0</v>
      </c>
      <c r="G2295" s="224" t="str">
        <f>IF('Faults data'!N2295=$G$17,$G$17,".")</f>
        <v>.</v>
      </c>
      <c r="H2295" s="224" t="str">
        <f>IF(ISNUMBER('Faults data'!L2295),'Faults data'!L2295,".")</f>
        <v>.</v>
      </c>
      <c r="I2295" s="224">
        <f>IF('Faults data'!S2295=Lists!$F$11,0,1)</f>
        <v>1</v>
      </c>
      <c r="J2295" s="240" t="str">
        <f t="shared" si="284"/>
        <v>.</v>
      </c>
      <c r="K2295" s="241"/>
      <c r="L2295" s="230" t="str">
        <f t="shared" si="285"/>
        <v>.</v>
      </c>
      <c r="M2295" s="231" t="str">
        <f t="shared" si="286"/>
        <v>.</v>
      </c>
      <c r="N2295" s="231" t="str">
        <f t="shared" si="287"/>
        <v>.</v>
      </c>
      <c r="O2295" s="231" t="str">
        <f t="shared" si="288"/>
        <v>.</v>
      </c>
      <c r="P2295" s="232" t="str">
        <f t="shared" si="290"/>
        <v>.</v>
      </c>
      <c r="Q2295" s="233" t="str">
        <f t="shared" si="291"/>
        <v>.</v>
      </c>
      <c r="R2295" s="140"/>
      <c r="S2295" s="140"/>
      <c r="T2295" s="140"/>
      <c r="U2295" s="140"/>
      <c r="V2295" s="140"/>
      <c r="W2295" s="140"/>
      <c r="X2295" s="140"/>
      <c r="Y2295" s="140"/>
      <c r="Z2295" s="140"/>
      <c r="AA2295" s="140"/>
      <c r="AB2295" s="140"/>
      <c r="AC2295" s="140"/>
      <c r="AD2295" s="140"/>
      <c r="AE2295" s="140"/>
      <c r="AF2295" s="140"/>
      <c r="AG2295" s="140"/>
      <c r="AH2295" s="140"/>
      <c r="AI2295" s="140"/>
      <c r="AJ2295" s="140"/>
      <c r="AK2295" s="140"/>
      <c r="AL2295" s="140"/>
      <c r="AM2295" s="140"/>
      <c r="AN2295" s="140"/>
      <c r="AO2295" s="140"/>
      <c r="AP2295" s="140"/>
      <c r="AQ2295" s="140"/>
      <c r="AR2295" s="140"/>
      <c r="AS2295" s="140"/>
      <c r="AT2295" s="140"/>
      <c r="AU2295" s="140"/>
      <c r="AV2295" s="140"/>
      <c r="AW2295" s="140"/>
      <c r="AX2295" s="140"/>
      <c r="AY2295" s="140"/>
      <c r="AZ2295" s="140"/>
      <c r="BA2295" s="140"/>
      <c r="BB2295" s="140"/>
      <c r="BC2295" s="140"/>
      <c r="BD2295" s="140"/>
      <c r="BE2295" s="140"/>
    </row>
    <row r="2296" spans="1:57" outlineLevel="1" x14ac:dyDescent="0.2">
      <c r="A2296" s="234">
        <f>'Faults data'!A2296</f>
        <v>2279</v>
      </c>
      <c r="B2296" s="320">
        <f>'Faults data'!B2296</f>
        <v>0</v>
      </c>
      <c r="C2296" s="223">
        <f>IFERROR(MATCH('Faults data'!F2296,Lists!$C$11:$C$14,0),0)</f>
        <v>0</v>
      </c>
      <c r="D2296" s="216">
        <f>VALUE('Faults data'!I2296)</f>
        <v>0</v>
      </c>
      <c r="E2296" s="224">
        <f t="shared" si="289"/>
        <v>0</v>
      </c>
      <c r="F2296" s="224">
        <f>'Faults data'!M2296</f>
        <v>0</v>
      </c>
      <c r="G2296" s="224" t="str">
        <f>IF('Faults data'!N2296=$G$17,$G$17,".")</f>
        <v>.</v>
      </c>
      <c r="H2296" s="224" t="str">
        <f>IF(ISNUMBER('Faults data'!L2296),'Faults data'!L2296,".")</f>
        <v>.</v>
      </c>
      <c r="I2296" s="224">
        <f>IF('Faults data'!S2296=Lists!$F$11,0,1)</f>
        <v>1</v>
      </c>
      <c r="J2296" s="240" t="str">
        <f t="shared" si="284"/>
        <v>.</v>
      </c>
      <c r="K2296" s="241"/>
      <c r="L2296" s="230" t="str">
        <f t="shared" si="285"/>
        <v>.</v>
      </c>
      <c r="M2296" s="231" t="str">
        <f t="shared" si="286"/>
        <v>.</v>
      </c>
      <c r="N2296" s="231" t="str">
        <f t="shared" si="287"/>
        <v>.</v>
      </c>
      <c r="O2296" s="231" t="str">
        <f t="shared" si="288"/>
        <v>.</v>
      </c>
      <c r="P2296" s="232" t="str">
        <f t="shared" si="290"/>
        <v>.</v>
      </c>
      <c r="Q2296" s="233" t="str">
        <f t="shared" si="291"/>
        <v>.</v>
      </c>
      <c r="R2296" s="140"/>
      <c r="S2296" s="140"/>
      <c r="T2296" s="140"/>
      <c r="U2296" s="140"/>
      <c r="V2296" s="140"/>
      <c r="W2296" s="140"/>
      <c r="X2296" s="140"/>
      <c r="Y2296" s="140"/>
      <c r="Z2296" s="140"/>
      <c r="AA2296" s="140"/>
      <c r="AB2296" s="140"/>
      <c r="AC2296" s="140"/>
      <c r="AD2296" s="140"/>
      <c r="AE2296" s="140"/>
      <c r="AF2296" s="140"/>
      <c r="AG2296" s="140"/>
      <c r="AH2296" s="140"/>
      <c r="AI2296" s="140"/>
      <c r="AJ2296" s="140"/>
      <c r="AK2296" s="140"/>
      <c r="AL2296" s="140"/>
      <c r="AM2296" s="140"/>
      <c r="AN2296" s="140"/>
      <c r="AO2296" s="140"/>
      <c r="AP2296" s="140"/>
      <c r="AQ2296" s="140"/>
      <c r="AR2296" s="140"/>
      <c r="AS2296" s="140"/>
      <c r="AT2296" s="140"/>
      <c r="AU2296" s="140"/>
      <c r="AV2296" s="140"/>
      <c r="AW2296" s="140"/>
      <c r="AX2296" s="140"/>
      <c r="AY2296" s="140"/>
      <c r="AZ2296" s="140"/>
      <c r="BA2296" s="140"/>
      <c r="BB2296" s="140"/>
      <c r="BC2296" s="140"/>
      <c r="BD2296" s="140"/>
      <c r="BE2296" s="140"/>
    </row>
    <row r="2297" spans="1:57" outlineLevel="1" x14ac:dyDescent="0.2">
      <c r="A2297" s="234">
        <f>'Faults data'!A2297</f>
        <v>2280</v>
      </c>
      <c r="B2297" s="320">
        <f>'Faults data'!B2297</f>
        <v>0</v>
      </c>
      <c r="C2297" s="223">
        <f>IFERROR(MATCH('Faults data'!F2297,Lists!$C$11:$C$14,0),0)</f>
        <v>0</v>
      </c>
      <c r="D2297" s="216">
        <f>VALUE('Faults data'!I2297)</f>
        <v>0</v>
      </c>
      <c r="E2297" s="224">
        <f t="shared" si="289"/>
        <v>0</v>
      </c>
      <c r="F2297" s="224">
        <f>'Faults data'!M2297</f>
        <v>0</v>
      </c>
      <c r="G2297" s="224" t="str">
        <f>IF('Faults data'!N2297=$G$17,$G$17,".")</f>
        <v>.</v>
      </c>
      <c r="H2297" s="224" t="str">
        <f>IF(ISNUMBER('Faults data'!L2297),'Faults data'!L2297,".")</f>
        <v>.</v>
      </c>
      <c r="I2297" s="224">
        <f>IF('Faults data'!S2297=Lists!$F$11,0,1)</f>
        <v>1</v>
      </c>
      <c r="J2297" s="240" t="str">
        <f t="shared" si="284"/>
        <v>.</v>
      </c>
      <c r="K2297" s="241"/>
      <c r="L2297" s="230" t="str">
        <f t="shared" si="285"/>
        <v>.</v>
      </c>
      <c r="M2297" s="231" t="str">
        <f t="shared" si="286"/>
        <v>.</v>
      </c>
      <c r="N2297" s="231" t="str">
        <f t="shared" si="287"/>
        <v>.</v>
      </c>
      <c r="O2297" s="231" t="str">
        <f t="shared" si="288"/>
        <v>.</v>
      </c>
      <c r="P2297" s="232" t="str">
        <f t="shared" si="290"/>
        <v>.</v>
      </c>
      <c r="Q2297" s="233" t="str">
        <f t="shared" si="291"/>
        <v>.</v>
      </c>
      <c r="R2297" s="140"/>
      <c r="S2297" s="140"/>
      <c r="T2297" s="140"/>
      <c r="U2297" s="140"/>
      <c r="V2297" s="140"/>
      <c r="W2297" s="140"/>
      <c r="X2297" s="140"/>
      <c r="Y2297" s="140"/>
      <c r="Z2297" s="140"/>
      <c r="AA2297" s="140"/>
      <c r="AB2297" s="140"/>
      <c r="AC2297" s="140"/>
      <c r="AD2297" s="140"/>
      <c r="AE2297" s="140"/>
      <c r="AF2297" s="140"/>
      <c r="AG2297" s="140"/>
      <c r="AH2297" s="140"/>
      <c r="AI2297" s="140"/>
      <c r="AJ2297" s="140"/>
      <c r="AK2297" s="140"/>
      <c r="AL2297" s="140"/>
      <c r="AM2297" s="140"/>
      <c r="AN2297" s="140"/>
      <c r="AO2297" s="140"/>
      <c r="AP2297" s="140"/>
      <c r="AQ2297" s="140"/>
      <c r="AR2297" s="140"/>
      <c r="AS2297" s="140"/>
      <c r="AT2297" s="140"/>
      <c r="AU2297" s="140"/>
      <c r="AV2297" s="140"/>
      <c r="AW2297" s="140"/>
      <c r="AX2297" s="140"/>
      <c r="AY2297" s="140"/>
      <c r="AZ2297" s="140"/>
      <c r="BA2297" s="140"/>
      <c r="BB2297" s="140"/>
      <c r="BC2297" s="140"/>
      <c r="BD2297" s="140"/>
      <c r="BE2297" s="140"/>
    </row>
    <row r="2298" spans="1:57" outlineLevel="1" x14ac:dyDescent="0.2">
      <c r="A2298" s="234">
        <f>'Faults data'!A2298</f>
        <v>2281</v>
      </c>
      <c r="B2298" s="320">
        <f>'Faults data'!B2298</f>
        <v>0</v>
      </c>
      <c r="C2298" s="223">
        <f>IFERROR(MATCH('Faults data'!F2298,Lists!$C$11:$C$14,0),0)</f>
        <v>0</v>
      </c>
      <c r="D2298" s="216">
        <f>VALUE('Faults data'!I2298)</f>
        <v>0</v>
      </c>
      <c r="E2298" s="224">
        <f t="shared" si="289"/>
        <v>0</v>
      </c>
      <c r="F2298" s="224">
        <f>'Faults data'!M2298</f>
        <v>0</v>
      </c>
      <c r="G2298" s="224" t="str">
        <f>IF('Faults data'!N2298=$G$17,$G$17,".")</f>
        <v>.</v>
      </c>
      <c r="H2298" s="224" t="str">
        <f>IF(ISNUMBER('Faults data'!L2298),'Faults data'!L2298,".")</f>
        <v>.</v>
      </c>
      <c r="I2298" s="224">
        <f>IF('Faults data'!S2298=Lists!$F$11,0,1)</f>
        <v>1</v>
      </c>
      <c r="J2298" s="240" t="str">
        <f t="shared" si="284"/>
        <v>.</v>
      </c>
      <c r="K2298" s="241"/>
      <c r="L2298" s="230" t="str">
        <f t="shared" si="285"/>
        <v>.</v>
      </c>
      <c r="M2298" s="231" t="str">
        <f t="shared" si="286"/>
        <v>.</v>
      </c>
      <c r="N2298" s="231" t="str">
        <f t="shared" si="287"/>
        <v>.</v>
      </c>
      <c r="O2298" s="231" t="str">
        <f t="shared" si="288"/>
        <v>.</v>
      </c>
      <c r="P2298" s="232" t="str">
        <f t="shared" si="290"/>
        <v>.</v>
      </c>
      <c r="Q2298" s="233" t="str">
        <f t="shared" si="291"/>
        <v>.</v>
      </c>
      <c r="R2298" s="140"/>
      <c r="S2298" s="140"/>
      <c r="T2298" s="140"/>
      <c r="U2298" s="140"/>
      <c r="V2298" s="140"/>
      <c r="W2298" s="140"/>
      <c r="X2298" s="140"/>
      <c r="Y2298" s="140"/>
      <c r="Z2298" s="140"/>
      <c r="AA2298" s="140"/>
      <c r="AB2298" s="140"/>
      <c r="AC2298" s="140"/>
      <c r="AD2298" s="140"/>
      <c r="AE2298" s="140"/>
      <c r="AF2298" s="140"/>
      <c r="AG2298" s="140"/>
      <c r="AH2298" s="140"/>
      <c r="AI2298" s="140"/>
      <c r="AJ2298" s="140"/>
      <c r="AK2298" s="140"/>
      <c r="AL2298" s="140"/>
      <c r="AM2298" s="140"/>
      <c r="AN2298" s="140"/>
      <c r="AO2298" s="140"/>
      <c r="AP2298" s="140"/>
      <c r="AQ2298" s="140"/>
      <c r="AR2298" s="140"/>
      <c r="AS2298" s="140"/>
      <c r="AT2298" s="140"/>
      <c r="AU2298" s="140"/>
      <c r="AV2298" s="140"/>
      <c r="AW2298" s="140"/>
      <c r="AX2298" s="140"/>
      <c r="AY2298" s="140"/>
      <c r="AZ2298" s="140"/>
      <c r="BA2298" s="140"/>
      <c r="BB2298" s="140"/>
      <c r="BC2298" s="140"/>
      <c r="BD2298" s="140"/>
      <c r="BE2298" s="140"/>
    </row>
    <row r="2299" spans="1:57" outlineLevel="1" x14ac:dyDescent="0.2">
      <c r="A2299" s="234">
        <f>'Faults data'!A2299</f>
        <v>2282</v>
      </c>
      <c r="B2299" s="320">
        <f>'Faults data'!B2299</f>
        <v>0</v>
      </c>
      <c r="C2299" s="223">
        <f>IFERROR(MATCH('Faults data'!F2299,Lists!$C$11:$C$14,0),0)</f>
        <v>0</v>
      </c>
      <c r="D2299" s="216">
        <f>VALUE('Faults data'!I2299)</f>
        <v>0</v>
      </c>
      <c r="E2299" s="224">
        <f t="shared" si="289"/>
        <v>0</v>
      </c>
      <c r="F2299" s="224">
        <f>'Faults data'!M2299</f>
        <v>0</v>
      </c>
      <c r="G2299" s="224" t="str">
        <f>IF('Faults data'!N2299=$G$17,$G$17,".")</f>
        <v>.</v>
      </c>
      <c r="H2299" s="224" t="str">
        <f>IF(ISNUMBER('Faults data'!L2299),'Faults data'!L2299,".")</f>
        <v>.</v>
      </c>
      <c r="I2299" s="224">
        <f>IF('Faults data'!S2299=Lists!$F$11,0,1)</f>
        <v>1</v>
      </c>
      <c r="J2299" s="240" t="str">
        <f t="shared" si="284"/>
        <v>.</v>
      </c>
      <c r="K2299" s="241"/>
      <c r="L2299" s="230" t="str">
        <f t="shared" si="285"/>
        <v>.</v>
      </c>
      <c r="M2299" s="231" t="str">
        <f t="shared" si="286"/>
        <v>.</v>
      </c>
      <c r="N2299" s="231" t="str">
        <f t="shared" si="287"/>
        <v>.</v>
      </c>
      <c r="O2299" s="231" t="str">
        <f t="shared" si="288"/>
        <v>.</v>
      </c>
      <c r="P2299" s="232" t="str">
        <f t="shared" si="290"/>
        <v>.</v>
      </c>
      <c r="Q2299" s="233" t="str">
        <f t="shared" si="291"/>
        <v>.</v>
      </c>
      <c r="R2299" s="140"/>
      <c r="S2299" s="140"/>
      <c r="T2299" s="140"/>
      <c r="U2299" s="140"/>
      <c r="V2299" s="140"/>
      <c r="W2299" s="140"/>
      <c r="X2299" s="140"/>
      <c r="Y2299" s="140"/>
      <c r="Z2299" s="140"/>
      <c r="AA2299" s="140"/>
      <c r="AB2299" s="140"/>
      <c r="AC2299" s="140"/>
      <c r="AD2299" s="140"/>
      <c r="AE2299" s="140"/>
      <c r="AF2299" s="140"/>
      <c r="AG2299" s="140"/>
      <c r="AH2299" s="140"/>
      <c r="AI2299" s="140"/>
      <c r="AJ2299" s="140"/>
      <c r="AK2299" s="140"/>
      <c r="AL2299" s="140"/>
      <c r="AM2299" s="140"/>
      <c r="AN2299" s="140"/>
      <c r="AO2299" s="140"/>
      <c r="AP2299" s="140"/>
      <c r="AQ2299" s="140"/>
      <c r="AR2299" s="140"/>
      <c r="AS2299" s="140"/>
      <c r="AT2299" s="140"/>
      <c r="AU2299" s="140"/>
      <c r="AV2299" s="140"/>
      <c r="AW2299" s="140"/>
      <c r="AX2299" s="140"/>
      <c r="AY2299" s="140"/>
      <c r="AZ2299" s="140"/>
      <c r="BA2299" s="140"/>
      <c r="BB2299" s="140"/>
      <c r="BC2299" s="140"/>
      <c r="BD2299" s="140"/>
      <c r="BE2299" s="140"/>
    </row>
    <row r="2300" spans="1:57" outlineLevel="1" x14ac:dyDescent="0.2">
      <c r="A2300" s="234">
        <f>'Faults data'!A2300</f>
        <v>2283</v>
      </c>
      <c r="B2300" s="320">
        <f>'Faults data'!B2300</f>
        <v>0</v>
      </c>
      <c r="C2300" s="223">
        <f>IFERROR(MATCH('Faults data'!F2300,Lists!$C$11:$C$14,0),0)</f>
        <v>0</v>
      </c>
      <c r="D2300" s="216">
        <f>VALUE('Faults data'!I2300)</f>
        <v>0</v>
      </c>
      <c r="E2300" s="224">
        <f t="shared" si="289"/>
        <v>0</v>
      </c>
      <c r="F2300" s="224">
        <f>'Faults data'!M2300</f>
        <v>0</v>
      </c>
      <c r="G2300" s="224" t="str">
        <f>IF('Faults data'!N2300=$G$17,$G$17,".")</f>
        <v>.</v>
      </c>
      <c r="H2300" s="224" t="str">
        <f>IF(ISNUMBER('Faults data'!L2300),'Faults data'!L2300,".")</f>
        <v>.</v>
      </c>
      <c r="I2300" s="224">
        <f>IF('Faults data'!S2300=Lists!$F$11,0,1)</f>
        <v>1</v>
      </c>
      <c r="J2300" s="240" t="str">
        <f t="shared" si="284"/>
        <v>.</v>
      </c>
      <c r="K2300" s="241"/>
      <c r="L2300" s="230" t="str">
        <f t="shared" si="285"/>
        <v>.</v>
      </c>
      <c r="M2300" s="231" t="str">
        <f t="shared" si="286"/>
        <v>.</v>
      </c>
      <c r="N2300" s="231" t="str">
        <f t="shared" si="287"/>
        <v>.</v>
      </c>
      <c r="O2300" s="231" t="str">
        <f t="shared" si="288"/>
        <v>.</v>
      </c>
      <c r="P2300" s="232" t="str">
        <f t="shared" si="290"/>
        <v>.</v>
      </c>
      <c r="Q2300" s="233" t="str">
        <f t="shared" si="291"/>
        <v>.</v>
      </c>
      <c r="R2300" s="140"/>
      <c r="S2300" s="140"/>
      <c r="T2300" s="140"/>
      <c r="U2300" s="140"/>
      <c r="V2300" s="140"/>
      <c r="W2300" s="140"/>
      <c r="X2300" s="140"/>
      <c r="Y2300" s="140"/>
      <c r="Z2300" s="140"/>
      <c r="AA2300" s="140"/>
      <c r="AB2300" s="140"/>
      <c r="AC2300" s="140"/>
      <c r="AD2300" s="140"/>
      <c r="AE2300" s="140"/>
      <c r="AF2300" s="140"/>
      <c r="AG2300" s="140"/>
      <c r="AH2300" s="140"/>
      <c r="AI2300" s="140"/>
      <c r="AJ2300" s="140"/>
      <c r="AK2300" s="140"/>
      <c r="AL2300" s="140"/>
      <c r="AM2300" s="140"/>
      <c r="AN2300" s="140"/>
      <c r="AO2300" s="140"/>
      <c r="AP2300" s="140"/>
      <c r="AQ2300" s="140"/>
      <c r="AR2300" s="140"/>
      <c r="AS2300" s="140"/>
      <c r="AT2300" s="140"/>
      <c r="AU2300" s="140"/>
      <c r="AV2300" s="140"/>
      <c r="AW2300" s="140"/>
      <c r="AX2300" s="140"/>
      <c r="AY2300" s="140"/>
      <c r="AZ2300" s="140"/>
      <c r="BA2300" s="140"/>
      <c r="BB2300" s="140"/>
      <c r="BC2300" s="140"/>
      <c r="BD2300" s="140"/>
      <c r="BE2300" s="140"/>
    </row>
    <row r="2301" spans="1:57" outlineLevel="1" x14ac:dyDescent="0.2">
      <c r="A2301" s="234">
        <f>'Faults data'!A2301</f>
        <v>2284</v>
      </c>
      <c r="B2301" s="320">
        <f>'Faults data'!B2301</f>
        <v>0</v>
      </c>
      <c r="C2301" s="223">
        <f>IFERROR(MATCH('Faults data'!F2301,Lists!$C$11:$C$14,0),0)</f>
        <v>0</v>
      </c>
      <c r="D2301" s="216">
        <f>VALUE('Faults data'!I2301)</f>
        <v>0</v>
      </c>
      <c r="E2301" s="224">
        <f t="shared" si="289"/>
        <v>0</v>
      </c>
      <c r="F2301" s="224">
        <f>'Faults data'!M2301</f>
        <v>0</v>
      </c>
      <c r="G2301" s="224" t="str">
        <f>IF('Faults data'!N2301=$G$17,$G$17,".")</f>
        <v>.</v>
      </c>
      <c r="H2301" s="224" t="str">
        <f>IF(ISNUMBER('Faults data'!L2301),'Faults data'!L2301,".")</f>
        <v>.</v>
      </c>
      <c r="I2301" s="224">
        <f>IF('Faults data'!S2301=Lists!$F$11,0,1)</f>
        <v>1</v>
      </c>
      <c r="J2301" s="240" t="str">
        <f t="shared" si="284"/>
        <v>.</v>
      </c>
      <c r="K2301" s="241"/>
      <c r="L2301" s="230" t="str">
        <f t="shared" si="285"/>
        <v>.</v>
      </c>
      <c r="M2301" s="231" t="str">
        <f t="shared" si="286"/>
        <v>.</v>
      </c>
      <c r="N2301" s="231" t="str">
        <f t="shared" si="287"/>
        <v>.</v>
      </c>
      <c r="O2301" s="231" t="str">
        <f t="shared" si="288"/>
        <v>.</v>
      </c>
      <c r="P2301" s="232" t="str">
        <f t="shared" si="290"/>
        <v>.</v>
      </c>
      <c r="Q2301" s="233" t="str">
        <f t="shared" si="291"/>
        <v>.</v>
      </c>
      <c r="R2301" s="140"/>
      <c r="S2301" s="140"/>
      <c r="T2301" s="140"/>
      <c r="U2301" s="140"/>
      <c r="V2301" s="140"/>
      <c r="W2301" s="140"/>
      <c r="X2301" s="140"/>
      <c r="Y2301" s="140"/>
      <c r="Z2301" s="140"/>
      <c r="AA2301" s="140"/>
      <c r="AB2301" s="140"/>
      <c r="AC2301" s="140"/>
      <c r="AD2301" s="140"/>
      <c r="AE2301" s="140"/>
      <c r="AF2301" s="140"/>
      <c r="AG2301" s="140"/>
      <c r="AH2301" s="140"/>
      <c r="AI2301" s="140"/>
      <c r="AJ2301" s="140"/>
      <c r="AK2301" s="140"/>
      <c r="AL2301" s="140"/>
      <c r="AM2301" s="140"/>
      <c r="AN2301" s="140"/>
      <c r="AO2301" s="140"/>
      <c r="AP2301" s="140"/>
      <c r="AQ2301" s="140"/>
      <c r="AR2301" s="140"/>
      <c r="AS2301" s="140"/>
      <c r="AT2301" s="140"/>
      <c r="AU2301" s="140"/>
      <c r="AV2301" s="140"/>
      <c r="AW2301" s="140"/>
      <c r="AX2301" s="140"/>
      <c r="AY2301" s="140"/>
      <c r="AZ2301" s="140"/>
      <c r="BA2301" s="140"/>
      <c r="BB2301" s="140"/>
      <c r="BC2301" s="140"/>
      <c r="BD2301" s="140"/>
      <c r="BE2301" s="140"/>
    </row>
    <row r="2302" spans="1:57" outlineLevel="1" x14ac:dyDescent="0.2">
      <c r="A2302" s="234">
        <f>'Faults data'!A2302</f>
        <v>2285</v>
      </c>
      <c r="B2302" s="320">
        <f>'Faults data'!B2302</f>
        <v>0</v>
      </c>
      <c r="C2302" s="223">
        <f>IFERROR(MATCH('Faults data'!F2302,Lists!$C$11:$C$14,0),0)</f>
        <v>0</v>
      </c>
      <c r="D2302" s="216">
        <f>VALUE('Faults data'!I2302)</f>
        <v>0</v>
      </c>
      <c r="E2302" s="224">
        <f t="shared" si="289"/>
        <v>0</v>
      </c>
      <c r="F2302" s="224">
        <f>'Faults data'!M2302</f>
        <v>0</v>
      </c>
      <c r="G2302" s="224" t="str">
        <f>IF('Faults data'!N2302=$G$17,$G$17,".")</f>
        <v>.</v>
      </c>
      <c r="H2302" s="224" t="str">
        <f>IF(ISNUMBER('Faults data'!L2302),'Faults data'!L2302,".")</f>
        <v>.</v>
      </c>
      <c r="I2302" s="224">
        <f>IF('Faults data'!S2302=Lists!$F$11,0,1)</f>
        <v>1</v>
      </c>
      <c r="J2302" s="240" t="str">
        <f t="shared" si="284"/>
        <v>.</v>
      </c>
      <c r="K2302" s="241"/>
      <c r="L2302" s="230" t="str">
        <f t="shared" si="285"/>
        <v>.</v>
      </c>
      <c r="M2302" s="231" t="str">
        <f t="shared" si="286"/>
        <v>.</v>
      </c>
      <c r="N2302" s="231" t="str">
        <f t="shared" si="287"/>
        <v>.</v>
      </c>
      <c r="O2302" s="231" t="str">
        <f t="shared" si="288"/>
        <v>.</v>
      </c>
      <c r="P2302" s="232" t="str">
        <f t="shared" si="290"/>
        <v>.</v>
      </c>
      <c r="Q2302" s="233" t="str">
        <f t="shared" si="291"/>
        <v>.</v>
      </c>
      <c r="R2302" s="140"/>
      <c r="S2302" s="140"/>
      <c r="T2302" s="140"/>
      <c r="U2302" s="140"/>
      <c r="V2302" s="140"/>
      <c r="W2302" s="140"/>
      <c r="X2302" s="140"/>
      <c r="Y2302" s="140"/>
      <c r="Z2302" s="140"/>
      <c r="AA2302" s="140"/>
      <c r="AB2302" s="140"/>
      <c r="AC2302" s="140"/>
      <c r="AD2302" s="140"/>
      <c r="AE2302" s="140"/>
      <c r="AF2302" s="140"/>
      <c r="AG2302" s="140"/>
      <c r="AH2302" s="140"/>
      <c r="AI2302" s="140"/>
      <c r="AJ2302" s="140"/>
      <c r="AK2302" s="140"/>
      <c r="AL2302" s="140"/>
      <c r="AM2302" s="140"/>
      <c r="AN2302" s="140"/>
      <c r="AO2302" s="140"/>
      <c r="AP2302" s="140"/>
      <c r="AQ2302" s="140"/>
      <c r="AR2302" s="140"/>
      <c r="AS2302" s="140"/>
      <c r="AT2302" s="140"/>
      <c r="AU2302" s="140"/>
      <c r="AV2302" s="140"/>
      <c r="AW2302" s="140"/>
      <c r="AX2302" s="140"/>
      <c r="AY2302" s="140"/>
      <c r="AZ2302" s="140"/>
      <c r="BA2302" s="140"/>
      <c r="BB2302" s="140"/>
      <c r="BC2302" s="140"/>
      <c r="BD2302" s="140"/>
      <c r="BE2302" s="140"/>
    </row>
    <row r="2303" spans="1:57" outlineLevel="1" x14ac:dyDescent="0.2">
      <c r="A2303" s="234">
        <f>'Faults data'!A2303</f>
        <v>2286</v>
      </c>
      <c r="B2303" s="320">
        <f>'Faults data'!B2303</f>
        <v>0</v>
      </c>
      <c r="C2303" s="223">
        <f>IFERROR(MATCH('Faults data'!F2303,Lists!$C$11:$C$14,0),0)</f>
        <v>0</v>
      </c>
      <c r="D2303" s="216">
        <f>VALUE('Faults data'!I2303)</f>
        <v>0</v>
      </c>
      <c r="E2303" s="224">
        <f t="shared" si="289"/>
        <v>0</v>
      </c>
      <c r="F2303" s="224">
        <f>'Faults data'!M2303</f>
        <v>0</v>
      </c>
      <c r="G2303" s="224" t="str">
        <f>IF('Faults data'!N2303=$G$17,$G$17,".")</f>
        <v>.</v>
      </c>
      <c r="H2303" s="224" t="str">
        <f>IF(ISNUMBER('Faults data'!L2303),'Faults data'!L2303,".")</f>
        <v>.</v>
      </c>
      <c r="I2303" s="224">
        <f>IF('Faults data'!S2303=Lists!$F$11,0,1)</f>
        <v>1</v>
      </c>
      <c r="J2303" s="240" t="str">
        <f t="shared" si="284"/>
        <v>.</v>
      </c>
      <c r="K2303" s="241"/>
      <c r="L2303" s="230" t="str">
        <f t="shared" si="285"/>
        <v>.</v>
      </c>
      <c r="M2303" s="231" t="str">
        <f t="shared" si="286"/>
        <v>.</v>
      </c>
      <c r="N2303" s="231" t="str">
        <f t="shared" si="287"/>
        <v>.</v>
      </c>
      <c r="O2303" s="231" t="str">
        <f t="shared" si="288"/>
        <v>.</v>
      </c>
      <c r="P2303" s="232" t="str">
        <f t="shared" si="290"/>
        <v>.</v>
      </c>
      <c r="Q2303" s="233" t="str">
        <f t="shared" si="291"/>
        <v>.</v>
      </c>
      <c r="R2303" s="140"/>
      <c r="S2303" s="140"/>
      <c r="T2303" s="140"/>
      <c r="U2303" s="140"/>
      <c r="V2303" s="140"/>
      <c r="W2303" s="140"/>
      <c r="X2303" s="140"/>
      <c r="Y2303" s="140"/>
      <c r="Z2303" s="140"/>
      <c r="AA2303" s="140"/>
      <c r="AB2303" s="140"/>
      <c r="AC2303" s="140"/>
      <c r="AD2303" s="140"/>
      <c r="AE2303" s="140"/>
      <c r="AF2303" s="140"/>
      <c r="AG2303" s="140"/>
      <c r="AH2303" s="140"/>
      <c r="AI2303" s="140"/>
      <c r="AJ2303" s="140"/>
      <c r="AK2303" s="140"/>
      <c r="AL2303" s="140"/>
      <c r="AM2303" s="140"/>
      <c r="AN2303" s="140"/>
      <c r="AO2303" s="140"/>
      <c r="AP2303" s="140"/>
      <c r="AQ2303" s="140"/>
      <c r="AR2303" s="140"/>
      <c r="AS2303" s="140"/>
      <c r="AT2303" s="140"/>
      <c r="AU2303" s="140"/>
      <c r="AV2303" s="140"/>
      <c r="AW2303" s="140"/>
      <c r="AX2303" s="140"/>
      <c r="AY2303" s="140"/>
      <c r="AZ2303" s="140"/>
      <c r="BA2303" s="140"/>
      <c r="BB2303" s="140"/>
      <c r="BC2303" s="140"/>
      <c r="BD2303" s="140"/>
      <c r="BE2303" s="140"/>
    </row>
    <row r="2304" spans="1:57" outlineLevel="1" x14ac:dyDescent="0.2">
      <c r="A2304" s="234">
        <f>'Faults data'!A2304</f>
        <v>2287</v>
      </c>
      <c r="B2304" s="320">
        <f>'Faults data'!B2304</f>
        <v>0</v>
      </c>
      <c r="C2304" s="223">
        <f>IFERROR(MATCH('Faults data'!F2304,Lists!$C$11:$C$14,0),0)</f>
        <v>0</v>
      </c>
      <c r="D2304" s="216">
        <f>VALUE('Faults data'!I2304)</f>
        <v>0</v>
      </c>
      <c r="E2304" s="224">
        <f t="shared" si="289"/>
        <v>0</v>
      </c>
      <c r="F2304" s="224">
        <f>'Faults data'!M2304</f>
        <v>0</v>
      </c>
      <c r="G2304" s="224" t="str">
        <f>IF('Faults data'!N2304=$G$17,$G$17,".")</f>
        <v>.</v>
      </c>
      <c r="H2304" s="224" t="str">
        <f>IF(ISNUMBER('Faults data'!L2304),'Faults data'!L2304,".")</f>
        <v>.</v>
      </c>
      <c r="I2304" s="224">
        <f>IF('Faults data'!S2304=Lists!$F$11,0,1)</f>
        <v>1</v>
      </c>
      <c r="J2304" s="240" t="str">
        <f t="shared" si="284"/>
        <v>.</v>
      </c>
      <c r="K2304" s="241"/>
      <c r="L2304" s="230" t="str">
        <f t="shared" si="285"/>
        <v>.</v>
      </c>
      <c r="M2304" s="231" t="str">
        <f t="shared" si="286"/>
        <v>.</v>
      </c>
      <c r="N2304" s="231" t="str">
        <f t="shared" si="287"/>
        <v>.</v>
      </c>
      <c r="O2304" s="231" t="str">
        <f t="shared" si="288"/>
        <v>.</v>
      </c>
      <c r="P2304" s="232" t="str">
        <f t="shared" si="290"/>
        <v>.</v>
      </c>
      <c r="Q2304" s="233" t="str">
        <f t="shared" si="291"/>
        <v>.</v>
      </c>
      <c r="R2304" s="140"/>
      <c r="S2304" s="140"/>
      <c r="T2304" s="140"/>
      <c r="U2304" s="140"/>
      <c r="V2304" s="140"/>
      <c r="W2304" s="140"/>
      <c r="X2304" s="140"/>
      <c r="Y2304" s="140"/>
      <c r="Z2304" s="140"/>
      <c r="AA2304" s="140"/>
      <c r="AB2304" s="140"/>
      <c r="AC2304" s="140"/>
      <c r="AD2304" s="140"/>
      <c r="AE2304" s="140"/>
      <c r="AF2304" s="140"/>
      <c r="AG2304" s="140"/>
      <c r="AH2304" s="140"/>
      <c r="AI2304" s="140"/>
      <c r="AJ2304" s="140"/>
      <c r="AK2304" s="140"/>
      <c r="AL2304" s="140"/>
      <c r="AM2304" s="140"/>
      <c r="AN2304" s="140"/>
      <c r="AO2304" s="140"/>
      <c r="AP2304" s="140"/>
      <c r="AQ2304" s="140"/>
      <c r="AR2304" s="140"/>
      <c r="AS2304" s="140"/>
      <c r="AT2304" s="140"/>
      <c r="AU2304" s="140"/>
      <c r="AV2304" s="140"/>
      <c r="AW2304" s="140"/>
      <c r="AX2304" s="140"/>
      <c r="AY2304" s="140"/>
      <c r="AZ2304" s="140"/>
      <c r="BA2304" s="140"/>
      <c r="BB2304" s="140"/>
      <c r="BC2304" s="140"/>
      <c r="BD2304" s="140"/>
      <c r="BE2304" s="140"/>
    </row>
    <row r="2305" spans="1:57" outlineLevel="1" x14ac:dyDescent="0.2">
      <c r="A2305" s="234">
        <f>'Faults data'!A2305</f>
        <v>2288</v>
      </c>
      <c r="B2305" s="320">
        <f>'Faults data'!B2305</f>
        <v>0</v>
      </c>
      <c r="C2305" s="223">
        <f>IFERROR(MATCH('Faults data'!F2305,Lists!$C$11:$C$14,0),0)</f>
        <v>0</v>
      </c>
      <c r="D2305" s="216">
        <f>VALUE('Faults data'!I2305)</f>
        <v>0</v>
      </c>
      <c r="E2305" s="224">
        <f t="shared" si="289"/>
        <v>0</v>
      </c>
      <c r="F2305" s="224">
        <f>'Faults data'!M2305</f>
        <v>0</v>
      </c>
      <c r="G2305" s="224" t="str">
        <f>IF('Faults data'!N2305=$G$17,$G$17,".")</f>
        <v>.</v>
      </c>
      <c r="H2305" s="224" t="str">
        <f>IF(ISNUMBER('Faults data'!L2305),'Faults data'!L2305,".")</f>
        <v>.</v>
      </c>
      <c r="I2305" s="224">
        <f>IF('Faults data'!S2305=Lists!$F$11,0,1)</f>
        <v>1</v>
      </c>
      <c r="J2305" s="240" t="str">
        <f t="shared" si="284"/>
        <v>.</v>
      </c>
      <c r="K2305" s="241"/>
      <c r="L2305" s="230" t="str">
        <f t="shared" si="285"/>
        <v>.</v>
      </c>
      <c r="M2305" s="231" t="str">
        <f t="shared" si="286"/>
        <v>.</v>
      </c>
      <c r="N2305" s="231" t="str">
        <f t="shared" si="287"/>
        <v>.</v>
      </c>
      <c r="O2305" s="231" t="str">
        <f t="shared" si="288"/>
        <v>.</v>
      </c>
      <c r="P2305" s="232" t="str">
        <f t="shared" si="290"/>
        <v>.</v>
      </c>
      <c r="Q2305" s="233" t="str">
        <f t="shared" si="291"/>
        <v>.</v>
      </c>
      <c r="R2305" s="140"/>
      <c r="S2305" s="140"/>
      <c r="T2305" s="140"/>
      <c r="U2305" s="140"/>
      <c r="V2305" s="140"/>
      <c r="W2305" s="140"/>
      <c r="X2305" s="140"/>
      <c r="Y2305" s="140"/>
      <c r="Z2305" s="140"/>
      <c r="AA2305" s="140"/>
      <c r="AB2305" s="140"/>
      <c r="AC2305" s="140"/>
      <c r="AD2305" s="140"/>
      <c r="AE2305" s="140"/>
      <c r="AF2305" s="140"/>
      <c r="AG2305" s="140"/>
      <c r="AH2305" s="140"/>
      <c r="AI2305" s="140"/>
      <c r="AJ2305" s="140"/>
      <c r="AK2305" s="140"/>
      <c r="AL2305" s="140"/>
      <c r="AM2305" s="140"/>
      <c r="AN2305" s="140"/>
      <c r="AO2305" s="140"/>
      <c r="AP2305" s="140"/>
      <c r="AQ2305" s="140"/>
      <c r="AR2305" s="140"/>
      <c r="AS2305" s="140"/>
      <c r="AT2305" s="140"/>
      <c r="AU2305" s="140"/>
      <c r="AV2305" s="140"/>
      <c r="AW2305" s="140"/>
      <c r="AX2305" s="140"/>
      <c r="AY2305" s="140"/>
      <c r="AZ2305" s="140"/>
      <c r="BA2305" s="140"/>
      <c r="BB2305" s="140"/>
      <c r="BC2305" s="140"/>
      <c r="BD2305" s="140"/>
      <c r="BE2305" s="140"/>
    </row>
    <row r="2306" spans="1:57" outlineLevel="1" x14ac:dyDescent="0.2">
      <c r="A2306" s="234">
        <f>'Faults data'!A2306</f>
        <v>2289</v>
      </c>
      <c r="B2306" s="320">
        <f>'Faults data'!B2306</f>
        <v>0</v>
      </c>
      <c r="C2306" s="223">
        <f>IFERROR(MATCH('Faults data'!F2306,Lists!$C$11:$C$14,0),0)</f>
        <v>0</v>
      </c>
      <c r="D2306" s="216">
        <f>VALUE('Faults data'!I2306)</f>
        <v>0</v>
      </c>
      <c r="E2306" s="224">
        <f t="shared" si="289"/>
        <v>0</v>
      </c>
      <c r="F2306" s="224">
        <f>'Faults data'!M2306</f>
        <v>0</v>
      </c>
      <c r="G2306" s="224" t="str">
        <f>IF('Faults data'!N2306=$G$17,$G$17,".")</f>
        <v>.</v>
      </c>
      <c r="H2306" s="224" t="str">
        <f>IF(ISNUMBER('Faults data'!L2306),'Faults data'!L2306,".")</f>
        <v>.</v>
      </c>
      <c r="I2306" s="224">
        <f>IF('Faults data'!S2306=Lists!$F$11,0,1)</f>
        <v>1</v>
      </c>
      <c r="J2306" s="240" t="str">
        <f t="shared" si="284"/>
        <v>.</v>
      </c>
      <c r="K2306" s="241"/>
      <c r="L2306" s="230" t="str">
        <f t="shared" si="285"/>
        <v>.</v>
      </c>
      <c r="M2306" s="231" t="str">
        <f t="shared" si="286"/>
        <v>.</v>
      </c>
      <c r="N2306" s="231" t="str">
        <f t="shared" si="287"/>
        <v>.</v>
      </c>
      <c r="O2306" s="231" t="str">
        <f t="shared" si="288"/>
        <v>.</v>
      </c>
      <c r="P2306" s="232" t="str">
        <f t="shared" si="290"/>
        <v>.</v>
      </c>
      <c r="Q2306" s="233" t="str">
        <f t="shared" si="291"/>
        <v>.</v>
      </c>
      <c r="R2306" s="140"/>
      <c r="S2306" s="140"/>
      <c r="T2306" s="140"/>
      <c r="U2306" s="140"/>
      <c r="V2306" s="140"/>
      <c r="W2306" s="140"/>
      <c r="X2306" s="140"/>
      <c r="Y2306" s="140"/>
      <c r="Z2306" s="140"/>
      <c r="AA2306" s="140"/>
      <c r="AB2306" s="140"/>
      <c r="AC2306" s="140"/>
      <c r="AD2306" s="140"/>
      <c r="AE2306" s="140"/>
      <c r="AF2306" s="140"/>
      <c r="AG2306" s="140"/>
      <c r="AH2306" s="140"/>
      <c r="AI2306" s="140"/>
      <c r="AJ2306" s="140"/>
      <c r="AK2306" s="140"/>
      <c r="AL2306" s="140"/>
      <c r="AM2306" s="140"/>
      <c r="AN2306" s="140"/>
      <c r="AO2306" s="140"/>
      <c r="AP2306" s="140"/>
      <c r="AQ2306" s="140"/>
      <c r="AR2306" s="140"/>
      <c r="AS2306" s="140"/>
      <c r="AT2306" s="140"/>
      <c r="AU2306" s="140"/>
      <c r="AV2306" s="140"/>
      <c r="AW2306" s="140"/>
      <c r="AX2306" s="140"/>
      <c r="AY2306" s="140"/>
      <c r="AZ2306" s="140"/>
      <c r="BA2306" s="140"/>
      <c r="BB2306" s="140"/>
      <c r="BC2306" s="140"/>
      <c r="BD2306" s="140"/>
      <c r="BE2306" s="140"/>
    </row>
    <row r="2307" spans="1:57" outlineLevel="1" x14ac:dyDescent="0.2">
      <c r="A2307" s="234">
        <f>'Faults data'!A2307</f>
        <v>2290</v>
      </c>
      <c r="B2307" s="320">
        <f>'Faults data'!B2307</f>
        <v>0</v>
      </c>
      <c r="C2307" s="223">
        <f>IFERROR(MATCH('Faults data'!F2307,Lists!$C$11:$C$14,0),0)</f>
        <v>0</v>
      </c>
      <c r="D2307" s="216">
        <f>VALUE('Faults data'!I2307)</f>
        <v>0</v>
      </c>
      <c r="E2307" s="224">
        <f t="shared" si="289"/>
        <v>0</v>
      </c>
      <c r="F2307" s="224">
        <f>'Faults data'!M2307</f>
        <v>0</v>
      </c>
      <c r="G2307" s="224" t="str">
        <f>IF('Faults data'!N2307=$G$17,$G$17,".")</f>
        <v>.</v>
      </c>
      <c r="H2307" s="224" t="str">
        <f>IF(ISNUMBER('Faults data'!L2307),'Faults data'!L2307,".")</f>
        <v>.</v>
      </c>
      <c r="I2307" s="224">
        <f>IF('Faults data'!S2307=Lists!$F$11,0,1)</f>
        <v>1</v>
      </c>
      <c r="J2307" s="240" t="str">
        <f t="shared" si="284"/>
        <v>.</v>
      </c>
      <c r="K2307" s="241"/>
      <c r="L2307" s="230" t="str">
        <f t="shared" si="285"/>
        <v>.</v>
      </c>
      <c r="M2307" s="231" t="str">
        <f t="shared" si="286"/>
        <v>.</v>
      </c>
      <c r="N2307" s="231" t="str">
        <f t="shared" si="287"/>
        <v>.</v>
      </c>
      <c r="O2307" s="231" t="str">
        <f t="shared" si="288"/>
        <v>.</v>
      </c>
      <c r="P2307" s="232" t="str">
        <f t="shared" si="290"/>
        <v>.</v>
      </c>
      <c r="Q2307" s="233" t="str">
        <f t="shared" si="291"/>
        <v>.</v>
      </c>
      <c r="R2307" s="140"/>
      <c r="S2307" s="140"/>
      <c r="T2307" s="140"/>
      <c r="U2307" s="140"/>
      <c r="V2307" s="140"/>
      <c r="W2307" s="140"/>
      <c r="X2307" s="140"/>
      <c r="Y2307" s="140"/>
      <c r="Z2307" s="140"/>
      <c r="AA2307" s="140"/>
      <c r="AB2307" s="140"/>
      <c r="AC2307" s="140"/>
      <c r="AD2307" s="140"/>
      <c r="AE2307" s="140"/>
      <c r="AF2307" s="140"/>
      <c r="AG2307" s="140"/>
      <c r="AH2307" s="140"/>
      <c r="AI2307" s="140"/>
      <c r="AJ2307" s="140"/>
      <c r="AK2307" s="140"/>
      <c r="AL2307" s="140"/>
      <c r="AM2307" s="140"/>
      <c r="AN2307" s="140"/>
      <c r="AO2307" s="140"/>
      <c r="AP2307" s="140"/>
      <c r="AQ2307" s="140"/>
      <c r="AR2307" s="140"/>
      <c r="AS2307" s="140"/>
      <c r="AT2307" s="140"/>
      <c r="AU2307" s="140"/>
      <c r="AV2307" s="140"/>
      <c r="AW2307" s="140"/>
      <c r="AX2307" s="140"/>
      <c r="AY2307" s="140"/>
      <c r="AZ2307" s="140"/>
      <c r="BA2307" s="140"/>
      <c r="BB2307" s="140"/>
      <c r="BC2307" s="140"/>
      <c r="BD2307" s="140"/>
      <c r="BE2307" s="140"/>
    </row>
    <row r="2308" spans="1:57" outlineLevel="1" x14ac:dyDescent="0.2">
      <c r="A2308" s="234">
        <f>'Faults data'!A2308</f>
        <v>2291</v>
      </c>
      <c r="B2308" s="320">
        <f>'Faults data'!B2308</f>
        <v>0</v>
      </c>
      <c r="C2308" s="223">
        <f>IFERROR(MATCH('Faults data'!F2308,Lists!$C$11:$C$14,0),0)</f>
        <v>0</v>
      </c>
      <c r="D2308" s="216">
        <f>VALUE('Faults data'!I2308)</f>
        <v>0</v>
      </c>
      <c r="E2308" s="224">
        <f t="shared" si="289"/>
        <v>0</v>
      </c>
      <c r="F2308" s="224">
        <f>'Faults data'!M2308</f>
        <v>0</v>
      </c>
      <c r="G2308" s="224" t="str">
        <f>IF('Faults data'!N2308=$G$17,$G$17,".")</f>
        <v>.</v>
      </c>
      <c r="H2308" s="224" t="str">
        <f>IF(ISNUMBER('Faults data'!L2308),'Faults data'!L2308,".")</f>
        <v>.</v>
      </c>
      <c r="I2308" s="224">
        <f>IF('Faults data'!S2308=Lists!$F$11,0,1)</f>
        <v>1</v>
      </c>
      <c r="J2308" s="240" t="str">
        <f t="shared" si="284"/>
        <v>.</v>
      </c>
      <c r="K2308" s="241"/>
      <c r="L2308" s="230" t="str">
        <f t="shared" si="285"/>
        <v>.</v>
      </c>
      <c r="M2308" s="231" t="str">
        <f t="shared" si="286"/>
        <v>.</v>
      </c>
      <c r="N2308" s="231" t="str">
        <f t="shared" si="287"/>
        <v>.</v>
      </c>
      <c r="O2308" s="231" t="str">
        <f t="shared" si="288"/>
        <v>.</v>
      </c>
      <c r="P2308" s="232" t="str">
        <f t="shared" si="290"/>
        <v>.</v>
      </c>
      <c r="Q2308" s="233" t="str">
        <f t="shared" si="291"/>
        <v>.</v>
      </c>
      <c r="R2308" s="140"/>
      <c r="S2308" s="140"/>
      <c r="T2308" s="140"/>
      <c r="U2308" s="140"/>
      <c r="V2308" s="140"/>
      <c r="W2308" s="140"/>
      <c r="X2308" s="140"/>
      <c r="Y2308" s="140"/>
      <c r="Z2308" s="140"/>
      <c r="AA2308" s="140"/>
      <c r="AB2308" s="140"/>
      <c r="AC2308" s="140"/>
      <c r="AD2308" s="140"/>
      <c r="AE2308" s="140"/>
      <c r="AF2308" s="140"/>
      <c r="AG2308" s="140"/>
      <c r="AH2308" s="140"/>
      <c r="AI2308" s="140"/>
      <c r="AJ2308" s="140"/>
      <c r="AK2308" s="140"/>
      <c r="AL2308" s="140"/>
      <c r="AM2308" s="140"/>
      <c r="AN2308" s="140"/>
      <c r="AO2308" s="140"/>
      <c r="AP2308" s="140"/>
      <c r="AQ2308" s="140"/>
      <c r="AR2308" s="140"/>
      <c r="AS2308" s="140"/>
      <c r="AT2308" s="140"/>
      <c r="AU2308" s="140"/>
      <c r="AV2308" s="140"/>
      <c r="AW2308" s="140"/>
      <c r="AX2308" s="140"/>
      <c r="AY2308" s="140"/>
      <c r="AZ2308" s="140"/>
      <c r="BA2308" s="140"/>
      <c r="BB2308" s="140"/>
      <c r="BC2308" s="140"/>
      <c r="BD2308" s="140"/>
      <c r="BE2308" s="140"/>
    </row>
    <row r="2309" spans="1:57" outlineLevel="1" x14ac:dyDescent="0.2">
      <c r="A2309" s="234">
        <f>'Faults data'!A2309</f>
        <v>2292</v>
      </c>
      <c r="B2309" s="320">
        <f>'Faults data'!B2309</f>
        <v>0</v>
      </c>
      <c r="C2309" s="223">
        <f>IFERROR(MATCH('Faults data'!F2309,Lists!$C$11:$C$14,0),0)</f>
        <v>0</v>
      </c>
      <c r="D2309" s="216">
        <f>VALUE('Faults data'!I2309)</f>
        <v>0</v>
      </c>
      <c r="E2309" s="224">
        <f t="shared" si="289"/>
        <v>0</v>
      </c>
      <c r="F2309" s="224">
        <f>'Faults data'!M2309</f>
        <v>0</v>
      </c>
      <c r="G2309" s="224" t="str">
        <f>IF('Faults data'!N2309=$G$17,$G$17,".")</f>
        <v>.</v>
      </c>
      <c r="H2309" s="224" t="str">
        <f>IF(ISNUMBER('Faults data'!L2309),'Faults data'!L2309,".")</f>
        <v>.</v>
      </c>
      <c r="I2309" s="224">
        <f>IF('Faults data'!S2309=Lists!$F$11,0,1)</f>
        <v>1</v>
      </c>
      <c r="J2309" s="240" t="str">
        <f t="shared" si="284"/>
        <v>.</v>
      </c>
      <c r="K2309" s="241"/>
      <c r="L2309" s="230" t="str">
        <f t="shared" si="285"/>
        <v>.</v>
      </c>
      <c r="M2309" s="231" t="str">
        <f t="shared" si="286"/>
        <v>.</v>
      </c>
      <c r="N2309" s="231" t="str">
        <f t="shared" si="287"/>
        <v>.</v>
      </c>
      <c r="O2309" s="231" t="str">
        <f t="shared" si="288"/>
        <v>.</v>
      </c>
      <c r="P2309" s="232" t="str">
        <f t="shared" si="290"/>
        <v>.</v>
      </c>
      <c r="Q2309" s="233" t="str">
        <f t="shared" si="291"/>
        <v>.</v>
      </c>
      <c r="R2309" s="140"/>
      <c r="S2309" s="140"/>
      <c r="T2309" s="140"/>
      <c r="U2309" s="140"/>
      <c r="V2309" s="140"/>
      <c r="W2309" s="140"/>
      <c r="X2309" s="140"/>
      <c r="Y2309" s="140"/>
      <c r="Z2309" s="140"/>
      <c r="AA2309" s="140"/>
      <c r="AB2309" s="140"/>
      <c r="AC2309" s="140"/>
      <c r="AD2309" s="140"/>
      <c r="AE2309" s="140"/>
      <c r="AF2309" s="140"/>
      <c r="AG2309" s="140"/>
      <c r="AH2309" s="140"/>
      <c r="AI2309" s="140"/>
      <c r="AJ2309" s="140"/>
      <c r="AK2309" s="140"/>
      <c r="AL2309" s="140"/>
      <c r="AM2309" s="140"/>
      <c r="AN2309" s="140"/>
      <c r="AO2309" s="140"/>
      <c r="AP2309" s="140"/>
      <c r="AQ2309" s="140"/>
      <c r="AR2309" s="140"/>
      <c r="AS2309" s="140"/>
      <c r="AT2309" s="140"/>
      <c r="AU2309" s="140"/>
      <c r="AV2309" s="140"/>
      <c r="AW2309" s="140"/>
      <c r="AX2309" s="140"/>
      <c r="AY2309" s="140"/>
      <c r="AZ2309" s="140"/>
      <c r="BA2309" s="140"/>
      <c r="BB2309" s="140"/>
      <c r="BC2309" s="140"/>
      <c r="BD2309" s="140"/>
      <c r="BE2309" s="140"/>
    </row>
    <row r="2310" spans="1:57" outlineLevel="1" x14ac:dyDescent="0.2">
      <c r="A2310" s="234">
        <f>'Faults data'!A2310</f>
        <v>2293</v>
      </c>
      <c r="B2310" s="320">
        <f>'Faults data'!B2310</f>
        <v>0</v>
      </c>
      <c r="C2310" s="223">
        <f>IFERROR(MATCH('Faults data'!F2310,Lists!$C$11:$C$14,0),0)</f>
        <v>0</v>
      </c>
      <c r="D2310" s="216">
        <f>VALUE('Faults data'!I2310)</f>
        <v>0</v>
      </c>
      <c r="E2310" s="224">
        <f t="shared" si="289"/>
        <v>0</v>
      </c>
      <c r="F2310" s="224">
        <f>'Faults data'!M2310</f>
        <v>0</v>
      </c>
      <c r="G2310" s="224" t="str">
        <f>IF('Faults data'!N2310=$G$17,$G$17,".")</f>
        <v>.</v>
      </c>
      <c r="H2310" s="224" t="str">
        <f>IF(ISNUMBER('Faults data'!L2310),'Faults data'!L2310,".")</f>
        <v>.</v>
      </c>
      <c r="I2310" s="224">
        <f>IF('Faults data'!S2310=Lists!$F$11,0,1)</f>
        <v>1</v>
      </c>
      <c r="J2310" s="240" t="str">
        <f t="shared" si="284"/>
        <v>.</v>
      </c>
      <c r="K2310" s="241"/>
      <c r="L2310" s="230" t="str">
        <f t="shared" si="285"/>
        <v>.</v>
      </c>
      <c r="M2310" s="231" t="str">
        <f t="shared" si="286"/>
        <v>.</v>
      </c>
      <c r="N2310" s="231" t="str">
        <f t="shared" si="287"/>
        <v>.</v>
      </c>
      <c r="O2310" s="231" t="str">
        <f t="shared" si="288"/>
        <v>.</v>
      </c>
      <c r="P2310" s="232" t="str">
        <f t="shared" si="290"/>
        <v>.</v>
      </c>
      <c r="Q2310" s="233" t="str">
        <f t="shared" si="291"/>
        <v>.</v>
      </c>
      <c r="R2310" s="140"/>
      <c r="S2310" s="140"/>
      <c r="T2310" s="140"/>
      <c r="U2310" s="140"/>
      <c r="V2310" s="140"/>
      <c r="W2310" s="140"/>
      <c r="X2310" s="140"/>
      <c r="Y2310" s="140"/>
      <c r="Z2310" s="140"/>
      <c r="AA2310" s="140"/>
      <c r="AB2310" s="140"/>
      <c r="AC2310" s="140"/>
      <c r="AD2310" s="140"/>
      <c r="AE2310" s="140"/>
      <c r="AF2310" s="140"/>
      <c r="AG2310" s="140"/>
      <c r="AH2310" s="140"/>
      <c r="AI2310" s="140"/>
      <c r="AJ2310" s="140"/>
      <c r="AK2310" s="140"/>
      <c r="AL2310" s="140"/>
      <c r="AM2310" s="140"/>
      <c r="AN2310" s="140"/>
      <c r="AO2310" s="140"/>
      <c r="AP2310" s="140"/>
      <c r="AQ2310" s="140"/>
      <c r="AR2310" s="140"/>
      <c r="AS2310" s="140"/>
      <c r="AT2310" s="140"/>
      <c r="AU2310" s="140"/>
      <c r="AV2310" s="140"/>
      <c r="AW2310" s="140"/>
      <c r="AX2310" s="140"/>
      <c r="AY2310" s="140"/>
      <c r="AZ2310" s="140"/>
      <c r="BA2310" s="140"/>
      <c r="BB2310" s="140"/>
      <c r="BC2310" s="140"/>
      <c r="BD2310" s="140"/>
      <c r="BE2310" s="140"/>
    </row>
    <row r="2311" spans="1:57" outlineLevel="1" x14ac:dyDescent="0.2">
      <c r="A2311" s="234">
        <f>'Faults data'!A2311</f>
        <v>2294</v>
      </c>
      <c r="B2311" s="320">
        <f>'Faults data'!B2311</f>
        <v>0</v>
      </c>
      <c r="C2311" s="223">
        <f>IFERROR(MATCH('Faults data'!F2311,Lists!$C$11:$C$14,0),0)</f>
        <v>0</v>
      </c>
      <c r="D2311" s="216">
        <f>VALUE('Faults data'!I2311)</f>
        <v>0</v>
      </c>
      <c r="E2311" s="224">
        <f t="shared" si="289"/>
        <v>0</v>
      </c>
      <c r="F2311" s="224">
        <f>'Faults data'!M2311</f>
        <v>0</v>
      </c>
      <c r="G2311" s="224" t="str">
        <f>IF('Faults data'!N2311=$G$17,$G$17,".")</f>
        <v>.</v>
      </c>
      <c r="H2311" s="224" t="str">
        <f>IF(ISNUMBER('Faults data'!L2311),'Faults data'!L2311,".")</f>
        <v>.</v>
      </c>
      <c r="I2311" s="224">
        <f>IF('Faults data'!S2311=Lists!$F$11,0,1)</f>
        <v>1</v>
      </c>
      <c r="J2311" s="240" t="str">
        <f t="shared" si="284"/>
        <v>.</v>
      </c>
      <c r="K2311" s="241"/>
      <c r="L2311" s="230" t="str">
        <f t="shared" si="285"/>
        <v>.</v>
      </c>
      <c r="M2311" s="231" t="str">
        <f t="shared" si="286"/>
        <v>.</v>
      </c>
      <c r="N2311" s="231" t="str">
        <f t="shared" si="287"/>
        <v>.</v>
      </c>
      <c r="O2311" s="231" t="str">
        <f t="shared" si="288"/>
        <v>.</v>
      </c>
      <c r="P2311" s="232" t="str">
        <f t="shared" si="290"/>
        <v>.</v>
      </c>
      <c r="Q2311" s="233" t="str">
        <f t="shared" si="291"/>
        <v>.</v>
      </c>
      <c r="R2311" s="140"/>
      <c r="S2311" s="140"/>
      <c r="T2311" s="140"/>
      <c r="U2311" s="140"/>
      <c r="V2311" s="140"/>
      <c r="W2311" s="140"/>
      <c r="X2311" s="140"/>
      <c r="Y2311" s="140"/>
      <c r="Z2311" s="140"/>
      <c r="AA2311" s="140"/>
      <c r="AB2311" s="140"/>
      <c r="AC2311" s="140"/>
      <c r="AD2311" s="140"/>
      <c r="AE2311" s="140"/>
      <c r="AF2311" s="140"/>
      <c r="AG2311" s="140"/>
      <c r="AH2311" s="140"/>
      <c r="AI2311" s="140"/>
      <c r="AJ2311" s="140"/>
      <c r="AK2311" s="140"/>
      <c r="AL2311" s="140"/>
      <c r="AM2311" s="140"/>
      <c r="AN2311" s="140"/>
      <c r="AO2311" s="140"/>
      <c r="AP2311" s="140"/>
      <c r="AQ2311" s="140"/>
      <c r="AR2311" s="140"/>
      <c r="AS2311" s="140"/>
      <c r="AT2311" s="140"/>
      <c r="AU2311" s="140"/>
      <c r="AV2311" s="140"/>
      <c r="AW2311" s="140"/>
      <c r="AX2311" s="140"/>
      <c r="AY2311" s="140"/>
      <c r="AZ2311" s="140"/>
      <c r="BA2311" s="140"/>
      <c r="BB2311" s="140"/>
      <c r="BC2311" s="140"/>
      <c r="BD2311" s="140"/>
      <c r="BE2311" s="140"/>
    </row>
    <row r="2312" spans="1:57" outlineLevel="1" x14ac:dyDescent="0.2">
      <c r="A2312" s="234">
        <f>'Faults data'!A2312</f>
        <v>2295</v>
      </c>
      <c r="B2312" s="320">
        <f>'Faults data'!B2312</f>
        <v>0</v>
      </c>
      <c r="C2312" s="223">
        <f>IFERROR(MATCH('Faults data'!F2312,Lists!$C$11:$C$14,0),0)</f>
        <v>0</v>
      </c>
      <c r="D2312" s="216">
        <f>VALUE('Faults data'!I2312)</f>
        <v>0</v>
      </c>
      <c r="E2312" s="224">
        <f t="shared" si="289"/>
        <v>0</v>
      </c>
      <c r="F2312" s="224">
        <f>'Faults data'!M2312</f>
        <v>0</v>
      </c>
      <c r="G2312" s="224" t="str">
        <f>IF('Faults data'!N2312=$G$17,$G$17,".")</f>
        <v>.</v>
      </c>
      <c r="H2312" s="224" t="str">
        <f>IF(ISNUMBER('Faults data'!L2312),'Faults data'!L2312,".")</f>
        <v>.</v>
      </c>
      <c r="I2312" s="224">
        <f>IF('Faults data'!S2312=Lists!$F$11,0,1)</f>
        <v>1</v>
      </c>
      <c r="J2312" s="240" t="str">
        <f t="shared" si="284"/>
        <v>.</v>
      </c>
      <c r="K2312" s="241"/>
      <c r="L2312" s="230" t="str">
        <f t="shared" si="285"/>
        <v>.</v>
      </c>
      <c r="M2312" s="231" t="str">
        <f t="shared" si="286"/>
        <v>.</v>
      </c>
      <c r="N2312" s="231" t="str">
        <f t="shared" si="287"/>
        <v>.</v>
      </c>
      <c r="O2312" s="231" t="str">
        <f t="shared" si="288"/>
        <v>.</v>
      </c>
      <c r="P2312" s="232" t="str">
        <f t="shared" si="290"/>
        <v>.</v>
      </c>
      <c r="Q2312" s="233" t="str">
        <f t="shared" si="291"/>
        <v>.</v>
      </c>
      <c r="R2312" s="140"/>
      <c r="S2312" s="140"/>
      <c r="T2312" s="140"/>
      <c r="U2312" s="140"/>
      <c r="V2312" s="140"/>
      <c r="W2312" s="140"/>
      <c r="X2312" s="140"/>
      <c r="Y2312" s="140"/>
      <c r="Z2312" s="140"/>
      <c r="AA2312" s="140"/>
      <c r="AB2312" s="140"/>
      <c r="AC2312" s="140"/>
      <c r="AD2312" s="140"/>
      <c r="AE2312" s="140"/>
      <c r="AF2312" s="140"/>
      <c r="AG2312" s="140"/>
      <c r="AH2312" s="140"/>
      <c r="AI2312" s="140"/>
      <c r="AJ2312" s="140"/>
      <c r="AK2312" s="140"/>
      <c r="AL2312" s="140"/>
      <c r="AM2312" s="140"/>
      <c r="AN2312" s="140"/>
      <c r="AO2312" s="140"/>
      <c r="AP2312" s="140"/>
      <c r="AQ2312" s="140"/>
      <c r="AR2312" s="140"/>
      <c r="AS2312" s="140"/>
      <c r="AT2312" s="140"/>
      <c r="AU2312" s="140"/>
      <c r="AV2312" s="140"/>
      <c r="AW2312" s="140"/>
      <c r="AX2312" s="140"/>
      <c r="AY2312" s="140"/>
      <c r="AZ2312" s="140"/>
      <c r="BA2312" s="140"/>
      <c r="BB2312" s="140"/>
      <c r="BC2312" s="140"/>
      <c r="BD2312" s="140"/>
      <c r="BE2312" s="140"/>
    </row>
    <row r="2313" spans="1:57" outlineLevel="1" x14ac:dyDescent="0.2">
      <c r="A2313" s="234">
        <f>'Faults data'!A2313</f>
        <v>2296</v>
      </c>
      <c r="B2313" s="320">
        <f>'Faults data'!B2313</f>
        <v>0</v>
      </c>
      <c r="C2313" s="223">
        <f>IFERROR(MATCH('Faults data'!F2313,Lists!$C$11:$C$14,0),0)</f>
        <v>0</v>
      </c>
      <c r="D2313" s="216">
        <f>VALUE('Faults data'!I2313)</f>
        <v>0</v>
      </c>
      <c r="E2313" s="224">
        <f t="shared" si="289"/>
        <v>0</v>
      </c>
      <c r="F2313" s="224">
        <f>'Faults data'!M2313</f>
        <v>0</v>
      </c>
      <c r="G2313" s="224" t="str">
        <f>IF('Faults data'!N2313=$G$17,$G$17,".")</f>
        <v>.</v>
      </c>
      <c r="H2313" s="224" t="str">
        <f>IF(ISNUMBER('Faults data'!L2313),'Faults data'!L2313,".")</f>
        <v>.</v>
      </c>
      <c r="I2313" s="224">
        <f>IF('Faults data'!S2313=Lists!$F$11,0,1)</f>
        <v>1</v>
      </c>
      <c r="J2313" s="240" t="str">
        <f t="shared" si="284"/>
        <v>.</v>
      </c>
      <c r="K2313" s="241"/>
      <c r="L2313" s="230" t="str">
        <f t="shared" si="285"/>
        <v>.</v>
      </c>
      <c r="M2313" s="231" t="str">
        <f t="shared" si="286"/>
        <v>.</v>
      </c>
      <c r="N2313" s="231" t="str">
        <f t="shared" si="287"/>
        <v>.</v>
      </c>
      <c r="O2313" s="231" t="str">
        <f t="shared" si="288"/>
        <v>.</v>
      </c>
      <c r="P2313" s="232" t="str">
        <f t="shared" si="290"/>
        <v>.</v>
      </c>
      <c r="Q2313" s="233" t="str">
        <f t="shared" si="291"/>
        <v>.</v>
      </c>
      <c r="R2313" s="140"/>
      <c r="S2313" s="140"/>
      <c r="T2313" s="140"/>
      <c r="U2313" s="140"/>
      <c r="V2313" s="140"/>
      <c r="W2313" s="140"/>
      <c r="X2313" s="140"/>
      <c r="Y2313" s="140"/>
      <c r="Z2313" s="140"/>
      <c r="AA2313" s="140"/>
      <c r="AB2313" s="140"/>
      <c r="AC2313" s="140"/>
      <c r="AD2313" s="140"/>
      <c r="AE2313" s="140"/>
      <c r="AF2313" s="140"/>
      <c r="AG2313" s="140"/>
      <c r="AH2313" s="140"/>
      <c r="AI2313" s="140"/>
      <c r="AJ2313" s="140"/>
      <c r="AK2313" s="140"/>
      <c r="AL2313" s="140"/>
      <c r="AM2313" s="140"/>
      <c r="AN2313" s="140"/>
      <c r="AO2313" s="140"/>
      <c r="AP2313" s="140"/>
      <c r="AQ2313" s="140"/>
      <c r="AR2313" s="140"/>
      <c r="AS2313" s="140"/>
      <c r="AT2313" s="140"/>
      <c r="AU2313" s="140"/>
      <c r="AV2313" s="140"/>
      <c r="AW2313" s="140"/>
      <c r="AX2313" s="140"/>
      <c r="AY2313" s="140"/>
      <c r="AZ2313" s="140"/>
      <c r="BA2313" s="140"/>
      <c r="BB2313" s="140"/>
      <c r="BC2313" s="140"/>
      <c r="BD2313" s="140"/>
      <c r="BE2313" s="140"/>
    </row>
    <row r="2314" spans="1:57" outlineLevel="1" x14ac:dyDescent="0.2">
      <c r="A2314" s="234">
        <f>'Faults data'!A2314</f>
        <v>2297</v>
      </c>
      <c r="B2314" s="320">
        <f>'Faults data'!B2314</f>
        <v>0</v>
      </c>
      <c r="C2314" s="223">
        <f>IFERROR(MATCH('Faults data'!F2314,Lists!$C$11:$C$14,0),0)</f>
        <v>0</v>
      </c>
      <c r="D2314" s="216">
        <f>VALUE('Faults data'!I2314)</f>
        <v>0</v>
      </c>
      <c r="E2314" s="224">
        <f t="shared" si="289"/>
        <v>0</v>
      </c>
      <c r="F2314" s="224">
        <f>'Faults data'!M2314</f>
        <v>0</v>
      </c>
      <c r="G2314" s="224" t="str">
        <f>IF('Faults data'!N2314=$G$17,$G$17,".")</f>
        <v>.</v>
      </c>
      <c r="H2314" s="224" t="str">
        <f>IF(ISNUMBER('Faults data'!L2314),'Faults data'!L2314,".")</f>
        <v>.</v>
      </c>
      <c r="I2314" s="224">
        <f>IF('Faults data'!S2314=Lists!$F$11,0,1)</f>
        <v>1</v>
      </c>
      <c r="J2314" s="240" t="str">
        <f t="shared" si="284"/>
        <v>.</v>
      </c>
      <c r="K2314" s="241"/>
      <c r="L2314" s="230" t="str">
        <f t="shared" si="285"/>
        <v>.</v>
      </c>
      <c r="M2314" s="231" t="str">
        <f t="shared" si="286"/>
        <v>.</v>
      </c>
      <c r="N2314" s="231" t="str">
        <f t="shared" si="287"/>
        <v>.</v>
      </c>
      <c r="O2314" s="231" t="str">
        <f t="shared" si="288"/>
        <v>.</v>
      </c>
      <c r="P2314" s="232" t="str">
        <f t="shared" si="290"/>
        <v>.</v>
      </c>
      <c r="Q2314" s="233" t="str">
        <f t="shared" si="291"/>
        <v>.</v>
      </c>
      <c r="R2314" s="140"/>
      <c r="S2314" s="140"/>
      <c r="T2314" s="140"/>
      <c r="U2314" s="140"/>
      <c r="V2314" s="140"/>
      <c r="W2314" s="140"/>
      <c r="X2314" s="140"/>
      <c r="Y2314" s="140"/>
      <c r="Z2314" s="140"/>
      <c r="AA2314" s="140"/>
      <c r="AB2314" s="140"/>
      <c r="AC2314" s="140"/>
      <c r="AD2314" s="140"/>
      <c r="AE2314" s="140"/>
      <c r="AF2314" s="140"/>
      <c r="AG2314" s="140"/>
      <c r="AH2314" s="140"/>
      <c r="AI2314" s="140"/>
      <c r="AJ2314" s="140"/>
      <c r="AK2314" s="140"/>
      <c r="AL2314" s="140"/>
      <c r="AM2314" s="140"/>
      <c r="AN2314" s="140"/>
      <c r="AO2314" s="140"/>
      <c r="AP2314" s="140"/>
      <c r="AQ2314" s="140"/>
      <c r="AR2314" s="140"/>
      <c r="AS2314" s="140"/>
      <c r="AT2314" s="140"/>
      <c r="AU2314" s="140"/>
      <c r="AV2314" s="140"/>
      <c r="AW2314" s="140"/>
      <c r="AX2314" s="140"/>
      <c r="AY2314" s="140"/>
      <c r="AZ2314" s="140"/>
      <c r="BA2314" s="140"/>
      <c r="BB2314" s="140"/>
      <c r="BC2314" s="140"/>
      <c r="BD2314" s="140"/>
      <c r="BE2314" s="140"/>
    </row>
    <row r="2315" spans="1:57" outlineLevel="1" x14ac:dyDescent="0.2">
      <c r="A2315" s="234">
        <f>'Faults data'!A2315</f>
        <v>2298</v>
      </c>
      <c r="B2315" s="320">
        <f>'Faults data'!B2315</f>
        <v>0</v>
      </c>
      <c r="C2315" s="223">
        <f>IFERROR(MATCH('Faults data'!F2315,Lists!$C$11:$C$14,0),0)</f>
        <v>0</v>
      </c>
      <c r="D2315" s="216">
        <f>VALUE('Faults data'!I2315)</f>
        <v>0</v>
      </c>
      <c r="E2315" s="224">
        <f t="shared" si="289"/>
        <v>0</v>
      </c>
      <c r="F2315" s="224">
        <f>'Faults data'!M2315</f>
        <v>0</v>
      </c>
      <c r="G2315" s="224" t="str">
        <f>IF('Faults data'!N2315=$G$17,$G$17,".")</f>
        <v>.</v>
      </c>
      <c r="H2315" s="224" t="str">
        <f>IF(ISNUMBER('Faults data'!L2315),'Faults data'!L2315,".")</f>
        <v>.</v>
      </c>
      <c r="I2315" s="224">
        <f>IF('Faults data'!S2315=Lists!$F$11,0,1)</f>
        <v>1</v>
      </c>
      <c r="J2315" s="240" t="str">
        <f t="shared" si="284"/>
        <v>.</v>
      </c>
      <c r="K2315" s="241"/>
      <c r="L2315" s="230" t="str">
        <f t="shared" si="285"/>
        <v>.</v>
      </c>
      <c r="M2315" s="231" t="str">
        <f t="shared" si="286"/>
        <v>.</v>
      </c>
      <c r="N2315" s="231" t="str">
        <f t="shared" si="287"/>
        <v>.</v>
      </c>
      <c r="O2315" s="231" t="str">
        <f t="shared" si="288"/>
        <v>.</v>
      </c>
      <c r="P2315" s="232" t="str">
        <f t="shared" si="290"/>
        <v>.</v>
      </c>
      <c r="Q2315" s="233" t="str">
        <f t="shared" si="291"/>
        <v>.</v>
      </c>
      <c r="R2315" s="140"/>
      <c r="S2315" s="140"/>
      <c r="T2315" s="140"/>
      <c r="U2315" s="140"/>
      <c r="V2315" s="140"/>
      <c r="W2315" s="140"/>
      <c r="X2315" s="140"/>
      <c r="Y2315" s="140"/>
      <c r="Z2315" s="140"/>
      <c r="AA2315" s="140"/>
      <c r="AB2315" s="140"/>
      <c r="AC2315" s="140"/>
      <c r="AD2315" s="140"/>
      <c r="AE2315" s="140"/>
      <c r="AF2315" s="140"/>
      <c r="AG2315" s="140"/>
      <c r="AH2315" s="140"/>
      <c r="AI2315" s="140"/>
      <c r="AJ2315" s="140"/>
      <c r="AK2315" s="140"/>
      <c r="AL2315" s="140"/>
      <c r="AM2315" s="140"/>
      <c r="AN2315" s="140"/>
      <c r="AO2315" s="140"/>
      <c r="AP2315" s="140"/>
      <c r="AQ2315" s="140"/>
      <c r="AR2315" s="140"/>
      <c r="AS2315" s="140"/>
      <c r="AT2315" s="140"/>
      <c r="AU2315" s="140"/>
      <c r="AV2315" s="140"/>
      <c r="AW2315" s="140"/>
      <c r="AX2315" s="140"/>
      <c r="AY2315" s="140"/>
      <c r="AZ2315" s="140"/>
      <c r="BA2315" s="140"/>
      <c r="BB2315" s="140"/>
      <c r="BC2315" s="140"/>
      <c r="BD2315" s="140"/>
      <c r="BE2315" s="140"/>
    </row>
    <row r="2316" spans="1:57" outlineLevel="1" x14ac:dyDescent="0.2">
      <c r="A2316" s="234">
        <f>'Faults data'!A2316</f>
        <v>2299</v>
      </c>
      <c r="B2316" s="320">
        <f>'Faults data'!B2316</f>
        <v>0</v>
      </c>
      <c r="C2316" s="223">
        <f>IFERROR(MATCH('Faults data'!F2316,Lists!$C$11:$C$14,0),0)</f>
        <v>0</v>
      </c>
      <c r="D2316" s="216">
        <f>VALUE('Faults data'!I2316)</f>
        <v>0</v>
      </c>
      <c r="E2316" s="224">
        <f t="shared" si="289"/>
        <v>0</v>
      </c>
      <c r="F2316" s="224">
        <f>'Faults data'!M2316</f>
        <v>0</v>
      </c>
      <c r="G2316" s="224" t="str">
        <f>IF('Faults data'!N2316=$G$17,$G$17,".")</f>
        <v>.</v>
      </c>
      <c r="H2316" s="224" t="str">
        <f>IF(ISNUMBER('Faults data'!L2316),'Faults data'!L2316,".")</f>
        <v>.</v>
      </c>
      <c r="I2316" s="224">
        <f>IF('Faults data'!S2316=Lists!$F$11,0,1)</f>
        <v>1</v>
      </c>
      <c r="J2316" s="240" t="str">
        <f t="shared" ref="J2316:J2379" si="292">IF(OR(C2316&gt;0,E2316=0,H2316="."),".",H2316)</f>
        <v>.</v>
      </c>
      <c r="K2316" s="241"/>
      <c r="L2316" s="230" t="str">
        <f t="shared" ref="L2316:L2379" si="293">IF(L$16=$F2316,$J2316,".")</f>
        <v>.</v>
      </c>
      <c r="M2316" s="231" t="str">
        <f t="shared" ref="M2316:M2379" si="294">IF(AND(L2316&gt;0,$G2316=M$17),L2316,".")</f>
        <v>.</v>
      </c>
      <c r="N2316" s="231" t="str">
        <f t="shared" ref="N2316:N2379" si="295">IF(N$16=$F2316,$J2316,".")</f>
        <v>.</v>
      </c>
      <c r="O2316" s="231" t="str">
        <f t="shared" si="288"/>
        <v>.</v>
      </c>
      <c r="P2316" s="232" t="str">
        <f t="shared" si="290"/>
        <v>.</v>
      </c>
      <c r="Q2316" s="233" t="str">
        <f t="shared" si="291"/>
        <v>.</v>
      </c>
      <c r="R2316" s="140"/>
      <c r="S2316" s="140"/>
      <c r="T2316" s="140"/>
      <c r="U2316" s="140"/>
      <c r="V2316" s="140"/>
      <c r="W2316" s="140"/>
      <c r="X2316" s="140"/>
      <c r="Y2316" s="140"/>
      <c r="Z2316" s="140"/>
      <c r="AA2316" s="140"/>
      <c r="AB2316" s="140"/>
      <c r="AC2316" s="140"/>
      <c r="AD2316" s="140"/>
      <c r="AE2316" s="140"/>
      <c r="AF2316" s="140"/>
      <c r="AG2316" s="140"/>
      <c r="AH2316" s="140"/>
      <c r="AI2316" s="140"/>
      <c r="AJ2316" s="140"/>
      <c r="AK2316" s="140"/>
      <c r="AL2316" s="140"/>
      <c r="AM2316" s="140"/>
      <c r="AN2316" s="140"/>
      <c r="AO2316" s="140"/>
      <c r="AP2316" s="140"/>
      <c r="AQ2316" s="140"/>
      <c r="AR2316" s="140"/>
      <c r="AS2316" s="140"/>
      <c r="AT2316" s="140"/>
      <c r="AU2316" s="140"/>
      <c r="AV2316" s="140"/>
      <c r="AW2316" s="140"/>
      <c r="AX2316" s="140"/>
      <c r="AY2316" s="140"/>
      <c r="AZ2316" s="140"/>
      <c r="BA2316" s="140"/>
      <c r="BB2316" s="140"/>
      <c r="BC2316" s="140"/>
      <c r="BD2316" s="140"/>
      <c r="BE2316" s="140"/>
    </row>
    <row r="2317" spans="1:57" outlineLevel="1" x14ac:dyDescent="0.2">
      <c r="A2317" s="234">
        <f>'Faults data'!A2317</f>
        <v>2300</v>
      </c>
      <c r="B2317" s="320">
        <f>'Faults data'!B2317</f>
        <v>0</v>
      </c>
      <c r="C2317" s="223">
        <f>IFERROR(MATCH('Faults data'!F2317,Lists!$C$11:$C$14,0),0)</f>
        <v>0</v>
      </c>
      <c r="D2317" s="216">
        <f>VALUE('Faults data'!I2317)</f>
        <v>0</v>
      </c>
      <c r="E2317" s="224">
        <f t="shared" si="289"/>
        <v>0</v>
      </c>
      <c r="F2317" s="224">
        <f>'Faults data'!M2317</f>
        <v>0</v>
      </c>
      <c r="G2317" s="224" t="str">
        <f>IF('Faults data'!N2317=$G$17,$G$17,".")</f>
        <v>.</v>
      </c>
      <c r="H2317" s="224" t="str">
        <f>IF(ISNUMBER('Faults data'!L2317),'Faults data'!L2317,".")</f>
        <v>.</v>
      </c>
      <c r="I2317" s="224">
        <f>IF('Faults data'!S2317=Lists!$F$11,0,1)</f>
        <v>1</v>
      </c>
      <c r="J2317" s="240" t="str">
        <f t="shared" si="292"/>
        <v>.</v>
      </c>
      <c r="K2317" s="241"/>
      <c r="L2317" s="230" t="str">
        <f t="shared" si="293"/>
        <v>.</v>
      </c>
      <c r="M2317" s="231" t="str">
        <f t="shared" si="294"/>
        <v>.</v>
      </c>
      <c r="N2317" s="231" t="str">
        <f t="shared" si="295"/>
        <v>.</v>
      </c>
      <c r="O2317" s="231" t="str">
        <f t="shared" ref="O2317:O2380" si="296">IF(AND(N2317&gt;=0,$G2317=O$17),N2317,".")</f>
        <v>.</v>
      </c>
      <c r="P2317" s="232" t="str">
        <f t="shared" si="290"/>
        <v>.</v>
      </c>
      <c r="Q2317" s="233" t="str">
        <f t="shared" si="291"/>
        <v>.</v>
      </c>
      <c r="R2317" s="140"/>
      <c r="S2317" s="140"/>
      <c r="T2317" s="140"/>
      <c r="U2317" s="140"/>
      <c r="V2317" s="140"/>
      <c r="W2317" s="140"/>
      <c r="X2317" s="140"/>
      <c r="Y2317" s="140"/>
      <c r="Z2317" s="140"/>
      <c r="AA2317" s="140"/>
      <c r="AB2317" s="140"/>
      <c r="AC2317" s="140"/>
      <c r="AD2317" s="140"/>
      <c r="AE2317" s="140"/>
      <c r="AF2317" s="140"/>
      <c r="AG2317" s="140"/>
      <c r="AH2317" s="140"/>
      <c r="AI2317" s="140"/>
      <c r="AJ2317" s="140"/>
      <c r="AK2317" s="140"/>
      <c r="AL2317" s="140"/>
      <c r="AM2317" s="140"/>
      <c r="AN2317" s="140"/>
      <c r="AO2317" s="140"/>
      <c r="AP2317" s="140"/>
      <c r="AQ2317" s="140"/>
      <c r="AR2317" s="140"/>
      <c r="AS2317" s="140"/>
      <c r="AT2317" s="140"/>
      <c r="AU2317" s="140"/>
      <c r="AV2317" s="140"/>
      <c r="AW2317" s="140"/>
      <c r="AX2317" s="140"/>
      <c r="AY2317" s="140"/>
      <c r="AZ2317" s="140"/>
      <c r="BA2317" s="140"/>
      <c r="BB2317" s="140"/>
      <c r="BC2317" s="140"/>
      <c r="BD2317" s="140"/>
      <c r="BE2317" s="140"/>
    </row>
    <row r="2318" spans="1:57" outlineLevel="1" x14ac:dyDescent="0.2">
      <c r="A2318" s="234">
        <f>'Faults data'!A2318</f>
        <v>2301</v>
      </c>
      <c r="B2318" s="320">
        <f>'Faults data'!B2318</f>
        <v>0</v>
      </c>
      <c r="C2318" s="223">
        <f>IFERROR(MATCH('Faults data'!F2318,Lists!$C$11:$C$14,0),0)</f>
        <v>0</v>
      </c>
      <c r="D2318" s="216">
        <f>VALUE('Faults data'!I2318)</f>
        <v>0</v>
      </c>
      <c r="E2318" s="224">
        <f t="shared" ref="E2318:E2381" si="297">IFERROR(IF(OR(D2318&lt;$C$9,D2318&gt;$C$10),0,1),0)</f>
        <v>0</v>
      </c>
      <c r="F2318" s="224">
        <f>'Faults data'!M2318</f>
        <v>0</v>
      </c>
      <c r="G2318" s="224" t="str">
        <f>IF('Faults data'!N2318=$G$17,$G$17,".")</f>
        <v>.</v>
      </c>
      <c r="H2318" s="224" t="str">
        <f>IF(ISNUMBER('Faults data'!L2318),'Faults data'!L2318,".")</f>
        <v>.</v>
      </c>
      <c r="I2318" s="224">
        <f>IF('Faults data'!S2318=Lists!$F$11,0,1)</f>
        <v>1</v>
      </c>
      <c r="J2318" s="240" t="str">
        <f t="shared" si="292"/>
        <v>.</v>
      </c>
      <c r="K2318" s="241"/>
      <c r="L2318" s="230" t="str">
        <f t="shared" si="293"/>
        <v>.</v>
      </c>
      <c r="M2318" s="231" t="str">
        <f t="shared" si="294"/>
        <v>.</v>
      </c>
      <c r="N2318" s="231" t="str">
        <f t="shared" si="295"/>
        <v>.</v>
      </c>
      <c r="O2318" s="231" t="str">
        <f t="shared" si="296"/>
        <v>.</v>
      </c>
      <c r="P2318" s="232" t="str">
        <f t="shared" si="290"/>
        <v>.</v>
      </c>
      <c r="Q2318" s="233" t="str">
        <f t="shared" si="291"/>
        <v>.</v>
      </c>
      <c r="R2318" s="140"/>
      <c r="S2318" s="140"/>
      <c r="T2318" s="140"/>
      <c r="U2318" s="140"/>
      <c r="V2318" s="140"/>
      <c r="W2318" s="140"/>
      <c r="X2318" s="140"/>
      <c r="Y2318" s="140"/>
      <c r="Z2318" s="140"/>
      <c r="AA2318" s="140"/>
      <c r="AB2318" s="140"/>
      <c r="AC2318" s="140"/>
      <c r="AD2318" s="140"/>
      <c r="AE2318" s="140"/>
      <c r="AF2318" s="140"/>
      <c r="AG2318" s="140"/>
      <c r="AH2318" s="140"/>
      <c r="AI2318" s="140"/>
      <c r="AJ2318" s="140"/>
      <c r="AK2318" s="140"/>
      <c r="AL2318" s="140"/>
      <c r="AM2318" s="140"/>
      <c r="AN2318" s="140"/>
      <c r="AO2318" s="140"/>
      <c r="AP2318" s="140"/>
      <c r="AQ2318" s="140"/>
      <c r="AR2318" s="140"/>
      <c r="AS2318" s="140"/>
      <c r="AT2318" s="140"/>
      <c r="AU2318" s="140"/>
      <c r="AV2318" s="140"/>
      <c r="AW2318" s="140"/>
      <c r="AX2318" s="140"/>
      <c r="AY2318" s="140"/>
      <c r="AZ2318" s="140"/>
      <c r="BA2318" s="140"/>
      <c r="BB2318" s="140"/>
      <c r="BC2318" s="140"/>
      <c r="BD2318" s="140"/>
      <c r="BE2318" s="140"/>
    </row>
    <row r="2319" spans="1:57" outlineLevel="1" x14ac:dyDescent="0.2">
      <c r="A2319" s="234">
        <f>'Faults data'!A2319</f>
        <v>2302</v>
      </c>
      <c r="B2319" s="320">
        <f>'Faults data'!B2319</f>
        <v>0</v>
      </c>
      <c r="C2319" s="223">
        <f>IFERROR(MATCH('Faults data'!F2319,Lists!$C$11:$C$14,0),0)</f>
        <v>0</v>
      </c>
      <c r="D2319" s="216">
        <f>VALUE('Faults data'!I2319)</f>
        <v>0</v>
      </c>
      <c r="E2319" s="224">
        <f t="shared" si="297"/>
        <v>0</v>
      </c>
      <c r="F2319" s="224">
        <f>'Faults data'!M2319</f>
        <v>0</v>
      </c>
      <c r="G2319" s="224" t="str">
        <f>IF('Faults data'!N2319=$G$17,$G$17,".")</f>
        <v>.</v>
      </c>
      <c r="H2319" s="224" t="str">
        <f>IF(ISNUMBER('Faults data'!L2319),'Faults data'!L2319,".")</f>
        <v>.</v>
      </c>
      <c r="I2319" s="224">
        <f>IF('Faults data'!S2319=Lists!$F$11,0,1)</f>
        <v>1</v>
      </c>
      <c r="J2319" s="240" t="str">
        <f t="shared" si="292"/>
        <v>.</v>
      </c>
      <c r="K2319" s="241"/>
      <c r="L2319" s="230" t="str">
        <f t="shared" si="293"/>
        <v>.</v>
      </c>
      <c r="M2319" s="231" t="str">
        <f t="shared" si="294"/>
        <v>.</v>
      </c>
      <c r="N2319" s="231" t="str">
        <f t="shared" si="295"/>
        <v>.</v>
      </c>
      <c r="O2319" s="231" t="str">
        <f t="shared" si="296"/>
        <v>.</v>
      </c>
      <c r="P2319" s="232" t="str">
        <f t="shared" si="290"/>
        <v>.</v>
      </c>
      <c r="Q2319" s="233" t="str">
        <f t="shared" si="291"/>
        <v>.</v>
      </c>
      <c r="R2319" s="140"/>
      <c r="S2319" s="140"/>
      <c r="T2319" s="140"/>
      <c r="U2319" s="140"/>
      <c r="V2319" s="140"/>
      <c r="W2319" s="140"/>
      <c r="X2319" s="140"/>
      <c r="Y2319" s="140"/>
      <c r="Z2319" s="140"/>
      <c r="AA2319" s="140"/>
      <c r="AB2319" s="140"/>
      <c r="AC2319" s="140"/>
      <c r="AD2319" s="140"/>
      <c r="AE2319" s="140"/>
      <c r="AF2319" s="140"/>
      <c r="AG2319" s="140"/>
      <c r="AH2319" s="140"/>
      <c r="AI2319" s="140"/>
      <c r="AJ2319" s="140"/>
      <c r="AK2319" s="140"/>
      <c r="AL2319" s="140"/>
      <c r="AM2319" s="140"/>
      <c r="AN2319" s="140"/>
      <c r="AO2319" s="140"/>
      <c r="AP2319" s="140"/>
      <c r="AQ2319" s="140"/>
      <c r="AR2319" s="140"/>
      <c r="AS2319" s="140"/>
      <c r="AT2319" s="140"/>
      <c r="AU2319" s="140"/>
      <c r="AV2319" s="140"/>
      <c r="AW2319" s="140"/>
      <c r="AX2319" s="140"/>
      <c r="AY2319" s="140"/>
      <c r="AZ2319" s="140"/>
      <c r="BA2319" s="140"/>
      <c r="BB2319" s="140"/>
      <c r="BC2319" s="140"/>
      <c r="BD2319" s="140"/>
      <c r="BE2319" s="140"/>
    </row>
    <row r="2320" spans="1:57" outlineLevel="1" x14ac:dyDescent="0.2">
      <c r="A2320" s="234">
        <f>'Faults data'!A2320</f>
        <v>2303</v>
      </c>
      <c r="B2320" s="320">
        <f>'Faults data'!B2320</f>
        <v>0</v>
      </c>
      <c r="C2320" s="223">
        <f>IFERROR(MATCH('Faults data'!F2320,Lists!$C$11:$C$14,0),0)</f>
        <v>0</v>
      </c>
      <c r="D2320" s="216">
        <f>VALUE('Faults data'!I2320)</f>
        <v>0</v>
      </c>
      <c r="E2320" s="224">
        <f t="shared" si="297"/>
        <v>0</v>
      </c>
      <c r="F2320" s="224">
        <f>'Faults data'!M2320</f>
        <v>0</v>
      </c>
      <c r="G2320" s="224" t="str">
        <f>IF('Faults data'!N2320=$G$17,$G$17,".")</f>
        <v>.</v>
      </c>
      <c r="H2320" s="224" t="str">
        <f>IF(ISNUMBER('Faults data'!L2320),'Faults data'!L2320,".")</f>
        <v>.</v>
      </c>
      <c r="I2320" s="224">
        <f>IF('Faults data'!S2320=Lists!$F$11,0,1)</f>
        <v>1</v>
      </c>
      <c r="J2320" s="240" t="str">
        <f t="shared" si="292"/>
        <v>.</v>
      </c>
      <c r="K2320" s="241"/>
      <c r="L2320" s="230" t="str">
        <f t="shared" si="293"/>
        <v>.</v>
      </c>
      <c r="M2320" s="231" t="str">
        <f t="shared" si="294"/>
        <v>.</v>
      </c>
      <c r="N2320" s="231" t="str">
        <f t="shared" si="295"/>
        <v>.</v>
      </c>
      <c r="O2320" s="231" t="str">
        <f t="shared" si="296"/>
        <v>.</v>
      </c>
      <c r="P2320" s="232" t="str">
        <f t="shared" si="290"/>
        <v>.</v>
      </c>
      <c r="Q2320" s="233" t="str">
        <f t="shared" si="291"/>
        <v>.</v>
      </c>
      <c r="R2320" s="140"/>
      <c r="S2320" s="140"/>
      <c r="T2320" s="140"/>
      <c r="U2320" s="140"/>
      <c r="V2320" s="140"/>
      <c r="W2320" s="140"/>
      <c r="X2320" s="140"/>
      <c r="Y2320" s="140"/>
      <c r="Z2320" s="140"/>
      <c r="AA2320" s="140"/>
      <c r="AB2320" s="140"/>
      <c r="AC2320" s="140"/>
      <c r="AD2320" s="140"/>
      <c r="AE2320" s="140"/>
      <c r="AF2320" s="140"/>
      <c r="AG2320" s="140"/>
      <c r="AH2320" s="140"/>
      <c r="AI2320" s="140"/>
      <c r="AJ2320" s="140"/>
      <c r="AK2320" s="140"/>
      <c r="AL2320" s="140"/>
      <c r="AM2320" s="140"/>
      <c r="AN2320" s="140"/>
      <c r="AO2320" s="140"/>
      <c r="AP2320" s="140"/>
      <c r="AQ2320" s="140"/>
      <c r="AR2320" s="140"/>
      <c r="AS2320" s="140"/>
      <c r="AT2320" s="140"/>
      <c r="AU2320" s="140"/>
      <c r="AV2320" s="140"/>
      <c r="AW2320" s="140"/>
      <c r="AX2320" s="140"/>
      <c r="AY2320" s="140"/>
      <c r="AZ2320" s="140"/>
      <c r="BA2320" s="140"/>
      <c r="BB2320" s="140"/>
      <c r="BC2320" s="140"/>
      <c r="BD2320" s="140"/>
      <c r="BE2320" s="140"/>
    </row>
    <row r="2321" spans="1:57" outlineLevel="1" x14ac:dyDescent="0.2">
      <c r="A2321" s="234">
        <f>'Faults data'!A2321</f>
        <v>2304</v>
      </c>
      <c r="B2321" s="320">
        <f>'Faults data'!B2321</f>
        <v>0</v>
      </c>
      <c r="C2321" s="223">
        <f>IFERROR(MATCH('Faults data'!F2321,Lists!$C$11:$C$14,0),0)</f>
        <v>0</v>
      </c>
      <c r="D2321" s="216">
        <f>VALUE('Faults data'!I2321)</f>
        <v>0</v>
      </c>
      <c r="E2321" s="224">
        <f t="shared" si="297"/>
        <v>0</v>
      </c>
      <c r="F2321" s="224">
        <f>'Faults data'!M2321</f>
        <v>0</v>
      </c>
      <c r="G2321" s="224" t="str">
        <f>IF('Faults data'!N2321=$G$17,$G$17,".")</f>
        <v>.</v>
      </c>
      <c r="H2321" s="224" t="str">
        <f>IF(ISNUMBER('Faults data'!L2321),'Faults data'!L2321,".")</f>
        <v>.</v>
      </c>
      <c r="I2321" s="224">
        <f>IF('Faults data'!S2321=Lists!$F$11,0,1)</f>
        <v>1</v>
      </c>
      <c r="J2321" s="240" t="str">
        <f t="shared" si="292"/>
        <v>.</v>
      </c>
      <c r="K2321" s="241"/>
      <c r="L2321" s="230" t="str">
        <f t="shared" si="293"/>
        <v>.</v>
      </c>
      <c r="M2321" s="231" t="str">
        <f t="shared" si="294"/>
        <v>.</v>
      </c>
      <c r="N2321" s="231" t="str">
        <f t="shared" si="295"/>
        <v>.</v>
      </c>
      <c r="O2321" s="231" t="str">
        <f t="shared" si="296"/>
        <v>.</v>
      </c>
      <c r="P2321" s="232" t="str">
        <f t="shared" si="290"/>
        <v>.</v>
      </c>
      <c r="Q2321" s="233" t="str">
        <f t="shared" si="291"/>
        <v>.</v>
      </c>
      <c r="R2321" s="140"/>
      <c r="S2321" s="140"/>
      <c r="T2321" s="140"/>
      <c r="U2321" s="140"/>
      <c r="V2321" s="140"/>
      <c r="W2321" s="140"/>
      <c r="X2321" s="140"/>
      <c r="Y2321" s="140"/>
      <c r="Z2321" s="140"/>
      <c r="AA2321" s="140"/>
      <c r="AB2321" s="140"/>
      <c r="AC2321" s="140"/>
      <c r="AD2321" s="140"/>
      <c r="AE2321" s="140"/>
      <c r="AF2321" s="140"/>
      <c r="AG2321" s="140"/>
      <c r="AH2321" s="140"/>
      <c r="AI2321" s="140"/>
      <c r="AJ2321" s="140"/>
      <c r="AK2321" s="140"/>
      <c r="AL2321" s="140"/>
      <c r="AM2321" s="140"/>
      <c r="AN2321" s="140"/>
      <c r="AO2321" s="140"/>
      <c r="AP2321" s="140"/>
      <c r="AQ2321" s="140"/>
      <c r="AR2321" s="140"/>
      <c r="AS2321" s="140"/>
      <c r="AT2321" s="140"/>
      <c r="AU2321" s="140"/>
      <c r="AV2321" s="140"/>
      <c r="AW2321" s="140"/>
      <c r="AX2321" s="140"/>
      <c r="AY2321" s="140"/>
      <c r="AZ2321" s="140"/>
      <c r="BA2321" s="140"/>
      <c r="BB2321" s="140"/>
      <c r="BC2321" s="140"/>
      <c r="BD2321" s="140"/>
      <c r="BE2321" s="140"/>
    </row>
    <row r="2322" spans="1:57" outlineLevel="1" x14ac:dyDescent="0.2">
      <c r="A2322" s="234">
        <f>'Faults data'!A2322</f>
        <v>2305</v>
      </c>
      <c r="B2322" s="320">
        <f>'Faults data'!B2322</f>
        <v>0</v>
      </c>
      <c r="C2322" s="223">
        <f>IFERROR(MATCH('Faults data'!F2322,Lists!$C$11:$C$14,0),0)</f>
        <v>0</v>
      </c>
      <c r="D2322" s="216">
        <f>VALUE('Faults data'!I2322)</f>
        <v>0</v>
      </c>
      <c r="E2322" s="224">
        <f t="shared" si="297"/>
        <v>0</v>
      </c>
      <c r="F2322" s="224">
        <f>'Faults data'!M2322</f>
        <v>0</v>
      </c>
      <c r="G2322" s="224" t="str">
        <f>IF('Faults data'!N2322=$G$17,$G$17,".")</f>
        <v>.</v>
      </c>
      <c r="H2322" s="224" t="str">
        <f>IF(ISNUMBER('Faults data'!L2322),'Faults data'!L2322,".")</f>
        <v>.</v>
      </c>
      <c r="I2322" s="224">
        <f>IF('Faults data'!S2322=Lists!$F$11,0,1)</f>
        <v>1</v>
      </c>
      <c r="J2322" s="240" t="str">
        <f t="shared" si="292"/>
        <v>.</v>
      </c>
      <c r="K2322" s="241"/>
      <c r="L2322" s="230" t="str">
        <f t="shared" si="293"/>
        <v>.</v>
      </c>
      <c r="M2322" s="231" t="str">
        <f t="shared" si="294"/>
        <v>.</v>
      </c>
      <c r="N2322" s="231" t="str">
        <f t="shared" si="295"/>
        <v>.</v>
      </c>
      <c r="O2322" s="231" t="str">
        <f t="shared" si="296"/>
        <v>.</v>
      </c>
      <c r="P2322" s="232" t="str">
        <f t="shared" si="290"/>
        <v>.</v>
      </c>
      <c r="Q2322" s="233" t="str">
        <f t="shared" si="291"/>
        <v>.</v>
      </c>
      <c r="R2322" s="140"/>
      <c r="S2322" s="140"/>
      <c r="T2322" s="140"/>
      <c r="U2322" s="140"/>
      <c r="V2322" s="140"/>
      <c r="W2322" s="140"/>
      <c r="X2322" s="140"/>
      <c r="Y2322" s="140"/>
      <c r="Z2322" s="140"/>
      <c r="AA2322" s="140"/>
      <c r="AB2322" s="140"/>
      <c r="AC2322" s="140"/>
      <c r="AD2322" s="140"/>
      <c r="AE2322" s="140"/>
      <c r="AF2322" s="140"/>
      <c r="AG2322" s="140"/>
      <c r="AH2322" s="140"/>
      <c r="AI2322" s="140"/>
      <c r="AJ2322" s="140"/>
      <c r="AK2322" s="140"/>
      <c r="AL2322" s="140"/>
      <c r="AM2322" s="140"/>
      <c r="AN2322" s="140"/>
      <c r="AO2322" s="140"/>
      <c r="AP2322" s="140"/>
      <c r="AQ2322" s="140"/>
      <c r="AR2322" s="140"/>
      <c r="AS2322" s="140"/>
      <c r="AT2322" s="140"/>
      <c r="AU2322" s="140"/>
      <c r="AV2322" s="140"/>
      <c r="AW2322" s="140"/>
      <c r="AX2322" s="140"/>
      <c r="AY2322" s="140"/>
      <c r="AZ2322" s="140"/>
      <c r="BA2322" s="140"/>
      <c r="BB2322" s="140"/>
      <c r="BC2322" s="140"/>
      <c r="BD2322" s="140"/>
      <c r="BE2322" s="140"/>
    </row>
    <row r="2323" spans="1:57" outlineLevel="1" x14ac:dyDescent="0.2">
      <c r="A2323" s="234">
        <f>'Faults data'!A2323</f>
        <v>2306</v>
      </c>
      <c r="B2323" s="320">
        <f>'Faults data'!B2323</f>
        <v>0</v>
      </c>
      <c r="C2323" s="223">
        <f>IFERROR(MATCH('Faults data'!F2323,Lists!$C$11:$C$14,0),0)</f>
        <v>0</v>
      </c>
      <c r="D2323" s="216">
        <f>VALUE('Faults data'!I2323)</f>
        <v>0</v>
      </c>
      <c r="E2323" s="224">
        <f t="shared" si="297"/>
        <v>0</v>
      </c>
      <c r="F2323" s="224">
        <f>'Faults data'!M2323</f>
        <v>0</v>
      </c>
      <c r="G2323" s="224" t="str">
        <f>IF('Faults data'!N2323=$G$17,$G$17,".")</f>
        <v>.</v>
      </c>
      <c r="H2323" s="224" t="str">
        <f>IF(ISNUMBER('Faults data'!L2323),'Faults data'!L2323,".")</f>
        <v>.</v>
      </c>
      <c r="I2323" s="224">
        <f>IF('Faults data'!S2323=Lists!$F$11,0,1)</f>
        <v>1</v>
      </c>
      <c r="J2323" s="240" t="str">
        <f t="shared" si="292"/>
        <v>.</v>
      </c>
      <c r="K2323" s="241"/>
      <c r="L2323" s="230" t="str">
        <f t="shared" si="293"/>
        <v>.</v>
      </c>
      <c r="M2323" s="231" t="str">
        <f t="shared" si="294"/>
        <v>.</v>
      </c>
      <c r="N2323" s="231" t="str">
        <f t="shared" si="295"/>
        <v>.</v>
      </c>
      <c r="O2323" s="231" t="str">
        <f t="shared" si="296"/>
        <v>.</v>
      </c>
      <c r="P2323" s="232" t="str">
        <f t="shared" si="290"/>
        <v>.</v>
      </c>
      <c r="Q2323" s="233" t="str">
        <f t="shared" si="291"/>
        <v>.</v>
      </c>
      <c r="R2323" s="140"/>
      <c r="S2323" s="140"/>
      <c r="T2323" s="140"/>
      <c r="U2323" s="140"/>
      <c r="V2323" s="140"/>
      <c r="W2323" s="140"/>
      <c r="X2323" s="140"/>
      <c r="Y2323" s="140"/>
      <c r="Z2323" s="140"/>
      <c r="AA2323" s="140"/>
      <c r="AB2323" s="140"/>
      <c r="AC2323" s="140"/>
      <c r="AD2323" s="140"/>
      <c r="AE2323" s="140"/>
      <c r="AF2323" s="140"/>
      <c r="AG2323" s="140"/>
      <c r="AH2323" s="140"/>
      <c r="AI2323" s="140"/>
      <c r="AJ2323" s="140"/>
      <c r="AK2323" s="140"/>
      <c r="AL2323" s="140"/>
      <c r="AM2323" s="140"/>
      <c r="AN2323" s="140"/>
      <c r="AO2323" s="140"/>
      <c r="AP2323" s="140"/>
      <c r="AQ2323" s="140"/>
      <c r="AR2323" s="140"/>
      <c r="AS2323" s="140"/>
      <c r="AT2323" s="140"/>
      <c r="AU2323" s="140"/>
      <c r="AV2323" s="140"/>
      <c r="AW2323" s="140"/>
      <c r="AX2323" s="140"/>
      <c r="AY2323" s="140"/>
      <c r="AZ2323" s="140"/>
      <c r="BA2323" s="140"/>
      <c r="BB2323" s="140"/>
      <c r="BC2323" s="140"/>
      <c r="BD2323" s="140"/>
      <c r="BE2323" s="140"/>
    </row>
    <row r="2324" spans="1:57" outlineLevel="1" x14ac:dyDescent="0.2">
      <c r="A2324" s="234">
        <f>'Faults data'!A2324</f>
        <v>2307</v>
      </c>
      <c r="B2324" s="320">
        <f>'Faults data'!B2324</f>
        <v>0</v>
      </c>
      <c r="C2324" s="223">
        <f>IFERROR(MATCH('Faults data'!F2324,Lists!$C$11:$C$14,0),0)</f>
        <v>0</v>
      </c>
      <c r="D2324" s="216">
        <f>VALUE('Faults data'!I2324)</f>
        <v>0</v>
      </c>
      <c r="E2324" s="224">
        <f t="shared" si="297"/>
        <v>0</v>
      </c>
      <c r="F2324" s="224">
        <f>'Faults data'!M2324</f>
        <v>0</v>
      </c>
      <c r="G2324" s="224" t="str">
        <f>IF('Faults data'!N2324=$G$17,$G$17,".")</f>
        <v>.</v>
      </c>
      <c r="H2324" s="224" t="str">
        <f>IF(ISNUMBER('Faults data'!L2324),'Faults data'!L2324,".")</f>
        <v>.</v>
      </c>
      <c r="I2324" s="224">
        <f>IF('Faults data'!S2324=Lists!$F$11,0,1)</f>
        <v>1</v>
      </c>
      <c r="J2324" s="240" t="str">
        <f t="shared" si="292"/>
        <v>.</v>
      </c>
      <c r="K2324" s="241"/>
      <c r="L2324" s="230" t="str">
        <f t="shared" si="293"/>
        <v>.</v>
      </c>
      <c r="M2324" s="231" t="str">
        <f t="shared" si="294"/>
        <v>.</v>
      </c>
      <c r="N2324" s="231" t="str">
        <f t="shared" si="295"/>
        <v>.</v>
      </c>
      <c r="O2324" s="231" t="str">
        <f t="shared" si="296"/>
        <v>.</v>
      </c>
      <c r="P2324" s="232" t="str">
        <f t="shared" si="290"/>
        <v>.</v>
      </c>
      <c r="Q2324" s="233" t="str">
        <f t="shared" si="291"/>
        <v>.</v>
      </c>
      <c r="R2324" s="140"/>
      <c r="S2324" s="140"/>
      <c r="T2324" s="140"/>
      <c r="U2324" s="140"/>
      <c r="V2324" s="140"/>
      <c r="W2324" s="140"/>
      <c r="X2324" s="140"/>
      <c r="Y2324" s="140"/>
      <c r="Z2324" s="140"/>
      <c r="AA2324" s="140"/>
      <c r="AB2324" s="140"/>
      <c r="AC2324" s="140"/>
      <c r="AD2324" s="140"/>
      <c r="AE2324" s="140"/>
      <c r="AF2324" s="140"/>
      <c r="AG2324" s="140"/>
      <c r="AH2324" s="140"/>
      <c r="AI2324" s="140"/>
      <c r="AJ2324" s="140"/>
      <c r="AK2324" s="140"/>
      <c r="AL2324" s="140"/>
      <c r="AM2324" s="140"/>
      <c r="AN2324" s="140"/>
      <c r="AO2324" s="140"/>
      <c r="AP2324" s="140"/>
      <c r="AQ2324" s="140"/>
      <c r="AR2324" s="140"/>
      <c r="AS2324" s="140"/>
      <c r="AT2324" s="140"/>
      <c r="AU2324" s="140"/>
      <c r="AV2324" s="140"/>
      <c r="AW2324" s="140"/>
      <c r="AX2324" s="140"/>
      <c r="AY2324" s="140"/>
      <c r="AZ2324" s="140"/>
      <c r="BA2324" s="140"/>
      <c r="BB2324" s="140"/>
      <c r="BC2324" s="140"/>
      <c r="BD2324" s="140"/>
      <c r="BE2324" s="140"/>
    </row>
    <row r="2325" spans="1:57" outlineLevel="1" x14ac:dyDescent="0.2">
      <c r="A2325" s="234">
        <f>'Faults data'!A2325</f>
        <v>2308</v>
      </c>
      <c r="B2325" s="320">
        <f>'Faults data'!B2325</f>
        <v>0</v>
      </c>
      <c r="C2325" s="223">
        <f>IFERROR(MATCH('Faults data'!F2325,Lists!$C$11:$C$14,0),0)</f>
        <v>0</v>
      </c>
      <c r="D2325" s="216">
        <f>VALUE('Faults data'!I2325)</f>
        <v>0</v>
      </c>
      <c r="E2325" s="224">
        <f t="shared" si="297"/>
        <v>0</v>
      </c>
      <c r="F2325" s="224">
        <f>'Faults data'!M2325</f>
        <v>0</v>
      </c>
      <c r="G2325" s="224" t="str">
        <f>IF('Faults data'!N2325=$G$17,$G$17,".")</f>
        <v>.</v>
      </c>
      <c r="H2325" s="224" t="str">
        <f>IF(ISNUMBER('Faults data'!L2325),'Faults data'!L2325,".")</f>
        <v>.</v>
      </c>
      <c r="I2325" s="224">
        <f>IF('Faults data'!S2325=Lists!$F$11,0,1)</f>
        <v>1</v>
      </c>
      <c r="J2325" s="240" t="str">
        <f t="shared" si="292"/>
        <v>.</v>
      </c>
      <c r="K2325" s="241"/>
      <c r="L2325" s="230" t="str">
        <f t="shared" si="293"/>
        <v>.</v>
      </c>
      <c r="M2325" s="231" t="str">
        <f t="shared" si="294"/>
        <v>.</v>
      </c>
      <c r="N2325" s="231" t="str">
        <f t="shared" si="295"/>
        <v>.</v>
      </c>
      <c r="O2325" s="231" t="str">
        <f t="shared" si="296"/>
        <v>.</v>
      </c>
      <c r="P2325" s="232" t="str">
        <f t="shared" ref="P2325:P2388" si="298">IF(L2325&gt;P$9,L2325,".")</f>
        <v>.</v>
      </c>
      <c r="Q2325" s="233" t="str">
        <f t="shared" ref="Q2325:Q2388" si="299">IF(N2325&gt;Q$9,N2325,".")</f>
        <v>.</v>
      </c>
      <c r="R2325" s="140"/>
      <c r="S2325" s="140"/>
      <c r="T2325" s="140"/>
      <c r="U2325" s="140"/>
      <c r="V2325" s="140"/>
      <c r="W2325" s="140"/>
      <c r="X2325" s="140"/>
      <c r="Y2325" s="140"/>
      <c r="Z2325" s="140"/>
      <c r="AA2325" s="140"/>
      <c r="AB2325" s="140"/>
      <c r="AC2325" s="140"/>
      <c r="AD2325" s="140"/>
      <c r="AE2325" s="140"/>
      <c r="AF2325" s="140"/>
      <c r="AG2325" s="140"/>
      <c r="AH2325" s="140"/>
      <c r="AI2325" s="140"/>
      <c r="AJ2325" s="140"/>
      <c r="AK2325" s="140"/>
      <c r="AL2325" s="140"/>
      <c r="AM2325" s="140"/>
      <c r="AN2325" s="140"/>
      <c r="AO2325" s="140"/>
      <c r="AP2325" s="140"/>
      <c r="AQ2325" s="140"/>
      <c r="AR2325" s="140"/>
      <c r="AS2325" s="140"/>
      <c r="AT2325" s="140"/>
      <c r="AU2325" s="140"/>
      <c r="AV2325" s="140"/>
      <c r="AW2325" s="140"/>
      <c r="AX2325" s="140"/>
      <c r="AY2325" s="140"/>
      <c r="AZ2325" s="140"/>
      <c r="BA2325" s="140"/>
      <c r="BB2325" s="140"/>
      <c r="BC2325" s="140"/>
      <c r="BD2325" s="140"/>
      <c r="BE2325" s="140"/>
    </row>
    <row r="2326" spans="1:57" outlineLevel="1" x14ac:dyDescent="0.2">
      <c r="A2326" s="234">
        <f>'Faults data'!A2326</f>
        <v>2309</v>
      </c>
      <c r="B2326" s="320">
        <f>'Faults data'!B2326</f>
        <v>0</v>
      </c>
      <c r="C2326" s="223">
        <f>IFERROR(MATCH('Faults data'!F2326,Lists!$C$11:$C$14,0),0)</f>
        <v>0</v>
      </c>
      <c r="D2326" s="216">
        <f>VALUE('Faults data'!I2326)</f>
        <v>0</v>
      </c>
      <c r="E2326" s="224">
        <f t="shared" si="297"/>
        <v>0</v>
      </c>
      <c r="F2326" s="224">
        <f>'Faults data'!M2326</f>
        <v>0</v>
      </c>
      <c r="G2326" s="224" t="str">
        <f>IF('Faults data'!N2326=$G$17,$G$17,".")</f>
        <v>.</v>
      </c>
      <c r="H2326" s="224" t="str">
        <f>IF(ISNUMBER('Faults data'!L2326),'Faults data'!L2326,".")</f>
        <v>.</v>
      </c>
      <c r="I2326" s="224">
        <f>IF('Faults data'!S2326=Lists!$F$11,0,1)</f>
        <v>1</v>
      </c>
      <c r="J2326" s="240" t="str">
        <f t="shared" si="292"/>
        <v>.</v>
      </c>
      <c r="K2326" s="241"/>
      <c r="L2326" s="230" t="str">
        <f t="shared" si="293"/>
        <v>.</v>
      </c>
      <c r="M2326" s="231" t="str">
        <f t="shared" si="294"/>
        <v>.</v>
      </c>
      <c r="N2326" s="231" t="str">
        <f t="shared" si="295"/>
        <v>.</v>
      </c>
      <c r="O2326" s="231" t="str">
        <f t="shared" si="296"/>
        <v>.</v>
      </c>
      <c r="P2326" s="232" t="str">
        <f t="shared" si="298"/>
        <v>.</v>
      </c>
      <c r="Q2326" s="233" t="str">
        <f t="shared" si="299"/>
        <v>.</v>
      </c>
      <c r="R2326" s="140"/>
      <c r="S2326" s="140"/>
      <c r="T2326" s="140"/>
      <c r="U2326" s="140"/>
      <c r="V2326" s="140"/>
      <c r="W2326" s="140"/>
      <c r="X2326" s="140"/>
      <c r="Y2326" s="140"/>
      <c r="Z2326" s="140"/>
      <c r="AA2326" s="140"/>
      <c r="AB2326" s="140"/>
      <c r="AC2326" s="140"/>
      <c r="AD2326" s="140"/>
      <c r="AE2326" s="140"/>
      <c r="AF2326" s="140"/>
      <c r="AG2326" s="140"/>
      <c r="AH2326" s="140"/>
      <c r="AI2326" s="140"/>
      <c r="AJ2326" s="140"/>
      <c r="AK2326" s="140"/>
      <c r="AL2326" s="140"/>
      <c r="AM2326" s="140"/>
      <c r="AN2326" s="140"/>
      <c r="AO2326" s="140"/>
      <c r="AP2326" s="140"/>
      <c r="AQ2326" s="140"/>
      <c r="AR2326" s="140"/>
      <c r="AS2326" s="140"/>
      <c r="AT2326" s="140"/>
      <c r="AU2326" s="140"/>
      <c r="AV2326" s="140"/>
      <c r="AW2326" s="140"/>
      <c r="AX2326" s="140"/>
      <c r="AY2326" s="140"/>
      <c r="AZ2326" s="140"/>
      <c r="BA2326" s="140"/>
      <c r="BB2326" s="140"/>
      <c r="BC2326" s="140"/>
      <c r="BD2326" s="140"/>
      <c r="BE2326" s="140"/>
    </row>
    <row r="2327" spans="1:57" outlineLevel="1" x14ac:dyDescent="0.2">
      <c r="A2327" s="234">
        <f>'Faults data'!A2327</f>
        <v>2310</v>
      </c>
      <c r="B2327" s="320">
        <f>'Faults data'!B2327</f>
        <v>0</v>
      </c>
      <c r="C2327" s="223">
        <f>IFERROR(MATCH('Faults data'!F2327,Lists!$C$11:$C$14,0),0)</f>
        <v>0</v>
      </c>
      <c r="D2327" s="216">
        <f>VALUE('Faults data'!I2327)</f>
        <v>0</v>
      </c>
      <c r="E2327" s="224">
        <f t="shared" si="297"/>
        <v>0</v>
      </c>
      <c r="F2327" s="224">
        <f>'Faults data'!M2327</f>
        <v>0</v>
      </c>
      <c r="G2327" s="224" t="str">
        <f>IF('Faults data'!N2327=$G$17,$G$17,".")</f>
        <v>.</v>
      </c>
      <c r="H2327" s="224" t="str">
        <f>IF(ISNUMBER('Faults data'!L2327),'Faults data'!L2327,".")</f>
        <v>.</v>
      </c>
      <c r="I2327" s="224">
        <f>IF('Faults data'!S2327=Lists!$F$11,0,1)</f>
        <v>1</v>
      </c>
      <c r="J2327" s="240" t="str">
        <f t="shared" si="292"/>
        <v>.</v>
      </c>
      <c r="K2327" s="241"/>
      <c r="L2327" s="230" t="str">
        <f t="shared" si="293"/>
        <v>.</v>
      </c>
      <c r="M2327" s="231" t="str">
        <f t="shared" si="294"/>
        <v>.</v>
      </c>
      <c r="N2327" s="231" t="str">
        <f t="shared" si="295"/>
        <v>.</v>
      </c>
      <c r="O2327" s="231" t="str">
        <f t="shared" si="296"/>
        <v>.</v>
      </c>
      <c r="P2327" s="232" t="str">
        <f t="shared" si="298"/>
        <v>.</v>
      </c>
      <c r="Q2327" s="233" t="str">
        <f t="shared" si="299"/>
        <v>.</v>
      </c>
      <c r="R2327" s="140"/>
      <c r="S2327" s="140"/>
      <c r="T2327" s="140"/>
      <c r="U2327" s="140"/>
      <c r="V2327" s="140"/>
      <c r="W2327" s="140"/>
      <c r="X2327" s="140"/>
      <c r="Y2327" s="140"/>
      <c r="Z2327" s="140"/>
      <c r="AA2327" s="140"/>
      <c r="AB2327" s="140"/>
      <c r="AC2327" s="140"/>
      <c r="AD2327" s="140"/>
      <c r="AE2327" s="140"/>
      <c r="AF2327" s="140"/>
      <c r="AG2327" s="140"/>
      <c r="AH2327" s="140"/>
      <c r="AI2327" s="140"/>
      <c r="AJ2327" s="140"/>
      <c r="AK2327" s="140"/>
      <c r="AL2327" s="140"/>
      <c r="AM2327" s="140"/>
      <c r="AN2327" s="140"/>
      <c r="AO2327" s="140"/>
      <c r="AP2327" s="140"/>
      <c r="AQ2327" s="140"/>
      <c r="AR2327" s="140"/>
      <c r="AS2327" s="140"/>
      <c r="AT2327" s="140"/>
      <c r="AU2327" s="140"/>
      <c r="AV2327" s="140"/>
      <c r="AW2327" s="140"/>
      <c r="AX2327" s="140"/>
      <c r="AY2327" s="140"/>
      <c r="AZ2327" s="140"/>
      <c r="BA2327" s="140"/>
      <c r="BB2327" s="140"/>
      <c r="BC2327" s="140"/>
      <c r="BD2327" s="140"/>
      <c r="BE2327" s="140"/>
    </row>
    <row r="2328" spans="1:57" outlineLevel="1" x14ac:dyDescent="0.2">
      <c r="A2328" s="234">
        <f>'Faults data'!A2328</f>
        <v>2311</v>
      </c>
      <c r="B2328" s="320">
        <f>'Faults data'!B2328</f>
        <v>0</v>
      </c>
      <c r="C2328" s="223">
        <f>IFERROR(MATCH('Faults data'!F2328,Lists!$C$11:$C$14,0),0)</f>
        <v>0</v>
      </c>
      <c r="D2328" s="216">
        <f>VALUE('Faults data'!I2328)</f>
        <v>0</v>
      </c>
      <c r="E2328" s="224">
        <f t="shared" si="297"/>
        <v>0</v>
      </c>
      <c r="F2328" s="224">
        <f>'Faults data'!M2328</f>
        <v>0</v>
      </c>
      <c r="G2328" s="224" t="str">
        <f>IF('Faults data'!N2328=$G$17,$G$17,".")</f>
        <v>.</v>
      </c>
      <c r="H2328" s="224" t="str">
        <f>IF(ISNUMBER('Faults data'!L2328),'Faults data'!L2328,".")</f>
        <v>.</v>
      </c>
      <c r="I2328" s="224">
        <f>IF('Faults data'!S2328=Lists!$F$11,0,1)</f>
        <v>1</v>
      </c>
      <c r="J2328" s="240" t="str">
        <f t="shared" si="292"/>
        <v>.</v>
      </c>
      <c r="K2328" s="241"/>
      <c r="L2328" s="230" t="str">
        <f t="shared" si="293"/>
        <v>.</v>
      </c>
      <c r="M2328" s="231" t="str">
        <f t="shared" si="294"/>
        <v>.</v>
      </c>
      <c r="N2328" s="231" t="str">
        <f t="shared" si="295"/>
        <v>.</v>
      </c>
      <c r="O2328" s="231" t="str">
        <f t="shared" si="296"/>
        <v>.</v>
      </c>
      <c r="P2328" s="232" t="str">
        <f t="shared" si="298"/>
        <v>.</v>
      </c>
      <c r="Q2328" s="233" t="str">
        <f t="shared" si="299"/>
        <v>.</v>
      </c>
      <c r="R2328" s="140"/>
      <c r="S2328" s="140"/>
      <c r="T2328" s="140"/>
      <c r="U2328" s="140"/>
      <c r="V2328" s="140"/>
      <c r="W2328" s="140"/>
      <c r="X2328" s="140"/>
      <c r="Y2328" s="140"/>
      <c r="Z2328" s="140"/>
      <c r="AA2328" s="140"/>
      <c r="AB2328" s="140"/>
      <c r="AC2328" s="140"/>
      <c r="AD2328" s="140"/>
      <c r="AE2328" s="140"/>
      <c r="AF2328" s="140"/>
      <c r="AG2328" s="140"/>
      <c r="AH2328" s="140"/>
      <c r="AI2328" s="140"/>
      <c r="AJ2328" s="140"/>
      <c r="AK2328" s="140"/>
      <c r="AL2328" s="140"/>
      <c r="AM2328" s="140"/>
      <c r="AN2328" s="140"/>
      <c r="AO2328" s="140"/>
      <c r="AP2328" s="140"/>
      <c r="AQ2328" s="140"/>
      <c r="AR2328" s="140"/>
      <c r="AS2328" s="140"/>
      <c r="AT2328" s="140"/>
      <c r="AU2328" s="140"/>
      <c r="AV2328" s="140"/>
      <c r="AW2328" s="140"/>
      <c r="AX2328" s="140"/>
      <c r="AY2328" s="140"/>
      <c r="AZ2328" s="140"/>
      <c r="BA2328" s="140"/>
      <c r="BB2328" s="140"/>
      <c r="BC2328" s="140"/>
      <c r="BD2328" s="140"/>
      <c r="BE2328" s="140"/>
    </row>
    <row r="2329" spans="1:57" outlineLevel="1" x14ac:dyDescent="0.2">
      <c r="A2329" s="234">
        <f>'Faults data'!A2329</f>
        <v>2312</v>
      </c>
      <c r="B2329" s="320">
        <f>'Faults data'!B2329</f>
        <v>0</v>
      </c>
      <c r="C2329" s="223">
        <f>IFERROR(MATCH('Faults data'!F2329,Lists!$C$11:$C$14,0),0)</f>
        <v>0</v>
      </c>
      <c r="D2329" s="216">
        <f>VALUE('Faults data'!I2329)</f>
        <v>0</v>
      </c>
      <c r="E2329" s="224">
        <f t="shared" si="297"/>
        <v>0</v>
      </c>
      <c r="F2329" s="224">
        <f>'Faults data'!M2329</f>
        <v>0</v>
      </c>
      <c r="G2329" s="224" t="str">
        <f>IF('Faults data'!N2329=$G$17,$G$17,".")</f>
        <v>.</v>
      </c>
      <c r="H2329" s="224" t="str">
        <f>IF(ISNUMBER('Faults data'!L2329),'Faults data'!L2329,".")</f>
        <v>.</v>
      </c>
      <c r="I2329" s="224">
        <f>IF('Faults data'!S2329=Lists!$F$11,0,1)</f>
        <v>1</v>
      </c>
      <c r="J2329" s="240" t="str">
        <f t="shared" si="292"/>
        <v>.</v>
      </c>
      <c r="K2329" s="241"/>
      <c r="L2329" s="230" t="str">
        <f t="shared" si="293"/>
        <v>.</v>
      </c>
      <c r="M2329" s="231" t="str">
        <f t="shared" si="294"/>
        <v>.</v>
      </c>
      <c r="N2329" s="231" t="str">
        <f t="shared" si="295"/>
        <v>.</v>
      </c>
      <c r="O2329" s="231" t="str">
        <f t="shared" si="296"/>
        <v>.</v>
      </c>
      <c r="P2329" s="232" t="str">
        <f t="shared" si="298"/>
        <v>.</v>
      </c>
      <c r="Q2329" s="233" t="str">
        <f t="shared" si="299"/>
        <v>.</v>
      </c>
      <c r="R2329" s="140"/>
      <c r="S2329" s="140"/>
      <c r="T2329" s="140"/>
      <c r="U2329" s="140"/>
      <c r="V2329" s="140"/>
      <c r="W2329" s="140"/>
      <c r="X2329" s="140"/>
      <c r="Y2329" s="140"/>
      <c r="Z2329" s="140"/>
      <c r="AA2329" s="140"/>
      <c r="AB2329" s="140"/>
      <c r="AC2329" s="140"/>
      <c r="AD2329" s="140"/>
      <c r="AE2329" s="140"/>
      <c r="AF2329" s="140"/>
      <c r="AG2329" s="140"/>
      <c r="AH2329" s="140"/>
      <c r="AI2329" s="140"/>
      <c r="AJ2329" s="140"/>
      <c r="AK2329" s="140"/>
      <c r="AL2329" s="140"/>
      <c r="AM2329" s="140"/>
      <c r="AN2329" s="140"/>
      <c r="AO2329" s="140"/>
      <c r="AP2329" s="140"/>
      <c r="AQ2329" s="140"/>
      <c r="AR2329" s="140"/>
      <c r="AS2329" s="140"/>
      <c r="AT2329" s="140"/>
      <c r="AU2329" s="140"/>
      <c r="AV2329" s="140"/>
      <c r="AW2329" s="140"/>
      <c r="AX2329" s="140"/>
      <c r="AY2329" s="140"/>
      <c r="AZ2329" s="140"/>
      <c r="BA2329" s="140"/>
      <c r="BB2329" s="140"/>
      <c r="BC2329" s="140"/>
      <c r="BD2329" s="140"/>
      <c r="BE2329" s="140"/>
    </row>
    <row r="2330" spans="1:57" outlineLevel="1" x14ac:dyDescent="0.2">
      <c r="A2330" s="234">
        <f>'Faults data'!A2330</f>
        <v>2313</v>
      </c>
      <c r="B2330" s="320">
        <f>'Faults data'!B2330</f>
        <v>0</v>
      </c>
      <c r="C2330" s="223">
        <f>IFERROR(MATCH('Faults data'!F2330,Lists!$C$11:$C$14,0),0)</f>
        <v>0</v>
      </c>
      <c r="D2330" s="216">
        <f>VALUE('Faults data'!I2330)</f>
        <v>0</v>
      </c>
      <c r="E2330" s="224">
        <f t="shared" si="297"/>
        <v>0</v>
      </c>
      <c r="F2330" s="224">
        <f>'Faults data'!M2330</f>
        <v>0</v>
      </c>
      <c r="G2330" s="224" t="str">
        <f>IF('Faults data'!N2330=$G$17,$G$17,".")</f>
        <v>.</v>
      </c>
      <c r="H2330" s="224" t="str">
        <f>IF(ISNUMBER('Faults data'!L2330),'Faults data'!L2330,".")</f>
        <v>.</v>
      </c>
      <c r="I2330" s="224">
        <f>IF('Faults data'!S2330=Lists!$F$11,0,1)</f>
        <v>1</v>
      </c>
      <c r="J2330" s="240" t="str">
        <f t="shared" si="292"/>
        <v>.</v>
      </c>
      <c r="K2330" s="241"/>
      <c r="L2330" s="230" t="str">
        <f t="shared" si="293"/>
        <v>.</v>
      </c>
      <c r="M2330" s="231" t="str">
        <f t="shared" si="294"/>
        <v>.</v>
      </c>
      <c r="N2330" s="231" t="str">
        <f t="shared" si="295"/>
        <v>.</v>
      </c>
      <c r="O2330" s="231" t="str">
        <f t="shared" si="296"/>
        <v>.</v>
      </c>
      <c r="P2330" s="232" t="str">
        <f t="shared" si="298"/>
        <v>.</v>
      </c>
      <c r="Q2330" s="233" t="str">
        <f t="shared" si="299"/>
        <v>.</v>
      </c>
      <c r="R2330" s="140"/>
      <c r="S2330" s="140"/>
      <c r="T2330" s="140"/>
      <c r="U2330" s="140"/>
      <c r="V2330" s="140"/>
      <c r="W2330" s="140"/>
      <c r="X2330" s="140"/>
      <c r="Y2330" s="140"/>
      <c r="Z2330" s="140"/>
      <c r="AA2330" s="140"/>
      <c r="AB2330" s="140"/>
      <c r="AC2330" s="140"/>
      <c r="AD2330" s="140"/>
      <c r="AE2330" s="140"/>
      <c r="AF2330" s="140"/>
      <c r="AG2330" s="140"/>
      <c r="AH2330" s="140"/>
      <c r="AI2330" s="140"/>
      <c r="AJ2330" s="140"/>
      <c r="AK2330" s="140"/>
      <c r="AL2330" s="140"/>
      <c r="AM2330" s="140"/>
      <c r="AN2330" s="140"/>
      <c r="AO2330" s="140"/>
      <c r="AP2330" s="140"/>
      <c r="AQ2330" s="140"/>
      <c r="AR2330" s="140"/>
      <c r="AS2330" s="140"/>
      <c r="AT2330" s="140"/>
      <c r="AU2330" s="140"/>
      <c r="AV2330" s="140"/>
      <c r="AW2330" s="140"/>
      <c r="AX2330" s="140"/>
      <c r="AY2330" s="140"/>
      <c r="AZ2330" s="140"/>
      <c r="BA2330" s="140"/>
      <c r="BB2330" s="140"/>
      <c r="BC2330" s="140"/>
      <c r="BD2330" s="140"/>
      <c r="BE2330" s="140"/>
    </row>
    <row r="2331" spans="1:57" outlineLevel="1" x14ac:dyDescent="0.2">
      <c r="A2331" s="234">
        <f>'Faults data'!A2331</f>
        <v>2314</v>
      </c>
      <c r="B2331" s="320">
        <f>'Faults data'!B2331</f>
        <v>0</v>
      </c>
      <c r="C2331" s="223">
        <f>IFERROR(MATCH('Faults data'!F2331,Lists!$C$11:$C$14,0),0)</f>
        <v>0</v>
      </c>
      <c r="D2331" s="216">
        <f>VALUE('Faults data'!I2331)</f>
        <v>0</v>
      </c>
      <c r="E2331" s="224">
        <f t="shared" si="297"/>
        <v>0</v>
      </c>
      <c r="F2331" s="224">
        <f>'Faults data'!M2331</f>
        <v>0</v>
      </c>
      <c r="G2331" s="224" t="str">
        <f>IF('Faults data'!N2331=$G$17,$G$17,".")</f>
        <v>.</v>
      </c>
      <c r="H2331" s="224" t="str">
        <f>IF(ISNUMBER('Faults data'!L2331),'Faults data'!L2331,".")</f>
        <v>.</v>
      </c>
      <c r="I2331" s="224">
        <f>IF('Faults data'!S2331=Lists!$F$11,0,1)</f>
        <v>1</v>
      </c>
      <c r="J2331" s="240" t="str">
        <f t="shared" si="292"/>
        <v>.</v>
      </c>
      <c r="K2331" s="241"/>
      <c r="L2331" s="230" t="str">
        <f t="shared" si="293"/>
        <v>.</v>
      </c>
      <c r="M2331" s="231" t="str">
        <f t="shared" si="294"/>
        <v>.</v>
      </c>
      <c r="N2331" s="231" t="str">
        <f t="shared" si="295"/>
        <v>.</v>
      </c>
      <c r="O2331" s="231" t="str">
        <f t="shared" si="296"/>
        <v>.</v>
      </c>
      <c r="P2331" s="232" t="str">
        <f t="shared" si="298"/>
        <v>.</v>
      </c>
      <c r="Q2331" s="233" t="str">
        <f t="shared" si="299"/>
        <v>.</v>
      </c>
      <c r="R2331" s="140"/>
      <c r="S2331" s="140"/>
      <c r="T2331" s="140"/>
      <c r="U2331" s="140"/>
      <c r="V2331" s="140"/>
      <c r="W2331" s="140"/>
      <c r="X2331" s="140"/>
      <c r="Y2331" s="140"/>
      <c r="Z2331" s="140"/>
      <c r="AA2331" s="140"/>
      <c r="AB2331" s="140"/>
      <c r="AC2331" s="140"/>
      <c r="AD2331" s="140"/>
      <c r="AE2331" s="140"/>
      <c r="AF2331" s="140"/>
      <c r="AG2331" s="140"/>
      <c r="AH2331" s="140"/>
      <c r="AI2331" s="140"/>
      <c r="AJ2331" s="140"/>
      <c r="AK2331" s="140"/>
      <c r="AL2331" s="140"/>
      <c r="AM2331" s="140"/>
      <c r="AN2331" s="140"/>
      <c r="AO2331" s="140"/>
      <c r="AP2331" s="140"/>
      <c r="AQ2331" s="140"/>
      <c r="AR2331" s="140"/>
      <c r="AS2331" s="140"/>
      <c r="AT2331" s="140"/>
      <c r="AU2331" s="140"/>
      <c r="AV2331" s="140"/>
      <c r="AW2331" s="140"/>
      <c r="AX2331" s="140"/>
      <c r="AY2331" s="140"/>
      <c r="AZ2331" s="140"/>
      <c r="BA2331" s="140"/>
      <c r="BB2331" s="140"/>
      <c r="BC2331" s="140"/>
      <c r="BD2331" s="140"/>
      <c r="BE2331" s="140"/>
    </row>
    <row r="2332" spans="1:57" outlineLevel="1" x14ac:dyDescent="0.2">
      <c r="A2332" s="234">
        <f>'Faults data'!A2332</f>
        <v>2315</v>
      </c>
      <c r="B2332" s="320">
        <f>'Faults data'!B2332</f>
        <v>0</v>
      </c>
      <c r="C2332" s="223">
        <f>IFERROR(MATCH('Faults data'!F2332,Lists!$C$11:$C$14,0),0)</f>
        <v>0</v>
      </c>
      <c r="D2332" s="216">
        <f>VALUE('Faults data'!I2332)</f>
        <v>0</v>
      </c>
      <c r="E2332" s="224">
        <f t="shared" si="297"/>
        <v>0</v>
      </c>
      <c r="F2332" s="224">
        <f>'Faults data'!M2332</f>
        <v>0</v>
      </c>
      <c r="G2332" s="224" t="str">
        <f>IF('Faults data'!N2332=$G$17,$G$17,".")</f>
        <v>.</v>
      </c>
      <c r="H2332" s="224" t="str">
        <f>IF(ISNUMBER('Faults data'!L2332),'Faults data'!L2332,".")</f>
        <v>.</v>
      </c>
      <c r="I2332" s="224">
        <f>IF('Faults data'!S2332=Lists!$F$11,0,1)</f>
        <v>1</v>
      </c>
      <c r="J2332" s="240" t="str">
        <f t="shared" si="292"/>
        <v>.</v>
      </c>
      <c r="K2332" s="241"/>
      <c r="L2332" s="230" t="str">
        <f t="shared" si="293"/>
        <v>.</v>
      </c>
      <c r="M2332" s="231" t="str">
        <f t="shared" si="294"/>
        <v>.</v>
      </c>
      <c r="N2332" s="231" t="str">
        <f t="shared" si="295"/>
        <v>.</v>
      </c>
      <c r="O2332" s="231" t="str">
        <f t="shared" si="296"/>
        <v>.</v>
      </c>
      <c r="P2332" s="232" t="str">
        <f t="shared" si="298"/>
        <v>.</v>
      </c>
      <c r="Q2332" s="233" t="str">
        <f t="shared" si="299"/>
        <v>.</v>
      </c>
      <c r="R2332" s="140"/>
      <c r="S2332" s="140"/>
      <c r="T2332" s="140"/>
      <c r="U2332" s="140"/>
      <c r="V2332" s="140"/>
      <c r="W2332" s="140"/>
      <c r="X2332" s="140"/>
      <c r="Y2332" s="140"/>
      <c r="Z2332" s="140"/>
      <c r="AA2332" s="140"/>
      <c r="AB2332" s="140"/>
      <c r="AC2332" s="140"/>
      <c r="AD2332" s="140"/>
      <c r="AE2332" s="140"/>
      <c r="AF2332" s="140"/>
      <c r="AG2332" s="140"/>
      <c r="AH2332" s="140"/>
      <c r="AI2332" s="140"/>
      <c r="AJ2332" s="140"/>
      <c r="AK2332" s="140"/>
      <c r="AL2332" s="140"/>
      <c r="AM2332" s="140"/>
      <c r="AN2332" s="140"/>
      <c r="AO2332" s="140"/>
      <c r="AP2332" s="140"/>
      <c r="AQ2332" s="140"/>
      <c r="AR2332" s="140"/>
      <c r="AS2332" s="140"/>
      <c r="AT2332" s="140"/>
      <c r="AU2332" s="140"/>
      <c r="AV2332" s="140"/>
      <c r="AW2332" s="140"/>
      <c r="AX2332" s="140"/>
      <c r="AY2332" s="140"/>
      <c r="AZ2332" s="140"/>
      <c r="BA2332" s="140"/>
      <c r="BB2332" s="140"/>
      <c r="BC2332" s="140"/>
      <c r="BD2332" s="140"/>
      <c r="BE2332" s="140"/>
    </row>
    <row r="2333" spans="1:57" outlineLevel="1" x14ac:dyDescent="0.2">
      <c r="A2333" s="234">
        <f>'Faults data'!A2333</f>
        <v>2316</v>
      </c>
      <c r="B2333" s="320">
        <f>'Faults data'!B2333</f>
        <v>0</v>
      </c>
      <c r="C2333" s="223">
        <f>IFERROR(MATCH('Faults data'!F2333,Lists!$C$11:$C$14,0),0)</f>
        <v>0</v>
      </c>
      <c r="D2333" s="216">
        <f>VALUE('Faults data'!I2333)</f>
        <v>0</v>
      </c>
      <c r="E2333" s="224">
        <f t="shared" si="297"/>
        <v>0</v>
      </c>
      <c r="F2333" s="224">
        <f>'Faults data'!M2333</f>
        <v>0</v>
      </c>
      <c r="G2333" s="224" t="str">
        <f>IF('Faults data'!N2333=$G$17,$G$17,".")</f>
        <v>.</v>
      </c>
      <c r="H2333" s="224" t="str">
        <f>IF(ISNUMBER('Faults data'!L2333),'Faults data'!L2333,".")</f>
        <v>.</v>
      </c>
      <c r="I2333" s="224">
        <f>IF('Faults data'!S2333=Lists!$F$11,0,1)</f>
        <v>1</v>
      </c>
      <c r="J2333" s="240" t="str">
        <f t="shared" si="292"/>
        <v>.</v>
      </c>
      <c r="K2333" s="241"/>
      <c r="L2333" s="230" t="str">
        <f t="shared" si="293"/>
        <v>.</v>
      </c>
      <c r="M2333" s="231" t="str">
        <f t="shared" si="294"/>
        <v>.</v>
      </c>
      <c r="N2333" s="231" t="str">
        <f t="shared" si="295"/>
        <v>.</v>
      </c>
      <c r="O2333" s="231" t="str">
        <f t="shared" si="296"/>
        <v>.</v>
      </c>
      <c r="P2333" s="232" t="str">
        <f t="shared" si="298"/>
        <v>.</v>
      </c>
      <c r="Q2333" s="233" t="str">
        <f t="shared" si="299"/>
        <v>.</v>
      </c>
      <c r="R2333" s="140"/>
      <c r="S2333" s="140"/>
      <c r="T2333" s="140"/>
      <c r="U2333" s="140"/>
      <c r="V2333" s="140"/>
      <c r="W2333" s="140"/>
      <c r="X2333" s="140"/>
      <c r="Y2333" s="140"/>
      <c r="Z2333" s="140"/>
      <c r="AA2333" s="140"/>
      <c r="AB2333" s="140"/>
      <c r="AC2333" s="140"/>
      <c r="AD2333" s="140"/>
      <c r="AE2333" s="140"/>
      <c r="AF2333" s="140"/>
      <c r="AG2333" s="140"/>
      <c r="AH2333" s="140"/>
      <c r="AI2333" s="140"/>
      <c r="AJ2333" s="140"/>
      <c r="AK2333" s="140"/>
      <c r="AL2333" s="140"/>
      <c r="AM2333" s="140"/>
      <c r="AN2333" s="140"/>
      <c r="AO2333" s="140"/>
      <c r="AP2333" s="140"/>
      <c r="AQ2333" s="140"/>
      <c r="AR2333" s="140"/>
      <c r="AS2333" s="140"/>
      <c r="AT2333" s="140"/>
      <c r="AU2333" s="140"/>
      <c r="AV2333" s="140"/>
      <c r="AW2333" s="140"/>
      <c r="AX2333" s="140"/>
      <c r="AY2333" s="140"/>
      <c r="AZ2333" s="140"/>
      <c r="BA2333" s="140"/>
      <c r="BB2333" s="140"/>
      <c r="BC2333" s="140"/>
      <c r="BD2333" s="140"/>
      <c r="BE2333" s="140"/>
    </row>
    <row r="2334" spans="1:57" outlineLevel="1" x14ac:dyDescent="0.2">
      <c r="A2334" s="234">
        <f>'Faults data'!A2334</f>
        <v>2317</v>
      </c>
      <c r="B2334" s="320">
        <f>'Faults data'!B2334</f>
        <v>0</v>
      </c>
      <c r="C2334" s="223">
        <f>IFERROR(MATCH('Faults data'!F2334,Lists!$C$11:$C$14,0),0)</f>
        <v>0</v>
      </c>
      <c r="D2334" s="216">
        <f>VALUE('Faults data'!I2334)</f>
        <v>0</v>
      </c>
      <c r="E2334" s="224">
        <f t="shared" si="297"/>
        <v>0</v>
      </c>
      <c r="F2334" s="224">
        <f>'Faults data'!M2334</f>
        <v>0</v>
      </c>
      <c r="G2334" s="224" t="str">
        <f>IF('Faults data'!N2334=$G$17,$G$17,".")</f>
        <v>.</v>
      </c>
      <c r="H2334" s="224" t="str">
        <f>IF(ISNUMBER('Faults data'!L2334),'Faults data'!L2334,".")</f>
        <v>.</v>
      </c>
      <c r="I2334" s="224">
        <f>IF('Faults data'!S2334=Lists!$F$11,0,1)</f>
        <v>1</v>
      </c>
      <c r="J2334" s="240" t="str">
        <f t="shared" si="292"/>
        <v>.</v>
      </c>
      <c r="K2334" s="241"/>
      <c r="L2334" s="230" t="str">
        <f t="shared" si="293"/>
        <v>.</v>
      </c>
      <c r="M2334" s="231" t="str">
        <f t="shared" si="294"/>
        <v>.</v>
      </c>
      <c r="N2334" s="231" t="str">
        <f t="shared" si="295"/>
        <v>.</v>
      </c>
      <c r="O2334" s="231" t="str">
        <f t="shared" si="296"/>
        <v>.</v>
      </c>
      <c r="P2334" s="232" t="str">
        <f t="shared" si="298"/>
        <v>.</v>
      </c>
      <c r="Q2334" s="233" t="str">
        <f t="shared" si="299"/>
        <v>.</v>
      </c>
      <c r="R2334" s="140"/>
      <c r="S2334" s="140"/>
      <c r="T2334" s="140"/>
      <c r="U2334" s="140"/>
      <c r="V2334" s="140"/>
      <c r="W2334" s="140"/>
      <c r="X2334" s="140"/>
      <c r="Y2334" s="140"/>
      <c r="Z2334" s="140"/>
      <c r="AA2334" s="140"/>
      <c r="AB2334" s="140"/>
      <c r="AC2334" s="140"/>
      <c r="AD2334" s="140"/>
      <c r="AE2334" s="140"/>
      <c r="AF2334" s="140"/>
      <c r="AG2334" s="140"/>
      <c r="AH2334" s="140"/>
      <c r="AI2334" s="140"/>
      <c r="AJ2334" s="140"/>
      <c r="AK2334" s="140"/>
      <c r="AL2334" s="140"/>
      <c r="AM2334" s="140"/>
      <c r="AN2334" s="140"/>
      <c r="AO2334" s="140"/>
      <c r="AP2334" s="140"/>
      <c r="AQ2334" s="140"/>
      <c r="AR2334" s="140"/>
      <c r="AS2334" s="140"/>
      <c r="AT2334" s="140"/>
      <c r="AU2334" s="140"/>
      <c r="AV2334" s="140"/>
      <c r="AW2334" s="140"/>
      <c r="AX2334" s="140"/>
      <c r="AY2334" s="140"/>
      <c r="AZ2334" s="140"/>
      <c r="BA2334" s="140"/>
      <c r="BB2334" s="140"/>
      <c r="BC2334" s="140"/>
      <c r="BD2334" s="140"/>
      <c r="BE2334" s="140"/>
    </row>
    <row r="2335" spans="1:57" outlineLevel="1" x14ac:dyDescent="0.2">
      <c r="A2335" s="234">
        <f>'Faults data'!A2335</f>
        <v>2318</v>
      </c>
      <c r="B2335" s="320">
        <f>'Faults data'!B2335</f>
        <v>0</v>
      </c>
      <c r="C2335" s="223">
        <f>IFERROR(MATCH('Faults data'!F2335,Lists!$C$11:$C$14,0),0)</f>
        <v>0</v>
      </c>
      <c r="D2335" s="216">
        <f>VALUE('Faults data'!I2335)</f>
        <v>0</v>
      </c>
      <c r="E2335" s="224">
        <f t="shared" si="297"/>
        <v>0</v>
      </c>
      <c r="F2335" s="224">
        <f>'Faults data'!M2335</f>
        <v>0</v>
      </c>
      <c r="G2335" s="224" t="str">
        <f>IF('Faults data'!N2335=$G$17,$G$17,".")</f>
        <v>.</v>
      </c>
      <c r="H2335" s="224" t="str">
        <f>IF(ISNUMBER('Faults data'!L2335),'Faults data'!L2335,".")</f>
        <v>.</v>
      </c>
      <c r="I2335" s="224">
        <f>IF('Faults data'!S2335=Lists!$F$11,0,1)</f>
        <v>1</v>
      </c>
      <c r="J2335" s="240" t="str">
        <f t="shared" si="292"/>
        <v>.</v>
      </c>
      <c r="K2335" s="241"/>
      <c r="L2335" s="230" t="str">
        <f t="shared" si="293"/>
        <v>.</v>
      </c>
      <c r="M2335" s="231" t="str">
        <f t="shared" si="294"/>
        <v>.</v>
      </c>
      <c r="N2335" s="231" t="str">
        <f t="shared" si="295"/>
        <v>.</v>
      </c>
      <c r="O2335" s="231" t="str">
        <f t="shared" si="296"/>
        <v>.</v>
      </c>
      <c r="P2335" s="232" t="str">
        <f t="shared" si="298"/>
        <v>.</v>
      </c>
      <c r="Q2335" s="233" t="str">
        <f t="shared" si="299"/>
        <v>.</v>
      </c>
      <c r="R2335" s="140"/>
      <c r="S2335" s="140"/>
      <c r="T2335" s="140"/>
      <c r="U2335" s="140"/>
      <c r="V2335" s="140"/>
      <c r="W2335" s="140"/>
      <c r="X2335" s="140"/>
      <c r="Y2335" s="140"/>
      <c r="Z2335" s="140"/>
      <c r="AA2335" s="140"/>
      <c r="AB2335" s="140"/>
      <c r="AC2335" s="140"/>
      <c r="AD2335" s="140"/>
      <c r="AE2335" s="140"/>
      <c r="AF2335" s="140"/>
      <c r="AG2335" s="140"/>
      <c r="AH2335" s="140"/>
      <c r="AI2335" s="140"/>
      <c r="AJ2335" s="140"/>
      <c r="AK2335" s="140"/>
      <c r="AL2335" s="140"/>
      <c r="AM2335" s="140"/>
      <c r="AN2335" s="140"/>
      <c r="AO2335" s="140"/>
      <c r="AP2335" s="140"/>
      <c r="AQ2335" s="140"/>
      <c r="AR2335" s="140"/>
      <c r="AS2335" s="140"/>
      <c r="AT2335" s="140"/>
      <c r="AU2335" s="140"/>
      <c r="AV2335" s="140"/>
      <c r="AW2335" s="140"/>
      <c r="AX2335" s="140"/>
      <c r="AY2335" s="140"/>
      <c r="AZ2335" s="140"/>
      <c r="BA2335" s="140"/>
      <c r="BB2335" s="140"/>
      <c r="BC2335" s="140"/>
      <c r="BD2335" s="140"/>
      <c r="BE2335" s="140"/>
    </row>
    <row r="2336" spans="1:57" outlineLevel="1" x14ac:dyDescent="0.2">
      <c r="A2336" s="234">
        <f>'Faults data'!A2336</f>
        <v>2319</v>
      </c>
      <c r="B2336" s="320">
        <f>'Faults data'!B2336</f>
        <v>0</v>
      </c>
      <c r="C2336" s="223">
        <f>IFERROR(MATCH('Faults data'!F2336,Lists!$C$11:$C$14,0),0)</f>
        <v>0</v>
      </c>
      <c r="D2336" s="216">
        <f>VALUE('Faults data'!I2336)</f>
        <v>0</v>
      </c>
      <c r="E2336" s="224">
        <f t="shared" si="297"/>
        <v>0</v>
      </c>
      <c r="F2336" s="224">
        <f>'Faults data'!M2336</f>
        <v>0</v>
      </c>
      <c r="G2336" s="224" t="str">
        <f>IF('Faults data'!N2336=$G$17,$G$17,".")</f>
        <v>.</v>
      </c>
      <c r="H2336" s="224" t="str">
        <f>IF(ISNUMBER('Faults data'!L2336),'Faults data'!L2336,".")</f>
        <v>.</v>
      </c>
      <c r="I2336" s="224">
        <f>IF('Faults data'!S2336=Lists!$F$11,0,1)</f>
        <v>1</v>
      </c>
      <c r="J2336" s="240" t="str">
        <f t="shared" si="292"/>
        <v>.</v>
      </c>
      <c r="K2336" s="241"/>
      <c r="L2336" s="230" t="str">
        <f t="shared" si="293"/>
        <v>.</v>
      </c>
      <c r="M2336" s="231" t="str">
        <f t="shared" si="294"/>
        <v>.</v>
      </c>
      <c r="N2336" s="231" t="str">
        <f t="shared" si="295"/>
        <v>.</v>
      </c>
      <c r="O2336" s="231" t="str">
        <f t="shared" si="296"/>
        <v>.</v>
      </c>
      <c r="P2336" s="232" t="str">
        <f t="shared" si="298"/>
        <v>.</v>
      </c>
      <c r="Q2336" s="233" t="str">
        <f t="shared" si="299"/>
        <v>.</v>
      </c>
      <c r="R2336" s="140"/>
      <c r="S2336" s="140"/>
      <c r="T2336" s="140"/>
      <c r="U2336" s="140"/>
      <c r="V2336" s="140"/>
      <c r="W2336" s="140"/>
      <c r="X2336" s="140"/>
      <c r="Y2336" s="140"/>
      <c r="Z2336" s="140"/>
      <c r="AA2336" s="140"/>
      <c r="AB2336" s="140"/>
      <c r="AC2336" s="140"/>
      <c r="AD2336" s="140"/>
      <c r="AE2336" s="140"/>
      <c r="AF2336" s="140"/>
      <c r="AG2336" s="140"/>
      <c r="AH2336" s="140"/>
      <c r="AI2336" s="140"/>
      <c r="AJ2336" s="140"/>
      <c r="AK2336" s="140"/>
      <c r="AL2336" s="140"/>
      <c r="AM2336" s="140"/>
      <c r="AN2336" s="140"/>
      <c r="AO2336" s="140"/>
      <c r="AP2336" s="140"/>
      <c r="AQ2336" s="140"/>
      <c r="AR2336" s="140"/>
      <c r="AS2336" s="140"/>
      <c r="AT2336" s="140"/>
      <c r="AU2336" s="140"/>
      <c r="AV2336" s="140"/>
      <c r="AW2336" s="140"/>
      <c r="AX2336" s="140"/>
      <c r="AY2336" s="140"/>
      <c r="AZ2336" s="140"/>
      <c r="BA2336" s="140"/>
      <c r="BB2336" s="140"/>
      <c r="BC2336" s="140"/>
      <c r="BD2336" s="140"/>
      <c r="BE2336" s="140"/>
    </row>
    <row r="2337" spans="1:57" outlineLevel="1" x14ac:dyDescent="0.2">
      <c r="A2337" s="234">
        <f>'Faults data'!A2337</f>
        <v>2320</v>
      </c>
      <c r="B2337" s="320">
        <f>'Faults data'!B2337</f>
        <v>0</v>
      </c>
      <c r="C2337" s="223">
        <f>IFERROR(MATCH('Faults data'!F2337,Lists!$C$11:$C$14,0),0)</f>
        <v>0</v>
      </c>
      <c r="D2337" s="216">
        <f>VALUE('Faults data'!I2337)</f>
        <v>0</v>
      </c>
      <c r="E2337" s="224">
        <f t="shared" si="297"/>
        <v>0</v>
      </c>
      <c r="F2337" s="224">
        <f>'Faults data'!M2337</f>
        <v>0</v>
      </c>
      <c r="G2337" s="224" t="str">
        <f>IF('Faults data'!N2337=$G$17,$G$17,".")</f>
        <v>.</v>
      </c>
      <c r="H2337" s="224" t="str">
        <f>IF(ISNUMBER('Faults data'!L2337),'Faults data'!L2337,".")</f>
        <v>.</v>
      </c>
      <c r="I2337" s="224">
        <f>IF('Faults data'!S2337=Lists!$F$11,0,1)</f>
        <v>1</v>
      </c>
      <c r="J2337" s="240" t="str">
        <f t="shared" si="292"/>
        <v>.</v>
      </c>
      <c r="K2337" s="241"/>
      <c r="L2337" s="230" t="str">
        <f t="shared" si="293"/>
        <v>.</v>
      </c>
      <c r="M2337" s="231" t="str">
        <f t="shared" si="294"/>
        <v>.</v>
      </c>
      <c r="N2337" s="231" t="str">
        <f t="shared" si="295"/>
        <v>.</v>
      </c>
      <c r="O2337" s="231" t="str">
        <f t="shared" si="296"/>
        <v>.</v>
      </c>
      <c r="P2337" s="232" t="str">
        <f t="shared" si="298"/>
        <v>.</v>
      </c>
      <c r="Q2337" s="233" t="str">
        <f t="shared" si="299"/>
        <v>.</v>
      </c>
      <c r="R2337" s="140"/>
      <c r="S2337" s="140"/>
      <c r="T2337" s="140"/>
      <c r="U2337" s="140"/>
      <c r="V2337" s="140"/>
      <c r="W2337" s="140"/>
      <c r="X2337" s="140"/>
      <c r="Y2337" s="140"/>
      <c r="Z2337" s="140"/>
      <c r="AA2337" s="140"/>
      <c r="AB2337" s="140"/>
      <c r="AC2337" s="140"/>
      <c r="AD2337" s="140"/>
      <c r="AE2337" s="140"/>
      <c r="AF2337" s="140"/>
      <c r="AG2337" s="140"/>
      <c r="AH2337" s="140"/>
      <c r="AI2337" s="140"/>
      <c r="AJ2337" s="140"/>
      <c r="AK2337" s="140"/>
      <c r="AL2337" s="140"/>
      <c r="AM2337" s="140"/>
      <c r="AN2337" s="140"/>
      <c r="AO2337" s="140"/>
      <c r="AP2337" s="140"/>
      <c r="AQ2337" s="140"/>
      <c r="AR2337" s="140"/>
      <c r="AS2337" s="140"/>
      <c r="AT2337" s="140"/>
      <c r="AU2337" s="140"/>
      <c r="AV2337" s="140"/>
      <c r="AW2337" s="140"/>
      <c r="AX2337" s="140"/>
      <c r="AY2337" s="140"/>
      <c r="AZ2337" s="140"/>
      <c r="BA2337" s="140"/>
      <c r="BB2337" s="140"/>
      <c r="BC2337" s="140"/>
      <c r="BD2337" s="140"/>
      <c r="BE2337" s="140"/>
    </row>
    <row r="2338" spans="1:57" outlineLevel="1" x14ac:dyDescent="0.2">
      <c r="A2338" s="234">
        <f>'Faults data'!A2338</f>
        <v>2321</v>
      </c>
      <c r="B2338" s="320">
        <f>'Faults data'!B2338</f>
        <v>0</v>
      </c>
      <c r="C2338" s="223">
        <f>IFERROR(MATCH('Faults data'!F2338,Lists!$C$11:$C$14,0),0)</f>
        <v>0</v>
      </c>
      <c r="D2338" s="216">
        <f>VALUE('Faults data'!I2338)</f>
        <v>0</v>
      </c>
      <c r="E2338" s="224">
        <f t="shared" si="297"/>
        <v>0</v>
      </c>
      <c r="F2338" s="224">
        <f>'Faults data'!M2338</f>
        <v>0</v>
      </c>
      <c r="G2338" s="224" t="str">
        <f>IF('Faults data'!N2338=$G$17,$G$17,".")</f>
        <v>.</v>
      </c>
      <c r="H2338" s="224" t="str">
        <f>IF(ISNUMBER('Faults data'!L2338),'Faults data'!L2338,".")</f>
        <v>.</v>
      </c>
      <c r="I2338" s="224">
        <f>IF('Faults data'!S2338=Lists!$F$11,0,1)</f>
        <v>1</v>
      </c>
      <c r="J2338" s="240" t="str">
        <f t="shared" si="292"/>
        <v>.</v>
      </c>
      <c r="K2338" s="241"/>
      <c r="L2338" s="230" t="str">
        <f t="shared" si="293"/>
        <v>.</v>
      </c>
      <c r="M2338" s="231" t="str">
        <f t="shared" si="294"/>
        <v>.</v>
      </c>
      <c r="N2338" s="231" t="str">
        <f t="shared" si="295"/>
        <v>.</v>
      </c>
      <c r="O2338" s="231" t="str">
        <f t="shared" si="296"/>
        <v>.</v>
      </c>
      <c r="P2338" s="232" t="str">
        <f t="shared" si="298"/>
        <v>.</v>
      </c>
      <c r="Q2338" s="233" t="str">
        <f t="shared" si="299"/>
        <v>.</v>
      </c>
      <c r="R2338" s="140"/>
      <c r="S2338" s="140"/>
      <c r="T2338" s="140"/>
      <c r="U2338" s="140"/>
      <c r="V2338" s="140"/>
      <c r="W2338" s="140"/>
      <c r="X2338" s="140"/>
      <c r="Y2338" s="140"/>
      <c r="Z2338" s="140"/>
      <c r="AA2338" s="140"/>
      <c r="AB2338" s="140"/>
      <c r="AC2338" s="140"/>
      <c r="AD2338" s="140"/>
      <c r="AE2338" s="140"/>
      <c r="AF2338" s="140"/>
      <c r="AG2338" s="140"/>
      <c r="AH2338" s="140"/>
      <c r="AI2338" s="140"/>
      <c r="AJ2338" s="140"/>
      <c r="AK2338" s="140"/>
      <c r="AL2338" s="140"/>
      <c r="AM2338" s="140"/>
      <c r="AN2338" s="140"/>
      <c r="AO2338" s="140"/>
      <c r="AP2338" s="140"/>
      <c r="AQ2338" s="140"/>
      <c r="AR2338" s="140"/>
      <c r="AS2338" s="140"/>
      <c r="AT2338" s="140"/>
      <c r="AU2338" s="140"/>
      <c r="AV2338" s="140"/>
      <c r="AW2338" s="140"/>
      <c r="AX2338" s="140"/>
      <c r="AY2338" s="140"/>
      <c r="AZ2338" s="140"/>
      <c r="BA2338" s="140"/>
      <c r="BB2338" s="140"/>
      <c r="BC2338" s="140"/>
      <c r="BD2338" s="140"/>
      <c r="BE2338" s="140"/>
    </row>
    <row r="2339" spans="1:57" outlineLevel="1" x14ac:dyDescent="0.2">
      <c r="A2339" s="234">
        <f>'Faults data'!A2339</f>
        <v>2322</v>
      </c>
      <c r="B2339" s="320">
        <f>'Faults data'!B2339</f>
        <v>0</v>
      </c>
      <c r="C2339" s="223">
        <f>IFERROR(MATCH('Faults data'!F2339,Lists!$C$11:$C$14,0),0)</f>
        <v>0</v>
      </c>
      <c r="D2339" s="216">
        <f>VALUE('Faults data'!I2339)</f>
        <v>0</v>
      </c>
      <c r="E2339" s="224">
        <f t="shared" si="297"/>
        <v>0</v>
      </c>
      <c r="F2339" s="224">
        <f>'Faults data'!M2339</f>
        <v>0</v>
      </c>
      <c r="G2339" s="224" t="str">
        <f>IF('Faults data'!N2339=$G$17,$G$17,".")</f>
        <v>.</v>
      </c>
      <c r="H2339" s="224" t="str">
        <f>IF(ISNUMBER('Faults data'!L2339),'Faults data'!L2339,".")</f>
        <v>.</v>
      </c>
      <c r="I2339" s="224">
        <f>IF('Faults data'!S2339=Lists!$F$11,0,1)</f>
        <v>1</v>
      </c>
      <c r="J2339" s="240" t="str">
        <f t="shared" si="292"/>
        <v>.</v>
      </c>
      <c r="K2339" s="241"/>
      <c r="L2339" s="230" t="str">
        <f t="shared" si="293"/>
        <v>.</v>
      </c>
      <c r="M2339" s="231" t="str">
        <f t="shared" si="294"/>
        <v>.</v>
      </c>
      <c r="N2339" s="231" t="str">
        <f t="shared" si="295"/>
        <v>.</v>
      </c>
      <c r="O2339" s="231" t="str">
        <f t="shared" si="296"/>
        <v>.</v>
      </c>
      <c r="P2339" s="232" t="str">
        <f t="shared" si="298"/>
        <v>.</v>
      </c>
      <c r="Q2339" s="233" t="str">
        <f t="shared" si="299"/>
        <v>.</v>
      </c>
      <c r="R2339" s="140"/>
      <c r="S2339" s="140"/>
      <c r="T2339" s="140"/>
      <c r="U2339" s="140"/>
      <c r="V2339" s="140"/>
      <c r="W2339" s="140"/>
      <c r="X2339" s="140"/>
      <c r="Y2339" s="140"/>
      <c r="Z2339" s="140"/>
      <c r="AA2339" s="140"/>
      <c r="AB2339" s="140"/>
      <c r="AC2339" s="140"/>
      <c r="AD2339" s="140"/>
      <c r="AE2339" s="140"/>
      <c r="AF2339" s="140"/>
      <c r="AG2339" s="140"/>
      <c r="AH2339" s="140"/>
      <c r="AI2339" s="140"/>
      <c r="AJ2339" s="140"/>
      <c r="AK2339" s="140"/>
      <c r="AL2339" s="140"/>
      <c r="AM2339" s="140"/>
      <c r="AN2339" s="140"/>
      <c r="AO2339" s="140"/>
      <c r="AP2339" s="140"/>
      <c r="AQ2339" s="140"/>
      <c r="AR2339" s="140"/>
      <c r="AS2339" s="140"/>
      <c r="AT2339" s="140"/>
      <c r="AU2339" s="140"/>
      <c r="AV2339" s="140"/>
      <c r="AW2339" s="140"/>
      <c r="AX2339" s="140"/>
      <c r="AY2339" s="140"/>
      <c r="AZ2339" s="140"/>
      <c r="BA2339" s="140"/>
      <c r="BB2339" s="140"/>
      <c r="BC2339" s="140"/>
      <c r="BD2339" s="140"/>
      <c r="BE2339" s="140"/>
    </row>
    <row r="2340" spans="1:57" outlineLevel="1" x14ac:dyDescent="0.2">
      <c r="A2340" s="234">
        <f>'Faults data'!A2340</f>
        <v>2323</v>
      </c>
      <c r="B2340" s="320">
        <f>'Faults data'!B2340</f>
        <v>0</v>
      </c>
      <c r="C2340" s="223">
        <f>IFERROR(MATCH('Faults data'!F2340,Lists!$C$11:$C$14,0),0)</f>
        <v>0</v>
      </c>
      <c r="D2340" s="216">
        <f>VALUE('Faults data'!I2340)</f>
        <v>0</v>
      </c>
      <c r="E2340" s="224">
        <f t="shared" si="297"/>
        <v>0</v>
      </c>
      <c r="F2340" s="224">
        <f>'Faults data'!M2340</f>
        <v>0</v>
      </c>
      <c r="G2340" s="224" t="str">
        <f>IF('Faults data'!N2340=$G$17,$G$17,".")</f>
        <v>.</v>
      </c>
      <c r="H2340" s="224" t="str">
        <f>IF(ISNUMBER('Faults data'!L2340),'Faults data'!L2340,".")</f>
        <v>.</v>
      </c>
      <c r="I2340" s="224">
        <f>IF('Faults data'!S2340=Lists!$F$11,0,1)</f>
        <v>1</v>
      </c>
      <c r="J2340" s="240" t="str">
        <f t="shared" si="292"/>
        <v>.</v>
      </c>
      <c r="K2340" s="241"/>
      <c r="L2340" s="230" t="str">
        <f t="shared" si="293"/>
        <v>.</v>
      </c>
      <c r="M2340" s="231" t="str">
        <f t="shared" si="294"/>
        <v>.</v>
      </c>
      <c r="N2340" s="231" t="str">
        <f t="shared" si="295"/>
        <v>.</v>
      </c>
      <c r="O2340" s="231" t="str">
        <f t="shared" si="296"/>
        <v>.</v>
      </c>
      <c r="P2340" s="232" t="str">
        <f t="shared" si="298"/>
        <v>.</v>
      </c>
      <c r="Q2340" s="233" t="str">
        <f t="shared" si="299"/>
        <v>.</v>
      </c>
      <c r="R2340" s="140"/>
      <c r="S2340" s="140"/>
      <c r="T2340" s="140"/>
      <c r="U2340" s="140"/>
      <c r="V2340" s="140"/>
      <c r="W2340" s="140"/>
      <c r="X2340" s="140"/>
      <c r="Y2340" s="140"/>
      <c r="Z2340" s="140"/>
      <c r="AA2340" s="140"/>
      <c r="AB2340" s="140"/>
      <c r="AC2340" s="140"/>
      <c r="AD2340" s="140"/>
      <c r="AE2340" s="140"/>
      <c r="AF2340" s="140"/>
      <c r="AG2340" s="140"/>
      <c r="AH2340" s="140"/>
      <c r="AI2340" s="140"/>
      <c r="AJ2340" s="140"/>
      <c r="AK2340" s="140"/>
      <c r="AL2340" s="140"/>
      <c r="AM2340" s="140"/>
      <c r="AN2340" s="140"/>
      <c r="AO2340" s="140"/>
      <c r="AP2340" s="140"/>
      <c r="AQ2340" s="140"/>
      <c r="AR2340" s="140"/>
      <c r="AS2340" s="140"/>
      <c r="AT2340" s="140"/>
      <c r="AU2340" s="140"/>
      <c r="AV2340" s="140"/>
      <c r="AW2340" s="140"/>
      <c r="AX2340" s="140"/>
      <c r="AY2340" s="140"/>
      <c r="AZ2340" s="140"/>
      <c r="BA2340" s="140"/>
      <c r="BB2340" s="140"/>
      <c r="BC2340" s="140"/>
      <c r="BD2340" s="140"/>
      <c r="BE2340" s="140"/>
    </row>
    <row r="2341" spans="1:57" outlineLevel="1" x14ac:dyDescent="0.2">
      <c r="A2341" s="234">
        <f>'Faults data'!A2341</f>
        <v>2324</v>
      </c>
      <c r="B2341" s="320">
        <f>'Faults data'!B2341</f>
        <v>0</v>
      </c>
      <c r="C2341" s="223">
        <f>IFERROR(MATCH('Faults data'!F2341,Lists!$C$11:$C$14,0),0)</f>
        <v>0</v>
      </c>
      <c r="D2341" s="216">
        <f>VALUE('Faults data'!I2341)</f>
        <v>0</v>
      </c>
      <c r="E2341" s="224">
        <f t="shared" si="297"/>
        <v>0</v>
      </c>
      <c r="F2341" s="224">
        <f>'Faults data'!M2341</f>
        <v>0</v>
      </c>
      <c r="G2341" s="224" t="str">
        <f>IF('Faults data'!N2341=$G$17,$G$17,".")</f>
        <v>.</v>
      </c>
      <c r="H2341" s="224" t="str">
        <f>IF(ISNUMBER('Faults data'!L2341),'Faults data'!L2341,".")</f>
        <v>.</v>
      </c>
      <c r="I2341" s="224">
        <f>IF('Faults data'!S2341=Lists!$F$11,0,1)</f>
        <v>1</v>
      </c>
      <c r="J2341" s="240" t="str">
        <f t="shared" si="292"/>
        <v>.</v>
      </c>
      <c r="K2341" s="241"/>
      <c r="L2341" s="230" t="str">
        <f t="shared" si="293"/>
        <v>.</v>
      </c>
      <c r="M2341" s="231" t="str">
        <f t="shared" si="294"/>
        <v>.</v>
      </c>
      <c r="N2341" s="231" t="str">
        <f t="shared" si="295"/>
        <v>.</v>
      </c>
      <c r="O2341" s="231" t="str">
        <f t="shared" si="296"/>
        <v>.</v>
      </c>
      <c r="P2341" s="232" t="str">
        <f t="shared" si="298"/>
        <v>.</v>
      </c>
      <c r="Q2341" s="233" t="str">
        <f t="shared" si="299"/>
        <v>.</v>
      </c>
      <c r="R2341" s="140"/>
      <c r="S2341" s="140"/>
      <c r="T2341" s="140"/>
      <c r="U2341" s="140"/>
      <c r="V2341" s="140"/>
      <c r="W2341" s="140"/>
      <c r="X2341" s="140"/>
      <c r="Y2341" s="140"/>
      <c r="Z2341" s="140"/>
      <c r="AA2341" s="140"/>
      <c r="AB2341" s="140"/>
      <c r="AC2341" s="140"/>
      <c r="AD2341" s="140"/>
      <c r="AE2341" s="140"/>
      <c r="AF2341" s="140"/>
      <c r="AG2341" s="140"/>
      <c r="AH2341" s="140"/>
      <c r="AI2341" s="140"/>
      <c r="AJ2341" s="140"/>
      <c r="AK2341" s="140"/>
      <c r="AL2341" s="140"/>
      <c r="AM2341" s="140"/>
      <c r="AN2341" s="140"/>
      <c r="AO2341" s="140"/>
      <c r="AP2341" s="140"/>
      <c r="AQ2341" s="140"/>
      <c r="AR2341" s="140"/>
      <c r="AS2341" s="140"/>
      <c r="AT2341" s="140"/>
      <c r="AU2341" s="140"/>
      <c r="AV2341" s="140"/>
      <c r="AW2341" s="140"/>
      <c r="AX2341" s="140"/>
      <c r="AY2341" s="140"/>
      <c r="AZ2341" s="140"/>
      <c r="BA2341" s="140"/>
      <c r="BB2341" s="140"/>
      <c r="BC2341" s="140"/>
      <c r="BD2341" s="140"/>
      <c r="BE2341" s="140"/>
    </row>
    <row r="2342" spans="1:57" outlineLevel="1" x14ac:dyDescent="0.2">
      <c r="A2342" s="234">
        <f>'Faults data'!A2342</f>
        <v>2325</v>
      </c>
      <c r="B2342" s="320">
        <f>'Faults data'!B2342</f>
        <v>0</v>
      </c>
      <c r="C2342" s="223">
        <f>IFERROR(MATCH('Faults data'!F2342,Lists!$C$11:$C$14,0),0)</f>
        <v>0</v>
      </c>
      <c r="D2342" s="216">
        <f>VALUE('Faults data'!I2342)</f>
        <v>0</v>
      </c>
      <c r="E2342" s="224">
        <f t="shared" si="297"/>
        <v>0</v>
      </c>
      <c r="F2342" s="224">
        <f>'Faults data'!M2342</f>
        <v>0</v>
      </c>
      <c r="G2342" s="224" t="str">
        <f>IF('Faults data'!N2342=$G$17,$G$17,".")</f>
        <v>.</v>
      </c>
      <c r="H2342" s="224" t="str">
        <f>IF(ISNUMBER('Faults data'!L2342),'Faults data'!L2342,".")</f>
        <v>.</v>
      </c>
      <c r="I2342" s="224">
        <f>IF('Faults data'!S2342=Lists!$F$11,0,1)</f>
        <v>1</v>
      </c>
      <c r="J2342" s="240" t="str">
        <f t="shared" si="292"/>
        <v>.</v>
      </c>
      <c r="K2342" s="241"/>
      <c r="L2342" s="230" t="str">
        <f t="shared" si="293"/>
        <v>.</v>
      </c>
      <c r="M2342" s="231" t="str">
        <f t="shared" si="294"/>
        <v>.</v>
      </c>
      <c r="N2342" s="231" t="str">
        <f t="shared" si="295"/>
        <v>.</v>
      </c>
      <c r="O2342" s="231" t="str">
        <f t="shared" si="296"/>
        <v>.</v>
      </c>
      <c r="P2342" s="232" t="str">
        <f t="shared" si="298"/>
        <v>.</v>
      </c>
      <c r="Q2342" s="233" t="str">
        <f t="shared" si="299"/>
        <v>.</v>
      </c>
      <c r="R2342" s="140"/>
      <c r="S2342" s="140"/>
      <c r="T2342" s="140"/>
      <c r="U2342" s="140"/>
      <c r="V2342" s="140"/>
      <c r="W2342" s="140"/>
      <c r="X2342" s="140"/>
      <c r="Y2342" s="140"/>
      <c r="Z2342" s="140"/>
      <c r="AA2342" s="140"/>
      <c r="AB2342" s="140"/>
      <c r="AC2342" s="140"/>
      <c r="AD2342" s="140"/>
      <c r="AE2342" s="140"/>
      <c r="AF2342" s="140"/>
      <c r="AG2342" s="140"/>
      <c r="AH2342" s="140"/>
      <c r="AI2342" s="140"/>
      <c r="AJ2342" s="140"/>
      <c r="AK2342" s="140"/>
      <c r="AL2342" s="140"/>
      <c r="AM2342" s="140"/>
      <c r="AN2342" s="140"/>
      <c r="AO2342" s="140"/>
      <c r="AP2342" s="140"/>
      <c r="AQ2342" s="140"/>
      <c r="AR2342" s="140"/>
      <c r="AS2342" s="140"/>
      <c r="AT2342" s="140"/>
      <c r="AU2342" s="140"/>
      <c r="AV2342" s="140"/>
      <c r="AW2342" s="140"/>
      <c r="AX2342" s="140"/>
      <c r="AY2342" s="140"/>
      <c r="AZ2342" s="140"/>
      <c r="BA2342" s="140"/>
      <c r="BB2342" s="140"/>
      <c r="BC2342" s="140"/>
      <c r="BD2342" s="140"/>
      <c r="BE2342" s="140"/>
    </row>
    <row r="2343" spans="1:57" outlineLevel="1" x14ac:dyDescent="0.2">
      <c r="A2343" s="234">
        <f>'Faults data'!A2343</f>
        <v>2326</v>
      </c>
      <c r="B2343" s="320">
        <f>'Faults data'!B2343</f>
        <v>0</v>
      </c>
      <c r="C2343" s="223">
        <f>IFERROR(MATCH('Faults data'!F2343,Lists!$C$11:$C$14,0),0)</f>
        <v>0</v>
      </c>
      <c r="D2343" s="216">
        <f>VALUE('Faults data'!I2343)</f>
        <v>0</v>
      </c>
      <c r="E2343" s="224">
        <f t="shared" si="297"/>
        <v>0</v>
      </c>
      <c r="F2343" s="224">
        <f>'Faults data'!M2343</f>
        <v>0</v>
      </c>
      <c r="G2343" s="224" t="str">
        <f>IF('Faults data'!N2343=$G$17,$G$17,".")</f>
        <v>.</v>
      </c>
      <c r="H2343" s="224" t="str">
        <f>IF(ISNUMBER('Faults data'!L2343),'Faults data'!L2343,".")</f>
        <v>.</v>
      </c>
      <c r="I2343" s="224">
        <f>IF('Faults data'!S2343=Lists!$F$11,0,1)</f>
        <v>1</v>
      </c>
      <c r="J2343" s="240" t="str">
        <f t="shared" si="292"/>
        <v>.</v>
      </c>
      <c r="K2343" s="241"/>
      <c r="L2343" s="230" t="str">
        <f t="shared" si="293"/>
        <v>.</v>
      </c>
      <c r="M2343" s="231" t="str">
        <f t="shared" si="294"/>
        <v>.</v>
      </c>
      <c r="N2343" s="231" t="str">
        <f t="shared" si="295"/>
        <v>.</v>
      </c>
      <c r="O2343" s="231" t="str">
        <f t="shared" si="296"/>
        <v>.</v>
      </c>
      <c r="P2343" s="232" t="str">
        <f t="shared" si="298"/>
        <v>.</v>
      </c>
      <c r="Q2343" s="233" t="str">
        <f t="shared" si="299"/>
        <v>.</v>
      </c>
      <c r="R2343" s="140"/>
      <c r="S2343" s="140"/>
      <c r="T2343" s="140"/>
      <c r="U2343" s="140"/>
      <c r="V2343" s="140"/>
      <c r="W2343" s="140"/>
      <c r="X2343" s="140"/>
      <c r="Y2343" s="140"/>
      <c r="Z2343" s="140"/>
      <c r="AA2343" s="140"/>
      <c r="AB2343" s="140"/>
      <c r="AC2343" s="140"/>
      <c r="AD2343" s="140"/>
      <c r="AE2343" s="140"/>
      <c r="AF2343" s="140"/>
      <c r="AG2343" s="140"/>
      <c r="AH2343" s="140"/>
      <c r="AI2343" s="140"/>
      <c r="AJ2343" s="140"/>
      <c r="AK2343" s="140"/>
      <c r="AL2343" s="140"/>
      <c r="AM2343" s="140"/>
      <c r="AN2343" s="140"/>
      <c r="AO2343" s="140"/>
      <c r="AP2343" s="140"/>
      <c r="AQ2343" s="140"/>
      <c r="AR2343" s="140"/>
      <c r="AS2343" s="140"/>
      <c r="AT2343" s="140"/>
      <c r="AU2343" s="140"/>
      <c r="AV2343" s="140"/>
      <c r="AW2343" s="140"/>
      <c r="AX2343" s="140"/>
      <c r="AY2343" s="140"/>
      <c r="AZ2343" s="140"/>
      <c r="BA2343" s="140"/>
      <c r="BB2343" s="140"/>
      <c r="BC2343" s="140"/>
      <c r="BD2343" s="140"/>
      <c r="BE2343" s="140"/>
    </row>
    <row r="2344" spans="1:57" outlineLevel="1" x14ac:dyDescent="0.2">
      <c r="A2344" s="234">
        <f>'Faults data'!A2344</f>
        <v>2327</v>
      </c>
      <c r="B2344" s="320">
        <f>'Faults data'!B2344</f>
        <v>0</v>
      </c>
      <c r="C2344" s="223">
        <f>IFERROR(MATCH('Faults data'!F2344,Lists!$C$11:$C$14,0),0)</f>
        <v>0</v>
      </c>
      <c r="D2344" s="216">
        <f>VALUE('Faults data'!I2344)</f>
        <v>0</v>
      </c>
      <c r="E2344" s="224">
        <f t="shared" si="297"/>
        <v>0</v>
      </c>
      <c r="F2344" s="224">
        <f>'Faults data'!M2344</f>
        <v>0</v>
      </c>
      <c r="G2344" s="224" t="str">
        <f>IF('Faults data'!N2344=$G$17,$G$17,".")</f>
        <v>.</v>
      </c>
      <c r="H2344" s="224" t="str">
        <f>IF(ISNUMBER('Faults data'!L2344),'Faults data'!L2344,".")</f>
        <v>.</v>
      </c>
      <c r="I2344" s="224">
        <f>IF('Faults data'!S2344=Lists!$F$11,0,1)</f>
        <v>1</v>
      </c>
      <c r="J2344" s="240" t="str">
        <f t="shared" si="292"/>
        <v>.</v>
      </c>
      <c r="K2344" s="241"/>
      <c r="L2344" s="230" t="str">
        <f t="shared" si="293"/>
        <v>.</v>
      </c>
      <c r="M2344" s="231" t="str">
        <f t="shared" si="294"/>
        <v>.</v>
      </c>
      <c r="N2344" s="231" t="str">
        <f t="shared" si="295"/>
        <v>.</v>
      </c>
      <c r="O2344" s="231" t="str">
        <f t="shared" si="296"/>
        <v>.</v>
      </c>
      <c r="P2344" s="232" t="str">
        <f t="shared" si="298"/>
        <v>.</v>
      </c>
      <c r="Q2344" s="233" t="str">
        <f t="shared" si="299"/>
        <v>.</v>
      </c>
      <c r="R2344" s="140"/>
      <c r="S2344" s="140"/>
      <c r="T2344" s="140"/>
      <c r="U2344" s="140"/>
      <c r="V2344" s="140"/>
      <c r="W2344" s="140"/>
      <c r="X2344" s="140"/>
      <c r="Y2344" s="140"/>
      <c r="Z2344" s="140"/>
      <c r="AA2344" s="140"/>
      <c r="AB2344" s="140"/>
      <c r="AC2344" s="140"/>
      <c r="AD2344" s="140"/>
      <c r="AE2344" s="140"/>
      <c r="AF2344" s="140"/>
      <c r="AG2344" s="140"/>
      <c r="AH2344" s="140"/>
      <c r="AI2344" s="140"/>
      <c r="AJ2344" s="140"/>
      <c r="AK2344" s="140"/>
      <c r="AL2344" s="140"/>
      <c r="AM2344" s="140"/>
      <c r="AN2344" s="140"/>
      <c r="AO2344" s="140"/>
      <c r="AP2344" s="140"/>
      <c r="AQ2344" s="140"/>
      <c r="AR2344" s="140"/>
      <c r="AS2344" s="140"/>
      <c r="AT2344" s="140"/>
      <c r="AU2344" s="140"/>
      <c r="AV2344" s="140"/>
      <c r="AW2344" s="140"/>
      <c r="AX2344" s="140"/>
      <c r="AY2344" s="140"/>
      <c r="AZ2344" s="140"/>
      <c r="BA2344" s="140"/>
      <c r="BB2344" s="140"/>
      <c r="BC2344" s="140"/>
      <c r="BD2344" s="140"/>
      <c r="BE2344" s="140"/>
    </row>
    <row r="2345" spans="1:57" outlineLevel="1" x14ac:dyDescent="0.2">
      <c r="A2345" s="234">
        <f>'Faults data'!A2345</f>
        <v>2328</v>
      </c>
      <c r="B2345" s="320">
        <f>'Faults data'!B2345</f>
        <v>0</v>
      </c>
      <c r="C2345" s="223">
        <f>IFERROR(MATCH('Faults data'!F2345,Lists!$C$11:$C$14,0),0)</f>
        <v>0</v>
      </c>
      <c r="D2345" s="216">
        <f>VALUE('Faults data'!I2345)</f>
        <v>0</v>
      </c>
      <c r="E2345" s="224">
        <f t="shared" si="297"/>
        <v>0</v>
      </c>
      <c r="F2345" s="224">
        <f>'Faults data'!M2345</f>
        <v>0</v>
      </c>
      <c r="G2345" s="224" t="str">
        <f>IF('Faults data'!N2345=$G$17,$G$17,".")</f>
        <v>.</v>
      </c>
      <c r="H2345" s="224" t="str">
        <f>IF(ISNUMBER('Faults data'!L2345),'Faults data'!L2345,".")</f>
        <v>.</v>
      </c>
      <c r="I2345" s="224">
        <f>IF('Faults data'!S2345=Lists!$F$11,0,1)</f>
        <v>1</v>
      </c>
      <c r="J2345" s="240" t="str">
        <f t="shared" si="292"/>
        <v>.</v>
      </c>
      <c r="K2345" s="241"/>
      <c r="L2345" s="230" t="str">
        <f t="shared" si="293"/>
        <v>.</v>
      </c>
      <c r="M2345" s="231" t="str">
        <f t="shared" si="294"/>
        <v>.</v>
      </c>
      <c r="N2345" s="231" t="str">
        <f t="shared" si="295"/>
        <v>.</v>
      </c>
      <c r="O2345" s="231" t="str">
        <f t="shared" si="296"/>
        <v>.</v>
      </c>
      <c r="P2345" s="232" t="str">
        <f t="shared" si="298"/>
        <v>.</v>
      </c>
      <c r="Q2345" s="233" t="str">
        <f t="shared" si="299"/>
        <v>.</v>
      </c>
      <c r="R2345" s="140"/>
      <c r="S2345" s="140"/>
      <c r="T2345" s="140"/>
      <c r="U2345" s="140"/>
      <c r="V2345" s="140"/>
      <c r="W2345" s="140"/>
      <c r="X2345" s="140"/>
      <c r="Y2345" s="140"/>
      <c r="Z2345" s="140"/>
      <c r="AA2345" s="140"/>
      <c r="AB2345" s="140"/>
      <c r="AC2345" s="140"/>
      <c r="AD2345" s="140"/>
      <c r="AE2345" s="140"/>
      <c r="AF2345" s="140"/>
      <c r="AG2345" s="140"/>
      <c r="AH2345" s="140"/>
      <c r="AI2345" s="140"/>
      <c r="AJ2345" s="140"/>
      <c r="AK2345" s="140"/>
      <c r="AL2345" s="140"/>
      <c r="AM2345" s="140"/>
      <c r="AN2345" s="140"/>
      <c r="AO2345" s="140"/>
      <c r="AP2345" s="140"/>
      <c r="AQ2345" s="140"/>
      <c r="AR2345" s="140"/>
      <c r="AS2345" s="140"/>
      <c r="AT2345" s="140"/>
      <c r="AU2345" s="140"/>
      <c r="AV2345" s="140"/>
      <c r="AW2345" s="140"/>
      <c r="AX2345" s="140"/>
      <c r="AY2345" s="140"/>
      <c r="AZ2345" s="140"/>
      <c r="BA2345" s="140"/>
      <c r="BB2345" s="140"/>
      <c r="BC2345" s="140"/>
      <c r="BD2345" s="140"/>
      <c r="BE2345" s="140"/>
    </row>
    <row r="2346" spans="1:57" outlineLevel="1" x14ac:dyDescent="0.2">
      <c r="A2346" s="234">
        <f>'Faults data'!A2346</f>
        <v>2329</v>
      </c>
      <c r="B2346" s="320">
        <f>'Faults data'!B2346</f>
        <v>0</v>
      </c>
      <c r="C2346" s="223">
        <f>IFERROR(MATCH('Faults data'!F2346,Lists!$C$11:$C$14,0),0)</f>
        <v>0</v>
      </c>
      <c r="D2346" s="216">
        <f>VALUE('Faults data'!I2346)</f>
        <v>0</v>
      </c>
      <c r="E2346" s="224">
        <f t="shared" si="297"/>
        <v>0</v>
      </c>
      <c r="F2346" s="224">
        <f>'Faults data'!M2346</f>
        <v>0</v>
      </c>
      <c r="G2346" s="224" t="str">
        <f>IF('Faults data'!N2346=$G$17,$G$17,".")</f>
        <v>.</v>
      </c>
      <c r="H2346" s="224" t="str">
        <f>IF(ISNUMBER('Faults data'!L2346),'Faults data'!L2346,".")</f>
        <v>.</v>
      </c>
      <c r="I2346" s="224">
        <f>IF('Faults data'!S2346=Lists!$F$11,0,1)</f>
        <v>1</v>
      </c>
      <c r="J2346" s="240" t="str">
        <f t="shared" si="292"/>
        <v>.</v>
      </c>
      <c r="K2346" s="241"/>
      <c r="L2346" s="230" t="str">
        <f t="shared" si="293"/>
        <v>.</v>
      </c>
      <c r="M2346" s="231" t="str">
        <f t="shared" si="294"/>
        <v>.</v>
      </c>
      <c r="N2346" s="231" t="str">
        <f t="shared" si="295"/>
        <v>.</v>
      </c>
      <c r="O2346" s="231" t="str">
        <f t="shared" si="296"/>
        <v>.</v>
      </c>
      <c r="P2346" s="232" t="str">
        <f t="shared" si="298"/>
        <v>.</v>
      </c>
      <c r="Q2346" s="233" t="str">
        <f t="shared" si="299"/>
        <v>.</v>
      </c>
      <c r="R2346" s="140"/>
      <c r="S2346" s="140"/>
      <c r="T2346" s="140"/>
      <c r="U2346" s="140"/>
      <c r="V2346" s="140"/>
      <c r="W2346" s="140"/>
      <c r="X2346" s="140"/>
      <c r="Y2346" s="140"/>
      <c r="Z2346" s="140"/>
      <c r="AA2346" s="140"/>
      <c r="AB2346" s="140"/>
      <c r="AC2346" s="140"/>
      <c r="AD2346" s="140"/>
      <c r="AE2346" s="140"/>
      <c r="AF2346" s="140"/>
      <c r="AG2346" s="140"/>
      <c r="AH2346" s="140"/>
      <c r="AI2346" s="140"/>
      <c r="AJ2346" s="140"/>
      <c r="AK2346" s="140"/>
      <c r="AL2346" s="140"/>
      <c r="AM2346" s="140"/>
      <c r="AN2346" s="140"/>
      <c r="AO2346" s="140"/>
      <c r="AP2346" s="140"/>
      <c r="AQ2346" s="140"/>
      <c r="AR2346" s="140"/>
      <c r="AS2346" s="140"/>
      <c r="AT2346" s="140"/>
      <c r="AU2346" s="140"/>
      <c r="AV2346" s="140"/>
      <c r="AW2346" s="140"/>
      <c r="AX2346" s="140"/>
      <c r="AY2346" s="140"/>
      <c r="AZ2346" s="140"/>
      <c r="BA2346" s="140"/>
      <c r="BB2346" s="140"/>
      <c r="BC2346" s="140"/>
      <c r="BD2346" s="140"/>
      <c r="BE2346" s="140"/>
    </row>
    <row r="2347" spans="1:57" outlineLevel="1" x14ac:dyDescent="0.2">
      <c r="A2347" s="234">
        <f>'Faults data'!A2347</f>
        <v>2330</v>
      </c>
      <c r="B2347" s="320">
        <f>'Faults data'!B2347</f>
        <v>0</v>
      </c>
      <c r="C2347" s="223">
        <f>IFERROR(MATCH('Faults data'!F2347,Lists!$C$11:$C$14,0),0)</f>
        <v>0</v>
      </c>
      <c r="D2347" s="216">
        <f>VALUE('Faults data'!I2347)</f>
        <v>0</v>
      </c>
      <c r="E2347" s="224">
        <f t="shared" si="297"/>
        <v>0</v>
      </c>
      <c r="F2347" s="224">
        <f>'Faults data'!M2347</f>
        <v>0</v>
      </c>
      <c r="G2347" s="224" t="str">
        <f>IF('Faults data'!N2347=$G$17,$G$17,".")</f>
        <v>.</v>
      </c>
      <c r="H2347" s="224" t="str">
        <f>IF(ISNUMBER('Faults data'!L2347),'Faults data'!L2347,".")</f>
        <v>.</v>
      </c>
      <c r="I2347" s="224">
        <f>IF('Faults data'!S2347=Lists!$F$11,0,1)</f>
        <v>1</v>
      </c>
      <c r="J2347" s="240" t="str">
        <f t="shared" si="292"/>
        <v>.</v>
      </c>
      <c r="K2347" s="241"/>
      <c r="L2347" s="230" t="str">
        <f t="shared" si="293"/>
        <v>.</v>
      </c>
      <c r="M2347" s="231" t="str">
        <f t="shared" si="294"/>
        <v>.</v>
      </c>
      <c r="N2347" s="231" t="str">
        <f t="shared" si="295"/>
        <v>.</v>
      </c>
      <c r="O2347" s="231" t="str">
        <f t="shared" si="296"/>
        <v>.</v>
      </c>
      <c r="P2347" s="232" t="str">
        <f t="shared" si="298"/>
        <v>.</v>
      </c>
      <c r="Q2347" s="233" t="str">
        <f t="shared" si="299"/>
        <v>.</v>
      </c>
      <c r="R2347" s="140"/>
      <c r="S2347" s="140"/>
      <c r="T2347" s="140"/>
      <c r="U2347" s="140"/>
      <c r="V2347" s="140"/>
      <c r="W2347" s="140"/>
      <c r="X2347" s="140"/>
      <c r="Y2347" s="140"/>
      <c r="Z2347" s="140"/>
      <c r="AA2347" s="140"/>
      <c r="AB2347" s="140"/>
      <c r="AC2347" s="140"/>
      <c r="AD2347" s="140"/>
      <c r="AE2347" s="140"/>
      <c r="AF2347" s="140"/>
      <c r="AG2347" s="140"/>
      <c r="AH2347" s="140"/>
      <c r="AI2347" s="140"/>
      <c r="AJ2347" s="140"/>
      <c r="AK2347" s="140"/>
      <c r="AL2347" s="140"/>
      <c r="AM2347" s="140"/>
      <c r="AN2347" s="140"/>
      <c r="AO2347" s="140"/>
      <c r="AP2347" s="140"/>
      <c r="AQ2347" s="140"/>
      <c r="AR2347" s="140"/>
      <c r="AS2347" s="140"/>
      <c r="AT2347" s="140"/>
      <c r="AU2347" s="140"/>
      <c r="AV2347" s="140"/>
      <c r="AW2347" s="140"/>
      <c r="AX2347" s="140"/>
      <c r="AY2347" s="140"/>
      <c r="AZ2347" s="140"/>
      <c r="BA2347" s="140"/>
      <c r="BB2347" s="140"/>
      <c r="BC2347" s="140"/>
      <c r="BD2347" s="140"/>
      <c r="BE2347" s="140"/>
    </row>
    <row r="2348" spans="1:57" outlineLevel="1" x14ac:dyDescent="0.2">
      <c r="A2348" s="234">
        <f>'Faults data'!A2348</f>
        <v>2331</v>
      </c>
      <c r="B2348" s="320">
        <f>'Faults data'!B2348</f>
        <v>0</v>
      </c>
      <c r="C2348" s="223">
        <f>IFERROR(MATCH('Faults data'!F2348,Lists!$C$11:$C$14,0),0)</f>
        <v>0</v>
      </c>
      <c r="D2348" s="216">
        <f>VALUE('Faults data'!I2348)</f>
        <v>0</v>
      </c>
      <c r="E2348" s="224">
        <f t="shared" si="297"/>
        <v>0</v>
      </c>
      <c r="F2348" s="224">
        <f>'Faults data'!M2348</f>
        <v>0</v>
      </c>
      <c r="G2348" s="224" t="str">
        <f>IF('Faults data'!N2348=$G$17,$G$17,".")</f>
        <v>.</v>
      </c>
      <c r="H2348" s="224" t="str">
        <f>IF(ISNUMBER('Faults data'!L2348),'Faults data'!L2348,".")</f>
        <v>.</v>
      </c>
      <c r="I2348" s="224">
        <f>IF('Faults data'!S2348=Lists!$F$11,0,1)</f>
        <v>1</v>
      </c>
      <c r="J2348" s="240" t="str">
        <f t="shared" si="292"/>
        <v>.</v>
      </c>
      <c r="K2348" s="241"/>
      <c r="L2348" s="230" t="str">
        <f t="shared" si="293"/>
        <v>.</v>
      </c>
      <c r="M2348" s="231" t="str">
        <f t="shared" si="294"/>
        <v>.</v>
      </c>
      <c r="N2348" s="231" t="str">
        <f t="shared" si="295"/>
        <v>.</v>
      </c>
      <c r="O2348" s="231" t="str">
        <f t="shared" si="296"/>
        <v>.</v>
      </c>
      <c r="P2348" s="232" t="str">
        <f t="shared" si="298"/>
        <v>.</v>
      </c>
      <c r="Q2348" s="233" t="str">
        <f t="shared" si="299"/>
        <v>.</v>
      </c>
      <c r="R2348" s="140"/>
      <c r="S2348" s="140"/>
      <c r="T2348" s="140"/>
      <c r="U2348" s="140"/>
      <c r="V2348" s="140"/>
      <c r="W2348" s="140"/>
      <c r="X2348" s="140"/>
      <c r="Y2348" s="140"/>
      <c r="Z2348" s="140"/>
      <c r="AA2348" s="140"/>
      <c r="AB2348" s="140"/>
      <c r="AC2348" s="140"/>
      <c r="AD2348" s="140"/>
      <c r="AE2348" s="140"/>
      <c r="AF2348" s="140"/>
      <c r="AG2348" s="140"/>
      <c r="AH2348" s="140"/>
      <c r="AI2348" s="140"/>
      <c r="AJ2348" s="140"/>
      <c r="AK2348" s="140"/>
      <c r="AL2348" s="140"/>
      <c r="AM2348" s="140"/>
      <c r="AN2348" s="140"/>
      <c r="AO2348" s="140"/>
      <c r="AP2348" s="140"/>
      <c r="AQ2348" s="140"/>
      <c r="AR2348" s="140"/>
      <c r="AS2348" s="140"/>
      <c r="AT2348" s="140"/>
      <c r="AU2348" s="140"/>
      <c r="AV2348" s="140"/>
      <c r="AW2348" s="140"/>
      <c r="AX2348" s="140"/>
      <c r="AY2348" s="140"/>
      <c r="AZ2348" s="140"/>
      <c r="BA2348" s="140"/>
      <c r="BB2348" s="140"/>
      <c r="BC2348" s="140"/>
      <c r="BD2348" s="140"/>
      <c r="BE2348" s="140"/>
    </row>
    <row r="2349" spans="1:57" outlineLevel="1" x14ac:dyDescent="0.2">
      <c r="A2349" s="234">
        <f>'Faults data'!A2349</f>
        <v>2332</v>
      </c>
      <c r="B2349" s="320">
        <f>'Faults data'!B2349</f>
        <v>0</v>
      </c>
      <c r="C2349" s="223">
        <f>IFERROR(MATCH('Faults data'!F2349,Lists!$C$11:$C$14,0),0)</f>
        <v>0</v>
      </c>
      <c r="D2349" s="216">
        <f>VALUE('Faults data'!I2349)</f>
        <v>0</v>
      </c>
      <c r="E2349" s="224">
        <f t="shared" si="297"/>
        <v>0</v>
      </c>
      <c r="F2349" s="224">
        <f>'Faults data'!M2349</f>
        <v>0</v>
      </c>
      <c r="G2349" s="224" t="str">
        <f>IF('Faults data'!N2349=$G$17,$G$17,".")</f>
        <v>.</v>
      </c>
      <c r="H2349" s="224" t="str">
        <f>IF(ISNUMBER('Faults data'!L2349),'Faults data'!L2349,".")</f>
        <v>.</v>
      </c>
      <c r="I2349" s="224">
        <f>IF('Faults data'!S2349=Lists!$F$11,0,1)</f>
        <v>1</v>
      </c>
      <c r="J2349" s="240" t="str">
        <f t="shared" si="292"/>
        <v>.</v>
      </c>
      <c r="K2349" s="241"/>
      <c r="L2349" s="230" t="str">
        <f t="shared" si="293"/>
        <v>.</v>
      </c>
      <c r="M2349" s="231" t="str">
        <f t="shared" si="294"/>
        <v>.</v>
      </c>
      <c r="N2349" s="231" t="str">
        <f t="shared" si="295"/>
        <v>.</v>
      </c>
      <c r="O2349" s="231" t="str">
        <f t="shared" si="296"/>
        <v>.</v>
      </c>
      <c r="P2349" s="232" t="str">
        <f t="shared" si="298"/>
        <v>.</v>
      </c>
      <c r="Q2349" s="233" t="str">
        <f t="shared" si="299"/>
        <v>.</v>
      </c>
      <c r="R2349" s="140"/>
      <c r="S2349" s="140"/>
      <c r="T2349" s="140"/>
      <c r="U2349" s="140"/>
      <c r="V2349" s="140"/>
      <c r="W2349" s="140"/>
      <c r="X2349" s="140"/>
      <c r="Y2349" s="140"/>
      <c r="Z2349" s="140"/>
      <c r="AA2349" s="140"/>
      <c r="AB2349" s="140"/>
      <c r="AC2349" s="140"/>
      <c r="AD2349" s="140"/>
      <c r="AE2349" s="140"/>
      <c r="AF2349" s="140"/>
      <c r="AG2349" s="140"/>
      <c r="AH2349" s="140"/>
      <c r="AI2349" s="140"/>
      <c r="AJ2349" s="140"/>
      <c r="AK2349" s="140"/>
      <c r="AL2349" s="140"/>
      <c r="AM2349" s="140"/>
      <c r="AN2349" s="140"/>
      <c r="AO2349" s="140"/>
      <c r="AP2349" s="140"/>
      <c r="AQ2349" s="140"/>
      <c r="AR2349" s="140"/>
      <c r="AS2349" s="140"/>
      <c r="AT2349" s="140"/>
      <c r="AU2349" s="140"/>
      <c r="AV2349" s="140"/>
      <c r="AW2349" s="140"/>
      <c r="AX2349" s="140"/>
      <c r="AY2349" s="140"/>
      <c r="AZ2349" s="140"/>
      <c r="BA2349" s="140"/>
      <c r="BB2349" s="140"/>
      <c r="BC2349" s="140"/>
      <c r="BD2349" s="140"/>
      <c r="BE2349" s="140"/>
    </row>
    <row r="2350" spans="1:57" outlineLevel="1" x14ac:dyDescent="0.2">
      <c r="A2350" s="234">
        <f>'Faults data'!A2350</f>
        <v>2333</v>
      </c>
      <c r="B2350" s="320">
        <f>'Faults data'!B2350</f>
        <v>0</v>
      </c>
      <c r="C2350" s="223">
        <f>IFERROR(MATCH('Faults data'!F2350,Lists!$C$11:$C$14,0),0)</f>
        <v>0</v>
      </c>
      <c r="D2350" s="216">
        <f>VALUE('Faults data'!I2350)</f>
        <v>0</v>
      </c>
      <c r="E2350" s="224">
        <f t="shared" si="297"/>
        <v>0</v>
      </c>
      <c r="F2350" s="224">
        <f>'Faults data'!M2350</f>
        <v>0</v>
      </c>
      <c r="G2350" s="224" t="str">
        <f>IF('Faults data'!N2350=$G$17,$G$17,".")</f>
        <v>.</v>
      </c>
      <c r="H2350" s="224" t="str">
        <f>IF(ISNUMBER('Faults data'!L2350),'Faults data'!L2350,".")</f>
        <v>.</v>
      </c>
      <c r="I2350" s="224">
        <f>IF('Faults data'!S2350=Lists!$F$11,0,1)</f>
        <v>1</v>
      </c>
      <c r="J2350" s="240" t="str">
        <f t="shared" si="292"/>
        <v>.</v>
      </c>
      <c r="K2350" s="241"/>
      <c r="L2350" s="230" t="str">
        <f t="shared" si="293"/>
        <v>.</v>
      </c>
      <c r="M2350" s="231" t="str">
        <f t="shared" si="294"/>
        <v>.</v>
      </c>
      <c r="N2350" s="231" t="str">
        <f t="shared" si="295"/>
        <v>.</v>
      </c>
      <c r="O2350" s="231" t="str">
        <f t="shared" si="296"/>
        <v>.</v>
      </c>
      <c r="P2350" s="232" t="str">
        <f t="shared" si="298"/>
        <v>.</v>
      </c>
      <c r="Q2350" s="233" t="str">
        <f t="shared" si="299"/>
        <v>.</v>
      </c>
      <c r="R2350" s="140"/>
      <c r="S2350" s="140"/>
      <c r="T2350" s="140"/>
      <c r="U2350" s="140"/>
      <c r="V2350" s="140"/>
      <c r="W2350" s="140"/>
      <c r="X2350" s="140"/>
      <c r="Y2350" s="140"/>
      <c r="Z2350" s="140"/>
      <c r="AA2350" s="140"/>
      <c r="AB2350" s="140"/>
      <c r="AC2350" s="140"/>
      <c r="AD2350" s="140"/>
      <c r="AE2350" s="140"/>
      <c r="AF2350" s="140"/>
      <c r="AG2350" s="140"/>
      <c r="AH2350" s="140"/>
      <c r="AI2350" s="140"/>
      <c r="AJ2350" s="140"/>
      <c r="AK2350" s="140"/>
      <c r="AL2350" s="140"/>
      <c r="AM2350" s="140"/>
      <c r="AN2350" s="140"/>
      <c r="AO2350" s="140"/>
      <c r="AP2350" s="140"/>
      <c r="AQ2350" s="140"/>
      <c r="AR2350" s="140"/>
      <c r="AS2350" s="140"/>
      <c r="AT2350" s="140"/>
      <c r="AU2350" s="140"/>
      <c r="AV2350" s="140"/>
      <c r="AW2350" s="140"/>
      <c r="AX2350" s="140"/>
      <c r="AY2350" s="140"/>
      <c r="AZ2350" s="140"/>
      <c r="BA2350" s="140"/>
      <c r="BB2350" s="140"/>
      <c r="BC2350" s="140"/>
      <c r="BD2350" s="140"/>
      <c r="BE2350" s="140"/>
    </row>
    <row r="2351" spans="1:57" outlineLevel="1" x14ac:dyDescent="0.2">
      <c r="A2351" s="234">
        <f>'Faults data'!A2351</f>
        <v>2334</v>
      </c>
      <c r="B2351" s="320">
        <f>'Faults data'!B2351</f>
        <v>0</v>
      </c>
      <c r="C2351" s="223">
        <f>IFERROR(MATCH('Faults data'!F2351,Lists!$C$11:$C$14,0),0)</f>
        <v>0</v>
      </c>
      <c r="D2351" s="216">
        <f>VALUE('Faults data'!I2351)</f>
        <v>0</v>
      </c>
      <c r="E2351" s="224">
        <f t="shared" si="297"/>
        <v>0</v>
      </c>
      <c r="F2351" s="224">
        <f>'Faults data'!M2351</f>
        <v>0</v>
      </c>
      <c r="G2351" s="224" t="str">
        <f>IF('Faults data'!N2351=$G$17,$G$17,".")</f>
        <v>.</v>
      </c>
      <c r="H2351" s="224" t="str">
        <f>IF(ISNUMBER('Faults data'!L2351),'Faults data'!L2351,".")</f>
        <v>.</v>
      </c>
      <c r="I2351" s="224">
        <f>IF('Faults data'!S2351=Lists!$F$11,0,1)</f>
        <v>1</v>
      </c>
      <c r="J2351" s="240" t="str">
        <f t="shared" si="292"/>
        <v>.</v>
      </c>
      <c r="K2351" s="241"/>
      <c r="L2351" s="230" t="str">
        <f t="shared" si="293"/>
        <v>.</v>
      </c>
      <c r="M2351" s="231" t="str">
        <f t="shared" si="294"/>
        <v>.</v>
      </c>
      <c r="N2351" s="231" t="str">
        <f t="shared" si="295"/>
        <v>.</v>
      </c>
      <c r="O2351" s="231" t="str">
        <f t="shared" si="296"/>
        <v>.</v>
      </c>
      <c r="P2351" s="232" t="str">
        <f t="shared" si="298"/>
        <v>.</v>
      </c>
      <c r="Q2351" s="233" t="str">
        <f t="shared" si="299"/>
        <v>.</v>
      </c>
      <c r="R2351" s="140"/>
      <c r="S2351" s="140"/>
      <c r="T2351" s="140"/>
      <c r="U2351" s="140"/>
      <c r="V2351" s="140"/>
      <c r="W2351" s="140"/>
      <c r="X2351" s="140"/>
      <c r="Y2351" s="140"/>
      <c r="Z2351" s="140"/>
      <c r="AA2351" s="140"/>
      <c r="AB2351" s="140"/>
      <c r="AC2351" s="140"/>
      <c r="AD2351" s="140"/>
      <c r="AE2351" s="140"/>
      <c r="AF2351" s="140"/>
      <c r="AG2351" s="140"/>
      <c r="AH2351" s="140"/>
      <c r="AI2351" s="140"/>
      <c r="AJ2351" s="140"/>
      <c r="AK2351" s="140"/>
      <c r="AL2351" s="140"/>
      <c r="AM2351" s="140"/>
      <c r="AN2351" s="140"/>
      <c r="AO2351" s="140"/>
      <c r="AP2351" s="140"/>
      <c r="AQ2351" s="140"/>
      <c r="AR2351" s="140"/>
      <c r="AS2351" s="140"/>
      <c r="AT2351" s="140"/>
      <c r="AU2351" s="140"/>
      <c r="AV2351" s="140"/>
      <c r="AW2351" s="140"/>
      <c r="AX2351" s="140"/>
      <c r="AY2351" s="140"/>
      <c r="AZ2351" s="140"/>
      <c r="BA2351" s="140"/>
      <c r="BB2351" s="140"/>
      <c r="BC2351" s="140"/>
      <c r="BD2351" s="140"/>
      <c r="BE2351" s="140"/>
    </row>
    <row r="2352" spans="1:57" outlineLevel="1" x14ac:dyDescent="0.2">
      <c r="A2352" s="234">
        <f>'Faults data'!A2352</f>
        <v>2335</v>
      </c>
      <c r="B2352" s="320">
        <f>'Faults data'!B2352</f>
        <v>0</v>
      </c>
      <c r="C2352" s="223">
        <f>IFERROR(MATCH('Faults data'!F2352,Lists!$C$11:$C$14,0),0)</f>
        <v>0</v>
      </c>
      <c r="D2352" s="216">
        <f>VALUE('Faults data'!I2352)</f>
        <v>0</v>
      </c>
      <c r="E2352" s="224">
        <f t="shared" si="297"/>
        <v>0</v>
      </c>
      <c r="F2352" s="224">
        <f>'Faults data'!M2352</f>
        <v>0</v>
      </c>
      <c r="G2352" s="224" t="str">
        <f>IF('Faults data'!N2352=$G$17,$G$17,".")</f>
        <v>.</v>
      </c>
      <c r="H2352" s="224" t="str">
        <f>IF(ISNUMBER('Faults data'!L2352),'Faults data'!L2352,".")</f>
        <v>.</v>
      </c>
      <c r="I2352" s="224">
        <f>IF('Faults data'!S2352=Lists!$F$11,0,1)</f>
        <v>1</v>
      </c>
      <c r="J2352" s="240" t="str">
        <f t="shared" si="292"/>
        <v>.</v>
      </c>
      <c r="K2352" s="241"/>
      <c r="L2352" s="230" t="str">
        <f t="shared" si="293"/>
        <v>.</v>
      </c>
      <c r="M2352" s="231" t="str">
        <f t="shared" si="294"/>
        <v>.</v>
      </c>
      <c r="N2352" s="231" t="str">
        <f t="shared" si="295"/>
        <v>.</v>
      </c>
      <c r="O2352" s="231" t="str">
        <f t="shared" si="296"/>
        <v>.</v>
      </c>
      <c r="P2352" s="232" t="str">
        <f t="shared" si="298"/>
        <v>.</v>
      </c>
      <c r="Q2352" s="233" t="str">
        <f t="shared" si="299"/>
        <v>.</v>
      </c>
      <c r="R2352" s="140"/>
      <c r="S2352" s="140"/>
      <c r="T2352" s="140"/>
      <c r="U2352" s="140"/>
      <c r="V2352" s="140"/>
      <c r="W2352" s="140"/>
      <c r="X2352" s="140"/>
      <c r="Y2352" s="140"/>
      <c r="Z2352" s="140"/>
      <c r="AA2352" s="140"/>
      <c r="AB2352" s="140"/>
      <c r="AC2352" s="140"/>
      <c r="AD2352" s="140"/>
      <c r="AE2352" s="140"/>
      <c r="AF2352" s="140"/>
      <c r="AG2352" s="140"/>
      <c r="AH2352" s="140"/>
      <c r="AI2352" s="140"/>
      <c r="AJ2352" s="140"/>
      <c r="AK2352" s="140"/>
      <c r="AL2352" s="140"/>
      <c r="AM2352" s="140"/>
      <c r="AN2352" s="140"/>
      <c r="AO2352" s="140"/>
      <c r="AP2352" s="140"/>
      <c r="AQ2352" s="140"/>
      <c r="AR2352" s="140"/>
      <c r="AS2352" s="140"/>
      <c r="AT2352" s="140"/>
      <c r="AU2352" s="140"/>
      <c r="AV2352" s="140"/>
      <c r="AW2352" s="140"/>
      <c r="AX2352" s="140"/>
      <c r="AY2352" s="140"/>
      <c r="AZ2352" s="140"/>
      <c r="BA2352" s="140"/>
      <c r="BB2352" s="140"/>
      <c r="BC2352" s="140"/>
      <c r="BD2352" s="140"/>
      <c r="BE2352" s="140"/>
    </row>
    <row r="2353" spans="1:57" outlineLevel="1" x14ac:dyDescent="0.2">
      <c r="A2353" s="234">
        <f>'Faults data'!A2353</f>
        <v>2336</v>
      </c>
      <c r="B2353" s="320">
        <f>'Faults data'!B2353</f>
        <v>0</v>
      </c>
      <c r="C2353" s="223">
        <f>IFERROR(MATCH('Faults data'!F2353,Lists!$C$11:$C$14,0),0)</f>
        <v>0</v>
      </c>
      <c r="D2353" s="216">
        <f>VALUE('Faults data'!I2353)</f>
        <v>0</v>
      </c>
      <c r="E2353" s="224">
        <f t="shared" si="297"/>
        <v>0</v>
      </c>
      <c r="F2353" s="224">
        <f>'Faults data'!M2353</f>
        <v>0</v>
      </c>
      <c r="G2353" s="224" t="str">
        <f>IF('Faults data'!N2353=$G$17,$G$17,".")</f>
        <v>.</v>
      </c>
      <c r="H2353" s="224" t="str">
        <f>IF(ISNUMBER('Faults data'!L2353),'Faults data'!L2353,".")</f>
        <v>.</v>
      </c>
      <c r="I2353" s="224">
        <f>IF('Faults data'!S2353=Lists!$F$11,0,1)</f>
        <v>1</v>
      </c>
      <c r="J2353" s="240" t="str">
        <f t="shared" si="292"/>
        <v>.</v>
      </c>
      <c r="K2353" s="241"/>
      <c r="L2353" s="230" t="str">
        <f t="shared" si="293"/>
        <v>.</v>
      </c>
      <c r="M2353" s="231" t="str">
        <f t="shared" si="294"/>
        <v>.</v>
      </c>
      <c r="N2353" s="231" t="str">
        <f t="shared" si="295"/>
        <v>.</v>
      </c>
      <c r="O2353" s="231" t="str">
        <f t="shared" si="296"/>
        <v>.</v>
      </c>
      <c r="P2353" s="232" t="str">
        <f t="shared" si="298"/>
        <v>.</v>
      </c>
      <c r="Q2353" s="233" t="str">
        <f t="shared" si="299"/>
        <v>.</v>
      </c>
      <c r="R2353" s="140"/>
      <c r="S2353" s="140"/>
      <c r="T2353" s="140"/>
      <c r="U2353" s="140"/>
      <c r="V2353" s="140"/>
      <c r="W2353" s="140"/>
      <c r="X2353" s="140"/>
      <c r="Y2353" s="140"/>
      <c r="Z2353" s="140"/>
      <c r="AA2353" s="140"/>
      <c r="AB2353" s="140"/>
      <c r="AC2353" s="140"/>
      <c r="AD2353" s="140"/>
      <c r="AE2353" s="140"/>
      <c r="AF2353" s="140"/>
      <c r="AG2353" s="140"/>
      <c r="AH2353" s="140"/>
      <c r="AI2353" s="140"/>
      <c r="AJ2353" s="140"/>
      <c r="AK2353" s="140"/>
      <c r="AL2353" s="140"/>
      <c r="AM2353" s="140"/>
      <c r="AN2353" s="140"/>
      <c r="AO2353" s="140"/>
      <c r="AP2353" s="140"/>
      <c r="AQ2353" s="140"/>
      <c r="AR2353" s="140"/>
      <c r="AS2353" s="140"/>
      <c r="AT2353" s="140"/>
      <c r="AU2353" s="140"/>
      <c r="AV2353" s="140"/>
      <c r="AW2353" s="140"/>
      <c r="AX2353" s="140"/>
      <c r="AY2353" s="140"/>
      <c r="AZ2353" s="140"/>
      <c r="BA2353" s="140"/>
      <c r="BB2353" s="140"/>
      <c r="BC2353" s="140"/>
      <c r="BD2353" s="140"/>
      <c r="BE2353" s="140"/>
    </row>
    <row r="2354" spans="1:57" outlineLevel="1" x14ac:dyDescent="0.2">
      <c r="A2354" s="234">
        <f>'Faults data'!A2354</f>
        <v>2337</v>
      </c>
      <c r="B2354" s="320">
        <f>'Faults data'!B2354</f>
        <v>0</v>
      </c>
      <c r="C2354" s="223">
        <f>IFERROR(MATCH('Faults data'!F2354,Lists!$C$11:$C$14,0),0)</f>
        <v>0</v>
      </c>
      <c r="D2354" s="216">
        <f>VALUE('Faults data'!I2354)</f>
        <v>0</v>
      </c>
      <c r="E2354" s="224">
        <f t="shared" si="297"/>
        <v>0</v>
      </c>
      <c r="F2354" s="224">
        <f>'Faults data'!M2354</f>
        <v>0</v>
      </c>
      <c r="G2354" s="224" t="str">
        <f>IF('Faults data'!N2354=$G$17,$G$17,".")</f>
        <v>.</v>
      </c>
      <c r="H2354" s="224" t="str">
        <f>IF(ISNUMBER('Faults data'!L2354),'Faults data'!L2354,".")</f>
        <v>.</v>
      </c>
      <c r="I2354" s="224">
        <f>IF('Faults data'!S2354=Lists!$F$11,0,1)</f>
        <v>1</v>
      </c>
      <c r="J2354" s="240" t="str">
        <f t="shared" si="292"/>
        <v>.</v>
      </c>
      <c r="K2354" s="241"/>
      <c r="L2354" s="230" t="str">
        <f t="shared" si="293"/>
        <v>.</v>
      </c>
      <c r="M2354" s="231" t="str">
        <f t="shared" si="294"/>
        <v>.</v>
      </c>
      <c r="N2354" s="231" t="str">
        <f t="shared" si="295"/>
        <v>.</v>
      </c>
      <c r="O2354" s="231" t="str">
        <f t="shared" si="296"/>
        <v>.</v>
      </c>
      <c r="P2354" s="232" t="str">
        <f t="shared" si="298"/>
        <v>.</v>
      </c>
      <c r="Q2354" s="233" t="str">
        <f t="shared" si="299"/>
        <v>.</v>
      </c>
      <c r="R2354" s="140"/>
      <c r="S2354" s="140"/>
      <c r="T2354" s="140"/>
      <c r="U2354" s="140"/>
      <c r="V2354" s="140"/>
      <c r="W2354" s="140"/>
      <c r="X2354" s="140"/>
      <c r="Y2354" s="140"/>
      <c r="Z2354" s="140"/>
      <c r="AA2354" s="140"/>
      <c r="AB2354" s="140"/>
      <c r="AC2354" s="140"/>
      <c r="AD2354" s="140"/>
      <c r="AE2354" s="140"/>
      <c r="AF2354" s="140"/>
      <c r="AG2354" s="140"/>
      <c r="AH2354" s="140"/>
      <c r="AI2354" s="140"/>
      <c r="AJ2354" s="140"/>
      <c r="AK2354" s="140"/>
      <c r="AL2354" s="140"/>
      <c r="AM2354" s="140"/>
      <c r="AN2354" s="140"/>
      <c r="AO2354" s="140"/>
      <c r="AP2354" s="140"/>
      <c r="AQ2354" s="140"/>
      <c r="AR2354" s="140"/>
      <c r="AS2354" s="140"/>
      <c r="AT2354" s="140"/>
      <c r="AU2354" s="140"/>
      <c r="AV2354" s="140"/>
      <c r="AW2354" s="140"/>
      <c r="AX2354" s="140"/>
      <c r="AY2354" s="140"/>
      <c r="AZ2354" s="140"/>
      <c r="BA2354" s="140"/>
      <c r="BB2354" s="140"/>
      <c r="BC2354" s="140"/>
      <c r="BD2354" s="140"/>
      <c r="BE2354" s="140"/>
    </row>
    <row r="2355" spans="1:57" outlineLevel="1" x14ac:dyDescent="0.2">
      <c r="A2355" s="234">
        <f>'Faults data'!A2355</f>
        <v>2338</v>
      </c>
      <c r="B2355" s="320">
        <f>'Faults data'!B2355</f>
        <v>0</v>
      </c>
      <c r="C2355" s="223">
        <f>IFERROR(MATCH('Faults data'!F2355,Lists!$C$11:$C$14,0),0)</f>
        <v>0</v>
      </c>
      <c r="D2355" s="216">
        <f>VALUE('Faults data'!I2355)</f>
        <v>0</v>
      </c>
      <c r="E2355" s="224">
        <f t="shared" si="297"/>
        <v>0</v>
      </c>
      <c r="F2355" s="224">
        <f>'Faults data'!M2355</f>
        <v>0</v>
      </c>
      <c r="G2355" s="224" t="str">
        <f>IF('Faults data'!N2355=$G$17,$G$17,".")</f>
        <v>.</v>
      </c>
      <c r="H2355" s="224" t="str">
        <f>IF(ISNUMBER('Faults data'!L2355),'Faults data'!L2355,".")</f>
        <v>.</v>
      </c>
      <c r="I2355" s="224">
        <f>IF('Faults data'!S2355=Lists!$F$11,0,1)</f>
        <v>1</v>
      </c>
      <c r="J2355" s="240" t="str">
        <f t="shared" si="292"/>
        <v>.</v>
      </c>
      <c r="K2355" s="241"/>
      <c r="L2355" s="230" t="str">
        <f t="shared" si="293"/>
        <v>.</v>
      </c>
      <c r="M2355" s="231" t="str">
        <f t="shared" si="294"/>
        <v>.</v>
      </c>
      <c r="N2355" s="231" t="str">
        <f t="shared" si="295"/>
        <v>.</v>
      </c>
      <c r="O2355" s="231" t="str">
        <f t="shared" si="296"/>
        <v>.</v>
      </c>
      <c r="P2355" s="232" t="str">
        <f t="shared" si="298"/>
        <v>.</v>
      </c>
      <c r="Q2355" s="233" t="str">
        <f t="shared" si="299"/>
        <v>.</v>
      </c>
      <c r="R2355" s="140"/>
      <c r="S2355" s="140"/>
      <c r="T2355" s="140"/>
      <c r="U2355" s="140"/>
      <c r="V2355" s="140"/>
      <c r="W2355" s="140"/>
      <c r="X2355" s="140"/>
      <c r="Y2355" s="140"/>
      <c r="Z2355" s="140"/>
      <c r="AA2355" s="140"/>
      <c r="AB2355" s="140"/>
      <c r="AC2355" s="140"/>
      <c r="AD2355" s="140"/>
      <c r="AE2355" s="140"/>
      <c r="AF2355" s="140"/>
      <c r="AG2355" s="140"/>
      <c r="AH2355" s="140"/>
      <c r="AI2355" s="140"/>
      <c r="AJ2355" s="140"/>
      <c r="AK2355" s="140"/>
      <c r="AL2355" s="140"/>
      <c r="AM2355" s="140"/>
      <c r="AN2355" s="140"/>
      <c r="AO2355" s="140"/>
      <c r="AP2355" s="140"/>
      <c r="AQ2355" s="140"/>
      <c r="AR2355" s="140"/>
      <c r="AS2355" s="140"/>
      <c r="AT2355" s="140"/>
      <c r="AU2355" s="140"/>
      <c r="AV2355" s="140"/>
      <c r="AW2355" s="140"/>
      <c r="AX2355" s="140"/>
      <c r="AY2355" s="140"/>
      <c r="AZ2355" s="140"/>
      <c r="BA2355" s="140"/>
      <c r="BB2355" s="140"/>
      <c r="BC2355" s="140"/>
      <c r="BD2355" s="140"/>
      <c r="BE2355" s="140"/>
    </row>
    <row r="2356" spans="1:57" outlineLevel="1" x14ac:dyDescent="0.2">
      <c r="A2356" s="234">
        <f>'Faults data'!A2356</f>
        <v>2339</v>
      </c>
      <c r="B2356" s="320">
        <f>'Faults data'!B2356</f>
        <v>0</v>
      </c>
      <c r="C2356" s="223">
        <f>IFERROR(MATCH('Faults data'!F2356,Lists!$C$11:$C$14,0),0)</f>
        <v>0</v>
      </c>
      <c r="D2356" s="216">
        <f>VALUE('Faults data'!I2356)</f>
        <v>0</v>
      </c>
      <c r="E2356" s="224">
        <f t="shared" si="297"/>
        <v>0</v>
      </c>
      <c r="F2356" s="224">
        <f>'Faults data'!M2356</f>
        <v>0</v>
      </c>
      <c r="G2356" s="224" t="str">
        <f>IF('Faults data'!N2356=$G$17,$G$17,".")</f>
        <v>.</v>
      </c>
      <c r="H2356" s="224" t="str">
        <f>IF(ISNUMBER('Faults data'!L2356),'Faults data'!L2356,".")</f>
        <v>.</v>
      </c>
      <c r="I2356" s="224">
        <f>IF('Faults data'!S2356=Lists!$F$11,0,1)</f>
        <v>1</v>
      </c>
      <c r="J2356" s="240" t="str">
        <f t="shared" si="292"/>
        <v>.</v>
      </c>
      <c r="K2356" s="241"/>
      <c r="L2356" s="230" t="str">
        <f t="shared" si="293"/>
        <v>.</v>
      </c>
      <c r="M2356" s="231" t="str">
        <f t="shared" si="294"/>
        <v>.</v>
      </c>
      <c r="N2356" s="231" t="str">
        <f t="shared" si="295"/>
        <v>.</v>
      </c>
      <c r="O2356" s="231" t="str">
        <f t="shared" si="296"/>
        <v>.</v>
      </c>
      <c r="P2356" s="232" t="str">
        <f t="shared" si="298"/>
        <v>.</v>
      </c>
      <c r="Q2356" s="233" t="str">
        <f t="shared" si="299"/>
        <v>.</v>
      </c>
      <c r="R2356" s="140"/>
      <c r="S2356" s="140"/>
      <c r="T2356" s="140"/>
      <c r="U2356" s="140"/>
      <c r="V2356" s="140"/>
      <c r="W2356" s="140"/>
      <c r="X2356" s="140"/>
      <c r="Y2356" s="140"/>
      <c r="Z2356" s="140"/>
      <c r="AA2356" s="140"/>
      <c r="AB2356" s="140"/>
      <c r="AC2356" s="140"/>
      <c r="AD2356" s="140"/>
      <c r="AE2356" s="140"/>
      <c r="AF2356" s="140"/>
      <c r="AG2356" s="140"/>
      <c r="AH2356" s="140"/>
      <c r="AI2356" s="140"/>
      <c r="AJ2356" s="140"/>
      <c r="AK2356" s="140"/>
      <c r="AL2356" s="140"/>
      <c r="AM2356" s="140"/>
      <c r="AN2356" s="140"/>
      <c r="AO2356" s="140"/>
      <c r="AP2356" s="140"/>
      <c r="AQ2356" s="140"/>
      <c r="AR2356" s="140"/>
      <c r="AS2356" s="140"/>
      <c r="AT2356" s="140"/>
      <c r="AU2356" s="140"/>
      <c r="AV2356" s="140"/>
      <c r="AW2356" s="140"/>
      <c r="AX2356" s="140"/>
      <c r="AY2356" s="140"/>
      <c r="AZ2356" s="140"/>
      <c r="BA2356" s="140"/>
      <c r="BB2356" s="140"/>
      <c r="BC2356" s="140"/>
      <c r="BD2356" s="140"/>
      <c r="BE2356" s="140"/>
    </row>
    <row r="2357" spans="1:57" outlineLevel="1" x14ac:dyDescent="0.2">
      <c r="A2357" s="234">
        <f>'Faults data'!A2357</f>
        <v>2340</v>
      </c>
      <c r="B2357" s="320">
        <f>'Faults data'!B2357</f>
        <v>0</v>
      </c>
      <c r="C2357" s="223">
        <f>IFERROR(MATCH('Faults data'!F2357,Lists!$C$11:$C$14,0),0)</f>
        <v>0</v>
      </c>
      <c r="D2357" s="216">
        <f>VALUE('Faults data'!I2357)</f>
        <v>0</v>
      </c>
      <c r="E2357" s="224">
        <f t="shared" si="297"/>
        <v>0</v>
      </c>
      <c r="F2357" s="224">
        <f>'Faults data'!M2357</f>
        <v>0</v>
      </c>
      <c r="G2357" s="224" t="str">
        <f>IF('Faults data'!N2357=$G$17,$G$17,".")</f>
        <v>.</v>
      </c>
      <c r="H2357" s="224" t="str">
        <f>IF(ISNUMBER('Faults data'!L2357),'Faults data'!L2357,".")</f>
        <v>.</v>
      </c>
      <c r="I2357" s="224">
        <f>IF('Faults data'!S2357=Lists!$F$11,0,1)</f>
        <v>1</v>
      </c>
      <c r="J2357" s="240" t="str">
        <f t="shared" si="292"/>
        <v>.</v>
      </c>
      <c r="K2357" s="241"/>
      <c r="L2357" s="230" t="str">
        <f t="shared" si="293"/>
        <v>.</v>
      </c>
      <c r="M2357" s="231" t="str">
        <f t="shared" si="294"/>
        <v>.</v>
      </c>
      <c r="N2357" s="231" t="str">
        <f t="shared" si="295"/>
        <v>.</v>
      </c>
      <c r="O2357" s="231" t="str">
        <f t="shared" si="296"/>
        <v>.</v>
      </c>
      <c r="P2357" s="232" t="str">
        <f t="shared" si="298"/>
        <v>.</v>
      </c>
      <c r="Q2357" s="233" t="str">
        <f t="shared" si="299"/>
        <v>.</v>
      </c>
      <c r="R2357" s="140"/>
      <c r="S2357" s="140"/>
      <c r="T2357" s="140"/>
      <c r="U2357" s="140"/>
      <c r="V2357" s="140"/>
      <c r="W2357" s="140"/>
      <c r="X2357" s="140"/>
      <c r="Y2357" s="140"/>
      <c r="Z2357" s="140"/>
      <c r="AA2357" s="140"/>
      <c r="AB2357" s="140"/>
      <c r="AC2357" s="140"/>
      <c r="AD2357" s="140"/>
      <c r="AE2357" s="140"/>
      <c r="AF2357" s="140"/>
      <c r="AG2357" s="140"/>
      <c r="AH2357" s="140"/>
      <c r="AI2357" s="140"/>
      <c r="AJ2357" s="140"/>
      <c r="AK2357" s="140"/>
      <c r="AL2357" s="140"/>
      <c r="AM2357" s="140"/>
      <c r="AN2357" s="140"/>
      <c r="AO2357" s="140"/>
      <c r="AP2357" s="140"/>
      <c r="AQ2357" s="140"/>
      <c r="AR2357" s="140"/>
      <c r="AS2357" s="140"/>
      <c r="AT2357" s="140"/>
      <c r="AU2357" s="140"/>
      <c r="AV2357" s="140"/>
      <c r="AW2357" s="140"/>
      <c r="AX2357" s="140"/>
      <c r="AY2357" s="140"/>
      <c r="AZ2357" s="140"/>
      <c r="BA2357" s="140"/>
      <c r="BB2357" s="140"/>
      <c r="BC2357" s="140"/>
      <c r="BD2357" s="140"/>
      <c r="BE2357" s="140"/>
    </row>
    <row r="2358" spans="1:57" outlineLevel="1" x14ac:dyDescent="0.2">
      <c r="A2358" s="234">
        <f>'Faults data'!A2358</f>
        <v>2341</v>
      </c>
      <c r="B2358" s="320">
        <f>'Faults data'!B2358</f>
        <v>0</v>
      </c>
      <c r="C2358" s="223">
        <f>IFERROR(MATCH('Faults data'!F2358,Lists!$C$11:$C$14,0),0)</f>
        <v>0</v>
      </c>
      <c r="D2358" s="216">
        <f>VALUE('Faults data'!I2358)</f>
        <v>0</v>
      </c>
      <c r="E2358" s="224">
        <f t="shared" si="297"/>
        <v>0</v>
      </c>
      <c r="F2358" s="224">
        <f>'Faults data'!M2358</f>
        <v>0</v>
      </c>
      <c r="G2358" s="224" t="str">
        <f>IF('Faults data'!N2358=$G$17,$G$17,".")</f>
        <v>.</v>
      </c>
      <c r="H2358" s="224" t="str">
        <f>IF(ISNUMBER('Faults data'!L2358),'Faults data'!L2358,".")</f>
        <v>.</v>
      </c>
      <c r="I2358" s="224">
        <f>IF('Faults data'!S2358=Lists!$F$11,0,1)</f>
        <v>1</v>
      </c>
      <c r="J2358" s="240" t="str">
        <f t="shared" si="292"/>
        <v>.</v>
      </c>
      <c r="K2358" s="241"/>
      <c r="L2358" s="230" t="str">
        <f t="shared" si="293"/>
        <v>.</v>
      </c>
      <c r="M2358" s="231" t="str">
        <f t="shared" si="294"/>
        <v>.</v>
      </c>
      <c r="N2358" s="231" t="str">
        <f t="shared" si="295"/>
        <v>.</v>
      </c>
      <c r="O2358" s="231" t="str">
        <f t="shared" si="296"/>
        <v>.</v>
      </c>
      <c r="P2358" s="232" t="str">
        <f t="shared" si="298"/>
        <v>.</v>
      </c>
      <c r="Q2358" s="233" t="str">
        <f t="shared" si="299"/>
        <v>.</v>
      </c>
      <c r="R2358" s="140"/>
      <c r="S2358" s="140"/>
      <c r="T2358" s="140"/>
      <c r="U2358" s="140"/>
      <c r="V2358" s="140"/>
      <c r="W2358" s="140"/>
      <c r="X2358" s="140"/>
      <c r="Y2358" s="140"/>
      <c r="Z2358" s="140"/>
      <c r="AA2358" s="140"/>
      <c r="AB2358" s="140"/>
      <c r="AC2358" s="140"/>
      <c r="AD2358" s="140"/>
      <c r="AE2358" s="140"/>
      <c r="AF2358" s="140"/>
      <c r="AG2358" s="140"/>
      <c r="AH2358" s="140"/>
      <c r="AI2358" s="140"/>
      <c r="AJ2358" s="140"/>
      <c r="AK2358" s="140"/>
      <c r="AL2358" s="140"/>
      <c r="AM2358" s="140"/>
      <c r="AN2358" s="140"/>
      <c r="AO2358" s="140"/>
      <c r="AP2358" s="140"/>
      <c r="AQ2358" s="140"/>
      <c r="AR2358" s="140"/>
      <c r="AS2358" s="140"/>
      <c r="AT2358" s="140"/>
      <c r="AU2358" s="140"/>
      <c r="AV2358" s="140"/>
      <c r="AW2358" s="140"/>
      <c r="AX2358" s="140"/>
      <c r="AY2358" s="140"/>
      <c r="AZ2358" s="140"/>
      <c r="BA2358" s="140"/>
      <c r="BB2358" s="140"/>
      <c r="BC2358" s="140"/>
      <c r="BD2358" s="140"/>
      <c r="BE2358" s="140"/>
    </row>
    <row r="2359" spans="1:57" outlineLevel="1" x14ac:dyDescent="0.2">
      <c r="A2359" s="234">
        <f>'Faults data'!A2359</f>
        <v>2342</v>
      </c>
      <c r="B2359" s="320">
        <f>'Faults data'!B2359</f>
        <v>0</v>
      </c>
      <c r="C2359" s="223">
        <f>IFERROR(MATCH('Faults data'!F2359,Lists!$C$11:$C$14,0),0)</f>
        <v>0</v>
      </c>
      <c r="D2359" s="216">
        <f>VALUE('Faults data'!I2359)</f>
        <v>0</v>
      </c>
      <c r="E2359" s="224">
        <f t="shared" si="297"/>
        <v>0</v>
      </c>
      <c r="F2359" s="224">
        <f>'Faults data'!M2359</f>
        <v>0</v>
      </c>
      <c r="G2359" s="224" t="str">
        <f>IF('Faults data'!N2359=$G$17,$G$17,".")</f>
        <v>.</v>
      </c>
      <c r="H2359" s="224" t="str">
        <f>IF(ISNUMBER('Faults data'!L2359),'Faults data'!L2359,".")</f>
        <v>.</v>
      </c>
      <c r="I2359" s="224">
        <f>IF('Faults data'!S2359=Lists!$F$11,0,1)</f>
        <v>1</v>
      </c>
      <c r="J2359" s="240" t="str">
        <f t="shared" si="292"/>
        <v>.</v>
      </c>
      <c r="K2359" s="241"/>
      <c r="L2359" s="230" t="str">
        <f t="shared" si="293"/>
        <v>.</v>
      </c>
      <c r="M2359" s="231" t="str">
        <f t="shared" si="294"/>
        <v>.</v>
      </c>
      <c r="N2359" s="231" t="str">
        <f t="shared" si="295"/>
        <v>.</v>
      </c>
      <c r="O2359" s="231" t="str">
        <f t="shared" si="296"/>
        <v>.</v>
      </c>
      <c r="P2359" s="232" t="str">
        <f t="shared" si="298"/>
        <v>.</v>
      </c>
      <c r="Q2359" s="233" t="str">
        <f t="shared" si="299"/>
        <v>.</v>
      </c>
      <c r="R2359" s="140"/>
      <c r="S2359" s="140"/>
      <c r="T2359" s="140"/>
      <c r="U2359" s="140"/>
      <c r="V2359" s="140"/>
      <c r="W2359" s="140"/>
      <c r="X2359" s="140"/>
      <c r="Y2359" s="140"/>
      <c r="Z2359" s="140"/>
      <c r="AA2359" s="140"/>
      <c r="AB2359" s="140"/>
      <c r="AC2359" s="140"/>
      <c r="AD2359" s="140"/>
      <c r="AE2359" s="140"/>
      <c r="AF2359" s="140"/>
      <c r="AG2359" s="140"/>
      <c r="AH2359" s="140"/>
      <c r="AI2359" s="140"/>
      <c r="AJ2359" s="140"/>
      <c r="AK2359" s="140"/>
      <c r="AL2359" s="140"/>
      <c r="AM2359" s="140"/>
      <c r="AN2359" s="140"/>
      <c r="AO2359" s="140"/>
      <c r="AP2359" s="140"/>
      <c r="AQ2359" s="140"/>
      <c r="AR2359" s="140"/>
      <c r="AS2359" s="140"/>
      <c r="AT2359" s="140"/>
      <c r="AU2359" s="140"/>
      <c r="AV2359" s="140"/>
      <c r="AW2359" s="140"/>
      <c r="AX2359" s="140"/>
      <c r="AY2359" s="140"/>
      <c r="AZ2359" s="140"/>
      <c r="BA2359" s="140"/>
      <c r="BB2359" s="140"/>
      <c r="BC2359" s="140"/>
      <c r="BD2359" s="140"/>
      <c r="BE2359" s="140"/>
    </row>
    <row r="2360" spans="1:57" outlineLevel="1" x14ac:dyDescent="0.2">
      <c r="A2360" s="234">
        <f>'Faults data'!A2360</f>
        <v>2343</v>
      </c>
      <c r="B2360" s="320">
        <f>'Faults data'!B2360</f>
        <v>0</v>
      </c>
      <c r="C2360" s="223">
        <f>IFERROR(MATCH('Faults data'!F2360,Lists!$C$11:$C$14,0),0)</f>
        <v>0</v>
      </c>
      <c r="D2360" s="216">
        <f>VALUE('Faults data'!I2360)</f>
        <v>0</v>
      </c>
      <c r="E2360" s="224">
        <f t="shared" si="297"/>
        <v>0</v>
      </c>
      <c r="F2360" s="224">
        <f>'Faults data'!M2360</f>
        <v>0</v>
      </c>
      <c r="G2360" s="224" t="str">
        <f>IF('Faults data'!N2360=$G$17,$G$17,".")</f>
        <v>.</v>
      </c>
      <c r="H2360" s="224" t="str">
        <f>IF(ISNUMBER('Faults data'!L2360),'Faults data'!L2360,".")</f>
        <v>.</v>
      </c>
      <c r="I2360" s="224">
        <f>IF('Faults data'!S2360=Lists!$F$11,0,1)</f>
        <v>1</v>
      </c>
      <c r="J2360" s="240" t="str">
        <f t="shared" si="292"/>
        <v>.</v>
      </c>
      <c r="K2360" s="241"/>
      <c r="L2360" s="230" t="str">
        <f t="shared" si="293"/>
        <v>.</v>
      </c>
      <c r="M2360" s="231" t="str">
        <f t="shared" si="294"/>
        <v>.</v>
      </c>
      <c r="N2360" s="231" t="str">
        <f t="shared" si="295"/>
        <v>.</v>
      </c>
      <c r="O2360" s="231" t="str">
        <f t="shared" si="296"/>
        <v>.</v>
      </c>
      <c r="P2360" s="232" t="str">
        <f t="shared" si="298"/>
        <v>.</v>
      </c>
      <c r="Q2360" s="233" t="str">
        <f t="shared" si="299"/>
        <v>.</v>
      </c>
      <c r="R2360" s="140"/>
      <c r="S2360" s="140"/>
      <c r="T2360" s="140"/>
      <c r="U2360" s="140"/>
      <c r="V2360" s="140"/>
      <c r="W2360" s="140"/>
      <c r="X2360" s="140"/>
      <c r="Y2360" s="140"/>
      <c r="Z2360" s="140"/>
      <c r="AA2360" s="140"/>
      <c r="AB2360" s="140"/>
      <c r="AC2360" s="140"/>
      <c r="AD2360" s="140"/>
      <c r="AE2360" s="140"/>
      <c r="AF2360" s="140"/>
      <c r="AG2360" s="140"/>
      <c r="AH2360" s="140"/>
      <c r="AI2360" s="140"/>
      <c r="AJ2360" s="140"/>
      <c r="AK2360" s="140"/>
      <c r="AL2360" s="140"/>
      <c r="AM2360" s="140"/>
      <c r="AN2360" s="140"/>
      <c r="AO2360" s="140"/>
      <c r="AP2360" s="140"/>
      <c r="AQ2360" s="140"/>
      <c r="AR2360" s="140"/>
      <c r="AS2360" s="140"/>
      <c r="AT2360" s="140"/>
      <c r="AU2360" s="140"/>
      <c r="AV2360" s="140"/>
      <c r="AW2360" s="140"/>
      <c r="AX2360" s="140"/>
      <c r="AY2360" s="140"/>
      <c r="AZ2360" s="140"/>
      <c r="BA2360" s="140"/>
      <c r="BB2360" s="140"/>
      <c r="BC2360" s="140"/>
      <c r="BD2360" s="140"/>
      <c r="BE2360" s="140"/>
    </row>
    <row r="2361" spans="1:57" outlineLevel="1" x14ac:dyDescent="0.2">
      <c r="A2361" s="234">
        <f>'Faults data'!A2361</f>
        <v>2344</v>
      </c>
      <c r="B2361" s="320">
        <f>'Faults data'!B2361</f>
        <v>0</v>
      </c>
      <c r="C2361" s="223">
        <f>IFERROR(MATCH('Faults data'!F2361,Lists!$C$11:$C$14,0),0)</f>
        <v>0</v>
      </c>
      <c r="D2361" s="216">
        <f>VALUE('Faults data'!I2361)</f>
        <v>0</v>
      </c>
      <c r="E2361" s="224">
        <f t="shared" si="297"/>
        <v>0</v>
      </c>
      <c r="F2361" s="224">
        <f>'Faults data'!M2361</f>
        <v>0</v>
      </c>
      <c r="G2361" s="224" t="str">
        <f>IF('Faults data'!N2361=$G$17,$G$17,".")</f>
        <v>.</v>
      </c>
      <c r="H2361" s="224" t="str">
        <f>IF(ISNUMBER('Faults data'!L2361),'Faults data'!L2361,".")</f>
        <v>.</v>
      </c>
      <c r="I2361" s="224">
        <f>IF('Faults data'!S2361=Lists!$F$11,0,1)</f>
        <v>1</v>
      </c>
      <c r="J2361" s="240" t="str">
        <f t="shared" si="292"/>
        <v>.</v>
      </c>
      <c r="K2361" s="241"/>
      <c r="L2361" s="230" t="str">
        <f t="shared" si="293"/>
        <v>.</v>
      </c>
      <c r="M2361" s="231" t="str">
        <f t="shared" si="294"/>
        <v>.</v>
      </c>
      <c r="N2361" s="231" t="str">
        <f t="shared" si="295"/>
        <v>.</v>
      </c>
      <c r="O2361" s="231" t="str">
        <f t="shared" si="296"/>
        <v>.</v>
      </c>
      <c r="P2361" s="232" t="str">
        <f t="shared" si="298"/>
        <v>.</v>
      </c>
      <c r="Q2361" s="233" t="str">
        <f t="shared" si="299"/>
        <v>.</v>
      </c>
      <c r="R2361" s="140"/>
      <c r="S2361" s="140"/>
      <c r="T2361" s="140"/>
      <c r="U2361" s="140"/>
      <c r="V2361" s="140"/>
      <c r="W2361" s="140"/>
      <c r="X2361" s="140"/>
      <c r="Y2361" s="140"/>
      <c r="Z2361" s="140"/>
      <c r="AA2361" s="140"/>
      <c r="AB2361" s="140"/>
      <c r="AC2361" s="140"/>
      <c r="AD2361" s="140"/>
      <c r="AE2361" s="140"/>
      <c r="AF2361" s="140"/>
      <c r="AG2361" s="140"/>
      <c r="AH2361" s="140"/>
      <c r="AI2361" s="140"/>
      <c r="AJ2361" s="140"/>
      <c r="AK2361" s="140"/>
      <c r="AL2361" s="140"/>
      <c r="AM2361" s="140"/>
      <c r="AN2361" s="140"/>
      <c r="AO2361" s="140"/>
      <c r="AP2361" s="140"/>
      <c r="AQ2361" s="140"/>
      <c r="AR2361" s="140"/>
      <c r="AS2361" s="140"/>
      <c r="AT2361" s="140"/>
      <c r="AU2361" s="140"/>
      <c r="AV2361" s="140"/>
      <c r="AW2361" s="140"/>
      <c r="AX2361" s="140"/>
      <c r="AY2361" s="140"/>
      <c r="AZ2361" s="140"/>
      <c r="BA2361" s="140"/>
      <c r="BB2361" s="140"/>
      <c r="BC2361" s="140"/>
      <c r="BD2361" s="140"/>
      <c r="BE2361" s="140"/>
    </row>
    <row r="2362" spans="1:57" outlineLevel="1" x14ac:dyDescent="0.2">
      <c r="A2362" s="234">
        <f>'Faults data'!A2362</f>
        <v>2345</v>
      </c>
      <c r="B2362" s="320">
        <f>'Faults data'!B2362</f>
        <v>0</v>
      </c>
      <c r="C2362" s="223">
        <f>IFERROR(MATCH('Faults data'!F2362,Lists!$C$11:$C$14,0),0)</f>
        <v>0</v>
      </c>
      <c r="D2362" s="216">
        <f>VALUE('Faults data'!I2362)</f>
        <v>0</v>
      </c>
      <c r="E2362" s="224">
        <f t="shared" si="297"/>
        <v>0</v>
      </c>
      <c r="F2362" s="224">
        <f>'Faults data'!M2362</f>
        <v>0</v>
      </c>
      <c r="G2362" s="224" t="str">
        <f>IF('Faults data'!N2362=$G$17,$G$17,".")</f>
        <v>.</v>
      </c>
      <c r="H2362" s="224" t="str">
        <f>IF(ISNUMBER('Faults data'!L2362),'Faults data'!L2362,".")</f>
        <v>.</v>
      </c>
      <c r="I2362" s="224">
        <f>IF('Faults data'!S2362=Lists!$F$11,0,1)</f>
        <v>1</v>
      </c>
      <c r="J2362" s="240" t="str">
        <f t="shared" si="292"/>
        <v>.</v>
      </c>
      <c r="K2362" s="241"/>
      <c r="L2362" s="230" t="str">
        <f t="shared" si="293"/>
        <v>.</v>
      </c>
      <c r="M2362" s="231" t="str">
        <f t="shared" si="294"/>
        <v>.</v>
      </c>
      <c r="N2362" s="231" t="str">
        <f t="shared" si="295"/>
        <v>.</v>
      </c>
      <c r="O2362" s="231" t="str">
        <f t="shared" si="296"/>
        <v>.</v>
      </c>
      <c r="P2362" s="232" t="str">
        <f t="shared" si="298"/>
        <v>.</v>
      </c>
      <c r="Q2362" s="233" t="str">
        <f t="shared" si="299"/>
        <v>.</v>
      </c>
      <c r="R2362" s="140"/>
      <c r="S2362" s="140"/>
      <c r="T2362" s="140"/>
      <c r="U2362" s="140"/>
      <c r="V2362" s="140"/>
      <c r="W2362" s="140"/>
      <c r="X2362" s="140"/>
      <c r="Y2362" s="140"/>
      <c r="Z2362" s="140"/>
      <c r="AA2362" s="140"/>
      <c r="AB2362" s="140"/>
      <c r="AC2362" s="140"/>
      <c r="AD2362" s="140"/>
      <c r="AE2362" s="140"/>
      <c r="AF2362" s="140"/>
      <c r="AG2362" s="140"/>
      <c r="AH2362" s="140"/>
      <c r="AI2362" s="140"/>
      <c r="AJ2362" s="140"/>
      <c r="AK2362" s="140"/>
      <c r="AL2362" s="140"/>
      <c r="AM2362" s="140"/>
      <c r="AN2362" s="140"/>
      <c r="AO2362" s="140"/>
      <c r="AP2362" s="140"/>
      <c r="AQ2362" s="140"/>
      <c r="AR2362" s="140"/>
      <c r="AS2362" s="140"/>
      <c r="AT2362" s="140"/>
      <c r="AU2362" s="140"/>
      <c r="AV2362" s="140"/>
      <c r="AW2362" s="140"/>
      <c r="AX2362" s="140"/>
      <c r="AY2362" s="140"/>
      <c r="AZ2362" s="140"/>
      <c r="BA2362" s="140"/>
      <c r="BB2362" s="140"/>
      <c r="BC2362" s="140"/>
      <c r="BD2362" s="140"/>
      <c r="BE2362" s="140"/>
    </row>
    <row r="2363" spans="1:57" outlineLevel="1" x14ac:dyDescent="0.2">
      <c r="A2363" s="234">
        <f>'Faults data'!A2363</f>
        <v>2346</v>
      </c>
      <c r="B2363" s="320">
        <f>'Faults data'!B2363</f>
        <v>0</v>
      </c>
      <c r="C2363" s="223">
        <f>IFERROR(MATCH('Faults data'!F2363,Lists!$C$11:$C$14,0),0)</f>
        <v>0</v>
      </c>
      <c r="D2363" s="216">
        <f>VALUE('Faults data'!I2363)</f>
        <v>0</v>
      </c>
      <c r="E2363" s="224">
        <f t="shared" si="297"/>
        <v>0</v>
      </c>
      <c r="F2363" s="224">
        <f>'Faults data'!M2363</f>
        <v>0</v>
      </c>
      <c r="G2363" s="224" t="str">
        <f>IF('Faults data'!N2363=$G$17,$G$17,".")</f>
        <v>.</v>
      </c>
      <c r="H2363" s="224" t="str">
        <f>IF(ISNUMBER('Faults data'!L2363),'Faults data'!L2363,".")</f>
        <v>.</v>
      </c>
      <c r="I2363" s="224">
        <f>IF('Faults data'!S2363=Lists!$F$11,0,1)</f>
        <v>1</v>
      </c>
      <c r="J2363" s="240" t="str">
        <f t="shared" si="292"/>
        <v>.</v>
      </c>
      <c r="K2363" s="241"/>
      <c r="L2363" s="230" t="str">
        <f t="shared" si="293"/>
        <v>.</v>
      </c>
      <c r="M2363" s="231" t="str">
        <f t="shared" si="294"/>
        <v>.</v>
      </c>
      <c r="N2363" s="231" t="str">
        <f t="shared" si="295"/>
        <v>.</v>
      </c>
      <c r="O2363" s="231" t="str">
        <f t="shared" si="296"/>
        <v>.</v>
      </c>
      <c r="P2363" s="232" t="str">
        <f t="shared" si="298"/>
        <v>.</v>
      </c>
      <c r="Q2363" s="233" t="str">
        <f t="shared" si="299"/>
        <v>.</v>
      </c>
      <c r="R2363" s="140"/>
      <c r="S2363" s="140"/>
      <c r="T2363" s="140"/>
      <c r="U2363" s="140"/>
      <c r="V2363" s="140"/>
      <c r="W2363" s="140"/>
      <c r="X2363" s="140"/>
      <c r="Y2363" s="140"/>
      <c r="Z2363" s="140"/>
      <c r="AA2363" s="140"/>
      <c r="AB2363" s="140"/>
      <c r="AC2363" s="140"/>
      <c r="AD2363" s="140"/>
      <c r="AE2363" s="140"/>
      <c r="AF2363" s="140"/>
      <c r="AG2363" s="140"/>
      <c r="AH2363" s="140"/>
      <c r="AI2363" s="140"/>
      <c r="AJ2363" s="140"/>
      <c r="AK2363" s="140"/>
      <c r="AL2363" s="140"/>
      <c r="AM2363" s="140"/>
      <c r="AN2363" s="140"/>
      <c r="AO2363" s="140"/>
      <c r="AP2363" s="140"/>
      <c r="AQ2363" s="140"/>
      <c r="AR2363" s="140"/>
      <c r="AS2363" s="140"/>
      <c r="AT2363" s="140"/>
      <c r="AU2363" s="140"/>
      <c r="AV2363" s="140"/>
      <c r="AW2363" s="140"/>
      <c r="AX2363" s="140"/>
      <c r="AY2363" s="140"/>
      <c r="AZ2363" s="140"/>
      <c r="BA2363" s="140"/>
      <c r="BB2363" s="140"/>
      <c r="BC2363" s="140"/>
      <c r="BD2363" s="140"/>
      <c r="BE2363" s="140"/>
    </row>
    <row r="2364" spans="1:57" outlineLevel="1" x14ac:dyDescent="0.2">
      <c r="A2364" s="234">
        <f>'Faults data'!A2364</f>
        <v>2347</v>
      </c>
      <c r="B2364" s="320">
        <f>'Faults data'!B2364</f>
        <v>0</v>
      </c>
      <c r="C2364" s="223">
        <f>IFERROR(MATCH('Faults data'!F2364,Lists!$C$11:$C$14,0),0)</f>
        <v>0</v>
      </c>
      <c r="D2364" s="216">
        <f>VALUE('Faults data'!I2364)</f>
        <v>0</v>
      </c>
      <c r="E2364" s="224">
        <f t="shared" si="297"/>
        <v>0</v>
      </c>
      <c r="F2364" s="224">
        <f>'Faults data'!M2364</f>
        <v>0</v>
      </c>
      <c r="G2364" s="224" t="str">
        <f>IF('Faults data'!N2364=$G$17,$G$17,".")</f>
        <v>.</v>
      </c>
      <c r="H2364" s="224" t="str">
        <f>IF(ISNUMBER('Faults data'!L2364),'Faults data'!L2364,".")</f>
        <v>.</v>
      </c>
      <c r="I2364" s="224">
        <f>IF('Faults data'!S2364=Lists!$F$11,0,1)</f>
        <v>1</v>
      </c>
      <c r="J2364" s="240" t="str">
        <f t="shared" si="292"/>
        <v>.</v>
      </c>
      <c r="K2364" s="241"/>
      <c r="L2364" s="230" t="str">
        <f t="shared" si="293"/>
        <v>.</v>
      </c>
      <c r="M2364" s="231" t="str">
        <f t="shared" si="294"/>
        <v>.</v>
      </c>
      <c r="N2364" s="231" t="str">
        <f t="shared" si="295"/>
        <v>.</v>
      </c>
      <c r="O2364" s="231" t="str">
        <f t="shared" si="296"/>
        <v>.</v>
      </c>
      <c r="P2364" s="232" t="str">
        <f t="shared" si="298"/>
        <v>.</v>
      </c>
      <c r="Q2364" s="233" t="str">
        <f t="shared" si="299"/>
        <v>.</v>
      </c>
      <c r="R2364" s="140"/>
      <c r="S2364" s="140"/>
      <c r="T2364" s="140"/>
      <c r="U2364" s="140"/>
      <c r="V2364" s="140"/>
      <c r="W2364" s="140"/>
      <c r="X2364" s="140"/>
      <c r="Y2364" s="140"/>
      <c r="Z2364" s="140"/>
      <c r="AA2364" s="140"/>
      <c r="AB2364" s="140"/>
      <c r="AC2364" s="140"/>
      <c r="AD2364" s="140"/>
      <c r="AE2364" s="140"/>
      <c r="AF2364" s="140"/>
      <c r="AG2364" s="140"/>
      <c r="AH2364" s="140"/>
      <c r="AI2364" s="140"/>
      <c r="AJ2364" s="140"/>
      <c r="AK2364" s="140"/>
      <c r="AL2364" s="140"/>
      <c r="AM2364" s="140"/>
      <c r="AN2364" s="140"/>
      <c r="AO2364" s="140"/>
      <c r="AP2364" s="140"/>
      <c r="AQ2364" s="140"/>
      <c r="AR2364" s="140"/>
      <c r="AS2364" s="140"/>
      <c r="AT2364" s="140"/>
      <c r="AU2364" s="140"/>
      <c r="AV2364" s="140"/>
      <c r="AW2364" s="140"/>
      <c r="AX2364" s="140"/>
      <c r="AY2364" s="140"/>
      <c r="AZ2364" s="140"/>
      <c r="BA2364" s="140"/>
      <c r="BB2364" s="140"/>
      <c r="BC2364" s="140"/>
      <c r="BD2364" s="140"/>
      <c r="BE2364" s="140"/>
    </row>
    <row r="2365" spans="1:57" outlineLevel="1" x14ac:dyDescent="0.2">
      <c r="A2365" s="234">
        <f>'Faults data'!A2365</f>
        <v>2348</v>
      </c>
      <c r="B2365" s="320">
        <f>'Faults data'!B2365</f>
        <v>0</v>
      </c>
      <c r="C2365" s="223">
        <f>IFERROR(MATCH('Faults data'!F2365,Lists!$C$11:$C$14,0),0)</f>
        <v>0</v>
      </c>
      <c r="D2365" s="216">
        <f>VALUE('Faults data'!I2365)</f>
        <v>0</v>
      </c>
      <c r="E2365" s="224">
        <f t="shared" si="297"/>
        <v>0</v>
      </c>
      <c r="F2365" s="224">
        <f>'Faults data'!M2365</f>
        <v>0</v>
      </c>
      <c r="G2365" s="224" t="str">
        <f>IF('Faults data'!N2365=$G$17,$G$17,".")</f>
        <v>.</v>
      </c>
      <c r="H2365" s="224" t="str">
        <f>IF(ISNUMBER('Faults data'!L2365),'Faults data'!L2365,".")</f>
        <v>.</v>
      </c>
      <c r="I2365" s="224">
        <f>IF('Faults data'!S2365=Lists!$F$11,0,1)</f>
        <v>1</v>
      </c>
      <c r="J2365" s="240" t="str">
        <f t="shared" si="292"/>
        <v>.</v>
      </c>
      <c r="K2365" s="241"/>
      <c r="L2365" s="230" t="str">
        <f t="shared" si="293"/>
        <v>.</v>
      </c>
      <c r="M2365" s="231" t="str">
        <f t="shared" si="294"/>
        <v>.</v>
      </c>
      <c r="N2365" s="231" t="str">
        <f t="shared" si="295"/>
        <v>.</v>
      </c>
      <c r="O2365" s="231" t="str">
        <f t="shared" si="296"/>
        <v>.</v>
      </c>
      <c r="P2365" s="232" t="str">
        <f t="shared" si="298"/>
        <v>.</v>
      </c>
      <c r="Q2365" s="233" t="str">
        <f t="shared" si="299"/>
        <v>.</v>
      </c>
      <c r="R2365" s="140"/>
      <c r="S2365" s="140"/>
      <c r="T2365" s="140"/>
      <c r="U2365" s="140"/>
      <c r="V2365" s="140"/>
      <c r="W2365" s="140"/>
      <c r="X2365" s="140"/>
      <c r="Y2365" s="140"/>
      <c r="Z2365" s="140"/>
      <c r="AA2365" s="140"/>
      <c r="AB2365" s="140"/>
      <c r="AC2365" s="140"/>
      <c r="AD2365" s="140"/>
      <c r="AE2365" s="140"/>
      <c r="AF2365" s="140"/>
      <c r="AG2365" s="140"/>
      <c r="AH2365" s="140"/>
      <c r="AI2365" s="140"/>
      <c r="AJ2365" s="140"/>
      <c r="AK2365" s="140"/>
      <c r="AL2365" s="140"/>
      <c r="AM2365" s="140"/>
      <c r="AN2365" s="140"/>
      <c r="AO2365" s="140"/>
      <c r="AP2365" s="140"/>
      <c r="AQ2365" s="140"/>
      <c r="AR2365" s="140"/>
      <c r="AS2365" s="140"/>
      <c r="AT2365" s="140"/>
      <c r="AU2365" s="140"/>
      <c r="AV2365" s="140"/>
      <c r="AW2365" s="140"/>
      <c r="AX2365" s="140"/>
      <c r="AY2365" s="140"/>
      <c r="AZ2365" s="140"/>
      <c r="BA2365" s="140"/>
      <c r="BB2365" s="140"/>
      <c r="BC2365" s="140"/>
      <c r="BD2365" s="140"/>
      <c r="BE2365" s="140"/>
    </row>
    <row r="2366" spans="1:57" outlineLevel="1" x14ac:dyDescent="0.2">
      <c r="A2366" s="234">
        <f>'Faults data'!A2366</f>
        <v>2349</v>
      </c>
      <c r="B2366" s="320">
        <f>'Faults data'!B2366</f>
        <v>0</v>
      </c>
      <c r="C2366" s="223">
        <f>IFERROR(MATCH('Faults data'!F2366,Lists!$C$11:$C$14,0),0)</f>
        <v>0</v>
      </c>
      <c r="D2366" s="216">
        <f>VALUE('Faults data'!I2366)</f>
        <v>0</v>
      </c>
      <c r="E2366" s="224">
        <f t="shared" si="297"/>
        <v>0</v>
      </c>
      <c r="F2366" s="224">
        <f>'Faults data'!M2366</f>
        <v>0</v>
      </c>
      <c r="G2366" s="224" t="str">
        <f>IF('Faults data'!N2366=$G$17,$G$17,".")</f>
        <v>.</v>
      </c>
      <c r="H2366" s="224" t="str">
        <f>IF(ISNUMBER('Faults data'!L2366),'Faults data'!L2366,".")</f>
        <v>.</v>
      </c>
      <c r="I2366" s="224">
        <f>IF('Faults data'!S2366=Lists!$F$11,0,1)</f>
        <v>1</v>
      </c>
      <c r="J2366" s="240" t="str">
        <f t="shared" si="292"/>
        <v>.</v>
      </c>
      <c r="K2366" s="241"/>
      <c r="L2366" s="230" t="str">
        <f t="shared" si="293"/>
        <v>.</v>
      </c>
      <c r="M2366" s="231" t="str">
        <f t="shared" si="294"/>
        <v>.</v>
      </c>
      <c r="N2366" s="231" t="str">
        <f t="shared" si="295"/>
        <v>.</v>
      </c>
      <c r="O2366" s="231" t="str">
        <f t="shared" si="296"/>
        <v>.</v>
      </c>
      <c r="P2366" s="232" t="str">
        <f t="shared" si="298"/>
        <v>.</v>
      </c>
      <c r="Q2366" s="233" t="str">
        <f t="shared" si="299"/>
        <v>.</v>
      </c>
      <c r="R2366" s="140"/>
      <c r="S2366" s="140"/>
      <c r="T2366" s="140"/>
      <c r="U2366" s="140"/>
      <c r="V2366" s="140"/>
      <c r="W2366" s="140"/>
      <c r="X2366" s="140"/>
      <c r="Y2366" s="140"/>
      <c r="Z2366" s="140"/>
      <c r="AA2366" s="140"/>
      <c r="AB2366" s="140"/>
      <c r="AC2366" s="140"/>
      <c r="AD2366" s="140"/>
      <c r="AE2366" s="140"/>
      <c r="AF2366" s="140"/>
      <c r="AG2366" s="140"/>
      <c r="AH2366" s="140"/>
      <c r="AI2366" s="140"/>
      <c r="AJ2366" s="140"/>
      <c r="AK2366" s="140"/>
      <c r="AL2366" s="140"/>
      <c r="AM2366" s="140"/>
      <c r="AN2366" s="140"/>
      <c r="AO2366" s="140"/>
      <c r="AP2366" s="140"/>
      <c r="AQ2366" s="140"/>
      <c r="AR2366" s="140"/>
      <c r="AS2366" s="140"/>
      <c r="AT2366" s="140"/>
      <c r="AU2366" s="140"/>
      <c r="AV2366" s="140"/>
      <c r="AW2366" s="140"/>
      <c r="AX2366" s="140"/>
      <c r="AY2366" s="140"/>
      <c r="AZ2366" s="140"/>
      <c r="BA2366" s="140"/>
      <c r="BB2366" s="140"/>
      <c r="BC2366" s="140"/>
      <c r="BD2366" s="140"/>
      <c r="BE2366" s="140"/>
    </row>
    <row r="2367" spans="1:57" outlineLevel="1" x14ac:dyDescent="0.2">
      <c r="A2367" s="234">
        <f>'Faults data'!A2367</f>
        <v>2350</v>
      </c>
      <c r="B2367" s="320">
        <f>'Faults data'!B2367</f>
        <v>0</v>
      </c>
      <c r="C2367" s="223">
        <f>IFERROR(MATCH('Faults data'!F2367,Lists!$C$11:$C$14,0),0)</f>
        <v>0</v>
      </c>
      <c r="D2367" s="216">
        <f>VALUE('Faults data'!I2367)</f>
        <v>0</v>
      </c>
      <c r="E2367" s="224">
        <f t="shared" si="297"/>
        <v>0</v>
      </c>
      <c r="F2367" s="224">
        <f>'Faults data'!M2367</f>
        <v>0</v>
      </c>
      <c r="G2367" s="224" t="str">
        <f>IF('Faults data'!N2367=$G$17,$G$17,".")</f>
        <v>.</v>
      </c>
      <c r="H2367" s="224" t="str">
        <f>IF(ISNUMBER('Faults data'!L2367),'Faults data'!L2367,".")</f>
        <v>.</v>
      </c>
      <c r="I2367" s="224">
        <f>IF('Faults data'!S2367=Lists!$F$11,0,1)</f>
        <v>1</v>
      </c>
      <c r="J2367" s="240" t="str">
        <f t="shared" si="292"/>
        <v>.</v>
      </c>
      <c r="K2367" s="241"/>
      <c r="L2367" s="230" t="str">
        <f t="shared" si="293"/>
        <v>.</v>
      </c>
      <c r="M2367" s="231" t="str">
        <f t="shared" si="294"/>
        <v>.</v>
      </c>
      <c r="N2367" s="231" t="str">
        <f t="shared" si="295"/>
        <v>.</v>
      </c>
      <c r="O2367" s="231" t="str">
        <f t="shared" si="296"/>
        <v>.</v>
      </c>
      <c r="P2367" s="232" t="str">
        <f t="shared" si="298"/>
        <v>.</v>
      </c>
      <c r="Q2367" s="233" t="str">
        <f t="shared" si="299"/>
        <v>.</v>
      </c>
      <c r="R2367" s="140"/>
      <c r="S2367" s="140"/>
      <c r="T2367" s="140"/>
      <c r="U2367" s="140"/>
      <c r="V2367" s="140"/>
      <c r="W2367" s="140"/>
      <c r="X2367" s="140"/>
      <c r="Y2367" s="140"/>
      <c r="Z2367" s="140"/>
      <c r="AA2367" s="140"/>
      <c r="AB2367" s="140"/>
      <c r="AC2367" s="140"/>
      <c r="AD2367" s="140"/>
      <c r="AE2367" s="140"/>
      <c r="AF2367" s="140"/>
      <c r="AG2367" s="140"/>
      <c r="AH2367" s="140"/>
      <c r="AI2367" s="140"/>
      <c r="AJ2367" s="140"/>
      <c r="AK2367" s="140"/>
      <c r="AL2367" s="140"/>
      <c r="AM2367" s="140"/>
      <c r="AN2367" s="140"/>
      <c r="AO2367" s="140"/>
      <c r="AP2367" s="140"/>
      <c r="AQ2367" s="140"/>
      <c r="AR2367" s="140"/>
      <c r="AS2367" s="140"/>
      <c r="AT2367" s="140"/>
      <c r="AU2367" s="140"/>
      <c r="AV2367" s="140"/>
      <c r="AW2367" s="140"/>
      <c r="AX2367" s="140"/>
      <c r="AY2367" s="140"/>
      <c r="AZ2367" s="140"/>
      <c r="BA2367" s="140"/>
      <c r="BB2367" s="140"/>
      <c r="BC2367" s="140"/>
      <c r="BD2367" s="140"/>
      <c r="BE2367" s="140"/>
    </row>
    <row r="2368" spans="1:57" outlineLevel="1" x14ac:dyDescent="0.2">
      <c r="A2368" s="234">
        <f>'Faults data'!A2368</f>
        <v>2351</v>
      </c>
      <c r="B2368" s="320">
        <f>'Faults data'!B2368</f>
        <v>0</v>
      </c>
      <c r="C2368" s="223">
        <f>IFERROR(MATCH('Faults data'!F2368,Lists!$C$11:$C$14,0),0)</f>
        <v>0</v>
      </c>
      <c r="D2368" s="216">
        <f>VALUE('Faults data'!I2368)</f>
        <v>0</v>
      </c>
      <c r="E2368" s="224">
        <f t="shared" si="297"/>
        <v>0</v>
      </c>
      <c r="F2368" s="224">
        <f>'Faults data'!M2368</f>
        <v>0</v>
      </c>
      <c r="G2368" s="224" t="str">
        <f>IF('Faults data'!N2368=$G$17,$G$17,".")</f>
        <v>.</v>
      </c>
      <c r="H2368" s="224" t="str">
        <f>IF(ISNUMBER('Faults data'!L2368),'Faults data'!L2368,".")</f>
        <v>.</v>
      </c>
      <c r="I2368" s="224">
        <f>IF('Faults data'!S2368=Lists!$F$11,0,1)</f>
        <v>1</v>
      </c>
      <c r="J2368" s="240" t="str">
        <f t="shared" si="292"/>
        <v>.</v>
      </c>
      <c r="K2368" s="241"/>
      <c r="L2368" s="230" t="str">
        <f t="shared" si="293"/>
        <v>.</v>
      </c>
      <c r="M2368" s="231" t="str">
        <f t="shared" si="294"/>
        <v>.</v>
      </c>
      <c r="N2368" s="231" t="str">
        <f t="shared" si="295"/>
        <v>.</v>
      </c>
      <c r="O2368" s="231" t="str">
        <f t="shared" si="296"/>
        <v>.</v>
      </c>
      <c r="P2368" s="232" t="str">
        <f t="shared" si="298"/>
        <v>.</v>
      </c>
      <c r="Q2368" s="233" t="str">
        <f t="shared" si="299"/>
        <v>.</v>
      </c>
      <c r="R2368" s="140"/>
      <c r="S2368" s="140"/>
      <c r="T2368" s="140"/>
      <c r="U2368" s="140"/>
      <c r="V2368" s="140"/>
      <c r="W2368" s="140"/>
      <c r="X2368" s="140"/>
      <c r="Y2368" s="140"/>
      <c r="Z2368" s="140"/>
      <c r="AA2368" s="140"/>
      <c r="AB2368" s="140"/>
      <c r="AC2368" s="140"/>
      <c r="AD2368" s="140"/>
      <c r="AE2368" s="140"/>
      <c r="AF2368" s="140"/>
      <c r="AG2368" s="140"/>
      <c r="AH2368" s="140"/>
      <c r="AI2368" s="140"/>
      <c r="AJ2368" s="140"/>
      <c r="AK2368" s="140"/>
      <c r="AL2368" s="140"/>
      <c r="AM2368" s="140"/>
      <c r="AN2368" s="140"/>
      <c r="AO2368" s="140"/>
      <c r="AP2368" s="140"/>
      <c r="AQ2368" s="140"/>
      <c r="AR2368" s="140"/>
      <c r="AS2368" s="140"/>
      <c r="AT2368" s="140"/>
      <c r="AU2368" s="140"/>
      <c r="AV2368" s="140"/>
      <c r="AW2368" s="140"/>
      <c r="AX2368" s="140"/>
      <c r="AY2368" s="140"/>
      <c r="AZ2368" s="140"/>
      <c r="BA2368" s="140"/>
      <c r="BB2368" s="140"/>
      <c r="BC2368" s="140"/>
      <c r="BD2368" s="140"/>
      <c r="BE2368" s="140"/>
    </row>
    <row r="2369" spans="1:57" outlineLevel="1" x14ac:dyDescent="0.2">
      <c r="A2369" s="234">
        <f>'Faults data'!A2369</f>
        <v>2352</v>
      </c>
      <c r="B2369" s="320">
        <f>'Faults data'!B2369</f>
        <v>0</v>
      </c>
      <c r="C2369" s="223">
        <f>IFERROR(MATCH('Faults data'!F2369,Lists!$C$11:$C$14,0),0)</f>
        <v>0</v>
      </c>
      <c r="D2369" s="216">
        <f>VALUE('Faults data'!I2369)</f>
        <v>0</v>
      </c>
      <c r="E2369" s="224">
        <f t="shared" si="297"/>
        <v>0</v>
      </c>
      <c r="F2369" s="224">
        <f>'Faults data'!M2369</f>
        <v>0</v>
      </c>
      <c r="G2369" s="224" t="str">
        <f>IF('Faults data'!N2369=$G$17,$G$17,".")</f>
        <v>.</v>
      </c>
      <c r="H2369" s="224" t="str">
        <f>IF(ISNUMBER('Faults data'!L2369),'Faults data'!L2369,".")</f>
        <v>.</v>
      </c>
      <c r="I2369" s="224">
        <f>IF('Faults data'!S2369=Lists!$F$11,0,1)</f>
        <v>1</v>
      </c>
      <c r="J2369" s="240" t="str">
        <f t="shared" si="292"/>
        <v>.</v>
      </c>
      <c r="K2369" s="241"/>
      <c r="L2369" s="230" t="str">
        <f t="shared" si="293"/>
        <v>.</v>
      </c>
      <c r="M2369" s="231" t="str">
        <f t="shared" si="294"/>
        <v>.</v>
      </c>
      <c r="N2369" s="231" t="str">
        <f t="shared" si="295"/>
        <v>.</v>
      </c>
      <c r="O2369" s="231" t="str">
        <f t="shared" si="296"/>
        <v>.</v>
      </c>
      <c r="P2369" s="232" t="str">
        <f t="shared" si="298"/>
        <v>.</v>
      </c>
      <c r="Q2369" s="233" t="str">
        <f t="shared" si="299"/>
        <v>.</v>
      </c>
      <c r="R2369" s="140"/>
      <c r="S2369" s="140"/>
      <c r="T2369" s="140"/>
      <c r="U2369" s="140"/>
      <c r="V2369" s="140"/>
      <c r="W2369" s="140"/>
      <c r="X2369" s="140"/>
      <c r="Y2369" s="140"/>
      <c r="Z2369" s="140"/>
      <c r="AA2369" s="140"/>
      <c r="AB2369" s="140"/>
      <c r="AC2369" s="140"/>
      <c r="AD2369" s="140"/>
      <c r="AE2369" s="140"/>
      <c r="AF2369" s="140"/>
      <c r="AG2369" s="140"/>
      <c r="AH2369" s="140"/>
      <c r="AI2369" s="140"/>
      <c r="AJ2369" s="140"/>
      <c r="AK2369" s="140"/>
      <c r="AL2369" s="140"/>
      <c r="AM2369" s="140"/>
      <c r="AN2369" s="140"/>
      <c r="AO2369" s="140"/>
      <c r="AP2369" s="140"/>
      <c r="AQ2369" s="140"/>
      <c r="AR2369" s="140"/>
      <c r="AS2369" s="140"/>
      <c r="AT2369" s="140"/>
      <c r="AU2369" s="140"/>
      <c r="AV2369" s="140"/>
      <c r="AW2369" s="140"/>
      <c r="AX2369" s="140"/>
      <c r="AY2369" s="140"/>
      <c r="AZ2369" s="140"/>
      <c r="BA2369" s="140"/>
      <c r="BB2369" s="140"/>
      <c r="BC2369" s="140"/>
      <c r="BD2369" s="140"/>
      <c r="BE2369" s="140"/>
    </row>
    <row r="2370" spans="1:57" outlineLevel="1" x14ac:dyDescent="0.2">
      <c r="A2370" s="234">
        <f>'Faults data'!A2370</f>
        <v>2353</v>
      </c>
      <c r="B2370" s="320">
        <f>'Faults data'!B2370</f>
        <v>0</v>
      </c>
      <c r="C2370" s="223">
        <f>IFERROR(MATCH('Faults data'!F2370,Lists!$C$11:$C$14,0),0)</f>
        <v>0</v>
      </c>
      <c r="D2370" s="216">
        <f>VALUE('Faults data'!I2370)</f>
        <v>0</v>
      </c>
      <c r="E2370" s="224">
        <f t="shared" si="297"/>
        <v>0</v>
      </c>
      <c r="F2370" s="224">
        <f>'Faults data'!M2370</f>
        <v>0</v>
      </c>
      <c r="G2370" s="224" t="str">
        <f>IF('Faults data'!N2370=$G$17,$G$17,".")</f>
        <v>.</v>
      </c>
      <c r="H2370" s="224" t="str">
        <f>IF(ISNUMBER('Faults data'!L2370),'Faults data'!L2370,".")</f>
        <v>.</v>
      </c>
      <c r="I2370" s="224">
        <f>IF('Faults data'!S2370=Lists!$F$11,0,1)</f>
        <v>1</v>
      </c>
      <c r="J2370" s="240" t="str">
        <f t="shared" si="292"/>
        <v>.</v>
      </c>
      <c r="K2370" s="241"/>
      <c r="L2370" s="230" t="str">
        <f t="shared" si="293"/>
        <v>.</v>
      </c>
      <c r="M2370" s="231" t="str">
        <f t="shared" si="294"/>
        <v>.</v>
      </c>
      <c r="N2370" s="231" t="str">
        <f t="shared" si="295"/>
        <v>.</v>
      </c>
      <c r="O2370" s="231" t="str">
        <f t="shared" si="296"/>
        <v>.</v>
      </c>
      <c r="P2370" s="232" t="str">
        <f t="shared" si="298"/>
        <v>.</v>
      </c>
      <c r="Q2370" s="233" t="str">
        <f t="shared" si="299"/>
        <v>.</v>
      </c>
      <c r="R2370" s="140"/>
      <c r="S2370" s="140"/>
      <c r="T2370" s="140"/>
      <c r="U2370" s="140"/>
      <c r="V2370" s="140"/>
      <c r="W2370" s="140"/>
      <c r="X2370" s="140"/>
      <c r="Y2370" s="140"/>
      <c r="Z2370" s="140"/>
      <c r="AA2370" s="140"/>
      <c r="AB2370" s="140"/>
      <c r="AC2370" s="140"/>
      <c r="AD2370" s="140"/>
      <c r="AE2370" s="140"/>
      <c r="AF2370" s="140"/>
      <c r="AG2370" s="140"/>
      <c r="AH2370" s="140"/>
      <c r="AI2370" s="140"/>
      <c r="AJ2370" s="140"/>
      <c r="AK2370" s="140"/>
      <c r="AL2370" s="140"/>
      <c r="AM2370" s="140"/>
      <c r="AN2370" s="140"/>
      <c r="AO2370" s="140"/>
      <c r="AP2370" s="140"/>
      <c r="AQ2370" s="140"/>
      <c r="AR2370" s="140"/>
      <c r="AS2370" s="140"/>
      <c r="AT2370" s="140"/>
      <c r="AU2370" s="140"/>
      <c r="AV2370" s="140"/>
      <c r="AW2370" s="140"/>
      <c r="AX2370" s="140"/>
      <c r="AY2370" s="140"/>
      <c r="AZ2370" s="140"/>
      <c r="BA2370" s="140"/>
      <c r="BB2370" s="140"/>
      <c r="BC2370" s="140"/>
      <c r="BD2370" s="140"/>
      <c r="BE2370" s="140"/>
    </row>
    <row r="2371" spans="1:57" outlineLevel="1" x14ac:dyDescent="0.2">
      <c r="A2371" s="234">
        <f>'Faults data'!A2371</f>
        <v>2354</v>
      </c>
      <c r="B2371" s="320">
        <f>'Faults data'!B2371</f>
        <v>0</v>
      </c>
      <c r="C2371" s="223">
        <f>IFERROR(MATCH('Faults data'!F2371,Lists!$C$11:$C$14,0),0)</f>
        <v>0</v>
      </c>
      <c r="D2371" s="216">
        <f>VALUE('Faults data'!I2371)</f>
        <v>0</v>
      </c>
      <c r="E2371" s="224">
        <f t="shared" si="297"/>
        <v>0</v>
      </c>
      <c r="F2371" s="224">
        <f>'Faults data'!M2371</f>
        <v>0</v>
      </c>
      <c r="G2371" s="224" t="str">
        <f>IF('Faults data'!N2371=$G$17,$G$17,".")</f>
        <v>.</v>
      </c>
      <c r="H2371" s="224" t="str">
        <f>IF(ISNUMBER('Faults data'!L2371),'Faults data'!L2371,".")</f>
        <v>.</v>
      </c>
      <c r="I2371" s="224">
        <f>IF('Faults data'!S2371=Lists!$F$11,0,1)</f>
        <v>1</v>
      </c>
      <c r="J2371" s="240" t="str">
        <f t="shared" si="292"/>
        <v>.</v>
      </c>
      <c r="K2371" s="241"/>
      <c r="L2371" s="230" t="str">
        <f t="shared" si="293"/>
        <v>.</v>
      </c>
      <c r="M2371" s="231" t="str">
        <f t="shared" si="294"/>
        <v>.</v>
      </c>
      <c r="N2371" s="231" t="str">
        <f t="shared" si="295"/>
        <v>.</v>
      </c>
      <c r="O2371" s="231" t="str">
        <f t="shared" si="296"/>
        <v>.</v>
      </c>
      <c r="P2371" s="232" t="str">
        <f t="shared" si="298"/>
        <v>.</v>
      </c>
      <c r="Q2371" s="233" t="str">
        <f t="shared" si="299"/>
        <v>.</v>
      </c>
      <c r="R2371" s="140"/>
      <c r="S2371" s="140"/>
      <c r="T2371" s="140"/>
      <c r="U2371" s="140"/>
      <c r="V2371" s="140"/>
      <c r="W2371" s="140"/>
      <c r="X2371" s="140"/>
      <c r="Y2371" s="140"/>
      <c r="Z2371" s="140"/>
      <c r="AA2371" s="140"/>
      <c r="AB2371" s="140"/>
      <c r="AC2371" s="140"/>
      <c r="AD2371" s="140"/>
      <c r="AE2371" s="140"/>
      <c r="AF2371" s="140"/>
      <c r="AG2371" s="140"/>
      <c r="AH2371" s="140"/>
      <c r="AI2371" s="140"/>
      <c r="AJ2371" s="140"/>
      <c r="AK2371" s="140"/>
      <c r="AL2371" s="140"/>
      <c r="AM2371" s="140"/>
      <c r="AN2371" s="140"/>
      <c r="AO2371" s="140"/>
      <c r="AP2371" s="140"/>
      <c r="AQ2371" s="140"/>
      <c r="AR2371" s="140"/>
      <c r="AS2371" s="140"/>
      <c r="AT2371" s="140"/>
      <c r="AU2371" s="140"/>
      <c r="AV2371" s="140"/>
      <c r="AW2371" s="140"/>
      <c r="AX2371" s="140"/>
      <c r="AY2371" s="140"/>
      <c r="AZ2371" s="140"/>
      <c r="BA2371" s="140"/>
      <c r="BB2371" s="140"/>
      <c r="BC2371" s="140"/>
      <c r="BD2371" s="140"/>
      <c r="BE2371" s="140"/>
    </row>
    <row r="2372" spans="1:57" outlineLevel="1" x14ac:dyDescent="0.2">
      <c r="A2372" s="234">
        <f>'Faults data'!A2372</f>
        <v>2355</v>
      </c>
      <c r="B2372" s="320">
        <f>'Faults data'!B2372</f>
        <v>0</v>
      </c>
      <c r="C2372" s="223">
        <f>IFERROR(MATCH('Faults data'!F2372,Lists!$C$11:$C$14,0),0)</f>
        <v>0</v>
      </c>
      <c r="D2372" s="216">
        <f>VALUE('Faults data'!I2372)</f>
        <v>0</v>
      </c>
      <c r="E2372" s="224">
        <f t="shared" si="297"/>
        <v>0</v>
      </c>
      <c r="F2372" s="224">
        <f>'Faults data'!M2372</f>
        <v>0</v>
      </c>
      <c r="G2372" s="224" t="str">
        <f>IF('Faults data'!N2372=$G$17,$G$17,".")</f>
        <v>.</v>
      </c>
      <c r="H2372" s="224" t="str">
        <f>IF(ISNUMBER('Faults data'!L2372),'Faults data'!L2372,".")</f>
        <v>.</v>
      </c>
      <c r="I2372" s="224">
        <f>IF('Faults data'!S2372=Lists!$F$11,0,1)</f>
        <v>1</v>
      </c>
      <c r="J2372" s="240" t="str">
        <f t="shared" si="292"/>
        <v>.</v>
      </c>
      <c r="K2372" s="241"/>
      <c r="L2372" s="230" t="str">
        <f t="shared" si="293"/>
        <v>.</v>
      </c>
      <c r="M2372" s="231" t="str">
        <f t="shared" si="294"/>
        <v>.</v>
      </c>
      <c r="N2372" s="231" t="str">
        <f t="shared" si="295"/>
        <v>.</v>
      </c>
      <c r="O2372" s="231" t="str">
        <f t="shared" si="296"/>
        <v>.</v>
      </c>
      <c r="P2372" s="232" t="str">
        <f t="shared" si="298"/>
        <v>.</v>
      </c>
      <c r="Q2372" s="233" t="str">
        <f t="shared" si="299"/>
        <v>.</v>
      </c>
      <c r="R2372" s="140"/>
      <c r="S2372" s="140"/>
      <c r="T2372" s="140"/>
      <c r="U2372" s="140"/>
      <c r="V2372" s="140"/>
      <c r="W2372" s="140"/>
      <c r="X2372" s="140"/>
      <c r="Y2372" s="140"/>
      <c r="Z2372" s="140"/>
      <c r="AA2372" s="140"/>
      <c r="AB2372" s="140"/>
      <c r="AC2372" s="140"/>
      <c r="AD2372" s="140"/>
      <c r="AE2372" s="140"/>
      <c r="AF2372" s="140"/>
      <c r="AG2372" s="140"/>
      <c r="AH2372" s="140"/>
      <c r="AI2372" s="140"/>
      <c r="AJ2372" s="140"/>
      <c r="AK2372" s="140"/>
      <c r="AL2372" s="140"/>
      <c r="AM2372" s="140"/>
      <c r="AN2372" s="140"/>
      <c r="AO2372" s="140"/>
      <c r="AP2372" s="140"/>
      <c r="AQ2372" s="140"/>
      <c r="AR2372" s="140"/>
      <c r="AS2372" s="140"/>
      <c r="AT2372" s="140"/>
      <c r="AU2372" s="140"/>
      <c r="AV2372" s="140"/>
      <c r="AW2372" s="140"/>
      <c r="AX2372" s="140"/>
      <c r="AY2372" s="140"/>
      <c r="AZ2372" s="140"/>
      <c r="BA2372" s="140"/>
      <c r="BB2372" s="140"/>
      <c r="BC2372" s="140"/>
      <c r="BD2372" s="140"/>
      <c r="BE2372" s="140"/>
    </row>
    <row r="2373" spans="1:57" outlineLevel="1" x14ac:dyDescent="0.2">
      <c r="A2373" s="234">
        <f>'Faults data'!A2373</f>
        <v>2356</v>
      </c>
      <c r="B2373" s="320">
        <f>'Faults data'!B2373</f>
        <v>0</v>
      </c>
      <c r="C2373" s="223">
        <f>IFERROR(MATCH('Faults data'!F2373,Lists!$C$11:$C$14,0),0)</f>
        <v>0</v>
      </c>
      <c r="D2373" s="216">
        <f>VALUE('Faults data'!I2373)</f>
        <v>0</v>
      </c>
      <c r="E2373" s="224">
        <f t="shared" si="297"/>
        <v>0</v>
      </c>
      <c r="F2373" s="224">
        <f>'Faults data'!M2373</f>
        <v>0</v>
      </c>
      <c r="G2373" s="224" t="str">
        <f>IF('Faults data'!N2373=$G$17,$G$17,".")</f>
        <v>.</v>
      </c>
      <c r="H2373" s="224" t="str">
        <f>IF(ISNUMBER('Faults data'!L2373),'Faults data'!L2373,".")</f>
        <v>.</v>
      </c>
      <c r="I2373" s="224">
        <f>IF('Faults data'!S2373=Lists!$F$11,0,1)</f>
        <v>1</v>
      </c>
      <c r="J2373" s="240" t="str">
        <f t="shared" si="292"/>
        <v>.</v>
      </c>
      <c r="K2373" s="241"/>
      <c r="L2373" s="230" t="str">
        <f t="shared" si="293"/>
        <v>.</v>
      </c>
      <c r="M2373" s="231" t="str">
        <f t="shared" si="294"/>
        <v>.</v>
      </c>
      <c r="N2373" s="231" t="str">
        <f t="shared" si="295"/>
        <v>.</v>
      </c>
      <c r="O2373" s="231" t="str">
        <f t="shared" si="296"/>
        <v>.</v>
      </c>
      <c r="P2373" s="232" t="str">
        <f t="shared" si="298"/>
        <v>.</v>
      </c>
      <c r="Q2373" s="233" t="str">
        <f t="shared" si="299"/>
        <v>.</v>
      </c>
      <c r="R2373" s="140"/>
      <c r="S2373" s="140"/>
      <c r="T2373" s="140"/>
      <c r="U2373" s="140"/>
      <c r="V2373" s="140"/>
      <c r="W2373" s="140"/>
      <c r="X2373" s="140"/>
      <c r="Y2373" s="140"/>
      <c r="Z2373" s="140"/>
      <c r="AA2373" s="140"/>
      <c r="AB2373" s="140"/>
      <c r="AC2373" s="140"/>
      <c r="AD2373" s="140"/>
      <c r="AE2373" s="140"/>
      <c r="AF2373" s="140"/>
      <c r="AG2373" s="140"/>
      <c r="AH2373" s="140"/>
      <c r="AI2373" s="140"/>
      <c r="AJ2373" s="140"/>
      <c r="AK2373" s="140"/>
      <c r="AL2373" s="140"/>
      <c r="AM2373" s="140"/>
      <c r="AN2373" s="140"/>
      <c r="AO2373" s="140"/>
      <c r="AP2373" s="140"/>
      <c r="AQ2373" s="140"/>
      <c r="AR2373" s="140"/>
      <c r="AS2373" s="140"/>
      <c r="AT2373" s="140"/>
      <c r="AU2373" s="140"/>
      <c r="AV2373" s="140"/>
      <c r="AW2373" s="140"/>
      <c r="AX2373" s="140"/>
      <c r="AY2373" s="140"/>
      <c r="AZ2373" s="140"/>
      <c r="BA2373" s="140"/>
      <c r="BB2373" s="140"/>
      <c r="BC2373" s="140"/>
      <c r="BD2373" s="140"/>
      <c r="BE2373" s="140"/>
    </row>
    <row r="2374" spans="1:57" outlineLevel="1" x14ac:dyDescent="0.2">
      <c r="A2374" s="234">
        <f>'Faults data'!A2374</f>
        <v>2357</v>
      </c>
      <c r="B2374" s="320">
        <f>'Faults data'!B2374</f>
        <v>0</v>
      </c>
      <c r="C2374" s="223">
        <f>IFERROR(MATCH('Faults data'!F2374,Lists!$C$11:$C$14,0),0)</f>
        <v>0</v>
      </c>
      <c r="D2374" s="216">
        <f>VALUE('Faults data'!I2374)</f>
        <v>0</v>
      </c>
      <c r="E2374" s="224">
        <f t="shared" si="297"/>
        <v>0</v>
      </c>
      <c r="F2374" s="224">
        <f>'Faults data'!M2374</f>
        <v>0</v>
      </c>
      <c r="G2374" s="224" t="str">
        <f>IF('Faults data'!N2374=$G$17,$G$17,".")</f>
        <v>.</v>
      </c>
      <c r="H2374" s="224" t="str">
        <f>IF(ISNUMBER('Faults data'!L2374),'Faults data'!L2374,".")</f>
        <v>.</v>
      </c>
      <c r="I2374" s="224">
        <f>IF('Faults data'!S2374=Lists!$F$11,0,1)</f>
        <v>1</v>
      </c>
      <c r="J2374" s="240" t="str">
        <f t="shared" si="292"/>
        <v>.</v>
      </c>
      <c r="K2374" s="241"/>
      <c r="L2374" s="230" t="str">
        <f t="shared" si="293"/>
        <v>.</v>
      </c>
      <c r="M2374" s="231" t="str">
        <f t="shared" si="294"/>
        <v>.</v>
      </c>
      <c r="N2374" s="231" t="str">
        <f t="shared" si="295"/>
        <v>.</v>
      </c>
      <c r="O2374" s="231" t="str">
        <f t="shared" si="296"/>
        <v>.</v>
      </c>
      <c r="P2374" s="232" t="str">
        <f t="shared" si="298"/>
        <v>.</v>
      </c>
      <c r="Q2374" s="233" t="str">
        <f t="shared" si="299"/>
        <v>.</v>
      </c>
      <c r="R2374" s="140"/>
      <c r="S2374" s="140"/>
      <c r="T2374" s="140"/>
      <c r="U2374" s="140"/>
      <c r="V2374" s="140"/>
      <c r="W2374" s="140"/>
      <c r="X2374" s="140"/>
      <c r="Y2374" s="140"/>
      <c r="Z2374" s="140"/>
      <c r="AA2374" s="140"/>
      <c r="AB2374" s="140"/>
      <c r="AC2374" s="140"/>
      <c r="AD2374" s="140"/>
      <c r="AE2374" s="140"/>
      <c r="AF2374" s="140"/>
      <c r="AG2374" s="140"/>
      <c r="AH2374" s="140"/>
      <c r="AI2374" s="140"/>
      <c r="AJ2374" s="140"/>
      <c r="AK2374" s="140"/>
      <c r="AL2374" s="140"/>
      <c r="AM2374" s="140"/>
      <c r="AN2374" s="140"/>
      <c r="AO2374" s="140"/>
      <c r="AP2374" s="140"/>
      <c r="AQ2374" s="140"/>
      <c r="AR2374" s="140"/>
      <c r="AS2374" s="140"/>
      <c r="AT2374" s="140"/>
      <c r="AU2374" s="140"/>
      <c r="AV2374" s="140"/>
      <c r="AW2374" s="140"/>
      <c r="AX2374" s="140"/>
      <c r="AY2374" s="140"/>
      <c r="AZ2374" s="140"/>
      <c r="BA2374" s="140"/>
      <c r="BB2374" s="140"/>
      <c r="BC2374" s="140"/>
      <c r="BD2374" s="140"/>
      <c r="BE2374" s="140"/>
    </row>
    <row r="2375" spans="1:57" outlineLevel="1" x14ac:dyDescent="0.2">
      <c r="A2375" s="234">
        <f>'Faults data'!A2375</f>
        <v>2358</v>
      </c>
      <c r="B2375" s="320">
        <f>'Faults data'!B2375</f>
        <v>0</v>
      </c>
      <c r="C2375" s="223">
        <f>IFERROR(MATCH('Faults data'!F2375,Lists!$C$11:$C$14,0),0)</f>
        <v>0</v>
      </c>
      <c r="D2375" s="216">
        <f>VALUE('Faults data'!I2375)</f>
        <v>0</v>
      </c>
      <c r="E2375" s="224">
        <f t="shared" si="297"/>
        <v>0</v>
      </c>
      <c r="F2375" s="224">
        <f>'Faults data'!M2375</f>
        <v>0</v>
      </c>
      <c r="G2375" s="224" t="str">
        <f>IF('Faults data'!N2375=$G$17,$G$17,".")</f>
        <v>.</v>
      </c>
      <c r="H2375" s="224" t="str">
        <f>IF(ISNUMBER('Faults data'!L2375),'Faults data'!L2375,".")</f>
        <v>.</v>
      </c>
      <c r="I2375" s="224">
        <f>IF('Faults data'!S2375=Lists!$F$11,0,1)</f>
        <v>1</v>
      </c>
      <c r="J2375" s="240" t="str">
        <f t="shared" si="292"/>
        <v>.</v>
      </c>
      <c r="K2375" s="241"/>
      <c r="L2375" s="230" t="str">
        <f t="shared" si="293"/>
        <v>.</v>
      </c>
      <c r="M2375" s="231" t="str">
        <f t="shared" si="294"/>
        <v>.</v>
      </c>
      <c r="N2375" s="231" t="str">
        <f t="shared" si="295"/>
        <v>.</v>
      </c>
      <c r="O2375" s="231" t="str">
        <f t="shared" si="296"/>
        <v>.</v>
      </c>
      <c r="P2375" s="232" t="str">
        <f t="shared" si="298"/>
        <v>.</v>
      </c>
      <c r="Q2375" s="233" t="str">
        <f t="shared" si="299"/>
        <v>.</v>
      </c>
      <c r="R2375" s="140"/>
      <c r="S2375" s="140"/>
      <c r="T2375" s="140"/>
      <c r="U2375" s="140"/>
      <c r="V2375" s="140"/>
      <c r="W2375" s="140"/>
      <c r="X2375" s="140"/>
      <c r="Y2375" s="140"/>
      <c r="Z2375" s="140"/>
      <c r="AA2375" s="140"/>
      <c r="AB2375" s="140"/>
      <c r="AC2375" s="140"/>
      <c r="AD2375" s="140"/>
      <c r="AE2375" s="140"/>
      <c r="AF2375" s="140"/>
      <c r="AG2375" s="140"/>
      <c r="AH2375" s="140"/>
      <c r="AI2375" s="140"/>
      <c r="AJ2375" s="140"/>
      <c r="AK2375" s="140"/>
      <c r="AL2375" s="140"/>
      <c r="AM2375" s="140"/>
      <c r="AN2375" s="140"/>
      <c r="AO2375" s="140"/>
      <c r="AP2375" s="140"/>
      <c r="AQ2375" s="140"/>
      <c r="AR2375" s="140"/>
      <c r="AS2375" s="140"/>
      <c r="AT2375" s="140"/>
      <c r="AU2375" s="140"/>
      <c r="AV2375" s="140"/>
      <c r="AW2375" s="140"/>
      <c r="AX2375" s="140"/>
      <c r="AY2375" s="140"/>
      <c r="AZ2375" s="140"/>
      <c r="BA2375" s="140"/>
      <c r="BB2375" s="140"/>
      <c r="BC2375" s="140"/>
      <c r="BD2375" s="140"/>
      <c r="BE2375" s="140"/>
    </row>
    <row r="2376" spans="1:57" outlineLevel="1" x14ac:dyDescent="0.2">
      <c r="A2376" s="234">
        <f>'Faults data'!A2376</f>
        <v>2359</v>
      </c>
      <c r="B2376" s="320">
        <f>'Faults data'!B2376</f>
        <v>0</v>
      </c>
      <c r="C2376" s="223">
        <f>IFERROR(MATCH('Faults data'!F2376,Lists!$C$11:$C$14,0),0)</f>
        <v>0</v>
      </c>
      <c r="D2376" s="216">
        <f>VALUE('Faults data'!I2376)</f>
        <v>0</v>
      </c>
      <c r="E2376" s="224">
        <f t="shared" si="297"/>
        <v>0</v>
      </c>
      <c r="F2376" s="224">
        <f>'Faults data'!M2376</f>
        <v>0</v>
      </c>
      <c r="G2376" s="224" t="str">
        <f>IF('Faults data'!N2376=$G$17,$G$17,".")</f>
        <v>.</v>
      </c>
      <c r="H2376" s="224" t="str">
        <f>IF(ISNUMBER('Faults data'!L2376),'Faults data'!L2376,".")</f>
        <v>.</v>
      </c>
      <c r="I2376" s="224">
        <f>IF('Faults data'!S2376=Lists!$F$11,0,1)</f>
        <v>1</v>
      </c>
      <c r="J2376" s="240" t="str">
        <f t="shared" si="292"/>
        <v>.</v>
      </c>
      <c r="K2376" s="241"/>
      <c r="L2376" s="230" t="str">
        <f t="shared" si="293"/>
        <v>.</v>
      </c>
      <c r="M2376" s="231" t="str">
        <f t="shared" si="294"/>
        <v>.</v>
      </c>
      <c r="N2376" s="231" t="str">
        <f t="shared" si="295"/>
        <v>.</v>
      </c>
      <c r="O2376" s="231" t="str">
        <f t="shared" si="296"/>
        <v>.</v>
      </c>
      <c r="P2376" s="232" t="str">
        <f t="shared" si="298"/>
        <v>.</v>
      </c>
      <c r="Q2376" s="233" t="str">
        <f t="shared" si="299"/>
        <v>.</v>
      </c>
      <c r="R2376" s="140"/>
      <c r="S2376" s="140"/>
      <c r="T2376" s="140"/>
      <c r="U2376" s="140"/>
      <c r="V2376" s="140"/>
      <c r="W2376" s="140"/>
      <c r="X2376" s="140"/>
      <c r="Y2376" s="140"/>
      <c r="Z2376" s="140"/>
      <c r="AA2376" s="140"/>
      <c r="AB2376" s="140"/>
      <c r="AC2376" s="140"/>
      <c r="AD2376" s="140"/>
      <c r="AE2376" s="140"/>
      <c r="AF2376" s="140"/>
      <c r="AG2376" s="140"/>
      <c r="AH2376" s="140"/>
      <c r="AI2376" s="140"/>
      <c r="AJ2376" s="140"/>
      <c r="AK2376" s="140"/>
      <c r="AL2376" s="140"/>
      <c r="AM2376" s="140"/>
      <c r="AN2376" s="140"/>
      <c r="AO2376" s="140"/>
      <c r="AP2376" s="140"/>
      <c r="AQ2376" s="140"/>
      <c r="AR2376" s="140"/>
      <c r="AS2376" s="140"/>
      <c r="AT2376" s="140"/>
      <c r="AU2376" s="140"/>
      <c r="AV2376" s="140"/>
      <c r="AW2376" s="140"/>
      <c r="AX2376" s="140"/>
      <c r="AY2376" s="140"/>
      <c r="AZ2376" s="140"/>
      <c r="BA2376" s="140"/>
      <c r="BB2376" s="140"/>
      <c r="BC2376" s="140"/>
      <c r="BD2376" s="140"/>
      <c r="BE2376" s="140"/>
    </row>
    <row r="2377" spans="1:57" outlineLevel="1" x14ac:dyDescent="0.2">
      <c r="A2377" s="234">
        <f>'Faults data'!A2377</f>
        <v>2360</v>
      </c>
      <c r="B2377" s="320">
        <f>'Faults data'!B2377</f>
        <v>0</v>
      </c>
      <c r="C2377" s="223">
        <f>IFERROR(MATCH('Faults data'!F2377,Lists!$C$11:$C$14,0),0)</f>
        <v>0</v>
      </c>
      <c r="D2377" s="216">
        <f>VALUE('Faults data'!I2377)</f>
        <v>0</v>
      </c>
      <c r="E2377" s="224">
        <f t="shared" si="297"/>
        <v>0</v>
      </c>
      <c r="F2377" s="224">
        <f>'Faults data'!M2377</f>
        <v>0</v>
      </c>
      <c r="G2377" s="224" t="str">
        <f>IF('Faults data'!N2377=$G$17,$G$17,".")</f>
        <v>.</v>
      </c>
      <c r="H2377" s="224" t="str">
        <f>IF(ISNUMBER('Faults data'!L2377),'Faults data'!L2377,".")</f>
        <v>.</v>
      </c>
      <c r="I2377" s="224">
        <f>IF('Faults data'!S2377=Lists!$F$11,0,1)</f>
        <v>1</v>
      </c>
      <c r="J2377" s="240" t="str">
        <f t="shared" si="292"/>
        <v>.</v>
      </c>
      <c r="K2377" s="241"/>
      <c r="L2377" s="230" t="str">
        <f t="shared" si="293"/>
        <v>.</v>
      </c>
      <c r="M2377" s="231" t="str">
        <f t="shared" si="294"/>
        <v>.</v>
      </c>
      <c r="N2377" s="231" t="str">
        <f t="shared" si="295"/>
        <v>.</v>
      </c>
      <c r="O2377" s="231" t="str">
        <f t="shared" si="296"/>
        <v>.</v>
      </c>
      <c r="P2377" s="232" t="str">
        <f t="shared" si="298"/>
        <v>.</v>
      </c>
      <c r="Q2377" s="233" t="str">
        <f t="shared" si="299"/>
        <v>.</v>
      </c>
      <c r="R2377" s="140"/>
      <c r="S2377" s="140"/>
      <c r="T2377" s="140"/>
      <c r="U2377" s="140"/>
      <c r="V2377" s="140"/>
      <c r="W2377" s="140"/>
      <c r="X2377" s="140"/>
      <c r="Y2377" s="140"/>
      <c r="Z2377" s="140"/>
      <c r="AA2377" s="140"/>
      <c r="AB2377" s="140"/>
      <c r="AC2377" s="140"/>
      <c r="AD2377" s="140"/>
      <c r="AE2377" s="140"/>
      <c r="AF2377" s="140"/>
      <c r="AG2377" s="140"/>
      <c r="AH2377" s="140"/>
      <c r="AI2377" s="140"/>
      <c r="AJ2377" s="140"/>
      <c r="AK2377" s="140"/>
      <c r="AL2377" s="140"/>
      <c r="AM2377" s="140"/>
      <c r="AN2377" s="140"/>
      <c r="AO2377" s="140"/>
      <c r="AP2377" s="140"/>
      <c r="AQ2377" s="140"/>
      <c r="AR2377" s="140"/>
      <c r="AS2377" s="140"/>
      <c r="AT2377" s="140"/>
      <c r="AU2377" s="140"/>
      <c r="AV2377" s="140"/>
      <c r="AW2377" s="140"/>
      <c r="AX2377" s="140"/>
      <c r="AY2377" s="140"/>
      <c r="AZ2377" s="140"/>
      <c r="BA2377" s="140"/>
      <c r="BB2377" s="140"/>
      <c r="BC2377" s="140"/>
      <c r="BD2377" s="140"/>
      <c r="BE2377" s="140"/>
    </row>
    <row r="2378" spans="1:57" outlineLevel="1" x14ac:dyDescent="0.2">
      <c r="A2378" s="234">
        <f>'Faults data'!A2378</f>
        <v>2361</v>
      </c>
      <c r="B2378" s="320">
        <f>'Faults data'!B2378</f>
        <v>0</v>
      </c>
      <c r="C2378" s="223">
        <f>IFERROR(MATCH('Faults data'!F2378,Lists!$C$11:$C$14,0),0)</f>
        <v>0</v>
      </c>
      <c r="D2378" s="216">
        <f>VALUE('Faults data'!I2378)</f>
        <v>0</v>
      </c>
      <c r="E2378" s="224">
        <f t="shared" si="297"/>
        <v>0</v>
      </c>
      <c r="F2378" s="224">
        <f>'Faults data'!M2378</f>
        <v>0</v>
      </c>
      <c r="G2378" s="224" t="str">
        <f>IF('Faults data'!N2378=$G$17,$G$17,".")</f>
        <v>.</v>
      </c>
      <c r="H2378" s="224" t="str">
        <f>IF(ISNUMBER('Faults data'!L2378),'Faults data'!L2378,".")</f>
        <v>.</v>
      </c>
      <c r="I2378" s="224">
        <f>IF('Faults data'!S2378=Lists!$F$11,0,1)</f>
        <v>1</v>
      </c>
      <c r="J2378" s="240" t="str">
        <f t="shared" si="292"/>
        <v>.</v>
      </c>
      <c r="K2378" s="241"/>
      <c r="L2378" s="230" t="str">
        <f t="shared" si="293"/>
        <v>.</v>
      </c>
      <c r="M2378" s="231" t="str">
        <f t="shared" si="294"/>
        <v>.</v>
      </c>
      <c r="N2378" s="231" t="str">
        <f t="shared" si="295"/>
        <v>.</v>
      </c>
      <c r="O2378" s="231" t="str">
        <f t="shared" si="296"/>
        <v>.</v>
      </c>
      <c r="P2378" s="232" t="str">
        <f t="shared" si="298"/>
        <v>.</v>
      </c>
      <c r="Q2378" s="233" t="str">
        <f t="shared" si="299"/>
        <v>.</v>
      </c>
      <c r="R2378" s="140"/>
      <c r="S2378" s="140"/>
      <c r="T2378" s="140"/>
      <c r="U2378" s="140"/>
      <c r="V2378" s="140"/>
      <c r="W2378" s="140"/>
      <c r="X2378" s="140"/>
      <c r="Y2378" s="140"/>
      <c r="Z2378" s="140"/>
      <c r="AA2378" s="140"/>
      <c r="AB2378" s="140"/>
      <c r="AC2378" s="140"/>
      <c r="AD2378" s="140"/>
      <c r="AE2378" s="140"/>
      <c r="AF2378" s="140"/>
      <c r="AG2378" s="140"/>
      <c r="AH2378" s="140"/>
      <c r="AI2378" s="140"/>
      <c r="AJ2378" s="140"/>
      <c r="AK2378" s="140"/>
      <c r="AL2378" s="140"/>
      <c r="AM2378" s="140"/>
      <c r="AN2378" s="140"/>
      <c r="AO2378" s="140"/>
      <c r="AP2378" s="140"/>
      <c r="AQ2378" s="140"/>
      <c r="AR2378" s="140"/>
      <c r="AS2378" s="140"/>
      <c r="AT2378" s="140"/>
      <c r="AU2378" s="140"/>
      <c r="AV2378" s="140"/>
      <c r="AW2378" s="140"/>
      <c r="AX2378" s="140"/>
      <c r="AY2378" s="140"/>
      <c r="AZ2378" s="140"/>
      <c r="BA2378" s="140"/>
      <c r="BB2378" s="140"/>
      <c r="BC2378" s="140"/>
      <c r="BD2378" s="140"/>
      <c r="BE2378" s="140"/>
    </row>
    <row r="2379" spans="1:57" outlineLevel="1" x14ac:dyDescent="0.2">
      <c r="A2379" s="234">
        <f>'Faults data'!A2379</f>
        <v>2362</v>
      </c>
      <c r="B2379" s="320">
        <f>'Faults data'!B2379</f>
        <v>0</v>
      </c>
      <c r="C2379" s="223">
        <f>IFERROR(MATCH('Faults data'!F2379,Lists!$C$11:$C$14,0),0)</f>
        <v>0</v>
      </c>
      <c r="D2379" s="216">
        <f>VALUE('Faults data'!I2379)</f>
        <v>0</v>
      </c>
      <c r="E2379" s="224">
        <f t="shared" si="297"/>
        <v>0</v>
      </c>
      <c r="F2379" s="224">
        <f>'Faults data'!M2379</f>
        <v>0</v>
      </c>
      <c r="G2379" s="224" t="str">
        <f>IF('Faults data'!N2379=$G$17,$G$17,".")</f>
        <v>.</v>
      </c>
      <c r="H2379" s="224" t="str">
        <f>IF(ISNUMBER('Faults data'!L2379),'Faults data'!L2379,".")</f>
        <v>.</v>
      </c>
      <c r="I2379" s="224">
        <f>IF('Faults data'!S2379=Lists!$F$11,0,1)</f>
        <v>1</v>
      </c>
      <c r="J2379" s="240" t="str">
        <f t="shared" si="292"/>
        <v>.</v>
      </c>
      <c r="K2379" s="241"/>
      <c r="L2379" s="230" t="str">
        <f t="shared" si="293"/>
        <v>.</v>
      </c>
      <c r="M2379" s="231" t="str">
        <f t="shared" si="294"/>
        <v>.</v>
      </c>
      <c r="N2379" s="231" t="str">
        <f t="shared" si="295"/>
        <v>.</v>
      </c>
      <c r="O2379" s="231" t="str">
        <f t="shared" si="296"/>
        <v>.</v>
      </c>
      <c r="P2379" s="232" t="str">
        <f t="shared" si="298"/>
        <v>.</v>
      </c>
      <c r="Q2379" s="233" t="str">
        <f t="shared" si="299"/>
        <v>.</v>
      </c>
      <c r="R2379" s="140"/>
      <c r="S2379" s="140"/>
      <c r="T2379" s="140"/>
      <c r="U2379" s="140"/>
      <c r="V2379" s="140"/>
      <c r="W2379" s="140"/>
      <c r="X2379" s="140"/>
      <c r="Y2379" s="140"/>
      <c r="Z2379" s="140"/>
      <c r="AA2379" s="140"/>
      <c r="AB2379" s="140"/>
      <c r="AC2379" s="140"/>
      <c r="AD2379" s="140"/>
      <c r="AE2379" s="140"/>
      <c r="AF2379" s="140"/>
      <c r="AG2379" s="140"/>
      <c r="AH2379" s="140"/>
      <c r="AI2379" s="140"/>
      <c r="AJ2379" s="140"/>
      <c r="AK2379" s="140"/>
      <c r="AL2379" s="140"/>
      <c r="AM2379" s="140"/>
      <c r="AN2379" s="140"/>
      <c r="AO2379" s="140"/>
      <c r="AP2379" s="140"/>
      <c r="AQ2379" s="140"/>
      <c r="AR2379" s="140"/>
      <c r="AS2379" s="140"/>
      <c r="AT2379" s="140"/>
      <c r="AU2379" s="140"/>
      <c r="AV2379" s="140"/>
      <c r="AW2379" s="140"/>
      <c r="AX2379" s="140"/>
      <c r="AY2379" s="140"/>
      <c r="AZ2379" s="140"/>
      <c r="BA2379" s="140"/>
      <c r="BB2379" s="140"/>
      <c r="BC2379" s="140"/>
      <c r="BD2379" s="140"/>
      <c r="BE2379" s="140"/>
    </row>
    <row r="2380" spans="1:57" outlineLevel="1" x14ac:dyDescent="0.2">
      <c r="A2380" s="234">
        <f>'Faults data'!A2380</f>
        <v>2363</v>
      </c>
      <c r="B2380" s="320">
        <f>'Faults data'!B2380</f>
        <v>0</v>
      </c>
      <c r="C2380" s="223">
        <f>IFERROR(MATCH('Faults data'!F2380,Lists!$C$11:$C$14,0),0)</f>
        <v>0</v>
      </c>
      <c r="D2380" s="216">
        <f>VALUE('Faults data'!I2380)</f>
        <v>0</v>
      </c>
      <c r="E2380" s="224">
        <f t="shared" si="297"/>
        <v>0</v>
      </c>
      <c r="F2380" s="224">
        <f>'Faults data'!M2380</f>
        <v>0</v>
      </c>
      <c r="G2380" s="224" t="str">
        <f>IF('Faults data'!N2380=$G$17,$G$17,".")</f>
        <v>.</v>
      </c>
      <c r="H2380" s="224" t="str">
        <f>IF(ISNUMBER('Faults data'!L2380),'Faults data'!L2380,".")</f>
        <v>.</v>
      </c>
      <c r="I2380" s="224">
        <f>IF('Faults data'!S2380=Lists!$F$11,0,1)</f>
        <v>1</v>
      </c>
      <c r="J2380" s="240" t="str">
        <f t="shared" ref="J2380:J2443" si="300">IF(OR(C2380&gt;0,E2380=0,H2380="."),".",H2380)</f>
        <v>.</v>
      </c>
      <c r="K2380" s="241"/>
      <c r="L2380" s="230" t="str">
        <f t="shared" ref="L2380:L2443" si="301">IF(L$16=$F2380,$J2380,".")</f>
        <v>.</v>
      </c>
      <c r="M2380" s="231" t="str">
        <f t="shared" ref="M2380:M2443" si="302">IF(AND(L2380&gt;0,$G2380=M$17),L2380,".")</f>
        <v>.</v>
      </c>
      <c r="N2380" s="231" t="str">
        <f t="shared" ref="N2380:N2443" si="303">IF(N$16=$F2380,$J2380,".")</f>
        <v>.</v>
      </c>
      <c r="O2380" s="231" t="str">
        <f t="shared" si="296"/>
        <v>.</v>
      </c>
      <c r="P2380" s="232" t="str">
        <f t="shared" si="298"/>
        <v>.</v>
      </c>
      <c r="Q2380" s="233" t="str">
        <f t="shared" si="299"/>
        <v>.</v>
      </c>
      <c r="R2380" s="140"/>
      <c r="S2380" s="140"/>
      <c r="T2380" s="140"/>
      <c r="U2380" s="140"/>
      <c r="V2380" s="140"/>
      <c r="W2380" s="140"/>
      <c r="X2380" s="140"/>
      <c r="Y2380" s="140"/>
      <c r="Z2380" s="140"/>
      <c r="AA2380" s="140"/>
      <c r="AB2380" s="140"/>
      <c r="AC2380" s="140"/>
      <c r="AD2380" s="140"/>
      <c r="AE2380" s="140"/>
      <c r="AF2380" s="140"/>
      <c r="AG2380" s="140"/>
      <c r="AH2380" s="140"/>
      <c r="AI2380" s="140"/>
      <c r="AJ2380" s="140"/>
      <c r="AK2380" s="140"/>
      <c r="AL2380" s="140"/>
      <c r="AM2380" s="140"/>
      <c r="AN2380" s="140"/>
      <c r="AO2380" s="140"/>
      <c r="AP2380" s="140"/>
      <c r="AQ2380" s="140"/>
      <c r="AR2380" s="140"/>
      <c r="AS2380" s="140"/>
      <c r="AT2380" s="140"/>
      <c r="AU2380" s="140"/>
      <c r="AV2380" s="140"/>
      <c r="AW2380" s="140"/>
      <c r="AX2380" s="140"/>
      <c r="AY2380" s="140"/>
      <c r="AZ2380" s="140"/>
      <c r="BA2380" s="140"/>
      <c r="BB2380" s="140"/>
      <c r="BC2380" s="140"/>
      <c r="BD2380" s="140"/>
      <c r="BE2380" s="140"/>
    </row>
    <row r="2381" spans="1:57" outlineLevel="1" x14ac:dyDescent="0.2">
      <c r="A2381" s="234">
        <f>'Faults data'!A2381</f>
        <v>2364</v>
      </c>
      <c r="B2381" s="320">
        <f>'Faults data'!B2381</f>
        <v>0</v>
      </c>
      <c r="C2381" s="223">
        <f>IFERROR(MATCH('Faults data'!F2381,Lists!$C$11:$C$14,0),0)</f>
        <v>0</v>
      </c>
      <c r="D2381" s="216">
        <f>VALUE('Faults data'!I2381)</f>
        <v>0</v>
      </c>
      <c r="E2381" s="224">
        <f t="shared" si="297"/>
        <v>0</v>
      </c>
      <c r="F2381" s="224">
        <f>'Faults data'!M2381</f>
        <v>0</v>
      </c>
      <c r="G2381" s="224" t="str">
        <f>IF('Faults data'!N2381=$G$17,$G$17,".")</f>
        <v>.</v>
      </c>
      <c r="H2381" s="224" t="str">
        <f>IF(ISNUMBER('Faults data'!L2381),'Faults data'!L2381,".")</f>
        <v>.</v>
      </c>
      <c r="I2381" s="224">
        <f>IF('Faults data'!S2381=Lists!$F$11,0,1)</f>
        <v>1</v>
      </c>
      <c r="J2381" s="240" t="str">
        <f t="shared" si="300"/>
        <v>.</v>
      </c>
      <c r="K2381" s="241"/>
      <c r="L2381" s="230" t="str">
        <f t="shared" si="301"/>
        <v>.</v>
      </c>
      <c r="M2381" s="231" t="str">
        <f t="shared" si="302"/>
        <v>.</v>
      </c>
      <c r="N2381" s="231" t="str">
        <f t="shared" si="303"/>
        <v>.</v>
      </c>
      <c r="O2381" s="231" t="str">
        <f t="shared" ref="O2381:O2444" si="304">IF(AND(N2381&gt;=0,$G2381=O$17),N2381,".")</f>
        <v>.</v>
      </c>
      <c r="P2381" s="232" t="str">
        <f t="shared" si="298"/>
        <v>.</v>
      </c>
      <c r="Q2381" s="233" t="str">
        <f t="shared" si="299"/>
        <v>.</v>
      </c>
      <c r="R2381" s="140"/>
      <c r="S2381" s="140"/>
      <c r="T2381" s="140"/>
      <c r="U2381" s="140"/>
      <c r="V2381" s="140"/>
      <c r="W2381" s="140"/>
      <c r="X2381" s="140"/>
      <c r="Y2381" s="140"/>
      <c r="Z2381" s="140"/>
      <c r="AA2381" s="140"/>
      <c r="AB2381" s="140"/>
      <c r="AC2381" s="140"/>
      <c r="AD2381" s="140"/>
      <c r="AE2381" s="140"/>
      <c r="AF2381" s="140"/>
      <c r="AG2381" s="140"/>
      <c r="AH2381" s="140"/>
      <c r="AI2381" s="140"/>
      <c r="AJ2381" s="140"/>
      <c r="AK2381" s="140"/>
      <c r="AL2381" s="140"/>
      <c r="AM2381" s="140"/>
      <c r="AN2381" s="140"/>
      <c r="AO2381" s="140"/>
      <c r="AP2381" s="140"/>
      <c r="AQ2381" s="140"/>
      <c r="AR2381" s="140"/>
      <c r="AS2381" s="140"/>
      <c r="AT2381" s="140"/>
      <c r="AU2381" s="140"/>
      <c r="AV2381" s="140"/>
      <c r="AW2381" s="140"/>
      <c r="AX2381" s="140"/>
      <c r="AY2381" s="140"/>
      <c r="AZ2381" s="140"/>
      <c r="BA2381" s="140"/>
      <c r="BB2381" s="140"/>
      <c r="BC2381" s="140"/>
      <c r="BD2381" s="140"/>
      <c r="BE2381" s="140"/>
    </row>
    <row r="2382" spans="1:57" outlineLevel="1" x14ac:dyDescent="0.2">
      <c r="A2382" s="234">
        <f>'Faults data'!A2382</f>
        <v>2365</v>
      </c>
      <c r="B2382" s="320">
        <f>'Faults data'!B2382</f>
        <v>0</v>
      </c>
      <c r="C2382" s="223">
        <f>IFERROR(MATCH('Faults data'!F2382,Lists!$C$11:$C$14,0),0)</f>
        <v>0</v>
      </c>
      <c r="D2382" s="216">
        <f>VALUE('Faults data'!I2382)</f>
        <v>0</v>
      </c>
      <c r="E2382" s="224">
        <f t="shared" ref="E2382:E2445" si="305">IFERROR(IF(OR(D2382&lt;$C$9,D2382&gt;$C$10),0,1),0)</f>
        <v>0</v>
      </c>
      <c r="F2382" s="224">
        <f>'Faults data'!M2382</f>
        <v>0</v>
      </c>
      <c r="G2382" s="224" t="str">
        <f>IF('Faults data'!N2382=$G$17,$G$17,".")</f>
        <v>.</v>
      </c>
      <c r="H2382" s="224" t="str">
        <f>IF(ISNUMBER('Faults data'!L2382),'Faults data'!L2382,".")</f>
        <v>.</v>
      </c>
      <c r="I2382" s="224">
        <f>IF('Faults data'!S2382=Lists!$F$11,0,1)</f>
        <v>1</v>
      </c>
      <c r="J2382" s="240" t="str">
        <f t="shared" si="300"/>
        <v>.</v>
      </c>
      <c r="K2382" s="241"/>
      <c r="L2382" s="230" t="str">
        <f t="shared" si="301"/>
        <v>.</v>
      </c>
      <c r="M2382" s="231" t="str">
        <f t="shared" si="302"/>
        <v>.</v>
      </c>
      <c r="N2382" s="231" t="str">
        <f t="shared" si="303"/>
        <v>.</v>
      </c>
      <c r="O2382" s="231" t="str">
        <f t="shared" si="304"/>
        <v>.</v>
      </c>
      <c r="P2382" s="232" t="str">
        <f t="shared" si="298"/>
        <v>.</v>
      </c>
      <c r="Q2382" s="233" t="str">
        <f t="shared" si="299"/>
        <v>.</v>
      </c>
      <c r="R2382" s="140"/>
      <c r="S2382" s="140"/>
      <c r="T2382" s="140"/>
      <c r="U2382" s="140"/>
      <c r="V2382" s="140"/>
      <c r="W2382" s="140"/>
      <c r="X2382" s="140"/>
      <c r="Y2382" s="140"/>
      <c r="Z2382" s="140"/>
      <c r="AA2382" s="140"/>
      <c r="AB2382" s="140"/>
      <c r="AC2382" s="140"/>
      <c r="AD2382" s="140"/>
      <c r="AE2382" s="140"/>
      <c r="AF2382" s="140"/>
      <c r="AG2382" s="140"/>
      <c r="AH2382" s="140"/>
      <c r="AI2382" s="140"/>
      <c r="AJ2382" s="140"/>
      <c r="AK2382" s="140"/>
      <c r="AL2382" s="140"/>
      <c r="AM2382" s="140"/>
      <c r="AN2382" s="140"/>
      <c r="AO2382" s="140"/>
      <c r="AP2382" s="140"/>
      <c r="AQ2382" s="140"/>
      <c r="AR2382" s="140"/>
      <c r="AS2382" s="140"/>
      <c r="AT2382" s="140"/>
      <c r="AU2382" s="140"/>
      <c r="AV2382" s="140"/>
      <c r="AW2382" s="140"/>
      <c r="AX2382" s="140"/>
      <c r="AY2382" s="140"/>
      <c r="AZ2382" s="140"/>
      <c r="BA2382" s="140"/>
      <c r="BB2382" s="140"/>
      <c r="BC2382" s="140"/>
      <c r="BD2382" s="140"/>
      <c r="BE2382" s="140"/>
    </row>
    <row r="2383" spans="1:57" outlineLevel="1" x14ac:dyDescent="0.2">
      <c r="A2383" s="234">
        <f>'Faults data'!A2383</f>
        <v>2366</v>
      </c>
      <c r="B2383" s="320">
        <f>'Faults data'!B2383</f>
        <v>0</v>
      </c>
      <c r="C2383" s="223">
        <f>IFERROR(MATCH('Faults data'!F2383,Lists!$C$11:$C$14,0),0)</f>
        <v>0</v>
      </c>
      <c r="D2383" s="216">
        <f>VALUE('Faults data'!I2383)</f>
        <v>0</v>
      </c>
      <c r="E2383" s="224">
        <f t="shared" si="305"/>
        <v>0</v>
      </c>
      <c r="F2383" s="224">
        <f>'Faults data'!M2383</f>
        <v>0</v>
      </c>
      <c r="G2383" s="224" t="str">
        <f>IF('Faults data'!N2383=$G$17,$G$17,".")</f>
        <v>.</v>
      </c>
      <c r="H2383" s="224" t="str">
        <f>IF(ISNUMBER('Faults data'!L2383),'Faults data'!L2383,".")</f>
        <v>.</v>
      </c>
      <c r="I2383" s="224">
        <f>IF('Faults data'!S2383=Lists!$F$11,0,1)</f>
        <v>1</v>
      </c>
      <c r="J2383" s="240" t="str">
        <f t="shared" si="300"/>
        <v>.</v>
      </c>
      <c r="K2383" s="241"/>
      <c r="L2383" s="230" t="str">
        <f t="shared" si="301"/>
        <v>.</v>
      </c>
      <c r="M2383" s="231" t="str">
        <f t="shared" si="302"/>
        <v>.</v>
      </c>
      <c r="N2383" s="231" t="str">
        <f t="shared" si="303"/>
        <v>.</v>
      </c>
      <c r="O2383" s="231" t="str">
        <f t="shared" si="304"/>
        <v>.</v>
      </c>
      <c r="P2383" s="232" t="str">
        <f t="shared" si="298"/>
        <v>.</v>
      </c>
      <c r="Q2383" s="233" t="str">
        <f t="shared" si="299"/>
        <v>.</v>
      </c>
      <c r="R2383" s="140"/>
      <c r="S2383" s="140"/>
      <c r="T2383" s="140"/>
      <c r="U2383" s="140"/>
      <c r="V2383" s="140"/>
      <c r="W2383" s="140"/>
      <c r="X2383" s="140"/>
      <c r="Y2383" s="140"/>
      <c r="Z2383" s="140"/>
      <c r="AA2383" s="140"/>
      <c r="AB2383" s="140"/>
      <c r="AC2383" s="140"/>
      <c r="AD2383" s="140"/>
      <c r="AE2383" s="140"/>
      <c r="AF2383" s="140"/>
      <c r="AG2383" s="140"/>
      <c r="AH2383" s="140"/>
      <c r="AI2383" s="140"/>
      <c r="AJ2383" s="140"/>
      <c r="AK2383" s="140"/>
      <c r="AL2383" s="140"/>
      <c r="AM2383" s="140"/>
      <c r="AN2383" s="140"/>
      <c r="AO2383" s="140"/>
      <c r="AP2383" s="140"/>
      <c r="AQ2383" s="140"/>
      <c r="AR2383" s="140"/>
      <c r="AS2383" s="140"/>
      <c r="AT2383" s="140"/>
      <c r="AU2383" s="140"/>
      <c r="AV2383" s="140"/>
      <c r="AW2383" s="140"/>
      <c r="AX2383" s="140"/>
      <c r="AY2383" s="140"/>
      <c r="AZ2383" s="140"/>
      <c r="BA2383" s="140"/>
      <c r="BB2383" s="140"/>
      <c r="BC2383" s="140"/>
      <c r="BD2383" s="140"/>
      <c r="BE2383" s="140"/>
    </row>
    <row r="2384" spans="1:57" outlineLevel="1" x14ac:dyDescent="0.2">
      <c r="A2384" s="234">
        <f>'Faults data'!A2384</f>
        <v>2367</v>
      </c>
      <c r="B2384" s="320">
        <f>'Faults data'!B2384</f>
        <v>0</v>
      </c>
      <c r="C2384" s="223">
        <f>IFERROR(MATCH('Faults data'!F2384,Lists!$C$11:$C$14,0),0)</f>
        <v>0</v>
      </c>
      <c r="D2384" s="216">
        <f>VALUE('Faults data'!I2384)</f>
        <v>0</v>
      </c>
      <c r="E2384" s="224">
        <f t="shared" si="305"/>
        <v>0</v>
      </c>
      <c r="F2384" s="224">
        <f>'Faults data'!M2384</f>
        <v>0</v>
      </c>
      <c r="G2384" s="224" t="str">
        <f>IF('Faults data'!N2384=$G$17,$G$17,".")</f>
        <v>.</v>
      </c>
      <c r="H2384" s="224" t="str">
        <f>IF(ISNUMBER('Faults data'!L2384),'Faults data'!L2384,".")</f>
        <v>.</v>
      </c>
      <c r="I2384" s="224">
        <f>IF('Faults data'!S2384=Lists!$F$11,0,1)</f>
        <v>1</v>
      </c>
      <c r="J2384" s="240" t="str">
        <f t="shared" si="300"/>
        <v>.</v>
      </c>
      <c r="K2384" s="241"/>
      <c r="L2384" s="230" t="str">
        <f t="shared" si="301"/>
        <v>.</v>
      </c>
      <c r="M2384" s="231" t="str">
        <f t="shared" si="302"/>
        <v>.</v>
      </c>
      <c r="N2384" s="231" t="str">
        <f t="shared" si="303"/>
        <v>.</v>
      </c>
      <c r="O2384" s="231" t="str">
        <f t="shared" si="304"/>
        <v>.</v>
      </c>
      <c r="P2384" s="232" t="str">
        <f t="shared" si="298"/>
        <v>.</v>
      </c>
      <c r="Q2384" s="233" t="str">
        <f t="shared" si="299"/>
        <v>.</v>
      </c>
      <c r="R2384" s="140"/>
      <c r="S2384" s="140"/>
      <c r="T2384" s="140"/>
      <c r="U2384" s="140"/>
      <c r="V2384" s="140"/>
      <c r="W2384" s="140"/>
      <c r="X2384" s="140"/>
      <c r="Y2384" s="140"/>
      <c r="Z2384" s="140"/>
      <c r="AA2384" s="140"/>
      <c r="AB2384" s="140"/>
      <c r="AC2384" s="140"/>
      <c r="AD2384" s="140"/>
      <c r="AE2384" s="140"/>
      <c r="AF2384" s="140"/>
      <c r="AG2384" s="140"/>
      <c r="AH2384" s="140"/>
      <c r="AI2384" s="140"/>
      <c r="AJ2384" s="140"/>
      <c r="AK2384" s="140"/>
      <c r="AL2384" s="140"/>
      <c r="AM2384" s="140"/>
      <c r="AN2384" s="140"/>
      <c r="AO2384" s="140"/>
      <c r="AP2384" s="140"/>
      <c r="AQ2384" s="140"/>
      <c r="AR2384" s="140"/>
      <c r="AS2384" s="140"/>
      <c r="AT2384" s="140"/>
      <c r="AU2384" s="140"/>
      <c r="AV2384" s="140"/>
      <c r="AW2384" s="140"/>
      <c r="AX2384" s="140"/>
      <c r="AY2384" s="140"/>
      <c r="AZ2384" s="140"/>
      <c r="BA2384" s="140"/>
      <c r="BB2384" s="140"/>
      <c r="BC2384" s="140"/>
      <c r="BD2384" s="140"/>
      <c r="BE2384" s="140"/>
    </row>
    <row r="2385" spans="1:57" outlineLevel="1" x14ac:dyDescent="0.2">
      <c r="A2385" s="234">
        <f>'Faults data'!A2385</f>
        <v>2368</v>
      </c>
      <c r="B2385" s="320">
        <f>'Faults data'!B2385</f>
        <v>0</v>
      </c>
      <c r="C2385" s="223">
        <f>IFERROR(MATCH('Faults data'!F2385,Lists!$C$11:$C$14,0),0)</f>
        <v>0</v>
      </c>
      <c r="D2385" s="216">
        <f>VALUE('Faults data'!I2385)</f>
        <v>0</v>
      </c>
      <c r="E2385" s="224">
        <f t="shared" si="305"/>
        <v>0</v>
      </c>
      <c r="F2385" s="224">
        <f>'Faults data'!M2385</f>
        <v>0</v>
      </c>
      <c r="G2385" s="224" t="str">
        <f>IF('Faults data'!N2385=$G$17,$G$17,".")</f>
        <v>.</v>
      </c>
      <c r="H2385" s="224" t="str">
        <f>IF(ISNUMBER('Faults data'!L2385),'Faults data'!L2385,".")</f>
        <v>.</v>
      </c>
      <c r="I2385" s="224">
        <f>IF('Faults data'!S2385=Lists!$F$11,0,1)</f>
        <v>1</v>
      </c>
      <c r="J2385" s="240" t="str">
        <f t="shared" si="300"/>
        <v>.</v>
      </c>
      <c r="K2385" s="241"/>
      <c r="L2385" s="230" t="str">
        <f t="shared" si="301"/>
        <v>.</v>
      </c>
      <c r="M2385" s="231" t="str">
        <f t="shared" si="302"/>
        <v>.</v>
      </c>
      <c r="N2385" s="231" t="str">
        <f t="shared" si="303"/>
        <v>.</v>
      </c>
      <c r="O2385" s="231" t="str">
        <f t="shared" si="304"/>
        <v>.</v>
      </c>
      <c r="P2385" s="232" t="str">
        <f t="shared" si="298"/>
        <v>.</v>
      </c>
      <c r="Q2385" s="233" t="str">
        <f t="shared" si="299"/>
        <v>.</v>
      </c>
      <c r="R2385" s="140"/>
      <c r="S2385" s="140"/>
      <c r="T2385" s="140"/>
      <c r="U2385" s="140"/>
      <c r="V2385" s="140"/>
      <c r="W2385" s="140"/>
      <c r="X2385" s="140"/>
      <c r="Y2385" s="140"/>
      <c r="Z2385" s="140"/>
      <c r="AA2385" s="140"/>
      <c r="AB2385" s="140"/>
      <c r="AC2385" s="140"/>
      <c r="AD2385" s="140"/>
      <c r="AE2385" s="140"/>
      <c r="AF2385" s="140"/>
      <c r="AG2385" s="140"/>
      <c r="AH2385" s="140"/>
      <c r="AI2385" s="140"/>
      <c r="AJ2385" s="140"/>
      <c r="AK2385" s="140"/>
      <c r="AL2385" s="140"/>
      <c r="AM2385" s="140"/>
      <c r="AN2385" s="140"/>
      <c r="AO2385" s="140"/>
      <c r="AP2385" s="140"/>
      <c r="AQ2385" s="140"/>
      <c r="AR2385" s="140"/>
      <c r="AS2385" s="140"/>
      <c r="AT2385" s="140"/>
      <c r="AU2385" s="140"/>
      <c r="AV2385" s="140"/>
      <c r="AW2385" s="140"/>
      <c r="AX2385" s="140"/>
      <c r="AY2385" s="140"/>
      <c r="AZ2385" s="140"/>
      <c r="BA2385" s="140"/>
      <c r="BB2385" s="140"/>
      <c r="BC2385" s="140"/>
      <c r="BD2385" s="140"/>
      <c r="BE2385" s="140"/>
    </row>
    <row r="2386" spans="1:57" outlineLevel="1" x14ac:dyDescent="0.2">
      <c r="A2386" s="234">
        <f>'Faults data'!A2386</f>
        <v>2369</v>
      </c>
      <c r="B2386" s="320">
        <f>'Faults data'!B2386</f>
        <v>0</v>
      </c>
      <c r="C2386" s="223">
        <f>IFERROR(MATCH('Faults data'!F2386,Lists!$C$11:$C$14,0),0)</f>
        <v>0</v>
      </c>
      <c r="D2386" s="216">
        <f>VALUE('Faults data'!I2386)</f>
        <v>0</v>
      </c>
      <c r="E2386" s="224">
        <f t="shared" si="305"/>
        <v>0</v>
      </c>
      <c r="F2386" s="224">
        <f>'Faults data'!M2386</f>
        <v>0</v>
      </c>
      <c r="G2386" s="224" t="str">
        <f>IF('Faults data'!N2386=$G$17,$G$17,".")</f>
        <v>.</v>
      </c>
      <c r="H2386" s="224" t="str">
        <f>IF(ISNUMBER('Faults data'!L2386),'Faults data'!L2386,".")</f>
        <v>.</v>
      </c>
      <c r="I2386" s="224">
        <f>IF('Faults data'!S2386=Lists!$F$11,0,1)</f>
        <v>1</v>
      </c>
      <c r="J2386" s="240" t="str">
        <f t="shared" si="300"/>
        <v>.</v>
      </c>
      <c r="K2386" s="241"/>
      <c r="L2386" s="230" t="str">
        <f t="shared" si="301"/>
        <v>.</v>
      </c>
      <c r="M2386" s="231" t="str">
        <f t="shared" si="302"/>
        <v>.</v>
      </c>
      <c r="N2386" s="231" t="str">
        <f t="shared" si="303"/>
        <v>.</v>
      </c>
      <c r="O2386" s="231" t="str">
        <f t="shared" si="304"/>
        <v>.</v>
      </c>
      <c r="P2386" s="232" t="str">
        <f t="shared" si="298"/>
        <v>.</v>
      </c>
      <c r="Q2386" s="233" t="str">
        <f t="shared" si="299"/>
        <v>.</v>
      </c>
      <c r="R2386" s="140"/>
      <c r="S2386" s="140"/>
      <c r="T2386" s="140"/>
      <c r="U2386" s="140"/>
      <c r="V2386" s="140"/>
      <c r="W2386" s="140"/>
      <c r="X2386" s="140"/>
      <c r="Y2386" s="140"/>
      <c r="Z2386" s="140"/>
      <c r="AA2386" s="140"/>
      <c r="AB2386" s="140"/>
      <c r="AC2386" s="140"/>
      <c r="AD2386" s="140"/>
      <c r="AE2386" s="140"/>
      <c r="AF2386" s="140"/>
      <c r="AG2386" s="140"/>
      <c r="AH2386" s="140"/>
      <c r="AI2386" s="140"/>
      <c r="AJ2386" s="140"/>
      <c r="AK2386" s="140"/>
      <c r="AL2386" s="140"/>
      <c r="AM2386" s="140"/>
      <c r="AN2386" s="140"/>
      <c r="AO2386" s="140"/>
      <c r="AP2386" s="140"/>
      <c r="AQ2386" s="140"/>
      <c r="AR2386" s="140"/>
      <c r="AS2386" s="140"/>
      <c r="AT2386" s="140"/>
      <c r="AU2386" s="140"/>
      <c r="AV2386" s="140"/>
      <c r="AW2386" s="140"/>
      <c r="AX2386" s="140"/>
      <c r="AY2386" s="140"/>
      <c r="AZ2386" s="140"/>
      <c r="BA2386" s="140"/>
      <c r="BB2386" s="140"/>
      <c r="BC2386" s="140"/>
      <c r="BD2386" s="140"/>
      <c r="BE2386" s="140"/>
    </row>
    <row r="2387" spans="1:57" outlineLevel="1" x14ac:dyDescent="0.2">
      <c r="A2387" s="234">
        <f>'Faults data'!A2387</f>
        <v>2370</v>
      </c>
      <c r="B2387" s="320">
        <f>'Faults data'!B2387</f>
        <v>0</v>
      </c>
      <c r="C2387" s="223">
        <f>IFERROR(MATCH('Faults data'!F2387,Lists!$C$11:$C$14,0),0)</f>
        <v>0</v>
      </c>
      <c r="D2387" s="216">
        <f>VALUE('Faults data'!I2387)</f>
        <v>0</v>
      </c>
      <c r="E2387" s="224">
        <f t="shared" si="305"/>
        <v>0</v>
      </c>
      <c r="F2387" s="224">
        <f>'Faults data'!M2387</f>
        <v>0</v>
      </c>
      <c r="G2387" s="224" t="str">
        <f>IF('Faults data'!N2387=$G$17,$G$17,".")</f>
        <v>.</v>
      </c>
      <c r="H2387" s="224" t="str">
        <f>IF(ISNUMBER('Faults data'!L2387),'Faults data'!L2387,".")</f>
        <v>.</v>
      </c>
      <c r="I2387" s="224">
        <f>IF('Faults data'!S2387=Lists!$F$11,0,1)</f>
        <v>1</v>
      </c>
      <c r="J2387" s="240" t="str">
        <f t="shared" si="300"/>
        <v>.</v>
      </c>
      <c r="K2387" s="241"/>
      <c r="L2387" s="230" t="str">
        <f t="shared" si="301"/>
        <v>.</v>
      </c>
      <c r="M2387" s="231" t="str">
        <f t="shared" si="302"/>
        <v>.</v>
      </c>
      <c r="N2387" s="231" t="str">
        <f t="shared" si="303"/>
        <v>.</v>
      </c>
      <c r="O2387" s="231" t="str">
        <f t="shared" si="304"/>
        <v>.</v>
      </c>
      <c r="P2387" s="232" t="str">
        <f t="shared" si="298"/>
        <v>.</v>
      </c>
      <c r="Q2387" s="233" t="str">
        <f t="shared" si="299"/>
        <v>.</v>
      </c>
      <c r="R2387" s="140"/>
      <c r="S2387" s="140"/>
      <c r="T2387" s="140"/>
      <c r="U2387" s="140"/>
      <c r="V2387" s="140"/>
      <c r="W2387" s="140"/>
      <c r="X2387" s="140"/>
      <c r="Y2387" s="140"/>
      <c r="Z2387" s="140"/>
      <c r="AA2387" s="140"/>
      <c r="AB2387" s="140"/>
      <c r="AC2387" s="140"/>
      <c r="AD2387" s="140"/>
      <c r="AE2387" s="140"/>
      <c r="AF2387" s="140"/>
      <c r="AG2387" s="140"/>
      <c r="AH2387" s="140"/>
      <c r="AI2387" s="140"/>
      <c r="AJ2387" s="140"/>
      <c r="AK2387" s="140"/>
      <c r="AL2387" s="140"/>
      <c r="AM2387" s="140"/>
      <c r="AN2387" s="140"/>
      <c r="AO2387" s="140"/>
      <c r="AP2387" s="140"/>
      <c r="AQ2387" s="140"/>
      <c r="AR2387" s="140"/>
      <c r="AS2387" s="140"/>
      <c r="AT2387" s="140"/>
      <c r="AU2387" s="140"/>
      <c r="AV2387" s="140"/>
      <c r="AW2387" s="140"/>
      <c r="AX2387" s="140"/>
      <c r="AY2387" s="140"/>
      <c r="AZ2387" s="140"/>
      <c r="BA2387" s="140"/>
      <c r="BB2387" s="140"/>
      <c r="BC2387" s="140"/>
      <c r="BD2387" s="140"/>
      <c r="BE2387" s="140"/>
    </row>
    <row r="2388" spans="1:57" outlineLevel="1" x14ac:dyDescent="0.2">
      <c r="A2388" s="234">
        <f>'Faults data'!A2388</f>
        <v>2371</v>
      </c>
      <c r="B2388" s="320">
        <f>'Faults data'!B2388</f>
        <v>0</v>
      </c>
      <c r="C2388" s="223">
        <f>IFERROR(MATCH('Faults data'!F2388,Lists!$C$11:$C$14,0),0)</f>
        <v>0</v>
      </c>
      <c r="D2388" s="216">
        <f>VALUE('Faults data'!I2388)</f>
        <v>0</v>
      </c>
      <c r="E2388" s="224">
        <f t="shared" si="305"/>
        <v>0</v>
      </c>
      <c r="F2388" s="224">
        <f>'Faults data'!M2388</f>
        <v>0</v>
      </c>
      <c r="G2388" s="224" t="str">
        <f>IF('Faults data'!N2388=$G$17,$G$17,".")</f>
        <v>.</v>
      </c>
      <c r="H2388" s="224" t="str">
        <f>IF(ISNUMBER('Faults data'!L2388),'Faults data'!L2388,".")</f>
        <v>.</v>
      </c>
      <c r="I2388" s="224">
        <f>IF('Faults data'!S2388=Lists!$F$11,0,1)</f>
        <v>1</v>
      </c>
      <c r="J2388" s="240" t="str">
        <f t="shared" si="300"/>
        <v>.</v>
      </c>
      <c r="K2388" s="241"/>
      <c r="L2388" s="230" t="str">
        <f t="shared" si="301"/>
        <v>.</v>
      </c>
      <c r="M2388" s="231" t="str">
        <f t="shared" si="302"/>
        <v>.</v>
      </c>
      <c r="N2388" s="231" t="str">
        <f t="shared" si="303"/>
        <v>.</v>
      </c>
      <c r="O2388" s="231" t="str">
        <f t="shared" si="304"/>
        <v>.</v>
      </c>
      <c r="P2388" s="232" t="str">
        <f t="shared" si="298"/>
        <v>.</v>
      </c>
      <c r="Q2388" s="233" t="str">
        <f t="shared" si="299"/>
        <v>.</v>
      </c>
      <c r="R2388" s="140"/>
      <c r="S2388" s="140"/>
      <c r="T2388" s="140"/>
      <c r="U2388" s="140"/>
      <c r="V2388" s="140"/>
      <c r="W2388" s="140"/>
      <c r="X2388" s="140"/>
      <c r="Y2388" s="140"/>
      <c r="Z2388" s="140"/>
      <c r="AA2388" s="140"/>
      <c r="AB2388" s="140"/>
      <c r="AC2388" s="140"/>
      <c r="AD2388" s="140"/>
      <c r="AE2388" s="140"/>
      <c r="AF2388" s="140"/>
      <c r="AG2388" s="140"/>
      <c r="AH2388" s="140"/>
      <c r="AI2388" s="140"/>
      <c r="AJ2388" s="140"/>
      <c r="AK2388" s="140"/>
      <c r="AL2388" s="140"/>
      <c r="AM2388" s="140"/>
      <c r="AN2388" s="140"/>
      <c r="AO2388" s="140"/>
      <c r="AP2388" s="140"/>
      <c r="AQ2388" s="140"/>
      <c r="AR2388" s="140"/>
      <c r="AS2388" s="140"/>
      <c r="AT2388" s="140"/>
      <c r="AU2388" s="140"/>
      <c r="AV2388" s="140"/>
      <c r="AW2388" s="140"/>
      <c r="AX2388" s="140"/>
      <c r="AY2388" s="140"/>
      <c r="AZ2388" s="140"/>
      <c r="BA2388" s="140"/>
      <c r="BB2388" s="140"/>
      <c r="BC2388" s="140"/>
      <c r="BD2388" s="140"/>
      <c r="BE2388" s="140"/>
    </row>
    <row r="2389" spans="1:57" outlineLevel="1" x14ac:dyDescent="0.2">
      <c r="A2389" s="234">
        <f>'Faults data'!A2389</f>
        <v>2372</v>
      </c>
      <c r="B2389" s="320">
        <f>'Faults data'!B2389</f>
        <v>0</v>
      </c>
      <c r="C2389" s="223">
        <f>IFERROR(MATCH('Faults data'!F2389,Lists!$C$11:$C$14,0),0)</f>
        <v>0</v>
      </c>
      <c r="D2389" s="216">
        <f>VALUE('Faults data'!I2389)</f>
        <v>0</v>
      </c>
      <c r="E2389" s="224">
        <f t="shared" si="305"/>
        <v>0</v>
      </c>
      <c r="F2389" s="224">
        <f>'Faults data'!M2389</f>
        <v>0</v>
      </c>
      <c r="G2389" s="224" t="str">
        <f>IF('Faults data'!N2389=$G$17,$G$17,".")</f>
        <v>.</v>
      </c>
      <c r="H2389" s="224" t="str">
        <f>IF(ISNUMBER('Faults data'!L2389),'Faults data'!L2389,".")</f>
        <v>.</v>
      </c>
      <c r="I2389" s="224">
        <f>IF('Faults data'!S2389=Lists!$F$11,0,1)</f>
        <v>1</v>
      </c>
      <c r="J2389" s="240" t="str">
        <f t="shared" si="300"/>
        <v>.</v>
      </c>
      <c r="K2389" s="241"/>
      <c r="L2389" s="230" t="str">
        <f t="shared" si="301"/>
        <v>.</v>
      </c>
      <c r="M2389" s="231" t="str">
        <f t="shared" si="302"/>
        <v>.</v>
      </c>
      <c r="N2389" s="231" t="str">
        <f t="shared" si="303"/>
        <v>.</v>
      </c>
      <c r="O2389" s="231" t="str">
        <f t="shared" si="304"/>
        <v>.</v>
      </c>
      <c r="P2389" s="232" t="str">
        <f t="shared" ref="P2389:P2452" si="306">IF(L2389&gt;P$9,L2389,".")</f>
        <v>.</v>
      </c>
      <c r="Q2389" s="233" t="str">
        <f t="shared" ref="Q2389:Q2452" si="307">IF(N2389&gt;Q$9,N2389,".")</f>
        <v>.</v>
      </c>
      <c r="R2389" s="140"/>
      <c r="S2389" s="140"/>
      <c r="T2389" s="140"/>
      <c r="U2389" s="140"/>
      <c r="V2389" s="140"/>
      <c r="W2389" s="140"/>
      <c r="X2389" s="140"/>
      <c r="Y2389" s="140"/>
      <c r="Z2389" s="140"/>
      <c r="AA2389" s="140"/>
      <c r="AB2389" s="140"/>
      <c r="AC2389" s="140"/>
      <c r="AD2389" s="140"/>
      <c r="AE2389" s="140"/>
      <c r="AF2389" s="140"/>
      <c r="AG2389" s="140"/>
      <c r="AH2389" s="140"/>
      <c r="AI2389" s="140"/>
      <c r="AJ2389" s="140"/>
      <c r="AK2389" s="140"/>
      <c r="AL2389" s="140"/>
      <c r="AM2389" s="140"/>
      <c r="AN2389" s="140"/>
      <c r="AO2389" s="140"/>
      <c r="AP2389" s="140"/>
      <c r="AQ2389" s="140"/>
      <c r="AR2389" s="140"/>
      <c r="AS2389" s="140"/>
      <c r="AT2389" s="140"/>
      <c r="AU2389" s="140"/>
      <c r="AV2389" s="140"/>
      <c r="AW2389" s="140"/>
      <c r="AX2389" s="140"/>
      <c r="AY2389" s="140"/>
      <c r="AZ2389" s="140"/>
      <c r="BA2389" s="140"/>
      <c r="BB2389" s="140"/>
      <c r="BC2389" s="140"/>
      <c r="BD2389" s="140"/>
      <c r="BE2389" s="140"/>
    </row>
    <row r="2390" spans="1:57" outlineLevel="1" x14ac:dyDescent="0.2">
      <c r="A2390" s="234">
        <f>'Faults data'!A2390</f>
        <v>2373</v>
      </c>
      <c r="B2390" s="320">
        <f>'Faults data'!B2390</f>
        <v>0</v>
      </c>
      <c r="C2390" s="223">
        <f>IFERROR(MATCH('Faults data'!F2390,Lists!$C$11:$C$14,0),0)</f>
        <v>0</v>
      </c>
      <c r="D2390" s="216">
        <f>VALUE('Faults data'!I2390)</f>
        <v>0</v>
      </c>
      <c r="E2390" s="224">
        <f t="shared" si="305"/>
        <v>0</v>
      </c>
      <c r="F2390" s="224">
        <f>'Faults data'!M2390</f>
        <v>0</v>
      </c>
      <c r="G2390" s="224" t="str">
        <f>IF('Faults data'!N2390=$G$17,$G$17,".")</f>
        <v>.</v>
      </c>
      <c r="H2390" s="224" t="str">
        <f>IF(ISNUMBER('Faults data'!L2390),'Faults data'!L2390,".")</f>
        <v>.</v>
      </c>
      <c r="I2390" s="224">
        <f>IF('Faults data'!S2390=Lists!$F$11,0,1)</f>
        <v>1</v>
      </c>
      <c r="J2390" s="240" t="str">
        <f t="shared" si="300"/>
        <v>.</v>
      </c>
      <c r="K2390" s="241"/>
      <c r="L2390" s="230" t="str">
        <f t="shared" si="301"/>
        <v>.</v>
      </c>
      <c r="M2390" s="231" t="str">
        <f t="shared" si="302"/>
        <v>.</v>
      </c>
      <c r="N2390" s="231" t="str">
        <f t="shared" si="303"/>
        <v>.</v>
      </c>
      <c r="O2390" s="231" t="str">
        <f t="shared" si="304"/>
        <v>.</v>
      </c>
      <c r="P2390" s="232" t="str">
        <f t="shared" si="306"/>
        <v>.</v>
      </c>
      <c r="Q2390" s="233" t="str">
        <f t="shared" si="307"/>
        <v>.</v>
      </c>
      <c r="R2390" s="140"/>
      <c r="S2390" s="140"/>
      <c r="T2390" s="140"/>
      <c r="U2390" s="140"/>
      <c r="V2390" s="140"/>
      <c r="W2390" s="140"/>
      <c r="X2390" s="140"/>
      <c r="Y2390" s="140"/>
      <c r="Z2390" s="140"/>
      <c r="AA2390" s="140"/>
      <c r="AB2390" s="140"/>
      <c r="AC2390" s="140"/>
      <c r="AD2390" s="140"/>
      <c r="AE2390" s="140"/>
      <c r="AF2390" s="140"/>
      <c r="AG2390" s="140"/>
      <c r="AH2390" s="140"/>
      <c r="AI2390" s="140"/>
      <c r="AJ2390" s="140"/>
      <c r="AK2390" s="140"/>
      <c r="AL2390" s="140"/>
      <c r="AM2390" s="140"/>
      <c r="AN2390" s="140"/>
      <c r="AO2390" s="140"/>
      <c r="AP2390" s="140"/>
      <c r="AQ2390" s="140"/>
      <c r="AR2390" s="140"/>
      <c r="AS2390" s="140"/>
      <c r="AT2390" s="140"/>
      <c r="AU2390" s="140"/>
      <c r="AV2390" s="140"/>
      <c r="AW2390" s="140"/>
      <c r="AX2390" s="140"/>
      <c r="AY2390" s="140"/>
      <c r="AZ2390" s="140"/>
      <c r="BA2390" s="140"/>
      <c r="BB2390" s="140"/>
      <c r="BC2390" s="140"/>
      <c r="BD2390" s="140"/>
      <c r="BE2390" s="140"/>
    </row>
    <row r="2391" spans="1:57" outlineLevel="1" x14ac:dyDescent="0.2">
      <c r="A2391" s="234">
        <f>'Faults data'!A2391</f>
        <v>2374</v>
      </c>
      <c r="B2391" s="320">
        <f>'Faults data'!B2391</f>
        <v>0</v>
      </c>
      <c r="C2391" s="223">
        <f>IFERROR(MATCH('Faults data'!F2391,Lists!$C$11:$C$14,0),0)</f>
        <v>0</v>
      </c>
      <c r="D2391" s="216">
        <f>VALUE('Faults data'!I2391)</f>
        <v>0</v>
      </c>
      <c r="E2391" s="224">
        <f t="shared" si="305"/>
        <v>0</v>
      </c>
      <c r="F2391" s="224">
        <f>'Faults data'!M2391</f>
        <v>0</v>
      </c>
      <c r="G2391" s="224" t="str">
        <f>IF('Faults data'!N2391=$G$17,$G$17,".")</f>
        <v>.</v>
      </c>
      <c r="H2391" s="224" t="str">
        <f>IF(ISNUMBER('Faults data'!L2391),'Faults data'!L2391,".")</f>
        <v>.</v>
      </c>
      <c r="I2391" s="224">
        <f>IF('Faults data'!S2391=Lists!$F$11,0,1)</f>
        <v>1</v>
      </c>
      <c r="J2391" s="240" t="str">
        <f t="shared" si="300"/>
        <v>.</v>
      </c>
      <c r="K2391" s="241"/>
      <c r="L2391" s="230" t="str">
        <f t="shared" si="301"/>
        <v>.</v>
      </c>
      <c r="M2391" s="231" t="str">
        <f t="shared" si="302"/>
        <v>.</v>
      </c>
      <c r="N2391" s="231" t="str">
        <f t="shared" si="303"/>
        <v>.</v>
      </c>
      <c r="O2391" s="231" t="str">
        <f t="shared" si="304"/>
        <v>.</v>
      </c>
      <c r="P2391" s="232" t="str">
        <f t="shared" si="306"/>
        <v>.</v>
      </c>
      <c r="Q2391" s="233" t="str">
        <f t="shared" si="307"/>
        <v>.</v>
      </c>
      <c r="R2391" s="140"/>
      <c r="S2391" s="140"/>
      <c r="T2391" s="140"/>
      <c r="U2391" s="140"/>
      <c r="V2391" s="140"/>
      <c r="W2391" s="140"/>
      <c r="X2391" s="140"/>
      <c r="Y2391" s="140"/>
      <c r="Z2391" s="140"/>
      <c r="AA2391" s="140"/>
      <c r="AB2391" s="140"/>
      <c r="AC2391" s="140"/>
      <c r="AD2391" s="140"/>
      <c r="AE2391" s="140"/>
      <c r="AF2391" s="140"/>
      <c r="AG2391" s="140"/>
      <c r="AH2391" s="140"/>
      <c r="AI2391" s="140"/>
      <c r="AJ2391" s="140"/>
      <c r="AK2391" s="140"/>
      <c r="AL2391" s="140"/>
      <c r="AM2391" s="140"/>
      <c r="AN2391" s="140"/>
      <c r="AO2391" s="140"/>
      <c r="AP2391" s="140"/>
      <c r="AQ2391" s="140"/>
      <c r="AR2391" s="140"/>
      <c r="AS2391" s="140"/>
      <c r="AT2391" s="140"/>
      <c r="AU2391" s="140"/>
      <c r="AV2391" s="140"/>
      <c r="AW2391" s="140"/>
      <c r="AX2391" s="140"/>
      <c r="AY2391" s="140"/>
      <c r="AZ2391" s="140"/>
      <c r="BA2391" s="140"/>
      <c r="BB2391" s="140"/>
      <c r="BC2391" s="140"/>
      <c r="BD2391" s="140"/>
      <c r="BE2391" s="140"/>
    </row>
    <row r="2392" spans="1:57" outlineLevel="1" x14ac:dyDescent="0.2">
      <c r="A2392" s="234">
        <f>'Faults data'!A2392</f>
        <v>2375</v>
      </c>
      <c r="B2392" s="320">
        <f>'Faults data'!B2392</f>
        <v>0</v>
      </c>
      <c r="C2392" s="223">
        <f>IFERROR(MATCH('Faults data'!F2392,Lists!$C$11:$C$14,0),0)</f>
        <v>0</v>
      </c>
      <c r="D2392" s="216">
        <f>VALUE('Faults data'!I2392)</f>
        <v>0</v>
      </c>
      <c r="E2392" s="224">
        <f t="shared" si="305"/>
        <v>0</v>
      </c>
      <c r="F2392" s="224">
        <f>'Faults data'!M2392</f>
        <v>0</v>
      </c>
      <c r="G2392" s="224" t="str">
        <f>IF('Faults data'!N2392=$G$17,$G$17,".")</f>
        <v>.</v>
      </c>
      <c r="H2392" s="224" t="str">
        <f>IF(ISNUMBER('Faults data'!L2392),'Faults data'!L2392,".")</f>
        <v>.</v>
      </c>
      <c r="I2392" s="224">
        <f>IF('Faults data'!S2392=Lists!$F$11,0,1)</f>
        <v>1</v>
      </c>
      <c r="J2392" s="240" t="str">
        <f t="shared" si="300"/>
        <v>.</v>
      </c>
      <c r="K2392" s="241"/>
      <c r="L2392" s="230" t="str">
        <f t="shared" si="301"/>
        <v>.</v>
      </c>
      <c r="M2392" s="231" t="str">
        <f t="shared" si="302"/>
        <v>.</v>
      </c>
      <c r="N2392" s="231" t="str">
        <f t="shared" si="303"/>
        <v>.</v>
      </c>
      <c r="O2392" s="231" t="str">
        <f t="shared" si="304"/>
        <v>.</v>
      </c>
      <c r="P2392" s="232" t="str">
        <f t="shared" si="306"/>
        <v>.</v>
      </c>
      <c r="Q2392" s="233" t="str">
        <f t="shared" si="307"/>
        <v>.</v>
      </c>
      <c r="R2392" s="140"/>
      <c r="S2392" s="140"/>
      <c r="T2392" s="140"/>
      <c r="U2392" s="140"/>
      <c r="V2392" s="140"/>
      <c r="W2392" s="140"/>
      <c r="X2392" s="140"/>
      <c r="Y2392" s="140"/>
      <c r="Z2392" s="140"/>
      <c r="AA2392" s="140"/>
      <c r="AB2392" s="140"/>
      <c r="AC2392" s="140"/>
      <c r="AD2392" s="140"/>
      <c r="AE2392" s="140"/>
      <c r="AF2392" s="140"/>
      <c r="AG2392" s="140"/>
      <c r="AH2392" s="140"/>
      <c r="AI2392" s="140"/>
      <c r="AJ2392" s="140"/>
      <c r="AK2392" s="140"/>
      <c r="AL2392" s="140"/>
      <c r="AM2392" s="140"/>
      <c r="AN2392" s="140"/>
      <c r="AO2392" s="140"/>
      <c r="AP2392" s="140"/>
      <c r="AQ2392" s="140"/>
      <c r="AR2392" s="140"/>
      <c r="AS2392" s="140"/>
      <c r="AT2392" s="140"/>
      <c r="AU2392" s="140"/>
      <c r="AV2392" s="140"/>
      <c r="AW2392" s="140"/>
      <c r="AX2392" s="140"/>
      <c r="AY2392" s="140"/>
      <c r="AZ2392" s="140"/>
      <c r="BA2392" s="140"/>
      <c r="BB2392" s="140"/>
      <c r="BC2392" s="140"/>
      <c r="BD2392" s="140"/>
      <c r="BE2392" s="140"/>
    </row>
    <row r="2393" spans="1:57" outlineLevel="1" x14ac:dyDescent="0.2">
      <c r="A2393" s="234">
        <f>'Faults data'!A2393</f>
        <v>2376</v>
      </c>
      <c r="B2393" s="320">
        <f>'Faults data'!B2393</f>
        <v>0</v>
      </c>
      <c r="C2393" s="223">
        <f>IFERROR(MATCH('Faults data'!F2393,Lists!$C$11:$C$14,0),0)</f>
        <v>0</v>
      </c>
      <c r="D2393" s="216">
        <f>VALUE('Faults data'!I2393)</f>
        <v>0</v>
      </c>
      <c r="E2393" s="224">
        <f t="shared" si="305"/>
        <v>0</v>
      </c>
      <c r="F2393" s="224">
        <f>'Faults data'!M2393</f>
        <v>0</v>
      </c>
      <c r="G2393" s="224" t="str">
        <f>IF('Faults data'!N2393=$G$17,$G$17,".")</f>
        <v>.</v>
      </c>
      <c r="H2393" s="224" t="str">
        <f>IF(ISNUMBER('Faults data'!L2393),'Faults data'!L2393,".")</f>
        <v>.</v>
      </c>
      <c r="I2393" s="224">
        <f>IF('Faults data'!S2393=Lists!$F$11,0,1)</f>
        <v>1</v>
      </c>
      <c r="J2393" s="240" t="str">
        <f t="shared" si="300"/>
        <v>.</v>
      </c>
      <c r="K2393" s="241"/>
      <c r="L2393" s="230" t="str">
        <f t="shared" si="301"/>
        <v>.</v>
      </c>
      <c r="M2393" s="231" t="str">
        <f t="shared" si="302"/>
        <v>.</v>
      </c>
      <c r="N2393" s="231" t="str">
        <f t="shared" si="303"/>
        <v>.</v>
      </c>
      <c r="O2393" s="231" t="str">
        <f t="shared" si="304"/>
        <v>.</v>
      </c>
      <c r="P2393" s="232" t="str">
        <f t="shared" si="306"/>
        <v>.</v>
      </c>
      <c r="Q2393" s="233" t="str">
        <f t="shared" si="307"/>
        <v>.</v>
      </c>
      <c r="R2393" s="140"/>
      <c r="S2393" s="140"/>
      <c r="T2393" s="140"/>
      <c r="U2393" s="140"/>
      <c r="V2393" s="140"/>
      <c r="W2393" s="140"/>
      <c r="X2393" s="140"/>
      <c r="Y2393" s="140"/>
      <c r="Z2393" s="140"/>
      <c r="AA2393" s="140"/>
      <c r="AB2393" s="140"/>
      <c r="AC2393" s="140"/>
      <c r="AD2393" s="140"/>
      <c r="AE2393" s="140"/>
      <c r="AF2393" s="140"/>
      <c r="AG2393" s="140"/>
      <c r="AH2393" s="140"/>
      <c r="AI2393" s="140"/>
      <c r="AJ2393" s="140"/>
      <c r="AK2393" s="140"/>
      <c r="AL2393" s="140"/>
      <c r="AM2393" s="140"/>
      <c r="AN2393" s="140"/>
      <c r="AO2393" s="140"/>
      <c r="AP2393" s="140"/>
      <c r="AQ2393" s="140"/>
      <c r="AR2393" s="140"/>
      <c r="AS2393" s="140"/>
      <c r="AT2393" s="140"/>
      <c r="AU2393" s="140"/>
      <c r="AV2393" s="140"/>
      <c r="AW2393" s="140"/>
      <c r="AX2393" s="140"/>
      <c r="AY2393" s="140"/>
      <c r="AZ2393" s="140"/>
      <c r="BA2393" s="140"/>
      <c r="BB2393" s="140"/>
      <c r="BC2393" s="140"/>
      <c r="BD2393" s="140"/>
      <c r="BE2393" s="140"/>
    </row>
    <row r="2394" spans="1:57" outlineLevel="1" x14ac:dyDescent="0.2">
      <c r="A2394" s="234">
        <f>'Faults data'!A2394</f>
        <v>2377</v>
      </c>
      <c r="B2394" s="320">
        <f>'Faults data'!B2394</f>
        <v>0</v>
      </c>
      <c r="C2394" s="223">
        <f>IFERROR(MATCH('Faults data'!F2394,Lists!$C$11:$C$14,0),0)</f>
        <v>0</v>
      </c>
      <c r="D2394" s="216">
        <f>VALUE('Faults data'!I2394)</f>
        <v>0</v>
      </c>
      <c r="E2394" s="224">
        <f t="shared" si="305"/>
        <v>0</v>
      </c>
      <c r="F2394" s="224">
        <f>'Faults data'!M2394</f>
        <v>0</v>
      </c>
      <c r="G2394" s="224" t="str">
        <f>IF('Faults data'!N2394=$G$17,$G$17,".")</f>
        <v>.</v>
      </c>
      <c r="H2394" s="224" t="str">
        <f>IF(ISNUMBER('Faults data'!L2394),'Faults data'!L2394,".")</f>
        <v>.</v>
      </c>
      <c r="I2394" s="224">
        <f>IF('Faults data'!S2394=Lists!$F$11,0,1)</f>
        <v>1</v>
      </c>
      <c r="J2394" s="240" t="str">
        <f t="shared" si="300"/>
        <v>.</v>
      </c>
      <c r="K2394" s="241"/>
      <c r="L2394" s="230" t="str">
        <f t="shared" si="301"/>
        <v>.</v>
      </c>
      <c r="M2394" s="231" t="str">
        <f t="shared" si="302"/>
        <v>.</v>
      </c>
      <c r="N2394" s="231" t="str">
        <f t="shared" si="303"/>
        <v>.</v>
      </c>
      <c r="O2394" s="231" t="str">
        <f t="shared" si="304"/>
        <v>.</v>
      </c>
      <c r="P2394" s="232" t="str">
        <f t="shared" si="306"/>
        <v>.</v>
      </c>
      <c r="Q2394" s="233" t="str">
        <f t="shared" si="307"/>
        <v>.</v>
      </c>
      <c r="R2394" s="140"/>
      <c r="S2394" s="140"/>
      <c r="T2394" s="140"/>
      <c r="U2394" s="140"/>
      <c r="V2394" s="140"/>
      <c r="W2394" s="140"/>
      <c r="X2394" s="140"/>
      <c r="Y2394" s="140"/>
      <c r="Z2394" s="140"/>
      <c r="AA2394" s="140"/>
      <c r="AB2394" s="140"/>
      <c r="AC2394" s="140"/>
      <c r="AD2394" s="140"/>
      <c r="AE2394" s="140"/>
      <c r="AF2394" s="140"/>
      <c r="AG2394" s="140"/>
      <c r="AH2394" s="140"/>
      <c r="AI2394" s="140"/>
      <c r="AJ2394" s="140"/>
      <c r="AK2394" s="140"/>
      <c r="AL2394" s="140"/>
      <c r="AM2394" s="140"/>
      <c r="AN2394" s="140"/>
      <c r="AO2394" s="140"/>
      <c r="AP2394" s="140"/>
      <c r="AQ2394" s="140"/>
      <c r="AR2394" s="140"/>
      <c r="AS2394" s="140"/>
      <c r="AT2394" s="140"/>
      <c r="AU2394" s="140"/>
      <c r="AV2394" s="140"/>
      <c r="AW2394" s="140"/>
      <c r="AX2394" s="140"/>
      <c r="AY2394" s="140"/>
      <c r="AZ2394" s="140"/>
      <c r="BA2394" s="140"/>
      <c r="BB2394" s="140"/>
      <c r="BC2394" s="140"/>
      <c r="BD2394" s="140"/>
      <c r="BE2394" s="140"/>
    </row>
    <row r="2395" spans="1:57" outlineLevel="1" x14ac:dyDescent="0.2">
      <c r="A2395" s="234">
        <f>'Faults data'!A2395</f>
        <v>2378</v>
      </c>
      <c r="B2395" s="320">
        <f>'Faults data'!B2395</f>
        <v>0</v>
      </c>
      <c r="C2395" s="223">
        <f>IFERROR(MATCH('Faults data'!F2395,Lists!$C$11:$C$14,0),0)</f>
        <v>0</v>
      </c>
      <c r="D2395" s="216">
        <f>VALUE('Faults data'!I2395)</f>
        <v>0</v>
      </c>
      <c r="E2395" s="224">
        <f t="shared" si="305"/>
        <v>0</v>
      </c>
      <c r="F2395" s="224">
        <f>'Faults data'!M2395</f>
        <v>0</v>
      </c>
      <c r="G2395" s="224" t="str">
        <f>IF('Faults data'!N2395=$G$17,$G$17,".")</f>
        <v>.</v>
      </c>
      <c r="H2395" s="224" t="str">
        <f>IF(ISNUMBER('Faults data'!L2395),'Faults data'!L2395,".")</f>
        <v>.</v>
      </c>
      <c r="I2395" s="224">
        <f>IF('Faults data'!S2395=Lists!$F$11,0,1)</f>
        <v>1</v>
      </c>
      <c r="J2395" s="240" t="str">
        <f t="shared" si="300"/>
        <v>.</v>
      </c>
      <c r="K2395" s="241"/>
      <c r="L2395" s="230" t="str">
        <f t="shared" si="301"/>
        <v>.</v>
      </c>
      <c r="M2395" s="231" t="str">
        <f t="shared" si="302"/>
        <v>.</v>
      </c>
      <c r="N2395" s="231" t="str">
        <f t="shared" si="303"/>
        <v>.</v>
      </c>
      <c r="O2395" s="231" t="str">
        <f t="shared" si="304"/>
        <v>.</v>
      </c>
      <c r="P2395" s="232" t="str">
        <f t="shared" si="306"/>
        <v>.</v>
      </c>
      <c r="Q2395" s="233" t="str">
        <f t="shared" si="307"/>
        <v>.</v>
      </c>
      <c r="R2395" s="140"/>
      <c r="S2395" s="140"/>
      <c r="T2395" s="140"/>
      <c r="U2395" s="140"/>
      <c r="V2395" s="140"/>
      <c r="W2395" s="140"/>
      <c r="X2395" s="140"/>
      <c r="Y2395" s="140"/>
      <c r="Z2395" s="140"/>
      <c r="AA2395" s="140"/>
      <c r="AB2395" s="140"/>
      <c r="AC2395" s="140"/>
      <c r="AD2395" s="140"/>
      <c r="AE2395" s="140"/>
      <c r="AF2395" s="140"/>
      <c r="AG2395" s="140"/>
      <c r="AH2395" s="140"/>
      <c r="AI2395" s="140"/>
      <c r="AJ2395" s="140"/>
      <c r="AK2395" s="140"/>
      <c r="AL2395" s="140"/>
      <c r="AM2395" s="140"/>
      <c r="AN2395" s="140"/>
      <c r="AO2395" s="140"/>
      <c r="AP2395" s="140"/>
      <c r="AQ2395" s="140"/>
      <c r="AR2395" s="140"/>
      <c r="AS2395" s="140"/>
      <c r="AT2395" s="140"/>
      <c r="AU2395" s="140"/>
      <c r="AV2395" s="140"/>
      <c r="AW2395" s="140"/>
      <c r="AX2395" s="140"/>
      <c r="AY2395" s="140"/>
      <c r="AZ2395" s="140"/>
      <c r="BA2395" s="140"/>
      <c r="BB2395" s="140"/>
      <c r="BC2395" s="140"/>
      <c r="BD2395" s="140"/>
      <c r="BE2395" s="140"/>
    </row>
    <row r="2396" spans="1:57" outlineLevel="1" x14ac:dyDescent="0.2">
      <c r="A2396" s="234">
        <f>'Faults data'!A2396</f>
        <v>2379</v>
      </c>
      <c r="B2396" s="320">
        <f>'Faults data'!B2396</f>
        <v>0</v>
      </c>
      <c r="C2396" s="223">
        <f>IFERROR(MATCH('Faults data'!F2396,Lists!$C$11:$C$14,0),0)</f>
        <v>0</v>
      </c>
      <c r="D2396" s="216">
        <f>VALUE('Faults data'!I2396)</f>
        <v>0</v>
      </c>
      <c r="E2396" s="224">
        <f t="shared" si="305"/>
        <v>0</v>
      </c>
      <c r="F2396" s="224">
        <f>'Faults data'!M2396</f>
        <v>0</v>
      </c>
      <c r="G2396" s="224" t="str">
        <f>IF('Faults data'!N2396=$G$17,$G$17,".")</f>
        <v>.</v>
      </c>
      <c r="H2396" s="224" t="str">
        <f>IF(ISNUMBER('Faults data'!L2396),'Faults data'!L2396,".")</f>
        <v>.</v>
      </c>
      <c r="I2396" s="224">
        <f>IF('Faults data'!S2396=Lists!$F$11,0,1)</f>
        <v>1</v>
      </c>
      <c r="J2396" s="240" t="str">
        <f t="shared" si="300"/>
        <v>.</v>
      </c>
      <c r="K2396" s="241"/>
      <c r="L2396" s="230" t="str">
        <f t="shared" si="301"/>
        <v>.</v>
      </c>
      <c r="M2396" s="231" t="str">
        <f t="shared" si="302"/>
        <v>.</v>
      </c>
      <c r="N2396" s="231" t="str">
        <f t="shared" si="303"/>
        <v>.</v>
      </c>
      <c r="O2396" s="231" t="str">
        <f t="shared" si="304"/>
        <v>.</v>
      </c>
      <c r="P2396" s="232" t="str">
        <f t="shared" si="306"/>
        <v>.</v>
      </c>
      <c r="Q2396" s="233" t="str">
        <f t="shared" si="307"/>
        <v>.</v>
      </c>
      <c r="R2396" s="140"/>
      <c r="S2396" s="140"/>
      <c r="T2396" s="140"/>
      <c r="U2396" s="140"/>
      <c r="V2396" s="140"/>
      <c r="W2396" s="140"/>
      <c r="X2396" s="140"/>
      <c r="Y2396" s="140"/>
      <c r="Z2396" s="140"/>
      <c r="AA2396" s="140"/>
      <c r="AB2396" s="140"/>
      <c r="AC2396" s="140"/>
      <c r="AD2396" s="140"/>
      <c r="AE2396" s="140"/>
      <c r="AF2396" s="140"/>
      <c r="AG2396" s="140"/>
      <c r="AH2396" s="140"/>
      <c r="AI2396" s="140"/>
      <c r="AJ2396" s="140"/>
      <c r="AK2396" s="140"/>
      <c r="AL2396" s="140"/>
      <c r="AM2396" s="140"/>
      <c r="AN2396" s="140"/>
      <c r="AO2396" s="140"/>
      <c r="AP2396" s="140"/>
      <c r="AQ2396" s="140"/>
      <c r="AR2396" s="140"/>
      <c r="AS2396" s="140"/>
      <c r="AT2396" s="140"/>
      <c r="AU2396" s="140"/>
      <c r="AV2396" s="140"/>
      <c r="AW2396" s="140"/>
      <c r="AX2396" s="140"/>
      <c r="AY2396" s="140"/>
      <c r="AZ2396" s="140"/>
      <c r="BA2396" s="140"/>
      <c r="BB2396" s="140"/>
      <c r="BC2396" s="140"/>
      <c r="BD2396" s="140"/>
      <c r="BE2396" s="140"/>
    </row>
    <row r="2397" spans="1:57" outlineLevel="1" x14ac:dyDescent="0.2">
      <c r="A2397" s="234">
        <f>'Faults data'!A2397</f>
        <v>2380</v>
      </c>
      <c r="B2397" s="320">
        <f>'Faults data'!B2397</f>
        <v>0</v>
      </c>
      <c r="C2397" s="223">
        <f>IFERROR(MATCH('Faults data'!F2397,Lists!$C$11:$C$14,0),0)</f>
        <v>0</v>
      </c>
      <c r="D2397" s="216">
        <f>VALUE('Faults data'!I2397)</f>
        <v>0</v>
      </c>
      <c r="E2397" s="224">
        <f t="shared" si="305"/>
        <v>0</v>
      </c>
      <c r="F2397" s="224">
        <f>'Faults data'!M2397</f>
        <v>0</v>
      </c>
      <c r="G2397" s="224" t="str">
        <f>IF('Faults data'!N2397=$G$17,$G$17,".")</f>
        <v>.</v>
      </c>
      <c r="H2397" s="224" t="str">
        <f>IF(ISNUMBER('Faults data'!L2397),'Faults data'!L2397,".")</f>
        <v>.</v>
      </c>
      <c r="I2397" s="224">
        <f>IF('Faults data'!S2397=Lists!$F$11,0,1)</f>
        <v>1</v>
      </c>
      <c r="J2397" s="240" t="str">
        <f t="shared" si="300"/>
        <v>.</v>
      </c>
      <c r="K2397" s="241"/>
      <c r="L2397" s="230" t="str">
        <f t="shared" si="301"/>
        <v>.</v>
      </c>
      <c r="M2397" s="231" t="str">
        <f t="shared" si="302"/>
        <v>.</v>
      </c>
      <c r="N2397" s="231" t="str">
        <f t="shared" si="303"/>
        <v>.</v>
      </c>
      <c r="O2397" s="231" t="str">
        <f t="shared" si="304"/>
        <v>.</v>
      </c>
      <c r="P2397" s="232" t="str">
        <f t="shared" si="306"/>
        <v>.</v>
      </c>
      <c r="Q2397" s="233" t="str">
        <f t="shared" si="307"/>
        <v>.</v>
      </c>
      <c r="R2397" s="140"/>
      <c r="S2397" s="140"/>
      <c r="T2397" s="140"/>
      <c r="U2397" s="140"/>
      <c r="V2397" s="140"/>
      <c r="W2397" s="140"/>
      <c r="X2397" s="140"/>
      <c r="Y2397" s="140"/>
      <c r="Z2397" s="140"/>
      <c r="AA2397" s="140"/>
      <c r="AB2397" s="140"/>
      <c r="AC2397" s="140"/>
      <c r="AD2397" s="140"/>
      <c r="AE2397" s="140"/>
      <c r="AF2397" s="140"/>
      <c r="AG2397" s="140"/>
      <c r="AH2397" s="140"/>
      <c r="AI2397" s="140"/>
      <c r="AJ2397" s="140"/>
      <c r="AK2397" s="140"/>
      <c r="AL2397" s="140"/>
      <c r="AM2397" s="140"/>
      <c r="AN2397" s="140"/>
      <c r="AO2397" s="140"/>
      <c r="AP2397" s="140"/>
      <c r="AQ2397" s="140"/>
      <c r="AR2397" s="140"/>
      <c r="AS2397" s="140"/>
      <c r="AT2397" s="140"/>
      <c r="AU2397" s="140"/>
      <c r="AV2397" s="140"/>
      <c r="AW2397" s="140"/>
      <c r="AX2397" s="140"/>
      <c r="AY2397" s="140"/>
      <c r="AZ2397" s="140"/>
      <c r="BA2397" s="140"/>
      <c r="BB2397" s="140"/>
      <c r="BC2397" s="140"/>
      <c r="BD2397" s="140"/>
      <c r="BE2397" s="140"/>
    </row>
    <row r="2398" spans="1:57" outlineLevel="1" x14ac:dyDescent="0.2">
      <c r="A2398" s="234">
        <f>'Faults data'!A2398</f>
        <v>2381</v>
      </c>
      <c r="B2398" s="320">
        <f>'Faults data'!B2398</f>
        <v>0</v>
      </c>
      <c r="C2398" s="223">
        <f>IFERROR(MATCH('Faults data'!F2398,Lists!$C$11:$C$14,0),0)</f>
        <v>0</v>
      </c>
      <c r="D2398" s="216">
        <f>VALUE('Faults data'!I2398)</f>
        <v>0</v>
      </c>
      <c r="E2398" s="224">
        <f t="shared" si="305"/>
        <v>0</v>
      </c>
      <c r="F2398" s="224">
        <f>'Faults data'!M2398</f>
        <v>0</v>
      </c>
      <c r="G2398" s="224" t="str">
        <f>IF('Faults data'!N2398=$G$17,$G$17,".")</f>
        <v>.</v>
      </c>
      <c r="H2398" s="224" t="str">
        <f>IF(ISNUMBER('Faults data'!L2398),'Faults data'!L2398,".")</f>
        <v>.</v>
      </c>
      <c r="I2398" s="224">
        <f>IF('Faults data'!S2398=Lists!$F$11,0,1)</f>
        <v>1</v>
      </c>
      <c r="J2398" s="240" t="str">
        <f t="shared" si="300"/>
        <v>.</v>
      </c>
      <c r="K2398" s="241"/>
      <c r="L2398" s="230" t="str">
        <f t="shared" si="301"/>
        <v>.</v>
      </c>
      <c r="M2398" s="231" t="str">
        <f t="shared" si="302"/>
        <v>.</v>
      </c>
      <c r="N2398" s="231" t="str">
        <f t="shared" si="303"/>
        <v>.</v>
      </c>
      <c r="O2398" s="231" t="str">
        <f t="shared" si="304"/>
        <v>.</v>
      </c>
      <c r="P2398" s="232" t="str">
        <f t="shared" si="306"/>
        <v>.</v>
      </c>
      <c r="Q2398" s="233" t="str">
        <f t="shared" si="307"/>
        <v>.</v>
      </c>
      <c r="R2398" s="140"/>
      <c r="S2398" s="140"/>
      <c r="T2398" s="140"/>
      <c r="U2398" s="140"/>
      <c r="V2398" s="140"/>
      <c r="W2398" s="140"/>
      <c r="X2398" s="140"/>
      <c r="Y2398" s="140"/>
      <c r="Z2398" s="140"/>
      <c r="AA2398" s="140"/>
      <c r="AB2398" s="140"/>
      <c r="AC2398" s="140"/>
      <c r="AD2398" s="140"/>
      <c r="AE2398" s="140"/>
      <c r="AF2398" s="140"/>
      <c r="AG2398" s="140"/>
      <c r="AH2398" s="140"/>
      <c r="AI2398" s="140"/>
      <c r="AJ2398" s="140"/>
      <c r="AK2398" s="140"/>
      <c r="AL2398" s="140"/>
      <c r="AM2398" s="140"/>
      <c r="AN2398" s="140"/>
      <c r="AO2398" s="140"/>
      <c r="AP2398" s="140"/>
      <c r="AQ2398" s="140"/>
      <c r="AR2398" s="140"/>
      <c r="AS2398" s="140"/>
      <c r="AT2398" s="140"/>
      <c r="AU2398" s="140"/>
      <c r="AV2398" s="140"/>
      <c r="AW2398" s="140"/>
      <c r="AX2398" s="140"/>
      <c r="AY2398" s="140"/>
      <c r="AZ2398" s="140"/>
      <c r="BA2398" s="140"/>
      <c r="BB2398" s="140"/>
      <c r="BC2398" s="140"/>
      <c r="BD2398" s="140"/>
      <c r="BE2398" s="140"/>
    </row>
    <row r="2399" spans="1:57" outlineLevel="1" x14ac:dyDescent="0.2">
      <c r="A2399" s="234">
        <f>'Faults data'!A2399</f>
        <v>2382</v>
      </c>
      <c r="B2399" s="320">
        <f>'Faults data'!B2399</f>
        <v>0</v>
      </c>
      <c r="C2399" s="223">
        <f>IFERROR(MATCH('Faults data'!F2399,Lists!$C$11:$C$14,0),0)</f>
        <v>0</v>
      </c>
      <c r="D2399" s="216">
        <f>VALUE('Faults data'!I2399)</f>
        <v>0</v>
      </c>
      <c r="E2399" s="224">
        <f t="shared" si="305"/>
        <v>0</v>
      </c>
      <c r="F2399" s="224">
        <f>'Faults data'!M2399</f>
        <v>0</v>
      </c>
      <c r="G2399" s="224" t="str">
        <f>IF('Faults data'!N2399=$G$17,$G$17,".")</f>
        <v>.</v>
      </c>
      <c r="H2399" s="224" t="str">
        <f>IF(ISNUMBER('Faults data'!L2399),'Faults data'!L2399,".")</f>
        <v>.</v>
      </c>
      <c r="I2399" s="224">
        <f>IF('Faults data'!S2399=Lists!$F$11,0,1)</f>
        <v>1</v>
      </c>
      <c r="J2399" s="240" t="str">
        <f t="shared" si="300"/>
        <v>.</v>
      </c>
      <c r="K2399" s="241"/>
      <c r="L2399" s="230" t="str">
        <f t="shared" si="301"/>
        <v>.</v>
      </c>
      <c r="M2399" s="231" t="str">
        <f t="shared" si="302"/>
        <v>.</v>
      </c>
      <c r="N2399" s="231" t="str">
        <f t="shared" si="303"/>
        <v>.</v>
      </c>
      <c r="O2399" s="231" t="str">
        <f t="shared" si="304"/>
        <v>.</v>
      </c>
      <c r="P2399" s="232" t="str">
        <f t="shared" si="306"/>
        <v>.</v>
      </c>
      <c r="Q2399" s="233" t="str">
        <f t="shared" si="307"/>
        <v>.</v>
      </c>
      <c r="R2399" s="140"/>
      <c r="S2399" s="140"/>
      <c r="T2399" s="140"/>
      <c r="U2399" s="140"/>
      <c r="V2399" s="140"/>
      <c r="W2399" s="140"/>
      <c r="X2399" s="140"/>
      <c r="Y2399" s="140"/>
      <c r="Z2399" s="140"/>
      <c r="AA2399" s="140"/>
      <c r="AB2399" s="140"/>
      <c r="AC2399" s="140"/>
      <c r="AD2399" s="140"/>
      <c r="AE2399" s="140"/>
      <c r="AF2399" s="140"/>
      <c r="AG2399" s="140"/>
      <c r="AH2399" s="140"/>
      <c r="AI2399" s="140"/>
      <c r="AJ2399" s="140"/>
      <c r="AK2399" s="140"/>
      <c r="AL2399" s="140"/>
      <c r="AM2399" s="140"/>
      <c r="AN2399" s="140"/>
      <c r="AO2399" s="140"/>
      <c r="AP2399" s="140"/>
      <c r="AQ2399" s="140"/>
      <c r="AR2399" s="140"/>
      <c r="AS2399" s="140"/>
      <c r="AT2399" s="140"/>
      <c r="AU2399" s="140"/>
      <c r="AV2399" s="140"/>
      <c r="AW2399" s="140"/>
      <c r="AX2399" s="140"/>
      <c r="AY2399" s="140"/>
      <c r="AZ2399" s="140"/>
      <c r="BA2399" s="140"/>
      <c r="BB2399" s="140"/>
      <c r="BC2399" s="140"/>
      <c r="BD2399" s="140"/>
      <c r="BE2399" s="140"/>
    </row>
    <row r="2400" spans="1:57" outlineLevel="1" x14ac:dyDescent="0.2">
      <c r="A2400" s="234">
        <f>'Faults data'!A2400</f>
        <v>2383</v>
      </c>
      <c r="B2400" s="320">
        <f>'Faults data'!B2400</f>
        <v>0</v>
      </c>
      <c r="C2400" s="223">
        <f>IFERROR(MATCH('Faults data'!F2400,Lists!$C$11:$C$14,0),0)</f>
        <v>0</v>
      </c>
      <c r="D2400" s="216">
        <f>VALUE('Faults data'!I2400)</f>
        <v>0</v>
      </c>
      <c r="E2400" s="224">
        <f t="shared" si="305"/>
        <v>0</v>
      </c>
      <c r="F2400" s="224">
        <f>'Faults data'!M2400</f>
        <v>0</v>
      </c>
      <c r="G2400" s="224" t="str">
        <f>IF('Faults data'!N2400=$G$17,$G$17,".")</f>
        <v>.</v>
      </c>
      <c r="H2400" s="224" t="str">
        <f>IF(ISNUMBER('Faults data'!L2400),'Faults data'!L2400,".")</f>
        <v>.</v>
      </c>
      <c r="I2400" s="224">
        <f>IF('Faults data'!S2400=Lists!$F$11,0,1)</f>
        <v>1</v>
      </c>
      <c r="J2400" s="240" t="str">
        <f t="shared" si="300"/>
        <v>.</v>
      </c>
      <c r="K2400" s="241"/>
      <c r="L2400" s="230" t="str">
        <f t="shared" si="301"/>
        <v>.</v>
      </c>
      <c r="M2400" s="231" t="str">
        <f t="shared" si="302"/>
        <v>.</v>
      </c>
      <c r="N2400" s="231" t="str">
        <f t="shared" si="303"/>
        <v>.</v>
      </c>
      <c r="O2400" s="231" t="str">
        <f t="shared" si="304"/>
        <v>.</v>
      </c>
      <c r="P2400" s="232" t="str">
        <f t="shared" si="306"/>
        <v>.</v>
      </c>
      <c r="Q2400" s="233" t="str">
        <f t="shared" si="307"/>
        <v>.</v>
      </c>
      <c r="R2400" s="140"/>
      <c r="S2400" s="140"/>
      <c r="T2400" s="140"/>
      <c r="U2400" s="140"/>
      <c r="V2400" s="140"/>
      <c r="W2400" s="140"/>
      <c r="X2400" s="140"/>
      <c r="Y2400" s="140"/>
      <c r="Z2400" s="140"/>
      <c r="AA2400" s="140"/>
      <c r="AB2400" s="140"/>
      <c r="AC2400" s="140"/>
      <c r="AD2400" s="140"/>
      <c r="AE2400" s="140"/>
      <c r="AF2400" s="140"/>
      <c r="AG2400" s="140"/>
      <c r="AH2400" s="140"/>
      <c r="AI2400" s="140"/>
      <c r="AJ2400" s="140"/>
      <c r="AK2400" s="140"/>
      <c r="AL2400" s="140"/>
      <c r="AM2400" s="140"/>
      <c r="AN2400" s="140"/>
      <c r="AO2400" s="140"/>
      <c r="AP2400" s="140"/>
      <c r="AQ2400" s="140"/>
      <c r="AR2400" s="140"/>
      <c r="AS2400" s="140"/>
      <c r="AT2400" s="140"/>
      <c r="AU2400" s="140"/>
      <c r="AV2400" s="140"/>
      <c r="AW2400" s="140"/>
      <c r="AX2400" s="140"/>
      <c r="AY2400" s="140"/>
      <c r="AZ2400" s="140"/>
      <c r="BA2400" s="140"/>
      <c r="BB2400" s="140"/>
      <c r="BC2400" s="140"/>
      <c r="BD2400" s="140"/>
      <c r="BE2400" s="140"/>
    </row>
    <row r="2401" spans="1:57" outlineLevel="1" x14ac:dyDescent="0.2">
      <c r="A2401" s="234">
        <f>'Faults data'!A2401</f>
        <v>2384</v>
      </c>
      <c r="B2401" s="320">
        <f>'Faults data'!B2401</f>
        <v>0</v>
      </c>
      <c r="C2401" s="223">
        <f>IFERROR(MATCH('Faults data'!F2401,Lists!$C$11:$C$14,0),0)</f>
        <v>0</v>
      </c>
      <c r="D2401" s="216">
        <f>VALUE('Faults data'!I2401)</f>
        <v>0</v>
      </c>
      <c r="E2401" s="224">
        <f t="shared" si="305"/>
        <v>0</v>
      </c>
      <c r="F2401" s="224">
        <f>'Faults data'!M2401</f>
        <v>0</v>
      </c>
      <c r="G2401" s="224" t="str">
        <f>IF('Faults data'!N2401=$G$17,$G$17,".")</f>
        <v>.</v>
      </c>
      <c r="H2401" s="224" t="str">
        <f>IF(ISNUMBER('Faults data'!L2401),'Faults data'!L2401,".")</f>
        <v>.</v>
      </c>
      <c r="I2401" s="224">
        <f>IF('Faults data'!S2401=Lists!$F$11,0,1)</f>
        <v>1</v>
      </c>
      <c r="J2401" s="240" t="str">
        <f t="shared" si="300"/>
        <v>.</v>
      </c>
      <c r="K2401" s="241"/>
      <c r="L2401" s="230" t="str">
        <f t="shared" si="301"/>
        <v>.</v>
      </c>
      <c r="M2401" s="231" t="str">
        <f t="shared" si="302"/>
        <v>.</v>
      </c>
      <c r="N2401" s="231" t="str">
        <f t="shared" si="303"/>
        <v>.</v>
      </c>
      <c r="O2401" s="231" t="str">
        <f t="shared" si="304"/>
        <v>.</v>
      </c>
      <c r="P2401" s="232" t="str">
        <f t="shared" si="306"/>
        <v>.</v>
      </c>
      <c r="Q2401" s="233" t="str">
        <f t="shared" si="307"/>
        <v>.</v>
      </c>
      <c r="R2401" s="140"/>
      <c r="S2401" s="140"/>
      <c r="T2401" s="140"/>
      <c r="U2401" s="140"/>
      <c r="V2401" s="140"/>
      <c r="W2401" s="140"/>
      <c r="X2401" s="140"/>
      <c r="Y2401" s="140"/>
      <c r="Z2401" s="140"/>
      <c r="AA2401" s="140"/>
      <c r="AB2401" s="140"/>
      <c r="AC2401" s="140"/>
      <c r="AD2401" s="140"/>
      <c r="AE2401" s="140"/>
      <c r="AF2401" s="140"/>
      <c r="AG2401" s="140"/>
      <c r="AH2401" s="140"/>
      <c r="AI2401" s="140"/>
      <c r="AJ2401" s="140"/>
      <c r="AK2401" s="140"/>
      <c r="AL2401" s="140"/>
      <c r="AM2401" s="140"/>
      <c r="AN2401" s="140"/>
      <c r="AO2401" s="140"/>
      <c r="AP2401" s="140"/>
      <c r="AQ2401" s="140"/>
      <c r="AR2401" s="140"/>
      <c r="AS2401" s="140"/>
      <c r="AT2401" s="140"/>
      <c r="AU2401" s="140"/>
      <c r="AV2401" s="140"/>
      <c r="AW2401" s="140"/>
      <c r="AX2401" s="140"/>
      <c r="AY2401" s="140"/>
      <c r="AZ2401" s="140"/>
      <c r="BA2401" s="140"/>
      <c r="BB2401" s="140"/>
      <c r="BC2401" s="140"/>
      <c r="BD2401" s="140"/>
      <c r="BE2401" s="140"/>
    </row>
    <row r="2402" spans="1:57" outlineLevel="1" x14ac:dyDescent="0.2">
      <c r="A2402" s="234">
        <f>'Faults data'!A2402</f>
        <v>2385</v>
      </c>
      <c r="B2402" s="320">
        <f>'Faults data'!B2402</f>
        <v>0</v>
      </c>
      <c r="C2402" s="223">
        <f>IFERROR(MATCH('Faults data'!F2402,Lists!$C$11:$C$14,0),0)</f>
        <v>0</v>
      </c>
      <c r="D2402" s="216">
        <f>VALUE('Faults data'!I2402)</f>
        <v>0</v>
      </c>
      <c r="E2402" s="224">
        <f t="shared" si="305"/>
        <v>0</v>
      </c>
      <c r="F2402" s="224">
        <f>'Faults data'!M2402</f>
        <v>0</v>
      </c>
      <c r="G2402" s="224" t="str">
        <f>IF('Faults data'!N2402=$G$17,$G$17,".")</f>
        <v>.</v>
      </c>
      <c r="H2402" s="224" t="str">
        <f>IF(ISNUMBER('Faults data'!L2402),'Faults data'!L2402,".")</f>
        <v>.</v>
      </c>
      <c r="I2402" s="224">
        <f>IF('Faults data'!S2402=Lists!$F$11,0,1)</f>
        <v>1</v>
      </c>
      <c r="J2402" s="240" t="str">
        <f t="shared" si="300"/>
        <v>.</v>
      </c>
      <c r="K2402" s="241"/>
      <c r="L2402" s="230" t="str">
        <f t="shared" si="301"/>
        <v>.</v>
      </c>
      <c r="M2402" s="231" t="str">
        <f t="shared" si="302"/>
        <v>.</v>
      </c>
      <c r="N2402" s="231" t="str">
        <f t="shared" si="303"/>
        <v>.</v>
      </c>
      <c r="O2402" s="231" t="str">
        <f t="shared" si="304"/>
        <v>.</v>
      </c>
      <c r="P2402" s="232" t="str">
        <f t="shared" si="306"/>
        <v>.</v>
      </c>
      <c r="Q2402" s="233" t="str">
        <f t="shared" si="307"/>
        <v>.</v>
      </c>
      <c r="R2402" s="140"/>
      <c r="S2402" s="140"/>
      <c r="T2402" s="140"/>
      <c r="U2402" s="140"/>
      <c r="V2402" s="140"/>
      <c r="W2402" s="140"/>
      <c r="X2402" s="140"/>
      <c r="Y2402" s="140"/>
      <c r="Z2402" s="140"/>
      <c r="AA2402" s="140"/>
      <c r="AB2402" s="140"/>
      <c r="AC2402" s="140"/>
      <c r="AD2402" s="140"/>
      <c r="AE2402" s="140"/>
      <c r="AF2402" s="140"/>
      <c r="AG2402" s="140"/>
      <c r="AH2402" s="140"/>
      <c r="AI2402" s="140"/>
      <c r="AJ2402" s="140"/>
      <c r="AK2402" s="140"/>
      <c r="AL2402" s="140"/>
      <c r="AM2402" s="140"/>
      <c r="AN2402" s="140"/>
      <c r="AO2402" s="140"/>
      <c r="AP2402" s="140"/>
      <c r="AQ2402" s="140"/>
      <c r="AR2402" s="140"/>
      <c r="AS2402" s="140"/>
      <c r="AT2402" s="140"/>
      <c r="AU2402" s="140"/>
      <c r="AV2402" s="140"/>
      <c r="AW2402" s="140"/>
      <c r="AX2402" s="140"/>
      <c r="AY2402" s="140"/>
      <c r="AZ2402" s="140"/>
      <c r="BA2402" s="140"/>
      <c r="BB2402" s="140"/>
      <c r="BC2402" s="140"/>
      <c r="BD2402" s="140"/>
      <c r="BE2402" s="140"/>
    </row>
    <row r="2403" spans="1:57" outlineLevel="1" x14ac:dyDescent="0.2">
      <c r="A2403" s="234">
        <f>'Faults data'!A2403</f>
        <v>2386</v>
      </c>
      <c r="B2403" s="320">
        <f>'Faults data'!B2403</f>
        <v>0</v>
      </c>
      <c r="C2403" s="223">
        <f>IFERROR(MATCH('Faults data'!F2403,Lists!$C$11:$C$14,0),0)</f>
        <v>0</v>
      </c>
      <c r="D2403" s="216">
        <f>VALUE('Faults data'!I2403)</f>
        <v>0</v>
      </c>
      <c r="E2403" s="224">
        <f t="shared" si="305"/>
        <v>0</v>
      </c>
      <c r="F2403" s="224">
        <f>'Faults data'!M2403</f>
        <v>0</v>
      </c>
      <c r="G2403" s="224" t="str">
        <f>IF('Faults data'!N2403=$G$17,$G$17,".")</f>
        <v>.</v>
      </c>
      <c r="H2403" s="224" t="str">
        <f>IF(ISNUMBER('Faults data'!L2403),'Faults data'!L2403,".")</f>
        <v>.</v>
      </c>
      <c r="I2403" s="224">
        <f>IF('Faults data'!S2403=Lists!$F$11,0,1)</f>
        <v>1</v>
      </c>
      <c r="J2403" s="240" t="str">
        <f t="shared" si="300"/>
        <v>.</v>
      </c>
      <c r="K2403" s="241"/>
      <c r="L2403" s="230" t="str">
        <f t="shared" si="301"/>
        <v>.</v>
      </c>
      <c r="M2403" s="231" t="str">
        <f t="shared" si="302"/>
        <v>.</v>
      </c>
      <c r="N2403" s="231" t="str">
        <f t="shared" si="303"/>
        <v>.</v>
      </c>
      <c r="O2403" s="231" t="str">
        <f t="shared" si="304"/>
        <v>.</v>
      </c>
      <c r="P2403" s="232" t="str">
        <f t="shared" si="306"/>
        <v>.</v>
      </c>
      <c r="Q2403" s="233" t="str">
        <f t="shared" si="307"/>
        <v>.</v>
      </c>
      <c r="R2403" s="140"/>
      <c r="S2403" s="140"/>
      <c r="T2403" s="140"/>
      <c r="U2403" s="140"/>
      <c r="V2403" s="140"/>
      <c r="W2403" s="140"/>
      <c r="X2403" s="140"/>
      <c r="Y2403" s="140"/>
      <c r="Z2403" s="140"/>
      <c r="AA2403" s="140"/>
      <c r="AB2403" s="140"/>
      <c r="AC2403" s="140"/>
      <c r="AD2403" s="140"/>
      <c r="AE2403" s="140"/>
      <c r="AF2403" s="140"/>
      <c r="AG2403" s="140"/>
      <c r="AH2403" s="140"/>
      <c r="AI2403" s="140"/>
      <c r="AJ2403" s="140"/>
      <c r="AK2403" s="140"/>
      <c r="AL2403" s="140"/>
      <c r="AM2403" s="140"/>
      <c r="AN2403" s="140"/>
      <c r="AO2403" s="140"/>
      <c r="AP2403" s="140"/>
      <c r="AQ2403" s="140"/>
      <c r="AR2403" s="140"/>
      <c r="AS2403" s="140"/>
      <c r="AT2403" s="140"/>
      <c r="AU2403" s="140"/>
      <c r="AV2403" s="140"/>
      <c r="AW2403" s="140"/>
      <c r="AX2403" s="140"/>
      <c r="AY2403" s="140"/>
      <c r="AZ2403" s="140"/>
      <c r="BA2403" s="140"/>
      <c r="BB2403" s="140"/>
      <c r="BC2403" s="140"/>
      <c r="BD2403" s="140"/>
      <c r="BE2403" s="140"/>
    </row>
    <row r="2404" spans="1:57" outlineLevel="1" x14ac:dyDescent="0.2">
      <c r="A2404" s="234">
        <f>'Faults data'!A2404</f>
        <v>2387</v>
      </c>
      <c r="B2404" s="320">
        <f>'Faults data'!B2404</f>
        <v>0</v>
      </c>
      <c r="C2404" s="223">
        <f>IFERROR(MATCH('Faults data'!F2404,Lists!$C$11:$C$14,0),0)</f>
        <v>0</v>
      </c>
      <c r="D2404" s="216">
        <f>VALUE('Faults data'!I2404)</f>
        <v>0</v>
      </c>
      <c r="E2404" s="224">
        <f t="shared" si="305"/>
        <v>0</v>
      </c>
      <c r="F2404" s="224">
        <f>'Faults data'!M2404</f>
        <v>0</v>
      </c>
      <c r="G2404" s="224" t="str">
        <f>IF('Faults data'!N2404=$G$17,$G$17,".")</f>
        <v>.</v>
      </c>
      <c r="H2404" s="224" t="str">
        <f>IF(ISNUMBER('Faults data'!L2404),'Faults data'!L2404,".")</f>
        <v>.</v>
      </c>
      <c r="I2404" s="224">
        <f>IF('Faults data'!S2404=Lists!$F$11,0,1)</f>
        <v>1</v>
      </c>
      <c r="J2404" s="240" t="str">
        <f t="shared" si="300"/>
        <v>.</v>
      </c>
      <c r="K2404" s="241"/>
      <c r="L2404" s="230" t="str">
        <f t="shared" si="301"/>
        <v>.</v>
      </c>
      <c r="M2404" s="231" t="str">
        <f t="shared" si="302"/>
        <v>.</v>
      </c>
      <c r="N2404" s="231" t="str">
        <f t="shared" si="303"/>
        <v>.</v>
      </c>
      <c r="O2404" s="231" t="str">
        <f t="shared" si="304"/>
        <v>.</v>
      </c>
      <c r="P2404" s="232" t="str">
        <f t="shared" si="306"/>
        <v>.</v>
      </c>
      <c r="Q2404" s="233" t="str">
        <f t="shared" si="307"/>
        <v>.</v>
      </c>
      <c r="R2404" s="140"/>
      <c r="S2404" s="140"/>
      <c r="T2404" s="140"/>
      <c r="U2404" s="140"/>
      <c r="V2404" s="140"/>
      <c r="W2404" s="140"/>
      <c r="X2404" s="140"/>
      <c r="Y2404" s="140"/>
      <c r="Z2404" s="140"/>
      <c r="AA2404" s="140"/>
      <c r="AB2404" s="140"/>
      <c r="AC2404" s="140"/>
      <c r="AD2404" s="140"/>
      <c r="AE2404" s="140"/>
      <c r="AF2404" s="140"/>
      <c r="AG2404" s="140"/>
      <c r="AH2404" s="140"/>
      <c r="AI2404" s="140"/>
      <c r="AJ2404" s="140"/>
      <c r="AK2404" s="140"/>
      <c r="AL2404" s="140"/>
      <c r="AM2404" s="140"/>
      <c r="AN2404" s="140"/>
      <c r="AO2404" s="140"/>
      <c r="AP2404" s="140"/>
      <c r="AQ2404" s="140"/>
      <c r="AR2404" s="140"/>
      <c r="AS2404" s="140"/>
      <c r="AT2404" s="140"/>
      <c r="AU2404" s="140"/>
      <c r="AV2404" s="140"/>
      <c r="AW2404" s="140"/>
      <c r="AX2404" s="140"/>
      <c r="AY2404" s="140"/>
      <c r="AZ2404" s="140"/>
      <c r="BA2404" s="140"/>
      <c r="BB2404" s="140"/>
      <c r="BC2404" s="140"/>
      <c r="BD2404" s="140"/>
      <c r="BE2404" s="140"/>
    </row>
    <row r="2405" spans="1:57" outlineLevel="1" x14ac:dyDescent="0.2">
      <c r="A2405" s="234">
        <f>'Faults data'!A2405</f>
        <v>2388</v>
      </c>
      <c r="B2405" s="320">
        <f>'Faults data'!B2405</f>
        <v>0</v>
      </c>
      <c r="C2405" s="223">
        <f>IFERROR(MATCH('Faults data'!F2405,Lists!$C$11:$C$14,0),0)</f>
        <v>0</v>
      </c>
      <c r="D2405" s="216">
        <f>VALUE('Faults data'!I2405)</f>
        <v>0</v>
      </c>
      <c r="E2405" s="224">
        <f t="shared" si="305"/>
        <v>0</v>
      </c>
      <c r="F2405" s="224">
        <f>'Faults data'!M2405</f>
        <v>0</v>
      </c>
      <c r="G2405" s="224" t="str">
        <f>IF('Faults data'!N2405=$G$17,$G$17,".")</f>
        <v>.</v>
      </c>
      <c r="H2405" s="224" t="str">
        <f>IF(ISNUMBER('Faults data'!L2405),'Faults data'!L2405,".")</f>
        <v>.</v>
      </c>
      <c r="I2405" s="224">
        <f>IF('Faults data'!S2405=Lists!$F$11,0,1)</f>
        <v>1</v>
      </c>
      <c r="J2405" s="240" t="str">
        <f t="shared" si="300"/>
        <v>.</v>
      </c>
      <c r="K2405" s="241"/>
      <c r="L2405" s="230" t="str">
        <f t="shared" si="301"/>
        <v>.</v>
      </c>
      <c r="M2405" s="231" t="str">
        <f t="shared" si="302"/>
        <v>.</v>
      </c>
      <c r="N2405" s="231" t="str">
        <f t="shared" si="303"/>
        <v>.</v>
      </c>
      <c r="O2405" s="231" t="str">
        <f t="shared" si="304"/>
        <v>.</v>
      </c>
      <c r="P2405" s="232" t="str">
        <f t="shared" si="306"/>
        <v>.</v>
      </c>
      <c r="Q2405" s="233" t="str">
        <f t="shared" si="307"/>
        <v>.</v>
      </c>
      <c r="R2405" s="140"/>
      <c r="S2405" s="140"/>
      <c r="T2405" s="140"/>
      <c r="U2405" s="140"/>
      <c r="V2405" s="140"/>
      <c r="W2405" s="140"/>
      <c r="X2405" s="140"/>
      <c r="Y2405" s="140"/>
      <c r="Z2405" s="140"/>
      <c r="AA2405" s="140"/>
      <c r="AB2405" s="140"/>
      <c r="AC2405" s="140"/>
      <c r="AD2405" s="140"/>
      <c r="AE2405" s="140"/>
      <c r="AF2405" s="140"/>
      <c r="AG2405" s="140"/>
      <c r="AH2405" s="140"/>
      <c r="AI2405" s="140"/>
      <c r="AJ2405" s="140"/>
      <c r="AK2405" s="140"/>
      <c r="AL2405" s="140"/>
      <c r="AM2405" s="140"/>
      <c r="AN2405" s="140"/>
      <c r="AO2405" s="140"/>
      <c r="AP2405" s="140"/>
      <c r="AQ2405" s="140"/>
      <c r="AR2405" s="140"/>
      <c r="AS2405" s="140"/>
      <c r="AT2405" s="140"/>
      <c r="AU2405" s="140"/>
      <c r="AV2405" s="140"/>
      <c r="AW2405" s="140"/>
      <c r="AX2405" s="140"/>
      <c r="AY2405" s="140"/>
      <c r="AZ2405" s="140"/>
      <c r="BA2405" s="140"/>
      <c r="BB2405" s="140"/>
      <c r="BC2405" s="140"/>
      <c r="BD2405" s="140"/>
      <c r="BE2405" s="140"/>
    </row>
    <row r="2406" spans="1:57" outlineLevel="1" x14ac:dyDescent="0.2">
      <c r="A2406" s="234">
        <f>'Faults data'!A2406</f>
        <v>2389</v>
      </c>
      <c r="B2406" s="320">
        <f>'Faults data'!B2406</f>
        <v>0</v>
      </c>
      <c r="C2406" s="223">
        <f>IFERROR(MATCH('Faults data'!F2406,Lists!$C$11:$C$14,0),0)</f>
        <v>0</v>
      </c>
      <c r="D2406" s="216">
        <f>VALUE('Faults data'!I2406)</f>
        <v>0</v>
      </c>
      <c r="E2406" s="224">
        <f t="shared" si="305"/>
        <v>0</v>
      </c>
      <c r="F2406" s="224">
        <f>'Faults data'!M2406</f>
        <v>0</v>
      </c>
      <c r="G2406" s="224" t="str">
        <f>IF('Faults data'!N2406=$G$17,$G$17,".")</f>
        <v>.</v>
      </c>
      <c r="H2406" s="224" t="str">
        <f>IF(ISNUMBER('Faults data'!L2406),'Faults data'!L2406,".")</f>
        <v>.</v>
      </c>
      <c r="I2406" s="224">
        <f>IF('Faults data'!S2406=Lists!$F$11,0,1)</f>
        <v>1</v>
      </c>
      <c r="J2406" s="240" t="str">
        <f t="shared" si="300"/>
        <v>.</v>
      </c>
      <c r="K2406" s="241"/>
      <c r="L2406" s="230" t="str">
        <f t="shared" si="301"/>
        <v>.</v>
      </c>
      <c r="M2406" s="231" t="str">
        <f t="shared" si="302"/>
        <v>.</v>
      </c>
      <c r="N2406" s="231" t="str">
        <f t="shared" si="303"/>
        <v>.</v>
      </c>
      <c r="O2406" s="231" t="str">
        <f t="shared" si="304"/>
        <v>.</v>
      </c>
      <c r="P2406" s="232" t="str">
        <f t="shared" si="306"/>
        <v>.</v>
      </c>
      <c r="Q2406" s="233" t="str">
        <f t="shared" si="307"/>
        <v>.</v>
      </c>
      <c r="R2406" s="140"/>
      <c r="S2406" s="140"/>
      <c r="T2406" s="140"/>
      <c r="U2406" s="140"/>
      <c r="V2406" s="140"/>
      <c r="W2406" s="140"/>
      <c r="X2406" s="140"/>
      <c r="Y2406" s="140"/>
      <c r="Z2406" s="140"/>
      <c r="AA2406" s="140"/>
      <c r="AB2406" s="140"/>
      <c r="AC2406" s="140"/>
      <c r="AD2406" s="140"/>
      <c r="AE2406" s="140"/>
      <c r="AF2406" s="140"/>
      <c r="AG2406" s="140"/>
      <c r="AH2406" s="140"/>
      <c r="AI2406" s="140"/>
      <c r="AJ2406" s="140"/>
      <c r="AK2406" s="140"/>
      <c r="AL2406" s="140"/>
      <c r="AM2406" s="140"/>
      <c r="AN2406" s="140"/>
      <c r="AO2406" s="140"/>
      <c r="AP2406" s="140"/>
      <c r="AQ2406" s="140"/>
      <c r="AR2406" s="140"/>
      <c r="AS2406" s="140"/>
      <c r="AT2406" s="140"/>
      <c r="AU2406" s="140"/>
      <c r="AV2406" s="140"/>
      <c r="AW2406" s="140"/>
      <c r="AX2406" s="140"/>
      <c r="AY2406" s="140"/>
      <c r="AZ2406" s="140"/>
      <c r="BA2406" s="140"/>
      <c r="BB2406" s="140"/>
      <c r="BC2406" s="140"/>
      <c r="BD2406" s="140"/>
      <c r="BE2406" s="140"/>
    </row>
    <row r="2407" spans="1:57" outlineLevel="1" x14ac:dyDescent="0.2">
      <c r="A2407" s="234">
        <f>'Faults data'!A2407</f>
        <v>2390</v>
      </c>
      <c r="B2407" s="320">
        <f>'Faults data'!B2407</f>
        <v>0</v>
      </c>
      <c r="C2407" s="223">
        <f>IFERROR(MATCH('Faults data'!F2407,Lists!$C$11:$C$14,0),0)</f>
        <v>0</v>
      </c>
      <c r="D2407" s="216">
        <f>VALUE('Faults data'!I2407)</f>
        <v>0</v>
      </c>
      <c r="E2407" s="224">
        <f t="shared" si="305"/>
        <v>0</v>
      </c>
      <c r="F2407" s="224">
        <f>'Faults data'!M2407</f>
        <v>0</v>
      </c>
      <c r="G2407" s="224" t="str">
        <f>IF('Faults data'!N2407=$G$17,$G$17,".")</f>
        <v>.</v>
      </c>
      <c r="H2407" s="224" t="str">
        <f>IF(ISNUMBER('Faults data'!L2407),'Faults data'!L2407,".")</f>
        <v>.</v>
      </c>
      <c r="I2407" s="224">
        <f>IF('Faults data'!S2407=Lists!$F$11,0,1)</f>
        <v>1</v>
      </c>
      <c r="J2407" s="240" t="str">
        <f t="shared" si="300"/>
        <v>.</v>
      </c>
      <c r="K2407" s="241"/>
      <c r="L2407" s="230" t="str">
        <f t="shared" si="301"/>
        <v>.</v>
      </c>
      <c r="M2407" s="231" t="str">
        <f t="shared" si="302"/>
        <v>.</v>
      </c>
      <c r="N2407" s="231" t="str">
        <f t="shared" si="303"/>
        <v>.</v>
      </c>
      <c r="O2407" s="231" t="str">
        <f t="shared" si="304"/>
        <v>.</v>
      </c>
      <c r="P2407" s="232" t="str">
        <f t="shared" si="306"/>
        <v>.</v>
      </c>
      <c r="Q2407" s="233" t="str">
        <f t="shared" si="307"/>
        <v>.</v>
      </c>
      <c r="R2407" s="140"/>
      <c r="S2407" s="140"/>
      <c r="T2407" s="140"/>
      <c r="U2407" s="140"/>
      <c r="V2407" s="140"/>
      <c r="W2407" s="140"/>
      <c r="X2407" s="140"/>
      <c r="Y2407" s="140"/>
      <c r="Z2407" s="140"/>
      <c r="AA2407" s="140"/>
      <c r="AB2407" s="140"/>
      <c r="AC2407" s="140"/>
      <c r="AD2407" s="140"/>
      <c r="AE2407" s="140"/>
      <c r="AF2407" s="140"/>
      <c r="AG2407" s="140"/>
      <c r="AH2407" s="140"/>
      <c r="AI2407" s="140"/>
      <c r="AJ2407" s="140"/>
      <c r="AK2407" s="140"/>
      <c r="AL2407" s="140"/>
      <c r="AM2407" s="140"/>
      <c r="AN2407" s="140"/>
      <c r="AO2407" s="140"/>
      <c r="AP2407" s="140"/>
      <c r="AQ2407" s="140"/>
      <c r="AR2407" s="140"/>
      <c r="AS2407" s="140"/>
      <c r="AT2407" s="140"/>
      <c r="AU2407" s="140"/>
      <c r="AV2407" s="140"/>
      <c r="AW2407" s="140"/>
      <c r="AX2407" s="140"/>
      <c r="AY2407" s="140"/>
      <c r="AZ2407" s="140"/>
      <c r="BA2407" s="140"/>
      <c r="BB2407" s="140"/>
      <c r="BC2407" s="140"/>
      <c r="BD2407" s="140"/>
      <c r="BE2407" s="140"/>
    </row>
    <row r="2408" spans="1:57" outlineLevel="1" x14ac:dyDescent="0.2">
      <c r="A2408" s="234">
        <f>'Faults data'!A2408</f>
        <v>2391</v>
      </c>
      <c r="B2408" s="320">
        <f>'Faults data'!B2408</f>
        <v>0</v>
      </c>
      <c r="C2408" s="223">
        <f>IFERROR(MATCH('Faults data'!F2408,Lists!$C$11:$C$14,0),0)</f>
        <v>0</v>
      </c>
      <c r="D2408" s="216">
        <f>VALUE('Faults data'!I2408)</f>
        <v>0</v>
      </c>
      <c r="E2408" s="224">
        <f t="shared" si="305"/>
        <v>0</v>
      </c>
      <c r="F2408" s="224">
        <f>'Faults data'!M2408</f>
        <v>0</v>
      </c>
      <c r="G2408" s="224" t="str">
        <f>IF('Faults data'!N2408=$G$17,$G$17,".")</f>
        <v>.</v>
      </c>
      <c r="H2408" s="224" t="str">
        <f>IF(ISNUMBER('Faults data'!L2408),'Faults data'!L2408,".")</f>
        <v>.</v>
      </c>
      <c r="I2408" s="224">
        <f>IF('Faults data'!S2408=Lists!$F$11,0,1)</f>
        <v>1</v>
      </c>
      <c r="J2408" s="240" t="str">
        <f t="shared" si="300"/>
        <v>.</v>
      </c>
      <c r="K2408" s="241"/>
      <c r="L2408" s="230" t="str">
        <f t="shared" si="301"/>
        <v>.</v>
      </c>
      <c r="M2408" s="231" t="str">
        <f t="shared" si="302"/>
        <v>.</v>
      </c>
      <c r="N2408" s="231" t="str">
        <f t="shared" si="303"/>
        <v>.</v>
      </c>
      <c r="O2408" s="231" t="str">
        <f t="shared" si="304"/>
        <v>.</v>
      </c>
      <c r="P2408" s="232" t="str">
        <f t="shared" si="306"/>
        <v>.</v>
      </c>
      <c r="Q2408" s="233" t="str">
        <f t="shared" si="307"/>
        <v>.</v>
      </c>
      <c r="R2408" s="140"/>
      <c r="S2408" s="140"/>
      <c r="T2408" s="140"/>
      <c r="U2408" s="140"/>
      <c r="V2408" s="140"/>
      <c r="W2408" s="140"/>
      <c r="X2408" s="140"/>
      <c r="Y2408" s="140"/>
      <c r="Z2408" s="140"/>
      <c r="AA2408" s="140"/>
      <c r="AB2408" s="140"/>
      <c r="AC2408" s="140"/>
      <c r="AD2408" s="140"/>
      <c r="AE2408" s="140"/>
      <c r="AF2408" s="140"/>
      <c r="AG2408" s="140"/>
      <c r="AH2408" s="140"/>
      <c r="AI2408" s="140"/>
      <c r="AJ2408" s="140"/>
      <c r="AK2408" s="140"/>
      <c r="AL2408" s="140"/>
      <c r="AM2408" s="140"/>
      <c r="AN2408" s="140"/>
      <c r="AO2408" s="140"/>
      <c r="AP2408" s="140"/>
      <c r="AQ2408" s="140"/>
      <c r="AR2408" s="140"/>
      <c r="AS2408" s="140"/>
      <c r="AT2408" s="140"/>
      <c r="AU2408" s="140"/>
      <c r="AV2408" s="140"/>
      <c r="AW2408" s="140"/>
      <c r="AX2408" s="140"/>
      <c r="AY2408" s="140"/>
      <c r="AZ2408" s="140"/>
      <c r="BA2408" s="140"/>
      <c r="BB2408" s="140"/>
      <c r="BC2408" s="140"/>
      <c r="BD2408" s="140"/>
      <c r="BE2408" s="140"/>
    </row>
    <row r="2409" spans="1:57" outlineLevel="1" x14ac:dyDescent="0.2">
      <c r="A2409" s="234">
        <f>'Faults data'!A2409</f>
        <v>2392</v>
      </c>
      <c r="B2409" s="320">
        <f>'Faults data'!B2409</f>
        <v>0</v>
      </c>
      <c r="C2409" s="223">
        <f>IFERROR(MATCH('Faults data'!F2409,Lists!$C$11:$C$14,0),0)</f>
        <v>0</v>
      </c>
      <c r="D2409" s="216">
        <f>VALUE('Faults data'!I2409)</f>
        <v>0</v>
      </c>
      <c r="E2409" s="224">
        <f t="shared" si="305"/>
        <v>0</v>
      </c>
      <c r="F2409" s="224">
        <f>'Faults data'!M2409</f>
        <v>0</v>
      </c>
      <c r="G2409" s="224" t="str">
        <f>IF('Faults data'!N2409=$G$17,$G$17,".")</f>
        <v>.</v>
      </c>
      <c r="H2409" s="224" t="str">
        <f>IF(ISNUMBER('Faults data'!L2409),'Faults data'!L2409,".")</f>
        <v>.</v>
      </c>
      <c r="I2409" s="224">
        <f>IF('Faults data'!S2409=Lists!$F$11,0,1)</f>
        <v>1</v>
      </c>
      <c r="J2409" s="240" t="str">
        <f t="shared" si="300"/>
        <v>.</v>
      </c>
      <c r="K2409" s="241"/>
      <c r="L2409" s="230" t="str">
        <f t="shared" si="301"/>
        <v>.</v>
      </c>
      <c r="M2409" s="231" t="str">
        <f t="shared" si="302"/>
        <v>.</v>
      </c>
      <c r="N2409" s="231" t="str">
        <f t="shared" si="303"/>
        <v>.</v>
      </c>
      <c r="O2409" s="231" t="str">
        <f t="shared" si="304"/>
        <v>.</v>
      </c>
      <c r="P2409" s="232" t="str">
        <f t="shared" si="306"/>
        <v>.</v>
      </c>
      <c r="Q2409" s="233" t="str">
        <f t="shared" si="307"/>
        <v>.</v>
      </c>
      <c r="R2409" s="140"/>
      <c r="S2409" s="140"/>
      <c r="T2409" s="140"/>
      <c r="U2409" s="140"/>
      <c r="V2409" s="140"/>
      <c r="W2409" s="140"/>
      <c r="X2409" s="140"/>
      <c r="Y2409" s="140"/>
      <c r="Z2409" s="140"/>
      <c r="AA2409" s="140"/>
      <c r="AB2409" s="140"/>
      <c r="AC2409" s="140"/>
      <c r="AD2409" s="140"/>
      <c r="AE2409" s="140"/>
      <c r="AF2409" s="140"/>
      <c r="AG2409" s="140"/>
      <c r="AH2409" s="140"/>
      <c r="AI2409" s="140"/>
      <c r="AJ2409" s="140"/>
      <c r="AK2409" s="140"/>
      <c r="AL2409" s="140"/>
      <c r="AM2409" s="140"/>
      <c r="AN2409" s="140"/>
      <c r="AO2409" s="140"/>
      <c r="AP2409" s="140"/>
      <c r="AQ2409" s="140"/>
      <c r="AR2409" s="140"/>
      <c r="AS2409" s="140"/>
      <c r="AT2409" s="140"/>
      <c r="AU2409" s="140"/>
      <c r="AV2409" s="140"/>
      <c r="AW2409" s="140"/>
      <c r="AX2409" s="140"/>
      <c r="AY2409" s="140"/>
      <c r="AZ2409" s="140"/>
      <c r="BA2409" s="140"/>
      <c r="BB2409" s="140"/>
      <c r="BC2409" s="140"/>
      <c r="BD2409" s="140"/>
      <c r="BE2409" s="140"/>
    </row>
    <row r="2410" spans="1:57" outlineLevel="1" x14ac:dyDescent="0.2">
      <c r="A2410" s="234">
        <f>'Faults data'!A2410</f>
        <v>2393</v>
      </c>
      <c r="B2410" s="320">
        <f>'Faults data'!B2410</f>
        <v>0</v>
      </c>
      <c r="C2410" s="223">
        <f>IFERROR(MATCH('Faults data'!F2410,Lists!$C$11:$C$14,0),0)</f>
        <v>0</v>
      </c>
      <c r="D2410" s="216">
        <f>VALUE('Faults data'!I2410)</f>
        <v>0</v>
      </c>
      <c r="E2410" s="224">
        <f t="shared" si="305"/>
        <v>0</v>
      </c>
      <c r="F2410" s="224">
        <f>'Faults data'!M2410</f>
        <v>0</v>
      </c>
      <c r="G2410" s="224" t="str">
        <f>IF('Faults data'!N2410=$G$17,$G$17,".")</f>
        <v>.</v>
      </c>
      <c r="H2410" s="224" t="str">
        <f>IF(ISNUMBER('Faults data'!L2410),'Faults data'!L2410,".")</f>
        <v>.</v>
      </c>
      <c r="I2410" s="224">
        <f>IF('Faults data'!S2410=Lists!$F$11,0,1)</f>
        <v>1</v>
      </c>
      <c r="J2410" s="240" t="str">
        <f t="shared" si="300"/>
        <v>.</v>
      </c>
      <c r="K2410" s="241"/>
      <c r="L2410" s="230" t="str">
        <f t="shared" si="301"/>
        <v>.</v>
      </c>
      <c r="M2410" s="231" t="str">
        <f t="shared" si="302"/>
        <v>.</v>
      </c>
      <c r="N2410" s="231" t="str">
        <f t="shared" si="303"/>
        <v>.</v>
      </c>
      <c r="O2410" s="231" t="str">
        <f t="shared" si="304"/>
        <v>.</v>
      </c>
      <c r="P2410" s="232" t="str">
        <f t="shared" si="306"/>
        <v>.</v>
      </c>
      <c r="Q2410" s="233" t="str">
        <f t="shared" si="307"/>
        <v>.</v>
      </c>
      <c r="R2410" s="140"/>
      <c r="S2410" s="140"/>
      <c r="T2410" s="140"/>
      <c r="U2410" s="140"/>
      <c r="V2410" s="140"/>
      <c r="W2410" s="140"/>
      <c r="X2410" s="140"/>
      <c r="Y2410" s="140"/>
      <c r="Z2410" s="140"/>
      <c r="AA2410" s="140"/>
      <c r="AB2410" s="140"/>
      <c r="AC2410" s="140"/>
      <c r="AD2410" s="140"/>
      <c r="AE2410" s="140"/>
      <c r="AF2410" s="140"/>
      <c r="AG2410" s="140"/>
      <c r="AH2410" s="140"/>
      <c r="AI2410" s="140"/>
      <c r="AJ2410" s="140"/>
      <c r="AK2410" s="140"/>
      <c r="AL2410" s="140"/>
      <c r="AM2410" s="140"/>
      <c r="AN2410" s="140"/>
      <c r="AO2410" s="140"/>
      <c r="AP2410" s="140"/>
      <c r="AQ2410" s="140"/>
      <c r="AR2410" s="140"/>
      <c r="AS2410" s="140"/>
      <c r="AT2410" s="140"/>
      <c r="AU2410" s="140"/>
      <c r="AV2410" s="140"/>
      <c r="AW2410" s="140"/>
      <c r="AX2410" s="140"/>
      <c r="AY2410" s="140"/>
      <c r="AZ2410" s="140"/>
      <c r="BA2410" s="140"/>
      <c r="BB2410" s="140"/>
      <c r="BC2410" s="140"/>
      <c r="BD2410" s="140"/>
      <c r="BE2410" s="140"/>
    </row>
    <row r="2411" spans="1:57" outlineLevel="1" x14ac:dyDescent="0.2">
      <c r="A2411" s="234">
        <f>'Faults data'!A2411</f>
        <v>2394</v>
      </c>
      <c r="B2411" s="320">
        <f>'Faults data'!B2411</f>
        <v>0</v>
      </c>
      <c r="C2411" s="223">
        <f>IFERROR(MATCH('Faults data'!F2411,Lists!$C$11:$C$14,0),0)</f>
        <v>0</v>
      </c>
      <c r="D2411" s="216">
        <f>VALUE('Faults data'!I2411)</f>
        <v>0</v>
      </c>
      <c r="E2411" s="224">
        <f t="shared" si="305"/>
        <v>0</v>
      </c>
      <c r="F2411" s="224">
        <f>'Faults data'!M2411</f>
        <v>0</v>
      </c>
      <c r="G2411" s="224" t="str">
        <f>IF('Faults data'!N2411=$G$17,$G$17,".")</f>
        <v>.</v>
      </c>
      <c r="H2411" s="224" t="str">
        <f>IF(ISNUMBER('Faults data'!L2411),'Faults data'!L2411,".")</f>
        <v>.</v>
      </c>
      <c r="I2411" s="224">
        <f>IF('Faults data'!S2411=Lists!$F$11,0,1)</f>
        <v>1</v>
      </c>
      <c r="J2411" s="240" t="str">
        <f t="shared" si="300"/>
        <v>.</v>
      </c>
      <c r="K2411" s="241"/>
      <c r="L2411" s="230" t="str">
        <f t="shared" si="301"/>
        <v>.</v>
      </c>
      <c r="M2411" s="231" t="str">
        <f t="shared" si="302"/>
        <v>.</v>
      </c>
      <c r="N2411" s="231" t="str">
        <f t="shared" si="303"/>
        <v>.</v>
      </c>
      <c r="O2411" s="231" t="str">
        <f t="shared" si="304"/>
        <v>.</v>
      </c>
      <c r="P2411" s="232" t="str">
        <f t="shared" si="306"/>
        <v>.</v>
      </c>
      <c r="Q2411" s="233" t="str">
        <f t="shared" si="307"/>
        <v>.</v>
      </c>
      <c r="R2411" s="140"/>
      <c r="S2411" s="140"/>
      <c r="T2411" s="140"/>
      <c r="U2411" s="140"/>
      <c r="V2411" s="140"/>
      <c r="W2411" s="140"/>
      <c r="X2411" s="140"/>
      <c r="Y2411" s="140"/>
      <c r="Z2411" s="140"/>
      <c r="AA2411" s="140"/>
      <c r="AB2411" s="140"/>
      <c r="AC2411" s="140"/>
      <c r="AD2411" s="140"/>
      <c r="AE2411" s="140"/>
      <c r="AF2411" s="140"/>
      <c r="AG2411" s="140"/>
      <c r="AH2411" s="140"/>
      <c r="AI2411" s="140"/>
      <c r="AJ2411" s="140"/>
      <c r="AK2411" s="140"/>
      <c r="AL2411" s="140"/>
      <c r="AM2411" s="140"/>
      <c r="AN2411" s="140"/>
      <c r="AO2411" s="140"/>
      <c r="AP2411" s="140"/>
      <c r="AQ2411" s="140"/>
      <c r="AR2411" s="140"/>
      <c r="AS2411" s="140"/>
      <c r="AT2411" s="140"/>
      <c r="AU2411" s="140"/>
      <c r="AV2411" s="140"/>
      <c r="AW2411" s="140"/>
      <c r="AX2411" s="140"/>
      <c r="AY2411" s="140"/>
      <c r="AZ2411" s="140"/>
      <c r="BA2411" s="140"/>
      <c r="BB2411" s="140"/>
      <c r="BC2411" s="140"/>
      <c r="BD2411" s="140"/>
      <c r="BE2411" s="140"/>
    </row>
    <row r="2412" spans="1:57" outlineLevel="1" x14ac:dyDescent="0.2">
      <c r="A2412" s="234">
        <f>'Faults data'!A2412</f>
        <v>2395</v>
      </c>
      <c r="B2412" s="320">
        <f>'Faults data'!B2412</f>
        <v>0</v>
      </c>
      <c r="C2412" s="223">
        <f>IFERROR(MATCH('Faults data'!F2412,Lists!$C$11:$C$14,0),0)</f>
        <v>0</v>
      </c>
      <c r="D2412" s="216">
        <f>VALUE('Faults data'!I2412)</f>
        <v>0</v>
      </c>
      <c r="E2412" s="224">
        <f t="shared" si="305"/>
        <v>0</v>
      </c>
      <c r="F2412" s="224">
        <f>'Faults data'!M2412</f>
        <v>0</v>
      </c>
      <c r="G2412" s="224" t="str">
        <f>IF('Faults data'!N2412=$G$17,$G$17,".")</f>
        <v>.</v>
      </c>
      <c r="H2412" s="224" t="str">
        <f>IF(ISNUMBER('Faults data'!L2412),'Faults data'!L2412,".")</f>
        <v>.</v>
      </c>
      <c r="I2412" s="224">
        <f>IF('Faults data'!S2412=Lists!$F$11,0,1)</f>
        <v>1</v>
      </c>
      <c r="J2412" s="240" t="str">
        <f t="shared" si="300"/>
        <v>.</v>
      </c>
      <c r="K2412" s="241"/>
      <c r="L2412" s="230" t="str">
        <f t="shared" si="301"/>
        <v>.</v>
      </c>
      <c r="M2412" s="231" t="str">
        <f t="shared" si="302"/>
        <v>.</v>
      </c>
      <c r="N2412" s="231" t="str">
        <f t="shared" si="303"/>
        <v>.</v>
      </c>
      <c r="O2412" s="231" t="str">
        <f t="shared" si="304"/>
        <v>.</v>
      </c>
      <c r="P2412" s="232" t="str">
        <f t="shared" si="306"/>
        <v>.</v>
      </c>
      <c r="Q2412" s="233" t="str">
        <f t="shared" si="307"/>
        <v>.</v>
      </c>
      <c r="R2412" s="140"/>
      <c r="S2412" s="140"/>
      <c r="T2412" s="140"/>
      <c r="U2412" s="140"/>
      <c r="V2412" s="140"/>
      <c r="W2412" s="140"/>
      <c r="X2412" s="140"/>
      <c r="Y2412" s="140"/>
      <c r="Z2412" s="140"/>
      <c r="AA2412" s="140"/>
      <c r="AB2412" s="140"/>
      <c r="AC2412" s="140"/>
      <c r="AD2412" s="140"/>
      <c r="AE2412" s="140"/>
      <c r="AF2412" s="140"/>
      <c r="AG2412" s="140"/>
      <c r="AH2412" s="140"/>
      <c r="AI2412" s="140"/>
      <c r="AJ2412" s="140"/>
      <c r="AK2412" s="140"/>
      <c r="AL2412" s="140"/>
      <c r="AM2412" s="140"/>
      <c r="AN2412" s="140"/>
      <c r="AO2412" s="140"/>
      <c r="AP2412" s="140"/>
      <c r="AQ2412" s="140"/>
      <c r="AR2412" s="140"/>
      <c r="AS2412" s="140"/>
      <c r="AT2412" s="140"/>
      <c r="AU2412" s="140"/>
      <c r="AV2412" s="140"/>
      <c r="AW2412" s="140"/>
      <c r="AX2412" s="140"/>
      <c r="AY2412" s="140"/>
      <c r="AZ2412" s="140"/>
      <c r="BA2412" s="140"/>
      <c r="BB2412" s="140"/>
      <c r="BC2412" s="140"/>
      <c r="BD2412" s="140"/>
      <c r="BE2412" s="140"/>
    </row>
    <row r="2413" spans="1:57" outlineLevel="1" x14ac:dyDescent="0.2">
      <c r="A2413" s="234">
        <f>'Faults data'!A2413</f>
        <v>2396</v>
      </c>
      <c r="B2413" s="320">
        <f>'Faults data'!B2413</f>
        <v>0</v>
      </c>
      <c r="C2413" s="223">
        <f>IFERROR(MATCH('Faults data'!F2413,Lists!$C$11:$C$14,0),0)</f>
        <v>0</v>
      </c>
      <c r="D2413" s="216">
        <f>VALUE('Faults data'!I2413)</f>
        <v>0</v>
      </c>
      <c r="E2413" s="224">
        <f t="shared" si="305"/>
        <v>0</v>
      </c>
      <c r="F2413" s="224">
        <f>'Faults data'!M2413</f>
        <v>0</v>
      </c>
      <c r="G2413" s="224" t="str">
        <f>IF('Faults data'!N2413=$G$17,$G$17,".")</f>
        <v>.</v>
      </c>
      <c r="H2413" s="224" t="str">
        <f>IF(ISNUMBER('Faults data'!L2413),'Faults data'!L2413,".")</f>
        <v>.</v>
      </c>
      <c r="I2413" s="224">
        <f>IF('Faults data'!S2413=Lists!$F$11,0,1)</f>
        <v>1</v>
      </c>
      <c r="J2413" s="240" t="str">
        <f t="shared" si="300"/>
        <v>.</v>
      </c>
      <c r="K2413" s="241"/>
      <c r="L2413" s="230" t="str">
        <f t="shared" si="301"/>
        <v>.</v>
      </c>
      <c r="M2413" s="231" t="str">
        <f t="shared" si="302"/>
        <v>.</v>
      </c>
      <c r="N2413" s="231" t="str">
        <f t="shared" si="303"/>
        <v>.</v>
      </c>
      <c r="O2413" s="231" t="str">
        <f t="shared" si="304"/>
        <v>.</v>
      </c>
      <c r="P2413" s="232" t="str">
        <f t="shared" si="306"/>
        <v>.</v>
      </c>
      <c r="Q2413" s="233" t="str">
        <f t="shared" si="307"/>
        <v>.</v>
      </c>
      <c r="R2413" s="140"/>
      <c r="S2413" s="140"/>
      <c r="T2413" s="140"/>
      <c r="U2413" s="140"/>
      <c r="V2413" s="140"/>
      <c r="W2413" s="140"/>
      <c r="X2413" s="140"/>
      <c r="Y2413" s="140"/>
      <c r="Z2413" s="140"/>
      <c r="AA2413" s="140"/>
      <c r="AB2413" s="140"/>
      <c r="AC2413" s="140"/>
      <c r="AD2413" s="140"/>
      <c r="AE2413" s="140"/>
      <c r="AF2413" s="140"/>
      <c r="AG2413" s="140"/>
      <c r="AH2413" s="140"/>
      <c r="AI2413" s="140"/>
      <c r="AJ2413" s="140"/>
      <c r="AK2413" s="140"/>
      <c r="AL2413" s="140"/>
      <c r="AM2413" s="140"/>
      <c r="AN2413" s="140"/>
      <c r="AO2413" s="140"/>
      <c r="AP2413" s="140"/>
      <c r="AQ2413" s="140"/>
      <c r="AR2413" s="140"/>
      <c r="AS2413" s="140"/>
      <c r="AT2413" s="140"/>
      <c r="AU2413" s="140"/>
      <c r="AV2413" s="140"/>
      <c r="AW2413" s="140"/>
      <c r="AX2413" s="140"/>
      <c r="AY2413" s="140"/>
      <c r="AZ2413" s="140"/>
      <c r="BA2413" s="140"/>
      <c r="BB2413" s="140"/>
      <c r="BC2413" s="140"/>
      <c r="BD2413" s="140"/>
      <c r="BE2413" s="140"/>
    </row>
    <row r="2414" spans="1:57" outlineLevel="1" x14ac:dyDescent="0.2">
      <c r="A2414" s="234">
        <f>'Faults data'!A2414</f>
        <v>2397</v>
      </c>
      <c r="B2414" s="320">
        <f>'Faults data'!B2414</f>
        <v>0</v>
      </c>
      <c r="C2414" s="223">
        <f>IFERROR(MATCH('Faults data'!F2414,Lists!$C$11:$C$14,0),0)</f>
        <v>0</v>
      </c>
      <c r="D2414" s="216">
        <f>VALUE('Faults data'!I2414)</f>
        <v>0</v>
      </c>
      <c r="E2414" s="224">
        <f t="shared" si="305"/>
        <v>0</v>
      </c>
      <c r="F2414" s="224">
        <f>'Faults data'!M2414</f>
        <v>0</v>
      </c>
      <c r="G2414" s="224" t="str">
        <f>IF('Faults data'!N2414=$G$17,$G$17,".")</f>
        <v>.</v>
      </c>
      <c r="H2414" s="224" t="str">
        <f>IF(ISNUMBER('Faults data'!L2414),'Faults data'!L2414,".")</f>
        <v>.</v>
      </c>
      <c r="I2414" s="224">
        <f>IF('Faults data'!S2414=Lists!$F$11,0,1)</f>
        <v>1</v>
      </c>
      <c r="J2414" s="240" t="str">
        <f t="shared" si="300"/>
        <v>.</v>
      </c>
      <c r="K2414" s="241"/>
      <c r="L2414" s="230" t="str">
        <f t="shared" si="301"/>
        <v>.</v>
      </c>
      <c r="M2414" s="231" t="str">
        <f t="shared" si="302"/>
        <v>.</v>
      </c>
      <c r="N2414" s="231" t="str">
        <f t="shared" si="303"/>
        <v>.</v>
      </c>
      <c r="O2414" s="231" t="str">
        <f t="shared" si="304"/>
        <v>.</v>
      </c>
      <c r="P2414" s="232" t="str">
        <f t="shared" si="306"/>
        <v>.</v>
      </c>
      <c r="Q2414" s="233" t="str">
        <f t="shared" si="307"/>
        <v>.</v>
      </c>
      <c r="R2414" s="140"/>
      <c r="S2414" s="140"/>
      <c r="T2414" s="140"/>
      <c r="U2414" s="140"/>
      <c r="V2414" s="140"/>
      <c r="W2414" s="140"/>
      <c r="X2414" s="140"/>
      <c r="Y2414" s="140"/>
      <c r="Z2414" s="140"/>
      <c r="AA2414" s="140"/>
      <c r="AB2414" s="140"/>
      <c r="AC2414" s="140"/>
      <c r="AD2414" s="140"/>
      <c r="AE2414" s="140"/>
      <c r="AF2414" s="140"/>
      <c r="AG2414" s="140"/>
      <c r="AH2414" s="140"/>
      <c r="AI2414" s="140"/>
      <c r="AJ2414" s="140"/>
      <c r="AK2414" s="140"/>
      <c r="AL2414" s="140"/>
      <c r="AM2414" s="140"/>
      <c r="AN2414" s="140"/>
      <c r="AO2414" s="140"/>
      <c r="AP2414" s="140"/>
      <c r="AQ2414" s="140"/>
      <c r="AR2414" s="140"/>
      <c r="AS2414" s="140"/>
      <c r="AT2414" s="140"/>
      <c r="AU2414" s="140"/>
      <c r="AV2414" s="140"/>
      <c r="AW2414" s="140"/>
      <c r="AX2414" s="140"/>
      <c r="AY2414" s="140"/>
      <c r="AZ2414" s="140"/>
      <c r="BA2414" s="140"/>
      <c r="BB2414" s="140"/>
      <c r="BC2414" s="140"/>
      <c r="BD2414" s="140"/>
      <c r="BE2414" s="140"/>
    </row>
    <row r="2415" spans="1:57" outlineLevel="1" x14ac:dyDescent="0.2">
      <c r="A2415" s="234">
        <f>'Faults data'!A2415</f>
        <v>2398</v>
      </c>
      <c r="B2415" s="320">
        <f>'Faults data'!B2415</f>
        <v>0</v>
      </c>
      <c r="C2415" s="223">
        <f>IFERROR(MATCH('Faults data'!F2415,Lists!$C$11:$C$14,0),0)</f>
        <v>0</v>
      </c>
      <c r="D2415" s="216">
        <f>VALUE('Faults data'!I2415)</f>
        <v>0</v>
      </c>
      <c r="E2415" s="224">
        <f t="shared" si="305"/>
        <v>0</v>
      </c>
      <c r="F2415" s="224">
        <f>'Faults data'!M2415</f>
        <v>0</v>
      </c>
      <c r="G2415" s="224" t="str">
        <f>IF('Faults data'!N2415=$G$17,$G$17,".")</f>
        <v>.</v>
      </c>
      <c r="H2415" s="224" t="str">
        <f>IF(ISNUMBER('Faults data'!L2415),'Faults data'!L2415,".")</f>
        <v>.</v>
      </c>
      <c r="I2415" s="224">
        <f>IF('Faults data'!S2415=Lists!$F$11,0,1)</f>
        <v>1</v>
      </c>
      <c r="J2415" s="240" t="str">
        <f t="shared" si="300"/>
        <v>.</v>
      </c>
      <c r="K2415" s="241"/>
      <c r="L2415" s="230" t="str">
        <f t="shared" si="301"/>
        <v>.</v>
      </c>
      <c r="M2415" s="231" t="str">
        <f t="shared" si="302"/>
        <v>.</v>
      </c>
      <c r="N2415" s="231" t="str">
        <f t="shared" si="303"/>
        <v>.</v>
      </c>
      <c r="O2415" s="231" t="str">
        <f t="shared" si="304"/>
        <v>.</v>
      </c>
      <c r="P2415" s="232" t="str">
        <f t="shared" si="306"/>
        <v>.</v>
      </c>
      <c r="Q2415" s="233" t="str">
        <f t="shared" si="307"/>
        <v>.</v>
      </c>
      <c r="R2415" s="140"/>
      <c r="S2415" s="140"/>
      <c r="T2415" s="140"/>
      <c r="U2415" s="140"/>
      <c r="V2415" s="140"/>
      <c r="W2415" s="140"/>
      <c r="X2415" s="140"/>
      <c r="Y2415" s="140"/>
      <c r="Z2415" s="140"/>
      <c r="AA2415" s="140"/>
      <c r="AB2415" s="140"/>
      <c r="AC2415" s="140"/>
      <c r="AD2415" s="140"/>
      <c r="AE2415" s="140"/>
      <c r="AF2415" s="140"/>
      <c r="AG2415" s="140"/>
      <c r="AH2415" s="140"/>
      <c r="AI2415" s="140"/>
      <c r="AJ2415" s="140"/>
      <c r="AK2415" s="140"/>
      <c r="AL2415" s="140"/>
      <c r="AM2415" s="140"/>
      <c r="AN2415" s="140"/>
      <c r="AO2415" s="140"/>
      <c r="AP2415" s="140"/>
      <c r="AQ2415" s="140"/>
      <c r="AR2415" s="140"/>
      <c r="AS2415" s="140"/>
      <c r="AT2415" s="140"/>
      <c r="AU2415" s="140"/>
      <c r="AV2415" s="140"/>
      <c r="AW2415" s="140"/>
      <c r="AX2415" s="140"/>
      <c r="AY2415" s="140"/>
      <c r="AZ2415" s="140"/>
      <c r="BA2415" s="140"/>
      <c r="BB2415" s="140"/>
      <c r="BC2415" s="140"/>
      <c r="BD2415" s="140"/>
      <c r="BE2415" s="140"/>
    </row>
    <row r="2416" spans="1:57" outlineLevel="1" x14ac:dyDescent="0.2">
      <c r="A2416" s="234">
        <f>'Faults data'!A2416</f>
        <v>2399</v>
      </c>
      <c r="B2416" s="320">
        <f>'Faults data'!B2416</f>
        <v>0</v>
      </c>
      <c r="C2416" s="223">
        <f>IFERROR(MATCH('Faults data'!F2416,Lists!$C$11:$C$14,0),0)</f>
        <v>0</v>
      </c>
      <c r="D2416" s="216">
        <f>VALUE('Faults data'!I2416)</f>
        <v>0</v>
      </c>
      <c r="E2416" s="224">
        <f t="shared" si="305"/>
        <v>0</v>
      </c>
      <c r="F2416" s="224">
        <f>'Faults data'!M2416</f>
        <v>0</v>
      </c>
      <c r="G2416" s="224" t="str">
        <f>IF('Faults data'!N2416=$G$17,$G$17,".")</f>
        <v>.</v>
      </c>
      <c r="H2416" s="224" t="str">
        <f>IF(ISNUMBER('Faults data'!L2416),'Faults data'!L2416,".")</f>
        <v>.</v>
      </c>
      <c r="I2416" s="224">
        <f>IF('Faults data'!S2416=Lists!$F$11,0,1)</f>
        <v>1</v>
      </c>
      <c r="J2416" s="240" t="str">
        <f t="shared" si="300"/>
        <v>.</v>
      </c>
      <c r="K2416" s="241"/>
      <c r="L2416" s="230" t="str">
        <f t="shared" si="301"/>
        <v>.</v>
      </c>
      <c r="M2416" s="231" t="str">
        <f t="shared" si="302"/>
        <v>.</v>
      </c>
      <c r="N2416" s="231" t="str">
        <f t="shared" si="303"/>
        <v>.</v>
      </c>
      <c r="O2416" s="231" t="str">
        <f t="shared" si="304"/>
        <v>.</v>
      </c>
      <c r="P2416" s="232" t="str">
        <f t="shared" si="306"/>
        <v>.</v>
      </c>
      <c r="Q2416" s="233" t="str">
        <f t="shared" si="307"/>
        <v>.</v>
      </c>
      <c r="R2416" s="140"/>
      <c r="S2416" s="140"/>
      <c r="T2416" s="140"/>
      <c r="U2416" s="140"/>
      <c r="V2416" s="140"/>
      <c r="W2416" s="140"/>
      <c r="X2416" s="140"/>
      <c r="Y2416" s="140"/>
      <c r="Z2416" s="140"/>
      <c r="AA2416" s="140"/>
      <c r="AB2416" s="140"/>
      <c r="AC2416" s="140"/>
      <c r="AD2416" s="140"/>
      <c r="AE2416" s="140"/>
      <c r="AF2416" s="140"/>
      <c r="AG2416" s="140"/>
      <c r="AH2416" s="140"/>
      <c r="AI2416" s="140"/>
      <c r="AJ2416" s="140"/>
      <c r="AK2416" s="140"/>
      <c r="AL2416" s="140"/>
      <c r="AM2416" s="140"/>
      <c r="AN2416" s="140"/>
      <c r="AO2416" s="140"/>
      <c r="AP2416" s="140"/>
      <c r="AQ2416" s="140"/>
      <c r="AR2416" s="140"/>
      <c r="AS2416" s="140"/>
      <c r="AT2416" s="140"/>
      <c r="AU2416" s="140"/>
      <c r="AV2416" s="140"/>
      <c r="AW2416" s="140"/>
      <c r="AX2416" s="140"/>
      <c r="AY2416" s="140"/>
      <c r="AZ2416" s="140"/>
      <c r="BA2416" s="140"/>
      <c r="BB2416" s="140"/>
      <c r="BC2416" s="140"/>
      <c r="BD2416" s="140"/>
      <c r="BE2416" s="140"/>
    </row>
    <row r="2417" spans="1:57" outlineLevel="1" x14ac:dyDescent="0.2">
      <c r="A2417" s="234">
        <f>'Faults data'!A2417</f>
        <v>2400</v>
      </c>
      <c r="B2417" s="320">
        <f>'Faults data'!B2417</f>
        <v>0</v>
      </c>
      <c r="C2417" s="223">
        <f>IFERROR(MATCH('Faults data'!F2417,Lists!$C$11:$C$14,0),0)</f>
        <v>0</v>
      </c>
      <c r="D2417" s="216">
        <f>VALUE('Faults data'!I2417)</f>
        <v>0</v>
      </c>
      <c r="E2417" s="224">
        <f t="shared" si="305"/>
        <v>0</v>
      </c>
      <c r="F2417" s="224">
        <f>'Faults data'!M2417</f>
        <v>0</v>
      </c>
      <c r="G2417" s="224" t="str">
        <f>IF('Faults data'!N2417=$G$17,$G$17,".")</f>
        <v>.</v>
      </c>
      <c r="H2417" s="224" t="str">
        <f>IF(ISNUMBER('Faults data'!L2417),'Faults data'!L2417,".")</f>
        <v>.</v>
      </c>
      <c r="I2417" s="224">
        <f>IF('Faults data'!S2417=Lists!$F$11,0,1)</f>
        <v>1</v>
      </c>
      <c r="J2417" s="240" t="str">
        <f t="shared" si="300"/>
        <v>.</v>
      </c>
      <c r="K2417" s="241"/>
      <c r="L2417" s="230" t="str">
        <f t="shared" si="301"/>
        <v>.</v>
      </c>
      <c r="M2417" s="231" t="str">
        <f t="shared" si="302"/>
        <v>.</v>
      </c>
      <c r="N2417" s="231" t="str">
        <f t="shared" si="303"/>
        <v>.</v>
      </c>
      <c r="O2417" s="231" t="str">
        <f t="shared" si="304"/>
        <v>.</v>
      </c>
      <c r="P2417" s="232" t="str">
        <f t="shared" si="306"/>
        <v>.</v>
      </c>
      <c r="Q2417" s="233" t="str">
        <f t="shared" si="307"/>
        <v>.</v>
      </c>
      <c r="R2417" s="140"/>
      <c r="S2417" s="140"/>
      <c r="T2417" s="140"/>
      <c r="U2417" s="140"/>
      <c r="V2417" s="140"/>
      <c r="W2417" s="140"/>
      <c r="X2417" s="140"/>
      <c r="Y2417" s="140"/>
      <c r="Z2417" s="140"/>
      <c r="AA2417" s="140"/>
      <c r="AB2417" s="140"/>
      <c r="AC2417" s="140"/>
      <c r="AD2417" s="140"/>
      <c r="AE2417" s="140"/>
      <c r="AF2417" s="140"/>
      <c r="AG2417" s="140"/>
      <c r="AH2417" s="140"/>
      <c r="AI2417" s="140"/>
      <c r="AJ2417" s="140"/>
      <c r="AK2417" s="140"/>
      <c r="AL2417" s="140"/>
      <c r="AM2417" s="140"/>
      <c r="AN2417" s="140"/>
      <c r="AO2417" s="140"/>
      <c r="AP2417" s="140"/>
      <c r="AQ2417" s="140"/>
      <c r="AR2417" s="140"/>
      <c r="AS2417" s="140"/>
      <c r="AT2417" s="140"/>
      <c r="AU2417" s="140"/>
      <c r="AV2417" s="140"/>
      <c r="AW2417" s="140"/>
      <c r="AX2417" s="140"/>
      <c r="AY2417" s="140"/>
      <c r="AZ2417" s="140"/>
      <c r="BA2417" s="140"/>
      <c r="BB2417" s="140"/>
      <c r="BC2417" s="140"/>
      <c r="BD2417" s="140"/>
      <c r="BE2417" s="140"/>
    </row>
    <row r="2418" spans="1:57" outlineLevel="1" x14ac:dyDescent="0.2">
      <c r="A2418" s="234">
        <f>'Faults data'!A2418</f>
        <v>2401</v>
      </c>
      <c r="B2418" s="320">
        <f>'Faults data'!B2418</f>
        <v>0</v>
      </c>
      <c r="C2418" s="223">
        <f>IFERROR(MATCH('Faults data'!F2418,Lists!$C$11:$C$14,0),0)</f>
        <v>0</v>
      </c>
      <c r="D2418" s="216">
        <f>VALUE('Faults data'!I2418)</f>
        <v>0</v>
      </c>
      <c r="E2418" s="224">
        <f t="shared" si="305"/>
        <v>0</v>
      </c>
      <c r="F2418" s="224">
        <f>'Faults data'!M2418</f>
        <v>0</v>
      </c>
      <c r="G2418" s="224" t="str">
        <f>IF('Faults data'!N2418=$G$17,$G$17,".")</f>
        <v>.</v>
      </c>
      <c r="H2418" s="224" t="str">
        <f>IF(ISNUMBER('Faults data'!L2418),'Faults data'!L2418,".")</f>
        <v>.</v>
      </c>
      <c r="I2418" s="224">
        <f>IF('Faults data'!S2418=Lists!$F$11,0,1)</f>
        <v>1</v>
      </c>
      <c r="J2418" s="240" t="str">
        <f t="shared" si="300"/>
        <v>.</v>
      </c>
      <c r="K2418" s="241"/>
      <c r="L2418" s="230" t="str">
        <f t="shared" si="301"/>
        <v>.</v>
      </c>
      <c r="M2418" s="231" t="str">
        <f t="shared" si="302"/>
        <v>.</v>
      </c>
      <c r="N2418" s="231" t="str">
        <f t="shared" si="303"/>
        <v>.</v>
      </c>
      <c r="O2418" s="231" t="str">
        <f t="shared" si="304"/>
        <v>.</v>
      </c>
      <c r="P2418" s="232" t="str">
        <f t="shared" si="306"/>
        <v>.</v>
      </c>
      <c r="Q2418" s="233" t="str">
        <f t="shared" si="307"/>
        <v>.</v>
      </c>
      <c r="R2418" s="140"/>
      <c r="S2418" s="140"/>
      <c r="T2418" s="140"/>
      <c r="U2418" s="140"/>
      <c r="V2418" s="140"/>
      <c r="W2418" s="140"/>
      <c r="X2418" s="140"/>
      <c r="Y2418" s="140"/>
      <c r="Z2418" s="140"/>
      <c r="AA2418" s="140"/>
      <c r="AB2418" s="140"/>
      <c r="AC2418" s="140"/>
      <c r="AD2418" s="140"/>
      <c r="AE2418" s="140"/>
      <c r="AF2418" s="140"/>
      <c r="AG2418" s="140"/>
      <c r="AH2418" s="140"/>
      <c r="AI2418" s="140"/>
      <c r="AJ2418" s="140"/>
      <c r="AK2418" s="140"/>
      <c r="AL2418" s="140"/>
      <c r="AM2418" s="140"/>
      <c r="AN2418" s="140"/>
      <c r="AO2418" s="140"/>
      <c r="AP2418" s="140"/>
      <c r="AQ2418" s="140"/>
      <c r="AR2418" s="140"/>
      <c r="AS2418" s="140"/>
      <c r="AT2418" s="140"/>
      <c r="AU2418" s="140"/>
      <c r="AV2418" s="140"/>
      <c r="AW2418" s="140"/>
      <c r="AX2418" s="140"/>
      <c r="AY2418" s="140"/>
      <c r="AZ2418" s="140"/>
      <c r="BA2418" s="140"/>
      <c r="BB2418" s="140"/>
      <c r="BC2418" s="140"/>
      <c r="BD2418" s="140"/>
      <c r="BE2418" s="140"/>
    </row>
    <row r="2419" spans="1:57" outlineLevel="1" x14ac:dyDescent="0.2">
      <c r="A2419" s="234">
        <f>'Faults data'!A2419</f>
        <v>2402</v>
      </c>
      <c r="B2419" s="320">
        <f>'Faults data'!B2419</f>
        <v>0</v>
      </c>
      <c r="C2419" s="223">
        <f>IFERROR(MATCH('Faults data'!F2419,Lists!$C$11:$C$14,0),0)</f>
        <v>0</v>
      </c>
      <c r="D2419" s="216">
        <f>VALUE('Faults data'!I2419)</f>
        <v>0</v>
      </c>
      <c r="E2419" s="224">
        <f t="shared" si="305"/>
        <v>0</v>
      </c>
      <c r="F2419" s="224">
        <f>'Faults data'!M2419</f>
        <v>0</v>
      </c>
      <c r="G2419" s="224" t="str">
        <f>IF('Faults data'!N2419=$G$17,$G$17,".")</f>
        <v>.</v>
      </c>
      <c r="H2419" s="224" t="str">
        <f>IF(ISNUMBER('Faults data'!L2419),'Faults data'!L2419,".")</f>
        <v>.</v>
      </c>
      <c r="I2419" s="224">
        <f>IF('Faults data'!S2419=Lists!$F$11,0,1)</f>
        <v>1</v>
      </c>
      <c r="J2419" s="240" t="str">
        <f t="shared" si="300"/>
        <v>.</v>
      </c>
      <c r="K2419" s="241"/>
      <c r="L2419" s="230" t="str">
        <f t="shared" si="301"/>
        <v>.</v>
      </c>
      <c r="M2419" s="231" t="str">
        <f t="shared" si="302"/>
        <v>.</v>
      </c>
      <c r="N2419" s="231" t="str">
        <f t="shared" si="303"/>
        <v>.</v>
      </c>
      <c r="O2419" s="231" t="str">
        <f t="shared" si="304"/>
        <v>.</v>
      </c>
      <c r="P2419" s="232" t="str">
        <f t="shared" si="306"/>
        <v>.</v>
      </c>
      <c r="Q2419" s="233" t="str">
        <f t="shared" si="307"/>
        <v>.</v>
      </c>
      <c r="R2419" s="140"/>
      <c r="S2419" s="140"/>
      <c r="T2419" s="140"/>
      <c r="U2419" s="140"/>
      <c r="V2419" s="140"/>
      <c r="W2419" s="140"/>
      <c r="X2419" s="140"/>
      <c r="Y2419" s="140"/>
      <c r="Z2419" s="140"/>
      <c r="AA2419" s="140"/>
      <c r="AB2419" s="140"/>
      <c r="AC2419" s="140"/>
      <c r="AD2419" s="140"/>
      <c r="AE2419" s="140"/>
      <c r="AF2419" s="140"/>
      <c r="AG2419" s="140"/>
      <c r="AH2419" s="140"/>
      <c r="AI2419" s="140"/>
      <c r="AJ2419" s="140"/>
      <c r="AK2419" s="140"/>
      <c r="AL2419" s="140"/>
      <c r="AM2419" s="140"/>
      <c r="AN2419" s="140"/>
      <c r="AO2419" s="140"/>
      <c r="AP2419" s="140"/>
      <c r="AQ2419" s="140"/>
      <c r="AR2419" s="140"/>
      <c r="AS2419" s="140"/>
      <c r="AT2419" s="140"/>
      <c r="AU2419" s="140"/>
      <c r="AV2419" s="140"/>
      <c r="AW2419" s="140"/>
      <c r="AX2419" s="140"/>
      <c r="AY2419" s="140"/>
      <c r="AZ2419" s="140"/>
      <c r="BA2419" s="140"/>
      <c r="BB2419" s="140"/>
      <c r="BC2419" s="140"/>
      <c r="BD2419" s="140"/>
      <c r="BE2419" s="140"/>
    </row>
    <row r="2420" spans="1:57" outlineLevel="1" x14ac:dyDescent="0.2">
      <c r="A2420" s="234">
        <f>'Faults data'!A2420</f>
        <v>2403</v>
      </c>
      <c r="B2420" s="320">
        <f>'Faults data'!B2420</f>
        <v>0</v>
      </c>
      <c r="C2420" s="223">
        <f>IFERROR(MATCH('Faults data'!F2420,Lists!$C$11:$C$14,0),0)</f>
        <v>0</v>
      </c>
      <c r="D2420" s="216">
        <f>VALUE('Faults data'!I2420)</f>
        <v>0</v>
      </c>
      <c r="E2420" s="224">
        <f t="shared" si="305"/>
        <v>0</v>
      </c>
      <c r="F2420" s="224">
        <f>'Faults data'!M2420</f>
        <v>0</v>
      </c>
      <c r="G2420" s="224" t="str">
        <f>IF('Faults data'!N2420=$G$17,$G$17,".")</f>
        <v>.</v>
      </c>
      <c r="H2420" s="224" t="str">
        <f>IF(ISNUMBER('Faults data'!L2420),'Faults data'!L2420,".")</f>
        <v>.</v>
      </c>
      <c r="I2420" s="224">
        <f>IF('Faults data'!S2420=Lists!$F$11,0,1)</f>
        <v>1</v>
      </c>
      <c r="J2420" s="240" t="str">
        <f t="shared" si="300"/>
        <v>.</v>
      </c>
      <c r="K2420" s="241"/>
      <c r="L2420" s="230" t="str">
        <f t="shared" si="301"/>
        <v>.</v>
      </c>
      <c r="M2420" s="231" t="str">
        <f t="shared" si="302"/>
        <v>.</v>
      </c>
      <c r="N2420" s="231" t="str">
        <f t="shared" si="303"/>
        <v>.</v>
      </c>
      <c r="O2420" s="231" t="str">
        <f t="shared" si="304"/>
        <v>.</v>
      </c>
      <c r="P2420" s="232" t="str">
        <f t="shared" si="306"/>
        <v>.</v>
      </c>
      <c r="Q2420" s="233" t="str">
        <f t="shared" si="307"/>
        <v>.</v>
      </c>
      <c r="R2420" s="140"/>
      <c r="S2420" s="140"/>
      <c r="T2420" s="140"/>
      <c r="U2420" s="140"/>
      <c r="V2420" s="140"/>
      <c r="W2420" s="140"/>
      <c r="X2420" s="140"/>
      <c r="Y2420" s="140"/>
      <c r="Z2420" s="140"/>
      <c r="AA2420" s="140"/>
      <c r="AB2420" s="140"/>
      <c r="AC2420" s="140"/>
      <c r="AD2420" s="140"/>
      <c r="AE2420" s="140"/>
      <c r="AF2420" s="140"/>
      <c r="AG2420" s="140"/>
      <c r="AH2420" s="140"/>
      <c r="AI2420" s="140"/>
      <c r="AJ2420" s="140"/>
      <c r="AK2420" s="140"/>
      <c r="AL2420" s="140"/>
      <c r="AM2420" s="140"/>
      <c r="AN2420" s="140"/>
      <c r="AO2420" s="140"/>
      <c r="AP2420" s="140"/>
      <c r="AQ2420" s="140"/>
      <c r="AR2420" s="140"/>
      <c r="AS2420" s="140"/>
      <c r="AT2420" s="140"/>
      <c r="AU2420" s="140"/>
      <c r="AV2420" s="140"/>
      <c r="AW2420" s="140"/>
      <c r="AX2420" s="140"/>
      <c r="AY2420" s="140"/>
      <c r="AZ2420" s="140"/>
      <c r="BA2420" s="140"/>
      <c r="BB2420" s="140"/>
      <c r="BC2420" s="140"/>
      <c r="BD2420" s="140"/>
      <c r="BE2420" s="140"/>
    </row>
    <row r="2421" spans="1:57" outlineLevel="1" x14ac:dyDescent="0.2">
      <c r="A2421" s="234">
        <f>'Faults data'!A2421</f>
        <v>2404</v>
      </c>
      <c r="B2421" s="320">
        <f>'Faults data'!B2421</f>
        <v>0</v>
      </c>
      <c r="C2421" s="223">
        <f>IFERROR(MATCH('Faults data'!F2421,Lists!$C$11:$C$14,0),0)</f>
        <v>0</v>
      </c>
      <c r="D2421" s="216">
        <f>VALUE('Faults data'!I2421)</f>
        <v>0</v>
      </c>
      <c r="E2421" s="224">
        <f t="shared" si="305"/>
        <v>0</v>
      </c>
      <c r="F2421" s="224">
        <f>'Faults data'!M2421</f>
        <v>0</v>
      </c>
      <c r="G2421" s="224" t="str">
        <f>IF('Faults data'!N2421=$G$17,$G$17,".")</f>
        <v>.</v>
      </c>
      <c r="H2421" s="224" t="str">
        <f>IF(ISNUMBER('Faults data'!L2421),'Faults data'!L2421,".")</f>
        <v>.</v>
      </c>
      <c r="I2421" s="224">
        <f>IF('Faults data'!S2421=Lists!$F$11,0,1)</f>
        <v>1</v>
      </c>
      <c r="J2421" s="240" t="str">
        <f t="shared" si="300"/>
        <v>.</v>
      </c>
      <c r="K2421" s="241"/>
      <c r="L2421" s="230" t="str">
        <f t="shared" si="301"/>
        <v>.</v>
      </c>
      <c r="M2421" s="231" t="str">
        <f t="shared" si="302"/>
        <v>.</v>
      </c>
      <c r="N2421" s="231" t="str">
        <f t="shared" si="303"/>
        <v>.</v>
      </c>
      <c r="O2421" s="231" t="str">
        <f t="shared" si="304"/>
        <v>.</v>
      </c>
      <c r="P2421" s="232" t="str">
        <f t="shared" si="306"/>
        <v>.</v>
      </c>
      <c r="Q2421" s="233" t="str">
        <f t="shared" si="307"/>
        <v>.</v>
      </c>
      <c r="R2421" s="140"/>
      <c r="S2421" s="140"/>
      <c r="T2421" s="140"/>
      <c r="U2421" s="140"/>
      <c r="V2421" s="140"/>
      <c r="W2421" s="140"/>
      <c r="X2421" s="140"/>
      <c r="Y2421" s="140"/>
      <c r="Z2421" s="140"/>
      <c r="AA2421" s="140"/>
      <c r="AB2421" s="140"/>
      <c r="AC2421" s="140"/>
      <c r="AD2421" s="140"/>
      <c r="AE2421" s="140"/>
      <c r="AF2421" s="140"/>
      <c r="AG2421" s="140"/>
      <c r="AH2421" s="140"/>
      <c r="AI2421" s="140"/>
      <c r="AJ2421" s="140"/>
      <c r="AK2421" s="140"/>
      <c r="AL2421" s="140"/>
      <c r="AM2421" s="140"/>
      <c r="AN2421" s="140"/>
      <c r="AO2421" s="140"/>
      <c r="AP2421" s="140"/>
      <c r="AQ2421" s="140"/>
      <c r="AR2421" s="140"/>
      <c r="AS2421" s="140"/>
      <c r="AT2421" s="140"/>
      <c r="AU2421" s="140"/>
      <c r="AV2421" s="140"/>
      <c r="AW2421" s="140"/>
      <c r="AX2421" s="140"/>
      <c r="AY2421" s="140"/>
      <c r="AZ2421" s="140"/>
      <c r="BA2421" s="140"/>
      <c r="BB2421" s="140"/>
      <c r="BC2421" s="140"/>
      <c r="BD2421" s="140"/>
      <c r="BE2421" s="140"/>
    </row>
    <row r="2422" spans="1:57" outlineLevel="1" x14ac:dyDescent="0.2">
      <c r="A2422" s="234">
        <f>'Faults data'!A2422</f>
        <v>2405</v>
      </c>
      <c r="B2422" s="320">
        <f>'Faults data'!B2422</f>
        <v>0</v>
      </c>
      <c r="C2422" s="223">
        <f>IFERROR(MATCH('Faults data'!F2422,Lists!$C$11:$C$14,0),0)</f>
        <v>0</v>
      </c>
      <c r="D2422" s="216">
        <f>VALUE('Faults data'!I2422)</f>
        <v>0</v>
      </c>
      <c r="E2422" s="224">
        <f t="shared" si="305"/>
        <v>0</v>
      </c>
      <c r="F2422" s="224">
        <f>'Faults data'!M2422</f>
        <v>0</v>
      </c>
      <c r="G2422" s="224" t="str">
        <f>IF('Faults data'!N2422=$G$17,$G$17,".")</f>
        <v>.</v>
      </c>
      <c r="H2422" s="224" t="str">
        <f>IF(ISNUMBER('Faults data'!L2422),'Faults data'!L2422,".")</f>
        <v>.</v>
      </c>
      <c r="I2422" s="224">
        <f>IF('Faults data'!S2422=Lists!$F$11,0,1)</f>
        <v>1</v>
      </c>
      <c r="J2422" s="240" t="str">
        <f t="shared" si="300"/>
        <v>.</v>
      </c>
      <c r="K2422" s="241"/>
      <c r="L2422" s="230" t="str">
        <f t="shared" si="301"/>
        <v>.</v>
      </c>
      <c r="M2422" s="231" t="str">
        <f t="shared" si="302"/>
        <v>.</v>
      </c>
      <c r="N2422" s="231" t="str">
        <f t="shared" si="303"/>
        <v>.</v>
      </c>
      <c r="O2422" s="231" t="str">
        <f t="shared" si="304"/>
        <v>.</v>
      </c>
      <c r="P2422" s="232" t="str">
        <f t="shared" si="306"/>
        <v>.</v>
      </c>
      <c r="Q2422" s="233" t="str">
        <f t="shared" si="307"/>
        <v>.</v>
      </c>
      <c r="R2422" s="140"/>
      <c r="S2422" s="140"/>
      <c r="T2422" s="140"/>
      <c r="U2422" s="140"/>
      <c r="V2422" s="140"/>
      <c r="W2422" s="140"/>
      <c r="X2422" s="140"/>
      <c r="Y2422" s="140"/>
      <c r="Z2422" s="140"/>
      <c r="AA2422" s="140"/>
      <c r="AB2422" s="140"/>
      <c r="AC2422" s="140"/>
      <c r="AD2422" s="140"/>
      <c r="AE2422" s="140"/>
      <c r="AF2422" s="140"/>
      <c r="AG2422" s="140"/>
      <c r="AH2422" s="140"/>
      <c r="AI2422" s="140"/>
      <c r="AJ2422" s="140"/>
      <c r="AK2422" s="140"/>
      <c r="AL2422" s="140"/>
      <c r="AM2422" s="140"/>
      <c r="AN2422" s="140"/>
      <c r="AO2422" s="140"/>
      <c r="AP2422" s="140"/>
      <c r="AQ2422" s="140"/>
      <c r="AR2422" s="140"/>
      <c r="AS2422" s="140"/>
      <c r="AT2422" s="140"/>
      <c r="AU2422" s="140"/>
      <c r="AV2422" s="140"/>
      <c r="AW2422" s="140"/>
      <c r="AX2422" s="140"/>
      <c r="AY2422" s="140"/>
      <c r="AZ2422" s="140"/>
      <c r="BA2422" s="140"/>
      <c r="BB2422" s="140"/>
      <c r="BC2422" s="140"/>
      <c r="BD2422" s="140"/>
      <c r="BE2422" s="140"/>
    </row>
    <row r="2423" spans="1:57" outlineLevel="1" x14ac:dyDescent="0.2">
      <c r="A2423" s="234">
        <f>'Faults data'!A2423</f>
        <v>2406</v>
      </c>
      <c r="B2423" s="320">
        <f>'Faults data'!B2423</f>
        <v>0</v>
      </c>
      <c r="C2423" s="223">
        <f>IFERROR(MATCH('Faults data'!F2423,Lists!$C$11:$C$14,0),0)</f>
        <v>0</v>
      </c>
      <c r="D2423" s="216">
        <f>VALUE('Faults data'!I2423)</f>
        <v>0</v>
      </c>
      <c r="E2423" s="224">
        <f t="shared" si="305"/>
        <v>0</v>
      </c>
      <c r="F2423" s="224">
        <f>'Faults data'!M2423</f>
        <v>0</v>
      </c>
      <c r="G2423" s="224" t="str">
        <f>IF('Faults data'!N2423=$G$17,$G$17,".")</f>
        <v>.</v>
      </c>
      <c r="H2423" s="224" t="str">
        <f>IF(ISNUMBER('Faults data'!L2423),'Faults data'!L2423,".")</f>
        <v>.</v>
      </c>
      <c r="I2423" s="224">
        <f>IF('Faults data'!S2423=Lists!$F$11,0,1)</f>
        <v>1</v>
      </c>
      <c r="J2423" s="240" t="str">
        <f t="shared" si="300"/>
        <v>.</v>
      </c>
      <c r="K2423" s="241"/>
      <c r="L2423" s="230" t="str">
        <f t="shared" si="301"/>
        <v>.</v>
      </c>
      <c r="M2423" s="231" t="str">
        <f t="shared" si="302"/>
        <v>.</v>
      </c>
      <c r="N2423" s="231" t="str">
        <f t="shared" si="303"/>
        <v>.</v>
      </c>
      <c r="O2423" s="231" t="str">
        <f t="shared" si="304"/>
        <v>.</v>
      </c>
      <c r="P2423" s="232" t="str">
        <f t="shared" si="306"/>
        <v>.</v>
      </c>
      <c r="Q2423" s="233" t="str">
        <f t="shared" si="307"/>
        <v>.</v>
      </c>
      <c r="R2423" s="140"/>
      <c r="S2423" s="140"/>
      <c r="T2423" s="140"/>
      <c r="U2423" s="140"/>
      <c r="V2423" s="140"/>
      <c r="W2423" s="140"/>
      <c r="X2423" s="140"/>
      <c r="Y2423" s="140"/>
      <c r="Z2423" s="140"/>
      <c r="AA2423" s="140"/>
      <c r="AB2423" s="140"/>
      <c r="AC2423" s="140"/>
      <c r="AD2423" s="140"/>
      <c r="AE2423" s="140"/>
      <c r="AF2423" s="140"/>
      <c r="AG2423" s="140"/>
      <c r="AH2423" s="140"/>
      <c r="AI2423" s="140"/>
      <c r="AJ2423" s="140"/>
      <c r="AK2423" s="140"/>
      <c r="AL2423" s="140"/>
      <c r="AM2423" s="140"/>
      <c r="AN2423" s="140"/>
      <c r="AO2423" s="140"/>
      <c r="AP2423" s="140"/>
      <c r="AQ2423" s="140"/>
      <c r="AR2423" s="140"/>
      <c r="AS2423" s="140"/>
      <c r="AT2423" s="140"/>
      <c r="AU2423" s="140"/>
      <c r="AV2423" s="140"/>
      <c r="AW2423" s="140"/>
      <c r="AX2423" s="140"/>
      <c r="AY2423" s="140"/>
      <c r="AZ2423" s="140"/>
      <c r="BA2423" s="140"/>
      <c r="BB2423" s="140"/>
      <c r="BC2423" s="140"/>
      <c r="BD2423" s="140"/>
      <c r="BE2423" s="140"/>
    </row>
    <row r="2424" spans="1:57" outlineLevel="1" x14ac:dyDescent="0.2">
      <c r="A2424" s="234">
        <f>'Faults data'!A2424</f>
        <v>2407</v>
      </c>
      <c r="B2424" s="320">
        <f>'Faults data'!B2424</f>
        <v>0</v>
      </c>
      <c r="C2424" s="223">
        <f>IFERROR(MATCH('Faults data'!F2424,Lists!$C$11:$C$14,0),0)</f>
        <v>0</v>
      </c>
      <c r="D2424" s="216">
        <f>VALUE('Faults data'!I2424)</f>
        <v>0</v>
      </c>
      <c r="E2424" s="224">
        <f t="shared" si="305"/>
        <v>0</v>
      </c>
      <c r="F2424" s="224">
        <f>'Faults data'!M2424</f>
        <v>0</v>
      </c>
      <c r="G2424" s="224" t="str">
        <f>IF('Faults data'!N2424=$G$17,$G$17,".")</f>
        <v>.</v>
      </c>
      <c r="H2424" s="224" t="str">
        <f>IF(ISNUMBER('Faults data'!L2424),'Faults data'!L2424,".")</f>
        <v>.</v>
      </c>
      <c r="I2424" s="224">
        <f>IF('Faults data'!S2424=Lists!$F$11,0,1)</f>
        <v>1</v>
      </c>
      <c r="J2424" s="240" t="str">
        <f t="shared" si="300"/>
        <v>.</v>
      </c>
      <c r="K2424" s="241"/>
      <c r="L2424" s="230" t="str">
        <f t="shared" si="301"/>
        <v>.</v>
      </c>
      <c r="M2424" s="231" t="str">
        <f t="shared" si="302"/>
        <v>.</v>
      </c>
      <c r="N2424" s="231" t="str">
        <f t="shared" si="303"/>
        <v>.</v>
      </c>
      <c r="O2424" s="231" t="str">
        <f t="shared" si="304"/>
        <v>.</v>
      </c>
      <c r="P2424" s="232" t="str">
        <f t="shared" si="306"/>
        <v>.</v>
      </c>
      <c r="Q2424" s="233" t="str">
        <f t="shared" si="307"/>
        <v>.</v>
      </c>
      <c r="R2424" s="140"/>
      <c r="S2424" s="140"/>
      <c r="T2424" s="140"/>
      <c r="U2424" s="140"/>
      <c r="V2424" s="140"/>
      <c r="W2424" s="140"/>
      <c r="X2424" s="140"/>
      <c r="Y2424" s="140"/>
      <c r="Z2424" s="140"/>
      <c r="AA2424" s="140"/>
      <c r="AB2424" s="140"/>
      <c r="AC2424" s="140"/>
      <c r="AD2424" s="140"/>
      <c r="AE2424" s="140"/>
      <c r="AF2424" s="140"/>
      <c r="AG2424" s="140"/>
      <c r="AH2424" s="140"/>
      <c r="AI2424" s="140"/>
      <c r="AJ2424" s="140"/>
      <c r="AK2424" s="140"/>
      <c r="AL2424" s="140"/>
      <c r="AM2424" s="140"/>
      <c r="AN2424" s="140"/>
      <c r="AO2424" s="140"/>
      <c r="AP2424" s="140"/>
      <c r="AQ2424" s="140"/>
      <c r="AR2424" s="140"/>
      <c r="AS2424" s="140"/>
      <c r="AT2424" s="140"/>
      <c r="AU2424" s="140"/>
      <c r="AV2424" s="140"/>
      <c r="AW2424" s="140"/>
      <c r="AX2424" s="140"/>
      <c r="AY2424" s="140"/>
      <c r="AZ2424" s="140"/>
      <c r="BA2424" s="140"/>
      <c r="BB2424" s="140"/>
      <c r="BC2424" s="140"/>
      <c r="BD2424" s="140"/>
      <c r="BE2424" s="140"/>
    </row>
    <row r="2425" spans="1:57" outlineLevel="1" x14ac:dyDescent="0.2">
      <c r="A2425" s="234">
        <f>'Faults data'!A2425</f>
        <v>2408</v>
      </c>
      <c r="B2425" s="320">
        <f>'Faults data'!B2425</f>
        <v>0</v>
      </c>
      <c r="C2425" s="223">
        <f>IFERROR(MATCH('Faults data'!F2425,Lists!$C$11:$C$14,0),0)</f>
        <v>0</v>
      </c>
      <c r="D2425" s="216">
        <f>VALUE('Faults data'!I2425)</f>
        <v>0</v>
      </c>
      <c r="E2425" s="224">
        <f t="shared" si="305"/>
        <v>0</v>
      </c>
      <c r="F2425" s="224">
        <f>'Faults data'!M2425</f>
        <v>0</v>
      </c>
      <c r="G2425" s="224" t="str">
        <f>IF('Faults data'!N2425=$G$17,$G$17,".")</f>
        <v>.</v>
      </c>
      <c r="H2425" s="224" t="str">
        <f>IF(ISNUMBER('Faults data'!L2425),'Faults data'!L2425,".")</f>
        <v>.</v>
      </c>
      <c r="I2425" s="224">
        <f>IF('Faults data'!S2425=Lists!$F$11,0,1)</f>
        <v>1</v>
      </c>
      <c r="J2425" s="240" t="str">
        <f t="shared" si="300"/>
        <v>.</v>
      </c>
      <c r="K2425" s="241"/>
      <c r="L2425" s="230" t="str">
        <f t="shared" si="301"/>
        <v>.</v>
      </c>
      <c r="M2425" s="231" t="str">
        <f t="shared" si="302"/>
        <v>.</v>
      </c>
      <c r="N2425" s="231" t="str">
        <f t="shared" si="303"/>
        <v>.</v>
      </c>
      <c r="O2425" s="231" t="str">
        <f t="shared" si="304"/>
        <v>.</v>
      </c>
      <c r="P2425" s="232" t="str">
        <f t="shared" si="306"/>
        <v>.</v>
      </c>
      <c r="Q2425" s="233" t="str">
        <f t="shared" si="307"/>
        <v>.</v>
      </c>
      <c r="R2425" s="140"/>
      <c r="S2425" s="140"/>
      <c r="T2425" s="140"/>
      <c r="U2425" s="140"/>
      <c r="V2425" s="140"/>
      <c r="W2425" s="140"/>
      <c r="X2425" s="140"/>
      <c r="Y2425" s="140"/>
      <c r="Z2425" s="140"/>
      <c r="AA2425" s="140"/>
      <c r="AB2425" s="140"/>
      <c r="AC2425" s="140"/>
      <c r="AD2425" s="140"/>
      <c r="AE2425" s="140"/>
      <c r="AF2425" s="140"/>
      <c r="AG2425" s="140"/>
      <c r="AH2425" s="140"/>
      <c r="AI2425" s="140"/>
      <c r="AJ2425" s="140"/>
      <c r="AK2425" s="140"/>
      <c r="AL2425" s="140"/>
      <c r="AM2425" s="140"/>
      <c r="AN2425" s="140"/>
      <c r="AO2425" s="140"/>
      <c r="AP2425" s="140"/>
      <c r="AQ2425" s="140"/>
      <c r="AR2425" s="140"/>
      <c r="AS2425" s="140"/>
      <c r="AT2425" s="140"/>
      <c r="AU2425" s="140"/>
      <c r="AV2425" s="140"/>
      <c r="AW2425" s="140"/>
      <c r="AX2425" s="140"/>
      <c r="AY2425" s="140"/>
      <c r="AZ2425" s="140"/>
      <c r="BA2425" s="140"/>
      <c r="BB2425" s="140"/>
      <c r="BC2425" s="140"/>
      <c r="BD2425" s="140"/>
      <c r="BE2425" s="140"/>
    </row>
    <row r="2426" spans="1:57" outlineLevel="1" x14ac:dyDescent="0.2">
      <c r="A2426" s="234">
        <f>'Faults data'!A2426</f>
        <v>2409</v>
      </c>
      <c r="B2426" s="320">
        <f>'Faults data'!B2426</f>
        <v>0</v>
      </c>
      <c r="C2426" s="223">
        <f>IFERROR(MATCH('Faults data'!F2426,Lists!$C$11:$C$14,0),0)</f>
        <v>0</v>
      </c>
      <c r="D2426" s="216">
        <f>VALUE('Faults data'!I2426)</f>
        <v>0</v>
      </c>
      <c r="E2426" s="224">
        <f t="shared" si="305"/>
        <v>0</v>
      </c>
      <c r="F2426" s="224">
        <f>'Faults data'!M2426</f>
        <v>0</v>
      </c>
      <c r="G2426" s="224" t="str">
        <f>IF('Faults data'!N2426=$G$17,$G$17,".")</f>
        <v>.</v>
      </c>
      <c r="H2426" s="224" t="str">
        <f>IF(ISNUMBER('Faults data'!L2426),'Faults data'!L2426,".")</f>
        <v>.</v>
      </c>
      <c r="I2426" s="224">
        <f>IF('Faults data'!S2426=Lists!$F$11,0,1)</f>
        <v>1</v>
      </c>
      <c r="J2426" s="240" t="str">
        <f t="shared" si="300"/>
        <v>.</v>
      </c>
      <c r="K2426" s="241"/>
      <c r="L2426" s="230" t="str">
        <f t="shared" si="301"/>
        <v>.</v>
      </c>
      <c r="M2426" s="231" t="str">
        <f t="shared" si="302"/>
        <v>.</v>
      </c>
      <c r="N2426" s="231" t="str">
        <f t="shared" si="303"/>
        <v>.</v>
      </c>
      <c r="O2426" s="231" t="str">
        <f t="shared" si="304"/>
        <v>.</v>
      </c>
      <c r="P2426" s="232" t="str">
        <f t="shared" si="306"/>
        <v>.</v>
      </c>
      <c r="Q2426" s="233" t="str">
        <f t="shared" si="307"/>
        <v>.</v>
      </c>
      <c r="R2426" s="140"/>
      <c r="S2426" s="140"/>
      <c r="T2426" s="140"/>
      <c r="U2426" s="140"/>
      <c r="V2426" s="140"/>
      <c r="W2426" s="140"/>
      <c r="X2426" s="140"/>
      <c r="Y2426" s="140"/>
      <c r="Z2426" s="140"/>
      <c r="AA2426" s="140"/>
      <c r="AB2426" s="140"/>
      <c r="AC2426" s="140"/>
      <c r="AD2426" s="140"/>
      <c r="AE2426" s="140"/>
      <c r="AF2426" s="140"/>
      <c r="AG2426" s="140"/>
      <c r="AH2426" s="140"/>
      <c r="AI2426" s="140"/>
      <c r="AJ2426" s="140"/>
      <c r="AK2426" s="140"/>
      <c r="AL2426" s="140"/>
      <c r="AM2426" s="140"/>
      <c r="AN2426" s="140"/>
      <c r="AO2426" s="140"/>
      <c r="AP2426" s="140"/>
      <c r="AQ2426" s="140"/>
      <c r="AR2426" s="140"/>
      <c r="AS2426" s="140"/>
      <c r="AT2426" s="140"/>
      <c r="AU2426" s="140"/>
      <c r="AV2426" s="140"/>
      <c r="AW2426" s="140"/>
      <c r="AX2426" s="140"/>
      <c r="AY2426" s="140"/>
      <c r="AZ2426" s="140"/>
      <c r="BA2426" s="140"/>
      <c r="BB2426" s="140"/>
      <c r="BC2426" s="140"/>
      <c r="BD2426" s="140"/>
      <c r="BE2426" s="140"/>
    </row>
    <row r="2427" spans="1:57" outlineLevel="1" x14ac:dyDescent="0.2">
      <c r="A2427" s="234">
        <f>'Faults data'!A2427</f>
        <v>2410</v>
      </c>
      <c r="B2427" s="320">
        <f>'Faults data'!B2427</f>
        <v>0</v>
      </c>
      <c r="C2427" s="223">
        <f>IFERROR(MATCH('Faults data'!F2427,Lists!$C$11:$C$14,0),0)</f>
        <v>0</v>
      </c>
      <c r="D2427" s="216">
        <f>VALUE('Faults data'!I2427)</f>
        <v>0</v>
      </c>
      <c r="E2427" s="224">
        <f t="shared" si="305"/>
        <v>0</v>
      </c>
      <c r="F2427" s="224">
        <f>'Faults data'!M2427</f>
        <v>0</v>
      </c>
      <c r="G2427" s="224" t="str">
        <f>IF('Faults data'!N2427=$G$17,$G$17,".")</f>
        <v>.</v>
      </c>
      <c r="H2427" s="224" t="str">
        <f>IF(ISNUMBER('Faults data'!L2427),'Faults data'!L2427,".")</f>
        <v>.</v>
      </c>
      <c r="I2427" s="224">
        <f>IF('Faults data'!S2427=Lists!$F$11,0,1)</f>
        <v>1</v>
      </c>
      <c r="J2427" s="240" t="str">
        <f t="shared" si="300"/>
        <v>.</v>
      </c>
      <c r="K2427" s="241"/>
      <c r="L2427" s="230" t="str">
        <f t="shared" si="301"/>
        <v>.</v>
      </c>
      <c r="M2427" s="231" t="str">
        <f t="shared" si="302"/>
        <v>.</v>
      </c>
      <c r="N2427" s="231" t="str">
        <f t="shared" si="303"/>
        <v>.</v>
      </c>
      <c r="O2427" s="231" t="str">
        <f t="shared" si="304"/>
        <v>.</v>
      </c>
      <c r="P2427" s="232" t="str">
        <f t="shared" si="306"/>
        <v>.</v>
      </c>
      <c r="Q2427" s="233" t="str">
        <f t="shared" si="307"/>
        <v>.</v>
      </c>
      <c r="R2427" s="140"/>
      <c r="S2427" s="140"/>
      <c r="T2427" s="140"/>
      <c r="U2427" s="140"/>
      <c r="V2427" s="140"/>
      <c r="W2427" s="140"/>
      <c r="X2427" s="140"/>
      <c r="Y2427" s="140"/>
      <c r="Z2427" s="140"/>
      <c r="AA2427" s="140"/>
      <c r="AB2427" s="140"/>
      <c r="AC2427" s="140"/>
      <c r="AD2427" s="140"/>
      <c r="AE2427" s="140"/>
      <c r="AF2427" s="140"/>
      <c r="AG2427" s="140"/>
      <c r="AH2427" s="140"/>
      <c r="AI2427" s="140"/>
      <c r="AJ2427" s="140"/>
      <c r="AK2427" s="140"/>
      <c r="AL2427" s="140"/>
      <c r="AM2427" s="140"/>
      <c r="AN2427" s="140"/>
      <c r="AO2427" s="140"/>
      <c r="AP2427" s="140"/>
      <c r="AQ2427" s="140"/>
      <c r="AR2427" s="140"/>
      <c r="AS2427" s="140"/>
      <c r="AT2427" s="140"/>
      <c r="AU2427" s="140"/>
      <c r="AV2427" s="140"/>
      <c r="AW2427" s="140"/>
      <c r="AX2427" s="140"/>
      <c r="AY2427" s="140"/>
      <c r="AZ2427" s="140"/>
      <c r="BA2427" s="140"/>
      <c r="BB2427" s="140"/>
      <c r="BC2427" s="140"/>
      <c r="BD2427" s="140"/>
      <c r="BE2427" s="140"/>
    </row>
    <row r="2428" spans="1:57" outlineLevel="1" x14ac:dyDescent="0.2">
      <c r="A2428" s="234">
        <f>'Faults data'!A2428</f>
        <v>2411</v>
      </c>
      <c r="B2428" s="320">
        <f>'Faults data'!B2428</f>
        <v>0</v>
      </c>
      <c r="C2428" s="223">
        <f>IFERROR(MATCH('Faults data'!F2428,Lists!$C$11:$C$14,0),0)</f>
        <v>0</v>
      </c>
      <c r="D2428" s="216">
        <f>VALUE('Faults data'!I2428)</f>
        <v>0</v>
      </c>
      <c r="E2428" s="224">
        <f t="shared" si="305"/>
        <v>0</v>
      </c>
      <c r="F2428" s="224">
        <f>'Faults data'!M2428</f>
        <v>0</v>
      </c>
      <c r="G2428" s="224" t="str">
        <f>IF('Faults data'!N2428=$G$17,$G$17,".")</f>
        <v>.</v>
      </c>
      <c r="H2428" s="224" t="str">
        <f>IF(ISNUMBER('Faults data'!L2428),'Faults data'!L2428,".")</f>
        <v>.</v>
      </c>
      <c r="I2428" s="224">
        <f>IF('Faults data'!S2428=Lists!$F$11,0,1)</f>
        <v>1</v>
      </c>
      <c r="J2428" s="240" t="str">
        <f t="shared" si="300"/>
        <v>.</v>
      </c>
      <c r="K2428" s="241"/>
      <c r="L2428" s="230" t="str">
        <f t="shared" si="301"/>
        <v>.</v>
      </c>
      <c r="M2428" s="231" t="str">
        <f t="shared" si="302"/>
        <v>.</v>
      </c>
      <c r="N2428" s="231" t="str">
        <f t="shared" si="303"/>
        <v>.</v>
      </c>
      <c r="O2428" s="231" t="str">
        <f t="shared" si="304"/>
        <v>.</v>
      </c>
      <c r="P2428" s="232" t="str">
        <f t="shared" si="306"/>
        <v>.</v>
      </c>
      <c r="Q2428" s="233" t="str">
        <f t="shared" si="307"/>
        <v>.</v>
      </c>
      <c r="R2428" s="140"/>
      <c r="S2428" s="140"/>
      <c r="T2428" s="140"/>
      <c r="U2428" s="140"/>
      <c r="V2428" s="140"/>
      <c r="W2428" s="140"/>
      <c r="X2428" s="140"/>
      <c r="Y2428" s="140"/>
      <c r="Z2428" s="140"/>
      <c r="AA2428" s="140"/>
      <c r="AB2428" s="140"/>
      <c r="AC2428" s="140"/>
      <c r="AD2428" s="140"/>
      <c r="AE2428" s="140"/>
      <c r="AF2428" s="140"/>
      <c r="AG2428" s="140"/>
      <c r="AH2428" s="140"/>
      <c r="AI2428" s="140"/>
      <c r="AJ2428" s="140"/>
      <c r="AK2428" s="140"/>
      <c r="AL2428" s="140"/>
      <c r="AM2428" s="140"/>
      <c r="AN2428" s="140"/>
      <c r="AO2428" s="140"/>
      <c r="AP2428" s="140"/>
      <c r="AQ2428" s="140"/>
      <c r="AR2428" s="140"/>
      <c r="AS2428" s="140"/>
      <c r="AT2428" s="140"/>
      <c r="AU2428" s="140"/>
      <c r="AV2428" s="140"/>
      <c r="AW2428" s="140"/>
      <c r="AX2428" s="140"/>
      <c r="AY2428" s="140"/>
      <c r="AZ2428" s="140"/>
      <c r="BA2428" s="140"/>
      <c r="BB2428" s="140"/>
      <c r="BC2428" s="140"/>
      <c r="BD2428" s="140"/>
      <c r="BE2428" s="140"/>
    </row>
    <row r="2429" spans="1:57" outlineLevel="1" x14ac:dyDescent="0.2">
      <c r="A2429" s="234">
        <f>'Faults data'!A2429</f>
        <v>2412</v>
      </c>
      <c r="B2429" s="320">
        <f>'Faults data'!B2429</f>
        <v>0</v>
      </c>
      <c r="C2429" s="223">
        <f>IFERROR(MATCH('Faults data'!F2429,Lists!$C$11:$C$14,0),0)</f>
        <v>0</v>
      </c>
      <c r="D2429" s="216">
        <f>VALUE('Faults data'!I2429)</f>
        <v>0</v>
      </c>
      <c r="E2429" s="224">
        <f t="shared" si="305"/>
        <v>0</v>
      </c>
      <c r="F2429" s="224">
        <f>'Faults data'!M2429</f>
        <v>0</v>
      </c>
      <c r="G2429" s="224" t="str">
        <f>IF('Faults data'!N2429=$G$17,$G$17,".")</f>
        <v>.</v>
      </c>
      <c r="H2429" s="224" t="str">
        <f>IF(ISNUMBER('Faults data'!L2429),'Faults data'!L2429,".")</f>
        <v>.</v>
      </c>
      <c r="I2429" s="224">
        <f>IF('Faults data'!S2429=Lists!$F$11,0,1)</f>
        <v>1</v>
      </c>
      <c r="J2429" s="240" t="str">
        <f t="shared" si="300"/>
        <v>.</v>
      </c>
      <c r="K2429" s="241"/>
      <c r="L2429" s="230" t="str">
        <f t="shared" si="301"/>
        <v>.</v>
      </c>
      <c r="M2429" s="231" t="str">
        <f t="shared" si="302"/>
        <v>.</v>
      </c>
      <c r="N2429" s="231" t="str">
        <f t="shared" si="303"/>
        <v>.</v>
      </c>
      <c r="O2429" s="231" t="str">
        <f t="shared" si="304"/>
        <v>.</v>
      </c>
      <c r="P2429" s="232" t="str">
        <f t="shared" si="306"/>
        <v>.</v>
      </c>
      <c r="Q2429" s="233" t="str">
        <f t="shared" si="307"/>
        <v>.</v>
      </c>
      <c r="R2429" s="140"/>
      <c r="S2429" s="140"/>
      <c r="T2429" s="140"/>
      <c r="U2429" s="140"/>
      <c r="V2429" s="140"/>
      <c r="W2429" s="140"/>
      <c r="X2429" s="140"/>
      <c r="Y2429" s="140"/>
      <c r="Z2429" s="140"/>
      <c r="AA2429" s="140"/>
      <c r="AB2429" s="140"/>
      <c r="AC2429" s="140"/>
      <c r="AD2429" s="140"/>
      <c r="AE2429" s="140"/>
      <c r="AF2429" s="140"/>
      <c r="AG2429" s="140"/>
      <c r="AH2429" s="140"/>
      <c r="AI2429" s="140"/>
      <c r="AJ2429" s="140"/>
      <c r="AK2429" s="140"/>
      <c r="AL2429" s="140"/>
      <c r="AM2429" s="140"/>
      <c r="AN2429" s="140"/>
      <c r="AO2429" s="140"/>
      <c r="AP2429" s="140"/>
      <c r="AQ2429" s="140"/>
      <c r="AR2429" s="140"/>
      <c r="AS2429" s="140"/>
      <c r="AT2429" s="140"/>
      <c r="AU2429" s="140"/>
      <c r="AV2429" s="140"/>
      <c r="AW2429" s="140"/>
      <c r="AX2429" s="140"/>
      <c r="AY2429" s="140"/>
      <c r="AZ2429" s="140"/>
      <c r="BA2429" s="140"/>
      <c r="BB2429" s="140"/>
      <c r="BC2429" s="140"/>
      <c r="BD2429" s="140"/>
      <c r="BE2429" s="140"/>
    </row>
    <row r="2430" spans="1:57" outlineLevel="1" x14ac:dyDescent="0.2">
      <c r="A2430" s="234">
        <f>'Faults data'!A2430</f>
        <v>2413</v>
      </c>
      <c r="B2430" s="320">
        <f>'Faults data'!B2430</f>
        <v>0</v>
      </c>
      <c r="C2430" s="223">
        <f>IFERROR(MATCH('Faults data'!F2430,Lists!$C$11:$C$14,0),0)</f>
        <v>0</v>
      </c>
      <c r="D2430" s="216">
        <f>VALUE('Faults data'!I2430)</f>
        <v>0</v>
      </c>
      <c r="E2430" s="224">
        <f t="shared" si="305"/>
        <v>0</v>
      </c>
      <c r="F2430" s="224">
        <f>'Faults data'!M2430</f>
        <v>0</v>
      </c>
      <c r="G2430" s="224" t="str">
        <f>IF('Faults data'!N2430=$G$17,$G$17,".")</f>
        <v>.</v>
      </c>
      <c r="H2430" s="224" t="str">
        <f>IF(ISNUMBER('Faults data'!L2430),'Faults data'!L2430,".")</f>
        <v>.</v>
      </c>
      <c r="I2430" s="224">
        <f>IF('Faults data'!S2430=Lists!$F$11,0,1)</f>
        <v>1</v>
      </c>
      <c r="J2430" s="240" t="str">
        <f t="shared" si="300"/>
        <v>.</v>
      </c>
      <c r="K2430" s="241"/>
      <c r="L2430" s="230" t="str">
        <f t="shared" si="301"/>
        <v>.</v>
      </c>
      <c r="M2430" s="231" t="str">
        <f t="shared" si="302"/>
        <v>.</v>
      </c>
      <c r="N2430" s="231" t="str">
        <f t="shared" si="303"/>
        <v>.</v>
      </c>
      <c r="O2430" s="231" t="str">
        <f t="shared" si="304"/>
        <v>.</v>
      </c>
      <c r="P2430" s="232" t="str">
        <f t="shared" si="306"/>
        <v>.</v>
      </c>
      <c r="Q2430" s="233" t="str">
        <f t="shared" si="307"/>
        <v>.</v>
      </c>
      <c r="R2430" s="140"/>
      <c r="S2430" s="140"/>
      <c r="T2430" s="140"/>
      <c r="U2430" s="140"/>
      <c r="V2430" s="140"/>
      <c r="W2430" s="140"/>
      <c r="X2430" s="140"/>
      <c r="Y2430" s="140"/>
      <c r="Z2430" s="140"/>
      <c r="AA2430" s="140"/>
      <c r="AB2430" s="140"/>
      <c r="AC2430" s="140"/>
      <c r="AD2430" s="140"/>
      <c r="AE2430" s="140"/>
      <c r="AF2430" s="140"/>
      <c r="AG2430" s="140"/>
      <c r="AH2430" s="140"/>
      <c r="AI2430" s="140"/>
      <c r="AJ2430" s="140"/>
      <c r="AK2430" s="140"/>
      <c r="AL2430" s="140"/>
      <c r="AM2430" s="140"/>
      <c r="AN2430" s="140"/>
      <c r="AO2430" s="140"/>
      <c r="AP2430" s="140"/>
      <c r="AQ2430" s="140"/>
      <c r="AR2430" s="140"/>
      <c r="AS2430" s="140"/>
      <c r="AT2430" s="140"/>
      <c r="AU2430" s="140"/>
      <c r="AV2430" s="140"/>
      <c r="AW2430" s="140"/>
      <c r="AX2430" s="140"/>
      <c r="AY2430" s="140"/>
      <c r="AZ2430" s="140"/>
      <c r="BA2430" s="140"/>
      <c r="BB2430" s="140"/>
      <c r="BC2430" s="140"/>
      <c r="BD2430" s="140"/>
      <c r="BE2430" s="140"/>
    </row>
    <row r="2431" spans="1:57" outlineLevel="1" x14ac:dyDescent="0.2">
      <c r="A2431" s="234">
        <f>'Faults data'!A2431</f>
        <v>2414</v>
      </c>
      <c r="B2431" s="320">
        <f>'Faults data'!B2431</f>
        <v>0</v>
      </c>
      <c r="C2431" s="223">
        <f>IFERROR(MATCH('Faults data'!F2431,Lists!$C$11:$C$14,0),0)</f>
        <v>0</v>
      </c>
      <c r="D2431" s="216">
        <f>VALUE('Faults data'!I2431)</f>
        <v>0</v>
      </c>
      <c r="E2431" s="224">
        <f t="shared" si="305"/>
        <v>0</v>
      </c>
      <c r="F2431" s="224">
        <f>'Faults data'!M2431</f>
        <v>0</v>
      </c>
      <c r="G2431" s="224" t="str">
        <f>IF('Faults data'!N2431=$G$17,$G$17,".")</f>
        <v>.</v>
      </c>
      <c r="H2431" s="224" t="str">
        <f>IF(ISNUMBER('Faults data'!L2431),'Faults data'!L2431,".")</f>
        <v>.</v>
      </c>
      <c r="I2431" s="224">
        <f>IF('Faults data'!S2431=Lists!$F$11,0,1)</f>
        <v>1</v>
      </c>
      <c r="J2431" s="240" t="str">
        <f t="shared" si="300"/>
        <v>.</v>
      </c>
      <c r="K2431" s="241"/>
      <c r="L2431" s="230" t="str">
        <f t="shared" si="301"/>
        <v>.</v>
      </c>
      <c r="M2431" s="231" t="str">
        <f t="shared" si="302"/>
        <v>.</v>
      </c>
      <c r="N2431" s="231" t="str">
        <f t="shared" si="303"/>
        <v>.</v>
      </c>
      <c r="O2431" s="231" t="str">
        <f t="shared" si="304"/>
        <v>.</v>
      </c>
      <c r="P2431" s="232" t="str">
        <f t="shared" si="306"/>
        <v>.</v>
      </c>
      <c r="Q2431" s="233" t="str">
        <f t="shared" si="307"/>
        <v>.</v>
      </c>
      <c r="R2431" s="140"/>
      <c r="S2431" s="140"/>
      <c r="T2431" s="140"/>
      <c r="U2431" s="140"/>
      <c r="V2431" s="140"/>
      <c r="W2431" s="140"/>
      <c r="X2431" s="140"/>
      <c r="Y2431" s="140"/>
      <c r="Z2431" s="140"/>
      <c r="AA2431" s="140"/>
      <c r="AB2431" s="140"/>
      <c r="AC2431" s="140"/>
      <c r="AD2431" s="140"/>
      <c r="AE2431" s="140"/>
      <c r="AF2431" s="140"/>
      <c r="AG2431" s="140"/>
      <c r="AH2431" s="140"/>
      <c r="AI2431" s="140"/>
      <c r="AJ2431" s="140"/>
      <c r="AK2431" s="140"/>
      <c r="AL2431" s="140"/>
      <c r="AM2431" s="140"/>
      <c r="AN2431" s="140"/>
      <c r="AO2431" s="140"/>
      <c r="AP2431" s="140"/>
      <c r="AQ2431" s="140"/>
      <c r="AR2431" s="140"/>
      <c r="AS2431" s="140"/>
      <c r="AT2431" s="140"/>
      <c r="AU2431" s="140"/>
      <c r="AV2431" s="140"/>
      <c r="AW2431" s="140"/>
      <c r="AX2431" s="140"/>
      <c r="AY2431" s="140"/>
      <c r="AZ2431" s="140"/>
      <c r="BA2431" s="140"/>
      <c r="BB2431" s="140"/>
      <c r="BC2431" s="140"/>
      <c r="BD2431" s="140"/>
      <c r="BE2431" s="140"/>
    </row>
    <row r="2432" spans="1:57" outlineLevel="1" x14ac:dyDescent="0.2">
      <c r="A2432" s="234">
        <f>'Faults data'!A2432</f>
        <v>2415</v>
      </c>
      <c r="B2432" s="320">
        <f>'Faults data'!B2432</f>
        <v>0</v>
      </c>
      <c r="C2432" s="223">
        <f>IFERROR(MATCH('Faults data'!F2432,Lists!$C$11:$C$14,0),0)</f>
        <v>0</v>
      </c>
      <c r="D2432" s="216">
        <f>VALUE('Faults data'!I2432)</f>
        <v>0</v>
      </c>
      <c r="E2432" s="224">
        <f t="shared" si="305"/>
        <v>0</v>
      </c>
      <c r="F2432" s="224">
        <f>'Faults data'!M2432</f>
        <v>0</v>
      </c>
      <c r="G2432" s="224" t="str">
        <f>IF('Faults data'!N2432=$G$17,$G$17,".")</f>
        <v>.</v>
      </c>
      <c r="H2432" s="224" t="str">
        <f>IF(ISNUMBER('Faults data'!L2432),'Faults data'!L2432,".")</f>
        <v>.</v>
      </c>
      <c r="I2432" s="224">
        <f>IF('Faults data'!S2432=Lists!$F$11,0,1)</f>
        <v>1</v>
      </c>
      <c r="J2432" s="240" t="str">
        <f t="shared" si="300"/>
        <v>.</v>
      </c>
      <c r="K2432" s="241"/>
      <c r="L2432" s="230" t="str">
        <f t="shared" si="301"/>
        <v>.</v>
      </c>
      <c r="M2432" s="231" t="str">
        <f t="shared" si="302"/>
        <v>.</v>
      </c>
      <c r="N2432" s="231" t="str">
        <f t="shared" si="303"/>
        <v>.</v>
      </c>
      <c r="O2432" s="231" t="str">
        <f t="shared" si="304"/>
        <v>.</v>
      </c>
      <c r="P2432" s="232" t="str">
        <f t="shared" si="306"/>
        <v>.</v>
      </c>
      <c r="Q2432" s="233" t="str">
        <f t="shared" si="307"/>
        <v>.</v>
      </c>
      <c r="R2432" s="140"/>
      <c r="S2432" s="140"/>
      <c r="T2432" s="140"/>
      <c r="U2432" s="140"/>
      <c r="V2432" s="140"/>
      <c r="W2432" s="140"/>
      <c r="X2432" s="140"/>
      <c r="Y2432" s="140"/>
      <c r="Z2432" s="140"/>
      <c r="AA2432" s="140"/>
      <c r="AB2432" s="140"/>
      <c r="AC2432" s="140"/>
      <c r="AD2432" s="140"/>
      <c r="AE2432" s="140"/>
      <c r="AF2432" s="140"/>
      <c r="AG2432" s="140"/>
      <c r="AH2432" s="140"/>
      <c r="AI2432" s="140"/>
      <c r="AJ2432" s="140"/>
      <c r="AK2432" s="140"/>
      <c r="AL2432" s="140"/>
      <c r="AM2432" s="140"/>
      <c r="AN2432" s="140"/>
      <c r="AO2432" s="140"/>
      <c r="AP2432" s="140"/>
      <c r="AQ2432" s="140"/>
      <c r="AR2432" s="140"/>
      <c r="AS2432" s="140"/>
      <c r="AT2432" s="140"/>
      <c r="AU2432" s="140"/>
      <c r="AV2432" s="140"/>
      <c r="AW2432" s="140"/>
      <c r="AX2432" s="140"/>
      <c r="AY2432" s="140"/>
      <c r="AZ2432" s="140"/>
      <c r="BA2432" s="140"/>
      <c r="BB2432" s="140"/>
      <c r="BC2432" s="140"/>
      <c r="BD2432" s="140"/>
      <c r="BE2432" s="140"/>
    </row>
    <row r="2433" spans="1:57" outlineLevel="1" x14ac:dyDescent="0.2">
      <c r="A2433" s="234">
        <f>'Faults data'!A2433</f>
        <v>2416</v>
      </c>
      <c r="B2433" s="320">
        <f>'Faults data'!B2433</f>
        <v>0</v>
      </c>
      <c r="C2433" s="223">
        <f>IFERROR(MATCH('Faults data'!F2433,Lists!$C$11:$C$14,0),0)</f>
        <v>0</v>
      </c>
      <c r="D2433" s="216">
        <f>VALUE('Faults data'!I2433)</f>
        <v>0</v>
      </c>
      <c r="E2433" s="224">
        <f t="shared" si="305"/>
        <v>0</v>
      </c>
      <c r="F2433" s="224">
        <f>'Faults data'!M2433</f>
        <v>0</v>
      </c>
      <c r="G2433" s="224" t="str">
        <f>IF('Faults data'!N2433=$G$17,$G$17,".")</f>
        <v>.</v>
      </c>
      <c r="H2433" s="224" t="str">
        <f>IF(ISNUMBER('Faults data'!L2433),'Faults data'!L2433,".")</f>
        <v>.</v>
      </c>
      <c r="I2433" s="224">
        <f>IF('Faults data'!S2433=Lists!$F$11,0,1)</f>
        <v>1</v>
      </c>
      <c r="J2433" s="240" t="str">
        <f t="shared" si="300"/>
        <v>.</v>
      </c>
      <c r="K2433" s="241"/>
      <c r="L2433" s="230" t="str">
        <f t="shared" si="301"/>
        <v>.</v>
      </c>
      <c r="M2433" s="231" t="str">
        <f t="shared" si="302"/>
        <v>.</v>
      </c>
      <c r="N2433" s="231" t="str">
        <f t="shared" si="303"/>
        <v>.</v>
      </c>
      <c r="O2433" s="231" t="str">
        <f t="shared" si="304"/>
        <v>.</v>
      </c>
      <c r="P2433" s="232" t="str">
        <f t="shared" si="306"/>
        <v>.</v>
      </c>
      <c r="Q2433" s="233" t="str">
        <f t="shared" si="307"/>
        <v>.</v>
      </c>
      <c r="R2433" s="140"/>
      <c r="S2433" s="140"/>
      <c r="T2433" s="140"/>
      <c r="U2433" s="140"/>
      <c r="V2433" s="140"/>
      <c r="W2433" s="140"/>
      <c r="X2433" s="140"/>
      <c r="Y2433" s="140"/>
      <c r="Z2433" s="140"/>
      <c r="AA2433" s="140"/>
      <c r="AB2433" s="140"/>
      <c r="AC2433" s="140"/>
      <c r="AD2433" s="140"/>
      <c r="AE2433" s="140"/>
      <c r="AF2433" s="140"/>
      <c r="AG2433" s="140"/>
      <c r="AH2433" s="140"/>
      <c r="AI2433" s="140"/>
      <c r="AJ2433" s="140"/>
      <c r="AK2433" s="140"/>
      <c r="AL2433" s="140"/>
      <c r="AM2433" s="140"/>
      <c r="AN2433" s="140"/>
      <c r="AO2433" s="140"/>
      <c r="AP2433" s="140"/>
      <c r="AQ2433" s="140"/>
      <c r="AR2433" s="140"/>
      <c r="AS2433" s="140"/>
      <c r="AT2433" s="140"/>
      <c r="AU2433" s="140"/>
      <c r="AV2433" s="140"/>
      <c r="AW2433" s="140"/>
      <c r="AX2433" s="140"/>
      <c r="AY2433" s="140"/>
      <c r="AZ2433" s="140"/>
      <c r="BA2433" s="140"/>
      <c r="BB2433" s="140"/>
      <c r="BC2433" s="140"/>
      <c r="BD2433" s="140"/>
      <c r="BE2433" s="140"/>
    </row>
    <row r="2434" spans="1:57" outlineLevel="1" x14ac:dyDescent="0.2">
      <c r="A2434" s="234">
        <f>'Faults data'!A2434</f>
        <v>2417</v>
      </c>
      <c r="B2434" s="320">
        <f>'Faults data'!B2434</f>
        <v>0</v>
      </c>
      <c r="C2434" s="223">
        <f>IFERROR(MATCH('Faults data'!F2434,Lists!$C$11:$C$14,0),0)</f>
        <v>0</v>
      </c>
      <c r="D2434" s="216">
        <f>VALUE('Faults data'!I2434)</f>
        <v>0</v>
      </c>
      <c r="E2434" s="224">
        <f t="shared" si="305"/>
        <v>0</v>
      </c>
      <c r="F2434" s="224">
        <f>'Faults data'!M2434</f>
        <v>0</v>
      </c>
      <c r="G2434" s="224" t="str">
        <f>IF('Faults data'!N2434=$G$17,$G$17,".")</f>
        <v>.</v>
      </c>
      <c r="H2434" s="224" t="str">
        <f>IF(ISNUMBER('Faults data'!L2434),'Faults data'!L2434,".")</f>
        <v>.</v>
      </c>
      <c r="I2434" s="224">
        <f>IF('Faults data'!S2434=Lists!$F$11,0,1)</f>
        <v>1</v>
      </c>
      <c r="J2434" s="240" t="str">
        <f t="shared" si="300"/>
        <v>.</v>
      </c>
      <c r="K2434" s="241"/>
      <c r="L2434" s="230" t="str">
        <f t="shared" si="301"/>
        <v>.</v>
      </c>
      <c r="M2434" s="231" t="str">
        <f t="shared" si="302"/>
        <v>.</v>
      </c>
      <c r="N2434" s="231" t="str">
        <f t="shared" si="303"/>
        <v>.</v>
      </c>
      <c r="O2434" s="231" t="str">
        <f t="shared" si="304"/>
        <v>.</v>
      </c>
      <c r="P2434" s="232" t="str">
        <f t="shared" si="306"/>
        <v>.</v>
      </c>
      <c r="Q2434" s="233" t="str">
        <f t="shared" si="307"/>
        <v>.</v>
      </c>
      <c r="R2434" s="140"/>
      <c r="S2434" s="140"/>
      <c r="T2434" s="140"/>
      <c r="U2434" s="140"/>
      <c r="V2434" s="140"/>
      <c r="W2434" s="140"/>
      <c r="X2434" s="140"/>
      <c r="Y2434" s="140"/>
      <c r="Z2434" s="140"/>
      <c r="AA2434" s="140"/>
      <c r="AB2434" s="140"/>
      <c r="AC2434" s="140"/>
      <c r="AD2434" s="140"/>
      <c r="AE2434" s="140"/>
      <c r="AF2434" s="140"/>
      <c r="AG2434" s="140"/>
      <c r="AH2434" s="140"/>
      <c r="AI2434" s="140"/>
      <c r="AJ2434" s="140"/>
      <c r="AK2434" s="140"/>
      <c r="AL2434" s="140"/>
      <c r="AM2434" s="140"/>
      <c r="AN2434" s="140"/>
      <c r="AO2434" s="140"/>
      <c r="AP2434" s="140"/>
      <c r="AQ2434" s="140"/>
      <c r="AR2434" s="140"/>
      <c r="AS2434" s="140"/>
      <c r="AT2434" s="140"/>
      <c r="AU2434" s="140"/>
      <c r="AV2434" s="140"/>
      <c r="AW2434" s="140"/>
      <c r="AX2434" s="140"/>
      <c r="AY2434" s="140"/>
      <c r="AZ2434" s="140"/>
      <c r="BA2434" s="140"/>
      <c r="BB2434" s="140"/>
      <c r="BC2434" s="140"/>
      <c r="BD2434" s="140"/>
      <c r="BE2434" s="140"/>
    </row>
    <row r="2435" spans="1:57" outlineLevel="1" x14ac:dyDescent="0.2">
      <c r="A2435" s="234">
        <f>'Faults data'!A2435</f>
        <v>2418</v>
      </c>
      <c r="B2435" s="320">
        <f>'Faults data'!B2435</f>
        <v>0</v>
      </c>
      <c r="C2435" s="223">
        <f>IFERROR(MATCH('Faults data'!F2435,Lists!$C$11:$C$14,0),0)</f>
        <v>0</v>
      </c>
      <c r="D2435" s="216">
        <f>VALUE('Faults data'!I2435)</f>
        <v>0</v>
      </c>
      <c r="E2435" s="224">
        <f t="shared" si="305"/>
        <v>0</v>
      </c>
      <c r="F2435" s="224">
        <f>'Faults data'!M2435</f>
        <v>0</v>
      </c>
      <c r="G2435" s="224" t="str">
        <f>IF('Faults data'!N2435=$G$17,$G$17,".")</f>
        <v>.</v>
      </c>
      <c r="H2435" s="224" t="str">
        <f>IF(ISNUMBER('Faults data'!L2435),'Faults data'!L2435,".")</f>
        <v>.</v>
      </c>
      <c r="I2435" s="224">
        <f>IF('Faults data'!S2435=Lists!$F$11,0,1)</f>
        <v>1</v>
      </c>
      <c r="J2435" s="240" t="str">
        <f t="shared" si="300"/>
        <v>.</v>
      </c>
      <c r="K2435" s="241"/>
      <c r="L2435" s="230" t="str">
        <f t="shared" si="301"/>
        <v>.</v>
      </c>
      <c r="M2435" s="231" t="str">
        <f t="shared" si="302"/>
        <v>.</v>
      </c>
      <c r="N2435" s="231" t="str">
        <f t="shared" si="303"/>
        <v>.</v>
      </c>
      <c r="O2435" s="231" t="str">
        <f t="shared" si="304"/>
        <v>.</v>
      </c>
      <c r="P2435" s="232" t="str">
        <f t="shared" si="306"/>
        <v>.</v>
      </c>
      <c r="Q2435" s="233" t="str">
        <f t="shared" si="307"/>
        <v>.</v>
      </c>
      <c r="R2435" s="140"/>
      <c r="S2435" s="140"/>
      <c r="T2435" s="140"/>
      <c r="U2435" s="140"/>
      <c r="V2435" s="140"/>
      <c r="W2435" s="140"/>
      <c r="X2435" s="140"/>
      <c r="Y2435" s="140"/>
      <c r="Z2435" s="140"/>
      <c r="AA2435" s="140"/>
      <c r="AB2435" s="140"/>
      <c r="AC2435" s="140"/>
      <c r="AD2435" s="140"/>
      <c r="AE2435" s="140"/>
      <c r="AF2435" s="140"/>
      <c r="AG2435" s="140"/>
      <c r="AH2435" s="140"/>
      <c r="AI2435" s="140"/>
      <c r="AJ2435" s="140"/>
      <c r="AK2435" s="140"/>
      <c r="AL2435" s="140"/>
      <c r="AM2435" s="140"/>
      <c r="AN2435" s="140"/>
      <c r="AO2435" s="140"/>
      <c r="AP2435" s="140"/>
      <c r="AQ2435" s="140"/>
      <c r="AR2435" s="140"/>
      <c r="AS2435" s="140"/>
      <c r="AT2435" s="140"/>
      <c r="AU2435" s="140"/>
      <c r="AV2435" s="140"/>
      <c r="AW2435" s="140"/>
      <c r="AX2435" s="140"/>
      <c r="AY2435" s="140"/>
      <c r="AZ2435" s="140"/>
      <c r="BA2435" s="140"/>
      <c r="BB2435" s="140"/>
      <c r="BC2435" s="140"/>
      <c r="BD2435" s="140"/>
      <c r="BE2435" s="140"/>
    </row>
    <row r="2436" spans="1:57" outlineLevel="1" x14ac:dyDescent="0.2">
      <c r="A2436" s="234">
        <f>'Faults data'!A2436</f>
        <v>2419</v>
      </c>
      <c r="B2436" s="320">
        <f>'Faults data'!B2436</f>
        <v>0</v>
      </c>
      <c r="C2436" s="223">
        <f>IFERROR(MATCH('Faults data'!F2436,Lists!$C$11:$C$14,0),0)</f>
        <v>0</v>
      </c>
      <c r="D2436" s="216">
        <f>VALUE('Faults data'!I2436)</f>
        <v>0</v>
      </c>
      <c r="E2436" s="224">
        <f t="shared" si="305"/>
        <v>0</v>
      </c>
      <c r="F2436" s="224">
        <f>'Faults data'!M2436</f>
        <v>0</v>
      </c>
      <c r="G2436" s="224" t="str">
        <f>IF('Faults data'!N2436=$G$17,$G$17,".")</f>
        <v>.</v>
      </c>
      <c r="H2436" s="224" t="str">
        <f>IF(ISNUMBER('Faults data'!L2436),'Faults data'!L2436,".")</f>
        <v>.</v>
      </c>
      <c r="I2436" s="224">
        <f>IF('Faults data'!S2436=Lists!$F$11,0,1)</f>
        <v>1</v>
      </c>
      <c r="J2436" s="240" t="str">
        <f t="shared" si="300"/>
        <v>.</v>
      </c>
      <c r="K2436" s="241"/>
      <c r="L2436" s="230" t="str">
        <f t="shared" si="301"/>
        <v>.</v>
      </c>
      <c r="M2436" s="231" t="str">
        <f t="shared" si="302"/>
        <v>.</v>
      </c>
      <c r="N2436" s="231" t="str">
        <f t="shared" si="303"/>
        <v>.</v>
      </c>
      <c r="O2436" s="231" t="str">
        <f t="shared" si="304"/>
        <v>.</v>
      </c>
      <c r="P2436" s="232" t="str">
        <f t="shared" si="306"/>
        <v>.</v>
      </c>
      <c r="Q2436" s="233" t="str">
        <f t="shared" si="307"/>
        <v>.</v>
      </c>
      <c r="R2436" s="140"/>
      <c r="S2436" s="140"/>
      <c r="T2436" s="140"/>
      <c r="U2436" s="140"/>
      <c r="V2436" s="140"/>
      <c r="W2436" s="140"/>
      <c r="X2436" s="140"/>
      <c r="Y2436" s="140"/>
      <c r="Z2436" s="140"/>
      <c r="AA2436" s="140"/>
      <c r="AB2436" s="140"/>
      <c r="AC2436" s="140"/>
      <c r="AD2436" s="140"/>
      <c r="AE2436" s="140"/>
      <c r="AF2436" s="140"/>
      <c r="AG2436" s="140"/>
      <c r="AH2436" s="140"/>
      <c r="AI2436" s="140"/>
      <c r="AJ2436" s="140"/>
      <c r="AK2436" s="140"/>
      <c r="AL2436" s="140"/>
      <c r="AM2436" s="140"/>
      <c r="AN2436" s="140"/>
      <c r="AO2436" s="140"/>
      <c r="AP2436" s="140"/>
      <c r="AQ2436" s="140"/>
      <c r="AR2436" s="140"/>
      <c r="AS2436" s="140"/>
      <c r="AT2436" s="140"/>
      <c r="AU2436" s="140"/>
      <c r="AV2436" s="140"/>
      <c r="AW2436" s="140"/>
      <c r="AX2436" s="140"/>
      <c r="AY2436" s="140"/>
      <c r="AZ2436" s="140"/>
      <c r="BA2436" s="140"/>
      <c r="BB2436" s="140"/>
      <c r="BC2436" s="140"/>
      <c r="BD2436" s="140"/>
      <c r="BE2436" s="140"/>
    </row>
    <row r="2437" spans="1:57" outlineLevel="1" x14ac:dyDescent="0.2">
      <c r="A2437" s="234">
        <f>'Faults data'!A2437</f>
        <v>2420</v>
      </c>
      <c r="B2437" s="320">
        <f>'Faults data'!B2437</f>
        <v>0</v>
      </c>
      <c r="C2437" s="223">
        <f>IFERROR(MATCH('Faults data'!F2437,Lists!$C$11:$C$14,0),0)</f>
        <v>0</v>
      </c>
      <c r="D2437" s="216">
        <f>VALUE('Faults data'!I2437)</f>
        <v>0</v>
      </c>
      <c r="E2437" s="224">
        <f t="shared" si="305"/>
        <v>0</v>
      </c>
      <c r="F2437" s="224">
        <f>'Faults data'!M2437</f>
        <v>0</v>
      </c>
      <c r="G2437" s="224" t="str">
        <f>IF('Faults data'!N2437=$G$17,$G$17,".")</f>
        <v>.</v>
      </c>
      <c r="H2437" s="224" t="str">
        <f>IF(ISNUMBER('Faults data'!L2437),'Faults data'!L2437,".")</f>
        <v>.</v>
      </c>
      <c r="I2437" s="224">
        <f>IF('Faults data'!S2437=Lists!$F$11,0,1)</f>
        <v>1</v>
      </c>
      <c r="J2437" s="240" t="str">
        <f t="shared" si="300"/>
        <v>.</v>
      </c>
      <c r="K2437" s="241"/>
      <c r="L2437" s="230" t="str">
        <f t="shared" si="301"/>
        <v>.</v>
      </c>
      <c r="M2437" s="231" t="str">
        <f t="shared" si="302"/>
        <v>.</v>
      </c>
      <c r="N2437" s="231" t="str">
        <f t="shared" si="303"/>
        <v>.</v>
      </c>
      <c r="O2437" s="231" t="str">
        <f t="shared" si="304"/>
        <v>.</v>
      </c>
      <c r="P2437" s="232" t="str">
        <f t="shared" si="306"/>
        <v>.</v>
      </c>
      <c r="Q2437" s="233" t="str">
        <f t="shared" si="307"/>
        <v>.</v>
      </c>
      <c r="R2437" s="140"/>
      <c r="S2437" s="140"/>
      <c r="T2437" s="140"/>
      <c r="U2437" s="140"/>
      <c r="V2437" s="140"/>
      <c r="W2437" s="140"/>
      <c r="X2437" s="140"/>
      <c r="Y2437" s="140"/>
      <c r="Z2437" s="140"/>
      <c r="AA2437" s="140"/>
      <c r="AB2437" s="140"/>
      <c r="AC2437" s="140"/>
      <c r="AD2437" s="140"/>
      <c r="AE2437" s="140"/>
      <c r="AF2437" s="140"/>
      <c r="AG2437" s="140"/>
      <c r="AH2437" s="140"/>
      <c r="AI2437" s="140"/>
      <c r="AJ2437" s="140"/>
      <c r="AK2437" s="140"/>
      <c r="AL2437" s="140"/>
      <c r="AM2437" s="140"/>
      <c r="AN2437" s="140"/>
      <c r="AO2437" s="140"/>
      <c r="AP2437" s="140"/>
      <c r="AQ2437" s="140"/>
      <c r="AR2437" s="140"/>
      <c r="AS2437" s="140"/>
      <c r="AT2437" s="140"/>
      <c r="AU2437" s="140"/>
      <c r="AV2437" s="140"/>
      <c r="AW2437" s="140"/>
      <c r="AX2437" s="140"/>
      <c r="AY2437" s="140"/>
      <c r="AZ2437" s="140"/>
      <c r="BA2437" s="140"/>
      <c r="BB2437" s="140"/>
      <c r="BC2437" s="140"/>
      <c r="BD2437" s="140"/>
      <c r="BE2437" s="140"/>
    </row>
    <row r="2438" spans="1:57" outlineLevel="1" x14ac:dyDescent="0.2">
      <c r="A2438" s="234">
        <f>'Faults data'!A2438</f>
        <v>2421</v>
      </c>
      <c r="B2438" s="320">
        <f>'Faults data'!B2438</f>
        <v>0</v>
      </c>
      <c r="C2438" s="223">
        <f>IFERROR(MATCH('Faults data'!F2438,Lists!$C$11:$C$14,0),0)</f>
        <v>0</v>
      </c>
      <c r="D2438" s="216">
        <f>VALUE('Faults data'!I2438)</f>
        <v>0</v>
      </c>
      <c r="E2438" s="224">
        <f t="shared" si="305"/>
        <v>0</v>
      </c>
      <c r="F2438" s="224">
        <f>'Faults data'!M2438</f>
        <v>0</v>
      </c>
      <c r="G2438" s="224" t="str">
        <f>IF('Faults data'!N2438=$G$17,$G$17,".")</f>
        <v>.</v>
      </c>
      <c r="H2438" s="224" t="str">
        <f>IF(ISNUMBER('Faults data'!L2438),'Faults data'!L2438,".")</f>
        <v>.</v>
      </c>
      <c r="I2438" s="224">
        <f>IF('Faults data'!S2438=Lists!$F$11,0,1)</f>
        <v>1</v>
      </c>
      <c r="J2438" s="240" t="str">
        <f t="shared" si="300"/>
        <v>.</v>
      </c>
      <c r="K2438" s="241"/>
      <c r="L2438" s="230" t="str">
        <f t="shared" si="301"/>
        <v>.</v>
      </c>
      <c r="M2438" s="231" t="str">
        <f t="shared" si="302"/>
        <v>.</v>
      </c>
      <c r="N2438" s="231" t="str">
        <f t="shared" si="303"/>
        <v>.</v>
      </c>
      <c r="O2438" s="231" t="str">
        <f t="shared" si="304"/>
        <v>.</v>
      </c>
      <c r="P2438" s="232" t="str">
        <f t="shared" si="306"/>
        <v>.</v>
      </c>
      <c r="Q2438" s="233" t="str">
        <f t="shared" si="307"/>
        <v>.</v>
      </c>
      <c r="R2438" s="140"/>
      <c r="S2438" s="140"/>
      <c r="T2438" s="140"/>
      <c r="U2438" s="140"/>
      <c r="V2438" s="140"/>
      <c r="W2438" s="140"/>
      <c r="X2438" s="140"/>
      <c r="Y2438" s="140"/>
      <c r="Z2438" s="140"/>
      <c r="AA2438" s="140"/>
      <c r="AB2438" s="140"/>
      <c r="AC2438" s="140"/>
      <c r="AD2438" s="140"/>
      <c r="AE2438" s="140"/>
      <c r="AF2438" s="140"/>
      <c r="AG2438" s="140"/>
      <c r="AH2438" s="140"/>
      <c r="AI2438" s="140"/>
      <c r="AJ2438" s="140"/>
      <c r="AK2438" s="140"/>
      <c r="AL2438" s="140"/>
      <c r="AM2438" s="140"/>
      <c r="AN2438" s="140"/>
      <c r="AO2438" s="140"/>
      <c r="AP2438" s="140"/>
      <c r="AQ2438" s="140"/>
      <c r="AR2438" s="140"/>
      <c r="AS2438" s="140"/>
      <c r="AT2438" s="140"/>
      <c r="AU2438" s="140"/>
      <c r="AV2438" s="140"/>
      <c r="AW2438" s="140"/>
      <c r="AX2438" s="140"/>
      <c r="AY2438" s="140"/>
      <c r="AZ2438" s="140"/>
      <c r="BA2438" s="140"/>
      <c r="BB2438" s="140"/>
      <c r="BC2438" s="140"/>
      <c r="BD2438" s="140"/>
      <c r="BE2438" s="140"/>
    </row>
    <row r="2439" spans="1:57" outlineLevel="1" x14ac:dyDescent="0.2">
      <c r="A2439" s="234">
        <f>'Faults data'!A2439</f>
        <v>2422</v>
      </c>
      <c r="B2439" s="320">
        <f>'Faults data'!B2439</f>
        <v>0</v>
      </c>
      <c r="C2439" s="223">
        <f>IFERROR(MATCH('Faults data'!F2439,Lists!$C$11:$C$14,0),0)</f>
        <v>0</v>
      </c>
      <c r="D2439" s="216">
        <f>VALUE('Faults data'!I2439)</f>
        <v>0</v>
      </c>
      <c r="E2439" s="224">
        <f t="shared" si="305"/>
        <v>0</v>
      </c>
      <c r="F2439" s="224">
        <f>'Faults data'!M2439</f>
        <v>0</v>
      </c>
      <c r="G2439" s="224" t="str">
        <f>IF('Faults data'!N2439=$G$17,$G$17,".")</f>
        <v>.</v>
      </c>
      <c r="H2439" s="224" t="str">
        <f>IF(ISNUMBER('Faults data'!L2439),'Faults data'!L2439,".")</f>
        <v>.</v>
      </c>
      <c r="I2439" s="224">
        <f>IF('Faults data'!S2439=Lists!$F$11,0,1)</f>
        <v>1</v>
      </c>
      <c r="J2439" s="240" t="str">
        <f t="shared" si="300"/>
        <v>.</v>
      </c>
      <c r="K2439" s="241"/>
      <c r="L2439" s="230" t="str">
        <f t="shared" si="301"/>
        <v>.</v>
      </c>
      <c r="M2439" s="231" t="str">
        <f t="shared" si="302"/>
        <v>.</v>
      </c>
      <c r="N2439" s="231" t="str">
        <f t="shared" si="303"/>
        <v>.</v>
      </c>
      <c r="O2439" s="231" t="str">
        <f t="shared" si="304"/>
        <v>.</v>
      </c>
      <c r="P2439" s="232" t="str">
        <f t="shared" si="306"/>
        <v>.</v>
      </c>
      <c r="Q2439" s="233" t="str">
        <f t="shared" si="307"/>
        <v>.</v>
      </c>
      <c r="R2439" s="140"/>
      <c r="S2439" s="140"/>
      <c r="T2439" s="140"/>
      <c r="U2439" s="140"/>
      <c r="V2439" s="140"/>
      <c r="W2439" s="140"/>
      <c r="X2439" s="140"/>
      <c r="Y2439" s="140"/>
      <c r="Z2439" s="140"/>
      <c r="AA2439" s="140"/>
      <c r="AB2439" s="140"/>
      <c r="AC2439" s="140"/>
      <c r="AD2439" s="140"/>
      <c r="AE2439" s="140"/>
      <c r="AF2439" s="140"/>
      <c r="AG2439" s="140"/>
      <c r="AH2439" s="140"/>
      <c r="AI2439" s="140"/>
      <c r="AJ2439" s="140"/>
      <c r="AK2439" s="140"/>
      <c r="AL2439" s="140"/>
      <c r="AM2439" s="140"/>
      <c r="AN2439" s="140"/>
      <c r="AO2439" s="140"/>
      <c r="AP2439" s="140"/>
      <c r="AQ2439" s="140"/>
      <c r="AR2439" s="140"/>
      <c r="AS2439" s="140"/>
      <c r="AT2439" s="140"/>
      <c r="AU2439" s="140"/>
      <c r="AV2439" s="140"/>
      <c r="AW2439" s="140"/>
      <c r="AX2439" s="140"/>
      <c r="AY2439" s="140"/>
      <c r="AZ2439" s="140"/>
      <c r="BA2439" s="140"/>
      <c r="BB2439" s="140"/>
      <c r="BC2439" s="140"/>
      <c r="BD2439" s="140"/>
      <c r="BE2439" s="140"/>
    </row>
    <row r="2440" spans="1:57" outlineLevel="1" x14ac:dyDescent="0.2">
      <c r="A2440" s="234">
        <f>'Faults data'!A2440</f>
        <v>2423</v>
      </c>
      <c r="B2440" s="320">
        <f>'Faults data'!B2440</f>
        <v>0</v>
      </c>
      <c r="C2440" s="223">
        <f>IFERROR(MATCH('Faults data'!F2440,Lists!$C$11:$C$14,0),0)</f>
        <v>0</v>
      </c>
      <c r="D2440" s="216">
        <f>VALUE('Faults data'!I2440)</f>
        <v>0</v>
      </c>
      <c r="E2440" s="224">
        <f t="shared" si="305"/>
        <v>0</v>
      </c>
      <c r="F2440" s="224">
        <f>'Faults data'!M2440</f>
        <v>0</v>
      </c>
      <c r="G2440" s="224" t="str">
        <f>IF('Faults data'!N2440=$G$17,$G$17,".")</f>
        <v>.</v>
      </c>
      <c r="H2440" s="224" t="str">
        <f>IF(ISNUMBER('Faults data'!L2440),'Faults data'!L2440,".")</f>
        <v>.</v>
      </c>
      <c r="I2440" s="224">
        <f>IF('Faults data'!S2440=Lists!$F$11,0,1)</f>
        <v>1</v>
      </c>
      <c r="J2440" s="240" t="str">
        <f t="shared" si="300"/>
        <v>.</v>
      </c>
      <c r="K2440" s="241"/>
      <c r="L2440" s="230" t="str">
        <f t="shared" si="301"/>
        <v>.</v>
      </c>
      <c r="M2440" s="231" t="str">
        <f t="shared" si="302"/>
        <v>.</v>
      </c>
      <c r="N2440" s="231" t="str">
        <f t="shared" si="303"/>
        <v>.</v>
      </c>
      <c r="O2440" s="231" t="str">
        <f t="shared" si="304"/>
        <v>.</v>
      </c>
      <c r="P2440" s="232" t="str">
        <f t="shared" si="306"/>
        <v>.</v>
      </c>
      <c r="Q2440" s="233" t="str">
        <f t="shared" si="307"/>
        <v>.</v>
      </c>
      <c r="R2440" s="140"/>
      <c r="S2440" s="140"/>
      <c r="T2440" s="140"/>
      <c r="U2440" s="140"/>
      <c r="V2440" s="140"/>
      <c r="W2440" s="140"/>
      <c r="X2440" s="140"/>
      <c r="Y2440" s="140"/>
      <c r="Z2440" s="140"/>
      <c r="AA2440" s="140"/>
      <c r="AB2440" s="140"/>
      <c r="AC2440" s="140"/>
      <c r="AD2440" s="140"/>
      <c r="AE2440" s="140"/>
      <c r="AF2440" s="140"/>
      <c r="AG2440" s="140"/>
      <c r="AH2440" s="140"/>
      <c r="AI2440" s="140"/>
      <c r="AJ2440" s="140"/>
      <c r="AK2440" s="140"/>
      <c r="AL2440" s="140"/>
      <c r="AM2440" s="140"/>
      <c r="AN2440" s="140"/>
      <c r="AO2440" s="140"/>
      <c r="AP2440" s="140"/>
      <c r="AQ2440" s="140"/>
      <c r="AR2440" s="140"/>
      <c r="AS2440" s="140"/>
      <c r="AT2440" s="140"/>
      <c r="AU2440" s="140"/>
      <c r="AV2440" s="140"/>
      <c r="AW2440" s="140"/>
      <c r="AX2440" s="140"/>
      <c r="AY2440" s="140"/>
      <c r="AZ2440" s="140"/>
      <c r="BA2440" s="140"/>
      <c r="BB2440" s="140"/>
      <c r="BC2440" s="140"/>
      <c r="BD2440" s="140"/>
      <c r="BE2440" s="140"/>
    </row>
    <row r="2441" spans="1:57" outlineLevel="1" x14ac:dyDescent="0.2">
      <c r="A2441" s="234">
        <f>'Faults data'!A2441</f>
        <v>2424</v>
      </c>
      <c r="B2441" s="320">
        <f>'Faults data'!B2441</f>
        <v>0</v>
      </c>
      <c r="C2441" s="223">
        <f>IFERROR(MATCH('Faults data'!F2441,Lists!$C$11:$C$14,0),0)</f>
        <v>0</v>
      </c>
      <c r="D2441" s="216">
        <f>VALUE('Faults data'!I2441)</f>
        <v>0</v>
      </c>
      <c r="E2441" s="224">
        <f t="shared" si="305"/>
        <v>0</v>
      </c>
      <c r="F2441" s="224">
        <f>'Faults data'!M2441</f>
        <v>0</v>
      </c>
      <c r="G2441" s="224" t="str">
        <f>IF('Faults data'!N2441=$G$17,$G$17,".")</f>
        <v>.</v>
      </c>
      <c r="H2441" s="224" t="str">
        <f>IF(ISNUMBER('Faults data'!L2441),'Faults data'!L2441,".")</f>
        <v>.</v>
      </c>
      <c r="I2441" s="224">
        <f>IF('Faults data'!S2441=Lists!$F$11,0,1)</f>
        <v>1</v>
      </c>
      <c r="J2441" s="240" t="str">
        <f t="shared" si="300"/>
        <v>.</v>
      </c>
      <c r="K2441" s="241"/>
      <c r="L2441" s="230" t="str">
        <f t="shared" si="301"/>
        <v>.</v>
      </c>
      <c r="M2441" s="231" t="str">
        <f t="shared" si="302"/>
        <v>.</v>
      </c>
      <c r="N2441" s="231" t="str">
        <f t="shared" si="303"/>
        <v>.</v>
      </c>
      <c r="O2441" s="231" t="str">
        <f t="shared" si="304"/>
        <v>.</v>
      </c>
      <c r="P2441" s="232" t="str">
        <f t="shared" si="306"/>
        <v>.</v>
      </c>
      <c r="Q2441" s="233" t="str">
        <f t="shared" si="307"/>
        <v>.</v>
      </c>
      <c r="R2441" s="140"/>
      <c r="S2441" s="140"/>
      <c r="T2441" s="140"/>
      <c r="U2441" s="140"/>
      <c r="V2441" s="140"/>
      <c r="W2441" s="140"/>
      <c r="X2441" s="140"/>
      <c r="Y2441" s="140"/>
      <c r="Z2441" s="140"/>
      <c r="AA2441" s="140"/>
      <c r="AB2441" s="140"/>
      <c r="AC2441" s="140"/>
      <c r="AD2441" s="140"/>
      <c r="AE2441" s="140"/>
      <c r="AF2441" s="140"/>
      <c r="AG2441" s="140"/>
      <c r="AH2441" s="140"/>
      <c r="AI2441" s="140"/>
      <c r="AJ2441" s="140"/>
      <c r="AK2441" s="140"/>
      <c r="AL2441" s="140"/>
      <c r="AM2441" s="140"/>
      <c r="AN2441" s="140"/>
      <c r="AO2441" s="140"/>
      <c r="AP2441" s="140"/>
      <c r="AQ2441" s="140"/>
      <c r="AR2441" s="140"/>
      <c r="AS2441" s="140"/>
      <c r="AT2441" s="140"/>
      <c r="AU2441" s="140"/>
      <c r="AV2441" s="140"/>
      <c r="AW2441" s="140"/>
      <c r="AX2441" s="140"/>
      <c r="AY2441" s="140"/>
      <c r="AZ2441" s="140"/>
      <c r="BA2441" s="140"/>
      <c r="BB2441" s="140"/>
      <c r="BC2441" s="140"/>
      <c r="BD2441" s="140"/>
      <c r="BE2441" s="140"/>
    </row>
    <row r="2442" spans="1:57" outlineLevel="1" x14ac:dyDescent="0.2">
      <c r="A2442" s="234">
        <f>'Faults data'!A2442</f>
        <v>2425</v>
      </c>
      <c r="B2442" s="320">
        <f>'Faults data'!B2442</f>
        <v>0</v>
      </c>
      <c r="C2442" s="223">
        <f>IFERROR(MATCH('Faults data'!F2442,Lists!$C$11:$C$14,0),0)</f>
        <v>0</v>
      </c>
      <c r="D2442" s="216">
        <f>VALUE('Faults data'!I2442)</f>
        <v>0</v>
      </c>
      <c r="E2442" s="224">
        <f t="shared" si="305"/>
        <v>0</v>
      </c>
      <c r="F2442" s="224">
        <f>'Faults data'!M2442</f>
        <v>0</v>
      </c>
      <c r="G2442" s="224" t="str">
        <f>IF('Faults data'!N2442=$G$17,$G$17,".")</f>
        <v>.</v>
      </c>
      <c r="H2442" s="224" t="str">
        <f>IF(ISNUMBER('Faults data'!L2442),'Faults data'!L2442,".")</f>
        <v>.</v>
      </c>
      <c r="I2442" s="224">
        <f>IF('Faults data'!S2442=Lists!$F$11,0,1)</f>
        <v>1</v>
      </c>
      <c r="J2442" s="240" t="str">
        <f t="shared" si="300"/>
        <v>.</v>
      </c>
      <c r="K2442" s="241"/>
      <c r="L2442" s="230" t="str">
        <f t="shared" si="301"/>
        <v>.</v>
      </c>
      <c r="M2442" s="231" t="str">
        <f t="shared" si="302"/>
        <v>.</v>
      </c>
      <c r="N2442" s="231" t="str">
        <f t="shared" si="303"/>
        <v>.</v>
      </c>
      <c r="O2442" s="231" t="str">
        <f t="shared" si="304"/>
        <v>.</v>
      </c>
      <c r="P2442" s="232" t="str">
        <f t="shared" si="306"/>
        <v>.</v>
      </c>
      <c r="Q2442" s="233" t="str">
        <f t="shared" si="307"/>
        <v>.</v>
      </c>
      <c r="R2442" s="140"/>
      <c r="S2442" s="140"/>
      <c r="T2442" s="140"/>
      <c r="U2442" s="140"/>
      <c r="V2442" s="140"/>
      <c r="W2442" s="140"/>
      <c r="X2442" s="140"/>
      <c r="Y2442" s="140"/>
      <c r="Z2442" s="140"/>
      <c r="AA2442" s="140"/>
      <c r="AB2442" s="140"/>
      <c r="AC2442" s="140"/>
      <c r="AD2442" s="140"/>
      <c r="AE2442" s="140"/>
      <c r="AF2442" s="140"/>
      <c r="AG2442" s="140"/>
      <c r="AH2442" s="140"/>
      <c r="AI2442" s="140"/>
      <c r="AJ2442" s="140"/>
      <c r="AK2442" s="140"/>
      <c r="AL2442" s="140"/>
      <c r="AM2442" s="140"/>
      <c r="AN2442" s="140"/>
      <c r="AO2442" s="140"/>
      <c r="AP2442" s="140"/>
      <c r="AQ2442" s="140"/>
      <c r="AR2442" s="140"/>
      <c r="AS2442" s="140"/>
      <c r="AT2442" s="140"/>
      <c r="AU2442" s="140"/>
      <c r="AV2442" s="140"/>
      <c r="AW2442" s="140"/>
      <c r="AX2442" s="140"/>
      <c r="AY2442" s="140"/>
      <c r="AZ2442" s="140"/>
      <c r="BA2442" s="140"/>
      <c r="BB2442" s="140"/>
      <c r="BC2442" s="140"/>
      <c r="BD2442" s="140"/>
      <c r="BE2442" s="140"/>
    </row>
    <row r="2443" spans="1:57" outlineLevel="1" x14ac:dyDescent="0.2">
      <c r="A2443" s="234">
        <f>'Faults data'!A2443</f>
        <v>2426</v>
      </c>
      <c r="B2443" s="320">
        <f>'Faults data'!B2443</f>
        <v>0</v>
      </c>
      <c r="C2443" s="223">
        <f>IFERROR(MATCH('Faults data'!F2443,Lists!$C$11:$C$14,0),0)</f>
        <v>0</v>
      </c>
      <c r="D2443" s="216">
        <f>VALUE('Faults data'!I2443)</f>
        <v>0</v>
      </c>
      <c r="E2443" s="224">
        <f t="shared" si="305"/>
        <v>0</v>
      </c>
      <c r="F2443" s="224">
        <f>'Faults data'!M2443</f>
        <v>0</v>
      </c>
      <c r="G2443" s="224" t="str">
        <f>IF('Faults data'!N2443=$G$17,$G$17,".")</f>
        <v>.</v>
      </c>
      <c r="H2443" s="224" t="str">
        <f>IF(ISNUMBER('Faults data'!L2443),'Faults data'!L2443,".")</f>
        <v>.</v>
      </c>
      <c r="I2443" s="224">
        <f>IF('Faults data'!S2443=Lists!$F$11,0,1)</f>
        <v>1</v>
      </c>
      <c r="J2443" s="240" t="str">
        <f t="shared" si="300"/>
        <v>.</v>
      </c>
      <c r="K2443" s="241"/>
      <c r="L2443" s="230" t="str">
        <f t="shared" si="301"/>
        <v>.</v>
      </c>
      <c r="M2443" s="231" t="str">
        <f t="shared" si="302"/>
        <v>.</v>
      </c>
      <c r="N2443" s="231" t="str">
        <f t="shared" si="303"/>
        <v>.</v>
      </c>
      <c r="O2443" s="231" t="str">
        <f t="shared" si="304"/>
        <v>.</v>
      </c>
      <c r="P2443" s="232" t="str">
        <f t="shared" si="306"/>
        <v>.</v>
      </c>
      <c r="Q2443" s="233" t="str">
        <f t="shared" si="307"/>
        <v>.</v>
      </c>
      <c r="R2443" s="140"/>
      <c r="S2443" s="140"/>
      <c r="T2443" s="140"/>
      <c r="U2443" s="140"/>
      <c r="V2443" s="140"/>
      <c r="W2443" s="140"/>
      <c r="X2443" s="140"/>
      <c r="Y2443" s="140"/>
      <c r="Z2443" s="140"/>
      <c r="AA2443" s="140"/>
      <c r="AB2443" s="140"/>
      <c r="AC2443" s="140"/>
      <c r="AD2443" s="140"/>
      <c r="AE2443" s="140"/>
      <c r="AF2443" s="140"/>
      <c r="AG2443" s="140"/>
      <c r="AH2443" s="140"/>
      <c r="AI2443" s="140"/>
      <c r="AJ2443" s="140"/>
      <c r="AK2443" s="140"/>
      <c r="AL2443" s="140"/>
      <c r="AM2443" s="140"/>
      <c r="AN2443" s="140"/>
      <c r="AO2443" s="140"/>
      <c r="AP2443" s="140"/>
      <c r="AQ2443" s="140"/>
      <c r="AR2443" s="140"/>
      <c r="AS2443" s="140"/>
      <c r="AT2443" s="140"/>
      <c r="AU2443" s="140"/>
      <c r="AV2443" s="140"/>
      <c r="AW2443" s="140"/>
      <c r="AX2443" s="140"/>
      <c r="AY2443" s="140"/>
      <c r="AZ2443" s="140"/>
      <c r="BA2443" s="140"/>
      <c r="BB2443" s="140"/>
      <c r="BC2443" s="140"/>
      <c r="BD2443" s="140"/>
      <c r="BE2443" s="140"/>
    </row>
    <row r="2444" spans="1:57" outlineLevel="1" x14ac:dyDescent="0.2">
      <c r="A2444" s="234">
        <f>'Faults data'!A2444</f>
        <v>2427</v>
      </c>
      <c r="B2444" s="320">
        <f>'Faults data'!B2444</f>
        <v>0</v>
      </c>
      <c r="C2444" s="223">
        <f>IFERROR(MATCH('Faults data'!F2444,Lists!$C$11:$C$14,0),0)</f>
        <v>0</v>
      </c>
      <c r="D2444" s="216">
        <f>VALUE('Faults data'!I2444)</f>
        <v>0</v>
      </c>
      <c r="E2444" s="224">
        <f t="shared" si="305"/>
        <v>0</v>
      </c>
      <c r="F2444" s="224">
        <f>'Faults data'!M2444</f>
        <v>0</v>
      </c>
      <c r="G2444" s="224" t="str">
        <f>IF('Faults data'!N2444=$G$17,$G$17,".")</f>
        <v>.</v>
      </c>
      <c r="H2444" s="224" t="str">
        <f>IF(ISNUMBER('Faults data'!L2444),'Faults data'!L2444,".")</f>
        <v>.</v>
      </c>
      <c r="I2444" s="224">
        <f>IF('Faults data'!S2444=Lists!$F$11,0,1)</f>
        <v>1</v>
      </c>
      <c r="J2444" s="240" t="str">
        <f t="shared" ref="J2444:J2506" si="308">IF(OR(C2444&gt;0,E2444=0,H2444="."),".",H2444)</f>
        <v>.</v>
      </c>
      <c r="K2444" s="241"/>
      <c r="L2444" s="230" t="str">
        <f t="shared" ref="L2444:L2506" si="309">IF(L$16=$F2444,$J2444,".")</f>
        <v>.</v>
      </c>
      <c r="M2444" s="231" t="str">
        <f t="shared" ref="M2444:M2506" si="310">IF(AND(L2444&gt;0,$G2444=M$17),L2444,".")</f>
        <v>.</v>
      </c>
      <c r="N2444" s="231" t="str">
        <f t="shared" ref="N2444:N2506" si="311">IF(N$16=$F2444,$J2444,".")</f>
        <v>.</v>
      </c>
      <c r="O2444" s="231" t="str">
        <f t="shared" si="304"/>
        <v>.</v>
      </c>
      <c r="P2444" s="232" t="str">
        <f t="shared" si="306"/>
        <v>.</v>
      </c>
      <c r="Q2444" s="233" t="str">
        <f t="shared" si="307"/>
        <v>.</v>
      </c>
      <c r="R2444" s="140"/>
      <c r="S2444" s="140"/>
      <c r="T2444" s="140"/>
      <c r="U2444" s="140"/>
      <c r="V2444" s="140"/>
      <c r="W2444" s="140"/>
      <c r="X2444" s="140"/>
      <c r="Y2444" s="140"/>
      <c r="Z2444" s="140"/>
      <c r="AA2444" s="140"/>
      <c r="AB2444" s="140"/>
      <c r="AC2444" s="140"/>
      <c r="AD2444" s="140"/>
      <c r="AE2444" s="140"/>
      <c r="AF2444" s="140"/>
      <c r="AG2444" s="140"/>
      <c r="AH2444" s="140"/>
      <c r="AI2444" s="140"/>
      <c r="AJ2444" s="140"/>
      <c r="AK2444" s="140"/>
      <c r="AL2444" s="140"/>
      <c r="AM2444" s="140"/>
      <c r="AN2444" s="140"/>
      <c r="AO2444" s="140"/>
      <c r="AP2444" s="140"/>
      <c r="AQ2444" s="140"/>
      <c r="AR2444" s="140"/>
      <c r="AS2444" s="140"/>
      <c r="AT2444" s="140"/>
      <c r="AU2444" s="140"/>
      <c r="AV2444" s="140"/>
      <c r="AW2444" s="140"/>
      <c r="AX2444" s="140"/>
      <c r="AY2444" s="140"/>
      <c r="AZ2444" s="140"/>
      <c r="BA2444" s="140"/>
      <c r="BB2444" s="140"/>
      <c r="BC2444" s="140"/>
      <c r="BD2444" s="140"/>
      <c r="BE2444" s="140"/>
    </row>
    <row r="2445" spans="1:57" outlineLevel="1" x14ac:dyDescent="0.2">
      <c r="A2445" s="234">
        <f>'Faults data'!A2445</f>
        <v>2428</v>
      </c>
      <c r="B2445" s="320">
        <f>'Faults data'!B2445</f>
        <v>0</v>
      </c>
      <c r="C2445" s="223">
        <f>IFERROR(MATCH('Faults data'!F2445,Lists!$C$11:$C$14,0),0)</f>
        <v>0</v>
      </c>
      <c r="D2445" s="216">
        <f>VALUE('Faults data'!I2445)</f>
        <v>0</v>
      </c>
      <c r="E2445" s="224">
        <f t="shared" si="305"/>
        <v>0</v>
      </c>
      <c r="F2445" s="224">
        <f>'Faults data'!M2445</f>
        <v>0</v>
      </c>
      <c r="G2445" s="224" t="str">
        <f>IF('Faults data'!N2445=$G$17,$G$17,".")</f>
        <v>.</v>
      </c>
      <c r="H2445" s="224" t="str">
        <f>IF(ISNUMBER('Faults data'!L2445),'Faults data'!L2445,".")</f>
        <v>.</v>
      </c>
      <c r="I2445" s="224">
        <f>IF('Faults data'!S2445=Lists!$F$11,0,1)</f>
        <v>1</v>
      </c>
      <c r="J2445" s="240" t="str">
        <f t="shared" si="308"/>
        <v>.</v>
      </c>
      <c r="K2445" s="241"/>
      <c r="L2445" s="230" t="str">
        <f t="shared" si="309"/>
        <v>.</v>
      </c>
      <c r="M2445" s="231" t="str">
        <f t="shared" si="310"/>
        <v>.</v>
      </c>
      <c r="N2445" s="231" t="str">
        <f t="shared" si="311"/>
        <v>.</v>
      </c>
      <c r="O2445" s="231" t="str">
        <f t="shared" ref="O2445:O2506" si="312">IF(AND(N2445&gt;=0,$G2445=O$17),N2445,".")</f>
        <v>.</v>
      </c>
      <c r="P2445" s="232" t="str">
        <f t="shared" si="306"/>
        <v>.</v>
      </c>
      <c r="Q2445" s="233" t="str">
        <f t="shared" si="307"/>
        <v>.</v>
      </c>
      <c r="R2445" s="140"/>
      <c r="S2445" s="140"/>
      <c r="T2445" s="140"/>
      <c r="U2445" s="140"/>
      <c r="V2445" s="140"/>
      <c r="W2445" s="140"/>
      <c r="X2445" s="140"/>
      <c r="Y2445" s="140"/>
      <c r="Z2445" s="140"/>
      <c r="AA2445" s="140"/>
      <c r="AB2445" s="140"/>
      <c r="AC2445" s="140"/>
      <c r="AD2445" s="140"/>
      <c r="AE2445" s="140"/>
      <c r="AF2445" s="140"/>
      <c r="AG2445" s="140"/>
      <c r="AH2445" s="140"/>
      <c r="AI2445" s="140"/>
      <c r="AJ2445" s="140"/>
      <c r="AK2445" s="140"/>
      <c r="AL2445" s="140"/>
      <c r="AM2445" s="140"/>
      <c r="AN2445" s="140"/>
      <c r="AO2445" s="140"/>
      <c r="AP2445" s="140"/>
      <c r="AQ2445" s="140"/>
      <c r="AR2445" s="140"/>
      <c r="AS2445" s="140"/>
      <c r="AT2445" s="140"/>
      <c r="AU2445" s="140"/>
      <c r="AV2445" s="140"/>
      <c r="AW2445" s="140"/>
      <c r="AX2445" s="140"/>
      <c r="AY2445" s="140"/>
      <c r="AZ2445" s="140"/>
      <c r="BA2445" s="140"/>
      <c r="BB2445" s="140"/>
      <c r="BC2445" s="140"/>
      <c r="BD2445" s="140"/>
      <c r="BE2445" s="140"/>
    </row>
    <row r="2446" spans="1:57" outlineLevel="1" x14ac:dyDescent="0.2">
      <c r="A2446" s="234">
        <f>'Faults data'!A2446</f>
        <v>2429</v>
      </c>
      <c r="B2446" s="320">
        <f>'Faults data'!B2446</f>
        <v>0</v>
      </c>
      <c r="C2446" s="223">
        <f>IFERROR(MATCH('Faults data'!F2446,Lists!$C$11:$C$14,0),0)</f>
        <v>0</v>
      </c>
      <c r="D2446" s="216">
        <f>VALUE('Faults data'!I2446)</f>
        <v>0</v>
      </c>
      <c r="E2446" s="224">
        <f t="shared" ref="E2446:E2507" si="313">IFERROR(IF(OR(D2446&lt;$C$9,D2446&gt;$C$10),0,1),0)</f>
        <v>0</v>
      </c>
      <c r="F2446" s="224">
        <f>'Faults data'!M2446</f>
        <v>0</v>
      </c>
      <c r="G2446" s="224" t="str">
        <f>IF('Faults data'!N2446=$G$17,$G$17,".")</f>
        <v>.</v>
      </c>
      <c r="H2446" s="224" t="str">
        <f>IF(ISNUMBER('Faults data'!L2446),'Faults data'!L2446,".")</f>
        <v>.</v>
      </c>
      <c r="I2446" s="224">
        <f>IF('Faults data'!S2446=Lists!$F$11,0,1)</f>
        <v>1</v>
      </c>
      <c r="J2446" s="240" t="str">
        <f t="shared" si="308"/>
        <v>.</v>
      </c>
      <c r="K2446" s="241"/>
      <c r="L2446" s="230" t="str">
        <f t="shared" si="309"/>
        <v>.</v>
      </c>
      <c r="M2446" s="231" t="str">
        <f t="shared" si="310"/>
        <v>.</v>
      </c>
      <c r="N2446" s="231" t="str">
        <f t="shared" si="311"/>
        <v>.</v>
      </c>
      <c r="O2446" s="231" t="str">
        <f t="shared" si="312"/>
        <v>.</v>
      </c>
      <c r="P2446" s="232" t="str">
        <f t="shared" si="306"/>
        <v>.</v>
      </c>
      <c r="Q2446" s="233" t="str">
        <f t="shared" si="307"/>
        <v>.</v>
      </c>
      <c r="R2446" s="140"/>
      <c r="S2446" s="140"/>
      <c r="T2446" s="140"/>
      <c r="U2446" s="140"/>
      <c r="V2446" s="140"/>
      <c r="W2446" s="140"/>
      <c r="X2446" s="140"/>
      <c r="Y2446" s="140"/>
      <c r="Z2446" s="140"/>
      <c r="AA2446" s="140"/>
      <c r="AB2446" s="140"/>
      <c r="AC2446" s="140"/>
      <c r="AD2446" s="140"/>
      <c r="AE2446" s="140"/>
      <c r="AF2446" s="140"/>
      <c r="AG2446" s="140"/>
      <c r="AH2446" s="140"/>
      <c r="AI2446" s="140"/>
      <c r="AJ2446" s="140"/>
      <c r="AK2446" s="140"/>
      <c r="AL2446" s="140"/>
      <c r="AM2446" s="140"/>
      <c r="AN2446" s="140"/>
      <c r="AO2446" s="140"/>
      <c r="AP2446" s="140"/>
      <c r="AQ2446" s="140"/>
      <c r="AR2446" s="140"/>
      <c r="AS2446" s="140"/>
      <c r="AT2446" s="140"/>
      <c r="AU2446" s="140"/>
      <c r="AV2446" s="140"/>
      <c r="AW2446" s="140"/>
      <c r="AX2446" s="140"/>
      <c r="AY2446" s="140"/>
      <c r="AZ2446" s="140"/>
      <c r="BA2446" s="140"/>
      <c r="BB2446" s="140"/>
      <c r="BC2446" s="140"/>
      <c r="BD2446" s="140"/>
      <c r="BE2446" s="140"/>
    </row>
    <row r="2447" spans="1:57" outlineLevel="1" x14ac:dyDescent="0.2">
      <c r="A2447" s="234">
        <f>'Faults data'!A2447</f>
        <v>2430</v>
      </c>
      <c r="B2447" s="320">
        <f>'Faults data'!B2447</f>
        <v>0</v>
      </c>
      <c r="C2447" s="223">
        <f>IFERROR(MATCH('Faults data'!F2447,Lists!$C$11:$C$14,0),0)</f>
        <v>0</v>
      </c>
      <c r="D2447" s="216">
        <f>VALUE('Faults data'!I2447)</f>
        <v>0</v>
      </c>
      <c r="E2447" s="224">
        <f t="shared" si="313"/>
        <v>0</v>
      </c>
      <c r="F2447" s="224">
        <f>'Faults data'!M2447</f>
        <v>0</v>
      </c>
      <c r="G2447" s="224" t="str">
        <f>IF('Faults data'!N2447=$G$17,$G$17,".")</f>
        <v>.</v>
      </c>
      <c r="H2447" s="224" t="str">
        <f>IF(ISNUMBER('Faults data'!L2447),'Faults data'!L2447,".")</f>
        <v>.</v>
      </c>
      <c r="I2447" s="224">
        <f>IF('Faults data'!S2447=Lists!$F$11,0,1)</f>
        <v>1</v>
      </c>
      <c r="J2447" s="240" t="str">
        <f t="shared" si="308"/>
        <v>.</v>
      </c>
      <c r="K2447" s="241"/>
      <c r="L2447" s="230" t="str">
        <f t="shared" si="309"/>
        <v>.</v>
      </c>
      <c r="M2447" s="231" t="str">
        <f t="shared" si="310"/>
        <v>.</v>
      </c>
      <c r="N2447" s="231" t="str">
        <f t="shared" si="311"/>
        <v>.</v>
      </c>
      <c r="O2447" s="231" t="str">
        <f t="shared" si="312"/>
        <v>.</v>
      </c>
      <c r="P2447" s="232" t="str">
        <f t="shared" si="306"/>
        <v>.</v>
      </c>
      <c r="Q2447" s="233" t="str">
        <f t="shared" si="307"/>
        <v>.</v>
      </c>
      <c r="R2447" s="140"/>
      <c r="S2447" s="140"/>
      <c r="T2447" s="140"/>
      <c r="U2447" s="140"/>
      <c r="V2447" s="140"/>
      <c r="W2447" s="140"/>
      <c r="X2447" s="140"/>
      <c r="Y2447" s="140"/>
      <c r="Z2447" s="140"/>
      <c r="AA2447" s="140"/>
      <c r="AB2447" s="140"/>
      <c r="AC2447" s="140"/>
      <c r="AD2447" s="140"/>
      <c r="AE2447" s="140"/>
      <c r="AF2447" s="140"/>
      <c r="AG2447" s="140"/>
      <c r="AH2447" s="140"/>
      <c r="AI2447" s="140"/>
      <c r="AJ2447" s="140"/>
      <c r="AK2447" s="140"/>
      <c r="AL2447" s="140"/>
      <c r="AM2447" s="140"/>
      <c r="AN2447" s="140"/>
      <c r="AO2447" s="140"/>
      <c r="AP2447" s="140"/>
      <c r="AQ2447" s="140"/>
      <c r="AR2447" s="140"/>
      <c r="AS2447" s="140"/>
      <c r="AT2447" s="140"/>
      <c r="AU2447" s="140"/>
      <c r="AV2447" s="140"/>
      <c r="AW2447" s="140"/>
      <c r="AX2447" s="140"/>
      <c r="AY2447" s="140"/>
      <c r="AZ2447" s="140"/>
      <c r="BA2447" s="140"/>
      <c r="BB2447" s="140"/>
      <c r="BC2447" s="140"/>
      <c r="BD2447" s="140"/>
      <c r="BE2447" s="140"/>
    </row>
    <row r="2448" spans="1:57" outlineLevel="1" x14ac:dyDescent="0.2">
      <c r="A2448" s="234">
        <f>'Faults data'!A2448</f>
        <v>2431</v>
      </c>
      <c r="B2448" s="320">
        <f>'Faults data'!B2448</f>
        <v>0</v>
      </c>
      <c r="C2448" s="223">
        <f>IFERROR(MATCH('Faults data'!F2448,Lists!$C$11:$C$14,0),0)</f>
        <v>0</v>
      </c>
      <c r="D2448" s="216">
        <f>VALUE('Faults data'!I2448)</f>
        <v>0</v>
      </c>
      <c r="E2448" s="224">
        <f t="shared" si="313"/>
        <v>0</v>
      </c>
      <c r="F2448" s="224">
        <f>'Faults data'!M2448</f>
        <v>0</v>
      </c>
      <c r="G2448" s="224" t="str">
        <f>IF('Faults data'!N2448=$G$17,$G$17,".")</f>
        <v>.</v>
      </c>
      <c r="H2448" s="224" t="str">
        <f>IF(ISNUMBER('Faults data'!L2448),'Faults data'!L2448,".")</f>
        <v>.</v>
      </c>
      <c r="I2448" s="224">
        <f>IF('Faults data'!S2448=Lists!$F$11,0,1)</f>
        <v>1</v>
      </c>
      <c r="J2448" s="240" t="str">
        <f t="shared" si="308"/>
        <v>.</v>
      </c>
      <c r="K2448" s="241"/>
      <c r="L2448" s="230" t="str">
        <f t="shared" si="309"/>
        <v>.</v>
      </c>
      <c r="M2448" s="231" t="str">
        <f t="shared" si="310"/>
        <v>.</v>
      </c>
      <c r="N2448" s="231" t="str">
        <f t="shared" si="311"/>
        <v>.</v>
      </c>
      <c r="O2448" s="231" t="str">
        <f t="shared" si="312"/>
        <v>.</v>
      </c>
      <c r="P2448" s="232" t="str">
        <f t="shared" si="306"/>
        <v>.</v>
      </c>
      <c r="Q2448" s="233" t="str">
        <f t="shared" si="307"/>
        <v>.</v>
      </c>
      <c r="R2448" s="140"/>
      <c r="S2448" s="140"/>
      <c r="T2448" s="140"/>
      <c r="U2448" s="140"/>
      <c r="V2448" s="140"/>
      <c r="W2448" s="140"/>
      <c r="X2448" s="140"/>
      <c r="Y2448" s="140"/>
      <c r="Z2448" s="140"/>
      <c r="AA2448" s="140"/>
      <c r="AB2448" s="140"/>
      <c r="AC2448" s="140"/>
      <c r="AD2448" s="140"/>
      <c r="AE2448" s="140"/>
      <c r="AF2448" s="140"/>
      <c r="AG2448" s="140"/>
      <c r="AH2448" s="140"/>
      <c r="AI2448" s="140"/>
      <c r="AJ2448" s="140"/>
      <c r="AK2448" s="140"/>
      <c r="AL2448" s="140"/>
      <c r="AM2448" s="140"/>
      <c r="AN2448" s="140"/>
      <c r="AO2448" s="140"/>
      <c r="AP2448" s="140"/>
      <c r="AQ2448" s="140"/>
      <c r="AR2448" s="140"/>
      <c r="AS2448" s="140"/>
      <c r="AT2448" s="140"/>
      <c r="AU2448" s="140"/>
      <c r="AV2448" s="140"/>
      <c r="AW2448" s="140"/>
      <c r="AX2448" s="140"/>
      <c r="AY2448" s="140"/>
      <c r="AZ2448" s="140"/>
      <c r="BA2448" s="140"/>
      <c r="BB2448" s="140"/>
      <c r="BC2448" s="140"/>
      <c r="BD2448" s="140"/>
      <c r="BE2448" s="140"/>
    </row>
    <row r="2449" spans="1:57" outlineLevel="1" x14ac:dyDescent="0.2">
      <c r="A2449" s="234">
        <f>'Faults data'!A2449</f>
        <v>2432</v>
      </c>
      <c r="B2449" s="320">
        <f>'Faults data'!B2449</f>
        <v>0</v>
      </c>
      <c r="C2449" s="223">
        <f>IFERROR(MATCH('Faults data'!F2449,Lists!$C$11:$C$14,0),0)</f>
        <v>0</v>
      </c>
      <c r="D2449" s="216">
        <f>VALUE('Faults data'!I2449)</f>
        <v>0</v>
      </c>
      <c r="E2449" s="224">
        <f t="shared" si="313"/>
        <v>0</v>
      </c>
      <c r="F2449" s="224">
        <f>'Faults data'!M2449</f>
        <v>0</v>
      </c>
      <c r="G2449" s="224" t="str">
        <f>IF('Faults data'!N2449=$G$17,$G$17,".")</f>
        <v>.</v>
      </c>
      <c r="H2449" s="224" t="str">
        <f>IF(ISNUMBER('Faults data'!L2449),'Faults data'!L2449,".")</f>
        <v>.</v>
      </c>
      <c r="I2449" s="224">
        <f>IF('Faults data'!S2449=Lists!$F$11,0,1)</f>
        <v>1</v>
      </c>
      <c r="J2449" s="240" t="str">
        <f t="shared" si="308"/>
        <v>.</v>
      </c>
      <c r="K2449" s="241"/>
      <c r="L2449" s="230" t="str">
        <f t="shared" si="309"/>
        <v>.</v>
      </c>
      <c r="M2449" s="231" t="str">
        <f t="shared" si="310"/>
        <v>.</v>
      </c>
      <c r="N2449" s="231" t="str">
        <f t="shared" si="311"/>
        <v>.</v>
      </c>
      <c r="O2449" s="231" t="str">
        <f t="shared" si="312"/>
        <v>.</v>
      </c>
      <c r="P2449" s="232" t="str">
        <f t="shared" si="306"/>
        <v>.</v>
      </c>
      <c r="Q2449" s="233" t="str">
        <f t="shared" si="307"/>
        <v>.</v>
      </c>
      <c r="R2449" s="140"/>
      <c r="S2449" s="140"/>
      <c r="T2449" s="140"/>
      <c r="U2449" s="140"/>
      <c r="V2449" s="140"/>
      <c r="W2449" s="140"/>
      <c r="X2449" s="140"/>
      <c r="Y2449" s="140"/>
      <c r="Z2449" s="140"/>
      <c r="AA2449" s="140"/>
      <c r="AB2449" s="140"/>
      <c r="AC2449" s="140"/>
      <c r="AD2449" s="140"/>
      <c r="AE2449" s="140"/>
      <c r="AF2449" s="140"/>
      <c r="AG2449" s="140"/>
      <c r="AH2449" s="140"/>
      <c r="AI2449" s="140"/>
      <c r="AJ2449" s="140"/>
      <c r="AK2449" s="140"/>
      <c r="AL2449" s="140"/>
      <c r="AM2449" s="140"/>
      <c r="AN2449" s="140"/>
      <c r="AO2449" s="140"/>
      <c r="AP2449" s="140"/>
      <c r="AQ2449" s="140"/>
      <c r="AR2449" s="140"/>
      <c r="AS2449" s="140"/>
      <c r="AT2449" s="140"/>
      <c r="AU2449" s="140"/>
      <c r="AV2449" s="140"/>
      <c r="AW2449" s="140"/>
      <c r="AX2449" s="140"/>
      <c r="AY2449" s="140"/>
      <c r="AZ2449" s="140"/>
      <c r="BA2449" s="140"/>
      <c r="BB2449" s="140"/>
      <c r="BC2449" s="140"/>
      <c r="BD2449" s="140"/>
      <c r="BE2449" s="140"/>
    </row>
    <row r="2450" spans="1:57" outlineLevel="1" x14ac:dyDescent="0.2">
      <c r="A2450" s="234">
        <f>'Faults data'!A2450</f>
        <v>2433</v>
      </c>
      <c r="B2450" s="320">
        <f>'Faults data'!B2450</f>
        <v>0</v>
      </c>
      <c r="C2450" s="223">
        <f>IFERROR(MATCH('Faults data'!F2450,Lists!$C$11:$C$14,0),0)</f>
        <v>0</v>
      </c>
      <c r="D2450" s="216">
        <f>VALUE('Faults data'!I2450)</f>
        <v>0</v>
      </c>
      <c r="E2450" s="224">
        <f t="shared" si="313"/>
        <v>0</v>
      </c>
      <c r="F2450" s="224">
        <f>'Faults data'!M2450</f>
        <v>0</v>
      </c>
      <c r="G2450" s="224" t="str">
        <f>IF('Faults data'!N2450=$G$17,$G$17,".")</f>
        <v>.</v>
      </c>
      <c r="H2450" s="224" t="str">
        <f>IF(ISNUMBER('Faults data'!L2450),'Faults data'!L2450,".")</f>
        <v>.</v>
      </c>
      <c r="I2450" s="224">
        <f>IF('Faults data'!S2450=Lists!$F$11,0,1)</f>
        <v>1</v>
      </c>
      <c r="J2450" s="240" t="str">
        <f t="shared" si="308"/>
        <v>.</v>
      </c>
      <c r="K2450" s="241"/>
      <c r="L2450" s="230" t="str">
        <f t="shared" si="309"/>
        <v>.</v>
      </c>
      <c r="M2450" s="231" t="str">
        <f t="shared" si="310"/>
        <v>.</v>
      </c>
      <c r="N2450" s="231" t="str">
        <f t="shared" si="311"/>
        <v>.</v>
      </c>
      <c r="O2450" s="231" t="str">
        <f t="shared" si="312"/>
        <v>.</v>
      </c>
      <c r="P2450" s="232" t="str">
        <f t="shared" si="306"/>
        <v>.</v>
      </c>
      <c r="Q2450" s="233" t="str">
        <f t="shared" si="307"/>
        <v>.</v>
      </c>
      <c r="R2450" s="140"/>
      <c r="S2450" s="140"/>
      <c r="T2450" s="140"/>
      <c r="U2450" s="140"/>
      <c r="V2450" s="140"/>
      <c r="W2450" s="140"/>
      <c r="X2450" s="140"/>
      <c r="Y2450" s="140"/>
      <c r="Z2450" s="140"/>
      <c r="AA2450" s="140"/>
      <c r="AB2450" s="140"/>
      <c r="AC2450" s="140"/>
      <c r="AD2450" s="140"/>
      <c r="AE2450" s="140"/>
      <c r="AF2450" s="140"/>
      <c r="AG2450" s="140"/>
      <c r="AH2450" s="140"/>
      <c r="AI2450" s="140"/>
      <c r="AJ2450" s="140"/>
      <c r="AK2450" s="140"/>
      <c r="AL2450" s="140"/>
      <c r="AM2450" s="140"/>
      <c r="AN2450" s="140"/>
      <c r="AO2450" s="140"/>
      <c r="AP2450" s="140"/>
      <c r="AQ2450" s="140"/>
      <c r="AR2450" s="140"/>
      <c r="AS2450" s="140"/>
      <c r="AT2450" s="140"/>
      <c r="AU2450" s="140"/>
      <c r="AV2450" s="140"/>
      <c r="AW2450" s="140"/>
      <c r="AX2450" s="140"/>
      <c r="AY2450" s="140"/>
      <c r="AZ2450" s="140"/>
      <c r="BA2450" s="140"/>
      <c r="BB2450" s="140"/>
      <c r="BC2450" s="140"/>
      <c r="BD2450" s="140"/>
      <c r="BE2450" s="140"/>
    </row>
    <row r="2451" spans="1:57" outlineLevel="1" x14ac:dyDescent="0.2">
      <c r="A2451" s="234">
        <f>'Faults data'!A2451</f>
        <v>2434</v>
      </c>
      <c r="B2451" s="320">
        <f>'Faults data'!B2451</f>
        <v>0</v>
      </c>
      <c r="C2451" s="223">
        <f>IFERROR(MATCH('Faults data'!F2451,Lists!$C$11:$C$14,0),0)</f>
        <v>0</v>
      </c>
      <c r="D2451" s="216">
        <f>VALUE('Faults data'!I2451)</f>
        <v>0</v>
      </c>
      <c r="E2451" s="224">
        <f t="shared" si="313"/>
        <v>0</v>
      </c>
      <c r="F2451" s="224">
        <f>'Faults data'!M2451</f>
        <v>0</v>
      </c>
      <c r="G2451" s="224" t="str">
        <f>IF('Faults data'!N2451=$G$17,$G$17,".")</f>
        <v>.</v>
      </c>
      <c r="H2451" s="224" t="str">
        <f>IF(ISNUMBER('Faults data'!L2451),'Faults data'!L2451,".")</f>
        <v>.</v>
      </c>
      <c r="I2451" s="224">
        <f>IF('Faults data'!S2451=Lists!$F$11,0,1)</f>
        <v>1</v>
      </c>
      <c r="J2451" s="240" t="str">
        <f t="shared" si="308"/>
        <v>.</v>
      </c>
      <c r="K2451" s="241"/>
      <c r="L2451" s="230" t="str">
        <f t="shared" si="309"/>
        <v>.</v>
      </c>
      <c r="M2451" s="231" t="str">
        <f t="shared" si="310"/>
        <v>.</v>
      </c>
      <c r="N2451" s="231" t="str">
        <f t="shared" si="311"/>
        <v>.</v>
      </c>
      <c r="O2451" s="231" t="str">
        <f t="shared" si="312"/>
        <v>.</v>
      </c>
      <c r="P2451" s="232" t="str">
        <f t="shared" si="306"/>
        <v>.</v>
      </c>
      <c r="Q2451" s="233" t="str">
        <f t="shared" si="307"/>
        <v>.</v>
      </c>
      <c r="R2451" s="140"/>
      <c r="S2451" s="140"/>
      <c r="T2451" s="140"/>
      <c r="U2451" s="140"/>
      <c r="V2451" s="140"/>
      <c r="W2451" s="140"/>
      <c r="X2451" s="140"/>
      <c r="Y2451" s="140"/>
      <c r="Z2451" s="140"/>
      <c r="AA2451" s="140"/>
      <c r="AB2451" s="140"/>
      <c r="AC2451" s="140"/>
      <c r="AD2451" s="140"/>
      <c r="AE2451" s="140"/>
      <c r="AF2451" s="140"/>
      <c r="AG2451" s="140"/>
      <c r="AH2451" s="140"/>
      <c r="AI2451" s="140"/>
      <c r="AJ2451" s="140"/>
      <c r="AK2451" s="140"/>
      <c r="AL2451" s="140"/>
      <c r="AM2451" s="140"/>
      <c r="AN2451" s="140"/>
      <c r="AO2451" s="140"/>
      <c r="AP2451" s="140"/>
      <c r="AQ2451" s="140"/>
      <c r="AR2451" s="140"/>
      <c r="AS2451" s="140"/>
      <c r="AT2451" s="140"/>
      <c r="AU2451" s="140"/>
      <c r="AV2451" s="140"/>
      <c r="AW2451" s="140"/>
      <c r="AX2451" s="140"/>
      <c r="AY2451" s="140"/>
      <c r="AZ2451" s="140"/>
      <c r="BA2451" s="140"/>
      <c r="BB2451" s="140"/>
      <c r="BC2451" s="140"/>
      <c r="BD2451" s="140"/>
      <c r="BE2451" s="140"/>
    </row>
    <row r="2452" spans="1:57" outlineLevel="1" x14ac:dyDescent="0.2">
      <c r="A2452" s="234">
        <f>'Faults data'!A2452</f>
        <v>2435</v>
      </c>
      <c r="B2452" s="320">
        <f>'Faults data'!B2452</f>
        <v>0</v>
      </c>
      <c r="C2452" s="223">
        <f>IFERROR(MATCH('Faults data'!F2452,Lists!$C$11:$C$14,0),0)</f>
        <v>0</v>
      </c>
      <c r="D2452" s="216">
        <f>VALUE('Faults data'!I2452)</f>
        <v>0</v>
      </c>
      <c r="E2452" s="224">
        <f t="shared" si="313"/>
        <v>0</v>
      </c>
      <c r="F2452" s="224">
        <f>'Faults data'!M2452</f>
        <v>0</v>
      </c>
      <c r="G2452" s="224" t="str">
        <f>IF('Faults data'!N2452=$G$17,$G$17,".")</f>
        <v>.</v>
      </c>
      <c r="H2452" s="224" t="str">
        <f>IF(ISNUMBER('Faults data'!L2452),'Faults data'!L2452,".")</f>
        <v>.</v>
      </c>
      <c r="I2452" s="224">
        <f>IF('Faults data'!S2452=Lists!$F$11,0,1)</f>
        <v>1</v>
      </c>
      <c r="J2452" s="240" t="str">
        <f t="shared" si="308"/>
        <v>.</v>
      </c>
      <c r="K2452" s="241"/>
      <c r="L2452" s="230" t="str">
        <f t="shared" si="309"/>
        <v>.</v>
      </c>
      <c r="M2452" s="231" t="str">
        <f t="shared" si="310"/>
        <v>.</v>
      </c>
      <c r="N2452" s="231" t="str">
        <f t="shared" si="311"/>
        <v>.</v>
      </c>
      <c r="O2452" s="231" t="str">
        <f t="shared" si="312"/>
        <v>.</v>
      </c>
      <c r="P2452" s="232" t="str">
        <f t="shared" si="306"/>
        <v>.</v>
      </c>
      <c r="Q2452" s="233" t="str">
        <f t="shared" si="307"/>
        <v>.</v>
      </c>
      <c r="R2452" s="140"/>
      <c r="S2452" s="140"/>
      <c r="T2452" s="140"/>
      <c r="U2452" s="140"/>
      <c r="V2452" s="140"/>
      <c r="W2452" s="140"/>
      <c r="X2452" s="140"/>
      <c r="Y2452" s="140"/>
      <c r="Z2452" s="140"/>
      <c r="AA2452" s="140"/>
      <c r="AB2452" s="140"/>
      <c r="AC2452" s="140"/>
      <c r="AD2452" s="140"/>
      <c r="AE2452" s="140"/>
      <c r="AF2452" s="140"/>
      <c r="AG2452" s="140"/>
      <c r="AH2452" s="140"/>
      <c r="AI2452" s="140"/>
      <c r="AJ2452" s="140"/>
      <c r="AK2452" s="140"/>
      <c r="AL2452" s="140"/>
      <c r="AM2452" s="140"/>
      <c r="AN2452" s="140"/>
      <c r="AO2452" s="140"/>
      <c r="AP2452" s="140"/>
      <c r="AQ2452" s="140"/>
      <c r="AR2452" s="140"/>
      <c r="AS2452" s="140"/>
      <c r="AT2452" s="140"/>
      <c r="AU2452" s="140"/>
      <c r="AV2452" s="140"/>
      <c r="AW2452" s="140"/>
      <c r="AX2452" s="140"/>
      <c r="AY2452" s="140"/>
      <c r="AZ2452" s="140"/>
      <c r="BA2452" s="140"/>
      <c r="BB2452" s="140"/>
      <c r="BC2452" s="140"/>
      <c r="BD2452" s="140"/>
      <c r="BE2452" s="140"/>
    </row>
    <row r="2453" spans="1:57" outlineLevel="1" x14ac:dyDescent="0.2">
      <c r="A2453" s="234">
        <f>'Faults data'!A2453</f>
        <v>2436</v>
      </c>
      <c r="B2453" s="320">
        <f>'Faults data'!B2453</f>
        <v>0</v>
      </c>
      <c r="C2453" s="223">
        <f>IFERROR(MATCH('Faults data'!F2453,Lists!$C$11:$C$14,0),0)</f>
        <v>0</v>
      </c>
      <c r="D2453" s="216">
        <f>VALUE('Faults data'!I2453)</f>
        <v>0</v>
      </c>
      <c r="E2453" s="224">
        <f t="shared" si="313"/>
        <v>0</v>
      </c>
      <c r="F2453" s="224">
        <f>'Faults data'!M2453</f>
        <v>0</v>
      </c>
      <c r="G2453" s="224" t="str">
        <f>IF('Faults data'!N2453=$G$17,$G$17,".")</f>
        <v>.</v>
      </c>
      <c r="H2453" s="224" t="str">
        <f>IF(ISNUMBER('Faults data'!L2453),'Faults data'!L2453,".")</f>
        <v>.</v>
      </c>
      <c r="I2453" s="224">
        <f>IF('Faults data'!S2453=Lists!$F$11,0,1)</f>
        <v>1</v>
      </c>
      <c r="J2453" s="240" t="str">
        <f t="shared" si="308"/>
        <v>.</v>
      </c>
      <c r="K2453" s="241"/>
      <c r="L2453" s="230" t="str">
        <f t="shared" si="309"/>
        <v>.</v>
      </c>
      <c r="M2453" s="231" t="str">
        <f t="shared" si="310"/>
        <v>.</v>
      </c>
      <c r="N2453" s="231" t="str">
        <f t="shared" si="311"/>
        <v>.</v>
      </c>
      <c r="O2453" s="231" t="str">
        <f t="shared" si="312"/>
        <v>.</v>
      </c>
      <c r="P2453" s="232" t="str">
        <f t="shared" ref="P2453:P2514" si="314">IF(L2453&gt;P$9,L2453,".")</f>
        <v>.</v>
      </c>
      <c r="Q2453" s="233" t="str">
        <f t="shared" ref="Q2453:Q2514" si="315">IF(N2453&gt;Q$9,N2453,".")</f>
        <v>.</v>
      </c>
      <c r="R2453" s="140"/>
      <c r="S2453" s="140"/>
      <c r="T2453" s="140"/>
      <c r="U2453" s="140"/>
      <c r="V2453" s="140"/>
      <c r="W2453" s="140"/>
      <c r="X2453" s="140"/>
      <c r="Y2453" s="140"/>
      <c r="Z2453" s="140"/>
      <c r="AA2453" s="140"/>
      <c r="AB2453" s="140"/>
      <c r="AC2453" s="140"/>
      <c r="AD2453" s="140"/>
      <c r="AE2453" s="140"/>
      <c r="AF2453" s="140"/>
      <c r="AG2453" s="140"/>
      <c r="AH2453" s="140"/>
      <c r="AI2453" s="140"/>
      <c r="AJ2453" s="140"/>
      <c r="AK2453" s="140"/>
      <c r="AL2453" s="140"/>
      <c r="AM2453" s="140"/>
      <c r="AN2453" s="140"/>
      <c r="AO2453" s="140"/>
      <c r="AP2453" s="140"/>
      <c r="AQ2453" s="140"/>
      <c r="AR2453" s="140"/>
      <c r="AS2453" s="140"/>
      <c r="AT2453" s="140"/>
      <c r="AU2453" s="140"/>
      <c r="AV2453" s="140"/>
      <c r="AW2453" s="140"/>
      <c r="AX2453" s="140"/>
      <c r="AY2453" s="140"/>
      <c r="AZ2453" s="140"/>
      <c r="BA2453" s="140"/>
      <c r="BB2453" s="140"/>
      <c r="BC2453" s="140"/>
      <c r="BD2453" s="140"/>
      <c r="BE2453" s="140"/>
    </row>
    <row r="2454" spans="1:57" outlineLevel="1" x14ac:dyDescent="0.2">
      <c r="A2454" s="234">
        <f>'Faults data'!A2454</f>
        <v>2437</v>
      </c>
      <c r="B2454" s="320">
        <f>'Faults data'!B2454</f>
        <v>0</v>
      </c>
      <c r="C2454" s="223">
        <f>IFERROR(MATCH('Faults data'!F2454,Lists!$C$11:$C$14,0),0)</f>
        <v>0</v>
      </c>
      <c r="D2454" s="216">
        <f>VALUE('Faults data'!I2454)</f>
        <v>0</v>
      </c>
      <c r="E2454" s="224">
        <f t="shared" si="313"/>
        <v>0</v>
      </c>
      <c r="F2454" s="224">
        <f>'Faults data'!M2454</f>
        <v>0</v>
      </c>
      <c r="G2454" s="224" t="str">
        <f>IF('Faults data'!N2454=$G$17,$G$17,".")</f>
        <v>.</v>
      </c>
      <c r="H2454" s="224" t="str">
        <f>IF(ISNUMBER('Faults data'!L2454),'Faults data'!L2454,".")</f>
        <v>.</v>
      </c>
      <c r="I2454" s="224">
        <f>IF('Faults data'!S2454=Lists!$F$11,0,1)</f>
        <v>1</v>
      </c>
      <c r="J2454" s="240" t="str">
        <f t="shared" si="308"/>
        <v>.</v>
      </c>
      <c r="K2454" s="241"/>
      <c r="L2454" s="230" t="str">
        <f t="shared" si="309"/>
        <v>.</v>
      </c>
      <c r="M2454" s="231" t="str">
        <f t="shared" si="310"/>
        <v>.</v>
      </c>
      <c r="N2454" s="231" t="str">
        <f t="shared" si="311"/>
        <v>.</v>
      </c>
      <c r="O2454" s="231" t="str">
        <f t="shared" si="312"/>
        <v>.</v>
      </c>
      <c r="P2454" s="232" t="str">
        <f t="shared" si="314"/>
        <v>.</v>
      </c>
      <c r="Q2454" s="233" t="str">
        <f t="shared" si="315"/>
        <v>.</v>
      </c>
      <c r="R2454" s="140"/>
      <c r="S2454" s="140"/>
      <c r="T2454" s="140"/>
      <c r="U2454" s="140"/>
      <c r="V2454" s="140"/>
      <c r="W2454" s="140"/>
      <c r="X2454" s="140"/>
      <c r="Y2454" s="140"/>
      <c r="Z2454" s="140"/>
      <c r="AA2454" s="140"/>
      <c r="AB2454" s="140"/>
      <c r="AC2454" s="140"/>
      <c r="AD2454" s="140"/>
      <c r="AE2454" s="140"/>
      <c r="AF2454" s="140"/>
      <c r="AG2454" s="140"/>
      <c r="AH2454" s="140"/>
      <c r="AI2454" s="140"/>
      <c r="AJ2454" s="140"/>
      <c r="AK2454" s="140"/>
      <c r="AL2454" s="140"/>
      <c r="AM2454" s="140"/>
      <c r="AN2454" s="140"/>
      <c r="AO2454" s="140"/>
      <c r="AP2454" s="140"/>
      <c r="AQ2454" s="140"/>
      <c r="AR2454" s="140"/>
      <c r="AS2454" s="140"/>
      <c r="AT2454" s="140"/>
      <c r="AU2454" s="140"/>
      <c r="AV2454" s="140"/>
      <c r="AW2454" s="140"/>
      <c r="AX2454" s="140"/>
      <c r="AY2454" s="140"/>
      <c r="AZ2454" s="140"/>
      <c r="BA2454" s="140"/>
      <c r="BB2454" s="140"/>
      <c r="BC2454" s="140"/>
      <c r="BD2454" s="140"/>
      <c r="BE2454" s="140"/>
    </row>
    <row r="2455" spans="1:57" outlineLevel="1" x14ac:dyDescent="0.2">
      <c r="A2455" s="234">
        <f>'Faults data'!A2455</f>
        <v>2438</v>
      </c>
      <c r="B2455" s="320">
        <f>'Faults data'!B2455</f>
        <v>0</v>
      </c>
      <c r="C2455" s="223">
        <f>IFERROR(MATCH('Faults data'!F2455,Lists!$C$11:$C$14,0),0)</f>
        <v>0</v>
      </c>
      <c r="D2455" s="216">
        <f>VALUE('Faults data'!I2455)</f>
        <v>0</v>
      </c>
      <c r="E2455" s="224">
        <f t="shared" si="313"/>
        <v>0</v>
      </c>
      <c r="F2455" s="224">
        <f>'Faults data'!M2455</f>
        <v>0</v>
      </c>
      <c r="G2455" s="224" t="str">
        <f>IF('Faults data'!N2455=$G$17,$G$17,".")</f>
        <v>.</v>
      </c>
      <c r="H2455" s="224" t="str">
        <f>IF(ISNUMBER('Faults data'!L2455),'Faults data'!L2455,".")</f>
        <v>.</v>
      </c>
      <c r="I2455" s="224">
        <f>IF('Faults data'!S2455=Lists!$F$11,0,1)</f>
        <v>1</v>
      </c>
      <c r="J2455" s="240" t="str">
        <f t="shared" si="308"/>
        <v>.</v>
      </c>
      <c r="K2455" s="241"/>
      <c r="L2455" s="230" t="str">
        <f t="shared" si="309"/>
        <v>.</v>
      </c>
      <c r="M2455" s="231" t="str">
        <f t="shared" si="310"/>
        <v>.</v>
      </c>
      <c r="N2455" s="231" t="str">
        <f t="shared" si="311"/>
        <v>.</v>
      </c>
      <c r="O2455" s="231" t="str">
        <f t="shared" si="312"/>
        <v>.</v>
      </c>
      <c r="P2455" s="232" t="str">
        <f t="shared" si="314"/>
        <v>.</v>
      </c>
      <c r="Q2455" s="233" t="str">
        <f t="shared" si="315"/>
        <v>.</v>
      </c>
      <c r="R2455" s="140"/>
      <c r="S2455" s="140"/>
      <c r="T2455" s="140"/>
      <c r="U2455" s="140"/>
      <c r="V2455" s="140"/>
      <c r="W2455" s="140"/>
      <c r="X2455" s="140"/>
      <c r="Y2455" s="140"/>
      <c r="Z2455" s="140"/>
      <c r="AA2455" s="140"/>
      <c r="AB2455" s="140"/>
      <c r="AC2455" s="140"/>
      <c r="AD2455" s="140"/>
      <c r="AE2455" s="140"/>
      <c r="AF2455" s="140"/>
      <c r="AG2455" s="140"/>
      <c r="AH2455" s="140"/>
      <c r="AI2455" s="140"/>
      <c r="AJ2455" s="140"/>
      <c r="AK2455" s="140"/>
      <c r="AL2455" s="140"/>
      <c r="AM2455" s="140"/>
      <c r="AN2455" s="140"/>
      <c r="AO2455" s="140"/>
      <c r="AP2455" s="140"/>
      <c r="AQ2455" s="140"/>
      <c r="AR2455" s="140"/>
      <c r="AS2455" s="140"/>
      <c r="AT2455" s="140"/>
      <c r="AU2455" s="140"/>
      <c r="AV2455" s="140"/>
      <c r="AW2455" s="140"/>
      <c r="AX2455" s="140"/>
      <c r="AY2455" s="140"/>
      <c r="AZ2455" s="140"/>
      <c r="BA2455" s="140"/>
      <c r="BB2455" s="140"/>
      <c r="BC2455" s="140"/>
      <c r="BD2455" s="140"/>
      <c r="BE2455" s="140"/>
    </row>
    <row r="2456" spans="1:57" outlineLevel="1" x14ac:dyDescent="0.2">
      <c r="A2456" s="234">
        <f>'Faults data'!A2456</f>
        <v>2439</v>
      </c>
      <c r="B2456" s="320">
        <f>'Faults data'!B2456</f>
        <v>0</v>
      </c>
      <c r="C2456" s="223">
        <f>IFERROR(MATCH('Faults data'!F2456,Lists!$C$11:$C$14,0),0)</f>
        <v>0</v>
      </c>
      <c r="D2456" s="216">
        <f>VALUE('Faults data'!I2456)</f>
        <v>0</v>
      </c>
      <c r="E2456" s="224">
        <f t="shared" si="313"/>
        <v>0</v>
      </c>
      <c r="F2456" s="224">
        <f>'Faults data'!M2456</f>
        <v>0</v>
      </c>
      <c r="G2456" s="224" t="str">
        <f>IF('Faults data'!N2456=$G$17,$G$17,".")</f>
        <v>.</v>
      </c>
      <c r="H2456" s="224" t="str">
        <f>IF(ISNUMBER('Faults data'!L2456),'Faults data'!L2456,".")</f>
        <v>.</v>
      </c>
      <c r="I2456" s="224">
        <f>IF('Faults data'!S2456=Lists!$F$11,0,1)</f>
        <v>1</v>
      </c>
      <c r="J2456" s="240" t="str">
        <f t="shared" si="308"/>
        <v>.</v>
      </c>
      <c r="K2456" s="241"/>
      <c r="L2456" s="230" t="str">
        <f t="shared" si="309"/>
        <v>.</v>
      </c>
      <c r="M2456" s="231" t="str">
        <f t="shared" si="310"/>
        <v>.</v>
      </c>
      <c r="N2456" s="231" t="str">
        <f t="shared" si="311"/>
        <v>.</v>
      </c>
      <c r="O2456" s="231" t="str">
        <f t="shared" si="312"/>
        <v>.</v>
      </c>
      <c r="P2456" s="232" t="str">
        <f t="shared" si="314"/>
        <v>.</v>
      </c>
      <c r="Q2456" s="233" t="str">
        <f t="shared" si="315"/>
        <v>.</v>
      </c>
      <c r="R2456" s="140"/>
      <c r="S2456" s="140"/>
      <c r="T2456" s="140"/>
      <c r="U2456" s="140"/>
      <c r="V2456" s="140"/>
      <c r="W2456" s="140"/>
      <c r="X2456" s="140"/>
      <c r="Y2456" s="140"/>
      <c r="Z2456" s="140"/>
      <c r="AA2456" s="140"/>
      <c r="AB2456" s="140"/>
      <c r="AC2456" s="140"/>
      <c r="AD2456" s="140"/>
      <c r="AE2456" s="140"/>
      <c r="AF2456" s="140"/>
      <c r="AG2456" s="140"/>
      <c r="AH2456" s="140"/>
      <c r="AI2456" s="140"/>
      <c r="AJ2456" s="140"/>
      <c r="AK2456" s="140"/>
      <c r="AL2456" s="140"/>
      <c r="AM2456" s="140"/>
      <c r="AN2456" s="140"/>
      <c r="AO2456" s="140"/>
      <c r="AP2456" s="140"/>
      <c r="AQ2456" s="140"/>
      <c r="AR2456" s="140"/>
      <c r="AS2456" s="140"/>
      <c r="AT2456" s="140"/>
      <c r="AU2456" s="140"/>
      <c r="AV2456" s="140"/>
      <c r="AW2456" s="140"/>
      <c r="AX2456" s="140"/>
      <c r="AY2456" s="140"/>
      <c r="AZ2456" s="140"/>
      <c r="BA2456" s="140"/>
      <c r="BB2456" s="140"/>
      <c r="BC2456" s="140"/>
      <c r="BD2456" s="140"/>
      <c r="BE2456" s="140"/>
    </row>
    <row r="2457" spans="1:57" outlineLevel="1" x14ac:dyDescent="0.2">
      <c r="A2457" s="234">
        <f>'Faults data'!A2457</f>
        <v>2440</v>
      </c>
      <c r="B2457" s="320">
        <f>'Faults data'!B2457</f>
        <v>0</v>
      </c>
      <c r="C2457" s="223">
        <f>IFERROR(MATCH('Faults data'!F2457,Lists!$C$11:$C$14,0),0)</f>
        <v>0</v>
      </c>
      <c r="D2457" s="216">
        <f>VALUE('Faults data'!I2457)</f>
        <v>0</v>
      </c>
      <c r="E2457" s="224">
        <f t="shared" si="313"/>
        <v>0</v>
      </c>
      <c r="F2457" s="224">
        <f>'Faults data'!M2457</f>
        <v>0</v>
      </c>
      <c r="G2457" s="224" t="str">
        <f>IF('Faults data'!N2457=$G$17,$G$17,".")</f>
        <v>.</v>
      </c>
      <c r="H2457" s="224" t="str">
        <f>IF(ISNUMBER('Faults data'!L2457),'Faults data'!L2457,".")</f>
        <v>.</v>
      </c>
      <c r="I2457" s="224">
        <f>IF('Faults data'!S2457=Lists!$F$11,0,1)</f>
        <v>1</v>
      </c>
      <c r="J2457" s="240" t="str">
        <f t="shared" si="308"/>
        <v>.</v>
      </c>
      <c r="K2457" s="241"/>
      <c r="L2457" s="230" t="str">
        <f t="shared" si="309"/>
        <v>.</v>
      </c>
      <c r="M2457" s="231" t="str">
        <f t="shared" si="310"/>
        <v>.</v>
      </c>
      <c r="N2457" s="231" t="str">
        <f t="shared" si="311"/>
        <v>.</v>
      </c>
      <c r="O2457" s="231" t="str">
        <f t="shared" si="312"/>
        <v>.</v>
      </c>
      <c r="P2457" s="232" t="str">
        <f t="shared" si="314"/>
        <v>.</v>
      </c>
      <c r="Q2457" s="233" t="str">
        <f t="shared" si="315"/>
        <v>.</v>
      </c>
      <c r="R2457" s="140"/>
      <c r="S2457" s="140"/>
      <c r="T2457" s="140"/>
      <c r="U2457" s="140"/>
      <c r="V2457" s="140"/>
      <c r="W2457" s="140"/>
      <c r="X2457" s="140"/>
      <c r="Y2457" s="140"/>
      <c r="Z2457" s="140"/>
      <c r="AA2457" s="140"/>
      <c r="AB2457" s="140"/>
      <c r="AC2457" s="140"/>
      <c r="AD2457" s="140"/>
      <c r="AE2457" s="140"/>
      <c r="AF2457" s="140"/>
      <c r="AG2457" s="140"/>
      <c r="AH2457" s="140"/>
      <c r="AI2457" s="140"/>
      <c r="AJ2457" s="140"/>
      <c r="AK2457" s="140"/>
      <c r="AL2457" s="140"/>
      <c r="AM2457" s="140"/>
      <c r="AN2457" s="140"/>
      <c r="AO2457" s="140"/>
      <c r="AP2457" s="140"/>
      <c r="AQ2457" s="140"/>
      <c r="AR2457" s="140"/>
      <c r="AS2457" s="140"/>
      <c r="AT2457" s="140"/>
      <c r="AU2457" s="140"/>
      <c r="AV2457" s="140"/>
      <c r="AW2457" s="140"/>
      <c r="AX2457" s="140"/>
      <c r="AY2457" s="140"/>
      <c r="AZ2457" s="140"/>
      <c r="BA2457" s="140"/>
      <c r="BB2457" s="140"/>
      <c r="BC2457" s="140"/>
      <c r="BD2457" s="140"/>
      <c r="BE2457" s="140"/>
    </row>
    <row r="2458" spans="1:57" outlineLevel="1" x14ac:dyDescent="0.2">
      <c r="A2458" s="234">
        <f>'Faults data'!A2458</f>
        <v>2441</v>
      </c>
      <c r="B2458" s="320">
        <f>'Faults data'!B2458</f>
        <v>0</v>
      </c>
      <c r="C2458" s="223">
        <f>IFERROR(MATCH('Faults data'!F2458,Lists!$C$11:$C$14,0),0)</f>
        <v>0</v>
      </c>
      <c r="D2458" s="216">
        <f>VALUE('Faults data'!I2458)</f>
        <v>0</v>
      </c>
      <c r="E2458" s="224">
        <f t="shared" si="313"/>
        <v>0</v>
      </c>
      <c r="F2458" s="224">
        <f>'Faults data'!M2458</f>
        <v>0</v>
      </c>
      <c r="G2458" s="224" t="str">
        <f>IF('Faults data'!N2458=$G$17,$G$17,".")</f>
        <v>.</v>
      </c>
      <c r="H2458" s="224" t="str">
        <f>IF(ISNUMBER('Faults data'!L2458),'Faults data'!L2458,".")</f>
        <v>.</v>
      </c>
      <c r="I2458" s="224">
        <f>IF('Faults data'!S2458=Lists!$F$11,0,1)</f>
        <v>1</v>
      </c>
      <c r="J2458" s="240" t="str">
        <f t="shared" si="308"/>
        <v>.</v>
      </c>
      <c r="K2458" s="241"/>
      <c r="L2458" s="230" t="str">
        <f t="shared" si="309"/>
        <v>.</v>
      </c>
      <c r="M2458" s="231" t="str">
        <f t="shared" si="310"/>
        <v>.</v>
      </c>
      <c r="N2458" s="231" t="str">
        <f t="shared" si="311"/>
        <v>.</v>
      </c>
      <c r="O2458" s="231" t="str">
        <f t="shared" si="312"/>
        <v>.</v>
      </c>
      <c r="P2458" s="232" t="str">
        <f t="shared" si="314"/>
        <v>.</v>
      </c>
      <c r="Q2458" s="233" t="str">
        <f t="shared" si="315"/>
        <v>.</v>
      </c>
      <c r="R2458" s="140"/>
      <c r="S2458" s="140"/>
      <c r="T2458" s="140"/>
      <c r="U2458" s="140"/>
      <c r="V2458" s="140"/>
      <c r="W2458" s="140"/>
      <c r="X2458" s="140"/>
      <c r="Y2458" s="140"/>
      <c r="Z2458" s="140"/>
      <c r="AA2458" s="140"/>
      <c r="AB2458" s="140"/>
      <c r="AC2458" s="140"/>
      <c r="AD2458" s="140"/>
      <c r="AE2458" s="140"/>
      <c r="AF2458" s="140"/>
      <c r="AG2458" s="140"/>
      <c r="AH2458" s="140"/>
      <c r="AI2458" s="140"/>
      <c r="AJ2458" s="140"/>
      <c r="AK2458" s="140"/>
      <c r="AL2458" s="140"/>
      <c r="AM2458" s="140"/>
      <c r="AN2458" s="140"/>
      <c r="AO2458" s="140"/>
      <c r="AP2458" s="140"/>
      <c r="AQ2458" s="140"/>
      <c r="AR2458" s="140"/>
      <c r="AS2458" s="140"/>
      <c r="AT2458" s="140"/>
      <c r="AU2458" s="140"/>
      <c r="AV2458" s="140"/>
      <c r="AW2458" s="140"/>
      <c r="AX2458" s="140"/>
      <c r="AY2458" s="140"/>
      <c r="AZ2458" s="140"/>
      <c r="BA2458" s="140"/>
      <c r="BB2458" s="140"/>
      <c r="BC2458" s="140"/>
      <c r="BD2458" s="140"/>
      <c r="BE2458" s="140"/>
    </row>
    <row r="2459" spans="1:57" outlineLevel="1" x14ac:dyDescent="0.2">
      <c r="A2459" s="234">
        <f>'Faults data'!A2459</f>
        <v>2442</v>
      </c>
      <c r="B2459" s="320">
        <f>'Faults data'!B2459</f>
        <v>0</v>
      </c>
      <c r="C2459" s="223">
        <f>IFERROR(MATCH('Faults data'!F2459,Lists!$C$11:$C$14,0),0)</f>
        <v>0</v>
      </c>
      <c r="D2459" s="216">
        <f>VALUE('Faults data'!I2459)</f>
        <v>0</v>
      </c>
      <c r="E2459" s="224">
        <f t="shared" si="313"/>
        <v>0</v>
      </c>
      <c r="F2459" s="224">
        <f>'Faults data'!M2459</f>
        <v>0</v>
      </c>
      <c r="G2459" s="224" t="str">
        <f>IF('Faults data'!N2459=$G$17,$G$17,".")</f>
        <v>.</v>
      </c>
      <c r="H2459" s="224" t="str">
        <f>IF(ISNUMBER('Faults data'!L2459),'Faults data'!L2459,".")</f>
        <v>.</v>
      </c>
      <c r="I2459" s="224">
        <f>IF('Faults data'!S2459=Lists!$F$11,0,1)</f>
        <v>1</v>
      </c>
      <c r="J2459" s="240" t="str">
        <f t="shared" si="308"/>
        <v>.</v>
      </c>
      <c r="K2459" s="241"/>
      <c r="L2459" s="230" t="str">
        <f t="shared" si="309"/>
        <v>.</v>
      </c>
      <c r="M2459" s="231" t="str">
        <f t="shared" si="310"/>
        <v>.</v>
      </c>
      <c r="N2459" s="231" t="str">
        <f t="shared" si="311"/>
        <v>.</v>
      </c>
      <c r="O2459" s="231" t="str">
        <f t="shared" si="312"/>
        <v>.</v>
      </c>
      <c r="P2459" s="232" t="str">
        <f t="shared" si="314"/>
        <v>.</v>
      </c>
      <c r="Q2459" s="233" t="str">
        <f t="shared" si="315"/>
        <v>.</v>
      </c>
      <c r="R2459" s="140"/>
      <c r="S2459" s="140"/>
      <c r="T2459" s="140"/>
      <c r="U2459" s="140"/>
      <c r="V2459" s="140"/>
      <c r="W2459" s="140"/>
      <c r="X2459" s="140"/>
      <c r="Y2459" s="140"/>
      <c r="Z2459" s="140"/>
      <c r="AA2459" s="140"/>
      <c r="AB2459" s="140"/>
      <c r="AC2459" s="140"/>
      <c r="AD2459" s="140"/>
      <c r="AE2459" s="140"/>
      <c r="AF2459" s="140"/>
      <c r="AG2459" s="140"/>
      <c r="AH2459" s="140"/>
      <c r="AI2459" s="140"/>
      <c r="AJ2459" s="140"/>
      <c r="AK2459" s="140"/>
      <c r="AL2459" s="140"/>
      <c r="AM2459" s="140"/>
      <c r="AN2459" s="140"/>
      <c r="AO2459" s="140"/>
      <c r="AP2459" s="140"/>
      <c r="AQ2459" s="140"/>
      <c r="AR2459" s="140"/>
      <c r="AS2459" s="140"/>
      <c r="AT2459" s="140"/>
      <c r="AU2459" s="140"/>
      <c r="AV2459" s="140"/>
      <c r="AW2459" s="140"/>
      <c r="AX2459" s="140"/>
      <c r="AY2459" s="140"/>
      <c r="AZ2459" s="140"/>
      <c r="BA2459" s="140"/>
      <c r="BB2459" s="140"/>
      <c r="BC2459" s="140"/>
      <c r="BD2459" s="140"/>
      <c r="BE2459" s="140"/>
    </row>
    <row r="2460" spans="1:57" outlineLevel="1" x14ac:dyDescent="0.2">
      <c r="A2460" s="234">
        <f>'Faults data'!A2460</f>
        <v>2443</v>
      </c>
      <c r="B2460" s="320">
        <f>'Faults data'!B2460</f>
        <v>0</v>
      </c>
      <c r="C2460" s="223">
        <f>IFERROR(MATCH('Faults data'!F2460,Lists!$C$11:$C$14,0),0)</f>
        <v>0</v>
      </c>
      <c r="D2460" s="216">
        <f>VALUE('Faults data'!I2460)</f>
        <v>0</v>
      </c>
      <c r="E2460" s="224">
        <f t="shared" si="313"/>
        <v>0</v>
      </c>
      <c r="F2460" s="224">
        <f>'Faults data'!M2460</f>
        <v>0</v>
      </c>
      <c r="G2460" s="224" t="str">
        <f>IF('Faults data'!N2460=$G$17,$G$17,".")</f>
        <v>.</v>
      </c>
      <c r="H2460" s="224" t="str">
        <f>IF(ISNUMBER('Faults data'!L2460),'Faults data'!L2460,".")</f>
        <v>.</v>
      </c>
      <c r="I2460" s="224">
        <f>IF('Faults data'!S2460=Lists!$F$11,0,1)</f>
        <v>1</v>
      </c>
      <c r="J2460" s="240" t="str">
        <f t="shared" si="308"/>
        <v>.</v>
      </c>
      <c r="K2460" s="241"/>
      <c r="L2460" s="230" t="str">
        <f t="shared" si="309"/>
        <v>.</v>
      </c>
      <c r="M2460" s="231" t="str">
        <f t="shared" si="310"/>
        <v>.</v>
      </c>
      <c r="N2460" s="231" t="str">
        <f t="shared" si="311"/>
        <v>.</v>
      </c>
      <c r="O2460" s="231" t="str">
        <f t="shared" si="312"/>
        <v>.</v>
      </c>
      <c r="P2460" s="232" t="str">
        <f t="shared" si="314"/>
        <v>.</v>
      </c>
      <c r="Q2460" s="233" t="str">
        <f t="shared" si="315"/>
        <v>.</v>
      </c>
      <c r="R2460" s="140"/>
      <c r="S2460" s="140"/>
      <c r="T2460" s="140"/>
      <c r="U2460" s="140"/>
      <c r="V2460" s="140"/>
      <c r="W2460" s="140"/>
      <c r="X2460" s="140"/>
      <c r="Y2460" s="140"/>
      <c r="Z2460" s="140"/>
      <c r="AA2460" s="140"/>
      <c r="AB2460" s="140"/>
      <c r="AC2460" s="140"/>
      <c r="AD2460" s="140"/>
      <c r="AE2460" s="140"/>
      <c r="AF2460" s="140"/>
      <c r="AG2460" s="140"/>
      <c r="AH2460" s="140"/>
      <c r="AI2460" s="140"/>
      <c r="AJ2460" s="140"/>
      <c r="AK2460" s="140"/>
      <c r="AL2460" s="140"/>
      <c r="AM2460" s="140"/>
      <c r="AN2460" s="140"/>
      <c r="AO2460" s="140"/>
      <c r="AP2460" s="140"/>
      <c r="AQ2460" s="140"/>
      <c r="AR2460" s="140"/>
      <c r="AS2460" s="140"/>
      <c r="AT2460" s="140"/>
      <c r="AU2460" s="140"/>
      <c r="AV2460" s="140"/>
      <c r="AW2460" s="140"/>
      <c r="AX2460" s="140"/>
      <c r="AY2460" s="140"/>
      <c r="AZ2460" s="140"/>
      <c r="BA2460" s="140"/>
      <c r="BB2460" s="140"/>
      <c r="BC2460" s="140"/>
      <c r="BD2460" s="140"/>
      <c r="BE2460" s="140"/>
    </row>
    <row r="2461" spans="1:57" outlineLevel="1" x14ac:dyDescent="0.2">
      <c r="A2461" s="234">
        <f>'Faults data'!A2461</f>
        <v>2444</v>
      </c>
      <c r="B2461" s="320">
        <f>'Faults data'!B2461</f>
        <v>0</v>
      </c>
      <c r="C2461" s="223">
        <f>IFERROR(MATCH('Faults data'!F2461,Lists!$C$11:$C$14,0),0)</f>
        <v>0</v>
      </c>
      <c r="D2461" s="216">
        <f>VALUE('Faults data'!I2461)</f>
        <v>0</v>
      </c>
      <c r="E2461" s="224">
        <f t="shared" si="313"/>
        <v>0</v>
      </c>
      <c r="F2461" s="224">
        <f>'Faults data'!M2461</f>
        <v>0</v>
      </c>
      <c r="G2461" s="224" t="str">
        <f>IF('Faults data'!N2461=$G$17,$G$17,".")</f>
        <v>.</v>
      </c>
      <c r="H2461" s="224" t="str">
        <f>IF(ISNUMBER('Faults data'!L2461),'Faults data'!L2461,".")</f>
        <v>.</v>
      </c>
      <c r="I2461" s="224">
        <f>IF('Faults data'!S2461=Lists!$F$11,0,1)</f>
        <v>1</v>
      </c>
      <c r="J2461" s="240" t="str">
        <f t="shared" si="308"/>
        <v>.</v>
      </c>
      <c r="K2461" s="241"/>
      <c r="L2461" s="230" t="str">
        <f t="shared" si="309"/>
        <v>.</v>
      </c>
      <c r="M2461" s="231" t="str">
        <f t="shared" si="310"/>
        <v>.</v>
      </c>
      <c r="N2461" s="231" t="str">
        <f t="shared" si="311"/>
        <v>.</v>
      </c>
      <c r="O2461" s="231" t="str">
        <f t="shared" si="312"/>
        <v>.</v>
      </c>
      <c r="P2461" s="232" t="str">
        <f t="shared" si="314"/>
        <v>.</v>
      </c>
      <c r="Q2461" s="233" t="str">
        <f t="shared" si="315"/>
        <v>.</v>
      </c>
      <c r="R2461" s="140"/>
      <c r="S2461" s="140"/>
      <c r="T2461" s="140"/>
      <c r="U2461" s="140"/>
      <c r="V2461" s="140"/>
      <c r="W2461" s="140"/>
      <c r="X2461" s="140"/>
      <c r="Y2461" s="140"/>
      <c r="Z2461" s="140"/>
      <c r="AA2461" s="140"/>
      <c r="AB2461" s="140"/>
      <c r="AC2461" s="140"/>
      <c r="AD2461" s="140"/>
      <c r="AE2461" s="140"/>
      <c r="AF2461" s="140"/>
      <c r="AG2461" s="140"/>
      <c r="AH2461" s="140"/>
      <c r="AI2461" s="140"/>
      <c r="AJ2461" s="140"/>
      <c r="AK2461" s="140"/>
      <c r="AL2461" s="140"/>
      <c r="AM2461" s="140"/>
      <c r="AN2461" s="140"/>
      <c r="AO2461" s="140"/>
      <c r="AP2461" s="140"/>
      <c r="AQ2461" s="140"/>
      <c r="AR2461" s="140"/>
      <c r="AS2461" s="140"/>
      <c r="AT2461" s="140"/>
      <c r="AU2461" s="140"/>
      <c r="AV2461" s="140"/>
      <c r="AW2461" s="140"/>
      <c r="AX2461" s="140"/>
      <c r="AY2461" s="140"/>
      <c r="AZ2461" s="140"/>
      <c r="BA2461" s="140"/>
      <c r="BB2461" s="140"/>
      <c r="BC2461" s="140"/>
      <c r="BD2461" s="140"/>
      <c r="BE2461" s="140"/>
    </row>
    <row r="2462" spans="1:57" outlineLevel="1" x14ac:dyDescent="0.2">
      <c r="A2462" s="234">
        <f>'Faults data'!A2462</f>
        <v>2445</v>
      </c>
      <c r="B2462" s="320">
        <f>'Faults data'!B2462</f>
        <v>0</v>
      </c>
      <c r="C2462" s="223">
        <f>IFERROR(MATCH('Faults data'!F2462,Lists!$C$11:$C$14,0),0)</f>
        <v>0</v>
      </c>
      <c r="D2462" s="216">
        <f>VALUE('Faults data'!I2462)</f>
        <v>0</v>
      </c>
      <c r="E2462" s="224">
        <f t="shared" si="313"/>
        <v>0</v>
      </c>
      <c r="F2462" s="224">
        <f>'Faults data'!M2462</f>
        <v>0</v>
      </c>
      <c r="G2462" s="224" t="str">
        <f>IF('Faults data'!N2462=$G$17,$G$17,".")</f>
        <v>.</v>
      </c>
      <c r="H2462" s="224" t="str">
        <f>IF(ISNUMBER('Faults data'!L2462),'Faults data'!L2462,".")</f>
        <v>.</v>
      </c>
      <c r="I2462" s="224">
        <f>IF('Faults data'!S2462=Lists!$F$11,0,1)</f>
        <v>1</v>
      </c>
      <c r="J2462" s="240" t="str">
        <f t="shared" si="308"/>
        <v>.</v>
      </c>
      <c r="K2462" s="241"/>
      <c r="L2462" s="230" t="str">
        <f t="shared" si="309"/>
        <v>.</v>
      </c>
      <c r="M2462" s="231" t="str">
        <f t="shared" si="310"/>
        <v>.</v>
      </c>
      <c r="N2462" s="231" t="str">
        <f t="shared" si="311"/>
        <v>.</v>
      </c>
      <c r="O2462" s="231" t="str">
        <f t="shared" si="312"/>
        <v>.</v>
      </c>
      <c r="P2462" s="232" t="str">
        <f t="shared" si="314"/>
        <v>.</v>
      </c>
      <c r="Q2462" s="233" t="str">
        <f t="shared" si="315"/>
        <v>.</v>
      </c>
      <c r="R2462" s="140"/>
      <c r="S2462" s="140"/>
      <c r="T2462" s="140"/>
      <c r="U2462" s="140"/>
      <c r="V2462" s="140"/>
      <c r="W2462" s="140"/>
      <c r="X2462" s="140"/>
      <c r="Y2462" s="140"/>
      <c r="Z2462" s="140"/>
      <c r="AA2462" s="140"/>
      <c r="AB2462" s="140"/>
      <c r="AC2462" s="140"/>
      <c r="AD2462" s="140"/>
      <c r="AE2462" s="140"/>
      <c r="AF2462" s="140"/>
      <c r="AG2462" s="140"/>
      <c r="AH2462" s="140"/>
      <c r="AI2462" s="140"/>
      <c r="AJ2462" s="140"/>
      <c r="AK2462" s="140"/>
      <c r="AL2462" s="140"/>
      <c r="AM2462" s="140"/>
      <c r="AN2462" s="140"/>
      <c r="AO2462" s="140"/>
      <c r="AP2462" s="140"/>
      <c r="AQ2462" s="140"/>
      <c r="AR2462" s="140"/>
      <c r="AS2462" s="140"/>
      <c r="AT2462" s="140"/>
      <c r="AU2462" s="140"/>
      <c r="AV2462" s="140"/>
      <c r="AW2462" s="140"/>
      <c r="AX2462" s="140"/>
      <c r="AY2462" s="140"/>
      <c r="AZ2462" s="140"/>
      <c r="BA2462" s="140"/>
      <c r="BB2462" s="140"/>
      <c r="BC2462" s="140"/>
      <c r="BD2462" s="140"/>
      <c r="BE2462" s="140"/>
    </row>
    <row r="2463" spans="1:57" outlineLevel="1" x14ac:dyDescent="0.2">
      <c r="A2463" s="234">
        <f>'Faults data'!A2463</f>
        <v>2446</v>
      </c>
      <c r="B2463" s="320">
        <f>'Faults data'!B2463</f>
        <v>0</v>
      </c>
      <c r="C2463" s="223">
        <f>IFERROR(MATCH('Faults data'!F2463,Lists!$C$11:$C$14,0),0)</f>
        <v>0</v>
      </c>
      <c r="D2463" s="216">
        <f>VALUE('Faults data'!I2463)</f>
        <v>0</v>
      </c>
      <c r="E2463" s="224">
        <f t="shared" si="313"/>
        <v>0</v>
      </c>
      <c r="F2463" s="224">
        <f>'Faults data'!M2463</f>
        <v>0</v>
      </c>
      <c r="G2463" s="224" t="str">
        <f>IF('Faults data'!N2463=$G$17,$G$17,".")</f>
        <v>.</v>
      </c>
      <c r="H2463" s="224" t="str">
        <f>IF(ISNUMBER('Faults data'!L2463),'Faults data'!L2463,".")</f>
        <v>.</v>
      </c>
      <c r="I2463" s="224">
        <f>IF('Faults data'!S2463=Lists!$F$11,0,1)</f>
        <v>1</v>
      </c>
      <c r="J2463" s="240" t="str">
        <f t="shared" si="308"/>
        <v>.</v>
      </c>
      <c r="K2463" s="241"/>
      <c r="L2463" s="230" t="str">
        <f t="shared" si="309"/>
        <v>.</v>
      </c>
      <c r="M2463" s="231" t="str">
        <f t="shared" si="310"/>
        <v>.</v>
      </c>
      <c r="N2463" s="231" t="str">
        <f t="shared" si="311"/>
        <v>.</v>
      </c>
      <c r="O2463" s="231" t="str">
        <f t="shared" si="312"/>
        <v>.</v>
      </c>
      <c r="P2463" s="232" t="str">
        <f t="shared" si="314"/>
        <v>.</v>
      </c>
      <c r="Q2463" s="233" t="str">
        <f t="shared" si="315"/>
        <v>.</v>
      </c>
      <c r="R2463" s="140"/>
      <c r="S2463" s="140"/>
      <c r="T2463" s="140"/>
      <c r="U2463" s="140"/>
      <c r="V2463" s="140"/>
      <c r="W2463" s="140"/>
      <c r="X2463" s="140"/>
      <c r="Y2463" s="140"/>
      <c r="Z2463" s="140"/>
      <c r="AA2463" s="140"/>
      <c r="AB2463" s="140"/>
      <c r="AC2463" s="140"/>
      <c r="AD2463" s="140"/>
      <c r="AE2463" s="140"/>
      <c r="AF2463" s="140"/>
      <c r="AG2463" s="140"/>
      <c r="AH2463" s="140"/>
      <c r="AI2463" s="140"/>
      <c r="AJ2463" s="140"/>
      <c r="AK2463" s="140"/>
      <c r="AL2463" s="140"/>
      <c r="AM2463" s="140"/>
      <c r="AN2463" s="140"/>
      <c r="AO2463" s="140"/>
      <c r="AP2463" s="140"/>
      <c r="AQ2463" s="140"/>
      <c r="AR2463" s="140"/>
      <c r="AS2463" s="140"/>
      <c r="AT2463" s="140"/>
      <c r="AU2463" s="140"/>
      <c r="AV2463" s="140"/>
      <c r="AW2463" s="140"/>
      <c r="AX2463" s="140"/>
      <c r="AY2463" s="140"/>
      <c r="AZ2463" s="140"/>
      <c r="BA2463" s="140"/>
      <c r="BB2463" s="140"/>
      <c r="BC2463" s="140"/>
      <c r="BD2463" s="140"/>
      <c r="BE2463" s="140"/>
    </row>
    <row r="2464" spans="1:57" outlineLevel="1" x14ac:dyDescent="0.2">
      <c r="A2464" s="234">
        <f>'Faults data'!A2464</f>
        <v>2447</v>
      </c>
      <c r="B2464" s="320">
        <f>'Faults data'!B2464</f>
        <v>0</v>
      </c>
      <c r="C2464" s="223">
        <f>IFERROR(MATCH('Faults data'!F2464,Lists!$C$11:$C$14,0),0)</f>
        <v>0</v>
      </c>
      <c r="D2464" s="216">
        <f>VALUE('Faults data'!I2464)</f>
        <v>0</v>
      </c>
      <c r="E2464" s="224">
        <f t="shared" si="313"/>
        <v>0</v>
      </c>
      <c r="F2464" s="224">
        <f>'Faults data'!M2464</f>
        <v>0</v>
      </c>
      <c r="G2464" s="224" t="str">
        <f>IF('Faults data'!N2464=$G$17,$G$17,".")</f>
        <v>.</v>
      </c>
      <c r="H2464" s="224" t="str">
        <f>IF(ISNUMBER('Faults data'!L2464),'Faults data'!L2464,".")</f>
        <v>.</v>
      </c>
      <c r="I2464" s="224">
        <f>IF('Faults data'!S2464=Lists!$F$11,0,1)</f>
        <v>1</v>
      </c>
      <c r="J2464" s="240" t="str">
        <f t="shared" si="308"/>
        <v>.</v>
      </c>
      <c r="K2464" s="241"/>
      <c r="L2464" s="230" t="str">
        <f t="shared" si="309"/>
        <v>.</v>
      </c>
      <c r="M2464" s="231" t="str">
        <f t="shared" si="310"/>
        <v>.</v>
      </c>
      <c r="N2464" s="231" t="str">
        <f t="shared" si="311"/>
        <v>.</v>
      </c>
      <c r="O2464" s="231" t="str">
        <f t="shared" si="312"/>
        <v>.</v>
      </c>
      <c r="P2464" s="232" t="str">
        <f t="shared" si="314"/>
        <v>.</v>
      </c>
      <c r="Q2464" s="233" t="str">
        <f t="shared" si="315"/>
        <v>.</v>
      </c>
      <c r="R2464" s="140"/>
      <c r="S2464" s="140"/>
      <c r="T2464" s="140"/>
      <c r="U2464" s="140"/>
      <c r="V2464" s="140"/>
      <c r="W2464" s="140"/>
      <c r="X2464" s="140"/>
      <c r="Y2464" s="140"/>
      <c r="Z2464" s="140"/>
      <c r="AA2464" s="140"/>
      <c r="AB2464" s="140"/>
      <c r="AC2464" s="140"/>
      <c r="AD2464" s="140"/>
      <c r="AE2464" s="140"/>
      <c r="AF2464" s="140"/>
      <c r="AG2464" s="140"/>
      <c r="AH2464" s="140"/>
      <c r="AI2464" s="140"/>
      <c r="AJ2464" s="140"/>
      <c r="AK2464" s="140"/>
      <c r="AL2464" s="140"/>
      <c r="AM2464" s="140"/>
      <c r="AN2464" s="140"/>
      <c r="AO2464" s="140"/>
      <c r="AP2464" s="140"/>
      <c r="AQ2464" s="140"/>
      <c r="AR2464" s="140"/>
      <c r="AS2464" s="140"/>
      <c r="AT2464" s="140"/>
      <c r="AU2464" s="140"/>
      <c r="AV2464" s="140"/>
      <c r="AW2464" s="140"/>
      <c r="AX2464" s="140"/>
      <c r="AY2464" s="140"/>
      <c r="AZ2464" s="140"/>
      <c r="BA2464" s="140"/>
      <c r="BB2464" s="140"/>
      <c r="BC2464" s="140"/>
      <c r="BD2464" s="140"/>
      <c r="BE2464" s="140"/>
    </row>
    <row r="2465" spans="1:57" outlineLevel="1" x14ac:dyDescent="0.2">
      <c r="A2465" s="234">
        <f>'Faults data'!A2465</f>
        <v>2448</v>
      </c>
      <c r="B2465" s="320">
        <f>'Faults data'!B2465</f>
        <v>0</v>
      </c>
      <c r="C2465" s="223">
        <f>IFERROR(MATCH('Faults data'!F2465,Lists!$C$11:$C$14,0),0)</f>
        <v>0</v>
      </c>
      <c r="D2465" s="216">
        <f>VALUE('Faults data'!I2465)</f>
        <v>0</v>
      </c>
      <c r="E2465" s="224">
        <f t="shared" si="313"/>
        <v>0</v>
      </c>
      <c r="F2465" s="224">
        <f>'Faults data'!M2465</f>
        <v>0</v>
      </c>
      <c r="G2465" s="224" t="str">
        <f>IF('Faults data'!N2465=$G$17,$G$17,".")</f>
        <v>.</v>
      </c>
      <c r="H2465" s="224" t="str">
        <f>IF(ISNUMBER('Faults data'!L2465),'Faults data'!L2465,".")</f>
        <v>.</v>
      </c>
      <c r="I2465" s="224">
        <f>IF('Faults data'!S2465=Lists!$F$11,0,1)</f>
        <v>1</v>
      </c>
      <c r="J2465" s="240" t="str">
        <f t="shared" si="308"/>
        <v>.</v>
      </c>
      <c r="K2465" s="241"/>
      <c r="L2465" s="230" t="str">
        <f t="shared" si="309"/>
        <v>.</v>
      </c>
      <c r="M2465" s="231" t="str">
        <f t="shared" si="310"/>
        <v>.</v>
      </c>
      <c r="N2465" s="231" t="str">
        <f t="shared" si="311"/>
        <v>.</v>
      </c>
      <c r="O2465" s="231" t="str">
        <f t="shared" si="312"/>
        <v>.</v>
      </c>
      <c r="P2465" s="232" t="str">
        <f t="shared" si="314"/>
        <v>.</v>
      </c>
      <c r="Q2465" s="233" t="str">
        <f t="shared" si="315"/>
        <v>.</v>
      </c>
      <c r="R2465" s="140"/>
      <c r="S2465" s="140"/>
      <c r="T2465" s="140"/>
      <c r="U2465" s="140"/>
      <c r="V2465" s="140"/>
      <c r="W2465" s="140"/>
      <c r="X2465" s="140"/>
      <c r="Y2465" s="140"/>
      <c r="Z2465" s="140"/>
      <c r="AA2465" s="140"/>
      <c r="AB2465" s="140"/>
      <c r="AC2465" s="140"/>
      <c r="AD2465" s="140"/>
      <c r="AE2465" s="140"/>
      <c r="AF2465" s="140"/>
      <c r="AG2465" s="140"/>
      <c r="AH2465" s="140"/>
      <c r="AI2465" s="140"/>
      <c r="AJ2465" s="140"/>
      <c r="AK2465" s="140"/>
      <c r="AL2465" s="140"/>
      <c r="AM2465" s="140"/>
      <c r="AN2465" s="140"/>
      <c r="AO2465" s="140"/>
      <c r="AP2465" s="140"/>
      <c r="AQ2465" s="140"/>
      <c r="AR2465" s="140"/>
      <c r="AS2465" s="140"/>
      <c r="AT2465" s="140"/>
      <c r="AU2465" s="140"/>
      <c r="AV2465" s="140"/>
      <c r="AW2465" s="140"/>
      <c r="AX2465" s="140"/>
      <c r="AY2465" s="140"/>
      <c r="AZ2465" s="140"/>
      <c r="BA2465" s="140"/>
      <c r="BB2465" s="140"/>
      <c r="BC2465" s="140"/>
      <c r="BD2465" s="140"/>
      <c r="BE2465" s="140"/>
    </row>
    <row r="2466" spans="1:57" outlineLevel="1" x14ac:dyDescent="0.2">
      <c r="A2466" s="234">
        <f>'Faults data'!A2466</f>
        <v>2449</v>
      </c>
      <c r="B2466" s="320">
        <f>'Faults data'!B2466</f>
        <v>0</v>
      </c>
      <c r="C2466" s="223">
        <f>IFERROR(MATCH('Faults data'!F2466,Lists!$C$11:$C$14,0),0)</f>
        <v>0</v>
      </c>
      <c r="D2466" s="216">
        <f>VALUE('Faults data'!I2466)</f>
        <v>0</v>
      </c>
      <c r="E2466" s="224">
        <f t="shared" si="313"/>
        <v>0</v>
      </c>
      <c r="F2466" s="224">
        <f>'Faults data'!M2466</f>
        <v>0</v>
      </c>
      <c r="G2466" s="224" t="str">
        <f>IF('Faults data'!N2466=$G$17,$G$17,".")</f>
        <v>.</v>
      </c>
      <c r="H2466" s="224" t="str">
        <f>IF(ISNUMBER('Faults data'!L2466),'Faults data'!L2466,".")</f>
        <v>.</v>
      </c>
      <c r="I2466" s="224">
        <f>IF('Faults data'!S2466=Lists!$F$11,0,1)</f>
        <v>1</v>
      </c>
      <c r="J2466" s="240" t="str">
        <f t="shared" si="308"/>
        <v>.</v>
      </c>
      <c r="K2466" s="241"/>
      <c r="L2466" s="230" t="str">
        <f t="shared" si="309"/>
        <v>.</v>
      </c>
      <c r="M2466" s="231" t="str">
        <f t="shared" si="310"/>
        <v>.</v>
      </c>
      <c r="N2466" s="231" t="str">
        <f t="shared" si="311"/>
        <v>.</v>
      </c>
      <c r="O2466" s="231" t="str">
        <f t="shared" si="312"/>
        <v>.</v>
      </c>
      <c r="P2466" s="232" t="str">
        <f t="shared" si="314"/>
        <v>.</v>
      </c>
      <c r="Q2466" s="233" t="str">
        <f t="shared" si="315"/>
        <v>.</v>
      </c>
      <c r="R2466" s="140"/>
      <c r="S2466" s="140"/>
      <c r="T2466" s="140"/>
      <c r="U2466" s="140"/>
      <c r="V2466" s="140"/>
      <c r="W2466" s="140"/>
      <c r="X2466" s="140"/>
      <c r="Y2466" s="140"/>
      <c r="Z2466" s="140"/>
      <c r="AA2466" s="140"/>
      <c r="AB2466" s="140"/>
      <c r="AC2466" s="140"/>
      <c r="AD2466" s="140"/>
      <c r="AE2466" s="140"/>
      <c r="AF2466" s="140"/>
      <c r="AG2466" s="140"/>
      <c r="AH2466" s="140"/>
      <c r="AI2466" s="140"/>
      <c r="AJ2466" s="140"/>
      <c r="AK2466" s="140"/>
      <c r="AL2466" s="140"/>
      <c r="AM2466" s="140"/>
      <c r="AN2466" s="140"/>
      <c r="AO2466" s="140"/>
      <c r="AP2466" s="140"/>
      <c r="AQ2466" s="140"/>
      <c r="AR2466" s="140"/>
      <c r="AS2466" s="140"/>
      <c r="AT2466" s="140"/>
      <c r="AU2466" s="140"/>
      <c r="AV2466" s="140"/>
      <c r="AW2466" s="140"/>
      <c r="AX2466" s="140"/>
      <c r="AY2466" s="140"/>
      <c r="AZ2466" s="140"/>
      <c r="BA2466" s="140"/>
      <c r="BB2466" s="140"/>
      <c r="BC2466" s="140"/>
      <c r="BD2466" s="140"/>
      <c r="BE2466" s="140"/>
    </row>
    <row r="2467" spans="1:57" outlineLevel="1" x14ac:dyDescent="0.2">
      <c r="A2467" s="234">
        <f>'Faults data'!A2467</f>
        <v>2450</v>
      </c>
      <c r="B2467" s="320">
        <f>'Faults data'!B2467</f>
        <v>0</v>
      </c>
      <c r="C2467" s="223">
        <f>IFERROR(MATCH('Faults data'!F2467,Lists!$C$11:$C$14,0),0)</f>
        <v>0</v>
      </c>
      <c r="D2467" s="216">
        <f>VALUE('Faults data'!I2467)</f>
        <v>0</v>
      </c>
      <c r="E2467" s="224">
        <f t="shared" si="313"/>
        <v>0</v>
      </c>
      <c r="F2467" s="224">
        <f>'Faults data'!M2467</f>
        <v>0</v>
      </c>
      <c r="G2467" s="224" t="str">
        <f>IF('Faults data'!N2467=$G$17,$G$17,".")</f>
        <v>.</v>
      </c>
      <c r="H2467" s="224" t="str">
        <f>IF(ISNUMBER('Faults data'!L2467),'Faults data'!L2467,".")</f>
        <v>.</v>
      </c>
      <c r="I2467" s="224">
        <f>IF('Faults data'!S2467=Lists!$F$11,0,1)</f>
        <v>1</v>
      </c>
      <c r="J2467" s="240" t="str">
        <f t="shared" si="308"/>
        <v>.</v>
      </c>
      <c r="K2467" s="241"/>
      <c r="L2467" s="230" t="str">
        <f t="shared" si="309"/>
        <v>.</v>
      </c>
      <c r="M2467" s="231" t="str">
        <f t="shared" si="310"/>
        <v>.</v>
      </c>
      <c r="N2467" s="231" t="str">
        <f t="shared" si="311"/>
        <v>.</v>
      </c>
      <c r="O2467" s="231" t="str">
        <f t="shared" si="312"/>
        <v>.</v>
      </c>
      <c r="P2467" s="232" t="str">
        <f t="shared" si="314"/>
        <v>.</v>
      </c>
      <c r="Q2467" s="233" t="str">
        <f t="shared" si="315"/>
        <v>.</v>
      </c>
      <c r="R2467" s="140"/>
      <c r="S2467" s="140"/>
      <c r="T2467" s="140"/>
      <c r="U2467" s="140"/>
      <c r="V2467" s="140"/>
      <c r="W2467" s="140"/>
      <c r="X2467" s="140"/>
      <c r="Y2467" s="140"/>
      <c r="Z2467" s="140"/>
      <c r="AA2467" s="140"/>
      <c r="AB2467" s="140"/>
      <c r="AC2467" s="140"/>
      <c r="AD2467" s="140"/>
      <c r="AE2467" s="140"/>
      <c r="AF2467" s="140"/>
      <c r="AG2467" s="140"/>
      <c r="AH2467" s="140"/>
      <c r="AI2467" s="140"/>
      <c r="AJ2467" s="140"/>
      <c r="AK2467" s="140"/>
      <c r="AL2467" s="140"/>
      <c r="AM2467" s="140"/>
      <c r="AN2467" s="140"/>
      <c r="AO2467" s="140"/>
      <c r="AP2467" s="140"/>
      <c r="AQ2467" s="140"/>
      <c r="AR2467" s="140"/>
      <c r="AS2467" s="140"/>
      <c r="AT2467" s="140"/>
      <c r="AU2467" s="140"/>
      <c r="AV2467" s="140"/>
      <c r="AW2467" s="140"/>
      <c r="AX2467" s="140"/>
      <c r="AY2467" s="140"/>
      <c r="AZ2467" s="140"/>
      <c r="BA2467" s="140"/>
      <c r="BB2467" s="140"/>
      <c r="BC2467" s="140"/>
      <c r="BD2467" s="140"/>
      <c r="BE2467" s="140"/>
    </row>
    <row r="2468" spans="1:57" outlineLevel="1" x14ac:dyDescent="0.2">
      <c r="A2468" s="234">
        <f>'Faults data'!A2468</f>
        <v>2451</v>
      </c>
      <c r="B2468" s="320">
        <f>'Faults data'!B2468</f>
        <v>0</v>
      </c>
      <c r="C2468" s="223">
        <f>IFERROR(MATCH('Faults data'!F2468,Lists!$C$11:$C$14,0),0)</f>
        <v>0</v>
      </c>
      <c r="D2468" s="216">
        <f>VALUE('Faults data'!I2468)</f>
        <v>0</v>
      </c>
      <c r="E2468" s="224">
        <f t="shared" si="313"/>
        <v>0</v>
      </c>
      <c r="F2468" s="224">
        <f>'Faults data'!M2468</f>
        <v>0</v>
      </c>
      <c r="G2468" s="224" t="str">
        <f>IF('Faults data'!N2468=$G$17,$G$17,".")</f>
        <v>.</v>
      </c>
      <c r="H2468" s="224" t="str">
        <f>IF(ISNUMBER('Faults data'!L2468),'Faults data'!L2468,".")</f>
        <v>.</v>
      </c>
      <c r="I2468" s="224">
        <f>IF('Faults data'!S2468=Lists!$F$11,0,1)</f>
        <v>1</v>
      </c>
      <c r="J2468" s="240" t="str">
        <f t="shared" si="308"/>
        <v>.</v>
      </c>
      <c r="K2468" s="241"/>
      <c r="L2468" s="230" t="str">
        <f t="shared" si="309"/>
        <v>.</v>
      </c>
      <c r="M2468" s="231" t="str">
        <f t="shared" si="310"/>
        <v>.</v>
      </c>
      <c r="N2468" s="231" t="str">
        <f t="shared" si="311"/>
        <v>.</v>
      </c>
      <c r="O2468" s="231" t="str">
        <f t="shared" si="312"/>
        <v>.</v>
      </c>
      <c r="P2468" s="232" t="str">
        <f t="shared" si="314"/>
        <v>.</v>
      </c>
      <c r="Q2468" s="233" t="str">
        <f t="shared" si="315"/>
        <v>.</v>
      </c>
      <c r="R2468" s="140"/>
      <c r="S2468" s="140"/>
      <c r="T2468" s="140"/>
      <c r="U2468" s="140"/>
      <c r="V2468" s="140"/>
      <c r="W2468" s="140"/>
      <c r="X2468" s="140"/>
      <c r="Y2468" s="140"/>
      <c r="Z2468" s="140"/>
      <c r="AA2468" s="140"/>
      <c r="AB2468" s="140"/>
      <c r="AC2468" s="140"/>
      <c r="AD2468" s="140"/>
      <c r="AE2468" s="140"/>
      <c r="AF2468" s="140"/>
      <c r="AG2468" s="140"/>
      <c r="AH2468" s="140"/>
      <c r="AI2468" s="140"/>
      <c r="AJ2468" s="140"/>
      <c r="AK2468" s="140"/>
      <c r="AL2468" s="140"/>
      <c r="AM2468" s="140"/>
      <c r="AN2468" s="140"/>
      <c r="AO2468" s="140"/>
      <c r="AP2468" s="140"/>
      <c r="AQ2468" s="140"/>
      <c r="AR2468" s="140"/>
      <c r="AS2468" s="140"/>
      <c r="AT2468" s="140"/>
      <c r="AU2468" s="140"/>
      <c r="AV2468" s="140"/>
      <c r="AW2468" s="140"/>
      <c r="AX2468" s="140"/>
      <c r="AY2468" s="140"/>
      <c r="AZ2468" s="140"/>
      <c r="BA2468" s="140"/>
      <c r="BB2468" s="140"/>
      <c r="BC2468" s="140"/>
      <c r="BD2468" s="140"/>
      <c r="BE2468" s="140"/>
    </row>
    <row r="2469" spans="1:57" outlineLevel="1" x14ac:dyDescent="0.2">
      <c r="A2469" s="234">
        <f>'Faults data'!A2469</f>
        <v>2452</v>
      </c>
      <c r="B2469" s="320">
        <f>'Faults data'!B2469</f>
        <v>0</v>
      </c>
      <c r="C2469" s="223">
        <f>IFERROR(MATCH('Faults data'!F2469,Lists!$C$11:$C$14,0),0)</f>
        <v>0</v>
      </c>
      <c r="D2469" s="216">
        <f>VALUE('Faults data'!I2469)</f>
        <v>0</v>
      </c>
      <c r="E2469" s="224">
        <f t="shared" si="313"/>
        <v>0</v>
      </c>
      <c r="F2469" s="224">
        <f>'Faults data'!M2469</f>
        <v>0</v>
      </c>
      <c r="G2469" s="224" t="str">
        <f>IF('Faults data'!N2469=$G$17,$G$17,".")</f>
        <v>.</v>
      </c>
      <c r="H2469" s="224" t="str">
        <f>IF(ISNUMBER('Faults data'!L2469),'Faults data'!L2469,".")</f>
        <v>.</v>
      </c>
      <c r="I2469" s="224">
        <f>IF('Faults data'!S2469=Lists!$F$11,0,1)</f>
        <v>1</v>
      </c>
      <c r="J2469" s="240" t="str">
        <f t="shared" si="308"/>
        <v>.</v>
      </c>
      <c r="K2469" s="241"/>
      <c r="L2469" s="230" t="str">
        <f t="shared" si="309"/>
        <v>.</v>
      </c>
      <c r="M2469" s="231" t="str">
        <f t="shared" si="310"/>
        <v>.</v>
      </c>
      <c r="N2469" s="231" t="str">
        <f t="shared" si="311"/>
        <v>.</v>
      </c>
      <c r="O2469" s="231" t="str">
        <f t="shared" si="312"/>
        <v>.</v>
      </c>
      <c r="P2469" s="232" t="str">
        <f t="shared" si="314"/>
        <v>.</v>
      </c>
      <c r="Q2469" s="233" t="str">
        <f t="shared" si="315"/>
        <v>.</v>
      </c>
      <c r="R2469" s="140"/>
      <c r="S2469" s="140"/>
      <c r="T2469" s="140"/>
      <c r="U2469" s="140"/>
      <c r="V2469" s="140"/>
      <c r="W2469" s="140"/>
      <c r="X2469" s="140"/>
      <c r="Y2469" s="140"/>
      <c r="Z2469" s="140"/>
      <c r="AA2469" s="140"/>
      <c r="AB2469" s="140"/>
      <c r="AC2469" s="140"/>
      <c r="AD2469" s="140"/>
      <c r="AE2469" s="140"/>
      <c r="AF2469" s="140"/>
      <c r="AG2469" s="140"/>
      <c r="AH2469" s="140"/>
      <c r="AI2469" s="140"/>
      <c r="AJ2469" s="140"/>
      <c r="AK2469" s="140"/>
      <c r="AL2469" s="140"/>
      <c r="AM2469" s="140"/>
      <c r="AN2469" s="140"/>
      <c r="AO2469" s="140"/>
      <c r="AP2469" s="140"/>
      <c r="AQ2469" s="140"/>
      <c r="AR2469" s="140"/>
      <c r="AS2469" s="140"/>
      <c r="AT2469" s="140"/>
      <c r="AU2469" s="140"/>
      <c r="AV2469" s="140"/>
      <c r="AW2469" s="140"/>
      <c r="AX2469" s="140"/>
      <c r="AY2469" s="140"/>
      <c r="AZ2469" s="140"/>
      <c r="BA2469" s="140"/>
      <c r="BB2469" s="140"/>
      <c r="BC2469" s="140"/>
      <c r="BD2469" s="140"/>
      <c r="BE2469" s="140"/>
    </row>
    <row r="2470" spans="1:57" outlineLevel="1" x14ac:dyDescent="0.2">
      <c r="A2470" s="234">
        <f>'Faults data'!A2470</f>
        <v>2453</v>
      </c>
      <c r="B2470" s="320">
        <f>'Faults data'!B2470</f>
        <v>0</v>
      </c>
      <c r="C2470" s="223">
        <f>IFERROR(MATCH('Faults data'!F2470,Lists!$C$11:$C$14,0),0)</f>
        <v>0</v>
      </c>
      <c r="D2470" s="216">
        <f>VALUE('Faults data'!I2470)</f>
        <v>0</v>
      </c>
      <c r="E2470" s="224">
        <f t="shared" si="313"/>
        <v>0</v>
      </c>
      <c r="F2470" s="224">
        <f>'Faults data'!M2470</f>
        <v>0</v>
      </c>
      <c r="G2470" s="224" t="str">
        <f>IF('Faults data'!N2470=$G$17,$G$17,".")</f>
        <v>.</v>
      </c>
      <c r="H2470" s="224" t="str">
        <f>IF(ISNUMBER('Faults data'!L2470),'Faults data'!L2470,".")</f>
        <v>.</v>
      </c>
      <c r="I2470" s="224">
        <f>IF('Faults data'!S2470=Lists!$F$11,0,1)</f>
        <v>1</v>
      </c>
      <c r="J2470" s="240" t="str">
        <f t="shared" si="308"/>
        <v>.</v>
      </c>
      <c r="K2470" s="241"/>
      <c r="L2470" s="230" t="str">
        <f t="shared" si="309"/>
        <v>.</v>
      </c>
      <c r="M2470" s="231" t="str">
        <f t="shared" si="310"/>
        <v>.</v>
      </c>
      <c r="N2470" s="231" t="str">
        <f t="shared" si="311"/>
        <v>.</v>
      </c>
      <c r="O2470" s="231" t="str">
        <f t="shared" si="312"/>
        <v>.</v>
      </c>
      <c r="P2470" s="232" t="str">
        <f t="shared" si="314"/>
        <v>.</v>
      </c>
      <c r="Q2470" s="233" t="str">
        <f t="shared" si="315"/>
        <v>.</v>
      </c>
      <c r="R2470" s="140"/>
      <c r="S2470" s="140"/>
      <c r="T2470" s="140"/>
      <c r="U2470" s="140"/>
      <c r="V2470" s="140"/>
      <c r="W2470" s="140"/>
      <c r="X2470" s="140"/>
      <c r="Y2470" s="140"/>
      <c r="Z2470" s="140"/>
      <c r="AA2470" s="140"/>
      <c r="AB2470" s="140"/>
      <c r="AC2470" s="140"/>
      <c r="AD2470" s="140"/>
      <c r="AE2470" s="140"/>
      <c r="AF2470" s="140"/>
      <c r="AG2470" s="140"/>
      <c r="AH2470" s="140"/>
      <c r="AI2470" s="140"/>
      <c r="AJ2470" s="140"/>
      <c r="AK2470" s="140"/>
      <c r="AL2470" s="140"/>
      <c r="AM2470" s="140"/>
      <c r="AN2470" s="140"/>
      <c r="AO2470" s="140"/>
      <c r="AP2470" s="140"/>
      <c r="AQ2470" s="140"/>
      <c r="AR2470" s="140"/>
      <c r="AS2470" s="140"/>
      <c r="AT2470" s="140"/>
      <c r="AU2470" s="140"/>
      <c r="AV2470" s="140"/>
      <c r="AW2470" s="140"/>
      <c r="AX2470" s="140"/>
      <c r="AY2470" s="140"/>
      <c r="AZ2470" s="140"/>
      <c r="BA2470" s="140"/>
      <c r="BB2470" s="140"/>
      <c r="BC2470" s="140"/>
      <c r="BD2470" s="140"/>
      <c r="BE2470" s="140"/>
    </row>
    <row r="2471" spans="1:57" outlineLevel="1" x14ac:dyDescent="0.2">
      <c r="A2471" s="234">
        <f>'Faults data'!A2471</f>
        <v>2454</v>
      </c>
      <c r="B2471" s="320">
        <f>'Faults data'!B2471</f>
        <v>0</v>
      </c>
      <c r="C2471" s="223">
        <f>IFERROR(MATCH('Faults data'!F2471,Lists!$C$11:$C$14,0),0)</f>
        <v>0</v>
      </c>
      <c r="D2471" s="216">
        <f>VALUE('Faults data'!I2471)</f>
        <v>0</v>
      </c>
      <c r="E2471" s="224">
        <f t="shared" si="313"/>
        <v>0</v>
      </c>
      <c r="F2471" s="224">
        <f>'Faults data'!M2471</f>
        <v>0</v>
      </c>
      <c r="G2471" s="224" t="str">
        <f>IF('Faults data'!N2471=$G$17,$G$17,".")</f>
        <v>.</v>
      </c>
      <c r="H2471" s="224" t="str">
        <f>IF(ISNUMBER('Faults data'!L2471),'Faults data'!L2471,".")</f>
        <v>.</v>
      </c>
      <c r="I2471" s="224">
        <f>IF('Faults data'!S2471=Lists!$F$11,0,1)</f>
        <v>1</v>
      </c>
      <c r="J2471" s="240" t="str">
        <f t="shared" si="308"/>
        <v>.</v>
      </c>
      <c r="K2471" s="241"/>
      <c r="L2471" s="230" t="str">
        <f t="shared" si="309"/>
        <v>.</v>
      </c>
      <c r="M2471" s="231" t="str">
        <f t="shared" si="310"/>
        <v>.</v>
      </c>
      <c r="N2471" s="231" t="str">
        <f t="shared" si="311"/>
        <v>.</v>
      </c>
      <c r="O2471" s="231" t="str">
        <f t="shared" si="312"/>
        <v>.</v>
      </c>
      <c r="P2471" s="232" t="str">
        <f t="shared" si="314"/>
        <v>.</v>
      </c>
      <c r="Q2471" s="233" t="str">
        <f t="shared" si="315"/>
        <v>.</v>
      </c>
      <c r="R2471" s="140"/>
      <c r="S2471" s="140"/>
      <c r="T2471" s="140"/>
      <c r="U2471" s="140"/>
      <c r="V2471" s="140"/>
      <c r="W2471" s="140"/>
      <c r="X2471" s="140"/>
      <c r="Y2471" s="140"/>
      <c r="Z2471" s="140"/>
      <c r="AA2471" s="140"/>
      <c r="AB2471" s="140"/>
      <c r="AC2471" s="140"/>
      <c r="AD2471" s="140"/>
      <c r="AE2471" s="140"/>
      <c r="AF2471" s="140"/>
      <c r="AG2471" s="140"/>
      <c r="AH2471" s="140"/>
      <c r="AI2471" s="140"/>
      <c r="AJ2471" s="140"/>
      <c r="AK2471" s="140"/>
      <c r="AL2471" s="140"/>
      <c r="AM2471" s="140"/>
      <c r="AN2471" s="140"/>
      <c r="AO2471" s="140"/>
      <c r="AP2471" s="140"/>
      <c r="AQ2471" s="140"/>
      <c r="AR2471" s="140"/>
      <c r="AS2471" s="140"/>
      <c r="AT2471" s="140"/>
      <c r="AU2471" s="140"/>
      <c r="AV2471" s="140"/>
      <c r="AW2471" s="140"/>
      <c r="AX2471" s="140"/>
      <c r="AY2471" s="140"/>
      <c r="AZ2471" s="140"/>
      <c r="BA2471" s="140"/>
      <c r="BB2471" s="140"/>
      <c r="BC2471" s="140"/>
      <c r="BD2471" s="140"/>
      <c r="BE2471" s="140"/>
    </row>
    <row r="2472" spans="1:57" outlineLevel="1" x14ac:dyDescent="0.2">
      <c r="A2472" s="234">
        <f>'Faults data'!A2472</f>
        <v>2455</v>
      </c>
      <c r="B2472" s="320">
        <f>'Faults data'!B2472</f>
        <v>0</v>
      </c>
      <c r="C2472" s="223">
        <f>IFERROR(MATCH('Faults data'!F2472,Lists!$C$11:$C$14,0),0)</f>
        <v>0</v>
      </c>
      <c r="D2472" s="216">
        <f>VALUE('Faults data'!I2472)</f>
        <v>0</v>
      </c>
      <c r="E2472" s="224">
        <f t="shared" si="313"/>
        <v>0</v>
      </c>
      <c r="F2472" s="224">
        <f>'Faults data'!M2472</f>
        <v>0</v>
      </c>
      <c r="G2472" s="224" t="str">
        <f>IF('Faults data'!N2472=$G$17,$G$17,".")</f>
        <v>.</v>
      </c>
      <c r="H2472" s="224" t="str">
        <f>IF(ISNUMBER('Faults data'!L2472),'Faults data'!L2472,".")</f>
        <v>.</v>
      </c>
      <c r="I2472" s="224">
        <f>IF('Faults data'!S2472=Lists!$F$11,0,1)</f>
        <v>1</v>
      </c>
      <c r="J2472" s="240" t="str">
        <f t="shared" si="308"/>
        <v>.</v>
      </c>
      <c r="K2472" s="241"/>
      <c r="L2472" s="230" t="str">
        <f t="shared" si="309"/>
        <v>.</v>
      </c>
      <c r="M2472" s="231" t="str">
        <f t="shared" si="310"/>
        <v>.</v>
      </c>
      <c r="N2472" s="231" t="str">
        <f t="shared" si="311"/>
        <v>.</v>
      </c>
      <c r="O2472" s="231" t="str">
        <f t="shared" si="312"/>
        <v>.</v>
      </c>
      <c r="P2472" s="232" t="str">
        <f t="shared" si="314"/>
        <v>.</v>
      </c>
      <c r="Q2472" s="233" t="str">
        <f t="shared" si="315"/>
        <v>.</v>
      </c>
      <c r="R2472" s="140"/>
      <c r="S2472" s="140"/>
      <c r="T2472" s="140"/>
      <c r="U2472" s="140"/>
      <c r="V2472" s="140"/>
      <c r="W2472" s="140"/>
      <c r="X2472" s="140"/>
      <c r="Y2472" s="140"/>
      <c r="Z2472" s="140"/>
      <c r="AA2472" s="140"/>
      <c r="AB2472" s="140"/>
      <c r="AC2472" s="140"/>
      <c r="AD2472" s="140"/>
      <c r="AE2472" s="140"/>
      <c r="AF2472" s="140"/>
      <c r="AG2472" s="140"/>
      <c r="AH2472" s="140"/>
      <c r="AI2472" s="140"/>
      <c r="AJ2472" s="140"/>
      <c r="AK2472" s="140"/>
      <c r="AL2472" s="140"/>
      <c r="AM2472" s="140"/>
      <c r="AN2472" s="140"/>
      <c r="AO2472" s="140"/>
      <c r="AP2472" s="140"/>
      <c r="AQ2472" s="140"/>
      <c r="AR2472" s="140"/>
      <c r="AS2472" s="140"/>
      <c r="AT2472" s="140"/>
      <c r="AU2472" s="140"/>
      <c r="AV2472" s="140"/>
      <c r="AW2472" s="140"/>
      <c r="AX2472" s="140"/>
      <c r="AY2472" s="140"/>
      <c r="AZ2472" s="140"/>
      <c r="BA2472" s="140"/>
      <c r="BB2472" s="140"/>
      <c r="BC2472" s="140"/>
      <c r="BD2472" s="140"/>
      <c r="BE2472" s="140"/>
    </row>
    <row r="2473" spans="1:57" outlineLevel="1" x14ac:dyDescent="0.2">
      <c r="A2473" s="234">
        <f>'Faults data'!A2473</f>
        <v>2456</v>
      </c>
      <c r="B2473" s="320">
        <f>'Faults data'!B2473</f>
        <v>0</v>
      </c>
      <c r="C2473" s="223">
        <f>IFERROR(MATCH('Faults data'!F2473,Lists!$C$11:$C$14,0),0)</f>
        <v>0</v>
      </c>
      <c r="D2473" s="216">
        <f>VALUE('Faults data'!I2473)</f>
        <v>0</v>
      </c>
      <c r="E2473" s="224">
        <f t="shared" si="313"/>
        <v>0</v>
      </c>
      <c r="F2473" s="224">
        <f>'Faults data'!M2473</f>
        <v>0</v>
      </c>
      <c r="G2473" s="224" t="str">
        <f>IF('Faults data'!N2473=$G$17,$G$17,".")</f>
        <v>.</v>
      </c>
      <c r="H2473" s="224" t="str">
        <f>IF(ISNUMBER('Faults data'!L2473),'Faults data'!L2473,".")</f>
        <v>.</v>
      </c>
      <c r="I2473" s="224">
        <f>IF('Faults data'!S2473=Lists!$F$11,0,1)</f>
        <v>1</v>
      </c>
      <c r="J2473" s="240" t="str">
        <f t="shared" si="308"/>
        <v>.</v>
      </c>
      <c r="K2473" s="241"/>
      <c r="L2473" s="230" t="str">
        <f t="shared" si="309"/>
        <v>.</v>
      </c>
      <c r="M2473" s="231" t="str">
        <f t="shared" si="310"/>
        <v>.</v>
      </c>
      <c r="N2473" s="231" t="str">
        <f t="shared" si="311"/>
        <v>.</v>
      </c>
      <c r="O2473" s="231" t="str">
        <f t="shared" si="312"/>
        <v>.</v>
      </c>
      <c r="P2473" s="232" t="str">
        <f t="shared" si="314"/>
        <v>.</v>
      </c>
      <c r="Q2473" s="233" t="str">
        <f t="shared" si="315"/>
        <v>.</v>
      </c>
      <c r="R2473" s="140"/>
      <c r="S2473" s="140"/>
      <c r="T2473" s="140"/>
      <c r="U2473" s="140"/>
      <c r="V2473" s="140"/>
      <c r="W2473" s="140"/>
      <c r="X2473" s="140"/>
      <c r="Y2473" s="140"/>
      <c r="Z2473" s="140"/>
      <c r="AA2473" s="140"/>
      <c r="AB2473" s="140"/>
      <c r="AC2473" s="140"/>
      <c r="AD2473" s="140"/>
      <c r="AE2473" s="140"/>
      <c r="AF2473" s="140"/>
      <c r="AG2473" s="140"/>
      <c r="AH2473" s="140"/>
      <c r="AI2473" s="140"/>
      <c r="AJ2473" s="140"/>
      <c r="AK2473" s="140"/>
      <c r="AL2473" s="140"/>
      <c r="AM2473" s="140"/>
      <c r="AN2473" s="140"/>
      <c r="AO2473" s="140"/>
      <c r="AP2473" s="140"/>
      <c r="AQ2473" s="140"/>
      <c r="AR2473" s="140"/>
      <c r="AS2473" s="140"/>
      <c r="AT2473" s="140"/>
      <c r="AU2473" s="140"/>
      <c r="AV2473" s="140"/>
      <c r="AW2473" s="140"/>
      <c r="AX2473" s="140"/>
      <c r="AY2473" s="140"/>
      <c r="AZ2473" s="140"/>
      <c r="BA2473" s="140"/>
      <c r="BB2473" s="140"/>
      <c r="BC2473" s="140"/>
      <c r="BD2473" s="140"/>
      <c r="BE2473" s="140"/>
    </row>
    <row r="2474" spans="1:57" outlineLevel="1" x14ac:dyDescent="0.2">
      <c r="A2474" s="234">
        <f>'Faults data'!A2474</f>
        <v>2457</v>
      </c>
      <c r="B2474" s="320">
        <f>'Faults data'!B2474</f>
        <v>0</v>
      </c>
      <c r="C2474" s="223">
        <f>IFERROR(MATCH('Faults data'!F2474,Lists!$C$11:$C$14,0),0)</f>
        <v>0</v>
      </c>
      <c r="D2474" s="216">
        <f>VALUE('Faults data'!I2474)</f>
        <v>0</v>
      </c>
      <c r="E2474" s="224">
        <f t="shared" si="313"/>
        <v>0</v>
      </c>
      <c r="F2474" s="224">
        <f>'Faults data'!M2474</f>
        <v>0</v>
      </c>
      <c r="G2474" s="224" t="str">
        <f>IF('Faults data'!N2474=$G$17,$G$17,".")</f>
        <v>.</v>
      </c>
      <c r="H2474" s="224" t="str">
        <f>IF(ISNUMBER('Faults data'!L2474),'Faults data'!L2474,".")</f>
        <v>.</v>
      </c>
      <c r="I2474" s="224">
        <f>IF('Faults data'!S2474=Lists!$F$11,0,1)</f>
        <v>1</v>
      </c>
      <c r="J2474" s="240" t="str">
        <f t="shared" si="308"/>
        <v>.</v>
      </c>
      <c r="K2474" s="241"/>
      <c r="L2474" s="230" t="str">
        <f t="shared" si="309"/>
        <v>.</v>
      </c>
      <c r="M2474" s="231" t="str">
        <f t="shared" si="310"/>
        <v>.</v>
      </c>
      <c r="N2474" s="231" t="str">
        <f t="shared" si="311"/>
        <v>.</v>
      </c>
      <c r="O2474" s="231" t="str">
        <f t="shared" si="312"/>
        <v>.</v>
      </c>
      <c r="P2474" s="232" t="str">
        <f t="shared" si="314"/>
        <v>.</v>
      </c>
      <c r="Q2474" s="233" t="str">
        <f t="shared" si="315"/>
        <v>.</v>
      </c>
      <c r="R2474" s="140"/>
      <c r="S2474" s="140"/>
      <c r="T2474" s="140"/>
      <c r="U2474" s="140"/>
      <c r="V2474" s="140"/>
      <c r="W2474" s="140"/>
      <c r="X2474" s="140"/>
      <c r="Y2474" s="140"/>
      <c r="Z2474" s="140"/>
      <c r="AA2474" s="140"/>
      <c r="AB2474" s="140"/>
      <c r="AC2474" s="140"/>
      <c r="AD2474" s="140"/>
      <c r="AE2474" s="140"/>
      <c r="AF2474" s="140"/>
      <c r="AG2474" s="140"/>
      <c r="AH2474" s="140"/>
      <c r="AI2474" s="140"/>
      <c r="AJ2474" s="140"/>
      <c r="AK2474" s="140"/>
      <c r="AL2474" s="140"/>
      <c r="AM2474" s="140"/>
      <c r="AN2474" s="140"/>
      <c r="AO2474" s="140"/>
      <c r="AP2474" s="140"/>
      <c r="AQ2474" s="140"/>
      <c r="AR2474" s="140"/>
      <c r="AS2474" s="140"/>
      <c r="AT2474" s="140"/>
      <c r="AU2474" s="140"/>
      <c r="AV2474" s="140"/>
      <c r="AW2474" s="140"/>
      <c r="AX2474" s="140"/>
      <c r="AY2474" s="140"/>
      <c r="AZ2474" s="140"/>
      <c r="BA2474" s="140"/>
      <c r="BB2474" s="140"/>
      <c r="BC2474" s="140"/>
      <c r="BD2474" s="140"/>
      <c r="BE2474" s="140"/>
    </row>
    <row r="2475" spans="1:57" outlineLevel="1" x14ac:dyDescent="0.2">
      <c r="A2475" s="234">
        <f>'Faults data'!A2475</f>
        <v>2458</v>
      </c>
      <c r="B2475" s="320">
        <f>'Faults data'!B2475</f>
        <v>0</v>
      </c>
      <c r="C2475" s="223">
        <f>IFERROR(MATCH('Faults data'!F2475,Lists!$C$11:$C$14,0),0)</f>
        <v>0</v>
      </c>
      <c r="D2475" s="216">
        <f>VALUE('Faults data'!I2475)</f>
        <v>0</v>
      </c>
      <c r="E2475" s="224">
        <f t="shared" si="313"/>
        <v>0</v>
      </c>
      <c r="F2475" s="224">
        <f>'Faults data'!M2475</f>
        <v>0</v>
      </c>
      <c r="G2475" s="224" t="str">
        <f>IF('Faults data'!N2475=$G$17,$G$17,".")</f>
        <v>.</v>
      </c>
      <c r="H2475" s="224" t="str">
        <f>IF(ISNUMBER('Faults data'!L2475),'Faults data'!L2475,".")</f>
        <v>.</v>
      </c>
      <c r="I2475" s="224">
        <f>IF('Faults data'!S2475=Lists!$F$11,0,1)</f>
        <v>1</v>
      </c>
      <c r="J2475" s="240" t="str">
        <f t="shared" si="308"/>
        <v>.</v>
      </c>
      <c r="K2475" s="241"/>
      <c r="L2475" s="230" t="str">
        <f t="shared" si="309"/>
        <v>.</v>
      </c>
      <c r="M2475" s="231" t="str">
        <f t="shared" si="310"/>
        <v>.</v>
      </c>
      <c r="N2475" s="231" t="str">
        <f t="shared" si="311"/>
        <v>.</v>
      </c>
      <c r="O2475" s="231" t="str">
        <f t="shared" si="312"/>
        <v>.</v>
      </c>
      <c r="P2475" s="232" t="str">
        <f t="shared" si="314"/>
        <v>.</v>
      </c>
      <c r="Q2475" s="233" t="str">
        <f t="shared" si="315"/>
        <v>.</v>
      </c>
      <c r="R2475" s="140"/>
      <c r="S2475" s="140"/>
      <c r="T2475" s="140"/>
      <c r="U2475" s="140"/>
      <c r="V2475" s="140"/>
      <c r="W2475" s="140"/>
      <c r="X2475" s="140"/>
      <c r="Y2475" s="140"/>
      <c r="Z2475" s="140"/>
      <c r="AA2475" s="140"/>
      <c r="AB2475" s="140"/>
      <c r="AC2475" s="140"/>
      <c r="AD2475" s="140"/>
      <c r="AE2475" s="140"/>
      <c r="AF2475" s="140"/>
      <c r="AG2475" s="140"/>
      <c r="AH2475" s="140"/>
      <c r="AI2475" s="140"/>
      <c r="AJ2475" s="140"/>
      <c r="AK2475" s="140"/>
      <c r="AL2475" s="140"/>
      <c r="AM2475" s="140"/>
      <c r="AN2475" s="140"/>
      <c r="AO2475" s="140"/>
      <c r="AP2475" s="140"/>
      <c r="AQ2475" s="140"/>
      <c r="AR2475" s="140"/>
      <c r="AS2475" s="140"/>
      <c r="AT2475" s="140"/>
      <c r="AU2475" s="140"/>
      <c r="AV2475" s="140"/>
      <c r="AW2475" s="140"/>
      <c r="AX2475" s="140"/>
      <c r="AY2475" s="140"/>
      <c r="AZ2475" s="140"/>
      <c r="BA2475" s="140"/>
      <c r="BB2475" s="140"/>
      <c r="BC2475" s="140"/>
      <c r="BD2475" s="140"/>
      <c r="BE2475" s="140"/>
    </row>
    <row r="2476" spans="1:57" outlineLevel="1" x14ac:dyDescent="0.2">
      <c r="A2476" s="234">
        <f>'Faults data'!A2476</f>
        <v>2459</v>
      </c>
      <c r="B2476" s="320">
        <f>'Faults data'!B2476</f>
        <v>0</v>
      </c>
      <c r="C2476" s="223">
        <f>IFERROR(MATCH('Faults data'!F2476,Lists!$C$11:$C$14,0),0)</f>
        <v>0</v>
      </c>
      <c r="D2476" s="216">
        <f>VALUE('Faults data'!I2476)</f>
        <v>0</v>
      </c>
      <c r="E2476" s="224">
        <f t="shared" si="313"/>
        <v>0</v>
      </c>
      <c r="F2476" s="224">
        <f>'Faults data'!M2476</f>
        <v>0</v>
      </c>
      <c r="G2476" s="224" t="str">
        <f>IF('Faults data'!N2476=$G$17,$G$17,".")</f>
        <v>.</v>
      </c>
      <c r="H2476" s="224" t="str">
        <f>IF(ISNUMBER('Faults data'!L2476),'Faults data'!L2476,".")</f>
        <v>.</v>
      </c>
      <c r="I2476" s="224">
        <f>IF('Faults data'!S2476=Lists!$F$11,0,1)</f>
        <v>1</v>
      </c>
      <c r="J2476" s="240" t="str">
        <f t="shared" si="308"/>
        <v>.</v>
      </c>
      <c r="K2476" s="241"/>
      <c r="L2476" s="230" t="str">
        <f t="shared" si="309"/>
        <v>.</v>
      </c>
      <c r="M2476" s="231" t="str">
        <f t="shared" si="310"/>
        <v>.</v>
      </c>
      <c r="N2476" s="231" t="str">
        <f t="shared" si="311"/>
        <v>.</v>
      </c>
      <c r="O2476" s="231" t="str">
        <f t="shared" si="312"/>
        <v>.</v>
      </c>
      <c r="P2476" s="232" t="str">
        <f t="shared" si="314"/>
        <v>.</v>
      </c>
      <c r="Q2476" s="233" t="str">
        <f t="shared" si="315"/>
        <v>.</v>
      </c>
      <c r="R2476" s="140"/>
      <c r="S2476" s="140"/>
      <c r="T2476" s="140"/>
      <c r="U2476" s="140"/>
      <c r="V2476" s="140"/>
      <c r="W2476" s="140"/>
      <c r="X2476" s="140"/>
      <c r="Y2476" s="140"/>
      <c r="Z2476" s="140"/>
      <c r="AA2476" s="140"/>
      <c r="AB2476" s="140"/>
      <c r="AC2476" s="140"/>
      <c r="AD2476" s="140"/>
      <c r="AE2476" s="140"/>
      <c r="AF2476" s="140"/>
      <c r="AG2476" s="140"/>
      <c r="AH2476" s="140"/>
      <c r="AI2476" s="140"/>
      <c r="AJ2476" s="140"/>
      <c r="AK2476" s="140"/>
      <c r="AL2476" s="140"/>
      <c r="AM2476" s="140"/>
      <c r="AN2476" s="140"/>
      <c r="AO2476" s="140"/>
      <c r="AP2476" s="140"/>
      <c r="AQ2476" s="140"/>
      <c r="AR2476" s="140"/>
      <c r="AS2476" s="140"/>
      <c r="AT2476" s="140"/>
      <c r="AU2476" s="140"/>
      <c r="AV2476" s="140"/>
      <c r="AW2476" s="140"/>
      <c r="AX2476" s="140"/>
      <c r="AY2476" s="140"/>
      <c r="AZ2476" s="140"/>
      <c r="BA2476" s="140"/>
      <c r="BB2476" s="140"/>
      <c r="BC2476" s="140"/>
      <c r="BD2476" s="140"/>
      <c r="BE2476" s="140"/>
    </row>
    <row r="2477" spans="1:57" outlineLevel="1" x14ac:dyDescent="0.2">
      <c r="A2477" s="234">
        <f>'Faults data'!A2477</f>
        <v>2460</v>
      </c>
      <c r="B2477" s="320">
        <f>'Faults data'!B2477</f>
        <v>0</v>
      </c>
      <c r="C2477" s="223">
        <f>IFERROR(MATCH('Faults data'!F2477,Lists!$C$11:$C$14,0),0)</f>
        <v>0</v>
      </c>
      <c r="D2477" s="216">
        <f>VALUE('Faults data'!I2477)</f>
        <v>0</v>
      </c>
      <c r="E2477" s="224">
        <f t="shared" si="313"/>
        <v>0</v>
      </c>
      <c r="F2477" s="224">
        <f>'Faults data'!M2477</f>
        <v>0</v>
      </c>
      <c r="G2477" s="224" t="str">
        <f>IF('Faults data'!N2477=$G$17,$G$17,".")</f>
        <v>.</v>
      </c>
      <c r="H2477" s="224" t="str">
        <f>IF(ISNUMBER('Faults data'!L2477),'Faults data'!L2477,".")</f>
        <v>.</v>
      </c>
      <c r="I2477" s="224">
        <f>IF('Faults data'!S2477=Lists!$F$11,0,1)</f>
        <v>1</v>
      </c>
      <c r="J2477" s="240" t="str">
        <f t="shared" si="308"/>
        <v>.</v>
      </c>
      <c r="K2477" s="241"/>
      <c r="L2477" s="230" t="str">
        <f t="shared" si="309"/>
        <v>.</v>
      </c>
      <c r="M2477" s="231" t="str">
        <f t="shared" si="310"/>
        <v>.</v>
      </c>
      <c r="N2477" s="231" t="str">
        <f t="shared" si="311"/>
        <v>.</v>
      </c>
      <c r="O2477" s="231" t="str">
        <f t="shared" si="312"/>
        <v>.</v>
      </c>
      <c r="P2477" s="232" t="str">
        <f t="shared" si="314"/>
        <v>.</v>
      </c>
      <c r="Q2477" s="233" t="str">
        <f t="shared" si="315"/>
        <v>.</v>
      </c>
      <c r="R2477" s="140"/>
      <c r="S2477" s="140"/>
      <c r="T2477" s="140"/>
      <c r="U2477" s="140"/>
      <c r="V2477" s="140"/>
      <c r="W2477" s="140"/>
      <c r="X2477" s="140"/>
      <c r="Y2477" s="140"/>
      <c r="Z2477" s="140"/>
      <c r="AA2477" s="140"/>
      <c r="AB2477" s="140"/>
      <c r="AC2477" s="140"/>
      <c r="AD2477" s="140"/>
      <c r="AE2477" s="140"/>
      <c r="AF2477" s="140"/>
      <c r="AG2477" s="140"/>
      <c r="AH2477" s="140"/>
      <c r="AI2477" s="140"/>
      <c r="AJ2477" s="140"/>
      <c r="AK2477" s="140"/>
      <c r="AL2477" s="140"/>
      <c r="AM2477" s="140"/>
      <c r="AN2477" s="140"/>
      <c r="AO2477" s="140"/>
      <c r="AP2477" s="140"/>
      <c r="AQ2477" s="140"/>
      <c r="AR2477" s="140"/>
      <c r="AS2477" s="140"/>
      <c r="AT2477" s="140"/>
      <c r="AU2477" s="140"/>
      <c r="AV2477" s="140"/>
      <c r="AW2477" s="140"/>
      <c r="AX2477" s="140"/>
      <c r="AY2477" s="140"/>
      <c r="AZ2477" s="140"/>
      <c r="BA2477" s="140"/>
      <c r="BB2477" s="140"/>
      <c r="BC2477" s="140"/>
      <c r="BD2477" s="140"/>
      <c r="BE2477" s="140"/>
    </row>
    <row r="2478" spans="1:57" outlineLevel="1" x14ac:dyDescent="0.2">
      <c r="A2478" s="234">
        <f>'Faults data'!A2478</f>
        <v>2461</v>
      </c>
      <c r="B2478" s="320">
        <f>'Faults data'!B2478</f>
        <v>0</v>
      </c>
      <c r="C2478" s="223">
        <f>IFERROR(MATCH('Faults data'!F2478,Lists!$C$11:$C$14,0),0)</f>
        <v>0</v>
      </c>
      <c r="D2478" s="216">
        <f>VALUE('Faults data'!I2478)</f>
        <v>0</v>
      </c>
      <c r="E2478" s="224">
        <f t="shared" si="313"/>
        <v>0</v>
      </c>
      <c r="F2478" s="224">
        <f>'Faults data'!M2478</f>
        <v>0</v>
      </c>
      <c r="G2478" s="224" t="str">
        <f>IF('Faults data'!N2478=$G$17,$G$17,".")</f>
        <v>.</v>
      </c>
      <c r="H2478" s="224" t="str">
        <f>IF(ISNUMBER('Faults data'!L2478),'Faults data'!L2478,".")</f>
        <v>.</v>
      </c>
      <c r="I2478" s="224">
        <f>IF('Faults data'!S2478=Lists!$F$11,0,1)</f>
        <v>1</v>
      </c>
      <c r="J2478" s="240" t="str">
        <f t="shared" si="308"/>
        <v>.</v>
      </c>
      <c r="K2478" s="241"/>
      <c r="L2478" s="230" t="str">
        <f t="shared" si="309"/>
        <v>.</v>
      </c>
      <c r="M2478" s="231" t="str">
        <f t="shared" si="310"/>
        <v>.</v>
      </c>
      <c r="N2478" s="231" t="str">
        <f t="shared" si="311"/>
        <v>.</v>
      </c>
      <c r="O2478" s="231" t="str">
        <f t="shared" si="312"/>
        <v>.</v>
      </c>
      <c r="P2478" s="232" t="str">
        <f t="shared" si="314"/>
        <v>.</v>
      </c>
      <c r="Q2478" s="233" t="str">
        <f t="shared" si="315"/>
        <v>.</v>
      </c>
      <c r="R2478" s="140"/>
      <c r="S2478" s="140"/>
      <c r="T2478" s="140"/>
      <c r="U2478" s="140"/>
      <c r="V2478" s="140"/>
      <c r="W2478" s="140"/>
      <c r="X2478" s="140"/>
      <c r="Y2478" s="140"/>
      <c r="Z2478" s="140"/>
      <c r="AA2478" s="140"/>
      <c r="AB2478" s="140"/>
      <c r="AC2478" s="140"/>
      <c r="AD2478" s="140"/>
      <c r="AE2478" s="140"/>
      <c r="AF2478" s="140"/>
      <c r="AG2478" s="140"/>
      <c r="AH2478" s="140"/>
      <c r="AI2478" s="140"/>
      <c r="AJ2478" s="140"/>
      <c r="AK2478" s="140"/>
      <c r="AL2478" s="140"/>
      <c r="AM2478" s="140"/>
      <c r="AN2478" s="140"/>
      <c r="AO2478" s="140"/>
      <c r="AP2478" s="140"/>
      <c r="AQ2478" s="140"/>
      <c r="AR2478" s="140"/>
      <c r="AS2478" s="140"/>
      <c r="AT2478" s="140"/>
      <c r="AU2478" s="140"/>
      <c r="AV2478" s="140"/>
      <c r="AW2478" s="140"/>
      <c r="AX2478" s="140"/>
      <c r="AY2478" s="140"/>
      <c r="AZ2478" s="140"/>
      <c r="BA2478" s="140"/>
      <c r="BB2478" s="140"/>
      <c r="BC2478" s="140"/>
      <c r="BD2478" s="140"/>
      <c r="BE2478" s="140"/>
    </row>
    <row r="2479" spans="1:57" outlineLevel="1" x14ac:dyDescent="0.2">
      <c r="A2479" s="234">
        <f>'Faults data'!A2479</f>
        <v>2462</v>
      </c>
      <c r="B2479" s="320">
        <f>'Faults data'!B2479</f>
        <v>0</v>
      </c>
      <c r="C2479" s="223">
        <f>IFERROR(MATCH('Faults data'!F2479,Lists!$C$11:$C$14,0),0)</f>
        <v>0</v>
      </c>
      <c r="D2479" s="216">
        <f>VALUE('Faults data'!I2479)</f>
        <v>0</v>
      </c>
      <c r="E2479" s="224">
        <f t="shared" si="313"/>
        <v>0</v>
      </c>
      <c r="F2479" s="224">
        <f>'Faults data'!M2479</f>
        <v>0</v>
      </c>
      <c r="G2479" s="224" t="str">
        <f>IF('Faults data'!N2479=$G$17,$G$17,".")</f>
        <v>.</v>
      </c>
      <c r="H2479" s="224" t="str">
        <f>IF(ISNUMBER('Faults data'!L2479),'Faults data'!L2479,".")</f>
        <v>.</v>
      </c>
      <c r="I2479" s="224">
        <f>IF('Faults data'!S2479=Lists!$F$11,0,1)</f>
        <v>1</v>
      </c>
      <c r="J2479" s="240" t="str">
        <f t="shared" si="308"/>
        <v>.</v>
      </c>
      <c r="K2479" s="241"/>
      <c r="L2479" s="230" t="str">
        <f t="shared" si="309"/>
        <v>.</v>
      </c>
      <c r="M2479" s="231" t="str">
        <f t="shared" si="310"/>
        <v>.</v>
      </c>
      <c r="N2479" s="231" t="str">
        <f t="shared" si="311"/>
        <v>.</v>
      </c>
      <c r="O2479" s="231" t="str">
        <f t="shared" si="312"/>
        <v>.</v>
      </c>
      <c r="P2479" s="232" t="str">
        <f t="shared" si="314"/>
        <v>.</v>
      </c>
      <c r="Q2479" s="233" t="str">
        <f t="shared" si="315"/>
        <v>.</v>
      </c>
      <c r="R2479" s="140"/>
      <c r="S2479" s="140"/>
      <c r="T2479" s="140"/>
      <c r="U2479" s="140"/>
      <c r="V2479" s="140"/>
      <c r="W2479" s="140"/>
      <c r="X2479" s="140"/>
      <c r="Y2479" s="140"/>
      <c r="Z2479" s="140"/>
      <c r="AA2479" s="140"/>
      <c r="AB2479" s="140"/>
      <c r="AC2479" s="140"/>
      <c r="AD2479" s="140"/>
      <c r="AE2479" s="140"/>
      <c r="AF2479" s="140"/>
      <c r="AG2479" s="140"/>
      <c r="AH2479" s="140"/>
      <c r="AI2479" s="140"/>
      <c r="AJ2479" s="140"/>
      <c r="AK2479" s="140"/>
      <c r="AL2479" s="140"/>
      <c r="AM2479" s="140"/>
      <c r="AN2479" s="140"/>
      <c r="AO2479" s="140"/>
      <c r="AP2479" s="140"/>
      <c r="AQ2479" s="140"/>
      <c r="AR2479" s="140"/>
      <c r="AS2479" s="140"/>
      <c r="AT2479" s="140"/>
      <c r="AU2479" s="140"/>
      <c r="AV2479" s="140"/>
      <c r="AW2479" s="140"/>
      <c r="AX2479" s="140"/>
      <c r="AY2479" s="140"/>
      <c r="AZ2479" s="140"/>
      <c r="BA2479" s="140"/>
      <c r="BB2479" s="140"/>
      <c r="BC2479" s="140"/>
      <c r="BD2479" s="140"/>
      <c r="BE2479" s="140"/>
    </row>
    <row r="2480" spans="1:57" outlineLevel="1" x14ac:dyDescent="0.2">
      <c r="A2480" s="234">
        <f>'Faults data'!A2480</f>
        <v>2463</v>
      </c>
      <c r="B2480" s="320">
        <f>'Faults data'!B2480</f>
        <v>0</v>
      </c>
      <c r="C2480" s="223">
        <f>IFERROR(MATCH('Faults data'!F2480,Lists!$C$11:$C$14,0),0)</f>
        <v>0</v>
      </c>
      <c r="D2480" s="216">
        <f>VALUE('Faults data'!I2480)</f>
        <v>0</v>
      </c>
      <c r="E2480" s="224">
        <f t="shared" si="313"/>
        <v>0</v>
      </c>
      <c r="F2480" s="224">
        <f>'Faults data'!M2480</f>
        <v>0</v>
      </c>
      <c r="G2480" s="224" t="str">
        <f>IF('Faults data'!N2480=$G$17,$G$17,".")</f>
        <v>.</v>
      </c>
      <c r="H2480" s="224" t="str">
        <f>IF(ISNUMBER('Faults data'!L2480),'Faults data'!L2480,".")</f>
        <v>.</v>
      </c>
      <c r="I2480" s="224">
        <f>IF('Faults data'!S2480=Lists!$F$11,0,1)</f>
        <v>1</v>
      </c>
      <c r="J2480" s="240" t="str">
        <f t="shared" si="308"/>
        <v>.</v>
      </c>
      <c r="K2480" s="241"/>
      <c r="L2480" s="230" t="str">
        <f t="shared" si="309"/>
        <v>.</v>
      </c>
      <c r="M2480" s="231" t="str">
        <f t="shared" si="310"/>
        <v>.</v>
      </c>
      <c r="N2480" s="231" t="str">
        <f t="shared" si="311"/>
        <v>.</v>
      </c>
      <c r="O2480" s="231" t="str">
        <f t="shared" si="312"/>
        <v>.</v>
      </c>
      <c r="P2480" s="232" t="str">
        <f t="shared" si="314"/>
        <v>.</v>
      </c>
      <c r="Q2480" s="233" t="str">
        <f t="shared" si="315"/>
        <v>.</v>
      </c>
      <c r="R2480" s="140"/>
      <c r="S2480" s="140"/>
      <c r="T2480" s="140"/>
      <c r="U2480" s="140"/>
      <c r="V2480" s="140"/>
      <c r="W2480" s="140"/>
      <c r="X2480" s="140"/>
      <c r="Y2480" s="140"/>
      <c r="Z2480" s="140"/>
      <c r="AA2480" s="140"/>
      <c r="AB2480" s="140"/>
      <c r="AC2480" s="140"/>
      <c r="AD2480" s="140"/>
      <c r="AE2480" s="140"/>
      <c r="AF2480" s="140"/>
      <c r="AG2480" s="140"/>
      <c r="AH2480" s="140"/>
      <c r="AI2480" s="140"/>
      <c r="AJ2480" s="140"/>
      <c r="AK2480" s="140"/>
      <c r="AL2480" s="140"/>
      <c r="AM2480" s="140"/>
      <c r="AN2480" s="140"/>
      <c r="AO2480" s="140"/>
      <c r="AP2480" s="140"/>
      <c r="AQ2480" s="140"/>
      <c r="AR2480" s="140"/>
      <c r="AS2480" s="140"/>
      <c r="AT2480" s="140"/>
      <c r="AU2480" s="140"/>
      <c r="AV2480" s="140"/>
      <c r="AW2480" s="140"/>
      <c r="AX2480" s="140"/>
      <c r="AY2480" s="140"/>
      <c r="AZ2480" s="140"/>
      <c r="BA2480" s="140"/>
      <c r="BB2480" s="140"/>
      <c r="BC2480" s="140"/>
      <c r="BD2480" s="140"/>
      <c r="BE2480" s="140"/>
    </row>
    <row r="2481" spans="1:57" outlineLevel="1" x14ac:dyDescent="0.2">
      <c r="A2481" s="234">
        <f>'Faults data'!A2481</f>
        <v>2464</v>
      </c>
      <c r="B2481" s="320">
        <f>'Faults data'!B2481</f>
        <v>0</v>
      </c>
      <c r="C2481" s="223">
        <f>IFERROR(MATCH('Faults data'!F2481,Lists!$C$11:$C$14,0),0)</f>
        <v>0</v>
      </c>
      <c r="D2481" s="216">
        <f>VALUE('Faults data'!I2481)</f>
        <v>0</v>
      </c>
      <c r="E2481" s="224">
        <f t="shared" si="313"/>
        <v>0</v>
      </c>
      <c r="F2481" s="224">
        <f>'Faults data'!M2481</f>
        <v>0</v>
      </c>
      <c r="G2481" s="224" t="str">
        <f>IF('Faults data'!N2481=$G$17,$G$17,".")</f>
        <v>.</v>
      </c>
      <c r="H2481" s="224" t="str">
        <f>IF(ISNUMBER('Faults data'!L2481),'Faults data'!L2481,".")</f>
        <v>.</v>
      </c>
      <c r="I2481" s="224">
        <f>IF('Faults data'!S2481=Lists!$F$11,0,1)</f>
        <v>1</v>
      </c>
      <c r="J2481" s="240" t="str">
        <f t="shared" si="308"/>
        <v>.</v>
      </c>
      <c r="K2481" s="241"/>
      <c r="L2481" s="230" t="str">
        <f t="shared" si="309"/>
        <v>.</v>
      </c>
      <c r="M2481" s="231" t="str">
        <f t="shared" si="310"/>
        <v>.</v>
      </c>
      <c r="N2481" s="231" t="str">
        <f t="shared" si="311"/>
        <v>.</v>
      </c>
      <c r="O2481" s="231" t="str">
        <f t="shared" si="312"/>
        <v>.</v>
      </c>
      <c r="P2481" s="232" t="str">
        <f t="shared" si="314"/>
        <v>.</v>
      </c>
      <c r="Q2481" s="233" t="str">
        <f t="shared" si="315"/>
        <v>.</v>
      </c>
      <c r="R2481" s="140"/>
      <c r="S2481" s="140"/>
      <c r="T2481" s="140"/>
      <c r="U2481" s="140"/>
      <c r="V2481" s="140"/>
      <c r="W2481" s="140"/>
      <c r="X2481" s="140"/>
      <c r="Y2481" s="140"/>
      <c r="Z2481" s="140"/>
      <c r="AA2481" s="140"/>
      <c r="AB2481" s="140"/>
      <c r="AC2481" s="140"/>
      <c r="AD2481" s="140"/>
      <c r="AE2481" s="140"/>
      <c r="AF2481" s="140"/>
      <c r="AG2481" s="140"/>
      <c r="AH2481" s="140"/>
      <c r="AI2481" s="140"/>
      <c r="AJ2481" s="140"/>
      <c r="AK2481" s="140"/>
      <c r="AL2481" s="140"/>
      <c r="AM2481" s="140"/>
      <c r="AN2481" s="140"/>
      <c r="AO2481" s="140"/>
      <c r="AP2481" s="140"/>
      <c r="AQ2481" s="140"/>
      <c r="AR2481" s="140"/>
      <c r="AS2481" s="140"/>
      <c r="AT2481" s="140"/>
      <c r="AU2481" s="140"/>
      <c r="AV2481" s="140"/>
      <c r="AW2481" s="140"/>
      <c r="AX2481" s="140"/>
      <c r="AY2481" s="140"/>
      <c r="AZ2481" s="140"/>
      <c r="BA2481" s="140"/>
      <c r="BB2481" s="140"/>
      <c r="BC2481" s="140"/>
      <c r="BD2481" s="140"/>
      <c r="BE2481" s="140"/>
    </row>
    <row r="2482" spans="1:57" outlineLevel="1" x14ac:dyDescent="0.2">
      <c r="A2482" s="234">
        <f>'Faults data'!A2482</f>
        <v>2465</v>
      </c>
      <c r="B2482" s="320">
        <f>'Faults data'!B2482</f>
        <v>0</v>
      </c>
      <c r="C2482" s="223">
        <f>IFERROR(MATCH('Faults data'!F2482,Lists!$C$11:$C$14,0),0)</f>
        <v>0</v>
      </c>
      <c r="D2482" s="216">
        <f>VALUE('Faults data'!I2482)</f>
        <v>0</v>
      </c>
      <c r="E2482" s="224">
        <f t="shared" si="313"/>
        <v>0</v>
      </c>
      <c r="F2482" s="224">
        <f>'Faults data'!M2482</f>
        <v>0</v>
      </c>
      <c r="G2482" s="224" t="str">
        <f>IF('Faults data'!N2482=$G$17,$G$17,".")</f>
        <v>.</v>
      </c>
      <c r="H2482" s="224" t="str">
        <f>IF(ISNUMBER('Faults data'!L2482),'Faults data'!L2482,".")</f>
        <v>.</v>
      </c>
      <c r="I2482" s="224">
        <f>IF('Faults data'!S2482=Lists!$F$11,0,1)</f>
        <v>1</v>
      </c>
      <c r="J2482" s="240" t="str">
        <f t="shared" si="308"/>
        <v>.</v>
      </c>
      <c r="K2482" s="241"/>
      <c r="L2482" s="230" t="str">
        <f t="shared" si="309"/>
        <v>.</v>
      </c>
      <c r="M2482" s="231" t="str">
        <f t="shared" si="310"/>
        <v>.</v>
      </c>
      <c r="N2482" s="231" t="str">
        <f t="shared" si="311"/>
        <v>.</v>
      </c>
      <c r="O2482" s="231" t="str">
        <f t="shared" si="312"/>
        <v>.</v>
      </c>
      <c r="P2482" s="232" t="str">
        <f t="shared" si="314"/>
        <v>.</v>
      </c>
      <c r="Q2482" s="233" t="str">
        <f t="shared" si="315"/>
        <v>.</v>
      </c>
      <c r="R2482" s="140"/>
      <c r="S2482" s="140"/>
      <c r="T2482" s="140"/>
      <c r="U2482" s="140"/>
      <c r="V2482" s="140"/>
      <c r="W2482" s="140"/>
      <c r="X2482" s="140"/>
      <c r="Y2482" s="140"/>
      <c r="Z2482" s="140"/>
      <c r="AA2482" s="140"/>
      <c r="AB2482" s="140"/>
      <c r="AC2482" s="140"/>
      <c r="AD2482" s="140"/>
      <c r="AE2482" s="140"/>
      <c r="AF2482" s="140"/>
      <c r="AG2482" s="140"/>
      <c r="AH2482" s="140"/>
      <c r="AI2482" s="140"/>
      <c r="AJ2482" s="140"/>
      <c r="AK2482" s="140"/>
      <c r="AL2482" s="140"/>
      <c r="AM2482" s="140"/>
      <c r="AN2482" s="140"/>
      <c r="AO2482" s="140"/>
      <c r="AP2482" s="140"/>
      <c r="AQ2482" s="140"/>
      <c r="AR2482" s="140"/>
      <c r="AS2482" s="140"/>
      <c r="AT2482" s="140"/>
      <c r="AU2482" s="140"/>
      <c r="AV2482" s="140"/>
      <c r="AW2482" s="140"/>
      <c r="AX2482" s="140"/>
      <c r="AY2482" s="140"/>
      <c r="AZ2482" s="140"/>
      <c r="BA2482" s="140"/>
      <c r="BB2482" s="140"/>
      <c r="BC2482" s="140"/>
      <c r="BD2482" s="140"/>
      <c r="BE2482" s="140"/>
    </row>
    <row r="2483" spans="1:57" outlineLevel="1" x14ac:dyDescent="0.2">
      <c r="A2483" s="234">
        <f>'Faults data'!A2483</f>
        <v>2466</v>
      </c>
      <c r="B2483" s="320">
        <f>'Faults data'!B2483</f>
        <v>0</v>
      </c>
      <c r="C2483" s="223">
        <f>IFERROR(MATCH('Faults data'!F2483,Lists!$C$11:$C$14,0),0)</f>
        <v>0</v>
      </c>
      <c r="D2483" s="216">
        <f>VALUE('Faults data'!I2483)</f>
        <v>0</v>
      </c>
      <c r="E2483" s="224">
        <f t="shared" si="313"/>
        <v>0</v>
      </c>
      <c r="F2483" s="224">
        <f>'Faults data'!M2483</f>
        <v>0</v>
      </c>
      <c r="G2483" s="224" t="str">
        <f>IF('Faults data'!N2483=$G$17,$G$17,".")</f>
        <v>.</v>
      </c>
      <c r="H2483" s="224" t="str">
        <f>IF(ISNUMBER('Faults data'!L2483),'Faults data'!L2483,".")</f>
        <v>.</v>
      </c>
      <c r="I2483" s="224">
        <f>IF('Faults data'!S2483=Lists!$F$11,0,1)</f>
        <v>1</v>
      </c>
      <c r="J2483" s="240" t="str">
        <f t="shared" si="308"/>
        <v>.</v>
      </c>
      <c r="K2483" s="241"/>
      <c r="L2483" s="230" t="str">
        <f t="shared" si="309"/>
        <v>.</v>
      </c>
      <c r="M2483" s="231" t="str">
        <f t="shared" si="310"/>
        <v>.</v>
      </c>
      <c r="N2483" s="231" t="str">
        <f t="shared" si="311"/>
        <v>.</v>
      </c>
      <c r="O2483" s="231" t="str">
        <f t="shared" si="312"/>
        <v>.</v>
      </c>
      <c r="P2483" s="232" t="str">
        <f t="shared" si="314"/>
        <v>.</v>
      </c>
      <c r="Q2483" s="233" t="str">
        <f t="shared" si="315"/>
        <v>.</v>
      </c>
      <c r="R2483" s="140"/>
      <c r="S2483" s="140"/>
      <c r="T2483" s="140"/>
      <c r="U2483" s="140"/>
      <c r="V2483" s="140"/>
      <c r="W2483" s="140"/>
      <c r="X2483" s="140"/>
      <c r="Y2483" s="140"/>
      <c r="Z2483" s="140"/>
      <c r="AA2483" s="140"/>
      <c r="AB2483" s="140"/>
      <c r="AC2483" s="140"/>
      <c r="AD2483" s="140"/>
      <c r="AE2483" s="140"/>
      <c r="AF2483" s="140"/>
      <c r="AG2483" s="140"/>
      <c r="AH2483" s="140"/>
      <c r="AI2483" s="140"/>
      <c r="AJ2483" s="140"/>
      <c r="AK2483" s="140"/>
      <c r="AL2483" s="140"/>
      <c r="AM2483" s="140"/>
      <c r="AN2483" s="140"/>
      <c r="AO2483" s="140"/>
      <c r="AP2483" s="140"/>
      <c r="AQ2483" s="140"/>
      <c r="AR2483" s="140"/>
      <c r="AS2483" s="140"/>
      <c r="AT2483" s="140"/>
      <c r="AU2483" s="140"/>
      <c r="AV2483" s="140"/>
      <c r="AW2483" s="140"/>
      <c r="AX2483" s="140"/>
      <c r="AY2483" s="140"/>
      <c r="AZ2483" s="140"/>
      <c r="BA2483" s="140"/>
      <c r="BB2483" s="140"/>
      <c r="BC2483" s="140"/>
      <c r="BD2483" s="140"/>
      <c r="BE2483" s="140"/>
    </row>
    <row r="2484" spans="1:57" outlineLevel="1" x14ac:dyDescent="0.2">
      <c r="A2484" s="234">
        <f>'Faults data'!A2484</f>
        <v>2467</v>
      </c>
      <c r="B2484" s="320">
        <f>'Faults data'!B2484</f>
        <v>0</v>
      </c>
      <c r="C2484" s="223">
        <f>IFERROR(MATCH('Faults data'!F2484,Lists!$C$11:$C$14,0),0)</f>
        <v>0</v>
      </c>
      <c r="D2484" s="216">
        <f>VALUE('Faults data'!I2484)</f>
        <v>0</v>
      </c>
      <c r="E2484" s="224">
        <f t="shared" si="313"/>
        <v>0</v>
      </c>
      <c r="F2484" s="224">
        <f>'Faults data'!M2484</f>
        <v>0</v>
      </c>
      <c r="G2484" s="224" t="str">
        <f>IF('Faults data'!N2484=$G$17,$G$17,".")</f>
        <v>.</v>
      </c>
      <c r="H2484" s="224" t="str">
        <f>IF(ISNUMBER('Faults data'!L2484),'Faults data'!L2484,".")</f>
        <v>.</v>
      </c>
      <c r="I2484" s="224">
        <f>IF('Faults data'!S2484=Lists!$F$11,0,1)</f>
        <v>1</v>
      </c>
      <c r="J2484" s="240" t="str">
        <f t="shared" si="308"/>
        <v>.</v>
      </c>
      <c r="K2484" s="241"/>
      <c r="L2484" s="230" t="str">
        <f t="shared" si="309"/>
        <v>.</v>
      </c>
      <c r="M2484" s="231" t="str">
        <f t="shared" si="310"/>
        <v>.</v>
      </c>
      <c r="N2484" s="231" t="str">
        <f t="shared" si="311"/>
        <v>.</v>
      </c>
      <c r="O2484" s="231" t="str">
        <f t="shared" si="312"/>
        <v>.</v>
      </c>
      <c r="P2484" s="232" t="str">
        <f t="shared" si="314"/>
        <v>.</v>
      </c>
      <c r="Q2484" s="233" t="str">
        <f t="shared" si="315"/>
        <v>.</v>
      </c>
      <c r="R2484" s="140"/>
      <c r="S2484" s="140"/>
      <c r="T2484" s="140"/>
      <c r="U2484" s="140"/>
      <c r="V2484" s="140"/>
      <c r="W2484" s="140"/>
      <c r="X2484" s="140"/>
      <c r="Y2484" s="140"/>
      <c r="Z2484" s="140"/>
      <c r="AA2484" s="140"/>
      <c r="AB2484" s="140"/>
      <c r="AC2484" s="140"/>
      <c r="AD2484" s="140"/>
      <c r="AE2484" s="140"/>
      <c r="AF2484" s="140"/>
      <c r="AG2484" s="140"/>
      <c r="AH2484" s="140"/>
      <c r="AI2484" s="140"/>
      <c r="AJ2484" s="140"/>
      <c r="AK2484" s="140"/>
      <c r="AL2484" s="140"/>
      <c r="AM2484" s="140"/>
      <c r="AN2484" s="140"/>
      <c r="AO2484" s="140"/>
      <c r="AP2484" s="140"/>
      <c r="AQ2484" s="140"/>
      <c r="AR2484" s="140"/>
      <c r="AS2484" s="140"/>
      <c r="AT2484" s="140"/>
      <c r="AU2484" s="140"/>
      <c r="AV2484" s="140"/>
      <c r="AW2484" s="140"/>
      <c r="AX2484" s="140"/>
      <c r="AY2484" s="140"/>
      <c r="AZ2484" s="140"/>
      <c r="BA2484" s="140"/>
      <c r="BB2484" s="140"/>
      <c r="BC2484" s="140"/>
      <c r="BD2484" s="140"/>
      <c r="BE2484" s="140"/>
    </row>
    <row r="2485" spans="1:57" outlineLevel="1" x14ac:dyDescent="0.2">
      <c r="A2485" s="234">
        <f>'Faults data'!A2485</f>
        <v>2468</v>
      </c>
      <c r="B2485" s="320">
        <f>'Faults data'!B2485</f>
        <v>0</v>
      </c>
      <c r="C2485" s="223">
        <f>IFERROR(MATCH('Faults data'!F2485,Lists!$C$11:$C$14,0),0)</f>
        <v>0</v>
      </c>
      <c r="D2485" s="216">
        <f>VALUE('Faults data'!I2485)</f>
        <v>0</v>
      </c>
      <c r="E2485" s="224">
        <f t="shared" si="313"/>
        <v>0</v>
      </c>
      <c r="F2485" s="224">
        <f>'Faults data'!M2485</f>
        <v>0</v>
      </c>
      <c r="G2485" s="224" t="str">
        <f>IF('Faults data'!N2485=$G$17,$G$17,".")</f>
        <v>.</v>
      </c>
      <c r="H2485" s="224" t="str">
        <f>IF(ISNUMBER('Faults data'!L2485),'Faults data'!L2485,".")</f>
        <v>.</v>
      </c>
      <c r="I2485" s="224">
        <f>IF('Faults data'!S2485=Lists!$F$11,0,1)</f>
        <v>1</v>
      </c>
      <c r="J2485" s="240" t="str">
        <f t="shared" si="308"/>
        <v>.</v>
      </c>
      <c r="K2485" s="241"/>
      <c r="L2485" s="230" t="str">
        <f t="shared" si="309"/>
        <v>.</v>
      </c>
      <c r="M2485" s="231" t="str">
        <f t="shared" si="310"/>
        <v>.</v>
      </c>
      <c r="N2485" s="231" t="str">
        <f t="shared" si="311"/>
        <v>.</v>
      </c>
      <c r="O2485" s="231" t="str">
        <f t="shared" si="312"/>
        <v>.</v>
      </c>
      <c r="P2485" s="232" t="str">
        <f t="shared" si="314"/>
        <v>.</v>
      </c>
      <c r="Q2485" s="233" t="str">
        <f t="shared" si="315"/>
        <v>.</v>
      </c>
      <c r="R2485" s="140"/>
      <c r="S2485" s="140"/>
      <c r="T2485" s="140"/>
      <c r="U2485" s="140"/>
      <c r="V2485" s="140"/>
      <c r="W2485" s="140"/>
      <c r="X2485" s="140"/>
      <c r="Y2485" s="140"/>
      <c r="Z2485" s="140"/>
      <c r="AA2485" s="140"/>
      <c r="AB2485" s="140"/>
      <c r="AC2485" s="140"/>
      <c r="AD2485" s="140"/>
      <c r="AE2485" s="140"/>
      <c r="AF2485" s="140"/>
      <c r="AG2485" s="140"/>
      <c r="AH2485" s="140"/>
      <c r="AI2485" s="140"/>
      <c r="AJ2485" s="140"/>
      <c r="AK2485" s="140"/>
      <c r="AL2485" s="140"/>
      <c r="AM2485" s="140"/>
      <c r="AN2485" s="140"/>
      <c r="AO2485" s="140"/>
      <c r="AP2485" s="140"/>
      <c r="AQ2485" s="140"/>
      <c r="AR2485" s="140"/>
      <c r="AS2485" s="140"/>
      <c r="AT2485" s="140"/>
      <c r="AU2485" s="140"/>
      <c r="AV2485" s="140"/>
      <c r="AW2485" s="140"/>
      <c r="AX2485" s="140"/>
      <c r="AY2485" s="140"/>
      <c r="AZ2485" s="140"/>
      <c r="BA2485" s="140"/>
      <c r="BB2485" s="140"/>
      <c r="BC2485" s="140"/>
      <c r="BD2485" s="140"/>
      <c r="BE2485" s="140"/>
    </row>
    <row r="2486" spans="1:57" outlineLevel="1" x14ac:dyDescent="0.2">
      <c r="A2486" s="234">
        <f>'Faults data'!A2486</f>
        <v>2469</v>
      </c>
      <c r="B2486" s="320">
        <f>'Faults data'!B2486</f>
        <v>0</v>
      </c>
      <c r="C2486" s="223">
        <f>IFERROR(MATCH('Faults data'!F2486,Lists!$C$11:$C$14,0),0)</f>
        <v>0</v>
      </c>
      <c r="D2486" s="216">
        <f>VALUE('Faults data'!I2486)</f>
        <v>0</v>
      </c>
      <c r="E2486" s="224">
        <f t="shared" si="313"/>
        <v>0</v>
      </c>
      <c r="F2486" s="224">
        <f>'Faults data'!M2486</f>
        <v>0</v>
      </c>
      <c r="G2486" s="224" t="str">
        <f>IF('Faults data'!N2486=$G$17,$G$17,".")</f>
        <v>.</v>
      </c>
      <c r="H2486" s="224" t="str">
        <f>IF(ISNUMBER('Faults data'!L2486),'Faults data'!L2486,".")</f>
        <v>.</v>
      </c>
      <c r="I2486" s="224">
        <f>IF('Faults data'!S2486=Lists!$F$11,0,1)</f>
        <v>1</v>
      </c>
      <c r="J2486" s="240" t="str">
        <f t="shared" si="308"/>
        <v>.</v>
      </c>
      <c r="K2486" s="241"/>
      <c r="L2486" s="230" t="str">
        <f t="shared" si="309"/>
        <v>.</v>
      </c>
      <c r="M2486" s="231" t="str">
        <f t="shared" si="310"/>
        <v>.</v>
      </c>
      <c r="N2486" s="231" t="str">
        <f t="shared" si="311"/>
        <v>.</v>
      </c>
      <c r="O2486" s="231" t="str">
        <f t="shared" si="312"/>
        <v>.</v>
      </c>
      <c r="P2486" s="232" t="str">
        <f t="shared" si="314"/>
        <v>.</v>
      </c>
      <c r="Q2486" s="233" t="str">
        <f t="shared" si="315"/>
        <v>.</v>
      </c>
      <c r="R2486" s="140"/>
      <c r="S2486" s="140"/>
      <c r="T2486" s="140"/>
      <c r="U2486" s="140"/>
      <c r="V2486" s="140"/>
      <c r="W2486" s="140"/>
      <c r="X2486" s="140"/>
      <c r="Y2486" s="140"/>
      <c r="Z2486" s="140"/>
      <c r="AA2486" s="140"/>
      <c r="AB2486" s="140"/>
      <c r="AC2486" s="140"/>
      <c r="AD2486" s="140"/>
      <c r="AE2486" s="140"/>
      <c r="AF2486" s="140"/>
      <c r="AG2486" s="140"/>
      <c r="AH2486" s="140"/>
      <c r="AI2486" s="140"/>
      <c r="AJ2486" s="140"/>
      <c r="AK2486" s="140"/>
      <c r="AL2486" s="140"/>
      <c r="AM2486" s="140"/>
      <c r="AN2486" s="140"/>
      <c r="AO2486" s="140"/>
      <c r="AP2486" s="140"/>
      <c r="AQ2486" s="140"/>
      <c r="AR2486" s="140"/>
      <c r="AS2486" s="140"/>
      <c r="AT2486" s="140"/>
      <c r="AU2486" s="140"/>
      <c r="AV2486" s="140"/>
      <c r="AW2486" s="140"/>
      <c r="AX2486" s="140"/>
      <c r="AY2486" s="140"/>
      <c r="AZ2486" s="140"/>
      <c r="BA2486" s="140"/>
      <c r="BB2486" s="140"/>
      <c r="BC2486" s="140"/>
      <c r="BD2486" s="140"/>
      <c r="BE2486" s="140"/>
    </row>
    <row r="2487" spans="1:57" outlineLevel="1" x14ac:dyDescent="0.2">
      <c r="A2487" s="234">
        <f>'Faults data'!A2487</f>
        <v>2470</v>
      </c>
      <c r="B2487" s="320">
        <f>'Faults data'!B2487</f>
        <v>0</v>
      </c>
      <c r="C2487" s="223">
        <f>IFERROR(MATCH('Faults data'!F2487,Lists!$C$11:$C$14,0),0)</f>
        <v>0</v>
      </c>
      <c r="D2487" s="216">
        <f>VALUE('Faults data'!I2487)</f>
        <v>0</v>
      </c>
      <c r="E2487" s="224">
        <f t="shared" si="313"/>
        <v>0</v>
      </c>
      <c r="F2487" s="224">
        <f>'Faults data'!M2487</f>
        <v>0</v>
      </c>
      <c r="G2487" s="224" t="str">
        <f>IF('Faults data'!N2487=$G$17,$G$17,".")</f>
        <v>.</v>
      </c>
      <c r="H2487" s="224" t="str">
        <f>IF(ISNUMBER('Faults data'!L2487),'Faults data'!L2487,".")</f>
        <v>.</v>
      </c>
      <c r="I2487" s="224">
        <f>IF('Faults data'!S2487=Lists!$F$11,0,1)</f>
        <v>1</v>
      </c>
      <c r="J2487" s="240" t="str">
        <f t="shared" si="308"/>
        <v>.</v>
      </c>
      <c r="K2487" s="241"/>
      <c r="L2487" s="230" t="str">
        <f t="shared" si="309"/>
        <v>.</v>
      </c>
      <c r="M2487" s="231" t="str">
        <f t="shared" si="310"/>
        <v>.</v>
      </c>
      <c r="N2487" s="231" t="str">
        <f t="shared" si="311"/>
        <v>.</v>
      </c>
      <c r="O2487" s="231" t="str">
        <f t="shared" si="312"/>
        <v>.</v>
      </c>
      <c r="P2487" s="232" t="str">
        <f t="shared" si="314"/>
        <v>.</v>
      </c>
      <c r="Q2487" s="233" t="str">
        <f t="shared" si="315"/>
        <v>.</v>
      </c>
      <c r="R2487" s="140"/>
      <c r="S2487" s="140"/>
      <c r="T2487" s="140"/>
      <c r="U2487" s="140"/>
      <c r="V2487" s="140"/>
      <c r="W2487" s="140"/>
      <c r="X2487" s="140"/>
      <c r="Y2487" s="140"/>
      <c r="Z2487" s="140"/>
      <c r="AA2487" s="140"/>
      <c r="AB2487" s="140"/>
      <c r="AC2487" s="140"/>
      <c r="AD2487" s="140"/>
      <c r="AE2487" s="140"/>
      <c r="AF2487" s="140"/>
      <c r="AG2487" s="140"/>
      <c r="AH2487" s="140"/>
      <c r="AI2487" s="140"/>
      <c r="AJ2487" s="140"/>
      <c r="AK2487" s="140"/>
      <c r="AL2487" s="140"/>
      <c r="AM2487" s="140"/>
      <c r="AN2487" s="140"/>
      <c r="AO2487" s="140"/>
      <c r="AP2487" s="140"/>
      <c r="AQ2487" s="140"/>
      <c r="AR2487" s="140"/>
      <c r="AS2487" s="140"/>
      <c r="AT2487" s="140"/>
      <c r="AU2487" s="140"/>
      <c r="AV2487" s="140"/>
      <c r="AW2487" s="140"/>
      <c r="AX2487" s="140"/>
      <c r="AY2487" s="140"/>
      <c r="AZ2487" s="140"/>
      <c r="BA2487" s="140"/>
      <c r="BB2487" s="140"/>
      <c r="BC2487" s="140"/>
      <c r="BD2487" s="140"/>
      <c r="BE2487" s="140"/>
    </row>
    <row r="2488" spans="1:57" outlineLevel="1" x14ac:dyDescent="0.2">
      <c r="A2488" s="234">
        <f>'Faults data'!A2488</f>
        <v>2471</v>
      </c>
      <c r="B2488" s="320">
        <f>'Faults data'!B2488</f>
        <v>0</v>
      </c>
      <c r="C2488" s="223">
        <f>IFERROR(MATCH('Faults data'!F2488,Lists!$C$11:$C$14,0),0)</f>
        <v>0</v>
      </c>
      <c r="D2488" s="216">
        <f>VALUE('Faults data'!I2488)</f>
        <v>0</v>
      </c>
      <c r="E2488" s="224">
        <f t="shared" si="313"/>
        <v>0</v>
      </c>
      <c r="F2488" s="224">
        <f>'Faults data'!M2488</f>
        <v>0</v>
      </c>
      <c r="G2488" s="224" t="str">
        <f>IF('Faults data'!N2488=$G$17,$G$17,".")</f>
        <v>.</v>
      </c>
      <c r="H2488" s="224" t="str">
        <f>IF(ISNUMBER('Faults data'!L2488),'Faults data'!L2488,".")</f>
        <v>.</v>
      </c>
      <c r="I2488" s="224">
        <f>IF('Faults data'!S2488=Lists!$F$11,0,1)</f>
        <v>1</v>
      </c>
      <c r="J2488" s="240" t="str">
        <f t="shared" si="308"/>
        <v>.</v>
      </c>
      <c r="K2488" s="241"/>
      <c r="L2488" s="230" t="str">
        <f t="shared" si="309"/>
        <v>.</v>
      </c>
      <c r="M2488" s="231" t="str">
        <f t="shared" si="310"/>
        <v>.</v>
      </c>
      <c r="N2488" s="231" t="str">
        <f t="shared" si="311"/>
        <v>.</v>
      </c>
      <c r="O2488" s="231" t="str">
        <f t="shared" si="312"/>
        <v>.</v>
      </c>
      <c r="P2488" s="232" t="str">
        <f t="shared" si="314"/>
        <v>.</v>
      </c>
      <c r="Q2488" s="233" t="str">
        <f t="shared" si="315"/>
        <v>.</v>
      </c>
      <c r="R2488" s="140"/>
      <c r="S2488" s="140"/>
      <c r="T2488" s="140"/>
      <c r="U2488" s="140"/>
      <c r="V2488" s="140"/>
      <c r="W2488" s="140"/>
      <c r="X2488" s="140"/>
      <c r="Y2488" s="140"/>
      <c r="Z2488" s="140"/>
      <c r="AA2488" s="140"/>
      <c r="AB2488" s="140"/>
      <c r="AC2488" s="140"/>
      <c r="AD2488" s="140"/>
      <c r="AE2488" s="140"/>
      <c r="AF2488" s="140"/>
      <c r="AG2488" s="140"/>
      <c r="AH2488" s="140"/>
      <c r="AI2488" s="140"/>
      <c r="AJ2488" s="140"/>
      <c r="AK2488" s="140"/>
      <c r="AL2488" s="140"/>
      <c r="AM2488" s="140"/>
      <c r="AN2488" s="140"/>
      <c r="AO2488" s="140"/>
      <c r="AP2488" s="140"/>
      <c r="AQ2488" s="140"/>
      <c r="AR2488" s="140"/>
      <c r="AS2488" s="140"/>
      <c r="AT2488" s="140"/>
      <c r="AU2488" s="140"/>
      <c r="AV2488" s="140"/>
      <c r="AW2488" s="140"/>
      <c r="AX2488" s="140"/>
      <c r="AY2488" s="140"/>
      <c r="AZ2488" s="140"/>
      <c r="BA2488" s="140"/>
      <c r="BB2488" s="140"/>
      <c r="BC2488" s="140"/>
      <c r="BD2488" s="140"/>
      <c r="BE2488" s="140"/>
    </row>
    <row r="2489" spans="1:57" outlineLevel="1" x14ac:dyDescent="0.2">
      <c r="A2489" s="234">
        <f>'Faults data'!A2489</f>
        <v>2472</v>
      </c>
      <c r="B2489" s="320">
        <f>'Faults data'!B2489</f>
        <v>0</v>
      </c>
      <c r="C2489" s="223">
        <f>IFERROR(MATCH('Faults data'!F2489,Lists!$C$11:$C$14,0),0)</f>
        <v>0</v>
      </c>
      <c r="D2489" s="216">
        <f>VALUE('Faults data'!I2489)</f>
        <v>0</v>
      </c>
      <c r="E2489" s="224">
        <f t="shared" si="313"/>
        <v>0</v>
      </c>
      <c r="F2489" s="224">
        <f>'Faults data'!M2489</f>
        <v>0</v>
      </c>
      <c r="G2489" s="224" t="str">
        <f>IF('Faults data'!N2489=$G$17,$G$17,".")</f>
        <v>.</v>
      </c>
      <c r="H2489" s="224" t="str">
        <f>IF(ISNUMBER('Faults data'!L2489),'Faults data'!L2489,".")</f>
        <v>.</v>
      </c>
      <c r="I2489" s="224">
        <f>IF('Faults data'!S2489=Lists!$F$11,0,1)</f>
        <v>1</v>
      </c>
      <c r="J2489" s="240" t="str">
        <f t="shared" si="308"/>
        <v>.</v>
      </c>
      <c r="K2489" s="241"/>
      <c r="L2489" s="230" t="str">
        <f t="shared" si="309"/>
        <v>.</v>
      </c>
      <c r="M2489" s="231" t="str">
        <f t="shared" si="310"/>
        <v>.</v>
      </c>
      <c r="N2489" s="231" t="str">
        <f t="shared" si="311"/>
        <v>.</v>
      </c>
      <c r="O2489" s="231" t="str">
        <f t="shared" si="312"/>
        <v>.</v>
      </c>
      <c r="P2489" s="232" t="str">
        <f t="shared" si="314"/>
        <v>.</v>
      </c>
      <c r="Q2489" s="233" t="str">
        <f t="shared" si="315"/>
        <v>.</v>
      </c>
      <c r="R2489" s="140"/>
      <c r="S2489" s="140"/>
      <c r="T2489" s="140"/>
      <c r="U2489" s="140"/>
      <c r="V2489" s="140"/>
      <c r="W2489" s="140"/>
      <c r="X2489" s="140"/>
      <c r="Y2489" s="140"/>
      <c r="Z2489" s="140"/>
      <c r="AA2489" s="140"/>
      <c r="AB2489" s="140"/>
      <c r="AC2489" s="140"/>
      <c r="AD2489" s="140"/>
      <c r="AE2489" s="140"/>
      <c r="AF2489" s="140"/>
      <c r="AG2489" s="140"/>
      <c r="AH2489" s="140"/>
      <c r="AI2489" s="140"/>
      <c r="AJ2489" s="140"/>
      <c r="AK2489" s="140"/>
      <c r="AL2489" s="140"/>
      <c r="AM2489" s="140"/>
      <c r="AN2489" s="140"/>
      <c r="AO2489" s="140"/>
      <c r="AP2489" s="140"/>
      <c r="AQ2489" s="140"/>
      <c r="AR2489" s="140"/>
      <c r="AS2489" s="140"/>
      <c r="AT2489" s="140"/>
      <c r="AU2489" s="140"/>
      <c r="AV2489" s="140"/>
      <c r="AW2489" s="140"/>
      <c r="AX2489" s="140"/>
      <c r="AY2489" s="140"/>
      <c r="AZ2489" s="140"/>
      <c r="BA2489" s="140"/>
      <c r="BB2489" s="140"/>
      <c r="BC2489" s="140"/>
      <c r="BD2489" s="140"/>
      <c r="BE2489" s="140"/>
    </row>
    <row r="2490" spans="1:57" outlineLevel="1" x14ac:dyDescent="0.2">
      <c r="A2490" s="234">
        <f>'Faults data'!A2490</f>
        <v>2473</v>
      </c>
      <c r="B2490" s="320">
        <f>'Faults data'!B2490</f>
        <v>0</v>
      </c>
      <c r="C2490" s="223">
        <f>IFERROR(MATCH('Faults data'!F2490,Lists!$C$11:$C$14,0),0)</f>
        <v>0</v>
      </c>
      <c r="D2490" s="216">
        <f>VALUE('Faults data'!I2490)</f>
        <v>0</v>
      </c>
      <c r="E2490" s="224">
        <f t="shared" si="313"/>
        <v>0</v>
      </c>
      <c r="F2490" s="224">
        <f>'Faults data'!M2490</f>
        <v>0</v>
      </c>
      <c r="G2490" s="224" t="str">
        <f>IF('Faults data'!N2490=$G$17,$G$17,".")</f>
        <v>.</v>
      </c>
      <c r="H2490" s="224" t="str">
        <f>IF(ISNUMBER('Faults data'!L2490),'Faults data'!L2490,".")</f>
        <v>.</v>
      </c>
      <c r="I2490" s="224">
        <f>IF('Faults data'!S2490=Lists!$F$11,0,1)</f>
        <v>1</v>
      </c>
      <c r="J2490" s="240" t="str">
        <f t="shared" si="308"/>
        <v>.</v>
      </c>
      <c r="K2490" s="241"/>
      <c r="L2490" s="230" t="str">
        <f t="shared" si="309"/>
        <v>.</v>
      </c>
      <c r="M2490" s="231" t="str">
        <f t="shared" si="310"/>
        <v>.</v>
      </c>
      <c r="N2490" s="231" t="str">
        <f t="shared" si="311"/>
        <v>.</v>
      </c>
      <c r="O2490" s="231" t="str">
        <f t="shared" si="312"/>
        <v>.</v>
      </c>
      <c r="P2490" s="232" t="str">
        <f t="shared" si="314"/>
        <v>.</v>
      </c>
      <c r="Q2490" s="233" t="str">
        <f t="shared" si="315"/>
        <v>.</v>
      </c>
      <c r="R2490" s="140"/>
      <c r="S2490" s="140"/>
      <c r="T2490" s="140"/>
      <c r="U2490" s="140"/>
      <c r="V2490" s="140"/>
      <c r="W2490" s="140"/>
      <c r="X2490" s="140"/>
      <c r="Y2490" s="140"/>
      <c r="Z2490" s="140"/>
      <c r="AA2490" s="140"/>
      <c r="AB2490" s="140"/>
      <c r="AC2490" s="140"/>
      <c r="AD2490" s="140"/>
      <c r="AE2490" s="140"/>
      <c r="AF2490" s="140"/>
      <c r="AG2490" s="140"/>
      <c r="AH2490" s="140"/>
      <c r="AI2490" s="140"/>
      <c r="AJ2490" s="140"/>
      <c r="AK2490" s="140"/>
      <c r="AL2490" s="140"/>
      <c r="AM2490" s="140"/>
      <c r="AN2490" s="140"/>
      <c r="AO2490" s="140"/>
      <c r="AP2490" s="140"/>
      <c r="AQ2490" s="140"/>
      <c r="AR2490" s="140"/>
      <c r="AS2490" s="140"/>
      <c r="AT2490" s="140"/>
      <c r="AU2490" s="140"/>
      <c r="AV2490" s="140"/>
      <c r="AW2490" s="140"/>
      <c r="AX2490" s="140"/>
      <c r="AY2490" s="140"/>
      <c r="AZ2490" s="140"/>
      <c r="BA2490" s="140"/>
      <c r="BB2490" s="140"/>
      <c r="BC2490" s="140"/>
      <c r="BD2490" s="140"/>
      <c r="BE2490" s="140"/>
    </row>
    <row r="2491" spans="1:57" outlineLevel="1" x14ac:dyDescent="0.2">
      <c r="A2491" s="234">
        <f>'Faults data'!A2491</f>
        <v>2474</v>
      </c>
      <c r="B2491" s="320">
        <f>'Faults data'!B2491</f>
        <v>0</v>
      </c>
      <c r="C2491" s="223">
        <f>IFERROR(MATCH('Faults data'!F2491,Lists!$C$11:$C$14,0),0)</f>
        <v>0</v>
      </c>
      <c r="D2491" s="216">
        <f>VALUE('Faults data'!I2491)</f>
        <v>0</v>
      </c>
      <c r="E2491" s="224">
        <f t="shared" si="313"/>
        <v>0</v>
      </c>
      <c r="F2491" s="224">
        <f>'Faults data'!M2491</f>
        <v>0</v>
      </c>
      <c r="G2491" s="224" t="str">
        <f>IF('Faults data'!N2491=$G$17,$G$17,".")</f>
        <v>.</v>
      </c>
      <c r="H2491" s="224" t="str">
        <f>IF(ISNUMBER('Faults data'!L2491),'Faults data'!L2491,".")</f>
        <v>.</v>
      </c>
      <c r="I2491" s="224">
        <f>IF('Faults data'!S2491=Lists!$F$11,0,1)</f>
        <v>1</v>
      </c>
      <c r="J2491" s="240" t="str">
        <f t="shared" si="308"/>
        <v>.</v>
      </c>
      <c r="K2491" s="241"/>
      <c r="L2491" s="230" t="str">
        <f t="shared" si="309"/>
        <v>.</v>
      </c>
      <c r="M2491" s="231" t="str">
        <f t="shared" si="310"/>
        <v>.</v>
      </c>
      <c r="N2491" s="231" t="str">
        <f t="shared" si="311"/>
        <v>.</v>
      </c>
      <c r="O2491" s="231" t="str">
        <f t="shared" si="312"/>
        <v>.</v>
      </c>
      <c r="P2491" s="232" t="str">
        <f t="shared" si="314"/>
        <v>.</v>
      </c>
      <c r="Q2491" s="233" t="str">
        <f t="shared" si="315"/>
        <v>.</v>
      </c>
      <c r="R2491" s="140"/>
      <c r="S2491" s="140"/>
      <c r="T2491" s="140"/>
      <c r="U2491" s="140"/>
      <c r="V2491" s="140"/>
      <c r="W2491" s="140"/>
      <c r="X2491" s="140"/>
      <c r="Y2491" s="140"/>
      <c r="Z2491" s="140"/>
      <c r="AA2491" s="140"/>
      <c r="AB2491" s="140"/>
      <c r="AC2491" s="140"/>
      <c r="AD2491" s="140"/>
      <c r="AE2491" s="140"/>
      <c r="AF2491" s="140"/>
      <c r="AG2491" s="140"/>
      <c r="AH2491" s="140"/>
      <c r="AI2491" s="140"/>
      <c r="AJ2491" s="140"/>
      <c r="AK2491" s="140"/>
      <c r="AL2491" s="140"/>
      <c r="AM2491" s="140"/>
      <c r="AN2491" s="140"/>
      <c r="AO2491" s="140"/>
      <c r="AP2491" s="140"/>
      <c r="AQ2491" s="140"/>
      <c r="AR2491" s="140"/>
      <c r="AS2491" s="140"/>
      <c r="AT2491" s="140"/>
      <c r="AU2491" s="140"/>
      <c r="AV2491" s="140"/>
      <c r="AW2491" s="140"/>
      <c r="AX2491" s="140"/>
      <c r="AY2491" s="140"/>
      <c r="AZ2491" s="140"/>
      <c r="BA2491" s="140"/>
      <c r="BB2491" s="140"/>
      <c r="BC2491" s="140"/>
      <c r="BD2491" s="140"/>
      <c r="BE2491" s="140"/>
    </row>
    <row r="2492" spans="1:57" outlineLevel="1" x14ac:dyDescent="0.2">
      <c r="A2492" s="234">
        <f>'Faults data'!A2492</f>
        <v>2475</v>
      </c>
      <c r="B2492" s="320">
        <f>'Faults data'!B2492</f>
        <v>0</v>
      </c>
      <c r="C2492" s="223">
        <f>IFERROR(MATCH('Faults data'!F2492,Lists!$C$11:$C$14,0),0)</f>
        <v>0</v>
      </c>
      <c r="D2492" s="216">
        <f>VALUE('Faults data'!I2492)</f>
        <v>0</v>
      </c>
      <c r="E2492" s="224">
        <f t="shared" si="313"/>
        <v>0</v>
      </c>
      <c r="F2492" s="224">
        <f>'Faults data'!M2492</f>
        <v>0</v>
      </c>
      <c r="G2492" s="224" t="str">
        <f>IF('Faults data'!N2492=$G$17,$G$17,".")</f>
        <v>.</v>
      </c>
      <c r="H2492" s="224" t="str">
        <f>IF(ISNUMBER('Faults data'!L2492),'Faults data'!L2492,".")</f>
        <v>.</v>
      </c>
      <c r="I2492" s="224">
        <f>IF('Faults data'!S2492=Lists!$F$11,0,1)</f>
        <v>1</v>
      </c>
      <c r="J2492" s="240" t="str">
        <f t="shared" si="308"/>
        <v>.</v>
      </c>
      <c r="K2492" s="241"/>
      <c r="L2492" s="230" t="str">
        <f t="shared" si="309"/>
        <v>.</v>
      </c>
      <c r="M2492" s="231" t="str">
        <f t="shared" si="310"/>
        <v>.</v>
      </c>
      <c r="N2492" s="231" t="str">
        <f t="shared" si="311"/>
        <v>.</v>
      </c>
      <c r="O2492" s="231" t="str">
        <f t="shared" si="312"/>
        <v>.</v>
      </c>
      <c r="P2492" s="232" t="str">
        <f t="shared" si="314"/>
        <v>.</v>
      </c>
      <c r="Q2492" s="233" t="str">
        <f t="shared" si="315"/>
        <v>.</v>
      </c>
      <c r="R2492" s="140"/>
      <c r="S2492" s="140"/>
      <c r="T2492" s="140"/>
      <c r="U2492" s="140"/>
      <c r="V2492" s="140"/>
      <c r="W2492" s="140"/>
      <c r="X2492" s="140"/>
      <c r="Y2492" s="140"/>
      <c r="Z2492" s="140"/>
      <c r="AA2492" s="140"/>
      <c r="AB2492" s="140"/>
      <c r="AC2492" s="140"/>
      <c r="AD2492" s="140"/>
      <c r="AE2492" s="140"/>
      <c r="AF2492" s="140"/>
      <c r="AG2492" s="140"/>
      <c r="AH2492" s="140"/>
      <c r="AI2492" s="140"/>
      <c r="AJ2492" s="140"/>
      <c r="AK2492" s="140"/>
      <c r="AL2492" s="140"/>
      <c r="AM2492" s="140"/>
      <c r="AN2492" s="140"/>
      <c r="AO2492" s="140"/>
      <c r="AP2492" s="140"/>
      <c r="AQ2492" s="140"/>
      <c r="AR2492" s="140"/>
      <c r="AS2492" s="140"/>
      <c r="AT2492" s="140"/>
      <c r="AU2492" s="140"/>
      <c r="AV2492" s="140"/>
      <c r="AW2492" s="140"/>
      <c r="AX2492" s="140"/>
      <c r="AY2492" s="140"/>
      <c r="AZ2492" s="140"/>
      <c r="BA2492" s="140"/>
      <c r="BB2492" s="140"/>
      <c r="BC2492" s="140"/>
      <c r="BD2492" s="140"/>
      <c r="BE2492" s="140"/>
    </row>
    <row r="2493" spans="1:57" outlineLevel="1" x14ac:dyDescent="0.2">
      <c r="A2493" s="234">
        <f>'Faults data'!A2493</f>
        <v>2476</v>
      </c>
      <c r="B2493" s="320">
        <f>'Faults data'!B2493</f>
        <v>0</v>
      </c>
      <c r="C2493" s="223">
        <f>IFERROR(MATCH('Faults data'!F2493,Lists!$C$11:$C$14,0),0)</f>
        <v>0</v>
      </c>
      <c r="D2493" s="216">
        <f>VALUE('Faults data'!I2493)</f>
        <v>0</v>
      </c>
      <c r="E2493" s="224">
        <f t="shared" si="313"/>
        <v>0</v>
      </c>
      <c r="F2493" s="224">
        <f>'Faults data'!M2493</f>
        <v>0</v>
      </c>
      <c r="G2493" s="224" t="str">
        <f>IF('Faults data'!N2493=$G$17,$G$17,".")</f>
        <v>.</v>
      </c>
      <c r="H2493" s="224" t="str">
        <f>IF(ISNUMBER('Faults data'!L2493),'Faults data'!L2493,".")</f>
        <v>.</v>
      </c>
      <c r="I2493" s="224">
        <f>IF('Faults data'!S2493=Lists!$F$11,0,1)</f>
        <v>1</v>
      </c>
      <c r="J2493" s="240" t="str">
        <f t="shared" si="308"/>
        <v>.</v>
      </c>
      <c r="K2493" s="241"/>
      <c r="L2493" s="230" t="str">
        <f t="shared" si="309"/>
        <v>.</v>
      </c>
      <c r="M2493" s="231" t="str">
        <f t="shared" si="310"/>
        <v>.</v>
      </c>
      <c r="N2493" s="231" t="str">
        <f t="shared" si="311"/>
        <v>.</v>
      </c>
      <c r="O2493" s="231" t="str">
        <f t="shared" si="312"/>
        <v>.</v>
      </c>
      <c r="P2493" s="232" t="str">
        <f t="shared" si="314"/>
        <v>.</v>
      </c>
      <c r="Q2493" s="233" t="str">
        <f t="shared" si="315"/>
        <v>.</v>
      </c>
      <c r="R2493" s="140"/>
      <c r="S2493" s="140"/>
      <c r="T2493" s="140"/>
      <c r="U2493" s="140"/>
      <c r="V2493" s="140"/>
      <c r="W2493" s="140"/>
      <c r="X2493" s="140"/>
      <c r="Y2493" s="140"/>
      <c r="Z2493" s="140"/>
      <c r="AA2493" s="140"/>
      <c r="AB2493" s="140"/>
      <c r="AC2493" s="140"/>
      <c r="AD2493" s="140"/>
      <c r="AE2493" s="140"/>
      <c r="AF2493" s="140"/>
      <c r="AG2493" s="140"/>
      <c r="AH2493" s="140"/>
      <c r="AI2493" s="140"/>
      <c r="AJ2493" s="140"/>
      <c r="AK2493" s="140"/>
      <c r="AL2493" s="140"/>
      <c r="AM2493" s="140"/>
      <c r="AN2493" s="140"/>
      <c r="AO2493" s="140"/>
      <c r="AP2493" s="140"/>
      <c r="AQ2493" s="140"/>
      <c r="AR2493" s="140"/>
      <c r="AS2493" s="140"/>
      <c r="AT2493" s="140"/>
      <c r="AU2493" s="140"/>
      <c r="AV2493" s="140"/>
      <c r="AW2493" s="140"/>
      <c r="AX2493" s="140"/>
      <c r="AY2493" s="140"/>
      <c r="AZ2493" s="140"/>
      <c r="BA2493" s="140"/>
      <c r="BB2493" s="140"/>
      <c r="BC2493" s="140"/>
      <c r="BD2493" s="140"/>
      <c r="BE2493" s="140"/>
    </row>
    <row r="2494" spans="1:57" outlineLevel="1" x14ac:dyDescent="0.2">
      <c r="A2494" s="234">
        <f>'Faults data'!A2494</f>
        <v>2477</v>
      </c>
      <c r="B2494" s="320">
        <f>'Faults data'!B2494</f>
        <v>0</v>
      </c>
      <c r="C2494" s="223">
        <f>IFERROR(MATCH('Faults data'!F2494,Lists!$C$11:$C$14,0),0)</f>
        <v>0</v>
      </c>
      <c r="D2494" s="216">
        <f>VALUE('Faults data'!I2494)</f>
        <v>0</v>
      </c>
      <c r="E2494" s="224">
        <f t="shared" si="313"/>
        <v>0</v>
      </c>
      <c r="F2494" s="224">
        <f>'Faults data'!M2494</f>
        <v>0</v>
      </c>
      <c r="G2494" s="224" t="str">
        <f>IF('Faults data'!N2494=$G$17,$G$17,".")</f>
        <v>.</v>
      </c>
      <c r="H2494" s="224" t="str">
        <f>IF(ISNUMBER('Faults data'!L2494),'Faults data'!L2494,".")</f>
        <v>.</v>
      </c>
      <c r="I2494" s="224">
        <f>IF('Faults data'!S2494=Lists!$F$11,0,1)</f>
        <v>1</v>
      </c>
      <c r="J2494" s="240" t="str">
        <f t="shared" si="308"/>
        <v>.</v>
      </c>
      <c r="K2494" s="241"/>
      <c r="L2494" s="230" t="str">
        <f t="shared" si="309"/>
        <v>.</v>
      </c>
      <c r="M2494" s="231" t="str">
        <f t="shared" si="310"/>
        <v>.</v>
      </c>
      <c r="N2494" s="231" t="str">
        <f t="shared" si="311"/>
        <v>.</v>
      </c>
      <c r="O2494" s="231" t="str">
        <f t="shared" si="312"/>
        <v>.</v>
      </c>
      <c r="P2494" s="232" t="str">
        <f t="shared" si="314"/>
        <v>.</v>
      </c>
      <c r="Q2494" s="233" t="str">
        <f t="shared" si="315"/>
        <v>.</v>
      </c>
      <c r="R2494" s="140"/>
      <c r="S2494" s="140"/>
      <c r="T2494" s="140"/>
      <c r="U2494" s="140"/>
      <c r="V2494" s="140"/>
      <c r="W2494" s="140"/>
      <c r="X2494" s="140"/>
      <c r="Y2494" s="140"/>
      <c r="Z2494" s="140"/>
      <c r="AA2494" s="140"/>
      <c r="AB2494" s="140"/>
      <c r="AC2494" s="140"/>
      <c r="AD2494" s="140"/>
      <c r="AE2494" s="140"/>
      <c r="AF2494" s="140"/>
      <c r="AG2494" s="140"/>
      <c r="AH2494" s="140"/>
      <c r="AI2494" s="140"/>
      <c r="AJ2494" s="140"/>
      <c r="AK2494" s="140"/>
      <c r="AL2494" s="140"/>
      <c r="AM2494" s="140"/>
      <c r="AN2494" s="140"/>
      <c r="AO2494" s="140"/>
      <c r="AP2494" s="140"/>
      <c r="AQ2494" s="140"/>
      <c r="AR2494" s="140"/>
      <c r="AS2494" s="140"/>
      <c r="AT2494" s="140"/>
      <c r="AU2494" s="140"/>
      <c r="AV2494" s="140"/>
      <c r="AW2494" s="140"/>
      <c r="AX2494" s="140"/>
      <c r="AY2494" s="140"/>
      <c r="AZ2494" s="140"/>
      <c r="BA2494" s="140"/>
      <c r="BB2494" s="140"/>
      <c r="BC2494" s="140"/>
      <c r="BD2494" s="140"/>
      <c r="BE2494" s="140"/>
    </row>
    <row r="2495" spans="1:57" outlineLevel="1" x14ac:dyDescent="0.2">
      <c r="A2495" s="234">
        <f>'Faults data'!A2495</f>
        <v>2478</v>
      </c>
      <c r="B2495" s="320">
        <f>'Faults data'!B2495</f>
        <v>0</v>
      </c>
      <c r="C2495" s="223">
        <f>IFERROR(MATCH('Faults data'!F2495,Lists!$C$11:$C$14,0),0)</f>
        <v>0</v>
      </c>
      <c r="D2495" s="216">
        <f>VALUE('Faults data'!I2495)</f>
        <v>0</v>
      </c>
      <c r="E2495" s="224">
        <f t="shared" si="313"/>
        <v>0</v>
      </c>
      <c r="F2495" s="224">
        <f>'Faults data'!M2495</f>
        <v>0</v>
      </c>
      <c r="G2495" s="224" t="str">
        <f>IF('Faults data'!N2495=$G$17,$G$17,".")</f>
        <v>.</v>
      </c>
      <c r="H2495" s="224" t="str">
        <f>IF(ISNUMBER('Faults data'!L2495),'Faults data'!L2495,".")</f>
        <v>.</v>
      </c>
      <c r="I2495" s="224">
        <f>IF('Faults data'!S2495=Lists!$F$11,0,1)</f>
        <v>1</v>
      </c>
      <c r="J2495" s="240" t="str">
        <f t="shared" si="308"/>
        <v>.</v>
      </c>
      <c r="K2495" s="241"/>
      <c r="L2495" s="230" t="str">
        <f t="shared" si="309"/>
        <v>.</v>
      </c>
      <c r="M2495" s="231" t="str">
        <f t="shared" si="310"/>
        <v>.</v>
      </c>
      <c r="N2495" s="231" t="str">
        <f t="shared" si="311"/>
        <v>.</v>
      </c>
      <c r="O2495" s="231" t="str">
        <f t="shared" si="312"/>
        <v>.</v>
      </c>
      <c r="P2495" s="232" t="str">
        <f t="shared" si="314"/>
        <v>.</v>
      </c>
      <c r="Q2495" s="233" t="str">
        <f t="shared" si="315"/>
        <v>.</v>
      </c>
      <c r="R2495" s="140"/>
      <c r="S2495" s="140"/>
      <c r="T2495" s="140"/>
      <c r="U2495" s="140"/>
      <c r="V2495" s="140"/>
      <c r="W2495" s="140"/>
      <c r="X2495" s="140"/>
      <c r="Y2495" s="140"/>
      <c r="Z2495" s="140"/>
      <c r="AA2495" s="140"/>
      <c r="AB2495" s="140"/>
      <c r="AC2495" s="140"/>
      <c r="AD2495" s="140"/>
      <c r="AE2495" s="140"/>
      <c r="AF2495" s="140"/>
      <c r="AG2495" s="140"/>
      <c r="AH2495" s="140"/>
      <c r="AI2495" s="140"/>
      <c r="AJ2495" s="140"/>
      <c r="AK2495" s="140"/>
      <c r="AL2495" s="140"/>
      <c r="AM2495" s="140"/>
      <c r="AN2495" s="140"/>
      <c r="AO2495" s="140"/>
      <c r="AP2495" s="140"/>
      <c r="AQ2495" s="140"/>
      <c r="AR2495" s="140"/>
      <c r="AS2495" s="140"/>
      <c r="AT2495" s="140"/>
      <c r="AU2495" s="140"/>
      <c r="AV2495" s="140"/>
      <c r="AW2495" s="140"/>
      <c r="AX2495" s="140"/>
      <c r="AY2495" s="140"/>
      <c r="AZ2495" s="140"/>
      <c r="BA2495" s="140"/>
      <c r="BB2495" s="140"/>
      <c r="BC2495" s="140"/>
      <c r="BD2495" s="140"/>
      <c r="BE2495" s="140"/>
    </row>
    <row r="2496" spans="1:57" outlineLevel="1" x14ac:dyDescent="0.2">
      <c r="A2496" s="234">
        <f>'Faults data'!A2496</f>
        <v>2479</v>
      </c>
      <c r="B2496" s="320">
        <f>'Faults data'!B2496</f>
        <v>0</v>
      </c>
      <c r="C2496" s="223">
        <f>IFERROR(MATCH('Faults data'!F2496,Lists!$C$11:$C$14,0),0)</f>
        <v>0</v>
      </c>
      <c r="D2496" s="216">
        <f>VALUE('Faults data'!I2496)</f>
        <v>0</v>
      </c>
      <c r="E2496" s="224">
        <f t="shared" si="313"/>
        <v>0</v>
      </c>
      <c r="F2496" s="224">
        <f>'Faults data'!M2496</f>
        <v>0</v>
      </c>
      <c r="G2496" s="224" t="str">
        <f>IF('Faults data'!N2496=$G$17,$G$17,".")</f>
        <v>.</v>
      </c>
      <c r="H2496" s="224" t="str">
        <f>IF(ISNUMBER('Faults data'!L2496),'Faults data'!L2496,".")</f>
        <v>.</v>
      </c>
      <c r="I2496" s="224">
        <f>IF('Faults data'!S2496=Lists!$F$11,0,1)</f>
        <v>1</v>
      </c>
      <c r="J2496" s="240" t="str">
        <f t="shared" si="308"/>
        <v>.</v>
      </c>
      <c r="K2496" s="241"/>
      <c r="L2496" s="230" t="str">
        <f t="shared" si="309"/>
        <v>.</v>
      </c>
      <c r="M2496" s="231" t="str">
        <f t="shared" si="310"/>
        <v>.</v>
      </c>
      <c r="N2496" s="231" t="str">
        <f t="shared" si="311"/>
        <v>.</v>
      </c>
      <c r="O2496" s="231" t="str">
        <f t="shared" si="312"/>
        <v>.</v>
      </c>
      <c r="P2496" s="232" t="str">
        <f t="shared" si="314"/>
        <v>.</v>
      </c>
      <c r="Q2496" s="233" t="str">
        <f t="shared" si="315"/>
        <v>.</v>
      </c>
      <c r="R2496" s="140"/>
      <c r="S2496" s="140"/>
      <c r="T2496" s="140"/>
      <c r="U2496" s="140"/>
      <c r="V2496" s="140"/>
      <c r="W2496" s="140"/>
      <c r="X2496" s="140"/>
      <c r="Y2496" s="140"/>
      <c r="Z2496" s="140"/>
      <c r="AA2496" s="140"/>
      <c r="AB2496" s="140"/>
      <c r="AC2496" s="140"/>
      <c r="AD2496" s="140"/>
      <c r="AE2496" s="140"/>
      <c r="AF2496" s="140"/>
      <c r="AG2496" s="140"/>
      <c r="AH2496" s="140"/>
      <c r="AI2496" s="140"/>
      <c r="AJ2496" s="140"/>
      <c r="AK2496" s="140"/>
      <c r="AL2496" s="140"/>
      <c r="AM2496" s="140"/>
      <c r="AN2496" s="140"/>
      <c r="AO2496" s="140"/>
      <c r="AP2496" s="140"/>
      <c r="AQ2496" s="140"/>
      <c r="AR2496" s="140"/>
      <c r="AS2496" s="140"/>
      <c r="AT2496" s="140"/>
      <c r="AU2496" s="140"/>
      <c r="AV2496" s="140"/>
      <c r="AW2496" s="140"/>
      <c r="AX2496" s="140"/>
      <c r="AY2496" s="140"/>
      <c r="AZ2496" s="140"/>
      <c r="BA2496" s="140"/>
      <c r="BB2496" s="140"/>
      <c r="BC2496" s="140"/>
      <c r="BD2496" s="140"/>
      <c r="BE2496" s="140"/>
    </row>
    <row r="2497" spans="1:57" outlineLevel="1" x14ac:dyDescent="0.2">
      <c r="A2497" s="234">
        <f>'Faults data'!A2497</f>
        <v>2480</v>
      </c>
      <c r="B2497" s="320">
        <f>'Faults data'!B2497</f>
        <v>0</v>
      </c>
      <c r="C2497" s="223">
        <f>IFERROR(MATCH('Faults data'!F2497,Lists!$C$11:$C$14,0),0)</f>
        <v>0</v>
      </c>
      <c r="D2497" s="216">
        <f>VALUE('Faults data'!I2497)</f>
        <v>0</v>
      </c>
      <c r="E2497" s="224">
        <f t="shared" si="313"/>
        <v>0</v>
      </c>
      <c r="F2497" s="224">
        <f>'Faults data'!M2497</f>
        <v>0</v>
      </c>
      <c r="G2497" s="224" t="str">
        <f>IF('Faults data'!N2497=$G$17,$G$17,".")</f>
        <v>.</v>
      </c>
      <c r="H2497" s="224" t="str">
        <f>IF(ISNUMBER('Faults data'!L2497),'Faults data'!L2497,".")</f>
        <v>.</v>
      </c>
      <c r="I2497" s="224">
        <f>IF('Faults data'!S2497=Lists!$F$11,0,1)</f>
        <v>1</v>
      </c>
      <c r="J2497" s="240" t="str">
        <f t="shared" si="308"/>
        <v>.</v>
      </c>
      <c r="K2497" s="241"/>
      <c r="L2497" s="230" t="str">
        <f t="shared" si="309"/>
        <v>.</v>
      </c>
      <c r="M2497" s="231" t="str">
        <f t="shared" si="310"/>
        <v>.</v>
      </c>
      <c r="N2497" s="231" t="str">
        <f t="shared" si="311"/>
        <v>.</v>
      </c>
      <c r="O2497" s="231" t="str">
        <f t="shared" si="312"/>
        <v>.</v>
      </c>
      <c r="P2497" s="232" t="str">
        <f t="shared" si="314"/>
        <v>.</v>
      </c>
      <c r="Q2497" s="233" t="str">
        <f t="shared" si="315"/>
        <v>.</v>
      </c>
      <c r="R2497" s="140"/>
      <c r="S2497" s="140"/>
      <c r="T2497" s="140"/>
      <c r="U2497" s="140"/>
      <c r="V2497" s="140"/>
      <c r="W2497" s="140"/>
      <c r="X2497" s="140"/>
      <c r="Y2497" s="140"/>
      <c r="Z2497" s="140"/>
      <c r="AA2497" s="140"/>
      <c r="AB2497" s="140"/>
      <c r="AC2497" s="140"/>
      <c r="AD2497" s="140"/>
      <c r="AE2497" s="140"/>
      <c r="AF2497" s="140"/>
      <c r="AG2497" s="140"/>
      <c r="AH2497" s="140"/>
      <c r="AI2497" s="140"/>
      <c r="AJ2497" s="140"/>
      <c r="AK2497" s="140"/>
      <c r="AL2497" s="140"/>
      <c r="AM2497" s="140"/>
      <c r="AN2497" s="140"/>
      <c r="AO2497" s="140"/>
      <c r="AP2497" s="140"/>
      <c r="AQ2497" s="140"/>
      <c r="AR2497" s="140"/>
      <c r="AS2497" s="140"/>
      <c r="AT2497" s="140"/>
      <c r="AU2497" s="140"/>
      <c r="AV2497" s="140"/>
      <c r="AW2497" s="140"/>
      <c r="AX2497" s="140"/>
      <c r="AY2497" s="140"/>
      <c r="AZ2497" s="140"/>
      <c r="BA2497" s="140"/>
      <c r="BB2497" s="140"/>
      <c r="BC2497" s="140"/>
      <c r="BD2497" s="140"/>
      <c r="BE2497" s="140"/>
    </row>
    <row r="2498" spans="1:57" outlineLevel="1" x14ac:dyDescent="0.2">
      <c r="A2498" s="234">
        <f>'Faults data'!A2498</f>
        <v>2481</v>
      </c>
      <c r="B2498" s="320">
        <f>'Faults data'!B2498</f>
        <v>0</v>
      </c>
      <c r="C2498" s="223">
        <f>IFERROR(MATCH('Faults data'!F2498,Lists!$C$11:$C$14,0),0)</f>
        <v>0</v>
      </c>
      <c r="D2498" s="216">
        <f>VALUE('Faults data'!I2498)</f>
        <v>0</v>
      </c>
      <c r="E2498" s="224">
        <f t="shared" si="313"/>
        <v>0</v>
      </c>
      <c r="F2498" s="224">
        <f>'Faults data'!M2498</f>
        <v>0</v>
      </c>
      <c r="G2498" s="224" t="str">
        <f>IF('Faults data'!N2498=$G$17,$G$17,".")</f>
        <v>.</v>
      </c>
      <c r="H2498" s="224" t="str">
        <f>IF(ISNUMBER('Faults data'!L2498),'Faults data'!L2498,".")</f>
        <v>.</v>
      </c>
      <c r="I2498" s="224">
        <f>IF('Faults data'!S2498=Lists!$F$11,0,1)</f>
        <v>1</v>
      </c>
      <c r="J2498" s="240" t="str">
        <f t="shared" si="308"/>
        <v>.</v>
      </c>
      <c r="K2498" s="241"/>
      <c r="L2498" s="230" t="str">
        <f t="shared" si="309"/>
        <v>.</v>
      </c>
      <c r="M2498" s="231" t="str">
        <f t="shared" si="310"/>
        <v>.</v>
      </c>
      <c r="N2498" s="231" t="str">
        <f t="shared" si="311"/>
        <v>.</v>
      </c>
      <c r="O2498" s="231" t="str">
        <f t="shared" si="312"/>
        <v>.</v>
      </c>
      <c r="P2498" s="232" t="str">
        <f t="shared" si="314"/>
        <v>.</v>
      </c>
      <c r="Q2498" s="233" t="str">
        <f t="shared" si="315"/>
        <v>.</v>
      </c>
      <c r="R2498" s="140"/>
      <c r="S2498" s="140"/>
      <c r="T2498" s="140"/>
      <c r="U2498" s="140"/>
      <c r="V2498" s="140"/>
      <c r="W2498" s="140"/>
      <c r="X2498" s="140"/>
      <c r="Y2498" s="140"/>
      <c r="Z2498" s="140"/>
      <c r="AA2498" s="140"/>
      <c r="AB2498" s="140"/>
      <c r="AC2498" s="140"/>
      <c r="AD2498" s="140"/>
      <c r="AE2498" s="140"/>
      <c r="AF2498" s="140"/>
      <c r="AG2498" s="140"/>
      <c r="AH2498" s="140"/>
      <c r="AI2498" s="140"/>
      <c r="AJ2498" s="140"/>
      <c r="AK2498" s="140"/>
      <c r="AL2498" s="140"/>
      <c r="AM2498" s="140"/>
      <c r="AN2498" s="140"/>
      <c r="AO2498" s="140"/>
      <c r="AP2498" s="140"/>
      <c r="AQ2498" s="140"/>
      <c r="AR2498" s="140"/>
      <c r="AS2498" s="140"/>
      <c r="AT2498" s="140"/>
      <c r="AU2498" s="140"/>
      <c r="AV2498" s="140"/>
      <c r="AW2498" s="140"/>
      <c r="AX2498" s="140"/>
      <c r="AY2498" s="140"/>
      <c r="AZ2498" s="140"/>
      <c r="BA2498" s="140"/>
      <c r="BB2498" s="140"/>
      <c r="BC2498" s="140"/>
      <c r="BD2498" s="140"/>
      <c r="BE2498" s="140"/>
    </row>
    <row r="2499" spans="1:57" outlineLevel="1" x14ac:dyDescent="0.2">
      <c r="A2499" s="234">
        <f>'Faults data'!A2499</f>
        <v>2482</v>
      </c>
      <c r="B2499" s="320">
        <f>'Faults data'!B2499</f>
        <v>0</v>
      </c>
      <c r="C2499" s="223">
        <f>IFERROR(MATCH('Faults data'!F2499,Lists!$C$11:$C$14,0),0)</f>
        <v>0</v>
      </c>
      <c r="D2499" s="216">
        <f>VALUE('Faults data'!I2499)</f>
        <v>0</v>
      </c>
      <c r="E2499" s="224">
        <f t="shared" si="313"/>
        <v>0</v>
      </c>
      <c r="F2499" s="224">
        <f>'Faults data'!M2499</f>
        <v>0</v>
      </c>
      <c r="G2499" s="224" t="str">
        <f>IF('Faults data'!N2499=$G$17,$G$17,".")</f>
        <v>.</v>
      </c>
      <c r="H2499" s="224" t="str">
        <f>IF(ISNUMBER('Faults data'!L2499),'Faults data'!L2499,".")</f>
        <v>.</v>
      </c>
      <c r="I2499" s="224">
        <f>IF('Faults data'!S2499=Lists!$F$11,0,1)</f>
        <v>1</v>
      </c>
      <c r="J2499" s="240" t="str">
        <f t="shared" si="308"/>
        <v>.</v>
      </c>
      <c r="K2499" s="241"/>
      <c r="L2499" s="230" t="str">
        <f t="shared" si="309"/>
        <v>.</v>
      </c>
      <c r="M2499" s="231" t="str">
        <f t="shared" si="310"/>
        <v>.</v>
      </c>
      <c r="N2499" s="231" t="str">
        <f t="shared" si="311"/>
        <v>.</v>
      </c>
      <c r="O2499" s="231" t="str">
        <f t="shared" si="312"/>
        <v>.</v>
      </c>
      <c r="P2499" s="232" t="str">
        <f t="shared" si="314"/>
        <v>.</v>
      </c>
      <c r="Q2499" s="233" t="str">
        <f t="shared" si="315"/>
        <v>.</v>
      </c>
      <c r="R2499" s="140"/>
      <c r="S2499" s="140"/>
      <c r="T2499" s="140"/>
      <c r="U2499" s="140"/>
      <c r="V2499" s="140"/>
      <c r="W2499" s="140"/>
      <c r="X2499" s="140"/>
      <c r="Y2499" s="140"/>
      <c r="Z2499" s="140"/>
      <c r="AA2499" s="140"/>
      <c r="AB2499" s="140"/>
      <c r="AC2499" s="140"/>
      <c r="AD2499" s="140"/>
      <c r="AE2499" s="140"/>
      <c r="AF2499" s="140"/>
      <c r="AG2499" s="140"/>
      <c r="AH2499" s="140"/>
      <c r="AI2499" s="140"/>
      <c r="AJ2499" s="140"/>
      <c r="AK2499" s="140"/>
      <c r="AL2499" s="140"/>
      <c r="AM2499" s="140"/>
      <c r="AN2499" s="140"/>
      <c r="AO2499" s="140"/>
      <c r="AP2499" s="140"/>
      <c r="AQ2499" s="140"/>
      <c r="AR2499" s="140"/>
      <c r="AS2499" s="140"/>
      <c r="AT2499" s="140"/>
      <c r="AU2499" s="140"/>
      <c r="AV2499" s="140"/>
      <c r="AW2499" s="140"/>
      <c r="AX2499" s="140"/>
      <c r="AY2499" s="140"/>
      <c r="AZ2499" s="140"/>
      <c r="BA2499" s="140"/>
      <c r="BB2499" s="140"/>
      <c r="BC2499" s="140"/>
      <c r="BD2499" s="140"/>
      <c r="BE2499" s="140"/>
    </row>
    <row r="2500" spans="1:57" outlineLevel="1" x14ac:dyDescent="0.2">
      <c r="A2500" s="234">
        <f>'Faults data'!A2500</f>
        <v>2483</v>
      </c>
      <c r="B2500" s="320">
        <f>'Faults data'!B2500</f>
        <v>0</v>
      </c>
      <c r="C2500" s="223">
        <f>IFERROR(MATCH('Faults data'!F2500,Lists!$C$11:$C$14,0),0)</f>
        <v>0</v>
      </c>
      <c r="D2500" s="216">
        <f>VALUE('Faults data'!I2500)</f>
        <v>0</v>
      </c>
      <c r="E2500" s="224">
        <f t="shared" si="313"/>
        <v>0</v>
      </c>
      <c r="F2500" s="224">
        <f>'Faults data'!M2500</f>
        <v>0</v>
      </c>
      <c r="G2500" s="224" t="str">
        <f>IF('Faults data'!N2500=$G$17,$G$17,".")</f>
        <v>.</v>
      </c>
      <c r="H2500" s="224" t="str">
        <f>IF(ISNUMBER('Faults data'!L2500),'Faults data'!L2500,".")</f>
        <v>.</v>
      </c>
      <c r="I2500" s="224">
        <f>IF('Faults data'!S2500=Lists!$F$11,0,1)</f>
        <v>1</v>
      </c>
      <c r="J2500" s="240" t="str">
        <f t="shared" si="308"/>
        <v>.</v>
      </c>
      <c r="K2500" s="241"/>
      <c r="L2500" s="230" t="str">
        <f t="shared" si="309"/>
        <v>.</v>
      </c>
      <c r="M2500" s="231" t="str">
        <f t="shared" si="310"/>
        <v>.</v>
      </c>
      <c r="N2500" s="231" t="str">
        <f t="shared" si="311"/>
        <v>.</v>
      </c>
      <c r="O2500" s="231" t="str">
        <f t="shared" si="312"/>
        <v>.</v>
      </c>
      <c r="P2500" s="232" t="str">
        <f t="shared" si="314"/>
        <v>.</v>
      </c>
      <c r="Q2500" s="233" t="str">
        <f t="shared" si="315"/>
        <v>.</v>
      </c>
      <c r="R2500" s="140"/>
      <c r="S2500" s="140"/>
      <c r="T2500" s="140"/>
      <c r="U2500" s="140"/>
      <c r="V2500" s="140"/>
      <c r="W2500" s="140"/>
      <c r="X2500" s="140"/>
      <c r="Y2500" s="140"/>
      <c r="Z2500" s="140"/>
      <c r="AA2500" s="140"/>
      <c r="AB2500" s="140"/>
      <c r="AC2500" s="140"/>
      <c r="AD2500" s="140"/>
      <c r="AE2500" s="140"/>
      <c r="AF2500" s="140"/>
      <c r="AG2500" s="140"/>
      <c r="AH2500" s="140"/>
      <c r="AI2500" s="140"/>
      <c r="AJ2500" s="140"/>
      <c r="AK2500" s="140"/>
      <c r="AL2500" s="140"/>
      <c r="AM2500" s="140"/>
      <c r="AN2500" s="140"/>
      <c r="AO2500" s="140"/>
      <c r="AP2500" s="140"/>
      <c r="AQ2500" s="140"/>
      <c r="AR2500" s="140"/>
      <c r="AS2500" s="140"/>
      <c r="AT2500" s="140"/>
      <c r="AU2500" s="140"/>
      <c r="AV2500" s="140"/>
      <c r="AW2500" s="140"/>
      <c r="AX2500" s="140"/>
      <c r="AY2500" s="140"/>
      <c r="AZ2500" s="140"/>
      <c r="BA2500" s="140"/>
      <c r="BB2500" s="140"/>
      <c r="BC2500" s="140"/>
      <c r="BD2500" s="140"/>
      <c r="BE2500" s="140"/>
    </row>
    <row r="2501" spans="1:57" outlineLevel="1" x14ac:dyDescent="0.2">
      <c r="A2501" s="234">
        <f>'Faults data'!A2501</f>
        <v>2484</v>
      </c>
      <c r="B2501" s="320">
        <f>'Faults data'!B2501</f>
        <v>0</v>
      </c>
      <c r="C2501" s="223">
        <f>IFERROR(MATCH('Faults data'!F2501,Lists!$C$11:$C$14,0),0)</f>
        <v>0</v>
      </c>
      <c r="D2501" s="216">
        <f>VALUE('Faults data'!I2501)</f>
        <v>0</v>
      </c>
      <c r="E2501" s="224">
        <f t="shared" si="313"/>
        <v>0</v>
      </c>
      <c r="F2501" s="224">
        <f>'Faults data'!M2501</f>
        <v>0</v>
      </c>
      <c r="G2501" s="224" t="str">
        <f>IF('Faults data'!N2501=$G$17,$G$17,".")</f>
        <v>.</v>
      </c>
      <c r="H2501" s="224" t="str">
        <f>IF(ISNUMBER('Faults data'!L2501),'Faults data'!L2501,".")</f>
        <v>.</v>
      </c>
      <c r="I2501" s="224">
        <f>IF('Faults data'!S2501=Lists!$F$11,0,1)</f>
        <v>1</v>
      </c>
      <c r="J2501" s="240" t="str">
        <f t="shared" si="308"/>
        <v>.</v>
      </c>
      <c r="K2501" s="241"/>
      <c r="L2501" s="230" t="str">
        <f t="shared" si="309"/>
        <v>.</v>
      </c>
      <c r="M2501" s="231" t="str">
        <f t="shared" si="310"/>
        <v>.</v>
      </c>
      <c r="N2501" s="231" t="str">
        <f t="shared" si="311"/>
        <v>.</v>
      </c>
      <c r="O2501" s="231" t="str">
        <f t="shared" si="312"/>
        <v>.</v>
      </c>
      <c r="P2501" s="232" t="str">
        <f t="shared" si="314"/>
        <v>.</v>
      </c>
      <c r="Q2501" s="233" t="str">
        <f t="shared" si="315"/>
        <v>.</v>
      </c>
      <c r="R2501" s="140"/>
      <c r="S2501" s="140"/>
      <c r="T2501" s="140"/>
      <c r="U2501" s="140"/>
      <c r="V2501" s="140"/>
      <c r="W2501" s="140"/>
      <c r="X2501" s="140"/>
      <c r="Y2501" s="140"/>
      <c r="Z2501" s="140"/>
      <c r="AA2501" s="140"/>
      <c r="AB2501" s="140"/>
      <c r="AC2501" s="140"/>
      <c r="AD2501" s="140"/>
      <c r="AE2501" s="140"/>
      <c r="AF2501" s="140"/>
      <c r="AG2501" s="140"/>
      <c r="AH2501" s="140"/>
      <c r="AI2501" s="140"/>
      <c r="AJ2501" s="140"/>
      <c r="AK2501" s="140"/>
      <c r="AL2501" s="140"/>
      <c r="AM2501" s="140"/>
      <c r="AN2501" s="140"/>
      <c r="AO2501" s="140"/>
      <c r="AP2501" s="140"/>
      <c r="AQ2501" s="140"/>
      <c r="AR2501" s="140"/>
      <c r="AS2501" s="140"/>
      <c r="AT2501" s="140"/>
      <c r="AU2501" s="140"/>
      <c r="AV2501" s="140"/>
      <c r="AW2501" s="140"/>
      <c r="AX2501" s="140"/>
      <c r="AY2501" s="140"/>
      <c r="AZ2501" s="140"/>
      <c r="BA2501" s="140"/>
      <c r="BB2501" s="140"/>
      <c r="BC2501" s="140"/>
      <c r="BD2501" s="140"/>
      <c r="BE2501" s="140"/>
    </row>
    <row r="2502" spans="1:57" outlineLevel="1" x14ac:dyDescent="0.2">
      <c r="A2502" s="234">
        <f>'Faults data'!A2502</f>
        <v>2485</v>
      </c>
      <c r="B2502" s="320">
        <f>'Faults data'!B2502</f>
        <v>0</v>
      </c>
      <c r="C2502" s="223">
        <f>IFERROR(MATCH('Faults data'!F2502,Lists!$C$11:$C$14,0),0)</f>
        <v>0</v>
      </c>
      <c r="D2502" s="216">
        <f>VALUE('Faults data'!I2502)</f>
        <v>0</v>
      </c>
      <c r="E2502" s="224">
        <f t="shared" si="313"/>
        <v>0</v>
      </c>
      <c r="F2502" s="224">
        <f>'Faults data'!M2502</f>
        <v>0</v>
      </c>
      <c r="G2502" s="224" t="str">
        <f>IF('Faults data'!N2502=$G$17,$G$17,".")</f>
        <v>.</v>
      </c>
      <c r="H2502" s="224" t="str">
        <f>IF(ISNUMBER('Faults data'!L2502),'Faults data'!L2502,".")</f>
        <v>.</v>
      </c>
      <c r="I2502" s="224">
        <f>IF('Faults data'!S2502=Lists!$F$11,0,1)</f>
        <v>1</v>
      </c>
      <c r="J2502" s="240" t="str">
        <f t="shared" si="308"/>
        <v>.</v>
      </c>
      <c r="K2502" s="241"/>
      <c r="L2502" s="230" t="str">
        <f t="shared" si="309"/>
        <v>.</v>
      </c>
      <c r="M2502" s="231" t="str">
        <f t="shared" si="310"/>
        <v>.</v>
      </c>
      <c r="N2502" s="231" t="str">
        <f t="shared" si="311"/>
        <v>.</v>
      </c>
      <c r="O2502" s="231" t="str">
        <f t="shared" si="312"/>
        <v>.</v>
      </c>
      <c r="P2502" s="232" t="str">
        <f t="shared" si="314"/>
        <v>.</v>
      </c>
      <c r="Q2502" s="233" t="str">
        <f t="shared" si="315"/>
        <v>.</v>
      </c>
      <c r="R2502" s="140"/>
      <c r="S2502" s="140"/>
      <c r="T2502" s="140"/>
      <c r="U2502" s="140"/>
      <c r="V2502" s="140"/>
      <c r="W2502" s="140"/>
      <c r="X2502" s="140"/>
      <c r="Y2502" s="140"/>
      <c r="Z2502" s="140"/>
      <c r="AA2502" s="140"/>
      <c r="AB2502" s="140"/>
      <c r="AC2502" s="140"/>
      <c r="AD2502" s="140"/>
      <c r="AE2502" s="140"/>
      <c r="AF2502" s="140"/>
      <c r="AG2502" s="140"/>
      <c r="AH2502" s="140"/>
      <c r="AI2502" s="140"/>
      <c r="AJ2502" s="140"/>
      <c r="AK2502" s="140"/>
      <c r="AL2502" s="140"/>
      <c r="AM2502" s="140"/>
      <c r="AN2502" s="140"/>
      <c r="AO2502" s="140"/>
      <c r="AP2502" s="140"/>
      <c r="AQ2502" s="140"/>
      <c r="AR2502" s="140"/>
      <c r="AS2502" s="140"/>
      <c r="AT2502" s="140"/>
      <c r="AU2502" s="140"/>
      <c r="AV2502" s="140"/>
      <c r="AW2502" s="140"/>
      <c r="AX2502" s="140"/>
      <c r="AY2502" s="140"/>
      <c r="AZ2502" s="140"/>
      <c r="BA2502" s="140"/>
      <c r="BB2502" s="140"/>
      <c r="BC2502" s="140"/>
      <c r="BD2502" s="140"/>
      <c r="BE2502" s="140"/>
    </row>
    <row r="2503" spans="1:57" outlineLevel="1" x14ac:dyDescent="0.2">
      <c r="A2503" s="234">
        <f>'Faults data'!A2503</f>
        <v>2486</v>
      </c>
      <c r="B2503" s="320">
        <f>'Faults data'!B2503</f>
        <v>0</v>
      </c>
      <c r="C2503" s="223">
        <f>IFERROR(MATCH('Faults data'!F2503,Lists!$C$11:$C$14,0),0)</f>
        <v>0</v>
      </c>
      <c r="D2503" s="216">
        <f>VALUE('Faults data'!I2503)</f>
        <v>0</v>
      </c>
      <c r="E2503" s="224">
        <f t="shared" si="313"/>
        <v>0</v>
      </c>
      <c r="F2503" s="224">
        <f>'Faults data'!M2503</f>
        <v>0</v>
      </c>
      <c r="G2503" s="224" t="str">
        <f>IF('Faults data'!N2503=$G$17,$G$17,".")</f>
        <v>.</v>
      </c>
      <c r="H2503" s="224" t="str">
        <f>IF(ISNUMBER('Faults data'!L2503),'Faults data'!L2503,".")</f>
        <v>.</v>
      </c>
      <c r="I2503" s="224">
        <f>IF('Faults data'!S2503=Lists!$F$11,0,1)</f>
        <v>1</v>
      </c>
      <c r="J2503" s="240" t="str">
        <f t="shared" si="308"/>
        <v>.</v>
      </c>
      <c r="K2503" s="241"/>
      <c r="L2503" s="230" t="str">
        <f t="shared" si="309"/>
        <v>.</v>
      </c>
      <c r="M2503" s="231" t="str">
        <f t="shared" si="310"/>
        <v>.</v>
      </c>
      <c r="N2503" s="231" t="str">
        <f t="shared" si="311"/>
        <v>.</v>
      </c>
      <c r="O2503" s="231" t="str">
        <f t="shared" si="312"/>
        <v>.</v>
      </c>
      <c r="P2503" s="232" t="str">
        <f t="shared" si="314"/>
        <v>.</v>
      </c>
      <c r="Q2503" s="233" t="str">
        <f t="shared" si="315"/>
        <v>.</v>
      </c>
      <c r="R2503" s="140"/>
      <c r="S2503" s="140"/>
      <c r="T2503" s="140"/>
      <c r="U2503" s="140"/>
      <c r="V2503" s="140"/>
      <c r="W2503" s="140"/>
      <c r="X2503" s="140"/>
      <c r="Y2503" s="140"/>
      <c r="Z2503" s="140"/>
      <c r="AA2503" s="140"/>
      <c r="AB2503" s="140"/>
      <c r="AC2503" s="140"/>
      <c r="AD2503" s="140"/>
      <c r="AE2503" s="140"/>
      <c r="AF2503" s="140"/>
      <c r="AG2503" s="140"/>
      <c r="AH2503" s="140"/>
      <c r="AI2503" s="140"/>
      <c r="AJ2503" s="140"/>
      <c r="AK2503" s="140"/>
      <c r="AL2503" s="140"/>
      <c r="AM2503" s="140"/>
      <c r="AN2503" s="140"/>
      <c r="AO2503" s="140"/>
      <c r="AP2503" s="140"/>
      <c r="AQ2503" s="140"/>
      <c r="AR2503" s="140"/>
      <c r="AS2503" s="140"/>
      <c r="AT2503" s="140"/>
      <c r="AU2503" s="140"/>
      <c r="AV2503" s="140"/>
      <c r="AW2503" s="140"/>
      <c r="AX2503" s="140"/>
      <c r="AY2503" s="140"/>
      <c r="AZ2503" s="140"/>
      <c r="BA2503" s="140"/>
      <c r="BB2503" s="140"/>
      <c r="BC2503" s="140"/>
      <c r="BD2503" s="140"/>
      <c r="BE2503" s="140"/>
    </row>
    <row r="2504" spans="1:57" outlineLevel="1" x14ac:dyDescent="0.2">
      <c r="A2504" s="234">
        <f>'Faults data'!A2504</f>
        <v>2487</v>
      </c>
      <c r="B2504" s="320">
        <f>'Faults data'!B2504</f>
        <v>0</v>
      </c>
      <c r="C2504" s="223">
        <f>IFERROR(MATCH('Faults data'!F2504,Lists!$C$11:$C$14,0),0)</f>
        <v>0</v>
      </c>
      <c r="D2504" s="216">
        <f>VALUE('Faults data'!I2504)</f>
        <v>0</v>
      </c>
      <c r="E2504" s="224">
        <f t="shared" si="313"/>
        <v>0</v>
      </c>
      <c r="F2504" s="224">
        <f>'Faults data'!M2504</f>
        <v>0</v>
      </c>
      <c r="G2504" s="224" t="str">
        <f>IF('Faults data'!N2504=$G$17,$G$17,".")</f>
        <v>.</v>
      </c>
      <c r="H2504" s="224" t="str">
        <f>IF(ISNUMBER('Faults data'!L2504),'Faults data'!L2504,".")</f>
        <v>.</v>
      </c>
      <c r="I2504" s="224">
        <f>IF('Faults data'!S2504=Lists!$F$11,0,1)</f>
        <v>1</v>
      </c>
      <c r="J2504" s="240" t="str">
        <f t="shared" si="308"/>
        <v>.</v>
      </c>
      <c r="K2504" s="241"/>
      <c r="L2504" s="230" t="str">
        <f t="shared" si="309"/>
        <v>.</v>
      </c>
      <c r="M2504" s="231" t="str">
        <f t="shared" si="310"/>
        <v>.</v>
      </c>
      <c r="N2504" s="231" t="str">
        <f t="shared" si="311"/>
        <v>.</v>
      </c>
      <c r="O2504" s="231" t="str">
        <f t="shared" si="312"/>
        <v>.</v>
      </c>
      <c r="P2504" s="232" t="str">
        <f t="shared" si="314"/>
        <v>.</v>
      </c>
      <c r="Q2504" s="233" t="str">
        <f t="shared" si="315"/>
        <v>.</v>
      </c>
      <c r="R2504" s="140"/>
      <c r="S2504" s="140"/>
      <c r="T2504" s="140"/>
      <c r="U2504" s="140"/>
      <c r="V2504" s="140"/>
      <c r="W2504" s="140"/>
      <c r="X2504" s="140"/>
      <c r="Y2504" s="140"/>
      <c r="Z2504" s="140"/>
      <c r="AA2504" s="140"/>
      <c r="AB2504" s="140"/>
      <c r="AC2504" s="140"/>
      <c r="AD2504" s="140"/>
      <c r="AE2504" s="140"/>
      <c r="AF2504" s="140"/>
      <c r="AG2504" s="140"/>
      <c r="AH2504" s="140"/>
      <c r="AI2504" s="140"/>
      <c r="AJ2504" s="140"/>
      <c r="AK2504" s="140"/>
      <c r="AL2504" s="140"/>
      <c r="AM2504" s="140"/>
      <c r="AN2504" s="140"/>
      <c r="AO2504" s="140"/>
      <c r="AP2504" s="140"/>
      <c r="AQ2504" s="140"/>
      <c r="AR2504" s="140"/>
      <c r="AS2504" s="140"/>
      <c r="AT2504" s="140"/>
      <c r="AU2504" s="140"/>
      <c r="AV2504" s="140"/>
      <c r="AW2504" s="140"/>
      <c r="AX2504" s="140"/>
      <c r="AY2504" s="140"/>
      <c r="AZ2504" s="140"/>
      <c r="BA2504" s="140"/>
      <c r="BB2504" s="140"/>
      <c r="BC2504" s="140"/>
      <c r="BD2504" s="140"/>
      <c r="BE2504" s="140"/>
    </row>
    <row r="2505" spans="1:57" outlineLevel="1" x14ac:dyDescent="0.2">
      <c r="A2505" s="234">
        <f>'Faults data'!A2505</f>
        <v>2488</v>
      </c>
      <c r="B2505" s="320">
        <f>'Faults data'!B2505</f>
        <v>0</v>
      </c>
      <c r="C2505" s="223">
        <f>IFERROR(MATCH('Faults data'!F2505,Lists!$C$11:$C$14,0),0)</f>
        <v>0</v>
      </c>
      <c r="D2505" s="216">
        <f>VALUE('Faults data'!I2505)</f>
        <v>0</v>
      </c>
      <c r="E2505" s="224">
        <f t="shared" si="313"/>
        <v>0</v>
      </c>
      <c r="F2505" s="224">
        <f>'Faults data'!M2505</f>
        <v>0</v>
      </c>
      <c r="G2505" s="224" t="str">
        <f>IF('Faults data'!N2505=$G$17,$G$17,".")</f>
        <v>.</v>
      </c>
      <c r="H2505" s="224" t="str">
        <f>IF(ISNUMBER('Faults data'!L2505),'Faults data'!L2505,".")</f>
        <v>.</v>
      </c>
      <c r="I2505" s="224">
        <f>IF('Faults data'!S2505=Lists!$F$11,0,1)</f>
        <v>1</v>
      </c>
      <c r="J2505" s="240" t="str">
        <f t="shared" si="308"/>
        <v>.</v>
      </c>
      <c r="K2505" s="241"/>
      <c r="L2505" s="230" t="str">
        <f t="shared" si="309"/>
        <v>.</v>
      </c>
      <c r="M2505" s="231" t="str">
        <f t="shared" si="310"/>
        <v>.</v>
      </c>
      <c r="N2505" s="231" t="str">
        <f t="shared" si="311"/>
        <v>.</v>
      </c>
      <c r="O2505" s="231" t="str">
        <f t="shared" si="312"/>
        <v>.</v>
      </c>
      <c r="P2505" s="232" t="str">
        <f t="shared" si="314"/>
        <v>.</v>
      </c>
      <c r="Q2505" s="233" t="str">
        <f t="shared" si="315"/>
        <v>.</v>
      </c>
      <c r="R2505" s="140"/>
      <c r="S2505" s="140"/>
      <c r="T2505" s="140"/>
      <c r="U2505" s="140"/>
      <c r="V2505" s="140"/>
      <c r="W2505" s="140"/>
      <c r="X2505" s="140"/>
      <c r="Y2505" s="140"/>
      <c r="Z2505" s="140"/>
      <c r="AA2505" s="140"/>
      <c r="AB2505" s="140"/>
      <c r="AC2505" s="140"/>
      <c r="AD2505" s="140"/>
      <c r="AE2505" s="140"/>
      <c r="AF2505" s="140"/>
      <c r="AG2505" s="140"/>
      <c r="AH2505" s="140"/>
      <c r="AI2505" s="140"/>
      <c r="AJ2505" s="140"/>
      <c r="AK2505" s="140"/>
      <c r="AL2505" s="140"/>
      <c r="AM2505" s="140"/>
      <c r="AN2505" s="140"/>
      <c r="AO2505" s="140"/>
      <c r="AP2505" s="140"/>
      <c r="AQ2505" s="140"/>
      <c r="AR2505" s="140"/>
      <c r="AS2505" s="140"/>
      <c r="AT2505" s="140"/>
      <c r="AU2505" s="140"/>
      <c r="AV2505" s="140"/>
      <c r="AW2505" s="140"/>
      <c r="AX2505" s="140"/>
      <c r="AY2505" s="140"/>
      <c r="AZ2505" s="140"/>
      <c r="BA2505" s="140"/>
      <c r="BB2505" s="140"/>
      <c r="BC2505" s="140"/>
      <c r="BD2505" s="140"/>
      <c r="BE2505" s="140"/>
    </row>
    <row r="2506" spans="1:57" outlineLevel="1" x14ac:dyDescent="0.2">
      <c r="A2506" s="234">
        <f>'Faults data'!A2506</f>
        <v>2489</v>
      </c>
      <c r="B2506" s="320">
        <f>'Faults data'!B2506</f>
        <v>0</v>
      </c>
      <c r="C2506" s="223">
        <f>IFERROR(MATCH('Faults data'!F2506,Lists!$C$11:$C$14,0),0)</f>
        <v>0</v>
      </c>
      <c r="D2506" s="216">
        <f>VALUE('Faults data'!I2506)</f>
        <v>0</v>
      </c>
      <c r="E2506" s="224">
        <f t="shared" si="313"/>
        <v>0</v>
      </c>
      <c r="F2506" s="224">
        <f>'Faults data'!M2506</f>
        <v>0</v>
      </c>
      <c r="G2506" s="224" t="str">
        <f>IF('Faults data'!N2506=$G$17,$G$17,".")</f>
        <v>.</v>
      </c>
      <c r="H2506" s="224" t="str">
        <f>IF(ISNUMBER('Faults data'!L2506),'Faults data'!L2506,".")</f>
        <v>.</v>
      </c>
      <c r="I2506" s="224">
        <f>IF('Faults data'!S2506=Lists!$F$11,0,1)</f>
        <v>1</v>
      </c>
      <c r="J2506" s="240" t="str">
        <f t="shared" si="308"/>
        <v>.</v>
      </c>
      <c r="K2506" s="241"/>
      <c r="L2506" s="230" t="str">
        <f t="shared" si="309"/>
        <v>.</v>
      </c>
      <c r="M2506" s="231" t="str">
        <f t="shared" si="310"/>
        <v>.</v>
      </c>
      <c r="N2506" s="231" t="str">
        <f t="shared" si="311"/>
        <v>.</v>
      </c>
      <c r="O2506" s="231" t="str">
        <f t="shared" si="312"/>
        <v>.</v>
      </c>
      <c r="P2506" s="232" t="str">
        <f t="shared" si="314"/>
        <v>.</v>
      </c>
      <c r="Q2506" s="233" t="str">
        <f t="shared" si="315"/>
        <v>.</v>
      </c>
      <c r="R2506" s="140"/>
      <c r="S2506" s="140"/>
      <c r="T2506" s="140"/>
      <c r="U2506" s="140"/>
      <c r="V2506" s="140"/>
      <c r="W2506" s="140"/>
      <c r="X2506" s="140"/>
      <c r="Y2506" s="140"/>
      <c r="Z2506" s="140"/>
      <c r="AA2506" s="140"/>
      <c r="AB2506" s="140"/>
      <c r="AC2506" s="140"/>
      <c r="AD2506" s="140"/>
      <c r="AE2506" s="140"/>
      <c r="AF2506" s="140"/>
      <c r="AG2506" s="140"/>
      <c r="AH2506" s="140"/>
      <c r="AI2506" s="140"/>
      <c r="AJ2506" s="140"/>
      <c r="AK2506" s="140"/>
      <c r="AL2506" s="140"/>
      <c r="AM2506" s="140"/>
      <c r="AN2506" s="140"/>
      <c r="AO2506" s="140"/>
      <c r="AP2506" s="140"/>
      <c r="AQ2506" s="140"/>
      <c r="AR2506" s="140"/>
      <c r="AS2506" s="140"/>
      <c r="AT2506" s="140"/>
      <c r="AU2506" s="140"/>
      <c r="AV2506" s="140"/>
      <c r="AW2506" s="140"/>
      <c r="AX2506" s="140"/>
      <c r="AY2506" s="140"/>
      <c r="AZ2506" s="140"/>
      <c r="BA2506" s="140"/>
      <c r="BB2506" s="140"/>
      <c r="BC2506" s="140"/>
      <c r="BD2506" s="140"/>
      <c r="BE2506" s="140"/>
    </row>
    <row r="2507" spans="1:57" outlineLevel="1" x14ac:dyDescent="0.2">
      <c r="A2507" s="234">
        <f>'Faults data'!A2507</f>
        <v>2490</v>
      </c>
      <c r="B2507" s="320">
        <f>'Faults data'!B2507</f>
        <v>0</v>
      </c>
      <c r="C2507" s="223">
        <f>IFERROR(MATCH('Faults data'!F2507,Lists!$C$11:$C$14,0),0)</f>
        <v>0</v>
      </c>
      <c r="D2507" s="216">
        <f>VALUE('Faults data'!I2507)</f>
        <v>0</v>
      </c>
      <c r="E2507" s="224">
        <f t="shared" si="313"/>
        <v>0</v>
      </c>
      <c r="F2507" s="224">
        <f>'Faults data'!M2507</f>
        <v>0</v>
      </c>
      <c r="G2507" s="224" t="str">
        <f>IF('Faults data'!N2507=$G$17,$G$17,".")</f>
        <v>.</v>
      </c>
      <c r="H2507" s="224" t="str">
        <f>IF(ISNUMBER('Faults data'!L2507),'Faults data'!L2507,".")</f>
        <v>.</v>
      </c>
      <c r="I2507" s="224">
        <f>IF('Faults data'!S2507=Lists!$F$11,0,1)</f>
        <v>1</v>
      </c>
      <c r="J2507" s="240" t="str">
        <f t="shared" ref="J2507:J2569" si="316">IF(OR(C2507&gt;0,E2507=0,H2507="."),".",H2507)</f>
        <v>.</v>
      </c>
      <c r="K2507" s="241"/>
      <c r="L2507" s="230" t="str">
        <f t="shared" ref="L2507:L2569" si="317">IF(L$16=$F2507,$J2507,".")</f>
        <v>.</v>
      </c>
      <c r="M2507" s="231" t="str">
        <f t="shared" ref="M2507:M2569" si="318">IF(AND(L2507&gt;0,$G2507=M$17),L2507,".")</f>
        <v>.</v>
      </c>
      <c r="N2507" s="231" t="str">
        <f t="shared" ref="N2507:N2569" si="319">IF(N$16=$F2507,$J2507,".")</f>
        <v>.</v>
      </c>
      <c r="O2507" s="231" t="str">
        <f t="shared" ref="O2507:O2570" si="320">IF(AND(N2507&gt;=0,$G2507=O$17),N2507,".")</f>
        <v>.</v>
      </c>
      <c r="P2507" s="232" t="str">
        <f t="shared" si="314"/>
        <v>.</v>
      </c>
      <c r="Q2507" s="233" t="str">
        <f t="shared" si="315"/>
        <v>.</v>
      </c>
      <c r="R2507" s="140"/>
      <c r="S2507" s="140"/>
      <c r="T2507" s="140"/>
      <c r="U2507" s="140"/>
      <c r="V2507" s="140"/>
      <c r="W2507" s="140"/>
      <c r="X2507" s="140"/>
      <c r="Y2507" s="140"/>
      <c r="Z2507" s="140"/>
      <c r="AA2507" s="140"/>
      <c r="AB2507" s="140"/>
      <c r="AC2507" s="140"/>
      <c r="AD2507" s="140"/>
      <c r="AE2507" s="140"/>
      <c r="AF2507" s="140"/>
      <c r="AG2507" s="140"/>
      <c r="AH2507" s="140"/>
      <c r="AI2507" s="140"/>
      <c r="AJ2507" s="140"/>
      <c r="AK2507" s="140"/>
      <c r="AL2507" s="140"/>
      <c r="AM2507" s="140"/>
      <c r="AN2507" s="140"/>
      <c r="AO2507" s="140"/>
      <c r="AP2507" s="140"/>
      <c r="AQ2507" s="140"/>
      <c r="AR2507" s="140"/>
      <c r="AS2507" s="140"/>
      <c r="AT2507" s="140"/>
      <c r="AU2507" s="140"/>
      <c r="AV2507" s="140"/>
      <c r="AW2507" s="140"/>
      <c r="AX2507" s="140"/>
      <c r="AY2507" s="140"/>
      <c r="AZ2507" s="140"/>
      <c r="BA2507" s="140"/>
      <c r="BB2507" s="140"/>
      <c r="BC2507" s="140"/>
      <c r="BD2507" s="140"/>
      <c r="BE2507" s="140"/>
    </row>
    <row r="2508" spans="1:57" outlineLevel="1" x14ac:dyDescent="0.2">
      <c r="A2508" s="234">
        <f>'Faults data'!A2508</f>
        <v>2491</v>
      </c>
      <c r="B2508" s="320">
        <f>'Faults data'!B2508</f>
        <v>0</v>
      </c>
      <c r="C2508" s="223">
        <f>IFERROR(MATCH('Faults data'!F2508,Lists!$C$11:$C$14,0),0)</f>
        <v>0</v>
      </c>
      <c r="D2508" s="216">
        <f>VALUE('Faults data'!I2508)</f>
        <v>0</v>
      </c>
      <c r="E2508" s="224">
        <f t="shared" ref="E2508:E2571" si="321">IFERROR(IF(OR(D2508&lt;$C$9,D2508&gt;$C$10),0,1),0)</f>
        <v>0</v>
      </c>
      <c r="F2508" s="224">
        <f>'Faults data'!M2508</f>
        <v>0</v>
      </c>
      <c r="G2508" s="224" t="str">
        <f>IF('Faults data'!N2508=$G$17,$G$17,".")</f>
        <v>.</v>
      </c>
      <c r="H2508" s="224" t="str">
        <f>IF(ISNUMBER('Faults data'!L2508),'Faults data'!L2508,".")</f>
        <v>.</v>
      </c>
      <c r="I2508" s="224">
        <f>IF('Faults data'!S2508=Lists!$F$11,0,1)</f>
        <v>1</v>
      </c>
      <c r="J2508" s="240" t="str">
        <f t="shared" si="316"/>
        <v>.</v>
      </c>
      <c r="K2508" s="241"/>
      <c r="L2508" s="230" t="str">
        <f t="shared" si="317"/>
        <v>.</v>
      </c>
      <c r="M2508" s="231" t="str">
        <f t="shared" si="318"/>
        <v>.</v>
      </c>
      <c r="N2508" s="231" t="str">
        <f t="shared" si="319"/>
        <v>.</v>
      </c>
      <c r="O2508" s="231" t="str">
        <f t="shared" si="320"/>
        <v>.</v>
      </c>
      <c r="P2508" s="232" t="str">
        <f t="shared" si="314"/>
        <v>.</v>
      </c>
      <c r="Q2508" s="233" t="str">
        <f t="shared" si="315"/>
        <v>.</v>
      </c>
      <c r="R2508" s="140"/>
      <c r="S2508" s="140"/>
      <c r="T2508" s="140"/>
      <c r="U2508" s="140"/>
      <c r="V2508" s="140"/>
      <c r="W2508" s="140"/>
      <c r="X2508" s="140"/>
      <c r="Y2508" s="140"/>
      <c r="Z2508" s="140"/>
      <c r="AA2508" s="140"/>
      <c r="AB2508" s="140"/>
      <c r="AC2508" s="140"/>
      <c r="AD2508" s="140"/>
      <c r="AE2508" s="140"/>
      <c r="AF2508" s="140"/>
      <c r="AG2508" s="140"/>
      <c r="AH2508" s="140"/>
      <c r="AI2508" s="140"/>
      <c r="AJ2508" s="140"/>
      <c r="AK2508" s="140"/>
      <c r="AL2508" s="140"/>
      <c r="AM2508" s="140"/>
      <c r="AN2508" s="140"/>
      <c r="AO2508" s="140"/>
      <c r="AP2508" s="140"/>
      <c r="AQ2508" s="140"/>
      <c r="AR2508" s="140"/>
      <c r="AS2508" s="140"/>
      <c r="AT2508" s="140"/>
      <c r="AU2508" s="140"/>
      <c r="AV2508" s="140"/>
      <c r="AW2508" s="140"/>
      <c r="AX2508" s="140"/>
      <c r="AY2508" s="140"/>
      <c r="AZ2508" s="140"/>
      <c r="BA2508" s="140"/>
      <c r="BB2508" s="140"/>
      <c r="BC2508" s="140"/>
      <c r="BD2508" s="140"/>
      <c r="BE2508" s="140"/>
    </row>
    <row r="2509" spans="1:57" outlineLevel="1" x14ac:dyDescent="0.2">
      <c r="A2509" s="234">
        <f>'Faults data'!A2509</f>
        <v>2492</v>
      </c>
      <c r="B2509" s="320">
        <f>'Faults data'!B2509</f>
        <v>0</v>
      </c>
      <c r="C2509" s="223">
        <f>IFERROR(MATCH('Faults data'!F2509,Lists!$C$11:$C$14,0),0)</f>
        <v>0</v>
      </c>
      <c r="D2509" s="216">
        <f>VALUE('Faults data'!I2509)</f>
        <v>0</v>
      </c>
      <c r="E2509" s="224">
        <f t="shared" si="321"/>
        <v>0</v>
      </c>
      <c r="F2509" s="224">
        <f>'Faults data'!M2509</f>
        <v>0</v>
      </c>
      <c r="G2509" s="224" t="str">
        <f>IF('Faults data'!N2509=$G$17,$G$17,".")</f>
        <v>.</v>
      </c>
      <c r="H2509" s="224" t="str">
        <f>IF(ISNUMBER('Faults data'!L2509),'Faults data'!L2509,".")</f>
        <v>.</v>
      </c>
      <c r="I2509" s="224">
        <f>IF('Faults data'!S2509=Lists!$F$11,0,1)</f>
        <v>1</v>
      </c>
      <c r="J2509" s="240" t="str">
        <f t="shared" si="316"/>
        <v>.</v>
      </c>
      <c r="K2509" s="241"/>
      <c r="L2509" s="230" t="str">
        <f t="shared" si="317"/>
        <v>.</v>
      </c>
      <c r="M2509" s="231" t="str">
        <f t="shared" si="318"/>
        <v>.</v>
      </c>
      <c r="N2509" s="231" t="str">
        <f t="shared" si="319"/>
        <v>.</v>
      </c>
      <c r="O2509" s="231" t="str">
        <f t="shared" si="320"/>
        <v>.</v>
      </c>
      <c r="P2509" s="232" t="str">
        <f t="shared" si="314"/>
        <v>.</v>
      </c>
      <c r="Q2509" s="233" t="str">
        <f t="shared" si="315"/>
        <v>.</v>
      </c>
      <c r="R2509" s="140"/>
      <c r="S2509" s="140"/>
      <c r="T2509" s="140"/>
      <c r="U2509" s="140"/>
      <c r="V2509" s="140"/>
      <c r="W2509" s="140"/>
      <c r="X2509" s="140"/>
      <c r="Y2509" s="140"/>
      <c r="Z2509" s="140"/>
      <c r="AA2509" s="140"/>
      <c r="AB2509" s="140"/>
      <c r="AC2509" s="140"/>
      <c r="AD2509" s="140"/>
      <c r="AE2509" s="140"/>
      <c r="AF2509" s="140"/>
      <c r="AG2509" s="140"/>
      <c r="AH2509" s="140"/>
      <c r="AI2509" s="140"/>
      <c r="AJ2509" s="140"/>
      <c r="AK2509" s="140"/>
      <c r="AL2509" s="140"/>
      <c r="AM2509" s="140"/>
      <c r="AN2509" s="140"/>
      <c r="AO2509" s="140"/>
      <c r="AP2509" s="140"/>
      <c r="AQ2509" s="140"/>
      <c r="AR2509" s="140"/>
      <c r="AS2509" s="140"/>
      <c r="AT2509" s="140"/>
      <c r="AU2509" s="140"/>
      <c r="AV2509" s="140"/>
      <c r="AW2509" s="140"/>
      <c r="AX2509" s="140"/>
      <c r="AY2509" s="140"/>
      <c r="AZ2509" s="140"/>
      <c r="BA2509" s="140"/>
      <c r="BB2509" s="140"/>
      <c r="BC2509" s="140"/>
      <c r="BD2509" s="140"/>
      <c r="BE2509" s="140"/>
    </row>
    <row r="2510" spans="1:57" outlineLevel="1" x14ac:dyDescent="0.2">
      <c r="A2510" s="234">
        <f>'Faults data'!A2510</f>
        <v>2493</v>
      </c>
      <c r="B2510" s="320">
        <f>'Faults data'!B2510</f>
        <v>0</v>
      </c>
      <c r="C2510" s="223">
        <f>IFERROR(MATCH('Faults data'!F2510,Lists!$C$11:$C$14,0),0)</f>
        <v>0</v>
      </c>
      <c r="D2510" s="216">
        <f>VALUE('Faults data'!I2510)</f>
        <v>0</v>
      </c>
      <c r="E2510" s="224">
        <f t="shared" si="321"/>
        <v>0</v>
      </c>
      <c r="F2510" s="224">
        <f>'Faults data'!M2510</f>
        <v>0</v>
      </c>
      <c r="G2510" s="224" t="str">
        <f>IF('Faults data'!N2510=$G$17,$G$17,".")</f>
        <v>.</v>
      </c>
      <c r="H2510" s="224" t="str">
        <f>IF(ISNUMBER('Faults data'!L2510),'Faults data'!L2510,".")</f>
        <v>.</v>
      </c>
      <c r="I2510" s="224">
        <f>IF('Faults data'!S2510=Lists!$F$11,0,1)</f>
        <v>1</v>
      </c>
      <c r="J2510" s="240" t="str">
        <f t="shared" si="316"/>
        <v>.</v>
      </c>
      <c r="K2510" s="241"/>
      <c r="L2510" s="230" t="str">
        <f t="shared" si="317"/>
        <v>.</v>
      </c>
      <c r="M2510" s="231" t="str">
        <f t="shared" si="318"/>
        <v>.</v>
      </c>
      <c r="N2510" s="231" t="str">
        <f t="shared" si="319"/>
        <v>.</v>
      </c>
      <c r="O2510" s="231" t="str">
        <f t="shared" si="320"/>
        <v>.</v>
      </c>
      <c r="P2510" s="232" t="str">
        <f t="shared" si="314"/>
        <v>.</v>
      </c>
      <c r="Q2510" s="233" t="str">
        <f t="shared" si="315"/>
        <v>.</v>
      </c>
      <c r="R2510" s="140"/>
      <c r="S2510" s="140"/>
      <c r="T2510" s="140"/>
      <c r="U2510" s="140"/>
      <c r="V2510" s="140"/>
      <c r="W2510" s="140"/>
      <c r="X2510" s="140"/>
      <c r="Y2510" s="140"/>
      <c r="Z2510" s="140"/>
      <c r="AA2510" s="140"/>
      <c r="AB2510" s="140"/>
      <c r="AC2510" s="140"/>
      <c r="AD2510" s="140"/>
      <c r="AE2510" s="140"/>
      <c r="AF2510" s="140"/>
      <c r="AG2510" s="140"/>
      <c r="AH2510" s="140"/>
      <c r="AI2510" s="140"/>
      <c r="AJ2510" s="140"/>
      <c r="AK2510" s="140"/>
      <c r="AL2510" s="140"/>
      <c r="AM2510" s="140"/>
      <c r="AN2510" s="140"/>
      <c r="AO2510" s="140"/>
      <c r="AP2510" s="140"/>
      <c r="AQ2510" s="140"/>
      <c r="AR2510" s="140"/>
      <c r="AS2510" s="140"/>
      <c r="AT2510" s="140"/>
      <c r="AU2510" s="140"/>
      <c r="AV2510" s="140"/>
      <c r="AW2510" s="140"/>
      <c r="AX2510" s="140"/>
      <c r="AY2510" s="140"/>
      <c r="AZ2510" s="140"/>
      <c r="BA2510" s="140"/>
      <c r="BB2510" s="140"/>
      <c r="BC2510" s="140"/>
      <c r="BD2510" s="140"/>
      <c r="BE2510" s="140"/>
    </row>
    <row r="2511" spans="1:57" outlineLevel="1" x14ac:dyDescent="0.2">
      <c r="A2511" s="234">
        <f>'Faults data'!A2511</f>
        <v>2494</v>
      </c>
      <c r="B2511" s="320">
        <f>'Faults data'!B2511</f>
        <v>0</v>
      </c>
      <c r="C2511" s="223">
        <f>IFERROR(MATCH('Faults data'!F2511,Lists!$C$11:$C$14,0),0)</f>
        <v>0</v>
      </c>
      <c r="D2511" s="216">
        <f>VALUE('Faults data'!I2511)</f>
        <v>0</v>
      </c>
      <c r="E2511" s="224">
        <f t="shared" si="321"/>
        <v>0</v>
      </c>
      <c r="F2511" s="224">
        <f>'Faults data'!M2511</f>
        <v>0</v>
      </c>
      <c r="G2511" s="224" t="str">
        <f>IF('Faults data'!N2511=$G$17,$G$17,".")</f>
        <v>.</v>
      </c>
      <c r="H2511" s="224" t="str">
        <f>IF(ISNUMBER('Faults data'!L2511),'Faults data'!L2511,".")</f>
        <v>.</v>
      </c>
      <c r="I2511" s="224">
        <f>IF('Faults data'!S2511=Lists!$F$11,0,1)</f>
        <v>1</v>
      </c>
      <c r="J2511" s="240" t="str">
        <f t="shared" si="316"/>
        <v>.</v>
      </c>
      <c r="K2511" s="241"/>
      <c r="L2511" s="230" t="str">
        <f t="shared" si="317"/>
        <v>.</v>
      </c>
      <c r="M2511" s="231" t="str">
        <f t="shared" si="318"/>
        <v>.</v>
      </c>
      <c r="N2511" s="231" t="str">
        <f t="shared" si="319"/>
        <v>.</v>
      </c>
      <c r="O2511" s="231" t="str">
        <f t="shared" si="320"/>
        <v>.</v>
      </c>
      <c r="P2511" s="232" t="str">
        <f t="shared" si="314"/>
        <v>.</v>
      </c>
      <c r="Q2511" s="233" t="str">
        <f t="shared" si="315"/>
        <v>.</v>
      </c>
      <c r="R2511" s="140"/>
      <c r="S2511" s="140"/>
      <c r="T2511" s="140"/>
      <c r="U2511" s="140"/>
      <c r="V2511" s="140"/>
      <c r="W2511" s="140"/>
      <c r="X2511" s="140"/>
      <c r="Y2511" s="140"/>
      <c r="Z2511" s="140"/>
      <c r="AA2511" s="140"/>
      <c r="AB2511" s="140"/>
      <c r="AC2511" s="140"/>
      <c r="AD2511" s="140"/>
      <c r="AE2511" s="140"/>
      <c r="AF2511" s="140"/>
      <c r="AG2511" s="140"/>
      <c r="AH2511" s="140"/>
      <c r="AI2511" s="140"/>
      <c r="AJ2511" s="140"/>
      <c r="AK2511" s="140"/>
      <c r="AL2511" s="140"/>
      <c r="AM2511" s="140"/>
      <c r="AN2511" s="140"/>
      <c r="AO2511" s="140"/>
      <c r="AP2511" s="140"/>
      <c r="AQ2511" s="140"/>
      <c r="AR2511" s="140"/>
      <c r="AS2511" s="140"/>
      <c r="AT2511" s="140"/>
      <c r="AU2511" s="140"/>
      <c r="AV2511" s="140"/>
      <c r="AW2511" s="140"/>
      <c r="AX2511" s="140"/>
      <c r="AY2511" s="140"/>
      <c r="AZ2511" s="140"/>
      <c r="BA2511" s="140"/>
      <c r="BB2511" s="140"/>
      <c r="BC2511" s="140"/>
      <c r="BD2511" s="140"/>
      <c r="BE2511" s="140"/>
    </row>
    <row r="2512" spans="1:57" outlineLevel="1" x14ac:dyDescent="0.2">
      <c r="A2512" s="234">
        <f>'Faults data'!A2512</f>
        <v>2495</v>
      </c>
      <c r="B2512" s="320">
        <f>'Faults data'!B2512</f>
        <v>0</v>
      </c>
      <c r="C2512" s="223">
        <f>IFERROR(MATCH('Faults data'!F2512,Lists!$C$11:$C$14,0),0)</f>
        <v>0</v>
      </c>
      <c r="D2512" s="216">
        <f>VALUE('Faults data'!I2512)</f>
        <v>0</v>
      </c>
      <c r="E2512" s="224">
        <f t="shared" si="321"/>
        <v>0</v>
      </c>
      <c r="F2512" s="224">
        <f>'Faults data'!M2512</f>
        <v>0</v>
      </c>
      <c r="G2512" s="224" t="str">
        <f>IF('Faults data'!N2512=$G$17,$G$17,".")</f>
        <v>.</v>
      </c>
      <c r="H2512" s="224" t="str">
        <f>IF(ISNUMBER('Faults data'!L2512),'Faults data'!L2512,".")</f>
        <v>.</v>
      </c>
      <c r="I2512" s="224">
        <f>IF('Faults data'!S2512=Lists!$F$11,0,1)</f>
        <v>1</v>
      </c>
      <c r="J2512" s="240" t="str">
        <f t="shared" si="316"/>
        <v>.</v>
      </c>
      <c r="K2512" s="241"/>
      <c r="L2512" s="230" t="str">
        <f t="shared" si="317"/>
        <v>.</v>
      </c>
      <c r="M2512" s="231" t="str">
        <f t="shared" si="318"/>
        <v>.</v>
      </c>
      <c r="N2512" s="231" t="str">
        <f t="shared" si="319"/>
        <v>.</v>
      </c>
      <c r="O2512" s="231" t="str">
        <f t="shared" si="320"/>
        <v>.</v>
      </c>
      <c r="P2512" s="232" t="str">
        <f t="shared" si="314"/>
        <v>.</v>
      </c>
      <c r="Q2512" s="233" t="str">
        <f t="shared" si="315"/>
        <v>.</v>
      </c>
      <c r="R2512" s="140"/>
      <c r="S2512" s="140"/>
      <c r="T2512" s="140"/>
      <c r="U2512" s="140"/>
      <c r="V2512" s="140"/>
      <c r="W2512" s="140"/>
      <c r="X2512" s="140"/>
      <c r="Y2512" s="140"/>
      <c r="Z2512" s="140"/>
      <c r="AA2512" s="140"/>
      <c r="AB2512" s="140"/>
      <c r="AC2512" s="140"/>
      <c r="AD2512" s="140"/>
      <c r="AE2512" s="140"/>
      <c r="AF2512" s="140"/>
      <c r="AG2512" s="140"/>
      <c r="AH2512" s="140"/>
      <c r="AI2512" s="140"/>
      <c r="AJ2512" s="140"/>
      <c r="AK2512" s="140"/>
      <c r="AL2512" s="140"/>
      <c r="AM2512" s="140"/>
      <c r="AN2512" s="140"/>
      <c r="AO2512" s="140"/>
      <c r="AP2512" s="140"/>
      <c r="AQ2512" s="140"/>
      <c r="AR2512" s="140"/>
      <c r="AS2512" s="140"/>
      <c r="AT2512" s="140"/>
      <c r="AU2512" s="140"/>
      <c r="AV2512" s="140"/>
      <c r="AW2512" s="140"/>
      <c r="AX2512" s="140"/>
      <c r="AY2512" s="140"/>
      <c r="AZ2512" s="140"/>
      <c r="BA2512" s="140"/>
      <c r="BB2512" s="140"/>
      <c r="BC2512" s="140"/>
      <c r="BD2512" s="140"/>
      <c r="BE2512" s="140"/>
    </row>
    <row r="2513" spans="1:57" outlineLevel="1" x14ac:dyDescent="0.2">
      <c r="A2513" s="234">
        <f>'Faults data'!A2513</f>
        <v>2496</v>
      </c>
      <c r="B2513" s="320">
        <f>'Faults data'!B2513</f>
        <v>0</v>
      </c>
      <c r="C2513" s="223">
        <f>IFERROR(MATCH('Faults data'!F2513,Lists!$C$11:$C$14,0),0)</f>
        <v>0</v>
      </c>
      <c r="D2513" s="216">
        <f>VALUE('Faults data'!I2513)</f>
        <v>0</v>
      </c>
      <c r="E2513" s="224">
        <f t="shared" si="321"/>
        <v>0</v>
      </c>
      <c r="F2513" s="224">
        <f>'Faults data'!M2513</f>
        <v>0</v>
      </c>
      <c r="G2513" s="224" t="str">
        <f>IF('Faults data'!N2513=$G$17,$G$17,".")</f>
        <v>.</v>
      </c>
      <c r="H2513" s="224" t="str">
        <f>IF(ISNUMBER('Faults data'!L2513),'Faults data'!L2513,".")</f>
        <v>.</v>
      </c>
      <c r="I2513" s="224">
        <f>IF('Faults data'!S2513=Lists!$F$11,0,1)</f>
        <v>1</v>
      </c>
      <c r="J2513" s="240" t="str">
        <f t="shared" si="316"/>
        <v>.</v>
      </c>
      <c r="K2513" s="241"/>
      <c r="L2513" s="230" t="str">
        <f t="shared" si="317"/>
        <v>.</v>
      </c>
      <c r="M2513" s="231" t="str">
        <f t="shared" si="318"/>
        <v>.</v>
      </c>
      <c r="N2513" s="231" t="str">
        <f t="shared" si="319"/>
        <v>.</v>
      </c>
      <c r="O2513" s="231" t="str">
        <f t="shared" si="320"/>
        <v>.</v>
      </c>
      <c r="P2513" s="232" t="str">
        <f t="shared" si="314"/>
        <v>.</v>
      </c>
      <c r="Q2513" s="233" t="str">
        <f t="shared" si="315"/>
        <v>.</v>
      </c>
      <c r="R2513" s="140"/>
      <c r="S2513" s="140"/>
      <c r="T2513" s="140"/>
      <c r="U2513" s="140"/>
      <c r="V2513" s="140"/>
      <c r="W2513" s="140"/>
      <c r="X2513" s="140"/>
      <c r="Y2513" s="140"/>
      <c r="Z2513" s="140"/>
      <c r="AA2513" s="140"/>
      <c r="AB2513" s="140"/>
      <c r="AC2513" s="140"/>
      <c r="AD2513" s="140"/>
      <c r="AE2513" s="140"/>
      <c r="AF2513" s="140"/>
      <c r="AG2513" s="140"/>
      <c r="AH2513" s="140"/>
      <c r="AI2513" s="140"/>
      <c r="AJ2513" s="140"/>
      <c r="AK2513" s="140"/>
      <c r="AL2513" s="140"/>
      <c r="AM2513" s="140"/>
      <c r="AN2513" s="140"/>
      <c r="AO2513" s="140"/>
      <c r="AP2513" s="140"/>
      <c r="AQ2513" s="140"/>
      <c r="AR2513" s="140"/>
      <c r="AS2513" s="140"/>
      <c r="AT2513" s="140"/>
      <c r="AU2513" s="140"/>
      <c r="AV2513" s="140"/>
      <c r="AW2513" s="140"/>
      <c r="AX2513" s="140"/>
      <c r="AY2513" s="140"/>
      <c r="AZ2513" s="140"/>
      <c r="BA2513" s="140"/>
      <c r="BB2513" s="140"/>
      <c r="BC2513" s="140"/>
      <c r="BD2513" s="140"/>
      <c r="BE2513" s="140"/>
    </row>
    <row r="2514" spans="1:57" outlineLevel="1" x14ac:dyDescent="0.2">
      <c r="A2514" s="234">
        <f>'Faults data'!A2514</f>
        <v>2497</v>
      </c>
      <c r="B2514" s="320">
        <f>'Faults data'!B2514</f>
        <v>0</v>
      </c>
      <c r="C2514" s="223">
        <f>IFERROR(MATCH('Faults data'!F2514,Lists!$C$11:$C$14,0),0)</f>
        <v>0</v>
      </c>
      <c r="D2514" s="216">
        <f>VALUE('Faults data'!I2514)</f>
        <v>0</v>
      </c>
      <c r="E2514" s="224">
        <f t="shared" si="321"/>
        <v>0</v>
      </c>
      <c r="F2514" s="224">
        <f>'Faults data'!M2514</f>
        <v>0</v>
      </c>
      <c r="G2514" s="224" t="str">
        <f>IF('Faults data'!N2514=$G$17,$G$17,".")</f>
        <v>.</v>
      </c>
      <c r="H2514" s="224" t="str">
        <f>IF(ISNUMBER('Faults data'!L2514),'Faults data'!L2514,".")</f>
        <v>.</v>
      </c>
      <c r="I2514" s="224">
        <f>IF('Faults data'!S2514=Lists!$F$11,0,1)</f>
        <v>1</v>
      </c>
      <c r="J2514" s="240" t="str">
        <f t="shared" si="316"/>
        <v>.</v>
      </c>
      <c r="K2514" s="241"/>
      <c r="L2514" s="230" t="str">
        <f t="shared" si="317"/>
        <v>.</v>
      </c>
      <c r="M2514" s="231" t="str">
        <f t="shared" si="318"/>
        <v>.</v>
      </c>
      <c r="N2514" s="231" t="str">
        <f t="shared" si="319"/>
        <v>.</v>
      </c>
      <c r="O2514" s="231" t="str">
        <f t="shared" si="320"/>
        <v>.</v>
      </c>
      <c r="P2514" s="232" t="str">
        <f t="shared" si="314"/>
        <v>.</v>
      </c>
      <c r="Q2514" s="233" t="str">
        <f t="shared" si="315"/>
        <v>.</v>
      </c>
      <c r="R2514" s="140"/>
      <c r="S2514" s="140"/>
      <c r="T2514" s="140"/>
      <c r="U2514" s="140"/>
      <c r="V2514" s="140"/>
      <c r="W2514" s="140"/>
      <c r="X2514" s="140"/>
      <c r="Y2514" s="140"/>
      <c r="Z2514" s="140"/>
      <c r="AA2514" s="140"/>
      <c r="AB2514" s="140"/>
      <c r="AC2514" s="140"/>
      <c r="AD2514" s="140"/>
      <c r="AE2514" s="140"/>
      <c r="AF2514" s="140"/>
      <c r="AG2514" s="140"/>
      <c r="AH2514" s="140"/>
      <c r="AI2514" s="140"/>
      <c r="AJ2514" s="140"/>
      <c r="AK2514" s="140"/>
      <c r="AL2514" s="140"/>
      <c r="AM2514" s="140"/>
      <c r="AN2514" s="140"/>
      <c r="AO2514" s="140"/>
      <c r="AP2514" s="140"/>
      <c r="AQ2514" s="140"/>
      <c r="AR2514" s="140"/>
      <c r="AS2514" s="140"/>
      <c r="AT2514" s="140"/>
      <c r="AU2514" s="140"/>
      <c r="AV2514" s="140"/>
      <c r="AW2514" s="140"/>
      <c r="AX2514" s="140"/>
      <c r="AY2514" s="140"/>
      <c r="AZ2514" s="140"/>
      <c r="BA2514" s="140"/>
      <c r="BB2514" s="140"/>
      <c r="BC2514" s="140"/>
      <c r="BD2514" s="140"/>
      <c r="BE2514" s="140"/>
    </row>
    <row r="2515" spans="1:57" outlineLevel="1" x14ac:dyDescent="0.2">
      <c r="A2515" s="234">
        <f>'Faults data'!A2515</f>
        <v>2498</v>
      </c>
      <c r="B2515" s="320">
        <f>'Faults data'!B2515</f>
        <v>0</v>
      </c>
      <c r="C2515" s="223">
        <f>IFERROR(MATCH('Faults data'!F2515,Lists!$C$11:$C$14,0),0)</f>
        <v>0</v>
      </c>
      <c r="D2515" s="216">
        <f>VALUE('Faults data'!I2515)</f>
        <v>0</v>
      </c>
      <c r="E2515" s="224">
        <f t="shared" si="321"/>
        <v>0</v>
      </c>
      <c r="F2515" s="224">
        <f>'Faults data'!M2515</f>
        <v>0</v>
      </c>
      <c r="G2515" s="224" t="str">
        <f>IF('Faults data'!N2515=$G$17,$G$17,".")</f>
        <v>.</v>
      </c>
      <c r="H2515" s="224" t="str">
        <f>IF(ISNUMBER('Faults data'!L2515),'Faults data'!L2515,".")</f>
        <v>.</v>
      </c>
      <c r="I2515" s="224">
        <f>IF('Faults data'!S2515=Lists!$F$11,0,1)</f>
        <v>1</v>
      </c>
      <c r="J2515" s="240" t="str">
        <f t="shared" si="316"/>
        <v>.</v>
      </c>
      <c r="K2515" s="241"/>
      <c r="L2515" s="230" t="str">
        <f t="shared" si="317"/>
        <v>.</v>
      </c>
      <c r="M2515" s="231" t="str">
        <f t="shared" si="318"/>
        <v>.</v>
      </c>
      <c r="N2515" s="231" t="str">
        <f t="shared" si="319"/>
        <v>.</v>
      </c>
      <c r="O2515" s="231" t="str">
        <f t="shared" si="320"/>
        <v>.</v>
      </c>
      <c r="P2515" s="232" t="str">
        <f t="shared" ref="P2515:P2578" si="322">IF(L2515&gt;P$9,L2515,".")</f>
        <v>.</v>
      </c>
      <c r="Q2515" s="233" t="str">
        <f t="shared" ref="Q2515:Q2578" si="323">IF(N2515&gt;Q$9,N2515,".")</f>
        <v>.</v>
      </c>
      <c r="R2515" s="140"/>
      <c r="S2515" s="140"/>
      <c r="T2515" s="140"/>
      <c r="U2515" s="140"/>
      <c r="V2515" s="140"/>
      <c r="W2515" s="140"/>
      <c r="X2515" s="140"/>
      <c r="Y2515" s="140"/>
      <c r="Z2515" s="140"/>
      <c r="AA2515" s="140"/>
      <c r="AB2515" s="140"/>
      <c r="AC2515" s="140"/>
      <c r="AD2515" s="140"/>
      <c r="AE2515" s="140"/>
      <c r="AF2515" s="140"/>
      <c r="AG2515" s="140"/>
      <c r="AH2515" s="140"/>
      <c r="AI2515" s="140"/>
      <c r="AJ2515" s="140"/>
      <c r="AK2515" s="140"/>
      <c r="AL2515" s="140"/>
      <c r="AM2515" s="140"/>
      <c r="AN2515" s="140"/>
      <c r="AO2515" s="140"/>
      <c r="AP2515" s="140"/>
      <c r="AQ2515" s="140"/>
      <c r="AR2515" s="140"/>
      <c r="AS2515" s="140"/>
      <c r="AT2515" s="140"/>
      <c r="AU2515" s="140"/>
      <c r="AV2515" s="140"/>
      <c r="AW2515" s="140"/>
      <c r="AX2515" s="140"/>
      <c r="AY2515" s="140"/>
      <c r="AZ2515" s="140"/>
      <c r="BA2515" s="140"/>
      <c r="BB2515" s="140"/>
      <c r="BC2515" s="140"/>
      <c r="BD2515" s="140"/>
      <c r="BE2515" s="140"/>
    </row>
    <row r="2516" spans="1:57" outlineLevel="1" x14ac:dyDescent="0.2">
      <c r="A2516" s="234">
        <f>'Faults data'!A2516</f>
        <v>2499</v>
      </c>
      <c r="B2516" s="320">
        <f>'Faults data'!B2516</f>
        <v>0</v>
      </c>
      <c r="C2516" s="223">
        <f>IFERROR(MATCH('Faults data'!F2516,Lists!$C$11:$C$14,0),0)</f>
        <v>0</v>
      </c>
      <c r="D2516" s="216">
        <f>VALUE('Faults data'!I2516)</f>
        <v>0</v>
      </c>
      <c r="E2516" s="224">
        <f t="shared" si="321"/>
        <v>0</v>
      </c>
      <c r="F2516" s="224">
        <f>'Faults data'!M2516</f>
        <v>0</v>
      </c>
      <c r="G2516" s="224" t="str">
        <f>IF('Faults data'!N2516=$G$17,$G$17,".")</f>
        <v>.</v>
      </c>
      <c r="H2516" s="224" t="str">
        <f>IF(ISNUMBER('Faults data'!L2516),'Faults data'!L2516,".")</f>
        <v>.</v>
      </c>
      <c r="I2516" s="224">
        <f>IF('Faults data'!S2516=Lists!$F$11,0,1)</f>
        <v>1</v>
      </c>
      <c r="J2516" s="240" t="str">
        <f t="shared" si="316"/>
        <v>.</v>
      </c>
      <c r="K2516" s="241"/>
      <c r="L2516" s="230" t="str">
        <f t="shared" si="317"/>
        <v>.</v>
      </c>
      <c r="M2516" s="231" t="str">
        <f t="shared" si="318"/>
        <v>.</v>
      </c>
      <c r="N2516" s="231" t="str">
        <f t="shared" si="319"/>
        <v>.</v>
      </c>
      <c r="O2516" s="231" t="str">
        <f t="shared" si="320"/>
        <v>.</v>
      </c>
      <c r="P2516" s="232" t="str">
        <f t="shared" si="322"/>
        <v>.</v>
      </c>
      <c r="Q2516" s="233" t="str">
        <f t="shared" si="323"/>
        <v>.</v>
      </c>
      <c r="R2516" s="140"/>
      <c r="S2516" s="140"/>
      <c r="T2516" s="140"/>
      <c r="U2516" s="140"/>
      <c r="V2516" s="140"/>
      <c r="W2516" s="140"/>
      <c r="X2516" s="140"/>
      <c r="Y2516" s="140"/>
      <c r="Z2516" s="140"/>
      <c r="AA2516" s="140"/>
      <c r="AB2516" s="140"/>
      <c r="AC2516" s="140"/>
      <c r="AD2516" s="140"/>
      <c r="AE2516" s="140"/>
      <c r="AF2516" s="140"/>
      <c r="AG2516" s="140"/>
      <c r="AH2516" s="140"/>
      <c r="AI2516" s="140"/>
      <c r="AJ2516" s="140"/>
      <c r="AK2516" s="140"/>
      <c r="AL2516" s="140"/>
      <c r="AM2516" s="140"/>
      <c r="AN2516" s="140"/>
      <c r="AO2516" s="140"/>
      <c r="AP2516" s="140"/>
      <c r="AQ2516" s="140"/>
      <c r="AR2516" s="140"/>
      <c r="AS2516" s="140"/>
      <c r="AT2516" s="140"/>
      <c r="AU2516" s="140"/>
      <c r="AV2516" s="140"/>
      <c r="AW2516" s="140"/>
      <c r="AX2516" s="140"/>
      <c r="AY2516" s="140"/>
      <c r="AZ2516" s="140"/>
      <c r="BA2516" s="140"/>
      <c r="BB2516" s="140"/>
      <c r="BC2516" s="140"/>
      <c r="BD2516" s="140"/>
      <c r="BE2516" s="140"/>
    </row>
    <row r="2517" spans="1:57" outlineLevel="1" x14ac:dyDescent="0.2">
      <c r="A2517" s="234">
        <f>'Faults data'!A2517</f>
        <v>2500</v>
      </c>
      <c r="B2517" s="320">
        <f>'Faults data'!B2517</f>
        <v>0</v>
      </c>
      <c r="C2517" s="223">
        <f>IFERROR(MATCH('Faults data'!F2517,Lists!$C$11:$C$14,0),0)</f>
        <v>0</v>
      </c>
      <c r="D2517" s="216">
        <f>VALUE('Faults data'!I2517)</f>
        <v>0</v>
      </c>
      <c r="E2517" s="224">
        <f t="shared" si="321"/>
        <v>0</v>
      </c>
      <c r="F2517" s="224">
        <f>'Faults data'!M2517</f>
        <v>0</v>
      </c>
      <c r="G2517" s="224" t="str">
        <f>IF('Faults data'!N2517=$G$17,$G$17,".")</f>
        <v>.</v>
      </c>
      <c r="H2517" s="224" t="str">
        <f>IF(ISNUMBER('Faults data'!L2517),'Faults data'!L2517,".")</f>
        <v>.</v>
      </c>
      <c r="I2517" s="224">
        <f>IF('Faults data'!S2517=Lists!$F$11,0,1)</f>
        <v>1</v>
      </c>
      <c r="J2517" s="240" t="str">
        <f t="shared" si="316"/>
        <v>.</v>
      </c>
      <c r="K2517" s="241"/>
      <c r="L2517" s="230" t="str">
        <f t="shared" si="317"/>
        <v>.</v>
      </c>
      <c r="M2517" s="231" t="str">
        <f t="shared" si="318"/>
        <v>.</v>
      </c>
      <c r="N2517" s="231" t="str">
        <f t="shared" si="319"/>
        <v>.</v>
      </c>
      <c r="O2517" s="231" t="str">
        <f t="shared" si="320"/>
        <v>.</v>
      </c>
      <c r="P2517" s="232" t="str">
        <f t="shared" si="322"/>
        <v>.</v>
      </c>
      <c r="Q2517" s="233" t="str">
        <f t="shared" si="323"/>
        <v>.</v>
      </c>
      <c r="R2517" s="140"/>
      <c r="S2517" s="140"/>
      <c r="T2517" s="140"/>
      <c r="U2517" s="140"/>
      <c r="V2517" s="140"/>
      <c r="W2517" s="140"/>
      <c r="X2517" s="140"/>
      <c r="Y2517" s="140"/>
      <c r="Z2517" s="140"/>
      <c r="AA2517" s="140"/>
      <c r="AB2517" s="140"/>
      <c r="AC2517" s="140"/>
      <c r="AD2517" s="140"/>
      <c r="AE2517" s="140"/>
      <c r="AF2517" s="140"/>
      <c r="AG2517" s="140"/>
      <c r="AH2517" s="140"/>
      <c r="AI2517" s="140"/>
      <c r="AJ2517" s="140"/>
      <c r="AK2517" s="140"/>
      <c r="AL2517" s="140"/>
      <c r="AM2517" s="140"/>
      <c r="AN2517" s="140"/>
      <c r="AO2517" s="140"/>
      <c r="AP2517" s="140"/>
      <c r="AQ2517" s="140"/>
      <c r="AR2517" s="140"/>
      <c r="AS2517" s="140"/>
      <c r="AT2517" s="140"/>
      <c r="AU2517" s="140"/>
      <c r="AV2517" s="140"/>
      <c r="AW2517" s="140"/>
      <c r="AX2517" s="140"/>
      <c r="AY2517" s="140"/>
      <c r="AZ2517" s="140"/>
      <c r="BA2517" s="140"/>
      <c r="BB2517" s="140"/>
      <c r="BC2517" s="140"/>
      <c r="BD2517" s="140"/>
      <c r="BE2517" s="140"/>
    </row>
    <row r="2518" spans="1:57" outlineLevel="1" x14ac:dyDescent="0.2">
      <c r="A2518" s="234">
        <f>'Faults data'!A2518</f>
        <v>2501</v>
      </c>
      <c r="B2518" s="320">
        <f>'Faults data'!B2518</f>
        <v>0</v>
      </c>
      <c r="C2518" s="223">
        <f>IFERROR(MATCH('Faults data'!F2518,Lists!$C$11:$C$14,0),0)</f>
        <v>0</v>
      </c>
      <c r="D2518" s="216">
        <f>VALUE('Faults data'!I2518)</f>
        <v>0</v>
      </c>
      <c r="E2518" s="224">
        <f t="shared" si="321"/>
        <v>0</v>
      </c>
      <c r="F2518" s="224">
        <f>'Faults data'!M2518</f>
        <v>0</v>
      </c>
      <c r="G2518" s="224" t="str">
        <f>IF('Faults data'!N2518=$G$17,$G$17,".")</f>
        <v>.</v>
      </c>
      <c r="H2518" s="224" t="str">
        <f>IF(ISNUMBER('Faults data'!L2518),'Faults data'!L2518,".")</f>
        <v>.</v>
      </c>
      <c r="I2518" s="224">
        <f>IF('Faults data'!S2518=Lists!$F$11,0,1)</f>
        <v>1</v>
      </c>
      <c r="J2518" s="240" t="str">
        <f t="shared" si="316"/>
        <v>.</v>
      </c>
      <c r="K2518" s="241"/>
      <c r="L2518" s="230" t="str">
        <f t="shared" si="317"/>
        <v>.</v>
      </c>
      <c r="M2518" s="231" t="str">
        <f t="shared" si="318"/>
        <v>.</v>
      </c>
      <c r="N2518" s="231" t="str">
        <f t="shared" si="319"/>
        <v>.</v>
      </c>
      <c r="O2518" s="231" t="str">
        <f t="shared" si="320"/>
        <v>.</v>
      </c>
      <c r="P2518" s="232" t="str">
        <f t="shared" si="322"/>
        <v>.</v>
      </c>
      <c r="Q2518" s="233" t="str">
        <f t="shared" si="323"/>
        <v>.</v>
      </c>
      <c r="R2518" s="140"/>
      <c r="S2518" s="140"/>
      <c r="T2518" s="140"/>
      <c r="U2518" s="140"/>
      <c r="V2518" s="140"/>
      <c r="W2518" s="140"/>
      <c r="X2518" s="140"/>
      <c r="Y2518" s="140"/>
      <c r="Z2518" s="140"/>
      <c r="AA2518" s="140"/>
      <c r="AB2518" s="140"/>
      <c r="AC2518" s="140"/>
      <c r="AD2518" s="140"/>
      <c r="AE2518" s="140"/>
      <c r="AF2518" s="140"/>
      <c r="AG2518" s="140"/>
      <c r="AH2518" s="140"/>
      <c r="AI2518" s="140"/>
      <c r="AJ2518" s="140"/>
      <c r="AK2518" s="140"/>
      <c r="AL2518" s="140"/>
      <c r="AM2518" s="140"/>
      <c r="AN2518" s="140"/>
      <c r="AO2518" s="140"/>
      <c r="AP2518" s="140"/>
      <c r="AQ2518" s="140"/>
      <c r="AR2518" s="140"/>
      <c r="AS2518" s="140"/>
      <c r="AT2518" s="140"/>
      <c r="AU2518" s="140"/>
      <c r="AV2518" s="140"/>
      <c r="AW2518" s="140"/>
      <c r="AX2518" s="140"/>
      <c r="AY2518" s="140"/>
      <c r="AZ2518" s="140"/>
      <c r="BA2518" s="140"/>
      <c r="BB2518" s="140"/>
      <c r="BC2518" s="140"/>
      <c r="BD2518" s="140"/>
      <c r="BE2518" s="140"/>
    </row>
    <row r="2519" spans="1:57" outlineLevel="1" x14ac:dyDescent="0.2">
      <c r="A2519" s="234">
        <f>'Faults data'!A2519</f>
        <v>2502</v>
      </c>
      <c r="B2519" s="320">
        <f>'Faults data'!B2519</f>
        <v>0</v>
      </c>
      <c r="C2519" s="223">
        <f>IFERROR(MATCH('Faults data'!F2519,Lists!$C$11:$C$14,0),0)</f>
        <v>0</v>
      </c>
      <c r="D2519" s="216">
        <f>VALUE('Faults data'!I2519)</f>
        <v>0</v>
      </c>
      <c r="E2519" s="224">
        <f t="shared" si="321"/>
        <v>0</v>
      </c>
      <c r="F2519" s="224">
        <f>'Faults data'!M2519</f>
        <v>0</v>
      </c>
      <c r="G2519" s="224" t="str">
        <f>IF('Faults data'!N2519=$G$17,$G$17,".")</f>
        <v>.</v>
      </c>
      <c r="H2519" s="224" t="str">
        <f>IF(ISNUMBER('Faults data'!L2519),'Faults data'!L2519,".")</f>
        <v>.</v>
      </c>
      <c r="I2519" s="224">
        <f>IF('Faults data'!S2519=Lists!$F$11,0,1)</f>
        <v>1</v>
      </c>
      <c r="J2519" s="240" t="str">
        <f t="shared" si="316"/>
        <v>.</v>
      </c>
      <c r="K2519" s="241"/>
      <c r="L2519" s="230" t="str">
        <f t="shared" si="317"/>
        <v>.</v>
      </c>
      <c r="M2519" s="231" t="str">
        <f t="shared" si="318"/>
        <v>.</v>
      </c>
      <c r="N2519" s="231" t="str">
        <f t="shared" si="319"/>
        <v>.</v>
      </c>
      <c r="O2519" s="231" t="str">
        <f t="shared" si="320"/>
        <v>.</v>
      </c>
      <c r="P2519" s="232" t="str">
        <f t="shared" si="322"/>
        <v>.</v>
      </c>
      <c r="Q2519" s="233" t="str">
        <f t="shared" si="323"/>
        <v>.</v>
      </c>
      <c r="R2519" s="140"/>
      <c r="S2519" s="140"/>
      <c r="T2519" s="140"/>
      <c r="U2519" s="140"/>
      <c r="V2519" s="140"/>
      <c r="W2519" s="140"/>
      <c r="X2519" s="140"/>
      <c r="Y2519" s="140"/>
      <c r="Z2519" s="140"/>
      <c r="AA2519" s="140"/>
      <c r="AB2519" s="140"/>
      <c r="AC2519" s="140"/>
      <c r="AD2519" s="140"/>
      <c r="AE2519" s="140"/>
      <c r="AF2519" s="140"/>
      <c r="AG2519" s="140"/>
      <c r="AH2519" s="140"/>
      <c r="AI2519" s="140"/>
      <c r="AJ2519" s="140"/>
      <c r="AK2519" s="140"/>
      <c r="AL2519" s="140"/>
      <c r="AM2519" s="140"/>
      <c r="AN2519" s="140"/>
      <c r="AO2519" s="140"/>
      <c r="AP2519" s="140"/>
      <c r="AQ2519" s="140"/>
      <c r="AR2519" s="140"/>
      <c r="AS2519" s="140"/>
      <c r="AT2519" s="140"/>
      <c r="AU2519" s="140"/>
      <c r="AV2519" s="140"/>
      <c r="AW2519" s="140"/>
      <c r="AX2519" s="140"/>
      <c r="AY2519" s="140"/>
      <c r="AZ2519" s="140"/>
      <c r="BA2519" s="140"/>
      <c r="BB2519" s="140"/>
      <c r="BC2519" s="140"/>
      <c r="BD2519" s="140"/>
      <c r="BE2519" s="140"/>
    </row>
    <row r="2520" spans="1:57" outlineLevel="1" x14ac:dyDescent="0.2">
      <c r="A2520" s="234">
        <f>'Faults data'!A2520</f>
        <v>2503</v>
      </c>
      <c r="B2520" s="320">
        <f>'Faults data'!B2520</f>
        <v>0</v>
      </c>
      <c r="C2520" s="223">
        <f>IFERROR(MATCH('Faults data'!F2520,Lists!$C$11:$C$14,0),0)</f>
        <v>0</v>
      </c>
      <c r="D2520" s="216">
        <f>VALUE('Faults data'!I2520)</f>
        <v>0</v>
      </c>
      <c r="E2520" s="224">
        <f t="shared" si="321"/>
        <v>0</v>
      </c>
      <c r="F2520" s="224">
        <f>'Faults data'!M2520</f>
        <v>0</v>
      </c>
      <c r="G2520" s="224" t="str">
        <f>IF('Faults data'!N2520=$G$17,$G$17,".")</f>
        <v>.</v>
      </c>
      <c r="H2520" s="224" t="str">
        <f>IF(ISNUMBER('Faults data'!L2520),'Faults data'!L2520,".")</f>
        <v>.</v>
      </c>
      <c r="I2520" s="224">
        <f>IF('Faults data'!S2520=Lists!$F$11,0,1)</f>
        <v>1</v>
      </c>
      <c r="J2520" s="240" t="str">
        <f t="shared" si="316"/>
        <v>.</v>
      </c>
      <c r="K2520" s="241"/>
      <c r="L2520" s="230" t="str">
        <f t="shared" si="317"/>
        <v>.</v>
      </c>
      <c r="M2520" s="231" t="str">
        <f t="shared" si="318"/>
        <v>.</v>
      </c>
      <c r="N2520" s="231" t="str">
        <f t="shared" si="319"/>
        <v>.</v>
      </c>
      <c r="O2520" s="231" t="str">
        <f t="shared" si="320"/>
        <v>.</v>
      </c>
      <c r="P2520" s="232" t="str">
        <f t="shared" si="322"/>
        <v>.</v>
      </c>
      <c r="Q2520" s="233" t="str">
        <f t="shared" si="323"/>
        <v>.</v>
      </c>
      <c r="R2520" s="140"/>
      <c r="S2520" s="140"/>
      <c r="T2520" s="140"/>
      <c r="U2520" s="140"/>
      <c r="V2520" s="140"/>
      <c r="W2520" s="140"/>
      <c r="X2520" s="140"/>
      <c r="Y2520" s="140"/>
      <c r="Z2520" s="140"/>
      <c r="AA2520" s="140"/>
      <c r="AB2520" s="140"/>
      <c r="AC2520" s="140"/>
      <c r="AD2520" s="140"/>
      <c r="AE2520" s="140"/>
      <c r="AF2520" s="140"/>
      <c r="AG2520" s="140"/>
      <c r="AH2520" s="140"/>
      <c r="AI2520" s="140"/>
      <c r="AJ2520" s="140"/>
      <c r="AK2520" s="140"/>
      <c r="AL2520" s="140"/>
      <c r="AM2520" s="140"/>
      <c r="AN2520" s="140"/>
      <c r="AO2520" s="140"/>
      <c r="AP2520" s="140"/>
      <c r="AQ2520" s="140"/>
      <c r="AR2520" s="140"/>
      <c r="AS2520" s="140"/>
      <c r="AT2520" s="140"/>
      <c r="AU2520" s="140"/>
      <c r="AV2520" s="140"/>
      <c r="AW2520" s="140"/>
      <c r="AX2520" s="140"/>
      <c r="AY2520" s="140"/>
      <c r="AZ2520" s="140"/>
      <c r="BA2520" s="140"/>
      <c r="BB2520" s="140"/>
      <c r="BC2520" s="140"/>
      <c r="BD2520" s="140"/>
      <c r="BE2520" s="140"/>
    </row>
    <row r="2521" spans="1:57" outlineLevel="1" x14ac:dyDescent="0.2">
      <c r="A2521" s="234">
        <f>'Faults data'!A2521</f>
        <v>2504</v>
      </c>
      <c r="B2521" s="320">
        <f>'Faults data'!B2521</f>
        <v>0</v>
      </c>
      <c r="C2521" s="223">
        <f>IFERROR(MATCH('Faults data'!F2521,Lists!$C$11:$C$14,0),0)</f>
        <v>0</v>
      </c>
      <c r="D2521" s="216">
        <f>VALUE('Faults data'!I2521)</f>
        <v>0</v>
      </c>
      <c r="E2521" s="224">
        <f t="shared" si="321"/>
        <v>0</v>
      </c>
      <c r="F2521" s="224">
        <f>'Faults data'!M2521</f>
        <v>0</v>
      </c>
      <c r="G2521" s="224" t="str">
        <f>IF('Faults data'!N2521=$G$17,$G$17,".")</f>
        <v>.</v>
      </c>
      <c r="H2521" s="224" t="str">
        <f>IF(ISNUMBER('Faults data'!L2521),'Faults data'!L2521,".")</f>
        <v>.</v>
      </c>
      <c r="I2521" s="224">
        <f>IF('Faults data'!S2521=Lists!$F$11,0,1)</f>
        <v>1</v>
      </c>
      <c r="J2521" s="240" t="str">
        <f t="shared" si="316"/>
        <v>.</v>
      </c>
      <c r="K2521" s="241"/>
      <c r="L2521" s="230" t="str">
        <f t="shared" si="317"/>
        <v>.</v>
      </c>
      <c r="M2521" s="231" t="str">
        <f t="shared" si="318"/>
        <v>.</v>
      </c>
      <c r="N2521" s="231" t="str">
        <f t="shared" si="319"/>
        <v>.</v>
      </c>
      <c r="O2521" s="231" t="str">
        <f t="shared" si="320"/>
        <v>.</v>
      </c>
      <c r="P2521" s="232" t="str">
        <f t="shared" si="322"/>
        <v>.</v>
      </c>
      <c r="Q2521" s="233" t="str">
        <f t="shared" si="323"/>
        <v>.</v>
      </c>
      <c r="R2521" s="140"/>
      <c r="S2521" s="140"/>
      <c r="T2521" s="140"/>
      <c r="U2521" s="140"/>
      <c r="V2521" s="140"/>
      <c r="W2521" s="140"/>
      <c r="X2521" s="140"/>
      <c r="Y2521" s="140"/>
      <c r="Z2521" s="140"/>
      <c r="AA2521" s="140"/>
      <c r="AB2521" s="140"/>
      <c r="AC2521" s="140"/>
      <c r="AD2521" s="140"/>
      <c r="AE2521" s="140"/>
      <c r="AF2521" s="140"/>
      <c r="AG2521" s="140"/>
      <c r="AH2521" s="140"/>
      <c r="AI2521" s="140"/>
      <c r="AJ2521" s="140"/>
      <c r="AK2521" s="140"/>
      <c r="AL2521" s="140"/>
      <c r="AM2521" s="140"/>
      <c r="AN2521" s="140"/>
      <c r="AO2521" s="140"/>
      <c r="AP2521" s="140"/>
      <c r="AQ2521" s="140"/>
      <c r="AR2521" s="140"/>
      <c r="AS2521" s="140"/>
      <c r="AT2521" s="140"/>
      <c r="AU2521" s="140"/>
      <c r="AV2521" s="140"/>
      <c r="AW2521" s="140"/>
      <c r="AX2521" s="140"/>
      <c r="AY2521" s="140"/>
      <c r="AZ2521" s="140"/>
      <c r="BA2521" s="140"/>
      <c r="BB2521" s="140"/>
      <c r="BC2521" s="140"/>
      <c r="BD2521" s="140"/>
      <c r="BE2521" s="140"/>
    </row>
    <row r="2522" spans="1:57" outlineLevel="1" x14ac:dyDescent="0.2">
      <c r="A2522" s="234">
        <f>'Faults data'!A2522</f>
        <v>2505</v>
      </c>
      <c r="B2522" s="320">
        <f>'Faults data'!B2522</f>
        <v>0</v>
      </c>
      <c r="C2522" s="223">
        <f>IFERROR(MATCH('Faults data'!F2522,Lists!$C$11:$C$14,0),0)</f>
        <v>0</v>
      </c>
      <c r="D2522" s="216">
        <f>VALUE('Faults data'!I2522)</f>
        <v>0</v>
      </c>
      <c r="E2522" s="224">
        <f t="shared" si="321"/>
        <v>0</v>
      </c>
      <c r="F2522" s="224">
        <f>'Faults data'!M2522</f>
        <v>0</v>
      </c>
      <c r="G2522" s="224" t="str">
        <f>IF('Faults data'!N2522=$G$17,$G$17,".")</f>
        <v>.</v>
      </c>
      <c r="H2522" s="224" t="str">
        <f>IF(ISNUMBER('Faults data'!L2522),'Faults data'!L2522,".")</f>
        <v>.</v>
      </c>
      <c r="I2522" s="224">
        <f>IF('Faults data'!S2522=Lists!$F$11,0,1)</f>
        <v>1</v>
      </c>
      <c r="J2522" s="240" t="str">
        <f t="shared" si="316"/>
        <v>.</v>
      </c>
      <c r="K2522" s="241"/>
      <c r="L2522" s="230" t="str">
        <f t="shared" si="317"/>
        <v>.</v>
      </c>
      <c r="M2522" s="231" t="str">
        <f t="shared" si="318"/>
        <v>.</v>
      </c>
      <c r="N2522" s="231" t="str">
        <f t="shared" si="319"/>
        <v>.</v>
      </c>
      <c r="O2522" s="231" t="str">
        <f t="shared" si="320"/>
        <v>.</v>
      </c>
      <c r="P2522" s="232" t="str">
        <f t="shared" si="322"/>
        <v>.</v>
      </c>
      <c r="Q2522" s="233" t="str">
        <f t="shared" si="323"/>
        <v>.</v>
      </c>
      <c r="R2522" s="140"/>
      <c r="S2522" s="140"/>
      <c r="T2522" s="140"/>
      <c r="U2522" s="140"/>
      <c r="V2522" s="140"/>
      <c r="W2522" s="140"/>
      <c r="X2522" s="140"/>
      <c r="Y2522" s="140"/>
      <c r="Z2522" s="140"/>
      <c r="AA2522" s="140"/>
      <c r="AB2522" s="140"/>
      <c r="AC2522" s="140"/>
      <c r="AD2522" s="140"/>
      <c r="AE2522" s="140"/>
      <c r="AF2522" s="140"/>
      <c r="AG2522" s="140"/>
      <c r="AH2522" s="140"/>
      <c r="AI2522" s="140"/>
      <c r="AJ2522" s="140"/>
      <c r="AK2522" s="140"/>
      <c r="AL2522" s="140"/>
      <c r="AM2522" s="140"/>
      <c r="AN2522" s="140"/>
      <c r="AO2522" s="140"/>
      <c r="AP2522" s="140"/>
      <c r="AQ2522" s="140"/>
      <c r="AR2522" s="140"/>
      <c r="AS2522" s="140"/>
      <c r="AT2522" s="140"/>
      <c r="AU2522" s="140"/>
      <c r="AV2522" s="140"/>
      <c r="AW2522" s="140"/>
      <c r="AX2522" s="140"/>
      <c r="AY2522" s="140"/>
      <c r="AZ2522" s="140"/>
      <c r="BA2522" s="140"/>
      <c r="BB2522" s="140"/>
      <c r="BC2522" s="140"/>
      <c r="BD2522" s="140"/>
      <c r="BE2522" s="140"/>
    </row>
    <row r="2523" spans="1:57" outlineLevel="1" x14ac:dyDescent="0.2">
      <c r="A2523" s="234">
        <f>'Faults data'!A2523</f>
        <v>2506</v>
      </c>
      <c r="B2523" s="320">
        <f>'Faults data'!B2523</f>
        <v>0</v>
      </c>
      <c r="C2523" s="223">
        <f>IFERROR(MATCH('Faults data'!F2523,Lists!$C$11:$C$14,0),0)</f>
        <v>0</v>
      </c>
      <c r="D2523" s="216">
        <f>VALUE('Faults data'!I2523)</f>
        <v>0</v>
      </c>
      <c r="E2523" s="224">
        <f t="shared" si="321"/>
        <v>0</v>
      </c>
      <c r="F2523" s="224">
        <f>'Faults data'!M2523</f>
        <v>0</v>
      </c>
      <c r="G2523" s="224" t="str">
        <f>IF('Faults data'!N2523=$G$17,$G$17,".")</f>
        <v>.</v>
      </c>
      <c r="H2523" s="224" t="str">
        <f>IF(ISNUMBER('Faults data'!L2523),'Faults data'!L2523,".")</f>
        <v>.</v>
      </c>
      <c r="I2523" s="224">
        <f>IF('Faults data'!S2523=Lists!$F$11,0,1)</f>
        <v>1</v>
      </c>
      <c r="J2523" s="240" t="str">
        <f t="shared" si="316"/>
        <v>.</v>
      </c>
      <c r="K2523" s="241"/>
      <c r="L2523" s="230" t="str">
        <f t="shared" si="317"/>
        <v>.</v>
      </c>
      <c r="M2523" s="231" t="str">
        <f t="shared" si="318"/>
        <v>.</v>
      </c>
      <c r="N2523" s="231" t="str">
        <f t="shared" si="319"/>
        <v>.</v>
      </c>
      <c r="O2523" s="231" t="str">
        <f t="shared" si="320"/>
        <v>.</v>
      </c>
      <c r="P2523" s="232" t="str">
        <f t="shared" si="322"/>
        <v>.</v>
      </c>
      <c r="Q2523" s="233" t="str">
        <f t="shared" si="323"/>
        <v>.</v>
      </c>
      <c r="R2523" s="140"/>
      <c r="S2523" s="140"/>
      <c r="T2523" s="140"/>
      <c r="U2523" s="140"/>
      <c r="V2523" s="140"/>
      <c r="W2523" s="140"/>
      <c r="X2523" s="140"/>
      <c r="Y2523" s="140"/>
      <c r="Z2523" s="140"/>
      <c r="AA2523" s="140"/>
      <c r="AB2523" s="140"/>
      <c r="AC2523" s="140"/>
      <c r="AD2523" s="140"/>
      <c r="AE2523" s="140"/>
      <c r="AF2523" s="140"/>
      <c r="AG2523" s="140"/>
      <c r="AH2523" s="140"/>
      <c r="AI2523" s="140"/>
      <c r="AJ2523" s="140"/>
      <c r="AK2523" s="140"/>
      <c r="AL2523" s="140"/>
      <c r="AM2523" s="140"/>
      <c r="AN2523" s="140"/>
      <c r="AO2523" s="140"/>
      <c r="AP2523" s="140"/>
      <c r="AQ2523" s="140"/>
      <c r="AR2523" s="140"/>
      <c r="AS2523" s="140"/>
      <c r="AT2523" s="140"/>
      <c r="AU2523" s="140"/>
      <c r="AV2523" s="140"/>
      <c r="AW2523" s="140"/>
      <c r="AX2523" s="140"/>
      <c r="AY2523" s="140"/>
      <c r="AZ2523" s="140"/>
      <c r="BA2523" s="140"/>
      <c r="BB2523" s="140"/>
      <c r="BC2523" s="140"/>
      <c r="BD2523" s="140"/>
      <c r="BE2523" s="140"/>
    </row>
    <row r="2524" spans="1:57" outlineLevel="1" x14ac:dyDescent="0.2">
      <c r="A2524" s="234">
        <f>'Faults data'!A2524</f>
        <v>2507</v>
      </c>
      <c r="B2524" s="320">
        <f>'Faults data'!B2524</f>
        <v>0</v>
      </c>
      <c r="C2524" s="223">
        <f>IFERROR(MATCH('Faults data'!F2524,Lists!$C$11:$C$14,0),0)</f>
        <v>0</v>
      </c>
      <c r="D2524" s="216">
        <f>VALUE('Faults data'!I2524)</f>
        <v>0</v>
      </c>
      <c r="E2524" s="224">
        <f t="shared" si="321"/>
        <v>0</v>
      </c>
      <c r="F2524" s="224">
        <f>'Faults data'!M2524</f>
        <v>0</v>
      </c>
      <c r="G2524" s="224" t="str">
        <f>IF('Faults data'!N2524=$G$17,$G$17,".")</f>
        <v>.</v>
      </c>
      <c r="H2524" s="224" t="str">
        <f>IF(ISNUMBER('Faults data'!L2524),'Faults data'!L2524,".")</f>
        <v>.</v>
      </c>
      <c r="I2524" s="224">
        <f>IF('Faults data'!S2524=Lists!$F$11,0,1)</f>
        <v>1</v>
      </c>
      <c r="J2524" s="240" t="str">
        <f t="shared" si="316"/>
        <v>.</v>
      </c>
      <c r="K2524" s="241"/>
      <c r="L2524" s="230" t="str">
        <f t="shared" si="317"/>
        <v>.</v>
      </c>
      <c r="M2524" s="231" t="str">
        <f t="shared" si="318"/>
        <v>.</v>
      </c>
      <c r="N2524" s="231" t="str">
        <f t="shared" si="319"/>
        <v>.</v>
      </c>
      <c r="O2524" s="231" t="str">
        <f t="shared" si="320"/>
        <v>.</v>
      </c>
      <c r="P2524" s="232" t="str">
        <f t="shared" si="322"/>
        <v>.</v>
      </c>
      <c r="Q2524" s="233" t="str">
        <f t="shared" si="323"/>
        <v>.</v>
      </c>
      <c r="R2524" s="140"/>
      <c r="S2524" s="140"/>
      <c r="T2524" s="140"/>
      <c r="U2524" s="140"/>
      <c r="V2524" s="140"/>
      <c r="W2524" s="140"/>
      <c r="X2524" s="140"/>
      <c r="Y2524" s="140"/>
      <c r="Z2524" s="140"/>
      <c r="AA2524" s="140"/>
      <c r="AB2524" s="140"/>
      <c r="AC2524" s="140"/>
      <c r="AD2524" s="140"/>
      <c r="AE2524" s="140"/>
      <c r="AF2524" s="140"/>
      <c r="AG2524" s="140"/>
      <c r="AH2524" s="140"/>
      <c r="AI2524" s="140"/>
      <c r="AJ2524" s="140"/>
      <c r="AK2524" s="140"/>
      <c r="AL2524" s="140"/>
      <c r="AM2524" s="140"/>
      <c r="AN2524" s="140"/>
      <c r="AO2524" s="140"/>
      <c r="AP2524" s="140"/>
      <c r="AQ2524" s="140"/>
      <c r="AR2524" s="140"/>
      <c r="AS2524" s="140"/>
      <c r="AT2524" s="140"/>
      <c r="AU2524" s="140"/>
      <c r="AV2524" s="140"/>
      <c r="AW2524" s="140"/>
      <c r="AX2524" s="140"/>
      <c r="AY2524" s="140"/>
      <c r="AZ2524" s="140"/>
      <c r="BA2524" s="140"/>
      <c r="BB2524" s="140"/>
      <c r="BC2524" s="140"/>
      <c r="BD2524" s="140"/>
      <c r="BE2524" s="140"/>
    </row>
    <row r="2525" spans="1:57" outlineLevel="1" x14ac:dyDescent="0.2">
      <c r="A2525" s="234">
        <f>'Faults data'!A2525</f>
        <v>2508</v>
      </c>
      <c r="B2525" s="320">
        <f>'Faults data'!B2525</f>
        <v>0</v>
      </c>
      <c r="C2525" s="223">
        <f>IFERROR(MATCH('Faults data'!F2525,Lists!$C$11:$C$14,0),0)</f>
        <v>0</v>
      </c>
      <c r="D2525" s="216">
        <f>VALUE('Faults data'!I2525)</f>
        <v>0</v>
      </c>
      <c r="E2525" s="224">
        <f t="shared" si="321"/>
        <v>0</v>
      </c>
      <c r="F2525" s="224">
        <f>'Faults data'!M2525</f>
        <v>0</v>
      </c>
      <c r="G2525" s="224" t="str">
        <f>IF('Faults data'!N2525=$G$17,$G$17,".")</f>
        <v>.</v>
      </c>
      <c r="H2525" s="224" t="str">
        <f>IF(ISNUMBER('Faults data'!L2525),'Faults data'!L2525,".")</f>
        <v>.</v>
      </c>
      <c r="I2525" s="224">
        <f>IF('Faults data'!S2525=Lists!$F$11,0,1)</f>
        <v>1</v>
      </c>
      <c r="J2525" s="240" t="str">
        <f t="shared" si="316"/>
        <v>.</v>
      </c>
      <c r="K2525" s="241"/>
      <c r="L2525" s="230" t="str">
        <f t="shared" si="317"/>
        <v>.</v>
      </c>
      <c r="M2525" s="231" t="str">
        <f t="shared" si="318"/>
        <v>.</v>
      </c>
      <c r="N2525" s="231" t="str">
        <f t="shared" si="319"/>
        <v>.</v>
      </c>
      <c r="O2525" s="231" t="str">
        <f t="shared" si="320"/>
        <v>.</v>
      </c>
      <c r="P2525" s="232" t="str">
        <f t="shared" si="322"/>
        <v>.</v>
      </c>
      <c r="Q2525" s="233" t="str">
        <f t="shared" si="323"/>
        <v>.</v>
      </c>
      <c r="R2525" s="140"/>
      <c r="S2525" s="140"/>
      <c r="T2525" s="140"/>
      <c r="U2525" s="140"/>
      <c r="V2525" s="140"/>
      <c r="W2525" s="140"/>
      <c r="X2525" s="140"/>
      <c r="Y2525" s="140"/>
      <c r="Z2525" s="140"/>
      <c r="AA2525" s="140"/>
      <c r="AB2525" s="140"/>
      <c r="AC2525" s="140"/>
      <c r="AD2525" s="140"/>
      <c r="AE2525" s="140"/>
      <c r="AF2525" s="140"/>
      <c r="AG2525" s="140"/>
      <c r="AH2525" s="140"/>
      <c r="AI2525" s="140"/>
      <c r="AJ2525" s="140"/>
      <c r="AK2525" s="140"/>
      <c r="AL2525" s="140"/>
      <c r="AM2525" s="140"/>
      <c r="AN2525" s="140"/>
      <c r="AO2525" s="140"/>
      <c r="AP2525" s="140"/>
      <c r="AQ2525" s="140"/>
      <c r="AR2525" s="140"/>
      <c r="AS2525" s="140"/>
      <c r="AT2525" s="140"/>
      <c r="AU2525" s="140"/>
      <c r="AV2525" s="140"/>
      <c r="AW2525" s="140"/>
      <c r="AX2525" s="140"/>
      <c r="AY2525" s="140"/>
      <c r="AZ2525" s="140"/>
      <c r="BA2525" s="140"/>
      <c r="BB2525" s="140"/>
      <c r="BC2525" s="140"/>
      <c r="BD2525" s="140"/>
      <c r="BE2525" s="140"/>
    </row>
    <row r="2526" spans="1:57" outlineLevel="1" x14ac:dyDescent="0.2">
      <c r="A2526" s="234">
        <f>'Faults data'!A2526</f>
        <v>2509</v>
      </c>
      <c r="B2526" s="320">
        <f>'Faults data'!B2526</f>
        <v>0</v>
      </c>
      <c r="C2526" s="223">
        <f>IFERROR(MATCH('Faults data'!F2526,Lists!$C$11:$C$14,0),0)</f>
        <v>0</v>
      </c>
      <c r="D2526" s="216">
        <f>VALUE('Faults data'!I2526)</f>
        <v>0</v>
      </c>
      <c r="E2526" s="224">
        <f t="shared" si="321"/>
        <v>0</v>
      </c>
      <c r="F2526" s="224">
        <f>'Faults data'!M2526</f>
        <v>0</v>
      </c>
      <c r="G2526" s="224" t="str">
        <f>IF('Faults data'!N2526=$G$17,$G$17,".")</f>
        <v>.</v>
      </c>
      <c r="H2526" s="224" t="str">
        <f>IF(ISNUMBER('Faults data'!L2526),'Faults data'!L2526,".")</f>
        <v>.</v>
      </c>
      <c r="I2526" s="224">
        <f>IF('Faults data'!S2526=Lists!$F$11,0,1)</f>
        <v>1</v>
      </c>
      <c r="J2526" s="240" t="str">
        <f t="shared" si="316"/>
        <v>.</v>
      </c>
      <c r="K2526" s="241"/>
      <c r="L2526" s="230" t="str">
        <f t="shared" si="317"/>
        <v>.</v>
      </c>
      <c r="M2526" s="231" t="str">
        <f t="shared" si="318"/>
        <v>.</v>
      </c>
      <c r="N2526" s="231" t="str">
        <f t="shared" si="319"/>
        <v>.</v>
      </c>
      <c r="O2526" s="231" t="str">
        <f t="shared" si="320"/>
        <v>.</v>
      </c>
      <c r="P2526" s="232" t="str">
        <f t="shared" si="322"/>
        <v>.</v>
      </c>
      <c r="Q2526" s="233" t="str">
        <f t="shared" si="323"/>
        <v>.</v>
      </c>
      <c r="R2526" s="140"/>
      <c r="S2526" s="140"/>
      <c r="T2526" s="140"/>
      <c r="U2526" s="140"/>
      <c r="V2526" s="140"/>
      <c r="W2526" s="140"/>
      <c r="X2526" s="140"/>
      <c r="Y2526" s="140"/>
      <c r="Z2526" s="140"/>
      <c r="AA2526" s="140"/>
      <c r="AB2526" s="140"/>
      <c r="AC2526" s="140"/>
      <c r="AD2526" s="140"/>
      <c r="AE2526" s="140"/>
      <c r="AF2526" s="140"/>
      <c r="AG2526" s="140"/>
      <c r="AH2526" s="140"/>
      <c r="AI2526" s="140"/>
      <c r="AJ2526" s="140"/>
      <c r="AK2526" s="140"/>
      <c r="AL2526" s="140"/>
      <c r="AM2526" s="140"/>
      <c r="AN2526" s="140"/>
      <c r="AO2526" s="140"/>
      <c r="AP2526" s="140"/>
      <c r="AQ2526" s="140"/>
      <c r="AR2526" s="140"/>
      <c r="AS2526" s="140"/>
      <c r="AT2526" s="140"/>
      <c r="AU2526" s="140"/>
      <c r="AV2526" s="140"/>
      <c r="AW2526" s="140"/>
      <c r="AX2526" s="140"/>
      <c r="AY2526" s="140"/>
      <c r="AZ2526" s="140"/>
      <c r="BA2526" s="140"/>
      <c r="BB2526" s="140"/>
      <c r="BC2526" s="140"/>
      <c r="BD2526" s="140"/>
      <c r="BE2526" s="140"/>
    </row>
    <row r="2527" spans="1:57" outlineLevel="1" x14ac:dyDescent="0.2">
      <c r="A2527" s="234">
        <f>'Faults data'!A2527</f>
        <v>2510</v>
      </c>
      <c r="B2527" s="320">
        <f>'Faults data'!B2527</f>
        <v>0</v>
      </c>
      <c r="C2527" s="223">
        <f>IFERROR(MATCH('Faults data'!F2527,Lists!$C$11:$C$14,0),0)</f>
        <v>0</v>
      </c>
      <c r="D2527" s="216">
        <f>VALUE('Faults data'!I2527)</f>
        <v>0</v>
      </c>
      <c r="E2527" s="224">
        <f t="shared" si="321"/>
        <v>0</v>
      </c>
      <c r="F2527" s="224">
        <f>'Faults data'!M2527</f>
        <v>0</v>
      </c>
      <c r="G2527" s="224" t="str">
        <f>IF('Faults data'!N2527=$G$17,$G$17,".")</f>
        <v>.</v>
      </c>
      <c r="H2527" s="224" t="str">
        <f>IF(ISNUMBER('Faults data'!L2527),'Faults data'!L2527,".")</f>
        <v>.</v>
      </c>
      <c r="I2527" s="224">
        <f>IF('Faults data'!S2527=Lists!$F$11,0,1)</f>
        <v>1</v>
      </c>
      <c r="J2527" s="240" t="str">
        <f t="shared" si="316"/>
        <v>.</v>
      </c>
      <c r="K2527" s="241"/>
      <c r="L2527" s="230" t="str">
        <f t="shared" si="317"/>
        <v>.</v>
      </c>
      <c r="M2527" s="231" t="str">
        <f t="shared" si="318"/>
        <v>.</v>
      </c>
      <c r="N2527" s="231" t="str">
        <f t="shared" si="319"/>
        <v>.</v>
      </c>
      <c r="O2527" s="231" t="str">
        <f t="shared" si="320"/>
        <v>.</v>
      </c>
      <c r="P2527" s="232" t="str">
        <f t="shared" si="322"/>
        <v>.</v>
      </c>
      <c r="Q2527" s="233" t="str">
        <f t="shared" si="323"/>
        <v>.</v>
      </c>
      <c r="R2527" s="140"/>
      <c r="S2527" s="140"/>
      <c r="T2527" s="140"/>
      <c r="U2527" s="140"/>
      <c r="V2527" s="140"/>
      <c r="W2527" s="140"/>
      <c r="X2527" s="140"/>
      <c r="Y2527" s="140"/>
      <c r="Z2527" s="140"/>
      <c r="AA2527" s="140"/>
      <c r="AB2527" s="140"/>
      <c r="AC2527" s="140"/>
      <c r="AD2527" s="140"/>
      <c r="AE2527" s="140"/>
      <c r="AF2527" s="140"/>
      <c r="AG2527" s="140"/>
      <c r="AH2527" s="140"/>
      <c r="AI2527" s="140"/>
      <c r="AJ2527" s="140"/>
      <c r="AK2527" s="140"/>
      <c r="AL2527" s="140"/>
      <c r="AM2527" s="140"/>
      <c r="AN2527" s="140"/>
      <c r="AO2527" s="140"/>
      <c r="AP2527" s="140"/>
      <c r="AQ2527" s="140"/>
      <c r="AR2527" s="140"/>
      <c r="AS2527" s="140"/>
      <c r="AT2527" s="140"/>
      <c r="AU2527" s="140"/>
      <c r="AV2527" s="140"/>
      <c r="AW2527" s="140"/>
      <c r="AX2527" s="140"/>
      <c r="AY2527" s="140"/>
      <c r="AZ2527" s="140"/>
      <c r="BA2527" s="140"/>
      <c r="BB2527" s="140"/>
      <c r="BC2527" s="140"/>
      <c r="BD2527" s="140"/>
      <c r="BE2527" s="140"/>
    </row>
    <row r="2528" spans="1:57" outlineLevel="1" x14ac:dyDescent="0.2">
      <c r="A2528" s="234">
        <f>'Faults data'!A2528</f>
        <v>2511</v>
      </c>
      <c r="B2528" s="320">
        <f>'Faults data'!B2528</f>
        <v>0</v>
      </c>
      <c r="C2528" s="223">
        <f>IFERROR(MATCH('Faults data'!F2528,Lists!$C$11:$C$14,0),0)</f>
        <v>0</v>
      </c>
      <c r="D2528" s="216">
        <f>VALUE('Faults data'!I2528)</f>
        <v>0</v>
      </c>
      <c r="E2528" s="224">
        <f t="shared" si="321"/>
        <v>0</v>
      </c>
      <c r="F2528" s="224">
        <f>'Faults data'!M2528</f>
        <v>0</v>
      </c>
      <c r="G2528" s="224" t="str">
        <f>IF('Faults data'!N2528=$G$17,$G$17,".")</f>
        <v>.</v>
      </c>
      <c r="H2528" s="224" t="str">
        <f>IF(ISNUMBER('Faults data'!L2528),'Faults data'!L2528,".")</f>
        <v>.</v>
      </c>
      <c r="I2528" s="224">
        <f>IF('Faults data'!S2528=Lists!$F$11,0,1)</f>
        <v>1</v>
      </c>
      <c r="J2528" s="240" t="str">
        <f t="shared" si="316"/>
        <v>.</v>
      </c>
      <c r="K2528" s="241"/>
      <c r="L2528" s="230" t="str">
        <f t="shared" si="317"/>
        <v>.</v>
      </c>
      <c r="M2528" s="231" t="str">
        <f t="shared" si="318"/>
        <v>.</v>
      </c>
      <c r="N2528" s="231" t="str">
        <f t="shared" si="319"/>
        <v>.</v>
      </c>
      <c r="O2528" s="231" t="str">
        <f t="shared" si="320"/>
        <v>.</v>
      </c>
      <c r="P2528" s="232" t="str">
        <f t="shared" si="322"/>
        <v>.</v>
      </c>
      <c r="Q2528" s="233" t="str">
        <f t="shared" si="323"/>
        <v>.</v>
      </c>
      <c r="R2528" s="140"/>
      <c r="S2528" s="140"/>
      <c r="T2528" s="140"/>
      <c r="U2528" s="140"/>
      <c r="V2528" s="140"/>
      <c r="W2528" s="140"/>
      <c r="X2528" s="140"/>
      <c r="Y2528" s="140"/>
      <c r="Z2528" s="140"/>
      <c r="AA2528" s="140"/>
      <c r="AB2528" s="140"/>
      <c r="AC2528" s="140"/>
      <c r="AD2528" s="140"/>
      <c r="AE2528" s="140"/>
      <c r="AF2528" s="140"/>
      <c r="AG2528" s="140"/>
      <c r="AH2528" s="140"/>
      <c r="AI2528" s="140"/>
      <c r="AJ2528" s="140"/>
      <c r="AK2528" s="140"/>
      <c r="AL2528" s="140"/>
      <c r="AM2528" s="140"/>
      <c r="AN2528" s="140"/>
      <c r="AO2528" s="140"/>
      <c r="AP2528" s="140"/>
      <c r="AQ2528" s="140"/>
      <c r="AR2528" s="140"/>
      <c r="AS2528" s="140"/>
      <c r="AT2528" s="140"/>
      <c r="AU2528" s="140"/>
      <c r="AV2528" s="140"/>
      <c r="AW2528" s="140"/>
      <c r="AX2528" s="140"/>
      <c r="AY2528" s="140"/>
      <c r="AZ2528" s="140"/>
      <c r="BA2528" s="140"/>
      <c r="BB2528" s="140"/>
      <c r="BC2528" s="140"/>
      <c r="BD2528" s="140"/>
      <c r="BE2528" s="140"/>
    </row>
    <row r="2529" spans="1:57" outlineLevel="1" x14ac:dyDescent="0.2">
      <c r="A2529" s="234">
        <f>'Faults data'!A2529</f>
        <v>2512</v>
      </c>
      <c r="B2529" s="320">
        <f>'Faults data'!B2529</f>
        <v>0</v>
      </c>
      <c r="C2529" s="223">
        <f>IFERROR(MATCH('Faults data'!F2529,Lists!$C$11:$C$14,0),0)</f>
        <v>0</v>
      </c>
      <c r="D2529" s="216">
        <f>VALUE('Faults data'!I2529)</f>
        <v>0</v>
      </c>
      <c r="E2529" s="224">
        <f t="shared" si="321"/>
        <v>0</v>
      </c>
      <c r="F2529" s="224">
        <f>'Faults data'!M2529</f>
        <v>0</v>
      </c>
      <c r="G2529" s="224" t="str">
        <f>IF('Faults data'!N2529=$G$17,$G$17,".")</f>
        <v>.</v>
      </c>
      <c r="H2529" s="224" t="str">
        <f>IF(ISNUMBER('Faults data'!L2529),'Faults data'!L2529,".")</f>
        <v>.</v>
      </c>
      <c r="I2529" s="224">
        <f>IF('Faults data'!S2529=Lists!$F$11,0,1)</f>
        <v>1</v>
      </c>
      <c r="J2529" s="240" t="str">
        <f t="shared" si="316"/>
        <v>.</v>
      </c>
      <c r="K2529" s="241"/>
      <c r="L2529" s="230" t="str">
        <f t="shared" si="317"/>
        <v>.</v>
      </c>
      <c r="M2529" s="231" t="str">
        <f t="shared" si="318"/>
        <v>.</v>
      </c>
      <c r="N2529" s="231" t="str">
        <f t="shared" si="319"/>
        <v>.</v>
      </c>
      <c r="O2529" s="231" t="str">
        <f t="shared" si="320"/>
        <v>.</v>
      </c>
      <c r="P2529" s="232" t="str">
        <f t="shared" si="322"/>
        <v>.</v>
      </c>
      <c r="Q2529" s="233" t="str">
        <f t="shared" si="323"/>
        <v>.</v>
      </c>
      <c r="R2529" s="140"/>
      <c r="S2529" s="140"/>
      <c r="T2529" s="140"/>
      <c r="U2529" s="140"/>
      <c r="V2529" s="140"/>
      <c r="W2529" s="140"/>
      <c r="X2529" s="140"/>
      <c r="Y2529" s="140"/>
      <c r="Z2529" s="140"/>
      <c r="AA2529" s="140"/>
      <c r="AB2529" s="140"/>
      <c r="AC2529" s="140"/>
      <c r="AD2529" s="140"/>
      <c r="AE2529" s="140"/>
      <c r="AF2529" s="140"/>
      <c r="AG2529" s="140"/>
      <c r="AH2529" s="140"/>
      <c r="AI2529" s="140"/>
      <c r="AJ2529" s="140"/>
      <c r="AK2529" s="140"/>
      <c r="AL2529" s="140"/>
      <c r="AM2529" s="140"/>
      <c r="AN2529" s="140"/>
      <c r="AO2529" s="140"/>
      <c r="AP2529" s="140"/>
      <c r="AQ2529" s="140"/>
      <c r="AR2529" s="140"/>
      <c r="AS2529" s="140"/>
      <c r="AT2529" s="140"/>
      <c r="AU2529" s="140"/>
      <c r="AV2529" s="140"/>
      <c r="AW2529" s="140"/>
      <c r="AX2529" s="140"/>
      <c r="AY2529" s="140"/>
      <c r="AZ2529" s="140"/>
      <c r="BA2529" s="140"/>
      <c r="BB2529" s="140"/>
      <c r="BC2529" s="140"/>
      <c r="BD2529" s="140"/>
      <c r="BE2529" s="140"/>
    </row>
    <row r="2530" spans="1:57" outlineLevel="1" x14ac:dyDescent="0.2">
      <c r="A2530" s="234">
        <f>'Faults data'!A2530</f>
        <v>2513</v>
      </c>
      <c r="B2530" s="320">
        <f>'Faults data'!B2530</f>
        <v>0</v>
      </c>
      <c r="C2530" s="223">
        <f>IFERROR(MATCH('Faults data'!F2530,Lists!$C$11:$C$14,0),0)</f>
        <v>0</v>
      </c>
      <c r="D2530" s="216">
        <f>VALUE('Faults data'!I2530)</f>
        <v>0</v>
      </c>
      <c r="E2530" s="224">
        <f t="shared" si="321"/>
        <v>0</v>
      </c>
      <c r="F2530" s="224">
        <f>'Faults data'!M2530</f>
        <v>0</v>
      </c>
      <c r="G2530" s="224" t="str">
        <f>IF('Faults data'!N2530=$G$17,$G$17,".")</f>
        <v>.</v>
      </c>
      <c r="H2530" s="224" t="str">
        <f>IF(ISNUMBER('Faults data'!L2530),'Faults data'!L2530,".")</f>
        <v>.</v>
      </c>
      <c r="I2530" s="224">
        <f>IF('Faults data'!S2530=Lists!$F$11,0,1)</f>
        <v>1</v>
      </c>
      <c r="J2530" s="240" t="str">
        <f t="shared" si="316"/>
        <v>.</v>
      </c>
      <c r="K2530" s="241"/>
      <c r="L2530" s="230" t="str">
        <f t="shared" si="317"/>
        <v>.</v>
      </c>
      <c r="M2530" s="231" t="str">
        <f t="shared" si="318"/>
        <v>.</v>
      </c>
      <c r="N2530" s="231" t="str">
        <f t="shared" si="319"/>
        <v>.</v>
      </c>
      <c r="O2530" s="231" t="str">
        <f t="shared" si="320"/>
        <v>.</v>
      </c>
      <c r="P2530" s="232" t="str">
        <f t="shared" si="322"/>
        <v>.</v>
      </c>
      <c r="Q2530" s="233" t="str">
        <f t="shared" si="323"/>
        <v>.</v>
      </c>
      <c r="R2530" s="140"/>
      <c r="S2530" s="140"/>
      <c r="T2530" s="140"/>
      <c r="U2530" s="140"/>
      <c r="V2530" s="140"/>
      <c r="W2530" s="140"/>
      <c r="X2530" s="140"/>
      <c r="Y2530" s="140"/>
      <c r="Z2530" s="140"/>
      <c r="AA2530" s="140"/>
      <c r="AB2530" s="140"/>
      <c r="AC2530" s="140"/>
      <c r="AD2530" s="140"/>
      <c r="AE2530" s="140"/>
      <c r="AF2530" s="140"/>
      <c r="AG2530" s="140"/>
      <c r="AH2530" s="140"/>
      <c r="AI2530" s="140"/>
      <c r="AJ2530" s="140"/>
      <c r="AK2530" s="140"/>
      <c r="AL2530" s="140"/>
      <c r="AM2530" s="140"/>
      <c r="AN2530" s="140"/>
      <c r="AO2530" s="140"/>
      <c r="AP2530" s="140"/>
      <c r="AQ2530" s="140"/>
      <c r="AR2530" s="140"/>
      <c r="AS2530" s="140"/>
      <c r="AT2530" s="140"/>
      <c r="AU2530" s="140"/>
      <c r="AV2530" s="140"/>
      <c r="AW2530" s="140"/>
      <c r="AX2530" s="140"/>
      <c r="AY2530" s="140"/>
      <c r="AZ2530" s="140"/>
      <c r="BA2530" s="140"/>
      <c r="BB2530" s="140"/>
      <c r="BC2530" s="140"/>
      <c r="BD2530" s="140"/>
      <c r="BE2530" s="140"/>
    </row>
    <row r="2531" spans="1:57" outlineLevel="1" x14ac:dyDescent="0.2">
      <c r="A2531" s="234">
        <f>'Faults data'!A2531</f>
        <v>2514</v>
      </c>
      <c r="B2531" s="320">
        <f>'Faults data'!B2531</f>
        <v>0</v>
      </c>
      <c r="C2531" s="223">
        <f>IFERROR(MATCH('Faults data'!F2531,Lists!$C$11:$C$14,0),0)</f>
        <v>0</v>
      </c>
      <c r="D2531" s="216">
        <f>VALUE('Faults data'!I2531)</f>
        <v>0</v>
      </c>
      <c r="E2531" s="224">
        <f t="shared" si="321"/>
        <v>0</v>
      </c>
      <c r="F2531" s="224">
        <f>'Faults data'!M2531</f>
        <v>0</v>
      </c>
      <c r="G2531" s="224" t="str">
        <f>IF('Faults data'!N2531=$G$17,$G$17,".")</f>
        <v>.</v>
      </c>
      <c r="H2531" s="224" t="str">
        <f>IF(ISNUMBER('Faults data'!L2531),'Faults data'!L2531,".")</f>
        <v>.</v>
      </c>
      <c r="I2531" s="224">
        <f>IF('Faults data'!S2531=Lists!$F$11,0,1)</f>
        <v>1</v>
      </c>
      <c r="J2531" s="240" t="str">
        <f t="shared" si="316"/>
        <v>.</v>
      </c>
      <c r="K2531" s="241"/>
      <c r="L2531" s="230" t="str">
        <f t="shared" si="317"/>
        <v>.</v>
      </c>
      <c r="M2531" s="231" t="str">
        <f t="shared" si="318"/>
        <v>.</v>
      </c>
      <c r="N2531" s="231" t="str">
        <f t="shared" si="319"/>
        <v>.</v>
      </c>
      <c r="O2531" s="231" t="str">
        <f t="shared" si="320"/>
        <v>.</v>
      </c>
      <c r="P2531" s="232" t="str">
        <f t="shared" si="322"/>
        <v>.</v>
      </c>
      <c r="Q2531" s="233" t="str">
        <f t="shared" si="323"/>
        <v>.</v>
      </c>
      <c r="R2531" s="140"/>
      <c r="S2531" s="140"/>
      <c r="T2531" s="140"/>
      <c r="U2531" s="140"/>
      <c r="V2531" s="140"/>
      <c r="W2531" s="140"/>
      <c r="X2531" s="140"/>
      <c r="Y2531" s="140"/>
      <c r="Z2531" s="140"/>
      <c r="AA2531" s="140"/>
      <c r="AB2531" s="140"/>
      <c r="AC2531" s="140"/>
      <c r="AD2531" s="140"/>
      <c r="AE2531" s="140"/>
      <c r="AF2531" s="140"/>
      <c r="AG2531" s="140"/>
      <c r="AH2531" s="140"/>
      <c r="AI2531" s="140"/>
      <c r="AJ2531" s="140"/>
      <c r="AK2531" s="140"/>
      <c r="AL2531" s="140"/>
      <c r="AM2531" s="140"/>
      <c r="AN2531" s="140"/>
      <c r="AO2531" s="140"/>
      <c r="AP2531" s="140"/>
      <c r="AQ2531" s="140"/>
      <c r="AR2531" s="140"/>
      <c r="AS2531" s="140"/>
      <c r="AT2531" s="140"/>
      <c r="AU2531" s="140"/>
      <c r="AV2531" s="140"/>
      <c r="AW2531" s="140"/>
      <c r="AX2531" s="140"/>
      <c r="AY2531" s="140"/>
      <c r="AZ2531" s="140"/>
      <c r="BA2531" s="140"/>
      <c r="BB2531" s="140"/>
      <c r="BC2531" s="140"/>
      <c r="BD2531" s="140"/>
      <c r="BE2531" s="140"/>
    </row>
    <row r="2532" spans="1:57" outlineLevel="1" x14ac:dyDescent="0.2">
      <c r="A2532" s="234">
        <f>'Faults data'!A2532</f>
        <v>2515</v>
      </c>
      <c r="B2532" s="320">
        <f>'Faults data'!B2532</f>
        <v>0</v>
      </c>
      <c r="C2532" s="223">
        <f>IFERROR(MATCH('Faults data'!F2532,Lists!$C$11:$C$14,0),0)</f>
        <v>0</v>
      </c>
      <c r="D2532" s="216">
        <f>VALUE('Faults data'!I2532)</f>
        <v>0</v>
      </c>
      <c r="E2532" s="224">
        <f t="shared" si="321"/>
        <v>0</v>
      </c>
      <c r="F2532" s="224">
        <f>'Faults data'!M2532</f>
        <v>0</v>
      </c>
      <c r="G2532" s="224" t="str">
        <f>IF('Faults data'!N2532=$G$17,$G$17,".")</f>
        <v>.</v>
      </c>
      <c r="H2532" s="224" t="str">
        <f>IF(ISNUMBER('Faults data'!L2532),'Faults data'!L2532,".")</f>
        <v>.</v>
      </c>
      <c r="I2532" s="224">
        <f>IF('Faults data'!S2532=Lists!$F$11,0,1)</f>
        <v>1</v>
      </c>
      <c r="J2532" s="240" t="str">
        <f t="shared" si="316"/>
        <v>.</v>
      </c>
      <c r="K2532" s="241"/>
      <c r="L2532" s="230" t="str">
        <f t="shared" si="317"/>
        <v>.</v>
      </c>
      <c r="M2532" s="231" t="str">
        <f t="shared" si="318"/>
        <v>.</v>
      </c>
      <c r="N2532" s="231" t="str">
        <f t="shared" si="319"/>
        <v>.</v>
      </c>
      <c r="O2532" s="231" t="str">
        <f t="shared" si="320"/>
        <v>.</v>
      </c>
      <c r="P2532" s="232" t="str">
        <f t="shared" si="322"/>
        <v>.</v>
      </c>
      <c r="Q2532" s="233" t="str">
        <f t="shared" si="323"/>
        <v>.</v>
      </c>
      <c r="R2532" s="140"/>
      <c r="S2532" s="140"/>
      <c r="T2532" s="140"/>
      <c r="U2532" s="140"/>
      <c r="V2532" s="140"/>
      <c r="W2532" s="140"/>
      <c r="X2532" s="140"/>
      <c r="Y2532" s="140"/>
      <c r="Z2532" s="140"/>
      <c r="AA2532" s="140"/>
      <c r="AB2532" s="140"/>
      <c r="AC2532" s="140"/>
      <c r="AD2532" s="140"/>
      <c r="AE2532" s="140"/>
      <c r="AF2532" s="140"/>
      <c r="AG2532" s="140"/>
      <c r="AH2532" s="140"/>
      <c r="AI2532" s="140"/>
      <c r="AJ2532" s="140"/>
      <c r="AK2532" s="140"/>
      <c r="AL2532" s="140"/>
      <c r="AM2532" s="140"/>
      <c r="AN2532" s="140"/>
      <c r="AO2532" s="140"/>
      <c r="AP2532" s="140"/>
      <c r="AQ2532" s="140"/>
      <c r="AR2532" s="140"/>
      <c r="AS2532" s="140"/>
      <c r="AT2532" s="140"/>
      <c r="AU2532" s="140"/>
      <c r="AV2532" s="140"/>
      <c r="AW2532" s="140"/>
      <c r="AX2532" s="140"/>
      <c r="AY2532" s="140"/>
      <c r="AZ2532" s="140"/>
      <c r="BA2532" s="140"/>
      <c r="BB2532" s="140"/>
      <c r="BC2532" s="140"/>
      <c r="BD2532" s="140"/>
      <c r="BE2532" s="140"/>
    </row>
    <row r="2533" spans="1:57" outlineLevel="1" x14ac:dyDescent="0.2">
      <c r="A2533" s="234">
        <f>'Faults data'!A2533</f>
        <v>2516</v>
      </c>
      <c r="B2533" s="320">
        <f>'Faults data'!B2533</f>
        <v>0</v>
      </c>
      <c r="C2533" s="223">
        <f>IFERROR(MATCH('Faults data'!F2533,Lists!$C$11:$C$14,0),0)</f>
        <v>0</v>
      </c>
      <c r="D2533" s="216">
        <f>VALUE('Faults data'!I2533)</f>
        <v>0</v>
      </c>
      <c r="E2533" s="224">
        <f t="shared" si="321"/>
        <v>0</v>
      </c>
      <c r="F2533" s="224">
        <f>'Faults data'!M2533</f>
        <v>0</v>
      </c>
      <c r="G2533" s="224" t="str">
        <f>IF('Faults data'!N2533=$G$17,$G$17,".")</f>
        <v>.</v>
      </c>
      <c r="H2533" s="224" t="str">
        <f>IF(ISNUMBER('Faults data'!L2533),'Faults data'!L2533,".")</f>
        <v>.</v>
      </c>
      <c r="I2533" s="224">
        <f>IF('Faults data'!S2533=Lists!$F$11,0,1)</f>
        <v>1</v>
      </c>
      <c r="J2533" s="240" t="str">
        <f t="shared" si="316"/>
        <v>.</v>
      </c>
      <c r="K2533" s="241"/>
      <c r="L2533" s="230" t="str">
        <f t="shared" si="317"/>
        <v>.</v>
      </c>
      <c r="M2533" s="231" t="str">
        <f t="shared" si="318"/>
        <v>.</v>
      </c>
      <c r="N2533" s="231" t="str">
        <f t="shared" si="319"/>
        <v>.</v>
      </c>
      <c r="O2533" s="231" t="str">
        <f t="shared" si="320"/>
        <v>.</v>
      </c>
      <c r="P2533" s="232" t="str">
        <f t="shared" si="322"/>
        <v>.</v>
      </c>
      <c r="Q2533" s="233" t="str">
        <f t="shared" si="323"/>
        <v>.</v>
      </c>
      <c r="R2533" s="140"/>
      <c r="S2533" s="140"/>
      <c r="T2533" s="140"/>
      <c r="U2533" s="140"/>
      <c r="V2533" s="140"/>
      <c r="W2533" s="140"/>
      <c r="X2533" s="140"/>
      <c r="Y2533" s="140"/>
      <c r="Z2533" s="140"/>
      <c r="AA2533" s="140"/>
      <c r="AB2533" s="140"/>
      <c r="AC2533" s="140"/>
      <c r="AD2533" s="140"/>
      <c r="AE2533" s="140"/>
      <c r="AF2533" s="140"/>
      <c r="AG2533" s="140"/>
      <c r="AH2533" s="140"/>
      <c r="AI2533" s="140"/>
      <c r="AJ2533" s="140"/>
      <c r="AK2533" s="140"/>
      <c r="AL2533" s="140"/>
      <c r="AM2533" s="140"/>
      <c r="AN2533" s="140"/>
      <c r="AO2533" s="140"/>
      <c r="AP2533" s="140"/>
      <c r="AQ2533" s="140"/>
      <c r="AR2533" s="140"/>
      <c r="AS2533" s="140"/>
      <c r="AT2533" s="140"/>
      <c r="AU2533" s="140"/>
      <c r="AV2533" s="140"/>
      <c r="AW2533" s="140"/>
      <c r="AX2533" s="140"/>
      <c r="AY2533" s="140"/>
      <c r="AZ2533" s="140"/>
      <c r="BA2533" s="140"/>
      <c r="BB2533" s="140"/>
      <c r="BC2533" s="140"/>
      <c r="BD2533" s="140"/>
      <c r="BE2533" s="140"/>
    </row>
    <row r="2534" spans="1:57" outlineLevel="1" x14ac:dyDescent="0.2">
      <c r="A2534" s="234">
        <f>'Faults data'!A2534</f>
        <v>2517</v>
      </c>
      <c r="B2534" s="320">
        <f>'Faults data'!B2534</f>
        <v>0</v>
      </c>
      <c r="C2534" s="223">
        <f>IFERROR(MATCH('Faults data'!F2534,Lists!$C$11:$C$14,0),0)</f>
        <v>0</v>
      </c>
      <c r="D2534" s="216">
        <f>VALUE('Faults data'!I2534)</f>
        <v>0</v>
      </c>
      <c r="E2534" s="224">
        <f t="shared" si="321"/>
        <v>0</v>
      </c>
      <c r="F2534" s="224">
        <f>'Faults data'!M2534</f>
        <v>0</v>
      </c>
      <c r="G2534" s="224" t="str">
        <f>IF('Faults data'!N2534=$G$17,$G$17,".")</f>
        <v>.</v>
      </c>
      <c r="H2534" s="224" t="str">
        <f>IF(ISNUMBER('Faults data'!L2534),'Faults data'!L2534,".")</f>
        <v>.</v>
      </c>
      <c r="I2534" s="224">
        <f>IF('Faults data'!S2534=Lists!$F$11,0,1)</f>
        <v>1</v>
      </c>
      <c r="J2534" s="240" t="str">
        <f t="shared" si="316"/>
        <v>.</v>
      </c>
      <c r="K2534" s="241"/>
      <c r="L2534" s="230" t="str">
        <f t="shared" si="317"/>
        <v>.</v>
      </c>
      <c r="M2534" s="231" t="str">
        <f t="shared" si="318"/>
        <v>.</v>
      </c>
      <c r="N2534" s="231" t="str">
        <f t="shared" si="319"/>
        <v>.</v>
      </c>
      <c r="O2534" s="231" t="str">
        <f t="shared" si="320"/>
        <v>.</v>
      </c>
      <c r="P2534" s="232" t="str">
        <f t="shared" si="322"/>
        <v>.</v>
      </c>
      <c r="Q2534" s="233" t="str">
        <f t="shared" si="323"/>
        <v>.</v>
      </c>
      <c r="R2534" s="140"/>
      <c r="S2534" s="140"/>
      <c r="T2534" s="140"/>
      <c r="U2534" s="140"/>
      <c r="V2534" s="140"/>
      <c r="W2534" s="140"/>
      <c r="X2534" s="140"/>
      <c r="Y2534" s="140"/>
      <c r="Z2534" s="140"/>
      <c r="AA2534" s="140"/>
      <c r="AB2534" s="140"/>
      <c r="AC2534" s="140"/>
      <c r="AD2534" s="140"/>
      <c r="AE2534" s="140"/>
      <c r="AF2534" s="140"/>
      <c r="AG2534" s="140"/>
      <c r="AH2534" s="140"/>
      <c r="AI2534" s="140"/>
      <c r="AJ2534" s="140"/>
      <c r="AK2534" s="140"/>
      <c r="AL2534" s="140"/>
      <c r="AM2534" s="140"/>
      <c r="AN2534" s="140"/>
      <c r="AO2534" s="140"/>
      <c r="AP2534" s="140"/>
      <c r="AQ2534" s="140"/>
      <c r="AR2534" s="140"/>
      <c r="AS2534" s="140"/>
      <c r="AT2534" s="140"/>
      <c r="AU2534" s="140"/>
      <c r="AV2534" s="140"/>
      <c r="AW2534" s="140"/>
      <c r="AX2534" s="140"/>
      <c r="AY2534" s="140"/>
      <c r="AZ2534" s="140"/>
      <c r="BA2534" s="140"/>
      <c r="BB2534" s="140"/>
      <c r="BC2534" s="140"/>
      <c r="BD2534" s="140"/>
      <c r="BE2534" s="140"/>
    </row>
    <row r="2535" spans="1:57" outlineLevel="1" x14ac:dyDescent="0.2">
      <c r="A2535" s="234">
        <f>'Faults data'!A2535</f>
        <v>2518</v>
      </c>
      <c r="B2535" s="320">
        <f>'Faults data'!B2535</f>
        <v>0</v>
      </c>
      <c r="C2535" s="223">
        <f>IFERROR(MATCH('Faults data'!F2535,Lists!$C$11:$C$14,0),0)</f>
        <v>0</v>
      </c>
      <c r="D2535" s="216">
        <f>VALUE('Faults data'!I2535)</f>
        <v>0</v>
      </c>
      <c r="E2535" s="224">
        <f t="shared" si="321"/>
        <v>0</v>
      </c>
      <c r="F2535" s="224">
        <f>'Faults data'!M2535</f>
        <v>0</v>
      </c>
      <c r="G2535" s="224" t="str">
        <f>IF('Faults data'!N2535=$G$17,$G$17,".")</f>
        <v>.</v>
      </c>
      <c r="H2535" s="224" t="str">
        <f>IF(ISNUMBER('Faults data'!L2535),'Faults data'!L2535,".")</f>
        <v>.</v>
      </c>
      <c r="I2535" s="224">
        <f>IF('Faults data'!S2535=Lists!$F$11,0,1)</f>
        <v>1</v>
      </c>
      <c r="J2535" s="240" t="str">
        <f t="shared" si="316"/>
        <v>.</v>
      </c>
      <c r="K2535" s="241"/>
      <c r="L2535" s="230" t="str">
        <f t="shared" si="317"/>
        <v>.</v>
      </c>
      <c r="M2535" s="231" t="str">
        <f t="shared" si="318"/>
        <v>.</v>
      </c>
      <c r="N2535" s="231" t="str">
        <f t="shared" si="319"/>
        <v>.</v>
      </c>
      <c r="O2535" s="231" t="str">
        <f t="shared" si="320"/>
        <v>.</v>
      </c>
      <c r="P2535" s="232" t="str">
        <f t="shared" si="322"/>
        <v>.</v>
      </c>
      <c r="Q2535" s="233" t="str">
        <f t="shared" si="323"/>
        <v>.</v>
      </c>
      <c r="R2535" s="140"/>
      <c r="S2535" s="140"/>
      <c r="T2535" s="140"/>
      <c r="U2535" s="140"/>
      <c r="V2535" s="140"/>
      <c r="W2535" s="140"/>
      <c r="X2535" s="140"/>
      <c r="Y2535" s="140"/>
      <c r="Z2535" s="140"/>
      <c r="AA2535" s="140"/>
      <c r="AB2535" s="140"/>
      <c r="AC2535" s="140"/>
      <c r="AD2535" s="140"/>
      <c r="AE2535" s="140"/>
      <c r="AF2535" s="140"/>
      <c r="AG2535" s="140"/>
      <c r="AH2535" s="140"/>
      <c r="AI2535" s="140"/>
      <c r="AJ2535" s="140"/>
      <c r="AK2535" s="140"/>
      <c r="AL2535" s="140"/>
      <c r="AM2535" s="140"/>
      <c r="AN2535" s="140"/>
      <c r="AO2535" s="140"/>
      <c r="AP2535" s="140"/>
      <c r="AQ2535" s="140"/>
      <c r="AR2535" s="140"/>
      <c r="AS2535" s="140"/>
      <c r="AT2535" s="140"/>
      <c r="AU2535" s="140"/>
      <c r="AV2535" s="140"/>
      <c r="AW2535" s="140"/>
      <c r="AX2535" s="140"/>
      <c r="AY2535" s="140"/>
      <c r="AZ2535" s="140"/>
      <c r="BA2535" s="140"/>
      <c r="BB2535" s="140"/>
      <c r="BC2535" s="140"/>
      <c r="BD2535" s="140"/>
      <c r="BE2535" s="140"/>
    </row>
    <row r="2536" spans="1:57" outlineLevel="1" x14ac:dyDescent="0.2">
      <c r="A2536" s="234">
        <f>'Faults data'!A2536</f>
        <v>2519</v>
      </c>
      <c r="B2536" s="320">
        <f>'Faults data'!B2536</f>
        <v>0</v>
      </c>
      <c r="C2536" s="223">
        <f>IFERROR(MATCH('Faults data'!F2536,Lists!$C$11:$C$14,0),0)</f>
        <v>0</v>
      </c>
      <c r="D2536" s="216">
        <f>VALUE('Faults data'!I2536)</f>
        <v>0</v>
      </c>
      <c r="E2536" s="224">
        <f t="shared" si="321"/>
        <v>0</v>
      </c>
      <c r="F2536" s="224">
        <f>'Faults data'!M2536</f>
        <v>0</v>
      </c>
      <c r="G2536" s="224" t="str">
        <f>IF('Faults data'!N2536=$G$17,$G$17,".")</f>
        <v>.</v>
      </c>
      <c r="H2536" s="224" t="str">
        <f>IF(ISNUMBER('Faults data'!L2536),'Faults data'!L2536,".")</f>
        <v>.</v>
      </c>
      <c r="I2536" s="224">
        <f>IF('Faults data'!S2536=Lists!$F$11,0,1)</f>
        <v>1</v>
      </c>
      <c r="J2536" s="240" t="str">
        <f t="shared" si="316"/>
        <v>.</v>
      </c>
      <c r="K2536" s="241"/>
      <c r="L2536" s="230" t="str">
        <f t="shared" si="317"/>
        <v>.</v>
      </c>
      <c r="M2536" s="231" t="str">
        <f t="shared" si="318"/>
        <v>.</v>
      </c>
      <c r="N2536" s="231" t="str">
        <f t="shared" si="319"/>
        <v>.</v>
      </c>
      <c r="O2536" s="231" t="str">
        <f t="shared" si="320"/>
        <v>.</v>
      </c>
      <c r="P2536" s="232" t="str">
        <f t="shared" si="322"/>
        <v>.</v>
      </c>
      <c r="Q2536" s="233" t="str">
        <f t="shared" si="323"/>
        <v>.</v>
      </c>
      <c r="R2536" s="140"/>
      <c r="S2536" s="140"/>
      <c r="T2536" s="140"/>
      <c r="U2536" s="140"/>
      <c r="V2536" s="140"/>
      <c r="W2536" s="140"/>
      <c r="X2536" s="140"/>
      <c r="Y2536" s="140"/>
      <c r="Z2536" s="140"/>
      <c r="AA2536" s="140"/>
      <c r="AB2536" s="140"/>
      <c r="AC2536" s="140"/>
      <c r="AD2536" s="140"/>
      <c r="AE2536" s="140"/>
      <c r="AF2536" s="140"/>
      <c r="AG2536" s="140"/>
      <c r="AH2536" s="140"/>
      <c r="AI2536" s="140"/>
      <c r="AJ2536" s="140"/>
      <c r="AK2536" s="140"/>
      <c r="AL2536" s="140"/>
      <c r="AM2536" s="140"/>
      <c r="AN2536" s="140"/>
      <c r="AO2536" s="140"/>
      <c r="AP2536" s="140"/>
      <c r="AQ2536" s="140"/>
      <c r="AR2536" s="140"/>
      <c r="AS2536" s="140"/>
      <c r="AT2536" s="140"/>
      <c r="AU2536" s="140"/>
      <c r="AV2536" s="140"/>
      <c r="AW2536" s="140"/>
      <c r="AX2536" s="140"/>
      <c r="AY2536" s="140"/>
      <c r="AZ2536" s="140"/>
      <c r="BA2536" s="140"/>
      <c r="BB2536" s="140"/>
      <c r="BC2536" s="140"/>
      <c r="BD2536" s="140"/>
      <c r="BE2536" s="140"/>
    </row>
    <row r="2537" spans="1:57" outlineLevel="1" x14ac:dyDescent="0.2">
      <c r="A2537" s="234">
        <f>'Faults data'!A2537</f>
        <v>2520</v>
      </c>
      <c r="B2537" s="320">
        <f>'Faults data'!B2537</f>
        <v>0</v>
      </c>
      <c r="C2537" s="223">
        <f>IFERROR(MATCH('Faults data'!F2537,Lists!$C$11:$C$14,0),0)</f>
        <v>0</v>
      </c>
      <c r="D2537" s="216">
        <f>VALUE('Faults data'!I2537)</f>
        <v>0</v>
      </c>
      <c r="E2537" s="224">
        <f t="shared" si="321"/>
        <v>0</v>
      </c>
      <c r="F2537" s="224">
        <f>'Faults data'!M2537</f>
        <v>0</v>
      </c>
      <c r="G2537" s="224" t="str">
        <f>IF('Faults data'!N2537=$G$17,$G$17,".")</f>
        <v>.</v>
      </c>
      <c r="H2537" s="224" t="str">
        <f>IF(ISNUMBER('Faults data'!L2537),'Faults data'!L2537,".")</f>
        <v>.</v>
      </c>
      <c r="I2537" s="224">
        <f>IF('Faults data'!S2537=Lists!$F$11,0,1)</f>
        <v>1</v>
      </c>
      <c r="J2537" s="240" t="str">
        <f t="shared" si="316"/>
        <v>.</v>
      </c>
      <c r="K2537" s="241"/>
      <c r="L2537" s="230" t="str">
        <f t="shared" si="317"/>
        <v>.</v>
      </c>
      <c r="M2537" s="231" t="str">
        <f t="shared" si="318"/>
        <v>.</v>
      </c>
      <c r="N2537" s="231" t="str">
        <f t="shared" si="319"/>
        <v>.</v>
      </c>
      <c r="O2537" s="231" t="str">
        <f t="shared" si="320"/>
        <v>.</v>
      </c>
      <c r="P2537" s="232" t="str">
        <f t="shared" si="322"/>
        <v>.</v>
      </c>
      <c r="Q2537" s="233" t="str">
        <f t="shared" si="323"/>
        <v>.</v>
      </c>
      <c r="R2537" s="140"/>
      <c r="S2537" s="140"/>
      <c r="T2537" s="140"/>
      <c r="U2537" s="140"/>
      <c r="V2537" s="140"/>
      <c r="W2537" s="140"/>
      <c r="X2537" s="140"/>
      <c r="Y2537" s="140"/>
      <c r="Z2537" s="140"/>
      <c r="AA2537" s="140"/>
      <c r="AB2537" s="140"/>
      <c r="AC2537" s="140"/>
      <c r="AD2537" s="140"/>
      <c r="AE2537" s="140"/>
      <c r="AF2537" s="140"/>
      <c r="AG2537" s="140"/>
      <c r="AH2537" s="140"/>
      <c r="AI2537" s="140"/>
      <c r="AJ2537" s="140"/>
      <c r="AK2537" s="140"/>
      <c r="AL2537" s="140"/>
      <c r="AM2537" s="140"/>
      <c r="AN2537" s="140"/>
      <c r="AO2537" s="140"/>
      <c r="AP2537" s="140"/>
      <c r="AQ2537" s="140"/>
      <c r="AR2537" s="140"/>
      <c r="AS2537" s="140"/>
      <c r="AT2537" s="140"/>
      <c r="AU2537" s="140"/>
      <c r="AV2537" s="140"/>
      <c r="AW2537" s="140"/>
      <c r="AX2537" s="140"/>
      <c r="AY2537" s="140"/>
      <c r="AZ2537" s="140"/>
      <c r="BA2537" s="140"/>
      <c r="BB2537" s="140"/>
      <c r="BC2537" s="140"/>
      <c r="BD2537" s="140"/>
      <c r="BE2537" s="140"/>
    </row>
    <row r="2538" spans="1:57" outlineLevel="1" x14ac:dyDescent="0.2">
      <c r="A2538" s="234">
        <f>'Faults data'!A2538</f>
        <v>2521</v>
      </c>
      <c r="B2538" s="320">
        <f>'Faults data'!B2538</f>
        <v>0</v>
      </c>
      <c r="C2538" s="223">
        <f>IFERROR(MATCH('Faults data'!F2538,Lists!$C$11:$C$14,0),0)</f>
        <v>0</v>
      </c>
      <c r="D2538" s="216">
        <f>VALUE('Faults data'!I2538)</f>
        <v>0</v>
      </c>
      <c r="E2538" s="224">
        <f t="shared" si="321"/>
        <v>0</v>
      </c>
      <c r="F2538" s="224">
        <f>'Faults data'!M2538</f>
        <v>0</v>
      </c>
      <c r="G2538" s="224" t="str">
        <f>IF('Faults data'!N2538=$G$17,$G$17,".")</f>
        <v>.</v>
      </c>
      <c r="H2538" s="224" t="str">
        <f>IF(ISNUMBER('Faults data'!L2538),'Faults data'!L2538,".")</f>
        <v>.</v>
      </c>
      <c r="I2538" s="224">
        <f>IF('Faults data'!S2538=Lists!$F$11,0,1)</f>
        <v>1</v>
      </c>
      <c r="J2538" s="240" t="str">
        <f t="shared" si="316"/>
        <v>.</v>
      </c>
      <c r="K2538" s="241"/>
      <c r="L2538" s="230" t="str">
        <f t="shared" si="317"/>
        <v>.</v>
      </c>
      <c r="M2538" s="231" t="str">
        <f t="shared" si="318"/>
        <v>.</v>
      </c>
      <c r="N2538" s="231" t="str">
        <f t="shared" si="319"/>
        <v>.</v>
      </c>
      <c r="O2538" s="231" t="str">
        <f t="shared" si="320"/>
        <v>.</v>
      </c>
      <c r="P2538" s="232" t="str">
        <f t="shared" si="322"/>
        <v>.</v>
      </c>
      <c r="Q2538" s="233" t="str">
        <f t="shared" si="323"/>
        <v>.</v>
      </c>
      <c r="R2538" s="140"/>
      <c r="S2538" s="140"/>
      <c r="T2538" s="140"/>
      <c r="U2538" s="140"/>
      <c r="V2538" s="140"/>
      <c r="W2538" s="140"/>
      <c r="X2538" s="140"/>
      <c r="Y2538" s="140"/>
      <c r="Z2538" s="140"/>
      <c r="AA2538" s="140"/>
      <c r="AB2538" s="140"/>
      <c r="AC2538" s="140"/>
      <c r="AD2538" s="140"/>
      <c r="AE2538" s="140"/>
      <c r="AF2538" s="140"/>
      <c r="AG2538" s="140"/>
      <c r="AH2538" s="140"/>
      <c r="AI2538" s="140"/>
      <c r="AJ2538" s="140"/>
      <c r="AK2538" s="140"/>
      <c r="AL2538" s="140"/>
      <c r="AM2538" s="140"/>
      <c r="AN2538" s="140"/>
      <c r="AO2538" s="140"/>
      <c r="AP2538" s="140"/>
      <c r="AQ2538" s="140"/>
      <c r="AR2538" s="140"/>
      <c r="AS2538" s="140"/>
      <c r="AT2538" s="140"/>
      <c r="AU2538" s="140"/>
      <c r="AV2538" s="140"/>
      <c r="AW2538" s="140"/>
      <c r="AX2538" s="140"/>
      <c r="AY2538" s="140"/>
      <c r="AZ2538" s="140"/>
      <c r="BA2538" s="140"/>
      <c r="BB2538" s="140"/>
      <c r="BC2538" s="140"/>
      <c r="BD2538" s="140"/>
      <c r="BE2538" s="140"/>
    </row>
    <row r="2539" spans="1:57" outlineLevel="1" x14ac:dyDescent="0.2">
      <c r="A2539" s="234">
        <f>'Faults data'!A2539</f>
        <v>2522</v>
      </c>
      <c r="B2539" s="320">
        <f>'Faults data'!B2539</f>
        <v>0</v>
      </c>
      <c r="C2539" s="223">
        <f>IFERROR(MATCH('Faults data'!F2539,Lists!$C$11:$C$14,0),0)</f>
        <v>0</v>
      </c>
      <c r="D2539" s="216">
        <f>VALUE('Faults data'!I2539)</f>
        <v>0</v>
      </c>
      <c r="E2539" s="224">
        <f t="shared" si="321"/>
        <v>0</v>
      </c>
      <c r="F2539" s="224">
        <f>'Faults data'!M2539</f>
        <v>0</v>
      </c>
      <c r="G2539" s="224" t="str">
        <f>IF('Faults data'!N2539=$G$17,$G$17,".")</f>
        <v>.</v>
      </c>
      <c r="H2539" s="224" t="str">
        <f>IF(ISNUMBER('Faults data'!L2539),'Faults data'!L2539,".")</f>
        <v>.</v>
      </c>
      <c r="I2539" s="224">
        <f>IF('Faults data'!S2539=Lists!$F$11,0,1)</f>
        <v>1</v>
      </c>
      <c r="J2539" s="240" t="str">
        <f t="shared" si="316"/>
        <v>.</v>
      </c>
      <c r="K2539" s="241"/>
      <c r="L2539" s="230" t="str">
        <f t="shared" si="317"/>
        <v>.</v>
      </c>
      <c r="M2539" s="231" t="str">
        <f t="shared" si="318"/>
        <v>.</v>
      </c>
      <c r="N2539" s="231" t="str">
        <f t="shared" si="319"/>
        <v>.</v>
      </c>
      <c r="O2539" s="231" t="str">
        <f t="shared" si="320"/>
        <v>.</v>
      </c>
      <c r="P2539" s="232" t="str">
        <f t="shared" si="322"/>
        <v>.</v>
      </c>
      <c r="Q2539" s="233" t="str">
        <f t="shared" si="323"/>
        <v>.</v>
      </c>
      <c r="R2539" s="140"/>
      <c r="S2539" s="140"/>
      <c r="T2539" s="140"/>
      <c r="U2539" s="140"/>
      <c r="V2539" s="140"/>
      <c r="W2539" s="140"/>
      <c r="X2539" s="140"/>
      <c r="Y2539" s="140"/>
      <c r="Z2539" s="140"/>
      <c r="AA2539" s="140"/>
      <c r="AB2539" s="140"/>
      <c r="AC2539" s="140"/>
      <c r="AD2539" s="140"/>
      <c r="AE2539" s="140"/>
      <c r="AF2539" s="140"/>
      <c r="AG2539" s="140"/>
      <c r="AH2539" s="140"/>
      <c r="AI2539" s="140"/>
      <c r="AJ2539" s="140"/>
      <c r="AK2539" s="140"/>
      <c r="AL2539" s="140"/>
      <c r="AM2539" s="140"/>
      <c r="AN2539" s="140"/>
      <c r="AO2539" s="140"/>
      <c r="AP2539" s="140"/>
      <c r="AQ2539" s="140"/>
      <c r="AR2539" s="140"/>
      <c r="AS2539" s="140"/>
      <c r="AT2539" s="140"/>
      <c r="AU2539" s="140"/>
      <c r="AV2539" s="140"/>
      <c r="AW2539" s="140"/>
      <c r="AX2539" s="140"/>
      <c r="AY2539" s="140"/>
      <c r="AZ2539" s="140"/>
      <c r="BA2539" s="140"/>
      <c r="BB2539" s="140"/>
      <c r="BC2539" s="140"/>
      <c r="BD2539" s="140"/>
      <c r="BE2539" s="140"/>
    </row>
    <row r="2540" spans="1:57" outlineLevel="1" x14ac:dyDescent="0.2">
      <c r="A2540" s="234">
        <f>'Faults data'!A2540</f>
        <v>2523</v>
      </c>
      <c r="B2540" s="320">
        <f>'Faults data'!B2540</f>
        <v>0</v>
      </c>
      <c r="C2540" s="223">
        <f>IFERROR(MATCH('Faults data'!F2540,Lists!$C$11:$C$14,0),0)</f>
        <v>0</v>
      </c>
      <c r="D2540" s="216">
        <f>VALUE('Faults data'!I2540)</f>
        <v>0</v>
      </c>
      <c r="E2540" s="224">
        <f t="shared" si="321"/>
        <v>0</v>
      </c>
      <c r="F2540" s="224">
        <f>'Faults data'!M2540</f>
        <v>0</v>
      </c>
      <c r="G2540" s="224" t="str">
        <f>IF('Faults data'!N2540=$G$17,$G$17,".")</f>
        <v>.</v>
      </c>
      <c r="H2540" s="224" t="str">
        <f>IF(ISNUMBER('Faults data'!L2540),'Faults data'!L2540,".")</f>
        <v>.</v>
      </c>
      <c r="I2540" s="224">
        <f>IF('Faults data'!S2540=Lists!$F$11,0,1)</f>
        <v>1</v>
      </c>
      <c r="J2540" s="240" t="str">
        <f t="shared" si="316"/>
        <v>.</v>
      </c>
      <c r="K2540" s="241"/>
      <c r="L2540" s="230" t="str">
        <f t="shared" si="317"/>
        <v>.</v>
      </c>
      <c r="M2540" s="231" t="str">
        <f t="shared" si="318"/>
        <v>.</v>
      </c>
      <c r="N2540" s="231" t="str">
        <f t="shared" si="319"/>
        <v>.</v>
      </c>
      <c r="O2540" s="231" t="str">
        <f t="shared" si="320"/>
        <v>.</v>
      </c>
      <c r="P2540" s="232" t="str">
        <f t="shared" si="322"/>
        <v>.</v>
      </c>
      <c r="Q2540" s="233" t="str">
        <f t="shared" si="323"/>
        <v>.</v>
      </c>
      <c r="R2540" s="140"/>
      <c r="S2540" s="140"/>
      <c r="T2540" s="140"/>
      <c r="U2540" s="140"/>
      <c r="V2540" s="140"/>
      <c r="W2540" s="140"/>
      <c r="X2540" s="140"/>
      <c r="Y2540" s="140"/>
      <c r="Z2540" s="140"/>
      <c r="AA2540" s="140"/>
      <c r="AB2540" s="140"/>
      <c r="AC2540" s="140"/>
      <c r="AD2540" s="140"/>
      <c r="AE2540" s="140"/>
      <c r="AF2540" s="140"/>
      <c r="AG2540" s="140"/>
      <c r="AH2540" s="140"/>
      <c r="AI2540" s="140"/>
      <c r="AJ2540" s="140"/>
      <c r="AK2540" s="140"/>
      <c r="AL2540" s="140"/>
      <c r="AM2540" s="140"/>
      <c r="AN2540" s="140"/>
      <c r="AO2540" s="140"/>
      <c r="AP2540" s="140"/>
      <c r="AQ2540" s="140"/>
      <c r="AR2540" s="140"/>
      <c r="AS2540" s="140"/>
      <c r="AT2540" s="140"/>
      <c r="AU2540" s="140"/>
      <c r="AV2540" s="140"/>
      <c r="AW2540" s="140"/>
      <c r="AX2540" s="140"/>
      <c r="AY2540" s="140"/>
      <c r="AZ2540" s="140"/>
      <c r="BA2540" s="140"/>
      <c r="BB2540" s="140"/>
      <c r="BC2540" s="140"/>
      <c r="BD2540" s="140"/>
      <c r="BE2540" s="140"/>
    </row>
    <row r="2541" spans="1:57" outlineLevel="1" x14ac:dyDescent="0.2">
      <c r="A2541" s="234">
        <f>'Faults data'!A2541</f>
        <v>2524</v>
      </c>
      <c r="B2541" s="320">
        <f>'Faults data'!B2541</f>
        <v>0</v>
      </c>
      <c r="C2541" s="223">
        <f>IFERROR(MATCH('Faults data'!F2541,Lists!$C$11:$C$14,0),0)</f>
        <v>0</v>
      </c>
      <c r="D2541" s="216">
        <f>VALUE('Faults data'!I2541)</f>
        <v>0</v>
      </c>
      <c r="E2541" s="224">
        <f t="shared" si="321"/>
        <v>0</v>
      </c>
      <c r="F2541" s="224">
        <f>'Faults data'!M2541</f>
        <v>0</v>
      </c>
      <c r="G2541" s="224" t="str">
        <f>IF('Faults data'!N2541=$G$17,$G$17,".")</f>
        <v>.</v>
      </c>
      <c r="H2541" s="224" t="str">
        <f>IF(ISNUMBER('Faults data'!L2541),'Faults data'!L2541,".")</f>
        <v>.</v>
      </c>
      <c r="I2541" s="224">
        <f>IF('Faults data'!S2541=Lists!$F$11,0,1)</f>
        <v>1</v>
      </c>
      <c r="J2541" s="240" t="str">
        <f t="shared" si="316"/>
        <v>.</v>
      </c>
      <c r="K2541" s="241"/>
      <c r="L2541" s="230" t="str">
        <f t="shared" si="317"/>
        <v>.</v>
      </c>
      <c r="M2541" s="231" t="str">
        <f t="shared" si="318"/>
        <v>.</v>
      </c>
      <c r="N2541" s="231" t="str">
        <f t="shared" si="319"/>
        <v>.</v>
      </c>
      <c r="O2541" s="231" t="str">
        <f t="shared" si="320"/>
        <v>.</v>
      </c>
      <c r="P2541" s="232" t="str">
        <f t="shared" si="322"/>
        <v>.</v>
      </c>
      <c r="Q2541" s="233" t="str">
        <f t="shared" si="323"/>
        <v>.</v>
      </c>
      <c r="R2541" s="140"/>
      <c r="S2541" s="140"/>
      <c r="T2541" s="140"/>
      <c r="U2541" s="140"/>
      <c r="V2541" s="140"/>
      <c r="W2541" s="140"/>
      <c r="X2541" s="140"/>
      <c r="Y2541" s="140"/>
      <c r="Z2541" s="140"/>
      <c r="AA2541" s="140"/>
      <c r="AB2541" s="140"/>
      <c r="AC2541" s="140"/>
      <c r="AD2541" s="140"/>
      <c r="AE2541" s="140"/>
      <c r="AF2541" s="140"/>
      <c r="AG2541" s="140"/>
      <c r="AH2541" s="140"/>
      <c r="AI2541" s="140"/>
      <c r="AJ2541" s="140"/>
      <c r="AK2541" s="140"/>
      <c r="AL2541" s="140"/>
      <c r="AM2541" s="140"/>
      <c r="AN2541" s="140"/>
      <c r="AO2541" s="140"/>
      <c r="AP2541" s="140"/>
      <c r="AQ2541" s="140"/>
      <c r="AR2541" s="140"/>
      <c r="AS2541" s="140"/>
      <c r="AT2541" s="140"/>
      <c r="AU2541" s="140"/>
      <c r="AV2541" s="140"/>
      <c r="AW2541" s="140"/>
      <c r="AX2541" s="140"/>
      <c r="AY2541" s="140"/>
      <c r="AZ2541" s="140"/>
      <c r="BA2541" s="140"/>
      <c r="BB2541" s="140"/>
      <c r="BC2541" s="140"/>
      <c r="BD2541" s="140"/>
      <c r="BE2541" s="140"/>
    </row>
    <row r="2542" spans="1:57" outlineLevel="1" x14ac:dyDescent="0.2">
      <c r="A2542" s="234">
        <f>'Faults data'!A2542</f>
        <v>2525</v>
      </c>
      <c r="B2542" s="320">
        <f>'Faults data'!B2542</f>
        <v>0</v>
      </c>
      <c r="C2542" s="223">
        <f>IFERROR(MATCH('Faults data'!F2542,Lists!$C$11:$C$14,0),0)</f>
        <v>0</v>
      </c>
      <c r="D2542" s="216">
        <f>VALUE('Faults data'!I2542)</f>
        <v>0</v>
      </c>
      <c r="E2542" s="224">
        <f t="shared" si="321"/>
        <v>0</v>
      </c>
      <c r="F2542" s="224">
        <f>'Faults data'!M2542</f>
        <v>0</v>
      </c>
      <c r="G2542" s="224" t="str">
        <f>IF('Faults data'!N2542=$G$17,$G$17,".")</f>
        <v>.</v>
      </c>
      <c r="H2542" s="224" t="str">
        <f>IF(ISNUMBER('Faults data'!L2542),'Faults data'!L2542,".")</f>
        <v>.</v>
      </c>
      <c r="I2542" s="224">
        <f>IF('Faults data'!S2542=Lists!$F$11,0,1)</f>
        <v>1</v>
      </c>
      <c r="J2542" s="240" t="str">
        <f t="shared" si="316"/>
        <v>.</v>
      </c>
      <c r="K2542" s="241"/>
      <c r="L2542" s="230" t="str">
        <f t="shared" si="317"/>
        <v>.</v>
      </c>
      <c r="M2542" s="231" t="str">
        <f t="shared" si="318"/>
        <v>.</v>
      </c>
      <c r="N2542" s="231" t="str">
        <f t="shared" si="319"/>
        <v>.</v>
      </c>
      <c r="O2542" s="231" t="str">
        <f t="shared" si="320"/>
        <v>.</v>
      </c>
      <c r="P2542" s="232" t="str">
        <f t="shared" si="322"/>
        <v>.</v>
      </c>
      <c r="Q2542" s="233" t="str">
        <f t="shared" si="323"/>
        <v>.</v>
      </c>
      <c r="R2542" s="140"/>
      <c r="S2542" s="140"/>
      <c r="T2542" s="140"/>
      <c r="U2542" s="140"/>
      <c r="V2542" s="140"/>
      <c r="W2542" s="140"/>
      <c r="X2542" s="140"/>
      <c r="Y2542" s="140"/>
      <c r="Z2542" s="140"/>
      <c r="AA2542" s="140"/>
      <c r="AB2542" s="140"/>
      <c r="AC2542" s="140"/>
      <c r="AD2542" s="140"/>
      <c r="AE2542" s="140"/>
      <c r="AF2542" s="140"/>
      <c r="AG2542" s="140"/>
      <c r="AH2542" s="140"/>
      <c r="AI2542" s="140"/>
      <c r="AJ2542" s="140"/>
      <c r="AK2542" s="140"/>
      <c r="AL2542" s="140"/>
      <c r="AM2542" s="140"/>
      <c r="AN2542" s="140"/>
      <c r="AO2542" s="140"/>
      <c r="AP2542" s="140"/>
      <c r="AQ2542" s="140"/>
      <c r="AR2542" s="140"/>
      <c r="AS2542" s="140"/>
      <c r="AT2542" s="140"/>
      <c r="AU2542" s="140"/>
      <c r="AV2542" s="140"/>
      <c r="AW2542" s="140"/>
      <c r="AX2542" s="140"/>
      <c r="AY2542" s="140"/>
      <c r="AZ2542" s="140"/>
      <c r="BA2542" s="140"/>
      <c r="BB2542" s="140"/>
      <c r="BC2542" s="140"/>
      <c r="BD2542" s="140"/>
      <c r="BE2542" s="140"/>
    </row>
    <row r="2543" spans="1:57" outlineLevel="1" x14ac:dyDescent="0.2">
      <c r="A2543" s="234">
        <f>'Faults data'!A2543</f>
        <v>2526</v>
      </c>
      <c r="B2543" s="320">
        <f>'Faults data'!B2543</f>
        <v>0</v>
      </c>
      <c r="C2543" s="223">
        <f>IFERROR(MATCH('Faults data'!F2543,Lists!$C$11:$C$14,0),0)</f>
        <v>0</v>
      </c>
      <c r="D2543" s="216">
        <f>VALUE('Faults data'!I2543)</f>
        <v>0</v>
      </c>
      <c r="E2543" s="224">
        <f t="shared" si="321"/>
        <v>0</v>
      </c>
      <c r="F2543" s="224">
        <f>'Faults data'!M2543</f>
        <v>0</v>
      </c>
      <c r="G2543" s="224" t="str">
        <f>IF('Faults data'!N2543=$G$17,$G$17,".")</f>
        <v>.</v>
      </c>
      <c r="H2543" s="224" t="str">
        <f>IF(ISNUMBER('Faults data'!L2543),'Faults data'!L2543,".")</f>
        <v>.</v>
      </c>
      <c r="I2543" s="224">
        <f>IF('Faults data'!S2543=Lists!$F$11,0,1)</f>
        <v>1</v>
      </c>
      <c r="J2543" s="240" t="str">
        <f t="shared" si="316"/>
        <v>.</v>
      </c>
      <c r="K2543" s="241"/>
      <c r="L2543" s="230" t="str">
        <f t="shared" si="317"/>
        <v>.</v>
      </c>
      <c r="M2543" s="231" t="str">
        <f t="shared" si="318"/>
        <v>.</v>
      </c>
      <c r="N2543" s="231" t="str">
        <f t="shared" si="319"/>
        <v>.</v>
      </c>
      <c r="O2543" s="231" t="str">
        <f t="shared" si="320"/>
        <v>.</v>
      </c>
      <c r="P2543" s="232" t="str">
        <f t="shared" si="322"/>
        <v>.</v>
      </c>
      <c r="Q2543" s="233" t="str">
        <f t="shared" si="323"/>
        <v>.</v>
      </c>
      <c r="R2543" s="140"/>
      <c r="S2543" s="140"/>
      <c r="T2543" s="140"/>
      <c r="U2543" s="140"/>
      <c r="V2543" s="140"/>
      <c r="W2543" s="140"/>
      <c r="X2543" s="140"/>
      <c r="Y2543" s="140"/>
      <c r="Z2543" s="140"/>
      <c r="AA2543" s="140"/>
      <c r="AB2543" s="140"/>
      <c r="AC2543" s="140"/>
      <c r="AD2543" s="140"/>
      <c r="AE2543" s="140"/>
      <c r="AF2543" s="140"/>
      <c r="AG2543" s="140"/>
      <c r="AH2543" s="140"/>
      <c r="AI2543" s="140"/>
      <c r="AJ2543" s="140"/>
      <c r="AK2543" s="140"/>
      <c r="AL2543" s="140"/>
      <c r="AM2543" s="140"/>
      <c r="AN2543" s="140"/>
      <c r="AO2543" s="140"/>
      <c r="AP2543" s="140"/>
      <c r="AQ2543" s="140"/>
      <c r="AR2543" s="140"/>
      <c r="AS2543" s="140"/>
      <c r="AT2543" s="140"/>
      <c r="AU2543" s="140"/>
      <c r="AV2543" s="140"/>
      <c r="AW2543" s="140"/>
      <c r="AX2543" s="140"/>
      <c r="AY2543" s="140"/>
      <c r="AZ2543" s="140"/>
      <c r="BA2543" s="140"/>
      <c r="BB2543" s="140"/>
      <c r="BC2543" s="140"/>
      <c r="BD2543" s="140"/>
      <c r="BE2543" s="140"/>
    </row>
    <row r="2544" spans="1:57" outlineLevel="1" x14ac:dyDescent="0.2">
      <c r="A2544" s="234">
        <f>'Faults data'!A2544</f>
        <v>2527</v>
      </c>
      <c r="B2544" s="320">
        <f>'Faults data'!B2544</f>
        <v>0</v>
      </c>
      <c r="C2544" s="223">
        <f>IFERROR(MATCH('Faults data'!F2544,Lists!$C$11:$C$14,0),0)</f>
        <v>0</v>
      </c>
      <c r="D2544" s="216">
        <f>VALUE('Faults data'!I2544)</f>
        <v>0</v>
      </c>
      <c r="E2544" s="224">
        <f t="shared" si="321"/>
        <v>0</v>
      </c>
      <c r="F2544" s="224">
        <f>'Faults data'!M2544</f>
        <v>0</v>
      </c>
      <c r="G2544" s="224" t="str">
        <f>IF('Faults data'!N2544=$G$17,$G$17,".")</f>
        <v>.</v>
      </c>
      <c r="H2544" s="224" t="str">
        <f>IF(ISNUMBER('Faults data'!L2544),'Faults data'!L2544,".")</f>
        <v>.</v>
      </c>
      <c r="I2544" s="224">
        <f>IF('Faults data'!S2544=Lists!$F$11,0,1)</f>
        <v>1</v>
      </c>
      <c r="J2544" s="240" t="str">
        <f t="shared" si="316"/>
        <v>.</v>
      </c>
      <c r="K2544" s="241"/>
      <c r="L2544" s="230" t="str">
        <f t="shared" si="317"/>
        <v>.</v>
      </c>
      <c r="M2544" s="231" t="str">
        <f t="shared" si="318"/>
        <v>.</v>
      </c>
      <c r="N2544" s="231" t="str">
        <f t="shared" si="319"/>
        <v>.</v>
      </c>
      <c r="O2544" s="231" t="str">
        <f t="shared" si="320"/>
        <v>.</v>
      </c>
      <c r="P2544" s="232" t="str">
        <f t="shared" si="322"/>
        <v>.</v>
      </c>
      <c r="Q2544" s="233" t="str">
        <f t="shared" si="323"/>
        <v>.</v>
      </c>
      <c r="R2544" s="140"/>
      <c r="S2544" s="140"/>
      <c r="T2544" s="140"/>
      <c r="U2544" s="140"/>
      <c r="V2544" s="140"/>
      <c r="W2544" s="140"/>
      <c r="X2544" s="140"/>
      <c r="Y2544" s="140"/>
      <c r="Z2544" s="140"/>
      <c r="AA2544" s="140"/>
      <c r="AB2544" s="140"/>
      <c r="AC2544" s="140"/>
      <c r="AD2544" s="140"/>
      <c r="AE2544" s="140"/>
      <c r="AF2544" s="140"/>
      <c r="AG2544" s="140"/>
      <c r="AH2544" s="140"/>
      <c r="AI2544" s="140"/>
      <c r="AJ2544" s="140"/>
      <c r="AK2544" s="140"/>
      <c r="AL2544" s="140"/>
      <c r="AM2544" s="140"/>
      <c r="AN2544" s="140"/>
      <c r="AO2544" s="140"/>
      <c r="AP2544" s="140"/>
      <c r="AQ2544" s="140"/>
      <c r="AR2544" s="140"/>
      <c r="AS2544" s="140"/>
      <c r="AT2544" s="140"/>
      <c r="AU2544" s="140"/>
      <c r="AV2544" s="140"/>
      <c r="AW2544" s="140"/>
      <c r="AX2544" s="140"/>
      <c r="AY2544" s="140"/>
      <c r="AZ2544" s="140"/>
      <c r="BA2544" s="140"/>
      <c r="BB2544" s="140"/>
      <c r="BC2544" s="140"/>
      <c r="BD2544" s="140"/>
      <c r="BE2544" s="140"/>
    </row>
    <row r="2545" spans="1:57" outlineLevel="1" x14ac:dyDescent="0.2">
      <c r="A2545" s="234">
        <f>'Faults data'!A2545</f>
        <v>2528</v>
      </c>
      <c r="B2545" s="320">
        <f>'Faults data'!B2545</f>
        <v>0</v>
      </c>
      <c r="C2545" s="223">
        <f>IFERROR(MATCH('Faults data'!F2545,Lists!$C$11:$C$14,0),0)</f>
        <v>0</v>
      </c>
      <c r="D2545" s="216">
        <f>VALUE('Faults data'!I2545)</f>
        <v>0</v>
      </c>
      <c r="E2545" s="224">
        <f t="shared" si="321"/>
        <v>0</v>
      </c>
      <c r="F2545" s="224">
        <f>'Faults data'!M2545</f>
        <v>0</v>
      </c>
      <c r="G2545" s="224" t="str">
        <f>IF('Faults data'!N2545=$G$17,$G$17,".")</f>
        <v>.</v>
      </c>
      <c r="H2545" s="224" t="str">
        <f>IF(ISNUMBER('Faults data'!L2545),'Faults data'!L2545,".")</f>
        <v>.</v>
      </c>
      <c r="I2545" s="224">
        <f>IF('Faults data'!S2545=Lists!$F$11,0,1)</f>
        <v>1</v>
      </c>
      <c r="J2545" s="240" t="str">
        <f t="shared" si="316"/>
        <v>.</v>
      </c>
      <c r="K2545" s="241"/>
      <c r="L2545" s="230" t="str">
        <f t="shared" si="317"/>
        <v>.</v>
      </c>
      <c r="M2545" s="231" t="str">
        <f t="shared" si="318"/>
        <v>.</v>
      </c>
      <c r="N2545" s="231" t="str">
        <f t="shared" si="319"/>
        <v>.</v>
      </c>
      <c r="O2545" s="231" t="str">
        <f t="shared" si="320"/>
        <v>.</v>
      </c>
      <c r="P2545" s="232" t="str">
        <f t="shared" si="322"/>
        <v>.</v>
      </c>
      <c r="Q2545" s="233" t="str">
        <f t="shared" si="323"/>
        <v>.</v>
      </c>
      <c r="R2545" s="140"/>
      <c r="S2545" s="140"/>
      <c r="T2545" s="140"/>
      <c r="U2545" s="140"/>
      <c r="V2545" s="140"/>
      <c r="W2545" s="140"/>
      <c r="X2545" s="140"/>
      <c r="Y2545" s="140"/>
      <c r="Z2545" s="140"/>
      <c r="AA2545" s="140"/>
      <c r="AB2545" s="140"/>
      <c r="AC2545" s="140"/>
      <c r="AD2545" s="140"/>
      <c r="AE2545" s="140"/>
      <c r="AF2545" s="140"/>
      <c r="AG2545" s="140"/>
      <c r="AH2545" s="140"/>
      <c r="AI2545" s="140"/>
      <c r="AJ2545" s="140"/>
      <c r="AK2545" s="140"/>
      <c r="AL2545" s="140"/>
      <c r="AM2545" s="140"/>
      <c r="AN2545" s="140"/>
      <c r="AO2545" s="140"/>
      <c r="AP2545" s="140"/>
      <c r="AQ2545" s="140"/>
      <c r="AR2545" s="140"/>
      <c r="AS2545" s="140"/>
      <c r="AT2545" s="140"/>
      <c r="AU2545" s="140"/>
      <c r="AV2545" s="140"/>
      <c r="AW2545" s="140"/>
      <c r="AX2545" s="140"/>
      <c r="AY2545" s="140"/>
      <c r="AZ2545" s="140"/>
      <c r="BA2545" s="140"/>
      <c r="BB2545" s="140"/>
      <c r="BC2545" s="140"/>
      <c r="BD2545" s="140"/>
      <c r="BE2545" s="140"/>
    </row>
    <row r="2546" spans="1:57" outlineLevel="1" x14ac:dyDescent="0.2">
      <c r="A2546" s="234">
        <f>'Faults data'!A2546</f>
        <v>2529</v>
      </c>
      <c r="B2546" s="320">
        <f>'Faults data'!B2546</f>
        <v>0</v>
      </c>
      <c r="C2546" s="223">
        <f>IFERROR(MATCH('Faults data'!F2546,Lists!$C$11:$C$14,0),0)</f>
        <v>0</v>
      </c>
      <c r="D2546" s="216">
        <f>VALUE('Faults data'!I2546)</f>
        <v>0</v>
      </c>
      <c r="E2546" s="224">
        <f t="shared" si="321"/>
        <v>0</v>
      </c>
      <c r="F2546" s="224">
        <f>'Faults data'!M2546</f>
        <v>0</v>
      </c>
      <c r="G2546" s="224" t="str">
        <f>IF('Faults data'!N2546=$G$17,$G$17,".")</f>
        <v>.</v>
      </c>
      <c r="H2546" s="224" t="str">
        <f>IF(ISNUMBER('Faults data'!L2546),'Faults data'!L2546,".")</f>
        <v>.</v>
      </c>
      <c r="I2546" s="224">
        <f>IF('Faults data'!S2546=Lists!$F$11,0,1)</f>
        <v>1</v>
      </c>
      <c r="J2546" s="240" t="str">
        <f t="shared" si="316"/>
        <v>.</v>
      </c>
      <c r="K2546" s="241"/>
      <c r="L2546" s="230" t="str">
        <f t="shared" si="317"/>
        <v>.</v>
      </c>
      <c r="M2546" s="231" t="str">
        <f t="shared" si="318"/>
        <v>.</v>
      </c>
      <c r="N2546" s="231" t="str">
        <f t="shared" si="319"/>
        <v>.</v>
      </c>
      <c r="O2546" s="231" t="str">
        <f t="shared" si="320"/>
        <v>.</v>
      </c>
      <c r="P2546" s="232" t="str">
        <f t="shared" si="322"/>
        <v>.</v>
      </c>
      <c r="Q2546" s="233" t="str">
        <f t="shared" si="323"/>
        <v>.</v>
      </c>
      <c r="R2546" s="140"/>
      <c r="S2546" s="140"/>
      <c r="T2546" s="140"/>
      <c r="U2546" s="140"/>
      <c r="V2546" s="140"/>
      <c r="W2546" s="140"/>
      <c r="X2546" s="140"/>
      <c r="Y2546" s="140"/>
      <c r="Z2546" s="140"/>
      <c r="AA2546" s="140"/>
      <c r="AB2546" s="140"/>
      <c r="AC2546" s="140"/>
      <c r="AD2546" s="140"/>
      <c r="AE2546" s="140"/>
      <c r="AF2546" s="140"/>
      <c r="AG2546" s="140"/>
      <c r="AH2546" s="140"/>
      <c r="AI2546" s="140"/>
      <c r="AJ2546" s="140"/>
      <c r="AK2546" s="140"/>
      <c r="AL2546" s="140"/>
      <c r="AM2546" s="140"/>
      <c r="AN2546" s="140"/>
      <c r="AO2546" s="140"/>
      <c r="AP2546" s="140"/>
      <c r="AQ2546" s="140"/>
      <c r="AR2546" s="140"/>
      <c r="AS2546" s="140"/>
      <c r="AT2546" s="140"/>
      <c r="AU2546" s="140"/>
      <c r="AV2546" s="140"/>
      <c r="AW2546" s="140"/>
      <c r="AX2546" s="140"/>
      <c r="AY2546" s="140"/>
      <c r="AZ2546" s="140"/>
      <c r="BA2546" s="140"/>
      <c r="BB2546" s="140"/>
      <c r="BC2546" s="140"/>
      <c r="BD2546" s="140"/>
      <c r="BE2546" s="140"/>
    </row>
    <row r="2547" spans="1:57" outlineLevel="1" x14ac:dyDescent="0.2">
      <c r="A2547" s="234">
        <f>'Faults data'!A2547</f>
        <v>2530</v>
      </c>
      <c r="B2547" s="320">
        <f>'Faults data'!B2547</f>
        <v>0</v>
      </c>
      <c r="C2547" s="223">
        <f>IFERROR(MATCH('Faults data'!F2547,Lists!$C$11:$C$14,0),0)</f>
        <v>0</v>
      </c>
      <c r="D2547" s="216">
        <f>VALUE('Faults data'!I2547)</f>
        <v>0</v>
      </c>
      <c r="E2547" s="224">
        <f t="shared" si="321"/>
        <v>0</v>
      </c>
      <c r="F2547" s="224">
        <f>'Faults data'!M2547</f>
        <v>0</v>
      </c>
      <c r="G2547" s="224" t="str">
        <f>IF('Faults data'!N2547=$G$17,$G$17,".")</f>
        <v>.</v>
      </c>
      <c r="H2547" s="224" t="str">
        <f>IF(ISNUMBER('Faults data'!L2547),'Faults data'!L2547,".")</f>
        <v>.</v>
      </c>
      <c r="I2547" s="224">
        <f>IF('Faults data'!S2547=Lists!$F$11,0,1)</f>
        <v>1</v>
      </c>
      <c r="J2547" s="240" t="str">
        <f t="shared" si="316"/>
        <v>.</v>
      </c>
      <c r="K2547" s="241"/>
      <c r="L2547" s="230" t="str">
        <f t="shared" si="317"/>
        <v>.</v>
      </c>
      <c r="M2547" s="231" t="str">
        <f t="shared" si="318"/>
        <v>.</v>
      </c>
      <c r="N2547" s="231" t="str">
        <f t="shared" si="319"/>
        <v>.</v>
      </c>
      <c r="O2547" s="231" t="str">
        <f t="shared" si="320"/>
        <v>.</v>
      </c>
      <c r="P2547" s="232" t="str">
        <f t="shared" si="322"/>
        <v>.</v>
      </c>
      <c r="Q2547" s="233" t="str">
        <f t="shared" si="323"/>
        <v>.</v>
      </c>
      <c r="R2547" s="140"/>
      <c r="S2547" s="140"/>
      <c r="T2547" s="140"/>
      <c r="U2547" s="140"/>
      <c r="V2547" s="140"/>
      <c r="W2547" s="140"/>
      <c r="X2547" s="140"/>
      <c r="Y2547" s="140"/>
      <c r="Z2547" s="140"/>
      <c r="AA2547" s="140"/>
      <c r="AB2547" s="140"/>
      <c r="AC2547" s="140"/>
      <c r="AD2547" s="140"/>
      <c r="AE2547" s="140"/>
      <c r="AF2547" s="140"/>
      <c r="AG2547" s="140"/>
      <c r="AH2547" s="140"/>
      <c r="AI2547" s="140"/>
      <c r="AJ2547" s="140"/>
      <c r="AK2547" s="140"/>
      <c r="AL2547" s="140"/>
      <c r="AM2547" s="140"/>
      <c r="AN2547" s="140"/>
      <c r="AO2547" s="140"/>
      <c r="AP2547" s="140"/>
      <c r="AQ2547" s="140"/>
      <c r="AR2547" s="140"/>
      <c r="AS2547" s="140"/>
      <c r="AT2547" s="140"/>
      <c r="AU2547" s="140"/>
      <c r="AV2547" s="140"/>
      <c r="AW2547" s="140"/>
      <c r="AX2547" s="140"/>
      <c r="AY2547" s="140"/>
      <c r="AZ2547" s="140"/>
      <c r="BA2547" s="140"/>
      <c r="BB2547" s="140"/>
      <c r="BC2547" s="140"/>
      <c r="BD2547" s="140"/>
      <c r="BE2547" s="140"/>
    </row>
    <row r="2548" spans="1:57" outlineLevel="1" x14ac:dyDescent="0.2">
      <c r="A2548" s="234">
        <f>'Faults data'!A2548</f>
        <v>2531</v>
      </c>
      <c r="B2548" s="320">
        <f>'Faults data'!B2548</f>
        <v>0</v>
      </c>
      <c r="C2548" s="223">
        <f>IFERROR(MATCH('Faults data'!F2548,Lists!$C$11:$C$14,0),0)</f>
        <v>0</v>
      </c>
      <c r="D2548" s="216">
        <f>VALUE('Faults data'!I2548)</f>
        <v>0</v>
      </c>
      <c r="E2548" s="224">
        <f t="shared" si="321"/>
        <v>0</v>
      </c>
      <c r="F2548" s="224">
        <f>'Faults data'!M2548</f>
        <v>0</v>
      </c>
      <c r="G2548" s="224" t="str">
        <f>IF('Faults data'!N2548=$G$17,$G$17,".")</f>
        <v>.</v>
      </c>
      <c r="H2548" s="224" t="str">
        <f>IF(ISNUMBER('Faults data'!L2548),'Faults data'!L2548,".")</f>
        <v>.</v>
      </c>
      <c r="I2548" s="224">
        <f>IF('Faults data'!S2548=Lists!$F$11,0,1)</f>
        <v>1</v>
      </c>
      <c r="J2548" s="240" t="str">
        <f t="shared" si="316"/>
        <v>.</v>
      </c>
      <c r="K2548" s="241"/>
      <c r="L2548" s="230" t="str">
        <f t="shared" si="317"/>
        <v>.</v>
      </c>
      <c r="M2548" s="231" t="str">
        <f t="shared" si="318"/>
        <v>.</v>
      </c>
      <c r="N2548" s="231" t="str">
        <f t="shared" si="319"/>
        <v>.</v>
      </c>
      <c r="O2548" s="231" t="str">
        <f t="shared" si="320"/>
        <v>.</v>
      </c>
      <c r="P2548" s="232" t="str">
        <f t="shared" si="322"/>
        <v>.</v>
      </c>
      <c r="Q2548" s="233" t="str">
        <f t="shared" si="323"/>
        <v>.</v>
      </c>
      <c r="R2548" s="140"/>
      <c r="S2548" s="140"/>
      <c r="T2548" s="140"/>
      <c r="U2548" s="140"/>
      <c r="V2548" s="140"/>
      <c r="W2548" s="140"/>
      <c r="X2548" s="140"/>
      <c r="Y2548" s="140"/>
      <c r="Z2548" s="140"/>
      <c r="AA2548" s="140"/>
      <c r="AB2548" s="140"/>
      <c r="AC2548" s="140"/>
      <c r="AD2548" s="140"/>
      <c r="AE2548" s="140"/>
      <c r="AF2548" s="140"/>
      <c r="AG2548" s="140"/>
      <c r="AH2548" s="140"/>
      <c r="AI2548" s="140"/>
      <c r="AJ2548" s="140"/>
      <c r="AK2548" s="140"/>
      <c r="AL2548" s="140"/>
      <c r="AM2548" s="140"/>
      <c r="AN2548" s="140"/>
      <c r="AO2548" s="140"/>
      <c r="AP2548" s="140"/>
      <c r="AQ2548" s="140"/>
      <c r="AR2548" s="140"/>
      <c r="AS2548" s="140"/>
      <c r="AT2548" s="140"/>
      <c r="AU2548" s="140"/>
      <c r="AV2548" s="140"/>
      <c r="AW2548" s="140"/>
      <c r="AX2548" s="140"/>
      <c r="AY2548" s="140"/>
      <c r="AZ2548" s="140"/>
      <c r="BA2548" s="140"/>
      <c r="BB2548" s="140"/>
      <c r="BC2548" s="140"/>
      <c r="BD2548" s="140"/>
      <c r="BE2548" s="140"/>
    </row>
    <row r="2549" spans="1:57" outlineLevel="1" x14ac:dyDescent="0.2">
      <c r="A2549" s="234">
        <f>'Faults data'!A2549</f>
        <v>2532</v>
      </c>
      <c r="B2549" s="320">
        <f>'Faults data'!B2549</f>
        <v>0</v>
      </c>
      <c r="C2549" s="223">
        <f>IFERROR(MATCH('Faults data'!F2549,Lists!$C$11:$C$14,0),0)</f>
        <v>0</v>
      </c>
      <c r="D2549" s="216">
        <f>VALUE('Faults data'!I2549)</f>
        <v>0</v>
      </c>
      <c r="E2549" s="224">
        <f t="shared" si="321"/>
        <v>0</v>
      </c>
      <c r="F2549" s="224">
        <f>'Faults data'!M2549</f>
        <v>0</v>
      </c>
      <c r="G2549" s="224" t="str">
        <f>IF('Faults data'!N2549=$G$17,$G$17,".")</f>
        <v>.</v>
      </c>
      <c r="H2549" s="224" t="str">
        <f>IF(ISNUMBER('Faults data'!L2549),'Faults data'!L2549,".")</f>
        <v>.</v>
      </c>
      <c r="I2549" s="224">
        <f>IF('Faults data'!S2549=Lists!$F$11,0,1)</f>
        <v>1</v>
      </c>
      <c r="J2549" s="240" t="str">
        <f t="shared" si="316"/>
        <v>.</v>
      </c>
      <c r="K2549" s="241"/>
      <c r="L2549" s="230" t="str">
        <f t="shared" si="317"/>
        <v>.</v>
      </c>
      <c r="M2549" s="231" t="str">
        <f t="shared" si="318"/>
        <v>.</v>
      </c>
      <c r="N2549" s="231" t="str">
        <f t="shared" si="319"/>
        <v>.</v>
      </c>
      <c r="O2549" s="231" t="str">
        <f t="shared" si="320"/>
        <v>.</v>
      </c>
      <c r="P2549" s="232" t="str">
        <f t="shared" si="322"/>
        <v>.</v>
      </c>
      <c r="Q2549" s="233" t="str">
        <f t="shared" si="323"/>
        <v>.</v>
      </c>
      <c r="R2549" s="140"/>
      <c r="S2549" s="140"/>
      <c r="T2549" s="140"/>
      <c r="U2549" s="140"/>
      <c r="V2549" s="140"/>
      <c r="W2549" s="140"/>
      <c r="X2549" s="140"/>
      <c r="Y2549" s="140"/>
      <c r="Z2549" s="140"/>
      <c r="AA2549" s="140"/>
      <c r="AB2549" s="140"/>
      <c r="AC2549" s="140"/>
      <c r="AD2549" s="140"/>
      <c r="AE2549" s="140"/>
      <c r="AF2549" s="140"/>
      <c r="AG2549" s="140"/>
      <c r="AH2549" s="140"/>
      <c r="AI2549" s="140"/>
      <c r="AJ2549" s="140"/>
      <c r="AK2549" s="140"/>
      <c r="AL2549" s="140"/>
      <c r="AM2549" s="140"/>
      <c r="AN2549" s="140"/>
      <c r="AO2549" s="140"/>
      <c r="AP2549" s="140"/>
      <c r="AQ2549" s="140"/>
      <c r="AR2549" s="140"/>
      <c r="AS2549" s="140"/>
      <c r="AT2549" s="140"/>
      <c r="AU2549" s="140"/>
      <c r="AV2549" s="140"/>
      <c r="AW2549" s="140"/>
      <c r="AX2549" s="140"/>
      <c r="AY2549" s="140"/>
      <c r="AZ2549" s="140"/>
      <c r="BA2549" s="140"/>
      <c r="BB2549" s="140"/>
      <c r="BC2549" s="140"/>
      <c r="BD2549" s="140"/>
      <c r="BE2549" s="140"/>
    </row>
    <row r="2550" spans="1:57" outlineLevel="1" x14ac:dyDescent="0.2">
      <c r="A2550" s="234">
        <f>'Faults data'!A2550</f>
        <v>2533</v>
      </c>
      <c r="B2550" s="320">
        <f>'Faults data'!B2550</f>
        <v>0</v>
      </c>
      <c r="C2550" s="223">
        <f>IFERROR(MATCH('Faults data'!F2550,Lists!$C$11:$C$14,0),0)</f>
        <v>0</v>
      </c>
      <c r="D2550" s="216">
        <f>VALUE('Faults data'!I2550)</f>
        <v>0</v>
      </c>
      <c r="E2550" s="224">
        <f t="shared" si="321"/>
        <v>0</v>
      </c>
      <c r="F2550" s="224">
        <f>'Faults data'!M2550</f>
        <v>0</v>
      </c>
      <c r="G2550" s="224" t="str">
        <f>IF('Faults data'!N2550=$G$17,$G$17,".")</f>
        <v>.</v>
      </c>
      <c r="H2550" s="224" t="str">
        <f>IF(ISNUMBER('Faults data'!L2550),'Faults data'!L2550,".")</f>
        <v>.</v>
      </c>
      <c r="I2550" s="224">
        <f>IF('Faults data'!S2550=Lists!$F$11,0,1)</f>
        <v>1</v>
      </c>
      <c r="J2550" s="240" t="str">
        <f t="shared" si="316"/>
        <v>.</v>
      </c>
      <c r="K2550" s="241"/>
      <c r="L2550" s="230" t="str">
        <f t="shared" si="317"/>
        <v>.</v>
      </c>
      <c r="M2550" s="231" t="str">
        <f t="shared" si="318"/>
        <v>.</v>
      </c>
      <c r="N2550" s="231" t="str">
        <f t="shared" si="319"/>
        <v>.</v>
      </c>
      <c r="O2550" s="231" t="str">
        <f t="shared" si="320"/>
        <v>.</v>
      </c>
      <c r="P2550" s="232" t="str">
        <f t="shared" si="322"/>
        <v>.</v>
      </c>
      <c r="Q2550" s="233" t="str">
        <f t="shared" si="323"/>
        <v>.</v>
      </c>
      <c r="R2550" s="140"/>
      <c r="S2550" s="140"/>
      <c r="T2550" s="140"/>
      <c r="U2550" s="140"/>
      <c r="V2550" s="140"/>
      <c r="W2550" s="140"/>
      <c r="X2550" s="140"/>
      <c r="Y2550" s="140"/>
      <c r="Z2550" s="140"/>
      <c r="AA2550" s="140"/>
      <c r="AB2550" s="140"/>
      <c r="AC2550" s="140"/>
      <c r="AD2550" s="140"/>
      <c r="AE2550" s="140"/>
      <c r="AF2550" s="140"/>
      <c r="AG2550" s="140"/>
      <c r="AH2550" s="140"/>
      <c r="AI2550" s="140"/>
      <c r="AJ2550" s="140"/>
      <c r="AK2550" s="140"/>
      <c r="AL2550" s="140"/>
      <c r="AM2550" s="140"/>
      <c r="AN2550" s="140"/>
      <c r="AO2550" s="140"/>
      <c r="AP2550" s="140"/>
      <c r="AQ2550" s="140"/>
      <c r="AR2550" s="140"/>
      <c r="AS2550" s="140"/>
      <c r="AT2550" s="140"/>
      <c r="AU2550" s="140"/>
      <c r="AV2550" s="140"/>
      <c r="AW2550" s="140"/>
      <c r="AX2550" s="140"/>
      <c r="AY2550" s="140"/>
      <c r="AZ2550" s="140"/>
      <c r="BA2550" s="140"/>
      <c r="BB2550" s="140"/>
      <c r="BC2550" s="140"/>
      <c r="BD2550" s="140"/>
      <c r="BE2550" s="140"/>
    </row>
    <row r="2551" spans="1:57" outlineLevel="1" x14ac:dyDescent="0.2">
      <c r="A2551" s="234">
        <f>'Faults data'!A2551</f>
        <v>2534</v>
      </c>
      <c r="B2551" s="320">
        <f>'Faults data'!B2551</f>
        <v>0</v>
      </c>
      <c r="C2551" s="223">
        <f>IFERROR(MATCH('Faults data'!F2551,Lists!$C$11:$C$14,0),0)</f>
        <v>0</v>
      </c>
      <c r="D2551" s="216">
        <f>VALUE('Faults data'!I2551)</f>
        <v>0</v>
      </c>
      <c r="E2551" s="224">
        <f t="shared" si="321"/>
        <v>0</v>
      </c>
      <c r="F2551" s="224">
        <f>'Faults data'!M2551</f>
        <v>0</v>
      </c>
      <c r="G2551" s="224" t="str">
        <f>IF('Faults data'!N2551=$G$17,$G$17,".")</f>
        <v>.</v>
      </c>
      <c r="H2551" s="224" t="str">
        <f>IF(ISNUMBER('Faults data'!L2551),'Faults data'!L2551,".")</f>
        <v>.</v>
      </c>
      <c r="I2551" s="224">
        <f>IF('Faults data'!S2551=Lists!$F$11,0,1)</f>
        <v>1</v>
      </c>
      <c r="J2551" s="240" t="str">
        <f t="shared" si="316"/>
        <v>.</v>
      </c>
      <c r="K2551" s="241"/>
      <c r="L2551" s="230" t="str">
        <f t="shared" si="317"/>
        <v>.</v>
      </c>
      <c r="M2551" s="231" t="str">
        <f t="shared" si="318"/>
        <v>.</v>
      </c>
      <c r="N2551" s="231" t="str">
        <f t="shared" si="319"/>
        <v>.</v>
      </c>
      <c r="O2551" s="231" t="str">
        <f t="shared" si="320"/>
        <v>.</v>
      </c>
      <c r="P2551" s="232" t="str">
        <f t="shared" si="322"/>
        <v>.</v>
      </c>
      <c r="Q2551" s="233" t="str">
        <f t="shared" si="323"/>
        <v>.</v>
      </c>
      <c r="R2551" s="140"/>
      <c r="S2551" s="140"/>
      <c r="T2551" s="140"/>
      <c r="U2551" s="140"/>
      <c r="V2551" s="140"/>
      <c r="W2551" s="140"/>
      <c r="X2551" s="140"/>
      <c r="Y2551" s="140"/>
      <c r="Z2551" s="140"/>
      <c r="AA2551" s="140"/>
      <c r="AB2551" s="140"/>
      <c r="AC2551" s="140"/>
      <c r="AD2551" s="140"/>
      <c r="AE2551" s="140"/>
      <c r="AF2551" s="140"/>
      <c r="AG2551" s="140"/>
      <c r="AH2551" s="140"/>
      <c r="AI2551" s="140"/>
      <c r="AJ2551" s="140"/>
      <c r="AK2551" s="140"/>
      <c r="AL2551" s="140"/>
      <c r="AM2551" s="140"/>
      <c r="AN2551" s="140"/>
      <c r="AO2551" s="140"/>
      <c r="AP2551" s="140"/>
      <c r="AQ2551" s="140"/>
      <c r="AR2551" s="140"/>
      <c r="AS2551" s="140"/>
      <c r="AT2551" s="140"/>
      <c r="AU2551" s="140"/>
      <c r="AV2551" s="140"/>
      <c r="AW2551" s="140"/>
      <c r="AX2551" s="140"/>
      <c r="AY2551" s="140"/>
      <c r="AZ2551" s="140"/>
      <c r="BA2551" s="140"/>
      <c r="BB2551" s="140"/>
      <c r="BC2551" s="140"/>
      <c r="BD2551" s="140"/>
      <c r="BE2551" s="140"/>
    </row>
    <row r="2552" spans="1:57" outlineLevel="1" x14ac:dyDescent="0.2">
      <c r="A2552" s="234">
        <f>'Faults data'!A2552</f>
        <v>2535</v>
      </c>
      <c r="B2552" s="320">
        <f>'Faults data'!B2552</f>
        <v>0</v>
      </c>
      <c r="C2552" s="223">
        <f>IFERROR(MATCH('Faults data'!F2552,Lists!$C$11:$C$14,0),0)</f>
        <v>0</v>
      </c>
      <c r="D2552" s="216">
        <f>VALUE('Faults data'!I2552)</f>
        <v>0</v>
      </c>
      <c r="E2552" s="224">
        <f t="shared" si="321"/>
        <v>0</v>
      </c>
      <c r="F2552" s="224">
        <f>'Faults data'!M2552</f>
        <v>0</v>
      </c>
      <c r="G2552" s="224" t="str">
        <f>IF('Faults data'!N2552=$G$17,$G$17,".")</f>
        <v>.</v>
      </c>
      <c r="H2552" s="224" t="str">
        <f>IF(ISNUMBER('Faults data'!L2552),'Faults data'!L2552,".")</f>
        <v>.</v>
      </c>
      <c r="I2552" s="224">
        <f>IF('Faults data'!S2552=Lists!$F$11,0,1)</f>
        <v>1</v>
      </c>
      <c r="J2552" s="240" t="str">
        <f t="shared" si="316"/>
        <v>.</v>
      </c>
      <c r="K2552" s="241"/>
      <c r="L2552" s="230" t="str">
        <f t="shared" si="317"/>
        <v>.</v>
      </c>
      <c r="M2552" s="231" t="str">
        <f t="shared" si="318"/>
        <v>.</v>
      </c>
      <c r="N2552" s="231" t="str">
        <f t="shared" si="319"/>
        <v>.</v>
      </c>
      <c r="O2552" s="231" t="str">
        <f t="shared" si="320"/>
        <v>.</v>
      </c>
      <c r="P2552" s="232" t="str">
        <f t="shared" si="322"/>
        <v>.</v>
      </c>
      <c r="Q2552" s="233" t="str">
        <f t="shared" si="323"/>
        <v>.</v>
      </c>
      <c r="R2552" s="140"/>
      <c r="S2552" s="140"/>
      <c r="T2552" s="140"/>
      <c r="U2552" s="140"/>
      <c r="V2552" s="140"/>
      <c r="W2552" s="140"/>
      <c r="X2552" s="140"/>
      <c r="Y2552" s="140"/>
      <c r="Z2552" s="140"/>
      <c r="AA2552" s="140"/>
      <c r="AB2552" s="140"/>
      <c r="AC2552" s="140"/>
      <c r="AD2552" s="140"/>
      <c r="AE2552" s="140"/>
      <c r="AF2552" s="140"/>
      <c r="AG2552" s="140"/>
      <c r="AH2552" s="140"/>
      <c r="AI2552" s="140"/>
      <c r="AJ2552" s="140"/>
      <c r="AK2552" s="140"/>
      <c r="AL2552" s="140"/>
      <c r="AM2552" s="140"/>
      <c r="AN2552" s="140"/>
      <c r="AO2552" s="140"/>
      <c r="AP2552" s="140"/>
      <c r="AQ2552" s="140"/>
      <c r="AR2552" s="140"/>
      <c r="AS2552" s="140"/>
      <c r="AT2552" s="140"/>
      <c r="AU2552" s="140"/>
      <c r="AV2552" s="140"/>
      <c r="AW2552" s="140"/>
      <c r="AX2552" s="140"/>
      <c r="AY2552" s="140"/>
      <c r="AZ2552" s="140"/>
      <c r="BA2552" s="140"/>
      <c r="BB2552" s="140"/>
      <c r="BC2552" s="140"/>
      <c r="BD2552" s="140"/>
      <c r="BE2552" s="140"/>
    </row>
    <row r="2553" spans="1:57" outlineLevel="1" x14ac:dyDescent="0.2">
      <c r="A2553" s="234">
        <f>'Faults data'!A2553</f>
        <v>2536</v>
      </c>
      <c r="B2553" s="320">
        <f>'Faults data'!B2553</f>
        <v>0</v>
      </c>
      <c r="C2553" s="223">
        <f>IFERROR(MATCH('Faults data'!F2553,Lists!$C$11:$C$14,0),0)</f>
        <v>0</v>
      </c>
      <c r="D2553" s="216">
        <f>VALUE('Faults data'!I2553)</f>
        <v>0</v>
      </c>
      <c r="E2553" s="224">
        <f t="shared" si="321"/>
        <v>0</v>
      </c>
      <c r="F2553" s="224">
        <f>'Faults data'!M2553</f>
        <v>0</v>
      </c>
      <c r="G2553" s="224" t="str">
        <f>IF('Faults data'!N2553=$G$17,$G$17,".")</f>
        <v>.</v>
      </c>
      <c r="H2553" s="224" t="str">
        <f>IF(ISNUMBER('Faults data'!L2553),'Faults data'!L2553,".")</f>
        <v>.</v>
      </c>
      <c r="I2553" s="224">
        <f>IF('Faults data'!S2553=Lists!$F$11,0,1)</f>
        <v>1</v>
      </c>
      <c r="J2553" s="240" t="str">
        <f t="shared" si="316"/>
        <v>.</v>
      </c>
      <c r="K2553" s="241"/>
      <c r="L2553" s="230" t="str">
        <f t="shared" si="317"/>
        <v>.</v>
      </c>
      <c r="M2553" s="231" t="str">
        <f t="shared" si="318"/>
        <v>.</v>
      </c>
      <c r="N2553" s="231" t="str">
        <f t="shared" si="319"/>
        <v>.</v>
      </c>
      <c r="O2553" s="231" t="str">
        <f t="shared" si="320"/>
        <v>.</v>
      </c>
      <c r="P2553" s="232" t="str">
        <f t="shared" si="322"/>
        <v>.</v>
      </c>
      <c r="Q2553" s="233" t="str">
        <f t="shared" si="323"/>
        <v>.</v>
      </c>
      <c r="R2553" s="140"/>
      <c r="S2553" s="140"/>
      <c r="T2553" s="140"/>
      <c r="U2553" s="140"/>
      <c r="V2553" s="140"/>
      <c r="W2553" s="140"/>
      <c r="X2553" s="140"/>
      <c r="Y2553" s="140"/>
      <c r="Z2553" s="140"/>
      <c r="AA2553" s="140"/>
      <c r="AB2553" s="140"/>
      <c r="AC2553" s="140"/>
      <c r="AD2553" s="140"/>
      <c r="AE2553" s="140"/>
      <c r="AF2553" s="140"/>
      <c r="AG2553" s="140"/>
      <c r="AH2553" s="140"/>
      <c r="AI2553" s="140"/>
      <c r="AJ2553" s="140"/>
      <c r="AK2553" s="140"/>
      <c r="AL2553" s="140"/>
      <c r="AM2553" s="140"/>
      <c r="AN2553" s="140"/>
      <c r="AO2553" s="140"/>
      <c r="AP2553" s="140"/>
      <c r="AQ2553" s="140"/>
      <c r="AR2553" s="140"/>
      <c r="AS2553" s="140"/>
      <c r="AT2553" s="140"/>
      <c r="AU2553" s="140"/>
      <c r="AV2553" s="140"/>
      <c r="AW2553" s="140"/>
      <c r="AX2553" s="140"/>
      <c r="AY2553" s="140"/>
      <c r="AZ2553" s="140"/>
      <c r="BA2553" s="140"/>
      <c r="BB2553" s="140"/>
      <c r="BC2553" s="140"/>
      <c r="BD2553" s="140"/>
      <c r="BE2553" s="140"/>
    </row>
    <row r="2554" spans="1:57" outlineLevel="1" x14ac:dyDescent="0.2">
      <c r="A2554" s="234">
        <f>'Faults data'!A2554</f>
        <v>2537</v>
      </c>
      <c r="B2554" s="320">
        <f>'Faults data'!B2554</f>
        <v>0</v>
      </c>
      <c r="C2554" s="223">
        <f>IFERROR(MATCH('Faults data'!F2554,Lists!$C$11:$C$14,0),0)</f>
        <v>0</v>
      </c>
      <c r="D2554" s="216">
        <f>VALUE('Faults data'!I2554)</f>
        <v>0</v>
      </c>
      <c r="E2554" s="224">
        <f t="shared" si="321"/>
        <v>0</v>
      </c>
      <c r="F2554" s="224">
        <f>'Faults data'!M2554</f>
        <v>0</v>
      </c>
      <c r="G2554" s="224" t="str">
        <f>IF('Faults data'!N2554=$G$17,$G$17,".")</f>
        <v>.</v>
      </c>
      <c r="H2554" s="224" t="str">
        <f>IF(ISNUMBER('Faults data'!L2554),'Faults data'!L2554,".")</f>
        <v>.</v>
      </c>
      <c r="I2554" s="224">
        <f>IF('Faults data'!S2554=Lists!$F$11,0,1)</f>
        <v>1</v>
      </c>
      <c r="J2554" s="240" t="str">
        <f t="shared" si="316"/>
        <v>.</v>
      </c>
      <c r="K2554" s="241"/>
      <c r="L2554" s="230" t="str">
        <f t="shared" si="317"/>
        <v>.</v>
      </c>
      <c r="M2554" s="231" t="str">
        <f t="shared" si="318"/>
        <v>.</v>
      </c>
      <c r="N2554" s="231" t="str">
        <f t="shared" si="319"/>
        <v>.</v>
      </c>
      <c r="O2554" s="231" t="str">
        <f t="shared" si="320"/>
        <v>.</v>
      </c>
      <c r="P2554" s="232" t="str">
        <f t="shared" si="322"/>
        <v>.</v>
      </c>
      <c r="Q2554" s="233" t="str">
        <f t="shared" si="323"/>
        <v>.</v>
      </c>
      <c r="R2554" s="140"/>
      <c r="S2554" s="140"/>
      <c r="T2554" s="140"/>
      <c r="U2554" s="140"/>
      <c r="V2554" s="140"/>
      <c r="W2554" s="140"/>
      <c r="X2554" s="140"/>
      <c r="Y2554" s="140"/>
      <c r="Z2554" s="140"/>
      <c r="AA2554" s="140"/>
      <c r="AB2554" s="140"/>
      <c r="AC2554" s="140"/>
      <c r="AD2554" s="140"/>
      <c r="AE2554" s="140"/>
      <c r="AF2554" s="140"/>
      <c r="AG2554" s="140"/>
      <c r="AH2554" s="140"/>
      <c r="AI2554" s="140"/>
      <c r="AJ2554" s="140"/>
      <c r="AK2554" s="140"/>
      <c r="AL2554" s="140"/>
      <c r="AM2554" s="140"/>
      <c r="AN2554" s="140"/>
      <c r="AO2554" s="140"/>
      <c r="AP2554" s="140"/>
      <c r="AQ2554" s="140"/>
      <c r="AR2554" s="140"/>
      <c r="AS2554" s="140"/>
      <c r="AT2554" s="140"/>
      <c r="AU2554" s="140"/>
      <c r="AV2554" s="140"/>
      <c r="AW2554" s="140"/>
      <c r="AX2554" s="140"/>
      <c r="AY2554" s="140"/>
      <c r="AZ2554" s="140"/>
      <c r="BA2554" s="140"/>
      <c r="BB2554" s="140"/>
      <c r="BC2554" s="140"/>
      <c r="BD2554" s="140"/>
      <c r="BE2554" s="140"/>
    </row>
    <row r="2555" spans="1:57" outlineLevel="1" x14ac:dyDescent="0.2">
      <c r="A2555" s="234">
        <f>'Faults data'!A2555</f>
        <v>2538</v>
      </c>
      <c r="B2555" s="320">
        <f>'Faults data'!B2555</f>
        <v>0</v>
      </c>
      <c r="C2555" s="223">
        <f>IFERROR(MATCH('Faults data'!F2555,Lists!$C$11:$C$14,0),0)</f>
        <v>0</v>
      </c>
      <c r="D2555" s="216">
        <f>VALUE('Faults data'!I2555)</f>
        <v>0</v>
      </c>
      <c r="E2555" s="224">
        <f t="shared" si="321"/>
        <v>0</v>
      </c>
      <c r="F2555" s="224">
        <f>'Faults data'!M2555</f>
        <v>0</v>
      </c>
      <c r="G2555" s="224" t="str">
        <f>IF('Faults data'!N2555=$G$17,$G$17,".")</f>
        <v>.</v>
      </c>
      <c r="H2555" s="224" t="str">
        <f>IF(ISNUMBER('Faults data'!L2555),'Faults data'!L2555,".")</f>
        <v>.</v>
      </c>
      <c r="I2555" s="224">
        <f>IF('Faults data'!S2555=Lists!$F$11,0,1)</f>
        <v>1</v>
      </c>
      <c r="J2555" s="240" t="str">
        <f t="shared" si="316"/>
        <v>.</v>
      </c>
      <c r="K2555" s="241"/>
      <c r="L2555" s="230" t="str">
        <f t="shared" si="317"/>
        <v>.</v>
      </c>
      <c r="M2555" s="231" t="str">
        <f t="shared" si="318"/>
        <v>.</v>
      </c>
      <c r="N2555" s="231" t="str">
        <f t="shared" si="319"/>
        <v>.</v>
      </c>
      <c r="O2555" s="231" t="str">
        <f t="shared" si="320"/>
        <v>.</v>
      </c>
      <c r="P2555" s="232" t="str">
        <f t="shared" si="322"/>
        <v>.</v>
      </c>
      <c r="Q2555" s="233" t="str">
        <f t="shared" si="323"/>
        <v>.</v>
      </c>
      <c r="R2555" s="140"/>
      <c r="S2555" s="140"/>
      <c r="T2555" s="140"/>
      <c r="U2555" s="140"/>
      <c r="V2555" s="140"/>
      <c r="W2555" s="140"/>
      <c r="X2555" s="140"/>
      <c r="Y2555" s="140"/>
      <c r="Z2555" s="140"/>
      <c r="AA2555" s="140"/>
      <c r="AB2555" s="140"/>
      <c r="AC2555" s="140"/>
      <c r="AD2555" s="140"/>
      <c r="AE2555" s="140"/>
      <c r="AF2555" s="140"/>
      <c r="AG2555" s="140"/>
      <c r="AH2555" s="140"/>
      <c r="AI2555" s="140"/>
      <c r="AJ2555" s="140"/>
      <c r="AK2555" s="140"/>
      <c r="AL2555" s="140"/>
      <c r="AM2555" s="140"/>
      <c r="AN2555" s="140"/>
      <c r="AO2555" s="140"/>
      <c r="AP2555" s="140"/>
      <c r="AQ2555" s="140"/>
      <c r="AR2555" s="140"/>
      <c r="AS2555" s="140"/>
      <c r="AT2555" s="140"/>
      <c r="AU2555" s="140"/>
      <c r="AV2555" s="140"/>
      <c r="AW2555" s="140"/>
      <c r="AX2555" s="140"/>
      <c r="AY2555" s="140"/>
      <c r="AZ2555" s="140"/>
      <c r="BA2555" s="140"/>
      <c r="BB2555" s="140"/>
      <c r="BC2555" s="140"/>
      <c r="BD2555" s="140"/>
      <c r="BE2555" s="140"/>
    </row>
    <row r="2556" spans="1:57" outlineLevel="1" x14ac:dyDescent="0.2">
      <c r="A2556" s="234">
        <f>'Faults data'!A2556</f>
        <v>2539</v>
      </c>
      <c r="B2556" s="320">
        <f>'Faults data'!B2556</f>
        <v>0</v>
      </c>
      <c r="C2556" s="223">
        <f>IFERROR(MATCH('Faults data'!F2556,Lists!$C$11:$C$14,0),0)</f>
        <v>0</v>
      </c>
      <c r="D2556" s="216">
        <f>VALUE('Faults data'!I2556)</f>
        <v>0</v>
      </c>
      <c r="E2556" s="224">
        <f t="shared" si="321"/>
        <v>0</v>
      </c>
      <c r="F2556" s="224">
        <f>'Faults data'!M2556</f>
        <v>0</v>
      </c>
      <c r="G2556" s="224" t="str">
        <f>IF('Faults data'!N2556=$G$17,$G$17,".")</f>
        <v>.</v>
      </c>
      <c r="H2556" s="224" t="str">
        <f>IF(ISNUMBER('Faults data'!L2556),'Faults data'!L2556,".")</f>
        <v>.</v>
      </c>
      <c r="I2556" s="224">
        <f>IF('Faults data'!S2556=Lists!$F$11,0,1)</f>
        <v>1</v>
      </c>
      <c r="J2556" s="240" t="str">
        <f t="shared" si="316"/>
        <v>.</v>
      </c>
      <c r="K2556" s="241"/>
      <c r="L2556" s="230" t="str">
        <f t="shared" si="317"/>
        <v>.</v>
      </c>
      <c r="M2556" s="231" t="str">
        <f t="shared" si="318"/>
        <v>.</v>
      </c>
      <c r="N2556" s="231" t="str">
        <f t="shared" si="319"/>
        <v>.</v>
      </c>
      <c r="O2556" s="231" t="str">
        <f t="shared" si="320"/>
        <v>.</v>
      </c>
      <c r="P2556" s="232" t="str">
        <f t="shared" si="322"/>
        <v>.</v>
      </c>
      <c r="Q2556" s="233" t="str">
        <f t="shared" si="323"/>
        <v>.</v>
      </c>
      <c r="R2556" s="140"/>
      <c r="S2556" s="140"/>
      <c r="T2556" s="140"/>
      <c r="U2556" s="140"/>
      <c r="V2556" s="140"/>
      <c r="W2556" s="140"/>
      <c r="X2556" s="140"/>
      <c r="Y2556" s="140"/>
      <c r="Z2556" s="140"/>
      <c r="AA2556" s="140"/>
      <c r="AB2556" s="140"/>
      <c r="AC2556" s="140"/>
      <c r="AD2556" s="140"/>
      <c r="AE2556" s="140"/>
      <c r="AF2556" s="140"/>
      <c r="AG2556" s="140"/>
      <c r="AH2556" s="140"/>
      <c r="AI2556" s="140"/>
      <c r="AJ2556" s="140"/>
      <c r="AK2556" s="140"/>
      <c r="AL2556" s="140"/>
      <c r="AM2556" s="140"/>
      <c r="AN2556" s="140"/>
      <c r="AO2556" s="140"/>
      <c r="AP2556" s="140"/>
      <c r="AQ2556" s="140"/>
      <c r="AR2556" s="140"/>
      <c r="AS2556" s="140"/>
      <c r="AT2556" s="140"/>
      <c r="AU2556" s="140"/>
      <c r="AV2556" s="140"/>
      <c r="AW2556" s="140"/>
      <c r="AX2556" s="140"/>
      <c r="AY2556" s="140"/>
      <c r="AZ2556" s="140"/>
      <c r="BA2556" s="140"/>
      <c r="BB2556" s="140"/>
      <c r="BC2556" s="140"/>
      <c r="BD2556" s="140"/>
      <c r="BE2556" s="140"/>
    </row>
    <row r="2557" spans="1:57" outlineLevel="1" x14ac:dyDescent="0.2">
      <c r="A2557" s="234">
        <f>'Faults data'!A2557</f>
        <v>2540</v>
      </c>
      <c r="B2557" s="320">
        <f>'Faults data'!B2557</f>
        <v>0</v>
      </c>
      <c r="C2557" s="223">
        <f>IFERROR(MATCH('Faults data'!F2557,Lists!$C$11:$C$14,0),0)</f>
        <v>0</v>
      </c>
      <c r="D2557" s="216">
        <f>VALUE('Faults data'!I2557)</f>
        <v>0</v>
      </c>
      <c r="E2557" s="224">
        <f t="shared" si="321"/>
        <v>0</v>
      </c>
      <c r="F2557" s="224">
        <f>'Faults data'!M2557</f>
        <v>0</v>
      </c>
      <c r="G2557" s="224" t="str">
        <f>IF('Faults data'!N2557=$G$17,$G$17,".")</f>
        <v>.</v>
      </c>
      <c r="H2557" s="224" t="str">
        <f>IF(ISNUMBER('Faults data'!L2557),'Faults data'!L2557,".")</f>
        <v>.</v>
      </c>
      <c r="I2557" s="224">
        <f>IF('Faults data'!S2557=Lists!$F$11,0,1)</f>
        <v>1</v>
      </c>
      <c r="J2557" s="240" t="str">
        <f t="shared" si="316"/>
        <v>.</v>
      </c>
      <c r="K2557" s="241"/>
      <c r="L2557" s="230" t="str">
        <f t="shared" si="317"/>
        <v>.</v>
      </c>
      <c r="M2557" s="231" t="str">
        <f t="shared" si="318"/>
        <v>.</v>
      </c>
      <c r="N2557" s="231" t="str">
        <f t="shared" si="319"/>
        <v>.</v>
      </c>
      <c r="O2557" s="231" t="str">
        <f t="shared" si="320"/>
        <v>.</v>
      </c>
      <c r="P2557" s="232" t="str">
        <f t="shared" si="322"/>
        <v>.</v>
      </c>
      <c r="Q2557" s="233" t="str">
        <f t="shared" si="323"/>
        <v>.</v>
      </c>
      <c r="R2557" s="140"/>
      <c r="S2557" s="140"/>
      <c r="T2557" s="140"/>
      <c r="U2557" s="140"/>
      <c r="V2557" s="140"/>
      <c r="W2557" s="140"/>
      <c r="X2557" s="140"/>
      <c r="Y2557" s="140"/>
      <c r="Z2557" s="140"/>
      <c r="AA2557" s="140"/>
      <c r="AB2557" s="140"/>
      <c r="AC2557" s="140"/>
      <c r="AD2557" s="140"/>
      <c r="AE2557" s="140"/>
      <c r="AF2557" s="140"/>
      <c r="AG2557" s="140"/>
      <c r="AH2557" s="140"/>
      <c r="AI2557" s="140"/>
      <c r="AJ2557" s="140"/>
      <c r="AK2557" s="140"/>
      <c r="AL2557" s="140"/>
      <c r="AM2557" s="140"/>
      <c r="AN2557" s="140"/>
      <c r="AO2557" s="140"/>
      <c r="AP2557" s="140"/>
      <c r="AQ2557" s="140"/>
      <c r="AR2557" s="140"/>
      <c r="AS2557" s="140"/>
      <c r="AT2557" s="140"/>
      <c r="AU2557" s="140"/>
      <c r="AV2557" s="140"/>
      <c r="AW2557" s="140"/>
      <c r="AX2557" s="140"/>
      <c r="AY2557" s="140"/>
      <c r="AZ2557" s="140"/>
      <c r="BA2557" s="140"/>
      <c r="BB2557" s="140"/>
      <c r="BC2557" s="140"/>
      <c r="BD2557" s="140"/>
      <c r="BE2557" s="140"/>
    </row>
    <row r="2558" spans="1:57" outlineLevel="1" x14ac:dyDescent="0.2">
      <c r="A2558" s="234">
        <f>'Faults data'!A2558</f>
        <v>2541</v>
      </c>
      <c r="B2558" s="320">
        <f>'Faults data'!B2558</f>
        <v>0</v>
      </c>
      <c r="C2558" s="223">
        <f>IFERROR(MATCH('Faults data'!F2558,Lists!$C$11:$C$14,0),0)</f>
        <v>0</v>
      </c>
      <c r="D2558" s="216">
        <f>VALUE('Faults data'!I2558)</f>
        <v>0</v>
      </c>
      <c r="E2558" s="224">
        <f t="shared" si="321"/>
        <v>0</v>
      </c>
      <c r="F2558" s="224">
        <f>'Faults data'!M2558</f>
        <v>0</v>
      </c>
      <c r="G2558" s="224" t="str">
        <f>IF('Faults data'!N2558=$G$17,$G$17,".")</f>
        <v>.</v>
      </c>
      <c r="H2558" s="224" t="str">
        <f>IF(ISNUMBER('Faults data'!L2558),'Faults data'!L2558,".")</f>
        <v>.</v>
      </c>
      <c r="I2558" s="224">
        <f>IF('Faults data'!S2558=Lists!$F$11,0,1)</f>
        <v>1</v>
      </c>
      <c r="J2558" s="240" t="str">
        <f t="shared" si="316"/>
        <v>.</v>
      </c>
      <c r="K2558" s="241"/>
      <c r="L2558" s="230" t="str">
        <f t="shared" si="317"/>
        <v>.</v>
      </c>
      <c r="M2558" s="231" t="str">
        <f t="shared" si="318"/>
        <v>.</v>
      </c>
      <c r="N2558" s="231" t="str">
        <f t="shared" si="319"/>
        <v>.</v>
      </c>
      <c r="O2558" s="231" t="str">
        <f t="shared" si="320"/>
        <v>.</v>
      </c>
      <c r="P2558" s="232" t="str">
        <f t="shared" si="322"/>
        <v>.</v>
      </c>
      <c r="Q2558" s="233" t="str">
        <f t="shared" si="323"/>
        <v>.</v>
      </c>
      <c r="R2558" s="140"/>
      <c r="S2558" s="140"/>
      <c r="T2558" s="140"/>
      <c r="U2558" s="140"/>
      <c r="V2558" s="140"/>
      <c r="W2558" s="140"/>
      <c r="X2558" s="140"/>
      <c r="Y2558" s="140"/>
      <c r="Z2558" s="140"/>
      <c r="AA2558" s="140"/>
      <c r="AB2558" s="140"/>
      <c r="AC2558" s="140"/>
      <c r="AD2558" s="140"/>
      <c r="AE2558" s="140"/>
      <c r="AF2558" s="140"/>
      <c r="AG2558" s="140"/>
      <c r="AH2558" s="140"/>
      <c r="AI2558" s="140"/>
      <c r="AJ2558" s="140"/>
      <c r="AK2558" s="140"/>
      <c r="AL2558" s="140"/>
      <c r="AM2558" s="140"/>
      <c r="AN2558" s="140"/>
      <c r="AO2558" s="140"/>
      <c r="AP2558" s="140"/>
      <c r="AQ2558" s="140"/>
      <c r="AR2558" s="140"/>
      <c r="AS2558" s="140"/>
      <c r="AT2558" s="140"/>
      <c r="AU2558" s="140"/>
      <c r="AV2558" s="140"/>
      <c r="AW2558" s="140"/>
      <c r="AX2558" s="140"/>
      <c r="AY2558" s="140"/>
      <c r="AZ2558" s="140"/>
      <c r="BA2558" s="140"/>
      <c r="BB2558" s="140"/>
      <c r="BC2558" s="140"/>
      <c r="BD2558" s="140"/>
      <c r="BE2558" s="140"/>
    </row>
    <row r="2559" spans="1:57" outlineLevel="1" x14ac:dyDescent="0.2">
      <c r="A2559" s="234">
        <f>'Faults data'!A2559</f>
        <v>2542</v>
      </c>
      <c r="B2559" s="320">
        <f>'Faults data'!B2559</f>
        <v>0</v>
      </c>
      <c r="C2559" s="223">
        <f>IFERROR(MATCH('Faults data'!F2559,Lists!$C$11:$C$14,0),0)</f>
        <v>0</v>
      </c>
      <c r="D2559" s="216">
        <f>VALUE('Faults data'!I2559)</f>
        <v>0</v>
      </c>
      <c r="E2559" s="224">
        <f t="shared" si="321"/>
        <v>0</v>
      </c>
      <c r="F2559" s="224">
        <f>'Faults data'!M2559</f>
        <v>0</v>
      </c>
      <c r="G2559" s="224" t="str">
        <f>IF('Faults data'!N2559=$G$17,$G$17,".")</f>
        <v>.</v>
      </c>
      <c r="H2559" s="224" t="str">
        <f>IF(ISNUMBER('Faults data'!L2559),'Faults data'!L2559,".")</f>
        <v>.</v>
      </c>
      <c r="I2559" s="224">
        <f>IF('Faults data'!S2559=Lists!$F$11,0,1)</f>
        <v>1</v>
      </c>
      <c r="J2559" s="240" t="str">
        <f t="shared" si="316"/>
        <v>.</v>
      </c>
      <c r="K2559" s="241"/>
      <c r="L2559" s="230" t="str">
        <f t="shared" si="317"/>
        <v>.</v>
      </c>
      <c r="M2559" s="231" t="str">
        <f t="shared" si="318"/>
        <v>.</v>
      </c>
      <c r="N2559" s="231" t="str">
        <f t="shared" si="319"/>
        <v>.</v>
      </c>
      <c r="O2559" s="231" t="str">
        <f t="shared" si="320"/>
        <v>.</v>
      </c>
      <c r="P2559" s="232" t="str">
        <f t="shared" si="322"/>
        <v>.</v>
      </c>
      <c r="Q2559" s="233" t="str">
        <f t="shared" si="323"/>
        <v>.</v>
      </c>
      <c r="R2559" s="140"/>
      <c r="S2559" s="140"/>
      <c r="T2559" s="140"/>
      <c r="U2559" s="140"/>
      <c r="V2559" s="140"/>
      <c r="W2559" s="140"/>
      <c r="X2559" s="140"/>
      <c r="Y2559" s="140"/>
      <c r="Z2559" s="140"/>
      <c r="AA2559" s="140"/>
      <c r="AB2559" s="140"/>
      <c r="AC2559" s="140"/>
      <c r="AD2559" s="140"/>
      <c r="AE2559" s="140"/>
      <c r="AF2559" s="140"/>
      <c r="AG2559" s="140"/>
      <c r="AH2559" s="140"/>
      <c r="AI2559" s="140"/>
      <c r="AJ2559" s="140"/>
      <c r="AK2559" s="140"/>
      <c r="AL2559" s="140"/>
      <c r="AM2559" s="140"/>
      <c r="AN2559" s="140"/>
      <c r="AO2559" s="140"/>
      <c r="AP2559" s="140"/>
      <c r="AQ2559" s="140"/>
      <c r="AR2559" s="140"/>
      <c r="AS2559" s="140"/>
      <c r="AT2559" s="140"/>
      <c r="AU2559" s="140"/>
      <c r="AV2559" s="140"/>
      <c r="AW2559" s="140"/>
      <c r="AX2559" s="140"/>
      <c r="AY2559" s="140"/>
      <c r="AZ2559" s="140"/>
      <c r="BA2559" s="140"/>
      <c r="BB2559" s="140"/>
      <c r="BC2559" s="140"/>
      <c r="BD2559" s="140"/>
      <c r="BE2559" s="140"/>
    </row>
    <row r="2560" spans="1:57" outlineLevel="1" x14ac:dyDescent="0.2">
      <c r="A2560" s="234">
        <f>'Faults data'!A2560</f>
        <v>2543</v>
      </c>
      <c r="B2560" s="320">
        <f>'Faults data'!B2560</f>
        <v>0</v>
      </c>
      <c r="C2560" s="223">
        <f>IFERROR(MATCH('Faults data'!F2560,Lists!$C$11:$C$14,0),0)</f>
        <v>0</v>
      </c>
      <c r="D2560" s="216">
        <f>VALUE('Faults data'!I2560)</f>
        <v>0</v>
      </c>
      <c r="E2560" s="224">
        <f t="shared" si="321"/>
        <v>0</v>
      </c>
      <c r="F2560" s="224">
        <f>'Faults data'!M2560</f>
        <v>0</v>
      </c>
      <c r="G2560" s="224" t="str">
        <f>IF('Faults data'!N2560=$G$17,$G$17,".")</f>
        <v>.</v>
      </c>
      <c r="H2560" s="224" t="str">
        <f>IF(ISNUMBER('Faults data'!L2560),'Faults data'!L2560,".")</f>
        <v>.</v>
      </c>
      <c r="I2560" s="224">
        <f>IF('Faults data'!S2560=Lists!$F$11,0,1)</f>
        <v>1</v>
      </c>
      <c r="J2560" s="240" t="str">
        <f t="shared" si="316"/>
        <v>.</v>
      </c>
      <c r="K2560" s="241"/>
      <c r="L2560" s="230" t="str">
        <f t="shared" si="317"/>
        <v>.</v>
      </c>
      <c r="M2560" s="231" t="str">
        <f t="shared" si="318"/>
        <v>.</v>
      </c>
      <c r="N2560" s="231" t="str">
        <f t="shared" si="319"/>
        <v>.</v>
      </c>
      <c r="O2560" s="231" t="str">
        <f t="shared" si="320"/>
        <v>.</v>
      </c>
      <c r="P2560" s="232" t="str">
        <f t="shared" si="322"/>
        <v>.</v>
      </c>
      <c r="Q2560" s="233" t="str">
        <f t="shared" si="323"/>
        <v>.</v>
      </c>
      <c r="R2560" s="140"/>
      <c r="S2560" s="140"/>
      <c r="T2560" s="140"/>
      <c r="U2560" s="140"/>
      <c r="V2560" s="140"/>
      <c r="W2560" s="140"/>
      <c r="X2560" s="140"/>
      <c r="Y2560" s="140"/>
      <c r="Z2560" s="140"/>
      <c r="AA2560" s="140"/>
      <c r="AB2560" s="140"/>
      <c r="AC2560" s="140"/>
      <c r="AD2560" s="140"/>
      <c r="AE2560" s="140"/>
      <c r="AF2560" s="140"/>
      <c r="AG2560" s="140"/>
      <c r="AH2560" s="140"/>
      <c r="AI2560" s="140"/>
      <c r="AJ2560" s="140"/>
      <c r="AK2560" s="140"/>
      <c r="AL2560" s="140"/>
      <c r="AM2560" s="140"/>
      <c r="AN2560" s="140"/>
      <c r="AO2560" s="140"/>
      <c r="AP2560" s="140"/>
      <c r="AQ2560" s="140"/>
      <c r="AR2560" s="140"/>
      <c r="AS2560" s="140"/>
      <c r="AT2560" s="140"/>
      <c r="AU2560" s="140"/>
      <c r="AV2560" s="140"/>
      <c r="AW2560" s="140"/>
      <c r="AX2560" s="140"/>
      <c r="AY2560" s="140"/>
      <c r="AZ2560" s="140"/>
      <c r="BA2560" s="140"/>
      <c r="BB2560" s="140"/>
      <c r="BC2560" s="140"/>
      <c r="BD2560" s="140"/>
      <c r="BE2560" s="140"/>
    </row>
    <row r="2561" spans="1:57" outlineLevel="1" x14ac:dyDescent="0.2">
      <c r="A2561" s="234">
        <f>'Faults data'!A2561</f>
        <v>2544</v>
      </c>
      <c r="B2561" s="320">
        <f>'Faults data'!B2561</f>
        <v>0</v>
      </c>
      <c r="C2561" s="223">
        <f>IFERROR(MATCH('Faults data'!F2561,Lists!$C$11:$C$14,0),0)</f>
        <v>0</v>
      </c>
      <c r="D2561" s="216">
        <f>VALUE('Faults data'!I2561)</f>
        <v>0</v>
      </c>
      <c r="E2561" s="224">
        <f t="shared" si="321"/>
        <v>0</v>
      </c>
      <c r="F2561" s="224">
        <f>'Faults data'!M2561</f>
        <v>0</v>
      </c>
      <c r="G2561" s="224" t="str">
        <f>IF('Faults data'!N2561=$G$17,$G$17,".")</f>
        <v>.</v>
      </c>
      <c r="H2561" s="224" t="str">
        <f>IF(ISNUMBER('Faults data'!L2561),'Faults data'!L2561,".")</f>
        <v>.</v>
      </c>
      <c r="I2561" s="224">
        <f>IF('Faults data'!S2561=Lists!$F$11,0,1)</f>
        <v>1</v>
      </c>
      <c r="J2561" s="240" t="str">
        <f t="shared" si="316"/>
        <v>.</v>
      </c>
      <c r="K2561" s="241"/>
      <c r="L2561" s="230" t="str">
        <f t="shared" si="317"/>
        <v>.</v>
      </c>
      <c r="M2561" s="231" t="str">
        <f t="shared" si="318"/>
        <v>.</v>
      </c>
      <c r="N2561" s="231" t="str">
        <f t="shared" si="319"/>
        <v>.</v>
      </c>
      <c r="O2561" s="231" t="str">
        <f t="shared" si="320"/>
        <v>.</v>
      </c>
      <c r="P2561" s="232" t="str">
        <f t="shared" si="322"/>
        <v>.</v>
      </c>
      <c r="Q2561" s="233" t="str">
        <f t="shared" si="323"/>
        <v>.</v>
      </c>
      <c r="R2561" s="140"/>
      <c r="S2561" s="140"/>
      <c r="T2561" s="140"/>
      <c r="U2561" s="140"/>
      <c r="V2561" s="140"/>
      <c r="W2561" s="140"/>
      <c r="X2561" s="140"/>
      <c r="Y2561" s="140"/>
      <c r="Z2561" s="140"/>
      <c r="AA2561" s="140"/>
      <c r="AB2561" s="140"/>
      <c r="AC2561" s="140"/>
      <c r="AD2561" s="140"/>
      <c r="AE2561" s="140"/>
      <c r="AF2561" s="140"/>
      <c r="AG2561" s="140"/>
      <c r="AH2561" s="140"/>
      <c r="AI2561" s="140"/>
      <c r="AJ2561" s="140"/>
      <c r="AK2561" s="140"/>
      <c r="AL2561" s="140"/>
      <c r="AM2561" s="140"/>
      <c r="AN2561" s="140"/>
      <c r="AO2561" s="140"/>
      <c r="AP2561" s="140"/>
      <c r="AQ2561" s="140"/>
      <c r="AR2561" s="140"/>
      <c r="AS2561" s="140"/>
      <c r="AT2561" s="140"/>
      <c r="AU2561" s="140"/>
      <c r="AV2561" s="140"/>
      <c r="AW2561" s="140"/>
      <c r="AX2561" s="140"/>
      <c r="AY2561" s="140"/>
      <c r="AZ2561" s="140"/>
      <c r="BA2561" s="140"/>
      <c r="BB2561" s="140"/>
      <c r="BC2561" s="140"/>
      <c r="BD2561" s="140"/>
      <c r="BE2561" s="140"/>
    </row>
    <row r="2562" spans="1:57" outlineLevel="1" x14ac:dyDescent="0.2">
      <c r="A2562" s="234">
        <f>'Faults data'!A2562</f>
        <v>2545</v>
      </c>
      <c r="B2562" s="320">
        <f>'Faults data'!B2562</f>
        <v>0</v>
      </c>
      <c r="C2562" s="223">
        <f>IFERROR(MATCH('Faults data'!F2562,Lists!$C$11:$C$14,0),0)</f>
        <v>0</v>
      </c>
      <c r="D2562" s="216">
        <f>VALUE('Faults data'!I2562)</f>
        <v>0</v>
      </c>
      <c r="E2562" s="224">
        <f t="shared" si="321"/>
        <v>0</v>
      </c>
      <c r="F2562" s="224">
        <f>'Faults data'!M2562</f>
        <v>0</v>
      </c>
      <c r="G2562" s="224" t="str">
        <f>IF('Faults data'!N2562=$G$17,$G$17,".")</f>
        <v>.</v>
      </c>
      <c r="H2562" s="224" t="str">
        <f>IF(ISNUMBER('Faults data'!L2562),'Faults data'!L2562,".")</f>
        <v>.</v>
      </c>
      <c r="I2562" s="224">
        <f>IF('Faults data'!S2562=Lists!$F$11,0,1)</f>
        <v>1</v>
      </c>
      <c r="J2562" s="240" t="str">
        <f t="shared" si="316"/>
        <v>.</v>
      </c>
      <c r="K2562" s="241"/>
      <c r="L2562" s="230" t="str">
        <f t="shared" si="317"/>
        <v>.</v>
      </c>
      <c r="M2562" s="231" t="str">
        <f t="shared" si="318"/>
        <v>.</v>
      </c>
      <c r="N2562" s="231" t="str">
        <f t="shared" si="319"/>
        <v>.</v>
      </c>
      <c r="O2562" s="231" t="str">
        <f t="shared" si="320"/>
        <v>.</v>
      </c>
      <c r="P2562" s="232" t="str">
        <f t="shared" si="322"/>
        <v>.</v>
      </c>
      <c r="Q2562" s="233" t="str">
        <f t="shared" si="323"/>
        <v>.</v>
      </c>
      <c r="R2562" s="140"/>
      <c r="S2562" s="140"/>
      <c r="T2562" s="140"/>
      <c r="U2562" s="140"/>
      <c r="V2562" s="140"/>
      <c r="W2562" s="140"/>
      <c r="X2562" s="140"/>
      <c r="Y2562" s="140"/>
      <c r="Z2562" s="140"/>
      <c r="AA2562" s="140"/>
      <c r="AB2562" s="140"/>
      <c r="AC2562" s="140"/>
      <c r="AD2562" s="140"/>
      <c r="AE2562" s="140"/>
      <c r="AF2562" s="140"/>
      <c r="AG2562" s="140"/>
      <c r="AH2562" s="140"/>
      <c r="AI2562" s="140"/>
      <c r="AJ2562" s="140"/>
      <c r="AK2562" s="140"/>
      <c r="AL2562" s="140"/>
      <c r="AM2562" s="140"/>
      <c r="AN2562" s="140"/>
      <c r="AO2562" s="140"/>
      <c r="AP2562" s="140"/>
      <c r="AQ2562" s="140"/>
      <c r="AR2562" s="140"/>
      <c r="AS2562" s="140"/>
      <c r="AT2562" s="140"/>
      <c r="AU2562" s="140"/>
      <c r="AV2562" s="140"/>
      <c r="AW2562" s="140"/>
      <c r="AX2562" s="140"/>
      <c r="AY2562" s="140"/>
      <c r="AZ2562" s="140"/>
      <c r="BA2562" s="140"/>
      <c r="BB2562" s="140"/>
      <c r="BC2562" s="140"/>
      <c r="BD2562" s="140"/>
      <c r="BE2562" s="140"/>
    </row>
    <row r="2563" spans="1:57" outlineLevel="1" x14ac:dyDescent="0.2">
      <c r="A2563" s="234">
        <f>'Faults data'!A2563</f>
        <v>2546</v>
      </c>
      <c r="B2563" s="320">
        <f>'Faults data'!B2563</f>
        <v>0</v>
      </c>
      <c r="C2563" s="223">
        <f>IFERROR(MATCH('Faults data'!F2563,Lists!$C$11:$C$14,0),0)</f>
        <v>0</v>
      </c>
      <c r="D2563" s="216">
        <f>VALUE('Faults data'!I2563)</f>
        <v>0</v>
      </c>
      <c r="E2563" s="224">
        <f t="shared" si="321"/>
        <v>0</v>
      </c>
      <c r="F2563" s="224">
        <f>'Faults data'!M2563</f>
        <v>0</v>
      </c>
      <c r="G2563" s="224" t="str">
        <f>IF('Faults data'!N2563=$G$17,$G$17,".")</f>
        <v>.</v>
      </c>
      <c r="H2563" s="224" t="str">
        <f>IF(ISNUMBER('Faults data'!L2563),'Faults data'!L2563,".")</f>
        <v>.</v>
      </c>
      <c r="I2563" s="224">
        <f>IF('Faults data'!S2563=Lists!$F$11,0,1)</f>
        <v>1</v>
      </c>
      <c r="J2563" s="240" t="str">
        <f t="shared" si="316"/>
        <v>.</v>
      </c>
      <c r="K2563" s="241"/>
      <c r="L2563" s="230" t="str">
        <f t="shared" si="317"/>
        <v>.</v>
      </c>
      <c r="M2563" s="231" t="str">
        <f t="shared" si="318"/>
        <v>.</v>
      </c>
      <c r="N2563" s="231" t="str">
        <f t="shared" si="319"/>
        <v>.</v>
      </c>
      <c r="O2563" s="231" t="str">
        <f t="shared" si="320"/>
        <v>.</v>
      </c>
      <c r="P2563" s="232" t="str">
        <f t="shared" si="322"/>
        <v>.</v>
      </c>
      <c r="Q2563" s="233" t="str">
        <f t="shared" si="323"/>
        <v>.</v>
      </c>
      <c r="R2563" s="140"/>
      <c r="S2563" s="140"/>
      <c r="T2563" s="140"/>
      <c r="U2563" s="140"/>
      <c r="V2563" s="140"/>
      <c r="W2563" s="140"/>
      <c r="X2563" s="140"/>
      <c r="Y2563" s="140"/>
      <c r="Z2563" s="140"/>
      <c r="AA2563" s="140"/>
      <c r="AB2563" s="140"/>
      <c r="AC2563" s="140"/>
      <c r="AD2563" s="140"/>
      <c r="AE2563" s="140"/>
      <c r="AF2563" s="140"/>
      <c r="AG2563" s="140"/>
      <c r="AH2563" s="140"/>
      <c r="AI2563" s="140"/>
      <c r="AJ2563" s="140"/>
      <c r="AK2563" s="140"/>
      <c r="AL2563" s="140"/>
      <c r="AM2563" s="140"/>
      <c r="AN2563" s="140"/>
      <c r="AO2563" s="140"/>
      <c r="AP2563" s="140"/>
      <c r="AQ2563" s="140"/>
      <c r="AR2563" s="140"/>
      <c r="AS2563" s="140"/>
      <c r="AT2563" s="140"/>
      <c r="AU2563" s="140"/>
      <c r="AV2563" s="140"/>
      <c r="AW2563" s="140"/>
      <c r="AX2563" s="140"/>
      <c r="AY2563" s="140"/>
      <c r="AZ2563" s="140"/>
      <c r="BA2563" s="140"/>
      <c r="BB2563" s="140"/>
      <c r="BC2563" s="140"/>
      <c r="BD2563" s="140"/>
      <c r="BE2563" s="140"/>
    </row>
    <row r="2564" spans="1:57" outlineLevel="1" x14ac:dyDescent="0.2">
      <c r="A2564" s="234">
        <f>'Faults data'!A2564</f>
        <v>2547</v>
      </c>
      <c r="B2564" s="320">
        <f>'Faults data'!B2564</f>
        <v>0</v>
      </c>
      <c r="C2564" s="223">
        <f>IFERROR(MATCH('Faults data'!F2564,Lists!$C$11:$C$14,0),0)</f>
        <v>0</v>
      </c>
      <c r="D2564" s="216">
        <f>VALUE('Faults data'!I2564)</f>
        <v>0</v>
      </c>
      <c r="E2564" s="224">
        <f t="shared" si="321"/>
        <v>0</v>
      </c>
      <c r="F2564" s="224">
        <f>'Faults data'!M2564</f>
        <v>0</v>
      </c>
      <c r="G2564" s="224" t="str">
        <f>IF('Faults data'!N2564=$G$17,$G$17,".")</f>
        <v>.</v>
      </c>
      <c r="H2564" s="224" t="str">
        <f>IF(ISNUMBER('Faults data'!L2564),'Faults data'!L2564,".")</f>
        <v>.</v>
      </c>
      <c r="I2564" s="224">
        <f>IF('Faults data'!S2564=Lists!$F$11,0,1)</f>
        <v>1</v>
      </c>
      <c r="J2564" s="240" t="str">
        <f t="shared" si="316"/>
        <v>.</v>
      </c>
      <c r="K2564" s="241"/>
      <c r="L2564" s="230" t="str">
        <f t="shared" si="317"/>
        <v>.</v>
      </c>
      <c r="M2564" s="231" t="str">
        <f t="shared" si="318"/>
        <v>.</v>
      </c>
      <c r="N2564" s="231" t="str">
        <f t="shared" si="319"/>
        <v>.</v>
      </c>
      <c r="O2564" s="231" t="str">
        <f t="shared" si="320"/>
        <v>.</v>
      </c>
      <c r="P2564" s="232" t="str">
        <f t="shared" si="322"/>
        <v>.</v>
      </c>
      <c r="Q2564" s="233" t="str">
        <f t="shared" si="323"/>
        <v>.</v>
      </c>
      <c r="R2564" s="140"/>
      <c r="S2564" s="140"/>
      <c r="T2564" s="140"/>
      <c r="U2564" s="140"/>
      <c r="V2564" s="140"/>
      <c r="W2564" s="140"/>
      <c r="X2564" s="140"/>
      <c r="Y2564" s="140"/>
      <c r="Z2564" s="140"/>
      <c r="AA2564" s="140"/>
      <c r="AB2564" s="140"/>
      <c r="AC2564" s="140"/>
      <c r="AD2564" s="140"/>
      <c r="AE2564" s="140"/>
      <c r="AF2564" s="140"/>
      <c r="AG2564" s="140"/>
      <c r="AH2564" s="140"/>
      <c r="AI2564" s="140"/>
      <c r="AJ2564" s="140"/>
      <c r="AK2564" s="140"/>
      <c r="AL2564" s="140"/>
      <c r="AM2564" s="140"/>
      <c r="AN2564" s="140"/>
      <c r="AO2564" s="140"/>
      <c r="AP2564" s="140"/>
      <c r="AQ2564" s="140"/>
      <c r="AR2564" s="140"/>
      <c r="AS2564" s="140"/>
      <c r="AT2564" s="140"/>
      <c r="AU2564" s="140"/>
      <c r="AV2564" s="140"/>
      <c r="AW2564" s="140"/>
      <c r="AX2564" s="140"/>
      <c r="AY2564" s="140"/>
      <c r="AZ2564" s="140"/>
      <c r="BA2564" s="140"/>
      <c r="BB2564" s="140"/>
      <c r="BC2564" s="140"/>
      <c r="BD2564" s="140"/>
      <c r="BE2564" s="140"/>
    </row>
    <row r="2565" spans="1:57" outlineLevel="1" x14ac:dyDescent="0.2">
      <c r="A2565" s="234">
        <f>'Faults data'!A2565</f>
        <v>2548</v>
      </c>
      <c r="B2565" s="320">
        <f>'Faults data'!B2565</f>
        <v>0</v>
      </c>
      <c r="C2565" s="223">
        <f>IFERROR(MATCH('Faults data'!F2565,Lists!$C$11:$C$14,0),0)</f>
        <v>0</v>
      </c>
      <c r="D2565" s="216">
        <f>VALUE('Faults data'!I2565)</f>
        <v>0</v>
      </c>
      <c r="E2565" s="224">
        <f t="shared" si="321"/>
        <v>0</v>
      </c>
      <c r="F2565" s="224">
        <f>'Faults data'!M2565</f>
        <v>0</v>
      </c>
      <c r="G2565" s="224" t="str">
        <f>IF('Faults data'!N2565=$G$17,$G$17,".")</f>
        <v>.</v>
      </c>
      <c r="H2565" s="224" t="str">
        <f>IF(ISNUMBER('Faults data'!L2565),'Faults data'!L2565,".")</f>
        <v>.</v>
      </c>
      <c r="I2565" s="224">
        <f>IF('Faults data'!S2565=Lists!$F$11,0,1)</f>
        <v>1</v>
      </c>
      <c r="J2565" s="240" t="str">
        <f t="shared" si="316"/>
        <v>.</v>
      </c>
      <c r="K2565" s="241"/>
      <c r="L2565" s="230" t="str">
        <f t="shared" si="317"/>
        <v>.</v>
      </c>
      <c r="M2565" s="231" t="str">
        <f t="shared" si="318"/>
        <v>.</v>
      </c>
      <c r="N2565" s="231" t="str">
        <f t="shared" si="319"/>
        <v>.</v>
      </c>
      <c r="O2565" s="231" t="str">
        <f t="shared" si="320"/>
        <v>.</v>
      </c>
      <c r="P2565" s="232" t="str">
        <f t="shared" si="322"/>
        <v>.</v>
      </c>
      <c r="Q2565" s="233" t="str">
        <f t="shared" si="323"/>
        <v>.</v>
      </c>
      <c r="R2565" s="140"/>
      <c r="S2565" s="140"/>
      <c r="T2565" s="140"/>
      <c r="U2565" s="140"/>
      <c r="V2565" s="140"/>
      <c r="W2565" s="140"/>
      <c r="X2565" s="140"/>
      <c r="Y2565" s="140"/>
      <c r="Z2565" s="140"/>
      <c r="AA2565" s="140"/>
      <c r="AB2565" s="140"/>
      <c r="AC2565" s="140"/>
      <c r="AD2565" s="140"/>
      <c r="AE2565" s="140"/>
      <c r="AF2565" s="140"/>
      <c r="AG2565" s="140"/>
      <c r="AH2565" s="140"/>
      <c r="AI2565" s="140"/>
      <c r="AJ2565" s="140"/>
      <c r="AK2565" s="140"/>
      <c r="AL2565" s="140"/>
      <c r="AM2565" s="140"/>
      <c r="AN2565" s="140"/>
      <c r="AO2565" s="140"/>
      <c r="AP2565" s="140"/>
      <c r="AQ2565" s="140"/>
      <c r="AR2565" s="140"/>
      <c r="AS2565" s="140"/>
      <c r="AT2565" s="140"/>
      <c r="AU2565" s="140"/>
      <c r="AV2565" s="140"/>
      <c r="AW2565" s="140"/>
      <c r="AX2565" s="140"/>
      <c r="AY2565" s="140"/>
      <c r="AZ2565" s="140"/>
      <c r="BA2565" s="140"/>
      <c r="BB2565" s="140"/>
      <c r="BC2565" s="140"/>
      <c r="BD2565" s="140"/>
      <c r="BE2565" s="140"/>
    </row>
    <row r="2566" spans="1:57" outlineLevel="1" x14ac:dyDescent="0.2">
      <c r="A2566" s="234">
        <f>'Faults data'!A2566</f>
        <v>2549</v>
      </c>
      <c r="B2566" s="320">
        <f>'Faults data'!B2566</f>
        <v>0</v>
      </c>
      <c r="C2566" s="223">
        <f>IFERROR(MATCH('Faults data'!F2566,Lists!$C$11:$C$14,0),0)</f>
        <v>0</v>
      </c>
      <c r="D2566" s="216">
        <f>VALUE('Faults data'!I2566)</f>
        <v>0</v>
      </c>
      <c r="E2566" s="224">
        <f t="shared" si="321"/>
        <v>0</v>
      </c>
      <c r="F2566" s="224">
        <f>'Faults data'!M2566</f>
        <v>0</v>
      </c>
      <c r="G2566" s="224" t="str">
        <f>IF('Faults data'!N2566=$G$17,$G$17,".")</f>
        <v>.</v>
      </c>
      <c r="H2566" s="224" t="str">
        <f>IF(ISNUMBER('Faults data'!L2566),'Faults data'!L2566,".")</f>
        <v>.</v>
      </c>
      <c r="I2566" s="224">
        <f>IF('Faults data'!S2566=Lists!$F$11,0,1)</f>
        <v>1</v>
      </c>
      <c r="J2566" s="240" t="str">
        <f t="shared" si="316"/>
        <v>.</v>
      </c>
      <c r="K2566" s="241"/>
      <c r="L2566" s="230" t="str">
        <f t="shared" si="317"/>
        <v>.</v>
      </c>
      <c r="M2566" s="231" t="str">
        <f t="shared" si="318"/>
        <v>.</v>
      </c>
      <c r="N2566" s="231" t="str">
        <f t="shared" si="319"/>
        <v>.</v>
      </c>
      <c r="O2566" s="231" t="str">
        <f t="shared" si="320"/>
        <v>.</v>
      </c>
      <c r="P2566" s="232" t="str">
        <f t="shared" si="322"/>
        <v>.</v>
      </c>
      <c r="Q2566" s="233" t="str">
        <f t="shared" si="323"/>
        <v>.</v>
      </c>
      <c r="R2566" s="140"/>
      <c r="S2566" s="140"/>
      <c r="T2566" s="140"/>
      <c r="U2566" s="140"/>
      <c r="V2566" s="140"/>
      <c r="W2566" s="140"/>
      <c r="X2566" s="140"/>
      <c r="Y2566" s="140"/>
      <c r="Z2566" s="140"/>
      <c r="AA2566" s="140"/>
      <c r="AB2566" s="140"/>
      <c r="AC2566" s="140"/>
      <c r="AD2566" s="140"/>
      <c r="AE2566" s="140"/>
      <c r="AF2566" s="140"/>
      <c r="AG2566" s="140"/>
      <c r="AH2566" s="140"/>
      <c r="AI2566" s="140"/>
      <c r="AJ2566" s="140"/>
      <c r="AK2566" s="140"/>
      <c r="AL2566" s="140"/>
      <c r="AM2566" s="140"/>
      <c r="AN2566" s="140"/>
      <c r="AO2566" s="140"/>
      <c r="AP2566" s="140"/>
      <c r="AQ2566" s="140"/>
      <c r="AR2566" s="140"/>
      <c r="AS2566" s="140"/>
      <c r="AT2566" s="140"/>
      <c r="AU2566" s="140"/>
      <c r="AV2566" s="140"/>
      <c r="AW2566" s="140"/>
      <c r="AX2566" s="140"/>
      <c r="AY2566" s="140"/>
      <c r="AZ2566" s="140"/>
      <c r="BA2566" s="140"/>
      <c r="BB2566" s="140"/>
      <c r="BC2566" s="140"/>
      <c r="BD2566" s="140"/>
      <c r="BE2566" s="140"/>
    </row>
    <row r="2567" spans="1:57" outlineLevel="1" x14ac:dyDescent="0.2">
      <c r="A2567" s="234">
        <f>'Faults data'!A2567</f>
        <v>2550</v>
      </c>
      <c r="B2567" s="320">
        <f>'Faults data'!B2567</f>
        <v>0</v>
      </c>
      <c r="C2567" s="223">
        <f>IFERROR(MATCH('Faults data'!F2567,Lists!$C$11:$C$14,0),0)</f>
        <v>0</v>
      </c>
      <c r="D2567" s="216">
        <f>VALUE('Faults data'!I2567)</f>
        <v>0</v>
      </c>
      <c r="E2567" s="224">
        <f t="shared" si="321"/>
        <v>0</v>
      </c>
      <c r="F2567" s="224">
        <f>'Faults data'!M2567</f>
        <v>0</v>
      </c>
      <c r="G2567" s="224" t="str">
        <f>IF('Faults data'!N2567=$G$17,$G$17,".")</f>
        <v>.</v>
      </c>
      <c r="H2567" s="224" t="str">
        <f>IF(ISNUMBER('Faults data'!L2567),'Faults data'!L2567,".")</f>
        <v>.</v>
      </c>
      <c r="I2567" s="224">
        <f>IF('Faults data'!S2567=Lists!$F$11,0,1)</f>
        <v>1</v>
      </c>
      <c r="J2567" s="240" t="str">
        <f t="shared" si="316"/>
        <v>.</v>
      </c>
      <c r="K2567" s="241"/>
      <c r="L2567" s="230" t="str">
        <f t="shared" si="317"/>
        <v>.</v>
      </c>
      <c r="M2567" s="231" t="str">
        <f t="shared" si="318"/>
        <v>.</v>
      </c>
      <c r="N2567" s="231" t="str">
        <f t="shared" si="319"/>
        <v>.</v>
      </c>
      <c r="O2567" s="231" t="str">
        <f t="shared" si="320"/>
        <v>.</v>
      </c>
      <c r="P2567" s="232" t="str">
        <f t="shared" si="322"/>
        <v>.</v>
      </c>
      <c r="Q2567" s="233" t="str">
        <f t="shared" si="323"/>
        <v>.</v>
      </c>
      <c r="R2567" s="140"/>
      <c r="S2567" s="140"/>
      <c r="T2567" s="140"/>
      <c r="U2567" s="140"/>
      <c r="V2567" s="140"/>
      <c r="W2567" s="140"/>
      <c r="X2567" s="140"/>
      <c r="Y2567" s="140"/>
      <c r="Z2567" s="140"/>
      <c r="AA2567" s="140"/>
      <c r="AB2567" s="140"/>
      <c r="AC2567" s="140"/>
      <c r="AD2567" s="140"/>
      <c r="AE2567" s="140"/>
      <c r="AF2567" s="140"/>
      <c r="AG2567" s="140"/>
      <c r="AH2567" s="140"/>
      <c r="AI2567" s="140"/>
      <c r="AJ2567" s="140"/>
      <c r="AK2567" s="140"/>
      <c r="AL2567" s="140"/>
      <c r="AM2567" s="140"/>
      <c r="AN2567" s="140"/>
      <c r="AO2567" s="140"/>
      <c r="AP2567" s="140"/>
      <c r="AQ2567" s="140"/>
      <c r="AR2567" s="140"/>
      <c r="AS2567" s="140"/>
      <c r="AT2567" s="140"/>
      <c r="AU2567" s="140"/>
      <c r="AV2567" s="140"/>
      <c r="AW2567" s="140"/>
      <c r="AX2567" s="140"/>
      <c r="AY2567" s="140"/>
      <c r="AZ2567" s="140"/>
      <c r="BA2567" s="140"/>
      <c r="BB2567" s="140"/>
      <c r="BC2567" s="140"/>
      <c r="BD2567" s="140"/>
      <c r="BE2567" s="140"/>
    </row>
    <row r="2568" spans="1:57" outlineLevel="1" x14ac:dyDescent="0.2">
      <c r="A2568" s="234">
        <f>'Faults data'!A2568</f>
        <v>2551</v>
      </c>
      <c r="B2568" s="320">
        <f>'Faults data'!B2568</f>
        <v>0</v>
      </c>
      <c r="C2568" s="223">
        <f>IFERROR(MATCH('Faults data'!F2568,Lists!$C$11:$C$14,0),0)</f>
        <v>0</v>
      </c>
      <c r="D2568" s="216">
        <f>VALUE('Faults data'!I2568)</f>
        <v>0</v>
      </c>
      <c r="E2568" s="224">
        <f t="shared" si="321"/>
        <v>0</v>
      </c>
      <c r="F2568" s="224">
        <f>'Faults data'!M2568</f>
        <v>0</v>
      </c>
      <c r="G2568" s="224" t="str">
        <f>IF('Faults data'!N2568=$G$17,$G$17,".")</f>
        <v>.</v>
      </c>
      <c r="H2568" s="224" t="str">
        <f>IF(ISNUMBER('Faults data'!L2568),'Faults data'!L2568,".")</f>
        <v>.</v>
      </c>
      <c r="I2568" s="224">
        <f>IF('Faults data'!S2568=Lists!$F$11,0,1)</f>
        <v>1</v>
      </c>
      <c r="J2568" s="240" t="str">
        <f t="shared" si="316"/>
        <v>.</v>
      </c>
      <c r="K2568" s="241"/>
      <c r="L2568" s="230" t="str">
        <f t="shared" si="317"/>
        <v>.</v>
      </c>
      <c r="M2568" s="231" t="str">
        <f t="shared" si="318"/>
        <v>.</v>
      </c>
      <c r="N2568" s="231" t="str">
        <f t="shared" si="319"/>
        <v>.</v>
      </c>
      <c r="O2568" s="231" t="str">
        <f t="shared" si="320"/>
        <v>.</v>
      </c>
      <c r="P2568" s="232" t="str">
        <f t="shared" si="322"/>
        <v>.</v>
      </c>
      <c r="Q2568" s="233" t="str">
        <f t="shared" si="323"/>
        <v>.</v>
      </c>
      <c r="R2568" s="140"/>
      <c r="S2568" s="140"/>
      <c r="T2568" s="140"/>
      <c r="U2568" s="140"/>
      <c r="V2568" s="140"/>
      <c r="W2568" s="140"/>
      <c r="X2568" s="140"/>
      <c r="Y2568" s="140"/>
      <c r="Z2568" s="140"/>
      <c r="AA2568" s="140"/>
      <c r="AB2568" s="140"/>
      <c r="AC2568" s="140"/>
      <c r="AD2568" s="140"/>
      <c r="AE2568" s="140"/>
      <c r="AF2568" s="140"/>
      <c r="AG2568" s="140"/>
      <c r="AH2568" s="140"/>
      <c r="AI2568" s="140"/>
      <c r="AJ2568" s="140"/>
      <c r="AK2568" s="140"/>
      <c r="AL2568" s="140"/>
      <c r="AM2568" s="140"/>
      <c r="AN2568" s="140"/>
      <c r="AO2568" s="140"/>
      <c r="AP2568" s="140"/>
      <c r="AQ2568" s="140"/>
      <c r="AR2568" s="140"/>
      <c r="AS2568" s="140"/>
      <c r="AT2568" s="140"/>
      <c r="AU2568" s="140"/>
      <c r="AV2568" s="140"/>
      <c r="AW2568" s="140"/>
      <c r="AX2568" s="140"/>
      <c r="AY2568" s="140"/>
      <c r="AZ2568" s="140"/>
      <c r="BA2568" s="140"/>
      <c r="BB2568" s="140"/>
      <c r="BC2568" s="140"/>
      <c r="BD2568" s="140"/>
      <c r="BE2568" s="140"/>
    </row>
    <row r="2569" spans="1:57" outlineLevel="1" x14ac:dyDescent="0.2">
      <c r="A2569" s="234">
        <f>'Faults data'!A2569</f>
        <v>2552</v>
      </c>
      <c r="B2569" s="320">
        <f>'Faults data'!B2569</f>
        <v>0</v>
      </c>
      <c r="C2569" s="223">
        <f>IFERROR(MATCH('Faults data'!F2569,Lists!$C$11:$C$14,0),0)</f>
        <v>0</v>
      </c>
      <c r="D2569" s="216">
        <f>VALUE('Faults data'!I2569)</f>
        <v>0</v>
      </c>
      <c r="E2569" s="224">
        <f t="shared" si="321"/>
        <v>0</v>
      </c>
      <c r="F2569" s="224">
        <f>'Faults data'!M2569</f>
        <v>0</v>
      </c>
      <c r="G2569" s="224" t="str">
        <f>IF('Faults data'!N2569=$G$17,$G$17,".")</f>
        <v>.</v>
      </c>
      <c r="H2569" s="224" t="str">
        <f>IF(ISNUMBER('Faults data'!L2569),'Faults data'!L2569,".")</f>
        <v>.</v>
      </c>
      <c r="I2569" s="224">
        <f>IF('Faults data'!S2569=Lists!$F$11,0,1)</f>
        <v>1</v>
      </c>
      <c r="J2569" s="240" t="str">
        <f t="shared" si="316"/>
        <v>.</v>
      </c>
      <c r="K2569" s="241"/>
      <c r="L2569" s="230" t="str">
        <f t="shared" si="317"/>
        <v>.</v>
      </c>
      <c r="M2569" s="231" t="str">
        <f t="shared" si="318"/>
        <v>.</v>
      </c>
      <c r="N2569" s="231" t="str">
        <f t="shared" si="319"/>
        <v>.</v>
      </c>
      <c r="O2569" s="231" t="str">
        <f t="shared" si="320"/>
        <v>.</v>
      </c>
      <c r="P2569" s="232" t="str">
        <f t="shared" si="322"/>
        <v>.</v>
      </c>
      <c r="Q2569" s="233" t="str">
        <f t="shared" si="323"/>
        <v>.</v>
      </c>
      <c r="R2569" s="140"/>
      <c r="S2569" s="140"/>
      <c r="T2569" s="140"/>
      <c r="U2569" s="140"/>
      <c r="V2569" s="140"/>
      <c r="W2569" s="140"/>
      <c r="X2569" s="140"/>
      <c r="Y2569" s="140"/>
      <c r="Z2569" s="140"/>
      <c r="AA2569" s="140"/>
      <c r="AB2569" s="140"/>
      <c r="AC2569" s="140"/>
      <c r="AD2569" s="140"/>
      <c r="AE2569" s="140"/>
      <c r="AF2569" s="140"/>
      <c r="AG2569" s="140"/>
      <c r="AH2569" s="140"/>
      <c r="AI2569" s="140"/>
      <c r="AJ2569" s="140"/>
      <c r="AK2569" s="140"/>
      <c r="AL2569" s="140"/>
      <c r="AM2569" s="140"/>
      <c r="AN2569" s="140"/>
      <c r="AO2569" s="140"/>
      <c r="AP2569" s="140"/>
      <c r="AQ2569" s="140"/>
      <c r="AR2569" s="140"/>
      <c r="AS2569" s="140"/>
      <c r="AT2569" s="140"/>
      <c r="AU2569" s="140"/>
      <c r="AV2569" s="140"/>
      <c r="AW2569" s="140"/>
      <c r="AX2569" s="140"/>
      <c r="AY2569" s="140"/>
      <c r="AZ2569" s="140"/>
      <c r="BA2569" s="140"/>
      <c r="BB2569" s="140"/>
      <c r="BC2569" s="140"/>
      <c r="BD2569" s="140"/>
      <c r="BE2569" s="140"/>
    </row>
    <row r="2570" spans="1:57" outlineLevel="1" x14ac:dyDescent="0.2">
      <c r="A2570" s="234">
        <f>'Faults data'!A2570</f>
        <v>2553</v>
      </c>
      <c r="B2570" s="320">
        <f>'Faults data'!B2570</f>
        <v>0</v>
      </c>
      <c r="C2570" s="223">
        <f>IFERROR(MATCH('Faults data'!F2570,Lists!$C$11:$C$14,0),0)</f>
        <v>0</v>
      </c>
      <c r="D2570" s="216">
        <f>VALUE('Faults data'!I2570)</f>
        <v>0</v>
      </c>
      <c r="E2570" s="224">
        <f t="shared" si="321"/>
        <v>0</v>
      </c>
      <c r="F2570" s="224">
        <f>'Faults data'!M2570</f>
        <v>0</v>
      </c>
      <c r="G2570" s="224" t="str">
        <f>IF('Faults data'!N2570=$G$17,$G$17,".")</f>
        <v>.</v>
      </c>
      <c r="H2570" s="224" t="str">
        <f>IF(ISNUMBER('Faults data'!L2570),'Faults data'!L2570,".")</f>
        <v>.</v>
      </c>
      <c r="I2570" s="224">
        <f>IF('Faults data'!S2570=Lists!$F$11,0,1)</f>
        <v>1</v>
      </c>
      <c r="J2570" s="240" t="str">
        <f t="shared" ref="J2570:J2633" si="324">IF(OR(C2570&gt;0,E2570=0,H2570="."),".",H2570)</f>
        <v>.</v>
      </c>
      <c r="K2570" s="241"/>
      <c r="L2570" s="230" t="str">
        <f t="shared" ref="L2570:L2633" si="325">IF(L$16=$F2570,$J2570,".")</f>
        <v>.</v>
      </c>
      <c r="M2570" s="231" t="str">
        <f t="shared" ref="M2570:M2633" si="326">IF(AND(L2570&gt;0,$G2570=M$17),L2570,".")</f>
        <v>.</v>
      </c>
      <c r="N2570" s="231" t="str">
        <f t="shared" ref="N2570:N2633" si="327">IF(N$16=$F2570,$J2570,".")</f>
        <v>.</v>
      </c>
      <c r="O2570" s="231" t="str">
        <f t="shared" si="320"/>
        <v>.</v>
      </c>
      <c r="P2570" s="232" t="str">
        <f t="shared" si="322"/>
        <v>.</v>
      </c>
      <c r="Q2570" s="233" t="str">
        <f t="shared" si="323"/>
        <v>.</v>
      </c>
      <c r="R2570" s="140"/>
      <c r="S2570" s="140"/>
      <c r="T2570" s="140"/>
      <c r="U2570" s="140"/>
      <c r="V2570" s="140"/>
      <c r="W2570" s="140"/>
      <c r="X2570" s="140"/>
      <c r="Y2570" s="140"/>
      <c r="Z2570" s="140"/>
      <c r="AA2570" s="140"/>
      <c r="AB2570" s="140"/>
      <c r="AC2570" s="140"/>
      <c r="AD2570" s="140"/>
      <c r="AE2570" s="140"/>
      <c r="AF2570" s="140"/>
      <c r="AG2570" s="140"/>
      <c r="AH2570" s="140"/>
      <c r="AI2570" s="140"/>
      <c r="AJ2570" s="140"/>
      <c r="AK2570" s="140"/>
      <c r="AL2570" s="140"/>
      <c r="AM2570" s="140"/>
      <c r="AN2570" s="140"/>
      <c r="AO2570" s="140"/>
      <c r="AP2570" s="140"/>
      <c r="AQ2570" s="140"/>
      <c r="AR2570" s="140"/>
      <c r="AS2570" s="140"/>
      <c r="AT2570" s="140"/>
      <c r="AU2570" s="140"/>
      <c r="AV2570" s="140"/>
      <c r="AW2570" s="140"/>
      <c r="AX2570" s="140"/>
      <c r="AY2570" s="140"/>
      <c r="AZ2570" s="140"/>
      <c r="BA2570" s="140"/>
      <c r="BB2570" s="140"/>
      <c r="BC2570" s="140"/>
      <c r="BD2570" s="140"/>
      <c r="BE2570" s="140"/>
    </row>
    <row r="2571" spans="1:57" outlineLevel="1" x14ac:dyDescent="0.2">
      <c r="A2571" s="234">
        <f>'Faults data'!A2571</f>
        <v>2554</v>
      </c>
      <c r="B2571" s="320">
        <f>'Faults data'!B2571</f>
        <v>0</v>
      </c>
      <c r="C2571" s="223">
        <f>IFERROR(MATCH('Faults data'!F2571,Lists!$C$11:$C$14,0),0)</f>
        <v>0</v>
      </c>
      <c r="D2571" s="216">
        <f>VALUE('Faults data'!I2571)</f>
        <v>0</v>
      </c>
      <c r="E2571" s="224">
        <f t="shared" si="321"/>
        <v>0</v>
      </c>
      <c r="F2571" s="224">
        <f>'Faults data'!M2571</f>
        <v>0</v>
      </c>
      <c r="G2571" s="224" t="str">
        <f>IF('Faults data'!N2571=$G$17,$G$17,".")</f>
        <v>.</v>
      </c>
      <c r="H2571" s="224" t="str">
        <f>IF(ISNUMBER('Faults data'!L2571),'Faults data'!L2571,".")</f>
        <v>.</v>
      </c>
      <c r="I2571" s="224">
        <f>IF('Faults data'!S2571=Lists!$F$11,0,1)</f>
        <v>1</v>
      </c>
      <c r="J2571" s="240" t="str">
        <f t="shared" si="324"/>
        <v>.</v>
      </c>
      <c r="K2571" s="241"/>
      <c r="L2571" s="230" t="str">
        <f t="shared" si="325"/>
        <v>.</v>
      </c>
      <c r="M2571" s="231" t="str">
        <f t="shared" si="326"/>
        <v>.</v>
      </c>
      <c r="N2571" s="231" t="str">
        <f t="shared" si="327"/>
        <v>.</v>
      </c>
      <c r="O2571" s="231" t="str">
        <f t="shared" ref="O2571:O2634" si="328">IF(AND(N2571&gt;=0,$G2571=O$17),N2571,".")</f>
        <v>.</v>
      </c>
      <c r="P2571" s="232" t="str">
        <f t="shared" si="322"/>
        <v>.</v>
      </c>
      <c r="Q2571" s="233" t="str">
        <f t="shared" si="323"/>
        <v>.</v>
      </c>
      <c r="R2571" s="140"/>
      <c r="S2571" s="140"/>
      <c r="T2571" s="140"/>
      <c r="U2571" s="140"/>
      <c r="V2571" s="140"/>
      <c r="W2571" s="140"/>
      <c r="X2571" s="140"/>
      <c r="Y2571" s="140"/>
      <c r="Z2571" s="140"/>
      <c r="AA2571" s="140"/>
      <c r="AB2571" s="140"/>
      <c r="AC2571" s="140"/>
      <c r="AD2571" s="140"/>
      <c r="AE2571" s="140"/>
      <c r="AF2571" s="140"/>
      <c r="AG2571" s="140"/>
      <c r="AH2571" s="140"/>
      <c r="AI2571" s="140"/>
      <c r="AJ2571" s="140"/>
      <c r="AK2571" s="140"/>
      <c r="AL2571" s="140"/>
      <c r="AM2571" s="140"/>
      <c r="AN2571" s="140"/>
      <c r="AO2571" s="140"/>
      <c r="AP2571" s="140"/>
      <c r="AQ2571" s="140"/>
      <c r="AR2571" s="140"/>
      <c r="AS2571" s="140"/>
      <c r="AT2571" s="140"/>
      <c r="AU2571" s="140"/>
      <c r="AV2571" s="140"/>
      <c r="AW2571" s="140"/>
      <c r="AX2571" s="140"/>
      <c r="AY2571" s="140"/>
      <c r="AZ2571" s="140"/>
      <c r="BA2571" s="140"/>
      <c r="BB2571" s="140"/>
      <c r="BC2571" s="140"/>
      <c r="BD2571" s="140"/>
      <c r="BE2571" s="140"/>
    </row>
    <row r="2572" spans="1:57" outlineLevel="1" x14ac:dyDescent="0.2">
      <c r="A2572" s="234">
        <f>'Faults data'!A2572</f>
        <v>2555</v>
      </c>
      <c r="B2572" s="320">
        <f>'Faults data'!B2572</f>
        <v>0</v>
      </c>
      <c r="C2572" s="223">
        <f>IFERROR(MATCH('Faults data'!F2572,Lists!$C$11:$C$14,0),0)</f>
        <v>0</v>
      </c>
      <c r="D2572" s="216">
        <f>VALUE('Faults data'!I2572)</f>
        <v>0</v>
      </c>
      <c r="E2572" s="224">
        <f t="shared" ref="E2572:E2635" si="329">IFERROR(IF(OR(D2572&lt;$C$9,D2572&gt;$C$10),0,1),0)</f>
        <v>0</v>
      </c>
      <c r="F2572" s="224">
        <f>'Faults data'!M2572</f>
        <v>0</v>
      </c>
      <c r="G2572" s="224" t="str">
        <f>IF('Faults data'!N2572=$G$17,$G$17,".")</f>
        <v>.</v>
      </c>
      <c r="H2572" s="224" t="str">
        <f>IF(ISNUMBER('Faults data'!L2572),'Faults data'!L2572,".")</f>
        <v>.</v>
      </c>
      <c r="I2572" s="224">
        <f>IF('Faults data'!S2572=Lists!$F$11,0,1)</f>
        <v>1</v>
      </c>
      <c r="J2572" s="240" t="str">
        <f t="shared" si="324"/>
        <v>.</v>
      </c>
      <c r="K2572" s="241"/>
      <c r="L2572" s="230" t="str">
        <f t="shared" si="325"/>
        <v>.</v>
      </c>
      <c r="M2572" s="231" t="str">
        <f t="shared" si="326"/>
        <v>.</v>
      </c>
      <c r="N2572" s="231" t="str">
        <f t="shared" si="327"/>
        <v>.</v>
      </c>
      <c r="O2572" s="231" t="str">
        <f t="shared" si="328"/>
        <v>.</v>
      </c>
      <c r="P2572" s="232" t="str">
        <f t="shared" si="322"/>
        <v>.</v>
      </c>
      <c r="Q2572" s="233" t="str">
        <f t="shared" si="323"/>
        <v>.</v>
      </c>
      <c r="R2572" s="140"/>
      <c r="S2572" s="140"/>
      <c r="T2572" s="140"/>
      <c r="U2572" s="140"/>
      <c r="V2572" s="140"/>
      <c r="W2572" s="140"/>
      <c r="X2572" s="140"/>
      <c r="Y2572" s="140"/>
      <c r="Z2572" s="140"/>
      <c r="AA2572" s="140"/>
      <c r="AB2572" s="140"/>
      <c r="AC2572" s="140"/>
      <c r="AD2572" s="140"/>
      <c r="AE2572" s="140"/>
      <c r="AF2572" s="140"/>
      <c r="AG2572" s="140"/>
      <c r="AH2572" s="140"/>
      <c r="AI2572" s="140"/>
      <c r="AJ2572" s="140"/>
      <c r="AK2572" s="140"/>
      <c r="AL2572" s="140"/>
      <c r="AM2572" s="140"/>
      <c r="AN2572" s="140"/>
      <c r="AO2572" s="140"/>
      <c r="AP2572" s="140"/>
      <c r="AQ2572" s="140"/>
      <c r="AR2572" s="140"/>
      <c r="AS2572" s="140"/>
      <c r="AT2572" s="140"/>
      <c r="AU2572" s="140"/>
      <c r="AV2572" s="140"/>
      <c r="AW2572" s="140"/>
      <c r="AX2572" s="140"/>
      <c r="AY2572" s="140"/>
      <c r="AZ2572" s="140"/>
      <c r="BA2572" s="140"/>
      <c r="BB2572" s="140"/>
      <c r="BC2572" s="140"/>
      <c r="BD2572" s="140"/>
      <c r="BE2572" s="140"/>
    </row>
    <row r="2573" spans="1:57" outlineLevel="1" x14ac:dyDescent="0.2">
      <c r="A2573" s="234">
        <f>'Faults data'!A2573</f>
        <v>2556</v>
      </c>
      <c r="B2573" s="320">
        <f>'Faults data'!B2573</f>
        <v>0</v>
      </c>
      <c r="C2573" s="223">
        <f>IFERROR(MATCH('Faults data'!F2573,Lists!$C$11:$C$14,0),0)</f>
        <v>0</v>
      </c>
      <c r="D2573" s="216">
        <f>VALUE('Faults data'!I2573)</f>
        <v>0</v>
      </c>
      <c r="E2573" s="224">
        <f t="shared" si="329"/>
        <v>0</v>
      </c>
      <c r="F2573" s="224">
        <f>'Faults data'!M2573</f>
        <v>0</v>
      </c>
      <c r="G2573" s="224" t="str">
        <f>IF('Faults data'!N2573=$G$17,$G$17,".")</f>
        <v>.</v>
      </c>
      <c r="H2573" s="224" t="str">
        <f>IF(ISNUMBER('Faults data'!L2573),'Faults data'!L2573,".")</f>
        <v>.</v>
      </c>
      <c r="I2573" s="224">
        <f>IF('Faults data'!S2573=Lists!$F$11,0,1)</f>
        <v>1</v>
      </c>
      <c r="J2573" s="240" t="str">
        <f t="shared" si="324"/>
        <v>.</v>
      </c>
      <c r="K2573" s="241"/>
      <c r="L2573" s="230" t="str">
        <f t="shared" si="325"/>
        <v>.</v>
      </c>
      <c r="M2573" s="231" t="str">
        <f t="shared" si="326"/>
        <v>.</v>
      </c>
      <c r="N2573" s="231" t="str">
        <f t="shared" si="327"/>
        <v>.</v>
      </c>
      <c r="O2573" s="231" t="str">
        <f t="shared" si="328"/>
        <v>.</v>
      </c>
      <c r="P2573" s="232" t="str">
        <f t="shared" si="322"/>
        <v>.</v>
      </c>
      <c r="Q2573" s="233" t="str">
        <f t="shared" si="323"/>
        <v>.</v>
      </c>
      <c r="R2573" s="140"/>
      <c r="S2573" s="140"/>
      <c r="T2573" s="140"/>
      <c r="U2573" s="140"/>
      <c r="V2573" s="140"/>
      <c r="W2573" s="140"/>
      <c r="X2573" s="140"/>
      <c r="Y2573" s="140"/>
      <c r="Z2573" s="140"/>
      <c r="AA2573" s="140"/>
      <c r="AB2573" s="140"/>
      <c r="AC2573" s="140"/>
      <c r="AD2573" s="140"/>
      <c r="AE2573" s="140"/>
      <c r="AF2573" s="140"/>
      <c r="AG2573" s="140"/>
      <c r="AH2573" s="140"/>
      <c r="AI2573" s="140"/>
      <c r="AJ2573" s="140"/>
      <c r="AK2573" s="140"/>
      <c r="AL2573" s="140"/>
      <c r="AM2573" s="140"/>
      <c r="AN2573" s="140"/>
      <c r="AO2573" s="140"/>
      <c r="AP2573" s="140"/>
      <c r="AQ2573" s="140"/>
      <c r="AR2573" s="140"/>
      <c r="AS2573" s="140"/>
      <c r="AT2573" s="140"/>
      <c r="AU2573" s="140"/>
      <c r="AV2573" s="140"/>
      <c r="AW2573" s="140"/>
      <c r="AX2573" s="140"/>
      <c r="AY2573" s="140"/>
      <c r="AZ2573" s="140"/>
      <c r="BA2573" s="140"/>
      <c r="BB2573" s="140"/>
      <c r="BC2573" s="140"/>
      <c r="BD2573" s="140"/>
      <c r="BE2573" s="140"/>
    </row>
    <row r="2574" spans="1:57" outlineLevel="1" x14ac:dyDescent="0.2">
      <c r="A2574" s="234">
        <f>'Faults data'!A2574</f>
        <v>2557</v>
      </c>
      <c r="B2574" s="320">
        <f>'Faults data'!B2574</f>
        <v>0</v>
      </c>
      <c r="C2574" s="223">
        <f>IFERROR(MATCH('Faults data'!F2574,Lists!$C$11:$C$14,0),0)</f>
        <v>0</v>
      </c>
      <c r="D2574" s="216">
        <f>VALUE('Faults data'!I2574)</f>
        <v>0</v>
      </c>
      <c r="E2574" s="224">
        <f t="shared" si="329"/>
        <v>0</v>
      </c>
      <c r="F2574" s="224">
        <f>'Faults data'!M2574</f>
        <v>0</v>
      </c>
      <c r="G2574" s="224" t="str">
        <f>IF('Faults data'!N2574=$G$17,$G$17,".")</f>
        <v>.</v>
      </c>
      <c r="H2574" s="224" t="str">
        <f>IF(ISNUMBER('Faults data'!L2574),'Faults data'!L2574,".")</f>
        <v>.</v>
      </c>
      <c r="I2574" s="224">
        <f>IF('Faults data'!S2574=Lists!$F$11,0,1)</f>
        <v>1</v>
      </c>
      <c r="J2574" s="240" t="str">
        <f t="shared" si="324"/>
        <v>.</v>
      </c>
      <c r="K2574" s="241"/>
      <c r="L2574" s="230" t="str">
        <f t="shared" si="325"/>
        <v>.</v>
      </c>
      <c r="M2574" s="231" t="str">
        <f t="shared" si="326"/>
        <v>.</v>
      </c>
      <c r="N2574" s="231" t="str">
        <f t="shared" si="327"/>
        <v>.</v>
      </c>
      <c r="O2574" s="231" t="str">
        <f t="shared" si="328"/>
        <v>.</v>
      </c>
      <c r="P2574" s="232" t="str">
        <f t="shared" si="322"/>
        <v>.</v>
      </c>
      <c r="Q2574" s="233" t="str">
        <f t="shared" si="323"/>
        <v>.</v>
      </c>
      <c r="R2574" s="140"/>
      <c r="S2574" s="140"/>
      <c r="T2574" s="140"/>
      <c r="U2574" s="140"/>
      <c r="V2574" s="140"/>
      <c r="W2574" s="140"/>
      <c r="X2574" s="140"/>
      <c r="Y2574" s="140"/>
      <c r="Z2574" s="140"/>
      <c r="AA2574" s="140"/>
      <c r="AB2574" s="140"/>
      <c r="AC2574" s="140"/>
      <c r="AD2574" s="140"/>
      <c r="AE2574" s="140"/>
      <c r="AF2574" s="140"/>
      <c r="AG2574" s="140"/>
      <c r="AH2574" s="140"/>
      <c r="AI2574" s="140"/>
      <c r="AJ2574" s="140"/>
      <c r="AK2574" s="140"/>
      <c r="AL2574" s="140"/>
      <c r="AM2574" s="140"/>
      <c r="AN2574" s="140"/>
      <c r="AO2574" s="140"/>
      <c r="AP2574" s="140"/>
      <c r="AQ2574" s="140"/>
      <c r="AR2574" s="140"/>
      <c r="AS2574" s="140"/>
      <c r="AT2574" s="140"/>
      <c r="AU2574" s="140"/>
      <c r="AV2574" s="140"/>
      <c r="AW2574" s="140"/>
      <c r="AX2574" s="140"/>
      <c r="AY2574" s="140"/>
      <c r="AZ2574" s="140"/>
      <c r="BA2574" s="140"/>
      <c r="BB2574" s="140"/>
      <c r="BC2574" s="140"/>
      <c r="BD2574" s="140"/>
      <c r="BE2574" s="140"/>
    </row>
    <row r="2575" spans="1:57" outlineLevel="1" x14ac:dyDescent="0.2">
      <c r="A2575" s="234">
        <f>'Faults data'!A2575</f>
        <v>2558</v>
      </c>
      <c r="B2575" s="320">
        <f>'Faults data'!B2575</f>
        <v>0</v>
      </c>
      <c r="C2575" s="223">
        <f>IFERROR(MATCH('Faults data'!F2575,Lists!$C$11:$C$14,0),0)</f>
        <v>0</v>
      </c>
      <c r="D2575" s="216">
        <f>VALUE('Faults data'!I2575)</f>
        <v>0</v>
      </c>
      <c r="E2575" s="224">
        <f t="shared" si="329"/>
        <v>0</v>
      </c>
      <c r="F2575" s="224">
        <f>'Faults data'!M2575</f>
        <v>0</v>
      </c>
      <c r="G2575" s="224" t="str">
        <f>IF('Faults data'!N2575=$G$17,$G$17,".")</f>
        <v>.</v>
      </c>
      <c r="H2575" s="224" t="str">
        <f>IF(ISNUMBER('Faults data'!L2575),'Faults data'!L2575,".")</f>
        <v>.</v>
      </c>
      <c r="I2575" s="224">
        <f>IF('Faults data'!S2575=Lists!$F$11,0,1)</f>
        <v>1</v>
      </c>
      <c r="J2575" s="240" t="str">
        <f t="shared" si="324"/>
        <v>.</v>
      </c>
      <c r="K2575" s="241"/>
      <c r="L2575" s="230" t="str">
        <f t="shared" si="325"/>
        <v>.</v>
      </c>
      <c r="M2575" s="231" t="str">
        <f t="shared" si="326"/>
        <v>.</v>
      </c>
      <c r="N2575" s="231" t="str">
        <f t="shared" si="327"/>
        <v>.</v>
      </c>
      <c r="O2575" s="231" t="str">
        <f t="shared" si="328"/>
        <v>.</v>
      </c>
      <c r="P2575" s="232" t="str">
        <f t="shared" si="322"/>
        <v>.</v>
      </c>
      <c r="Q2575" s="233" t="str">
        <f t="shared" si="323"/>
        <v>.</v>
      </c>
      <c r="R2575" s="140"/>
      <c r="S2575" s="140"/>
      <c r="T2575" s="140"/>
      <c r="U2575" s="140"/>
      <c r="V2575" s="140"/>
      <c r="W2575" s="140"/>
      <c r="X2575" s="140"/>
      <c r="Y2575" s="140"/>
      <c r="Z2575" s="140"/>
      <c r="AA2575" s="140"/>
      <c r="AB2575" s="140"/>
      <c r="AC2575" s="140"/>
      <c r="AD2575" s="140"/>
      <c r="AE2575" s="140"/>
      <c r="AF2575" s="140"/>
      <c r="AG2575" s="140"/>
      <c r="AH2575" s="140"/>
      <c r="AI2575" s="140"/>
      <c r="AJ2575" s="140"/>
      <c r="AK2575" s="140"/>
      <c r="AL2575" s="140"/>
      <c r="AM2575" s="140"/>
      <c r="AN2575" s="140"/>
      <c r="AO2575" s="140"/>
      <c r="AP2575" s="140"/>
      <c r="AQ2575" s="140"/>
      <c r="AR2575" s="140"/>
      <c r="AS2575" s="140"/>
      <c r="AT2575" s="140"/>
      <c r="AU2575" s="140"/>
      <c r="AV2575" s="140"/>
      <c r="AW2575" s="140"/>
      <c r="AX2575" s="140"/>
      <c r="AY2575" s="140"/>
      <c r="AZ2575" s="140"/>
      <c r="BA2575" s="140"/>
      <c r="BB2575" s="140"/>
      <c r="BC2575" s="140"/>
      <c r="BD2575" s="140"/>
      <c r="BE2575" s="140"/>
    </row>
    <row r="2576" spans="1:57" outlineLevel="1" x14ac:dyDescent="0.2">
      <c r="A2576" s="234">
        <f>'Faults data'!A2576</f>
        <v>2559</v>
      </c>
      <c r="B2576" s="320">
        <f>'Faults data'!B2576</f>
        <v>0</v>
      </c>
      <c r="C2576" s="223">
        <f>IFERROR(MATCH('Faults data'!F2576,Lists!$C$11:$C$14,0),0)</f>
        <v>0</v>
      </c>
      <c r="D2576" s="216">
        <f>VALUE('Faults data'!I2576)</f>
        <v>0</v>
      </c>
      <c r="E2576" s="224">
        <f t="shared" si="329"/>
        <v>0</v>
      </c>
      <c r="F2576" s="224">
        <f>'Faults data'!M2576</f>
        <v>0</v>
      </c>
      <c r="G2576" s="224" t="str">
        <f>IF('Faults data'!N2576=$G$17,$G$17,".")</f>
        <v>.</v>
      </c>
      <c r="H2576" s="224" t="str">
        <f>IF(ISNUMBER('Faults data'!L2576),'Faults data'!L2576,".")</f>
        <v>.</v>
      </c>
      <c r="I2576" s="224">
        <f>IF('Faults data'!S2576=Lists!$F$11,0,1)</f>
        <v>1</v>
      </c>
      <c r="J2576" s="240" t="str">
        <f t="shared" si="324"/>
        <v>.</v>
      </c>
      <c r="K2576" s="241"/>
      <c r="L2576" s="230" t="str">
        <f t="shared" si="325"/>
        <v>.</v>
      </c>
      <c r="M2576" s="231" t="str">
        <f t="shared" si="326"/>
        <v>.</v>
      </c>
      <c r="N2576" s="231" t="str">
        <f t="shared" si="327"/>
        <v>.</v>
      </c>
      <c r="O2576" s="231" t="str">
        <f t="shared" si="328"/>
        <v>.</v>
      </c>
      <c r="P2576" s="232" t="str">
        <f t="shared" si="322"/>
        <v>.</v>
      </c>
      <c r="Q2576" s="233" t="str">
        <f t="shared" si="323"/>
        <v>.</v>
      </c>
      <c r="R2576" s="140"/>
      <c r="S2576" s="140"/>
      <c r="T2576" s="140"/>
      <c r="U2576" s="140"/>
      <c r="V2576" s="140"/>
      <c r="W2576" s="140"/>
      <c r="X2576" s="140"/>
      <c r="Y2576" s="140"/>
      <c r="Z2576" s="140"/>
      <c r="AA2576" s="140"/>
      <c r="AB2576" s="140"/>
      <c r="AC2576" s="140"/>
      <c r="AD2576" s="140"/>
      <c r="AE2576" s="140"/>
      <c r="AF2576" s="140"/>
      <c r="AG2576" s="140"/>
      <c r="AH2576" s="140"/>
      <c r="AI2576" s="140"/>
      <c r="AJ2576" s="140"/>
      <c r="AK2576" s="140"/>
      <c r="AL2576" s="140"/>
      <c r="AM2576" s="140"/>
      <c r="AN2576" s="140"/>
      <c r="AO2576" s="140"/>
      <c r="AP2576" s="140"/>
      <c r="AQ2576" s="140"/>
      <c r="AR2576" s="140"/>
      <c r="AS2576" s="140"/>
      <c r="AT2576" s="140"/>
      <c r="AU2576" s="140"/>
      <c r="AV2576" s="140"/>
      <c r="AW2576" s="140"/>
      <c r="AX2576" s="140"/>
      <c r="AY2576" s="140"/>
      <c r="AZ2576" s="140"/>
      <c r="BA2576" s="140"/>
      <c r="BB2576" s="140"/>
      <c r="BC2576" s="140"/>
      <c r="BD2576" s="140"/>
      <c r="BE2576" s="140"/>
    </row>
    <row r="2577" spans="1:57" outlineLevel="1" x14ac:dyDescent="0.2">
      <c r="A2577" s="234">
        <f>'Faults data'!A2577</f>
        <v>2560</v>
      </c>
      <c r="B2577" s="320">
        <f>'Faults data'!B2577</f>
        <v>0</v>
      </c>
      <c r="C2577" s="223">
        <f>IFERROR(MATCH('Faults data'!F2577,Lists!$C$11:$C$14,0),0)</f>
        <v>0</v>
      </c>
      <c r="D2577" s="216">
        <f>VALUE('Faults data'!I2577)</f>
        <v>0</v>
      </c>
      <c r="E2577" s="224">
        <f t="shared" si="329"/>
        <v>0</v>
      </c>
      <c r="F2577" s="224">
        <f>'Faults data'!M2577</f>
        <v>0</v>
      </c>
      <c r="G2577" s="224" t="str">
        <f>IF('Faults data'!N2577=$G$17,$G$17,".")</f>
        <v>.</v>
      </c>
      <c r="H2577" s="224" t="str">
        <f>IF(ISNUMBER('Faults data'!L2577),'Faults data'!L2577,".")</f>
        <v>.</v>
      </c>
      <c r="I2577" s="224">
        <f>IF('Faults data'!S2577=Lists!$F$11,0,1)</f>
        <v>1</v>
      </c>
      <c r="J2577" s="240" t="str">
        <f t="shared" si="324"/>
        <v>.</v>
      </c>
      <c r="K2577" s="241"/>
      <c r="L2577" s="230" t="str">
        <f t="shared" si="325"/>
        <v>.</v>
      </c>
      <c r="M2577" s="231" t="str">
        <f t="shared" si="326"/>
        <v>.</v>
      </c>
      <c r="N2577" s="231" t="str">
        <f t="shared" si="327"/>
        <v>.</v>
      </c>
      <c r="O2577" s="231" t="str">
        <f t="shared" si="328"/>
        <v>.</v>
      </c>
      <c r="P2577" s="232" t="str">
        <f t="shared" si="322"/>
        <v>.</v>
      </c>
      <c r="Q2577" s="233" t="str">
        <f t="shared" si="323"/>
        <v>.</v>
      </c>
      <c r="R2577" s="140"/>
      <c r="S2577" s="140"/>
      <c r="T2577" s="140"/>
      <c r="U2577" s="140"/>
      <c r="V2577" s="140"/>
      <c r="W2577" s="140"/>
      <c r="X2577" s="140"/>
      <c r="Y2577" s="140"/>
      <c r="Z2577" s="140"/>
      <c r="AA2577" s="140"/>
      <c r="AB2577" s="140"/>
      <c r="AC2577" s="140"/>
      <c r="AD2577" s="140"/>
      <c r="AE2577" s="140"/>
      <c r="AF2577" s="140"/>
      <c r="AG2577" s="140"/>
      <c r="AH2577" s="140"/>
      <c r="AI2577" s="140"/>
      <c r="AJ2577" s="140"/>
      <c r="AK2577" s="140"/>
      <c r="AL2577" s="140"/>
      <c r="AM2577" s="140"/>
      <c r="AN2577" s="140"/>
      <c r="AO2577" s="140"/>
      <c r="AP2577" s="140"/>
      <c r="AQ2577" s="140"/>
      <c r="AR2577" s="140"/>
      <c r="AS2577" s="140"/>
      <c r="AT2577" s="140"/>
      <c r="AU2577" s="140"/>
      <c r="AV2577" s="140"/>
      <c r="AW2577" s="140"/>
      <c r="AX2577" s="140"/>
      <c r="AY2577" s="140"/>
      <c r="AZ2577" s="140"/>
      <c r="BA2577" s="140"/>
      <c r="BB2577" s="140"/>
      <c r="BC2577" s="140"/>
      <c r="BD2577" s="140"/>
      <c r="BE2577" s="140"/>
    </row>
    <row r="2578" spans="1:57" outlineLevel="1" x14ac:dyDescent="0.2">
      <c r="A2578" s="234">
        <f>'Faults data'!A2578</f>
        <v>2561</v>
      </c>
      <c r="B2578" s="320">
        <f>'Faults data'!B2578</f>
        <v>0</v>
      </c>
      <c r="C2578" s="223">
        <f>IFERROR(MATCH('Faults data'!F2578,Lists!$C$11:$C$14,0),0)</f>
        <v>0</v>
      </c>
      <c r="D2578" s="216">
        <f>VALUE('Faults data'!I2578)</f>
        <v>0</v>
      </c>
      <c r="E2578" s="224">
        <f t="shared" si="329"/>
        <v>0</v>
      </c>
      <c r="F2578" s="224">
        <f>'Faults data'!M2578</f>
        <v>0</v>
      </c>
      <c r="G2578" s="224" t="str">
        <f>IF('Faults data'!N2578=$G$17,$G$17,".")</f>
        <v>.</v>
      </c>
      <c r="H2578" s="224" t="str">
        <f>IF(ISNUMBER('Faults data'!L2578),'Faults data'!L2578,".")</f>
        <v>.</v>
      </c>
      <c r="I2578" s="224">
        <f>IF('Faults data'!S2578=Lists!$F$11,0,1)</f>
        <v>1</v>
      </c>
      <c r="J2578" s="240" t="str">
        <f t="shared" si="324"/>
        <v>.</v>
      </c>
      <c r="K2578" s="241"/>
      <c r="L2578" s="230" t="str">
        <f t="shared" si="325"/>
        <v>.</v>
      </c>
      <c r="M2578" s="231" t="str">
        <f t="shared" si="326"/>
        <v>.</v>
      </c>
      <c r="N2578" s="231" t="str">
        <f t="shared" si="327"/>
        <v>.</v>
      </c>
      <c r="O2578" s="231" t="str">
        <f t="shared" si="328"/>
        <v>.</v>
      </c>
      <c r="P2578" s="232" t="str">
        <f t="shared" si="322"/>
        <v>.</v>
      </c>
      <c r="Q2578" s="233" t="str">
        <f t="shared" si="323"/>
        <v>.</v>
      </c>
      <c r="R2578" s="140"/>
      <c r="S2578" s="140"/>
      <c r="T2578" s="140"/>
      <c r="U2578" s="140"/>
      <c r="V2578" s="140"/>
      <c r="W2578" s="140"/>
      <c r="X2578" s="140"/>
      <c r="Y2578" s="140"/>
      <c r="Z2578" s="140"/>
      <c r="AA2578" s="140"/>
      <c r="AB2578" s="140"/>
      <c r="AC2578" s="140"/>
      <c r="AD2578" s="140"/>
      <c r="AE2578" s="140"/>
      <c r="AF2578" s="140"/>
      <c r="AG2578" s="140"/>
      <c r="AH2578" s="140"/>
      <c r="AI2578" s="140"/>
      <c r="AJ2578" s="140"/>
      <c r="AK2578" s="140"/>
      <c r="AL2578" s="140"/>
      <c r="AM2578" s="140"/>
      <c r="AN2578" s="140"/>
      <c r="AO2578" s="140"/>
      <c r="AP2578" s="140"/>
      <c r="AQ2578" s="140"/>
      <c r="AR2578" s="140"/>
      <c r="AS2578" s="140"/>
      <c r="AT2578" s="140"/>
      <c r="AU2578" s="140"/>
      <c r="AV2578" s="140"/>
      <c r="AW2578" s="140"/>
      <c r="AX2578" s="140"/>
      <c r="AY2578" s="140"/>
      <c r="AZ2578" s="140"/>
      <c r="BA2578" s="140"/>
      <c r="BB2578" s="140"/>
      <c r="BC2578" s="140"/>
      <c r="BD2578" s="140"/>
      <c r="BE2578" s="140"/>
    </row>
    <row r="2579" spans="1:57" outlineLevel="1" x14ac:dyDescent="0.2">
      <c r="A2579" s="234">
        <f>'Faults data'!A2579</f>
        <v>2562</v>
      </c>
      <c r="B2579" s="320">
        <f>'Faults data'!B2579</f>
        <v>0</v>
      </c>
      <c r="C2579" s="223">
        <f>IFERROR(MATCH('Faults data'!F2579,Lists!$C$11:$C$14,0),0)</f>
        <v>0</v>
      </c>
      <c r="D2579" s="216">
        <f>VALUE('Faults data'!I2579)</f>
        <v>0</v>
      </c>
      <c r="E2579" s="224">
        <f t="shared" si="329"/>
        <v>0</v>
      </c>
      <c r="F2579" s="224">
        <f>'Faults data'!M2579</f>
        <v>0</v>
      </c>
      <c r="G2579" s="224" t="str">
        <f>IF('Faults data'!N2579=$G$17,$G$17,".")</f>
        <v>.</v>
      </c>
      <c r="H2579" s="224" t="str">
        <f>IF(ISNUMBER('Faults data'!L2579),'Faults data'!L2579,".")</f>
        <v>.</v>
      </c>
      <c r="I2579" s="224">
        <f>IF('Faults data'!S2579=Lists!$F$11,0,1)</f>
        <v>1</v>
      </c>
      <c r="J2579" s="240" t="str">
        <f t="shared" si="324"/>
        <v>.</v>
      </c>
      <c r="K2579" s="241"/>
      <c r="L2579" s="230" t="str">
        <f t="shared" si="325"/>
        <v>.</v>
      </c>
      <c r="M2579" s="231" t="str">
        <f t="shared" si="326"/>
        <v>.</v>
      </c>
      <c r="N2579" s="231" t="str">
        <f t="shared" si="327"/>
        <v>.</v>
      </c>
      <c r="O2579" s="231" t="str">
        <f t="shared" si="328"/>
        <v>.</v>
      </c>
      <c r="P2579" s="232" t="str">
        <f t="shared" ref="P2579:P2642" si="330">IF(L2579&gt;P$9,L2579,".")</f>
        <v>.</v>
      </c>
      <c r="Q2579" s="233" t="str">
        <f t="shared" ref="Q2579:Q2642" si="331">IF(N2579&gt;Q$9,N2579,".")</f>
        <v>.</v>
      </c>
      <c r="R2579" s="140"/>
      <c r="S2579" s="140"/>
      <c r="T2579" s="140"/>
      <c r="U2579" s="140"/>
      <c r="V2579" s="140"/>
      <c r="W2579" s="140"/>
      <c r="X2579" s="140"/>
      <c r="Y2579" s="140"/>
      <c r="Z2579" s="140"/>
      <c r="AA2579" s="140"/>
      <c r="AB2579" s="140"/>
      <c r="AC2579" s="140"/>
      <c r="AD2579" s="140"/>
      <c r="AE2579" s="140"/>
      <c r="AF2579" s="140"/>
      <c r="AG2579" s="140"/>
      <c r="AH2579" s="140"/>
      <c r="AI2579" s="140"/>
      <c r="AJ2579" s="140"/>
      <c r="AK2579" s="140"/>
      <c r="AL2579" s="140"/>
      <c r="AM2579" s="140"/>
      <c r="AN2579" s="140"/>
      <c r="AO2579" s="140"/>
      <c r="AP2579" s="140"/>
      <c r="AQ2579" s="140"/>
      <c r="AR2579" s="140"/>
      <c r="AS2579" s="140"/>
      <c r="AT2579" s="140"/>
      <c r="AU2579" s="140"/>
      <c r="AV2579" s="140"/>
      <c r="AW2579" s="140"/>
      <c r="AX2579" s="140"/>
      <c r="AY2579" s="140"/>
      <c r="AZ2579" s="140"/>
      <c r="BA2579" s="140"/>
      <c r="BB2579" s="140"/>
      <c r="BC2579" s="140"/>
      <c r="BD2579" s="140"/>
      <c r="BE2579" s="140"/>
    </row>
    <row r="2580" spans="1:57" outlineLevel="1" x14ac:dyDescent="0.2">
      <c r="A2580" s="234">
        <f>'Faults data'!A2580</f>
        <v>2563</v>
      </c>
      <c r="B2580" s="320">
        <f>'Faults data'!B2580</f>
        <v>0</v>
      </c>
      <c r="C2580" s="223">
        <f>IFERROR(MATCH('Faults data'!F2580,Lists!$C$11:$C$14,0),0)</f>
        <v>0</v>
      </c>
      <c r="D2580" s="216">
        <f>VALUE('Faults data'!I2580)</f>
        <v>0</v>
      </c>
      <c r="E2580" s="224">
        <f t="shared" si="329"/>
        <v>0</v>
      </c>
      <c r="F2580" s="224">
        <f>'Faults data'!M2580</f>
        <v>0</v>
      </c>
      <c r="G2580" s="224" t="str">
        <f>IF('Faults data'!N2580=$G$17,$G$17,".")</f>
        <v>.</v>
      </c>
      <c r="H2580" s="224" t="str">
        <f>IF(ISNUMBER('Faults data'!L2580),'Faults data'!L2580,".")</f>
        <v>.</v>
      </c>
      <c r="I2580" s="224">
        <f>IF('Faults data'!S2580=Lists!$F$11,0,1)</f>
        <v>1</v>
      </c>
      <c r="J2580" s="240" t="str">
        <f t="shared" si="324"/>
        <v>.</v>
      </c>
      <c r="K2580" s="241"/>
      <c r="L2580" s="230" t="str">
        <f t="shared" si="325"/>
        <v>.</v>
      </c>
      <c r="M2580" s="231" t="str">
        <f t="shared" si="326"/>
        <v>.</v>
      </c>
      <c r="N2580" s="231" t="str">
        <f t="shared" si="327"/>
        <v>.</v>
      </c>
      <c r="O2580" s="231" t="str">
        <f t="shared" si="328"/>
        <v>.</v>
      </c>
      <c r="P2580" s="232" t="str">
        <f t="shared" si="330"/>
        <v>.</v>
      </c>
      <c r="Q2580" s="233" t="str">
        <f t="shared" si="331"/>
        <v>.</v>
      </c>
      <c r="R2580" s="140"/>
      <c r="S2580" s="140"/>
      <c r="T2580" s="140"/>
      <c r="U2580" s="140"/>
      <c r="V2580" s="140"/>
      <c r="W2580" s="140"/>
      <c r="X2580" s="140"/>
      <c r="Y2580" s="140"/>
      <c r="Z2580" s="140"/>
      <c r="AA2580" s="140"/>
      <c r="AB2580" s="140"/>
      <c r="AC2580" s="140"/>
      <c r="AD2580" s="140"/>
      <c r="AE2580" s="140"/>
      <c r="AF2580" s="140"/>
      <c r="AG2580" s="140"/>
      <c r="AH2580" s="140"/>
      <c r="AI2580" s="140"/>
      <c r="AJ2580" s="140"/>
      <c r="AK2580" s="140"/>
      <c r="AL2580" s="140"/>
      <c r="AM2580" s="140"/>
      <c r="AN2580" s="140"/>
      <c r="AO2580" s="140"/>
      <c r="AP2580" s="140"/>
      <c r="AQ2580" s="140"/>
      <c r="AR2580" s="140"/>
      <c r="AS2580" s="140"/>
      <c r="AT2580" s="140"/>
      <c r="AU2580" s="140"/>
      <c r="AV2580" s="140"/>
      <c r="AW2580" s="140"/>
      <c r="AX2580" s="140"/>
      <c r="AY2580" s="140"/>
      <c r="AZ2580" s="140"/>
      <c r="BA2580" s="140"/>
      <c r="BB2580" s="140"/>
      <c r="BC2580" s="140"/>
      <c r="BD2580" s="140"/>
      <c r="BE2580" s="140"/>
    </row>
    <row r="2581" spans="1:57" outlineLevel="1" x14ac:dyDescent="0.2">
      <c r="A2581" s="234">
        <f>'Faults data'!A2581</f>
        <v>2564</v>
      </c>
      <c r="B2581" s="320">
        <f>'Faults data'!B2581</f>
        <v>0</v>
      </c>
      <c r="C2581" s="223">
        <f>IFERROR(MATCH('Faults data'!F2581,Lists!$C$11:$C$14,0),0)</f>
        <v>0</v>
      </c>
      <c r="D2581" s="216">
        <f>VALUE('Faults data'!I2581)</f>
        <v>0</v>
      </c>
      <c r="E2581" s="224">
        <f t="shared" si="329"/>
        <v>0</v>
      </c>
      <c r="F2581" s="224">
        <f>'Faults data'!M2581</f>
        <v>0</v>
      </c>
      <c r="G2581" s="224" t="str">
        <f>IF('Faults data'!N2581=$G$17,$G$17,".")</f>
        <v>.</v>
      </c>
      <c r="H2581" s="224" t="str">
        <f>IF(ISNUMBER('Faults data'!L2581),'Faults data'!L2581,".")</f>
        <v>.</v>
      </c>
      <c r="I2581" s="224">
        <f>IF('Faults data'!S2581=Lists!$F$11,0,1)</f>
        <v>1</v>
      </c>
      <c r="J2581" s="240" t="str">
        <f t="shared" si="324"/>
        <v>.</v>
      </c>
      <c r="K2581" s="241"/>
      <c r="L2581" s="230" t="str">
        <f t="shared" si="325"/>
        <v>.</v>
      </c>
      <c r="M2581" s="231" t="str">
        <f t="shared" si="326"/>
        <v>.</v>
      </c>
      <c r="N2581" s="231" t="str">
        <f t="shared" si="327"/>
        <v>.</v>
      </c>
      <c r="O2581" s="231" t="str">
        <f t="shared" si="328"/>
        <v>.</v>
      </c>
      <c r="P2581" s="232" t="str">
        <f t="shared" si="330"/>
        <v>.</v>
      </c>
      <c r="Q2581" s="233" t="str">
        <f t="shared" si="331"/>
        <v>.</v>
      </c>
      <c r="R2581" s="140"/>
      <c r="S2581" s="140"/>
      <c r="T2581" s="140"/>
      <c r="U2581" s="140"/>
      <c r="V2581" s="140"/>
      <c r="W2581" s="140"/>
      <c r="X2581" s="140"/>
      <c r="Y2581" s="140"/>
      <c r="Z2581" s="140"/>
      <c r="AA2581" s="140"/>
      <c r="AB2581" s="140"/>
      <c r="AC2581" s="140"/>
      <c r="AD2581" s="140"/>
      <c r="AE2581" s="140"/>
      <c r="AF2581" s="140"/>
      <c r="AG2581" s="140"/>
      <c r="AH2581" s="140"/>
      <c r="AI2581" s="140"/>
      <c r="AJ2581" s="140"/>
      <c r="AK2581" s="140"/>
      <c r="AL2581" s="140"/>
      <c r="AM2581" s="140"/>
      <c r="AN2581" s="140"/>
      <c r="AO2581" s="140"/>
      <c r="AP2581" s="140"/>
      <c r="AQ2581" s="140"/>
      <c r="AR2581" s="140"/>
      <c r="AS2581" s="140"/>
      <c r="AT2581" s="140"/>
      <c r="AU2581" s="140"/>
      <c r="AV2581" s="140"/>
      <c r="AW2581" s="140"/>
      <c r="AX2581" s="140"/>
      <c r="AY2581" s="140"/>
      <c r="AZ2581" s="140"/>
      <c r="BA2581" s="140"/>
      <c r="BB2581" s="140"/>
      <c r="BC2581" s="140"/>
      <c r="BD2581" s="140"/>
      <c r="BE2581" s="140"/>
    </row>
    <row r="2582" spans="1:57" outlineLevel="1" x14ac:dyDescent="0.2">
      <c r="A2582" s="234">
        <f>'Faults data'!A2582</f>
        <v>2565</v>
      </c>
      <c r="B2582" s="320">
        <f>'Faults data'!B2582</f>
        <v>0</v>
      </c>
      <c r="C2582" s="223">
        <f>IFERROR(MATCH('Faults data'!F2582,Lists!$C$11:$C$14,0),0)</f>
        <v>0</v>
      </c>
      <c r="D2582" s="216">
        <f>VALUE('Faults data'!I2582)</f>
        <v>0</v>
      </c>
      <c r="E2582" s="224">
        <f t="shared" si="329"/>
        <v>0</v>
      </c>
      <c r="F2582" s="224">
        <f>'Faults data'!M2582</f>
        <v>0</v>
      </c>
      <c r="G2582" s="224" t="str">
        <f>IF('Faults data'!N2582=$G$17,$G$17,".")</f>
        <v>.</v>
      </c>
      <c r="H2582" s="224" t="str">
        <f>IF(ISNUMBER('Faults data'!L2582),'Faults data'!L2582,".")</f>
        <v>.</v>
      </c>
      <c r="I2582" s="224">
        <f>IF('Faults data'!S2582=Lists!$F$11,0,1)</f>
        <v>1</v>
      </c>
      <c r="J2582" s="240" t="str">
        <f t="shared" si="324"/>
        <v>.</v>
      </c>
      <c r="K2582" s="241"/>
      <c r="L2582" s="230" t="str">
        <f t="shared" si="325"/>
        <v>.</v>
      </c>
      <c r="M2582" s="231" t="str">
        <f t="shared" si="326"/>
        <v>.</v>
      </c>
      <c r="N2582" s="231" t="str">
        <f t="shared" si="327"/>
        <v>.</v>
      </c>
      <c r="O2582" s="231" t="str">
        <f t="shared" si="328"/>
        <v>.</v>
      </c>
      <c r="P2582" s="232" t="str">
        <f t="shared" si="330"/>
        <v>.</v>
      </c>
      <c r="Q2582" s="233" t="str">
        <f t="shared" si="331"/>
        <v>.</v>
      </c>
      <c r="R2582" s="140"/>
      <c r="S2582" s="140"/>
      <c r="T2582" s="140"/>
      <c r="U2582" s="140"/>
      <c r="V2582" s="140"/>
      <c r="W2582" s="140"/>
      <c r="X2582" s="140"/>
      <c r="Y2582" s="140"/>
      <c r="Z2582" s="140"/>
      <c r="AA2582" s="140"/>
      <c r="AB2582" s="140"/>
      <c r="AC2582" s="140"/>
      <c r="AD2582" s="140"/>
      <c r="AE2582" s="140"/>
      <c r="AF2582" s="140"/>
      <c r="AG2582" s="140"/>
      <c r="AH2582" s="140"/>
      <c r="AI2582" s="140"/>
      <c r="AJ2582" s="140"/>
      <c r="AK2582" s="140"/>
      <c r="AL2582" s="140"/>
      <c r="AM2582" s="140"/>
      <c r="AN2582" s="140"/>
      <c r="AO2582" s="140"/>
      <c r="AP2582" s="140"/>
      <c r="AQ2582" s="140"/>
      <c r="AR2582" s="140"/>
      <c r="AS2582" s="140"/>
      <c r="AT2582" s="140"/>
      <c r="AU2582" s="140"/>
      <c r="AV2582" s="140"/>
      <c r="AW2582" s="140"/>
      <c r="AX2582" s="140"/>
      <c r="AY2582" s="140"/>
      <c r="AZ2582" s="140"/>
      <c r="BA2582" s="140"/>
      <c r="BB2582" s="140"/>
      <c r="BC2582" s="140"/>
      <c r="BD2582" s="140"/>
      <c r="BE2582" s="140"/>
    </row>
    <row r="2583" spans="1:57" outlineLevel="1" x14ac:dyDescent="0.2">
      <c r="A2583" s="234">
        <f>'Faults data'!A2583</f>
        <v>2566</v>
      </c>
      <c r="B2583" s="320">
        <f>'Faults data'!B2583</f>
        <v>0</v>
      </c>
      <c r="C2583" s="223">
        <f>IFERROR(MATCH('Faults data'!F2583,Lists!$C$11:$C$14,0),0)</f>
        <v>0</v>
      </c>
      <c r="D2583" s="216">
        <f>VALUE('Faults data'!I2583)</f>
        <v>0</v>
      </c>
      <c r="E2583" s="224">
        <f t="shared" si="329"/>
        <v>0</v>
      </c>
      <c r="F2583" s="224">
        <f>'Faults data'!M2583</f>
        <v>0</v>
      </c>
      <c r="G2583" s="224" t="str">
        <f>IF('Faults data'!N2583=$G$17,$G$17,".")</f>
        <v>.</v>
      </c>
      <c r="H2583" s="224" t="str">
        <f>IF(ISNUMBER('Faults data'!L2583),'Faults data'!L2583,".")</f>
        <v>.</v>
      </c>
      <c r="I2583" s="224">
        <f>IF('Faults data'!S2583=Lists!$F$11,0,1)</f>
        <v>1</v>
      </c>
      <c r="J2583" s="240" t="str">
        <f t="shared" si="324"/>
        <v>.</v>
      </c>
      <c r="K2583" s="241"/>
      <c r="L2583" s="230" t="str">
        <f t="shared" si="325"/>
        <v>.</v>
      </c>
      <c r="M2583" s="231" t="str">
        <f t="shared" si="326"/>
        <v>.</v>
      </c>
      <c r="N2583" s="231" t="str">
        <f t="shared" si="327"/>
        <v>.</v>
      </c>
      <c r="O2583" s="231" t="str">
        <f t="shared" si="328"/>
        <v>.</v>
      </c>
      <c r="P2583" s="232" t="str">
        <f t="shared" si="330"/>
        <v>.</v>
      </c>
      <c r="Q2583" s="233" t="str">
        <f t="shared" si="331"/>
        <v>.</v>
      </c>
      <c r="R2583" s="140"/>
      <c r="S2583" s="140"/>
      <c r="T2583" s="140"/>
      <c r="U2583" s="140"/>
      <c r="V2583" s="140"/>
      <c r="W2583" s="140"/>
      <c r="X2583" s="140"/>
      <c r="Y2583" s="140"/>
      <c r="Z2583" s="140"/>
      <c r="AA2583" s="140"/>
      <c r="AB2583" s="140"/>
      <c r="AC2583" s="140"/>
      <c r="AD2583" s="140"/>
      <c r="AE2583" s="140"/>
      <c r="AF2583" s="140"/>
      <c r="AG2583" s="140"/>
      <c r="AH2583" s="140"/>
      <c r="AI2583" s="140"/>
      <c r="AJ2583" s="140"/>
      <c r="AK2583" s="140"/>
      <c r="AL2583" s="140"/>
      <c r="AM2583" s="140"/>
      <c r="AN2583" s="140"/>
      <c r="AO2583" s="140"/>
      <c r="AP2583" s="140"/>
      <c r="AQ2583" s="140"/>
      <c r="AR2583" s="140"/>
      <c r="AS2583" s="140"/>
      <c r="AT2583" s="140"/>
      <c r="AU2583" s="140"/>
      <c r="AV2583" s="140"/>
      <c r="AW2583" s="140"/>
      <c r="AX2583" s="140"/>
      <c r="AY2583" s="140"/>
      <c r="AZ2583" s="140"/>
      <c r="BA2583" s="140"/>
      <c r="BB2583" s="140"/>
      <c r="BC2583" s="140"/>
      <c r="BD2583" s="140"/>
      <c r="BE2583" s="140"/>
    </row>
    <row r="2584" spans="1:57" outlineLevel="1" x14ac:dyDescent="0.2">
      <c r="A2584" s="234">
        <f>'Faults data'!A2584</f>
        <v>2567</v>
      </c>
      <c r="B2584" s="320">
        <f>'Faults data'!B2584</f>
        <v>0</v>
      </c>
      <c r="C2584" s="223">
        <f>IFERROR(MATCH('Faults data'!F2584,Lists!$C$11:$C$14,0),0)</f>
        <v>0</v>
      </c>
      <c r="D2584" s="216">
        <f>VALUE('Faults data'!I2584)</f>
        <v>0</v>
      </c>
      <c r="E2584" s="224">
        <f t="shared" si="329"/>
        <v>0</v>
      </c>
      <c r="F2584" s="224">
        <f>'Faults data'!M2584</f>
        <v>0</v>
      </c>
      <c r="G2584" s="224" t="str">
        <f>IF('Faults data'!N2584=$G$17,$G$17,".")</f>
        <v>.</v>
      </c>
      <c r="H2584" s="224" t="str">
        <f>IF(ISNUMBER('Faults data'!L2584),'Faults data'!L2584,".")</f>
        <v>.</v>
      </c>
      <c r="I2584" s="224">
        <f>IF('Faults data'!S2584=Lists!$F$11,0,1)</f>
        <v>1</v>
      </c>
      <c r="J2584" s="240" t="str">
        <f t="shared" si="324"/>
        <v>.</v>
      </c>
      <c r="K2584" s="241"/>
      <c r="L2584" s="230" t="str">
        <f t="shared" si="325"/>
        <v>.</v>
      </c>
      <c r="M2584" s="231" t="str">
        <f t="shared" si="326"/>
        <v>.</v>
      </c>
      <c r="N2584" s="231" t="str">
        <f t="shared" si="327"/>
        <v>.</v>
      </c>
      <c r="O2584" s="231" t="str">
        <f t="shared" si="328"/>
        <v>.</v>
      </c>
      <c r="P2584" s="232" t="str">
        <f t="shared" si="330"/>
        <v>.</v>
      </c>
      <c r="Q2584" s="233" t="str">
        <f t="shared" si="331"/>
        <v>.</v>
      </c>
      <c r="R2584" s="140"/>
      <c r="S2584" s="140"/>
      <c r="T2584" s="140"/>
      <c r="U2584" s="140"/>
      <c r="V2584" s="140"/>
      <c r="W2584" s="140"/>
      <c r="X2584" s="140"/>
      <c r="Y2584" s="140"/>
      <c r="Z2584" s="140"/>
      <c r="AA2584" s="140"/>
      <c r="AB2584" s="140"/>
      <c r="AC2584" s="140"/>
      <c r="AD2584" s="140"/>
      <c r="AE2584" s="140"/>
      <c r="AF2584" s="140"/>
      <c r="AG2584" s="140"/>
      <c r="AH2584" s="140"/>
      <c r="AI2584" s="140"/>
      <c r="AJ2584" s="140"/>
      <c r="AK2584" s="140"/>
      <c r="AL2584" s="140"/>
      <c r="AM2584" s="140"/>
      <c r="AN2584" s="140"/>
      <c r="AO2584" s="140"/>
      <c r="AP2584" s="140"/>
      <c r="AQ2584" s="140"/>
      <c r="AR2584" s="140"/>
      <c r="AS2584" s="140"/>
      <c r="AT2584" s="140"/>
      <c r="AU2584" s="140"/>
      <c r="AV2584" s="140"/>
      <c r="AW2584" s="140"/>
      <c r="AX2584" s="140"/>
      <c r="AY2584" s="140"/>
      <c r="AZ2584" s="140"/>
      <c r="BA2584" s="140"/>
      <c r="BB2584" s="140"/>
      <c r="BC2584" s="140"/>
      <c r="BD2584" s="140"/>
      <c r="BE2584" s="140"/>
    </row>
    <row r="2585" spans="1:57" outlineLevel="1" x14ac:dyDescent="0.2">
      <c r="A2585" s="234">
        <f>'Faults data'!A2585</f>
        <v>2568</v>
      </c>
      <c r="B2585" s="320">
        <f>'Faults data'!B2585</f>
        <v>0</v>
      </c>
      <c r="C2585" s="223">
        <f>IFERROR(MATCH('Faults data'!F2585,Lists!$C$11:$C$14,0),0)</f>
        <v>0</v>
      </c>
      <c r="D2585" s="216">
        <f>VALUE('Faults data'!I2585)</f>
        <v>0</v>
      </c>
      <c r="E2585" s="224">
        <f t="shared" si="329"/>
        <v>0</v>
      </c>
      <c r="F2585" s="224">
        <f>'Faults data'!M2585</f>
        <v>0</v>
      </c>
      <c r="G2585" s="224" t="str">
        <f>IF('Faults data'!N2585=$G$17,$G$17,".")</f>
        <v>.</v>
      </c>
      <c r="H2585" s="224" t="str">
        <f>IF(ISNUMBER('Faults data'!L2585),'Faults data'!L2585,".")</f>
        <v>.</v>
      </c>
      <c r="I2585" s="224">
        <f>IF('Faults data'!S2585=Lists!$F$11,0,1)</f>
        <v>1</v>
      </c>
      <c r="J2585" s="240" t="str">
        <f t="shared" si="324"/>
        <v>.</v>
      </c>
      <c r="K2585" s="241"/>
      <c r="L2585" s="230" t="str">
        <f t="shared" si="325"/>
        <v>.</v>
      </c>
      <c r="M2585" s="231" t="str">
        <f t="shared" si="326"/>
        <v>.</v>
      </c>
      <c r="N2585" s="231" t="str">
        <f t="shared" si="327"/>
        <v>.</v>
      </c>
      <c r="O2585" s="231" t="str">
        <f t="shared" si="328"/>
        <v>.</v>
      </c>
      <c r="P2585" s="232" t="str">
        <f t="shared" si="330"/>
        <v>.</v>
      </c>
      <c r="Q2585" s="233" t="str">
        <f t="shared" si="331"/>
        <v>.</v>
      </c>
      <c r="R2585" s="140"/>
      <c r="S2585" s="140"/>
      <c r="T2585" s="140"/>
      <c r="U2585" s="140"/>
      <c r="V2585" s="140"/>
      <c r="W2585" s="140"/>
      <c r="X2585" s="140"/>
      <c r="Y2585" s="140"/>
      <c r="Z2585" s="140"/>
      <c r="AA2585" s="140"/>
      <c r="AB2585" s="140"/>
      <c r="AC2585" s="140"/>
      <c r="AD2585" s="140"/>
      <c r="AE2585" s="140"/>
      <c r="AF2585" s="140"/>
      <c r="AG2585" s="140"/>
      <c r="AH2585" s="140"/>
      <c r="AI2585" s="140"/>
      <c r="AJ2585" s="140"/>
      <c r="AK2585" s="140"/>
      <c r="AL2585" s="140"/>
      <c r="AM2585" s="140"/>
      <c r="AN2585" s="140"/>
      <c r="AO2585" s="140"/>
      <c r="AP2585" s="140"/>
      <c r="AQ2585" s="140"/>
      <c r="AR2585" s="140"/>
      <c r="AS2585" s="140"/>
      <c r="AT2585" s="140"/>
      <c r="AU2585" s="140"/>
      <c r="AV2585" s="140"/>
      <c r="AW2585" s="140"/>
      <c r="AX2585" s="140"/>
      <c r="AY2585" s="140"/>
      <c r="AZ2585" s="140"/>
      <c r="BA2585" s="140"/>
      <c r="BB2585" s="140"/>
      <c r="BC2585" s="140"/>
      <c r="BD2585" s="140"/>
      <c r="BE2585" s="140"/>
    </row>
    <row r="2586" spans="1:57" outlineLevel="1" x14ac:dyDescent="0.2">
      <c r="A2586" s="234">
        <f>'Faults data'!A2586</f>
        <v>2569</v>
      </c>
      <c r="B2586" s="320">
        <f>'Faults data'!B2586</f>
        <v>0</v>
      </c>
      <c r="C2586" s="223">
        <f>IFERROR(MATCH('Faults data'!F2586,Lists!$C$11:$C$14,0),0)</f>
        <v>0</v>
      </c>
      <c r="D2586" s="216">
        <f>VALUE('Faults data'!I2586)</f>
        <v>0</v>
      </c>
      <c r="E2586" s="224">
        <f t="shared" si="329"/>
        <v>0</v>
      </c>
      <c r="F2586" s="224">
        <f>'Faults data'!M2586</f>
        <v>0</v>
      </c>
      <c r="G2586" s="224" t="str">
        <f>IF('Faults data'!N2586=$G$17,$G$17,".")</f>
        <v>.</v>
      </c>
      <c r="H2586" s="224" t="str">
        <f>IF(ISNUMBER('Faults data'!L2586),'Faults data'!L2586,".")</f>
        <v>.</v>
      </c>
      <c r="I2586" s="224">
        <f>IF('Faults data'!S2586=Lists!$F$11,0,1)</f>
        <v>1</v>
      </c>
      <c r="J2586" s="240" t="str">
        <f t="shared" si="324"/>
        <v>.</v>
      </c>
      <c r="K2586" s="241"/>
      <c r="L2586" s="230" t="str">
        <f t="shared" si="325"/>
        <v>.</v>
      </c>
      <c r="M2586" s="231" t="str">
        <f t="shared" si="326"/>
        <v>.</v>
      </c>
      <c r="N2586" s="231" t="str">
        <f t="shared" si="327"/>
        <v>.</v>
      </c>
      <c r="O2586" s="231" t="str">
        <f t="shared" si="328"/>
        <v>.</v>
      </c>
      <c r="P2586" s="232" t="str">
        <f t="shared" si="330"/>
        <v>.</v>
      </c>
      <c r="Q2586" s="233" t="str">
        <f t="shared" si="331"/>
        <v>.</v>
      </c>
      <c r="R2586" s="140"/>
      <c r="S2586" s="140"/>
      <c r="T2586" s="140"/>
      <c r="U2586" s="140"/>
      <c r="V2586" s="140"/>
      <c r="W2586" s="140"/>
      <c r="X2586" s="140"/>
      <c r="Y2586" s="140"/>
      <c r="Z2586" s="140"/>
      <c r="AA2586" s="140"/>
      <c r="AB2586" s="140"/>
      <c r="AC2586" s="140"/>
      <c r="AD2586" s="140"/>
      <c r="AE2586" s="140"/>
      <c r="AF2586" s="140"/>
      <c r="AG2586" s="140"/>
      <c r="AH2586" s="140"/>
      <c r="AI2586" s="140"/>
      <c r="AJ2586" s="140"/>
      <c r="AK2586" s="140"/>
      <c r="AL2586" s="140"/>
      <c r="AM2586" s="140"/>
      <c r="AN2586" s="140"/>
      <c r="AO2586" s="140"/>
      <c r="AP2586" s="140"/>
      <c r="AQ2586" s="140"/>
      <c r="AR2586" s="140"/>
      <c r="AS2586" s="140"/>
      <c r="AT2586" s="140"/>
      <c r="AU2586" s="140"/>
      <c r="AV2586" s="140"/>
      <c r="AW2586" s="140"/>
      <c r="AX2586" s="140"/>
      <c r="AY2586" s="140"/>
      <c r="AZ2586" s="140"/>
      <c r="BA2586" s="140"/>
      <c r="BB2586" s="140"/>
      <c r="BC2586" s="140"/>
      <c r="BD2586" s="140"/>
      <c r="BE2586" s="140"/>
    </row>
    <row r="2587" spans="1:57" outlineLevel="1" x14ac:dyDescent="0.2">
      <c r="A2587" s="234">
        <f>'Faults data'!A2587</f>
        <v>2570</v>
      </c>
      <c r="B2587" s="320">
        <f>'Faults data'!B2587</f>
        <v>0</v>
      </c>
      <c r="C2587" s="223">
        <f>IFERROR(MATCH('Faults data'!F2587,Lists!$C$11:$C$14,0),0)</f>
        <v>0</v>
      </c>
      <c r="D2587" s="216">
        <f>VALUE('Faults data'!I2587)</f>
        <v>0</v>
      </c>
      <c r="E2587" s="224">
        <f t="shared" si="329"/>
        <v>0</v>
      </c>
      <c r="F2587" s="224">
        <f>'Faults data'!M2587</f>
        <v>0</v>
      </c>
      <c r="G2587" s="224" t="str">
        <f>IF('Faults data'!N2587=$G$17,$G$17,".")</f>
        <v>.</v>
      </c>
      <c r="H2587" s="224" t="str">
        <f>IF(ISNUMBER('Faults data'!L2587),'Faults data'!L2587,".")</f>
        <v>.</v>
      </c>
      <c r="I2587" s="224">
        <f>IF('Faults data'!S2587=Lists!$F$11,0,1)</f>
        <v>1</v>
      </c>
      <c r="J2587" s="240" t="str">
        <f t="shared" si="324"/>
        <v>.</v>
      </c>
      <c r="K2587" s="241"/>
      <c r="L2587" s="230" t="str">
        <f t="shared" si="325"/>
        <v>.</v>
      </c>
      <c r="M2587" s="231" t="str">
        <f t="shared" si="326"/>
        <v>.</v>
      </c>
      <c r="N2587" s="231" t="str">
        <f t="shared" si="327"/>
        <v>.</v>
      </c>
      <c r="O2587" s="231" t="str">
        <f t="shared" si="328"/>
        <v>.</v>
      </c>
      <c r="P2587" s="232" t="str">
        <f t="shared" si="330"/>
        <v>.</v>
      </c>
      <c r="Q2587" s="233" t="str">
        <f t="shared" si="331"/>
        <v>.</v>
      </c>
      <c r="R2587" s="140"/>
      <c r="S2587" s="140"/>
      <c r="T2587" s="140"/>
      <c r="U2587" s="140"/>
      <c r="V2587" s="140"/>
      <c r="W2587" s="140"/>
      <c r="X2587" s="140"/>
      <c r="Y2587" s="140"/>
      <c r="Z2587" s="140"/>
      <c r="AA2587" s="140"/>
      <c r="AB2587" s="140"/>
      <c r="AC2587" s="140"/>
      <c r="AD2587" s="140"/>
      <c r="AE2587" s="140"/>
      <c r="AF2587" s="140"/>
      <c r="AG2587" s="140"/>
      <c r="AH2587" s="140"/>
      <c r="AI2587" s="140"/>
      <c r="AJ2587" s="140"/>
      <c r="AK2587" s="140"/>
      <c r="AL2587" s="140"/>
      <c r="AM2587" s="140"/>
      <c r="AN2587" s="140"/>
      <c r="AO2587" s="140"/>
      <c r="AP2587" s="140"/>
      <c r="AQ2587" s="140"/>
      <c r="AR2587" s="140"/>
      <c r="AS2587" s="140"/>
      <c r="AT2587" s="140"/>
      <c r="AU2587" s="140"/>
      <c r="AV2587" s="140"/>
      <c r="AW2587" s="140"/>
      <c r="AX2587" s="140"/>
      <c r="AY2587" s="140"/>
      <c r="AZ2587" s="140"/>
      <c r="BA2587" s="140"/>
      <c r="BB2587" s="140"/>
      <c r="BC2587" s="140"/>
      <c r="BD2587" s="140"/>
      <c r="BE2587" s="140"/>
    </row>
    <row r="2588" spans="1:57" outlineLevel="1" x14ac:dyDescent="0.2">
      <c r="A2588" s="234">
        <f>'Faults data'!A2588</f>
        <v>2571</v>
      </c>
      <c r="B2588" s="320">
        <f>'Faults data'!B2588</f>
        <v>0</v>
      </c>
      <c r="C2588" s="223">
        <f>IFERROR(MATCH('Faults data'!F2588,Lists!$C$11:$C$14,0),0)</f>
        <v>0</v>
      </c>
      <c r="D2588" s="216">
        <f>VALUE('Faults data'!I2588)</f>
        <v>0</v>
      </c>
      <c r="E2588" s="224">
        <f t="shared" si="329"/>
        <v>0</v>
      </c>
      <c r="F2588" s="224">
        <f>'Faults data'!M2588</f>
        <v>0</v>
      </c>
      <c r="G2588" s="224" t="str">
        <f>IF('Faults data'!N2588=$G$17,$G$17,".")</f>
        <v>.</v>
      </c>
      <c r="H2588" s="224" t="str">
        <f>IF(ISNUMBER('Faults data'!L2588),'Faults data'!L2588,".")</f>
        <v>.</v>
      </c>
      <c r="I2588" s="224">
        <f>IF('Faults data'!S2588=Lists!$F$11,0,1)</f>
        <v>1</v>
      </c>
      <c r="J2588" s="240" t="str">
        <f t="shared" si="324"/>
        <v>.</v>
      </c>
      <c r="K2588" s="241"/>
      <c r="L2588" s="230" t="str">
        <f t="shared" si="325"/>
        <v>.</v>
      </c>
      <c r="M2588" s="231" t="str">
        <f t="shared" si="326"/>
        <v>.</v>
      </c>
      <c r="N2588" s="231" t="str">
        <f t="shared" si="327"/>
        <v>.</v>
      </c>
      <c r="O2588" s="231" t="str">
        <f t="shared" si="328"/>
        <v>.</v>
      </c>
      <c r="P2588" s="232" t="str">
        <f t="shared" si="330"/>
        <v>.</v>
      </c>
      <c r="Q2588" s="233" t="str">
        <f t="shared" si="331"/>
        <v>.</v>
      </c>
      <c r="R2588" s="140"/>
      <c r="S2588" s="140"/>
      <c r="T2588" s="140"/>
      <c r="U2588" s="140"/>
      <c r="V2588" s="140"/>
      <c r="W2588" s="140"/>
      <c r="X2588" s="140"/>
      <c r="Y2588" s="140"/>
      <c r="Z2588" s="140"/>
      <c r="AA2588" s="140"/>
      <c r="AB2588" s="140"/>
      <c r="AC2588" s="140"/>
      <c r="AD2588" s="140"/>
      <c r="AE2588" s="140"/>
      <c r="AF2588" s="140"/>
      <c r="AG2588" s="140"/>
      <c r="AH2588" s="140"/>
      <c r="AI2588" s="140"/>
      <c r="AJ2588" s="140"/>
      <c r="AK2588" s="140"/>
      <c r="AL2588" s="140"/>
      <c r="AM2588" s="140"/>
      <c r="AN2588" s="140"/>
      <c r="AO2588" s="140"/>
      <c r="AP2588" s="140"/>
      <c r="AQ2588" s="140"/>
      <c r="AR2588" s="140"/>
      <c r="AS2588" s="140"/>
      <c r="AT2588" s="140"/>
      <c r="AU2588" s="140"/>
      <c r="AV2588" s="140"/>
      <c r="AW2588" s="140"/>
      <c r="AX2588" s="140"/>
      <c r="AY2588" s="140"/>
      <c r="AZ2588" s="140"/>
      <c r="BA2588" s="140"/>
      <c r="BB2588" s="140"/>
      <c r="BC2588" s="140"/>
      <c r="BD2588" s="140"/>
      <c r="BE2588" s="140"/>
    </row>
    <row r="2589" spans="1:57" outlineLevel="1" x14ac:dyDescent="0.2">
      <c r="A2589" s="234">
        <f>'Faults data'!A2589</f>
        <v>2572</v>
      </c>
      <c r="B2589" s="320">
        <f>'Faults data'!B2589</f>
        <v>0</v>
      </c>
      <c r="C2589" s="223">
        <f>IFERROR(MATCH('Faults data'!F2589,Lists!$C$11:$C$14,0),0)</f>
        <v>0</v>
      </c>
      <c r="D2589" s="216">
        <f>VALUE('Faults data'!I2589)</f>
        <v>0</v>
      </c>
      <c r="E2589" s="224">
        <f t="shared" si="329"/>
        <v>0</v>
      </c>
      <c r="F2589" s="224">
        <f>'Faults data'!M2589</f>
        <v>0</v>
      </c>
      <c r="G2589" s="224" t="str">
        <f>IF('Faults data'!N2589=$G$17,$G$17,".")</f>
        <v>.</v>
      </c>
      <c r="H2589" s="224" t="str">
        <f>IF(ISNUMBER('Faults data'!L2589),'Faults data'!L2589,".")</f>
        <v>.</v>
      </c>
      <c r="I2589" s="224">
        <f>IF('Faults data'!S2589=Lists!$F$11,0,1)</f>
        <v>1</v>
      </c>
      <c r="J2589" s="240" t="str">
        <f t="shared" si="324"/>
        <v>.</v>
      </c>
      <c r="K2589" s="241"/>
      <c r="L2589" s="230" t="str">
        <f t="shared" si="325"/>
        <v>.</v>
      </c>
      <c r="M2589" s="231" t="str">
        <f t="shared" si="326"/>
        <v>.</v>
      </c>
      <c r="N2589" s="231" t="str">
        <f t="shared" si="327"/>
        <v>.</v>
      </c>
      <c r="O2589" s="231" t="str">
        <f t="shared" si="328"/>
        <v>.</v>
      </c>
      <c r="P2589" s="232" t="str">
        <f t="shared" si="330"/>
        <v>.</v>
      </c>
      <c r="Q2589" s="233" t="str">
        <f t="shared" si="331"/>
        <v>.</v>
      </c>
      <c r="R2589" s="140"/>
      <c r="S2589" s="140"/>
      <c r="T2589" s="140"/>
      <c r="U2589" s="140"/>
      <c r="V2589" s="140"/>
      <c r="W2589" s="140"/>
      <c r="X2589" s="140"/>
      <c r="Y2589" s="140"/>
      <c r="Z2589" s="140"/>
      <c r="AA2589" s="140"/>
      <c r="AB2589" s="140"/>
      <c r="AC2589" s="140"/>
      <c r="AD2589" s="140"/>
      <c r="AE2589" s="140"/>
      <c r="AF2589" s="140"/>
      <c r="AG2589" s="140"/>
      <c r="AH2589" s="140"/>
      <c r="AI2589" s="140"/>
      <c r="AJ2589" s="140"/>
      <c r="AK2589" s="140"/>
      <c r="AL2589" s="140"/>
      <c r="AM2589" s="140"/>
      <c r="AN2589" s="140"/>
      <c r="AO2589" s="140"/>
      <c r="AP2589" s="140"/>
      <c r="AQ2589" s="140"/>
      <c r="AR2589" s="140"/>
      <c r="AS2589" s="140"/>
      <c r="AT2589" s="140"/>
      <c r="AU2589" s="140"/>
      <c r="AV2589" s="140"/>
      <c r="AW2589" s="140"/>
      <c r="AX2589" s="140"/>
      <c r="AY2589" s="140"/>
      <c r="AZ2589" s="140"/>
      <c r="BA2589" s="140"/>
      <c r="BB2589" s="140"/>
      <c r="BC2589" s="140"/>
      <c r="BD2589" s="140"/>
      <c r="BE2589" s="140"/>
    </row>
    <row r="2590" spans="1:57" outlineLevel="1" x14ac:dyDescent="0.2">
      <c r="A2590" s="234">
        <f>'Faults data'!A2590</f>
        <v>2573</v>
      </c>
      <c r="B2590" s="320">
        <f>'Faults data'!B2590</f>
        <v>0</v>
      </c>
      <c r="C2590" s="223">
        <f>IFERROR(MATCH('Faults data'!F2590,Lists!$C$11:$C$14,0),0)</f>
        <v>0</v>
      </c>
      <c r="D2590" s="216">
        <f>VALUE('Faults data'!I2590)</f>
        <v>0</v>
      </c>
      <c r="E2590" s="224">
        <f t="shared" si="329"/>
        <v>0</v>
      </c>
      <c r="F2590" s="224">
        <f>'Faults data'!M2590</f>
        <v>0</v>
      </c>
      <c r="G2590" s="224" t="str">
        <f>IF('Faults data'!N2590=$G$17,$G$17,".")</f>
        <v>.</v>
      </c>
      <c r="H2590" s="224" t="str">
        <f>IF(ISNUMBER('Faults data'!L2590),'Faults data'!L2590,".")</f>
        <v>.</v>
      </c>
      <c r="I2590" s="224">
        <f>IF('Faults data'!S2590=Lists!$F$11,0,1)</f>
        <v>1</v>
      </c>
      <c r="J2590" s="240" t="str">
        <f t="shared" si="324"/>
        <v>.</v>
      </c>
      <c r="K2590" s="241"/>
      <c r="L2590" s="230" t="str">
        <f t="shared" si="325"/>
        <v>.</v>
      </c>
      <c r="M2590" s="231" t="str">
        <f t="shared" si="326"/>
        <v>.</v>
      </c>
      <c r="N2590" s="231" t="str">
        <f t="shared" si="327"/>
        <v>.</v>
      </c>
      <c r="O2590" s="231" t="str">
        <f t="shared" si="328"/>
        <v>.</v>
      </c>
      <c r="P2590" s="232" t="str">
        <f t="shared" si="330"/>
        <v>.</v>
      </c>
      <c r="Q2590" s="233" t="str">
        <f t="shared" si="331"/>
        <v>.</v>
      </c>
      <c r="R2590" s="140"/>
      <c r="S2590" s="140"/>
      <c r="T2590" s="140"/>
      <c r="U2590" s="140"/>
      <c r="V2590" s="140"/>
      <c r="W2590" s="140"/>
      <c r="X2590" s="140"/>
      <c r="Y2590" s="140"/>
      <c r="Z2590" s="140"/>
      <c r="AA2590" s="140"/>
      <c r="AB2590" s="140"/>
      <c r="AC2590" s="140"/>
      <c r="AD2590" s="140"/>
      <c r="AE2590" s="140"/>
      <c r="AF2590" s="140"/>
      <c r="AG2590" s="140"/>
      <c r="AH2590" s="140"/>
      <c r="AI2590" s="140"/>
      <c r="AJ2590" s="140"/>
      <c r="AK2590" s="140"/>
      <c r="AL2590" s="140"/>
      <c r="AM2590" s="140"/>
      <c r="AN2590" s="140"/>
      <c r="AO2590" s="140"/>
      <c r="AP2590" s="140"/>
      <c r="AQ2590" s="140"/>
      <c r="AR2590" s="140"/>
      <c r="AS2590" s="140"/>
      <c r="AT2590" s="140"/>
      <c r="AU2590" s="140"/>
      <c r="AV2590" s="140"/>
      <c r="AW2590" s="140"/>
      <c r="AX2590" s="140"/>
      <c r="AY2590" s="140"/>
      <c r="AZ2590" s="140"/>
      <c r="BA2590" s="140"/>
      <c r="BB2590" s="140"/>
      <c r="BC2590" s="140"/>
      <c r="BD2590" s="140"/>
      <c r="BE2590" s="140"/>
    </row>
    <row r="2591" spans="1:57" outlineLevel="1" x14ac:dyDescent="0.2">
      <c r="A2591" s="234">
        <f>'Faults data'!A2591</f>
        <v>2574</v>
      </c>
      <c r="B2591" s="320">
        <f>'Faults data'!B2591</f>
        <v>0</v>
      </c>
      <c r="C2591" s="223">
        <f>IFERROR(MATCH('Faults data'!F2591,Lists!$C$11:$C$14,0),0)</f>
        <v>0</v>
      </c>
      <c r="D2591" s="216">
        <f>VALUE('Faults data'!I2591)</f>
        <v>0</v>
      </c>
      <c r="E2591" s="224">
        <f t="shared" si="329"/>
        <v>0</v>
      </c>
      <c r="F2591" s="224">
        <f>'Faults data'!M2591</f>
        <v>0</v>
      </c>
      <c r="G2591" s="224" t="str">
        <f>IF('Faults data'!N2591=$G$17,$G$17,".")</f>
        <v>.</v>
      </c>
      <c r="H2591" s="224" t="str">
        <f>IF(ISNUMBER('Faults data'!L2591),'Faults data'!L2591,".")</f>
        <v>.</v>
      </c>
      <c r="I2591" s="224">
        <f>IF('Faults data'!S2591=Lists!$F$11,0,1)</f>
        <v>1</v>
      </c>
      <c r="J2591" s="240" t="str">
        <f t="shared" si="324"/>
        <v>.</v>
      </c>
      <c r="K2591" s="241"/>
      <c r="L2591" s="230" t="str">
        <f t="shared" si="325"/>
        <v>.</v>
      </c>
      <c r="M2591" s="231" t="str">
        <f t="shared" si="326"/>
        <v>.</v>
      </c>
      <c r="N2591" s="231" t="str">
        <f t="shared" si="327"/>
        <v>.</v>
      </c>
      <c r="O2591" s="231" t="str">
        <f t="shared" si="328"/>
        <v>.</v>
      </c>
      <c r="P2591" s="232" t="str">
        <f t="shared" si="330"/>
        <v>.</v>
      </c>
      <c r="Q2591" s="233" t="str">
        <f t="shared" si="331"/>
        <v>.</v>
      </c>
      <c r="R2591" s="140"/>
      <c r="S2591" s="140"/>
      <c r="T2591" s="140"/>
      <c r="U2591" s="140"/>
      <c r="V2591" s="140"/>
      <c r="W2591" s="140"/>
      <c r="X2591" s="140"/>
      <c r="Y2591" s="140"/>
      <c r="Z2591" s="140"/>
      <c r="AA2591" s="140"/>
      <c r="AB2591" s="140"/>
      <c r="AC2591" s="140"/>
      <c r="AD2591" s="140"/>
      <c r="AE2591" s="140"/>
      <c r="AF2591" s="140"/>
      <c r="AG2591" s="140"/>
      <c r="AH2591" s="140"/>
      <c r="AI2591" s="140"/>
      <c r="AJ2591" s="140"/>
      <c r="AK2591" s="140"/>
      <c r="AL2591" s="140"/>
      <c r="AM2591" s="140"/>
      <c r="AN2591" s="140"/>
      <c r="AO2591" s="140"/>
      <c r="AP2591" s="140"/>
      <c r="AQ2591" s="140"/>
      <c r="AR2591" s="140"/>
      <c r="AS2591" s="140"/>
      <c r="AT2591" s="140"/>
      <c r="AU2591" s="140"/>
      <c r="AV2591" s="140"/>
      <c r="AW2591" s="140"/>
      <c r="AX2591" s="140"/>
      <c r="AY2591" s="140"/>
      <c r="AZ2591" s="140"/>
      <c r="BA2591" s="140"/>
      <c r="BB2591" s="140"/>
      <c r="BC2591" s="140"/>
      <c r="BD2591" s="140"/>
      <c r="BE2591" s="140"/>
    </row>
    <row r="2592" spans="1:57" outlineLevel="1" x14ac:dyDescent="0.2">
      <c r="A2592" s="234">
        <f>'Faults data'!A2592</f>
        <v>2575</v>
      </c>
      <c r="B2592" s="320">
        <f>'Faults data'!B2592</f>
        <v>0</v>
      </c>
      <c r="C2592" s="223">
        <f>IFERROR(MATCH('Faults data'!F2592,Lists!$C$11:$C$14,0),0)</f>
        <v>0</v>
      </c>
      <c r="D2592" s="216">
        <f>VALUE('Faults data'!I2592)</f>
        <v>0</v>
      </c>
      <c r="E2592" s="224">
        <f t="shared" si="329"/>
        <v>0</v>
      </c>
      <c r="F2592" s="224">
        <f>'Faults data'!M2592</f>
        <v>0</v>
      </c>
      <c r="G2592" s="224" t="str">
        <f>IF('Faults data'!N2592=$G$17,$G$17,".")</f>
        <v>.</v>
      </c>
      <c r="H2592" s="224" t="str">
        <f>IF(ISNUMBER('Faults data'!L2592),'Faults data'!L2592,".")</f>
        <v>.</v>
      </c>
      <c r="I2592" s="224">
        <f>IF('Faults data'!S2592=Lists!$F$11,0,1)</f>
        <v>1</v>
      </c>
      <c r="J2592" s="240" t="str">
        <f t="shared" si="324"/>
        <v>.</v>
      </c>
      <c r="K2592" s="241"/>
      <c r="L2592" s="230" t="str">
        <f t="shared" si="325"/>
        <v>.</v>
      </c>
      <c r="M2592" s="231" t="str">
        <f t="shared" si="326"/>
        <v>.</v>
      </c>
      <c r="N2592" s="231" t="str">
        <f t="shared" si="327"/>
        <v>.</v>
      </c>
      <c r="O2592" s="231" t="str">
        <f t="shared" si="328"/>
        <v>.</v>
      </c>
      <c r="P2592" s="232" t="str">
        <f t="shared" si="330"/>
        <v>.</v>
      </c>
      <c r="Q2592" s="233" t="str">
        <f t="shared" si="331"/>
        <v>.</v>
      </c>
      <c r="R2592" s="140"/>
      <c r="S2592" s="140"/>
      <c r="T2592" s="140"/>
      <c r="U2592" s="140"/>
      <c r="V2592" s="140"/>
      <c r="W2592" s="140"/>
      <c r="X2592" s="140"/>
      <c r="Y2592" s="140"/>
      <c r="Z2592" s="140"/>
      <c r="AA2592" s="140"/>
      <c r="AB2592" s="140"/>
      <c r="AC2592" s="140"/>
      <c r="AD2592" s="140"/>
      <c r="AE2592" s="140"/>
      <c r="AF2592" s="140"/>
      <c r="AG2592" s="140"/>
      <c r="AH2592" s="140"/>
      <c r="AI2592" s="140"/>
      <c r="AJ2592" s="140"/>
      <c r="AK2592" s="140"/>
      <c r="AL2592" s="140"/>
      <c r="AM2592" s="140"/>
      <c r="AN2592" s="140"/>
      <c r="AO2592" s="140"/>
      <c r="AP2592" s="140"/>
      <c r="AQ2592" s="140"/>
      <c r="AR2592" s="140"/>
      <c r="AS2592" s="140"/>
      <c r="AT2592" s="140"/>
      <c r="AU2592" s="140"/>
      <c r="AV2592" s="140"/>
      <c r="AW2592" s="140"/>
      <c r="AX2592" s="140"/>
      <c r="AY2592" s="140"/>
      <c r="AZ2592" s="140"/>
      <c r="BA2592" s="140"/>
      <c r="BB2592" s="140"/>
      <c r="BC2592" s="140"/>
      <c r="BD2592" s="140"/>
      <c r="BE2592" s="140"/>
    </row>
    <row r="2593" spans="1:57" outlineLevel="1" x14ac:dyDescent="0.2">
      <c r="A2593" s="234">
        <f>'Faults data'!A2593</f>
        <v>2576</v>
      </c>
      <c r="B2593" s="320">
        <f>'Faults data'!B2593</f>
        <v>0</v>
      </c>
      <c r="C2593" s="223">
        <f>IFERROR(MATCH('Faults data'!F2593,Lists!$C$11:$C$14,0),0)</f>
        <v>0</v>
      </c>
      <c r="D2593" s="216">
        <f>VALUE('Faults data'!I2593)</f>
        <v>0</v>
      </c>
      <c r="E2593" s="224">
        <f t="shared" si="329"/>
        <v>0</v>
      </c>
      <c r="F2593" s="224">
        <f>'Faults data'!M2593</f>
        <v>0</v>
      </c>
      <c r="G2593" s="224" t="str">
        <f>IF('Faults data'!N2593=$G$17,$G$17,".")</f>
        <v>.</v>
      </c>
      <c r="H2593" s="224" t="str">
        <f>IF(ISNUMBER('Faults data'!L2593),'Faults data'!L2593,".")</f>
        <v>.</v>
      </c>
      <c r="I2593" s="224">
        <f>IF('Faults data'!S2593=Lists!$F$11,0,1)</f>
        <v>1</v>
      </c>
      <c r="J2593" s="240" t="str">
        <f t="shared" si="324"/>
        <v>.</v>
      </c>
      <c r="K2593" s="241"/>
      <c r="L2593" s="230" t="str">
        <f t="shared" si="325"/>
        <v>.</v>
      </c>
      <c r="M2593" s="231" t="str">
        <f t="shared" si="326"/>
        <v>.</v>
      </c>
      <c r="N2593" s="231" t="str">
        <f t="shared" si="327"/>
        <v>.</v>
      </c>
      <c r="O2593" s="231" t="str">
        <f t="shared" si="328"/>
        <v>.</v>
      </c>
      <c r="P2593" s="232" t="str">
        <f t="shared" si="330"/>
        <v>.</v>
      </c>
      <c r="Q2593" s="233" t="str">
        <f t="shared" si="331"/>
        <v>.</v>
      </c>
      <c r="R2593" s="140"/>
      <c r="S2593" s="140"/>
      <c r="T2593" s="140"/>
      <c r="U2593" s="140"/>
      <c r="V2593" s="140"/>
      <c r="W2593" s="140"/>
      <c r="X2593" s="140"/>
      <c r="Y2593" s="140"/>
      <c r="Z2593" s="140"/>
      <c r="AA2593" s="140"/>
      <c r="AB2593" s="140"/>
      <c r="AC2593" s="140"/>
      <c r="AD2593" s="140"/>
      <c r="AE2593" s="140"/>
      <c r="AF2593" s="140"/>
      <c r="AG2593" s="140"/>
      <c r="AH2593" s="140"/>
      <c r="AI2593" s="140"/>
      <c r="AJ2593" s="140"/>
      <c r="AK2593" s="140"/>
      <c r="AL2593" s="140"/>
      <c r="AM2593" s="140"/>
      <c r="AN2593" s="140"/>
      <c r="AO2593" s="140"/>
      <c r="AP2593" s="140"/>
      <c r="AQ2593" s="140"/>
      <c r="AR2593" s="140"/>
      <c r="AS2593" s="140"/>
      <c r="AT2593" s="140"/>
      <c r="AU2593" s="140"/>
      <c r="AV2593" s="140"/>
      <c r="AW2593" s="140"/>
      <c r="AX2593" s="140"/>
      <c r="AY2593" s="140"/>
      <c r="AZ2593" s="140"/>
      <c r="BA2593" s="140"/>
      <c r="BB2593" s="140"/>
      <c r="BC2593" s="140"/>
      <c r="BD2593" s="140"/>
      <c r="BE2593" s="140"/>
    </row>
    <row r="2594" spans="1:57" outlineLevel="1" x14ac:dyDescent="0.2">
      <c r="A2594" s="234">
        <f>'Faults data'!A2594</f>
        <v>2577</v>
      </c>
      <c r="B2594" s="320">
        <f>'Faults data'!B2594</f>
        <v>0</v>
      </c>
      <c r="C2594" s="223">
        <f>IFERROR(MATCH('Faults data'!F2594,Lists!$C$11:$C$14,0),0)</f>
        <v>0</v>
      </c>
      <c r="D2594" s="216">
        <f>VALUE('Faults data'!I2594)</f>
        <v>0</v>
      </c>
      <c r="E2594" s="224">
        <f t="shared" si="329"/>
        <v>0</v>
      </c>
      <c r="F2594" s="224">
        <f>'Faults data'!M2594</f>
        <v>0</v>
      </c>
      <c r="G2594" s="224" t="str">
        <f>IF('Faults data'!N2594=$G$17,$G$17,".")</f>
        <v>.</v>
      </c>
      <c r="H2594" s="224" t="str">
        <f>IF(ISNUMBER('Faults data'!L2594),'Faults data'!L2594,".")</f>
        <v>.</v>
      </c>
      <c r="I2594" s="224">
        <f>IF('Faults data'!S2594=Lists!$F$11,0,1)</f>
        <v>1</v>
      </c>
      <c r="J2594" s="240" t="str">
        <f t="shared" si="324"/>
        <v>.</v>
      </c>
      <c r="K2594" s="241"/>
      <c r="L2594" s="230" t="str">
        <f t="shared" si="325"/>
        <v>.</v>
      </c>
      <c r="M2594" s="231" t="str">
        <f t="shared" si="326"/>
        <v>.</v>
      </c>
      <c r="N2594" s="231" t="str">
        <f t="shared" si="327"/>
        <v>.</v>
      </c>
      <c r="O2594" s="231" t="str">
        <f t="shared" si="328"/>
        <v>.</v>
      </c>
      <c r="P2594" s="232" t="str">
        <f t="shared" si="330"/>
        <v>.</v>
      </c>
      <c r="Q2594" s="233" t="str">
        <f t="shared" si="331"/>
        <v>.</v>
      </c>
      <c r="R2594" s="140"/>
      <c r="S2594" s="140"/>
      <c r="T2594" s="140"/>
      <c r="U2594" s="140"/>
      <c r="V2594" s="140"/>
      <c r="W2594" s="140"/>
      <c r="X2594" s="140"/>
      <c r="Y2594" s="140"/>
      <c r="Z2594" s="140"/>
      <c r="AA2594" s="140"/>
      <c r="AB2594" s="140"/>
      <c r="AC2594" s="140"/>
      <c r="AD2594" s="140"/>
      <c r="AE2594" s="140"/>
      <c r="AF2594" s="140"/>
      <c r="AG2594" s="140"/>
      <c r="AH2594" s="140"/>
      <c r="AI2594" s="140"/>
      <c r="AJ2594" s="140"/>
      <c r="AK2594" s="140"/>
      <c r="AL2594" s="140"/>
      <c r="AM2594" s="140"/>
      <c r="AN2594" s="140"/>
      <c r="AO2594" s="140"/>
      <c r="AP2594" s="140"/>
      <c r="AQ2594" s="140"/>
      <c r="AR2594" s="140"/>
      <c r="AS2594" s="140"/>
      <c r="AT2594" s="140"/>
      <c r="AU2594" s="140"/>
      <c r="AV2594" s="140"/>
      <c r="AW2594" s="140"/>
      <c r="AX2594" s="140"/>
      <c r="AY2594" s="140"/>
      <c r="AZ2594" s="140"/>
      <c r="BA2594" s="140"/>
      <c r="BB2594" s="140"/>
      <c r="BC2594" s="140"/>
      <c r="BD2594" s="140"/>
      <c r="BE2594" s="140"/>
    </row>
    <row r="2595" spans="1:57" outlineLevel="1" x14ac:dyDescent="0.2">
      <c r="A2595" s="234">
        <f>'Faults data'!A2595</f>
        <v>2578</v>
      </c>
      <c r="B2595" s="320">
        <f>'Faults data'!B2595</f>
        <v>0</v>
      </c>
      <c r="C2595" s="223">
        <f>IFERROR(MATCH('Faults data'!F2595,Lists!$C$11:$C$14,0),0)</f>
        <v>0</v>
      </c>
      <c r="D2595" s="216">
        <f>VALUE('Faults data'!I2595)</f>
        <v>0</v>
      </c>
      <c r="E2595" s="224">
        <f t="shared" si="329"/>
        <v>0</v>
      </c>
      <c r="F2595" s="224">
        <f>'Faults data'!M2595</f>
        <v>0</v>
      </c>
      <c r="G2595" s="224" t="str">
        <f>IF('Faults data'!N2595=$G$17,$G$17,".")</f>
        <v>.</v>
      </c>
      <c r="H2595" s="224" t="str">
        <f>IF(ISNUMBER('Faults data'!L2595),'Faults data'!L2595,".")</f>
        <v>.</v>
      </c>
      <c r="I2595" s="224">
        <f>IF('Faults data'!S2595=Lists!$F$11,0,1)</f>
        <v>1</v>
      </c>
      <c r="J2595" s="240" t="str">
        <f t="shared" si="324"/>
        <v>.</v>
      </c>
      <c r="K2595" s="241"/>
      <c r="L2595" s="230" t="str">
        <f t="shared" si="325"/>
        <v>.</v>
      </c>
      <c r="M2595" s="231" t="str">
        <f t="shared" si="326"/>
        <v>.</v>
      </c>
      <c r="N2595" s="231" t="str">
        <f t="shared" si="327"/>
        <v>.</v>
      </c>
      <c r="O2595" s="231" t="str">
        <f t="shared" si="328"/>
        <v>.</v>
      </c>
      <c r="P2595" s="232" t="str">
        <f t="shared" si="330"/>
        <v>.</v>
      </c>
      <c r="Q2595" s="233" t="str">
        <f t="shared" si="331"/>
        <v>.</v>
      </c>
      <c r="R2595" s="140"/>
      <c r="S2595" s="140"/>
      <c r="T2595" s="140"/>
      <c r="U2595" s="140"/>
      <c r="V2595" s="140"/>
      <c r="W2595" s="140"/>
      <c r="X2595" s="140"/>
      <c r="Y2595" s="140"/>
      <c r="Z2595" s="140"/>
      <c r="AA2595" s="140"/>
      <c r="AB2595" s="140"/>
      <c r="AC2595" s="140"/>
      <c r="AD2595" s="140"/>
      <c r="AE2595" s="140"/>
      <c r="AF2595" s="140"/>
      <c r="AG2595" s="140"/>
      <c r="AH2595" s="140"/>
      <c r="AI2595" s="140"/>
      <c r="AJ2595" s="140"/>
      <c r="AK2595" s="140"/>
      <c r="AL2595" s="140"/>
      <c r="AM2595" s="140"/>
      <c r="AN2595" s="140"/>
      <c r="AO2595" s="140"/>
      <c r="AP2595" s="140"/>
      <c r="AQ2595" s="140"/>
      <c r="AR2595" s="140"/>
      <c r="AS2595" s="140"/>
      <c r="AT2595" s="140"/>
      <c r="AU2595" s="140"/>
      <c r="AV2595" s="140"/>
      <c r="AW2595" s="140"/>
      <c r="AX2595" s="140"/>
      <c r="AY2595" s="140"/>
      <c r="AZ2595" s="140"/>
      <c r="BA2595" s="140"/>
      <c r="BB2595" s="140"/>
      <c r="BC2595" s="140"/>
      <c r="BD2595" s="140"/>
      <c r="BE2595" s="140"/>
    </row>
    <row r="2596" spans="1:57" outlineLevel="1" x14ac:dyDescent="0.2">
      <c r="A2596" s="234">
        <f>'Faults data'!A2596</f>
        <v>2579</v>
      </c>
      <c r="B2596" s="320">
        <f>'Faults data'!B2596</f>
        <v>0</v>
      </c>
      <c r="C2596" s="223">
        <f>IFERROR(MATCH('Faults data'!F2596,Lists!$C$11:$C$14,0),0)</f>
        <v>0</v>
      </c>
      <c r="D2596" s="216">
        <f>VALUE('Faults data'!I2596)</f>
        <v>0</v>
      </c>
      <c r="E2596" s="224">
        <f t="shared" si="329"/>
        <v>0</v>
      </c>
      <c r="F2596" s="224">
        <f>'Faults data'!M2596</f>
        <v>0</v>
      </c>
      <c r="G2596" s="224" t="str">
        <f>IF('Faults data'!N2596=$G$17,$G$17,".")</f>
        <v>.</v>
      </c>
      <c r="H2596" s="224" t="str">
        <f>IF(ISNUMBER('Faults data'!L2596),'Faults data'!L2596,".")</f>
        <v>.</v>
      </c>
      <c r="I2596" s="224">
        <f>IF('Faults data'!S2596=Lists!$F$11,0,1)</f>
        <v>1</v>
      </c>
      <c r="J2596" s="240" t="str">
        <f t="shared" si="324"/>
        <v>.</v>
      </c>
      <c r="K2596" s="241"/>
      <c r="L2596" s="230" t="str">
        <f t="shared" si="325"/>
        <v>.</v>
      </c>
      <c r="M2596" s="231" t="str">
        <f t="shared" si="326"/>
        <v>.</v>
      </c>
      <c r="N2596" s="231" t="str">
        <f t="shared" si="327"/>
        <v>.</v>
      </c>
      <c r="O2596" s="231" t="str">
        <f t="shared" si="328"/>
        <v>.</v>
      </c>
      <c r="P2596" s="232" t="str">
        <f t="shared" si="330"/>
        <v>.</v>
      </c>
      <c r="Q2596" s="233" t="str">
        <f t="shared" si="331"/>
        <v>.</v>
      </c>
      <c r="R2596" s="140"/>
      <c r="S2596" s="140"/>
      <c r="T2596" s="140"/>
      <c r="U2596" s="140"/>
      <c r="V2596" s="140"/>
      <c r="W2596" s="140"/>
      <c r="X2596" s="140"/>
      <c r="Y2596" s="140"/>
      <c r="Z2596" s="140"/>
      <c r="AA2596" s="140"/>
      <c r="AB2596" s="140"/>
      <c r="AC2596" s="140"/>
      <c r="AD2596" s="140"/>
      <c r="AE2596" s="140"/>
      <c r="AF2596" s="140"/>
      <c r="AG2596" s="140"/>
      <c r="AH2596" s="140"/>
      <c r="AI2596" s="140"/>
      <c r="AJ2596" s="140"/>
      <c r="AK2596" s="140"/>
      <c r="AL2596" s="140"/>
      <c r="AM2596" s="140"/>
      <c r="AN2596" s="140"/>
      <c r="AO2596" s="140"/>
      <c r="AP2596" s="140"/>
      <c r="AQ2596" s="140"/>
      <c r="AR2596" s="140"/>
      <c r="AS2596" s="140"/>
      <c r="AT2596" s="140"/>
      <c r="AU2596" s="140"/>
      <c r="AV2596" s="140"/>
      <c r="AW2596" s="140"/>
      <c r="AX2596" s="140"/>
      <c r="AY2596" s="140"/>
      <c r="AZ2596" s="140"/>
      <c r="BA2596" s="140"/>
      <c r="BB2596" s="140"/>
      <c r="BC2596" s="140"/>
      <c r="BD2596" s="140"/>
      <c r="BE2596" s="140"/>
    </row>
    <row r="2597" spans="1:57" outlineLevel="1" x14ac:dyDescent="0.2">
      <c r="A2597" s="234">
        <f>'Faults data'!A2597</f>
        <v>2580</v>
      </c>
      <c r="B2597" s="320">
        <f>'Faults data'!B2597</f>
        <v>0</v>
      </c>
      <c r="C2597" s="223">
        <f>IFERROR(MATCH('Faults data'!F2597,Lists!$C$11:$C$14,0),0)</f>
        <v>0</v>
      </c>
      <c r="D2597" s="216">
        <f>VALUE('Faults data'!I2597)</f>
        <v>0</v>
      </c>
      <c r="E2597" s="224">
        <f t="shared" si="329"/>
        <v>0</v>
      </c>
      <c r="F2597" s="224">
        <f>'Faults data'!M2597</f>
        <v>0</v>
      </c>
      <c r="G2597" s="224" t="str">
        <f>IF('Faults data'!N2597=$G$17,$G$17,".")</f>
        <v>.</v>
      </c>
      <c r="H2597" s="224" t="str">
        <f>IF(ISNUMBER('Faults data'!L2597),'Faults data'!L2597,".")</f>
        <v>.</v>
      </c>
      <c r="I2597" s="224">
        <f>IF('Faults data'!S2597=Lists!$F$11,0,1)</f>
        <v>1</v>
      </c>
      <c r="J2597" s="240" t="str">
        <f t="shared" si="324"/>
        <v>.</v>
      </c>
      <c r="K2597" s="241"/>
      <c r="L2597" s="230" t="str">
        <f t="shared" si="325"/>
        <v>.</v>
      </c>
      <c r="M2597" s="231" t="str">
        <f t="shared" si="326"/>
        <v>.</v>
      </c>
      <c r="N2597" s="231" t="str">
        <f t="shared" si="327"/>
        <v>.</v>
      </c>
      <c r="O2597" s="231" t="str">
        <f t="shared" si="328"/>
        <v>.</v>
      </c>
      <c r="P2597" s="232" t="str">
        <f t="shared" si="330"/>
        <v>.</v>
      </c>
      <c r="Q2597" s="233" t="str">
        <f t="shared" si="331"/>
        <v>.</v>
      </c>
      <c r="R2597" s="140"/>
      <c r="S2597" s="140"/>
      <c r="T2597" s="140"/>
      <c r="U2597" s="140"/>
      <c r="V2597" s="140"/>
      <c r="W2597" s="140"/>
      <c r="X2597" s="140"/>
      <c r="Y2597" s="140"/>
      <c r="Z2597" s="140"/>
      <c r="AA2597" s="140"/>
      <c r="AB2597" s="140"/>
      <c r="AC2597" s="140"/>
      <c r="AD2597" s="140"/>
      <c r="AE2597" s="140"/>
      <c r="AF2597" s="140"/>
      <c r="AG2597" s="140"/>
      <c r="AH2597" s="140"/>
      <c r="AI2597" s="140"/>
      <c r="AJ2597" s="140"/>
      <c r="AK2597" s="140"/>
      <c r="AL2597" s="140"/>
      <c r="AM2597" s="140"/>
      <c r="AN2597" s="140"/>
      <c r="AO2597" s="140"/>
      <c r="AP2597" s="140"/>
      <c r="AQ2597" s="140"/>
      <c r="AR2597" s="140"/>
      <c r="AS2597" s="140"/>
      <c r="AT2597" s="140"/>
      <c r="AU2597" s="140"/>
      <c r="AV2597" s="140"/>
      <c r="AW2597" s="140"/>
      <c r="AX2597" s="140"/>
      <c r="AY2597" s="140"/>
      <c r="AZ2597" s="140"/>
      <c r="BA2597" s="140"/>
      <c r="BB2597" s="140"/>
      <c r="BC2597" s="140"/>
      <c r="BD2597" s="140"/>
      <c r="BE2597" s="140"/>
    </row>
    <row r="2598" spans="1:57" outlineLevel="1" x14ac:dyDescent="0.2">
      <c r="A2598" s="234">
        <f>'Faults data'!A2598</f>
        <v>2581</v>
      </c>
      <c r="B2598" s="320">
        <f>'Faults data'!B2598</f>
        <v>0</v>
      </c>
      <c r="C2598" s="223">
        <f>IFERROR(MATCH('Faults data'!F2598,Lists!$C$11:$C$14,0),0)</f>
        <v>0</v>
      </c>
      <c r="D2598" s="216">
        <f>VALUE('Faults data'!I2598)</f>
        <v>0</v>
      </c>
      <c r="E2598" s="224">
        <f t="shared" si="329"/>
        <v>0</v>
      </c>
      <c r="F2598" s="224">
        <f>'Faults data'!M2598</f>
        <v>0</v>
      </c>
      <c r="G2598" s="224" t="str">
        <f>IF('Faults data'!N2598=$G$17,$G$17,".")</f>
        <v>.</v>
      </c>
      <c r="H2598" s="224" t="str">
        <f>IF(ISNUMBER('Faults data'!L2598),'Faults data'!L2598,".")</f>
        <v>.</v>
      </c>
      <c r="I2598" s="224">
        <f>IF('Faults data'!S2598=Lists!$F$11,0,1)</f>
        <v>1</v>
      </c>
      <c r="J2598" s="240" t="str">
        <f t="shared" si="324"/>
        <v>.</v>
      </c>
      <c r="K2598" s="241"/>
      <c r="L2598" s="230" t="str">
        <f t="shared" si="325"/>
        <v>.</v>
      </c>
      <c r="M2598" s="231" t="str">
        <f t="shared" si="326"/>
        <v>.</v>
      </c>
      <c r="N2598" s="231" t="str">
        <f t="shared" si="327"/>
        <v>.</v>
      </c>
      <c r="O2598" s="231" t="str">
        <f t="shared" si="328"/>
        <v>.</v>
      </c>
      <c r="P2598" s="232" t="str">
        <f t="shared" si="330"/>
        <v>.</v>
      </c>
      <c r="Q2598" s="233" t="str">
        <f t="shared" si="331"/>
        <v>.</v>
      </c>
      <c r="R2598" s="140"/>
      <c r="S2598" s="140"/>
      <c r="T2598" s="140"/>
      <c r="U2598" s="140"/>
      <c r="V2598" s="140"/>
      <c r="W2598" s="140"/>
      <c r="X2598" s="140"/>
      <c r="Y2598" s="140"/>
      <c r="Z2598" s="140"/>
      <c r="AA2598" s="140"/>
      <c r="AB2598" s="140"/>
      <c r="AC2598" s="140"/>
      <c r="AD2598" s="140"/>
      <c r="AE2598" s="140"/>
      <c r="AF2598" s="140"/>
      <c r="AG2598" s="140"/>
      <c r="AH2598" s="140"/>
      <c r="AI2598" s="140"/>
      <c r="AJ2598" s="140"/>
      <c r="AK2598" s="140"/>
      <c r="AL2598" s="140"/>
      <c r="AM2598" s="140"/>
      <c r="AN2598" s="140"/>
      <c r="AO2598" s="140"/>
      <c r="AP2598" s="140"/>
      <c r="AQ2598" s="140"/>
      <c r="AR2598" s="140"/>
      <c r="AS2598" s="140"/>
      <c r="AT2598" s="140"/>
      <c r="AU2598" s="140"/>
      <c r="AV2598" s="140"/>
      <c r="AW2598" s="140"/>
      <c r="AX2598" s="140"/>
      <c r="AY2598" s="140"/>
      <c r="AZ2598" s="140"/>
      <c r="BA2598" s="140"/>
      <c r="BB2598" s="140"/>
      <c r="BC2598" s="140"/>
      <c r="BD2598" s="140"/>
      <c r="BE2598" s="140"/>
    </row>
    <row r="2599" spans="1:57" outlineLevel="1" x14ac:dyDescent="0.2">
      <c r="A2599" s="234">
        <f>'Faults data'!A2599</f>
        <v>2582</v>
      </c>
      <c r="B2599" s="320">
        <f>'Faults data'!B2599</f>
        <v>0</v>
      </c>
      <c r="C2599" s="223">
        <f>IFERROR(MATCH('Faults data'!F2599,Lists!$C$11:$C$14,0),0)</f>
        <v>0</v>
      </c>
      <c r="D2599" s="216">
        <f>VALUE('Faults data'!I2599)</f>
        <v>0</v>
      </c>
      <c r="E2599" s="224">
        <f t="shared" si="329"/>
        <v>0</v>
      </c>
      <c r="F2599" s="224">
        <f>'Faults data'!M2599</f>
        <v>0</v>
      </c>
      <c r="G2599" s="224" t="str">
        <f>IF('Faults data'!N2599=$G$17,$G$17,".")</f>
        <v>.</v>
      </c>
      <c r="H2599" s="224" t="str">
        <f>IF(ISNUMBER('Faults data'!L2599),'Faults data'!L2599,".")</f>
        <v>.</v>
      </c>
      <c r="I2599" s="224">
        <f>IF('Faults data'!S2599=Lists!$F$11,0,1)</f>
        <v>1</v>
      </c>
      <c r="J2599" s="240" t="str">
        <f t="shared" si="324"/>
        <v>.</v>
      </c>
      <c r="K2599" s="241"/>
      <c r="L2599" s="230" t="str">
        <f t="shared" si="325"/>
        <v>.</v>
      </c>
      <c r="M2599" s="231" t="str">
        <f t="shared" si="326"/>
        <v>.</v>
      </c>
      <c r="N2599" s="231" t="str">
        <f t="shared" si="327"/>
        <v>.</v>
      </c>
      <c r="O2599" s="231" t="str">
        <f t="shared" si="328"/>
        <v>.</v>
      </c>
      <c r="P2599" s="232" t="str">
        <f t="shared" si="330"/>
        <v>.</v>
      </c>
      <c r="Q2599" s="233" t="str">
        <f t="shared" si="331"/>
        <v>.</v>
      </c>
      <c r="R2599" s="140"/>
      <c r="S2599" s="140"/>
      <c r="T2599" s="140"/>
      <c r="U2599" s="140"/>
      <c r="V2599" s="140"/>
      <c r="W2599" s="140"/>
      <c r="X2599" s="140"/>
      <c r="Y2599" s="140"/>
      <c r="Z2599" s="140"/>
      <c r="AA2599" s="140"/>
      <c r="AB2599" s="140"/>
      <c r="AC2599" s="140"/>
      <c r="AD2599" s="140"/>
      <c r="AE2599" s="140"/>
      <c r="AF2599" s="140"/>
      <c r="AG2599" s="140"/>
      <c r="AH2599" s="140"/>
      <c r="AI2599" s="140"/>
      <c r="AJ2599" s="140"/>
      <c r="AK2599" s="140"/>
      <c r="AL2599" s="140"/>
      <c r="AM2599" s="140"/>
      <c r="AN2599" s="140"/>
      <c r="AO2599" s="140"/>
      <c r="AP2599" s="140"/>
      <c r="AQ2599" s="140"/>
      <c r="AR2599" s="140"/>
      <c r="AS2599" s="140"/>
      <c r="AT2599" s="140"/>
      <c r="AU2599" s="140"/>
      <c r="AV2599" s="140"/>
      <c r="AW2599" s="140"/>
      <c r="AX2599" s="140"/>
      <c r="AY2599" s="140"/>
      <c r="AZ2599" s="140"/>
      <c r="BA2599" s="140"/>
      <c r="BB2599" s="140"/>
      <c r="BC2599" s="140"/>
      <c r="BD2599" s="140"/>
      <c r="BE2599" s="140"/>
    </row>
    <row r="2600" spans="1:57" outlineLevel="1" x14ac:dyDescent="0.2">
      <c r="A2600" s="234">
        <f>'Faults data'!A2600</f>
        <v>2583</v>
      </c>
      <c r="B2600" s="320">
        <f>'Faults data'!B2600</f>
        <v>0</v>
      </c>
      <c r="C2600" s="223">
        <f>IFERROR(MATCH('Faults data'!F2600,Lists!$C$11:$C$14,0),0)</f>
        <v>0</v>
      </c>
      <c r="D2600" s="216">
        <f>VALUE('Faults data'!I2600)</f>
        <v>0</v>
      </c>
      <c r="E2600" s="224">
        <f t="shared" si="329"/>
        <v>0</v>
      </c>
      <c r="F2600" s="224">
        <f>'Faults data'!M2600</f>
        <v>0</v>
      </c>
      <c r="G2600" s="224" t="str">
        <f>IF('Faults data'!N2600=$G$17,$G$17,".")</f>
        <v>.</v>
      </c>
      <c r="H2600" s="224" t="str">
        <f>IF(ISNUMBER('Faults data'!L2600),'Faults data'!L2600,".")</f>
        <v>.</v>
      </c>
      <c r="I2600" s="224">
        <f>IF('Faults data'!S2600=Lists!$F$11,0,1)</f>
        <v>1</v>
      </c>
      <c r="J2600" s="240" t="str">
        <f t="shared" si="324"/>
        <v>.</v>
      </c>
      <c r="K2600" s="241"/>
      <c r="L2600" s="230" t="str">
        <f t="shared" si="325"/>
        <v>.</v>
      </c>
      <c r="M2600" s="231" t="str">
        <f t="shared" si="326"/>
        <v>.</v>
      </c>
      <c r="N2600" s="231" t="str">
        <f t="shared" si="327"/>
        <v>.</v>
      </c>
      <c r="O2600" s="231" t="str">
        <f t="shared" si="328"/>
        <v>.</v>
      </c>
      <c r="P2600" s="232" t="str">
        <f t="shared" si="330"/>
        <v>.</v>
      </c>
      <c r="Q2600" s="233" t="str">
        <f t="shared" si="331"/>
        <v>.</v>
      </c>
      <c r="R2600" s="140"/>
      <c r="S2600" s="140"/>
      <c r="T2600" s="140"/>
      <c r="U2600" s="140"/>
      <c r="V2600" s="140"/>
      <c r="W2600" s="140"/>
      <c r="X2600" s="140"/>
      <c r="Y2600" s="140"/>
      <c r="Z2600" s="140"/>
      <c r="AA2600" s="140"/>
      <c r="AB2600" s="140"/>
      <c r="AC2600" s="140"/>
      <c r="AD2600" s="140"/>
      <c r="AE2600" s="140"/>
      <c r="AF2600" s="140"/>
      <c r="AG2600" s="140"/>
      <c r="AH2600" s="140"/>
      <c r="AI2600" s="140"/>
      <c r="AJ2600" s="140"/>
      <c r="AK2600" s="140"/>
      <c r="AL2600" s="140"/>
      <c r="AM2600" s="140"/>
      <c r="AN2600" s="140"/>
      <c r="AO2600" s="140"/>
      <c r="AP2600" s="140"/>
      <c r="AQ2600" s="140"/>
      <c r="AR2600" s="140"/>
      <c r="AS2600" s="140"/>
      <c r="AT2600" s="140"/>
      <c r="AU2600" s="140"/>
      <c r="AV2600" s="140"/>
      <c r="AW2600" s="140"/>
      <c r="AX2600" s="140"/>
      <c r="AY2600" s="140"/>
      <c r="AZ2600" s="140"/>
      <c r="BA2600" s="140"/>
      <c r="BB2600" s="140"/>
      <c r="BC2600" s="140"/>
      <c r="BD2600" s="140"/>
      <c r="BE2600" s="140"/>
    </row>
    <row r="2601" spans="1:57" outlineLevel="1" x14ac:dyDescent="0.2">
      <c r="A2601" s="234">
        <f>'Faults data'!A2601</f>
        <v>2584</v>
      </c>
      <c r="B2601" s="320">
        <f>'Faults data'!B2601</f>
        <v>0</v>
      </c>
      <c r="C2601" s="223">
        <f>IFERROR(MATCH('Faults data'!F2601,Lists!$C$11:$C$14,0),0)</f>
        <v>0</v>
      </c>
      <c r="D2601" s="216">
        <f>VALUE('Faults data'!I2601)</f>
        <v>0</v>
      </c>
      <c r="E2601" s="224">
        <f t="shared" si="329"/>
        <v>0</v>
      </c>
      <c r="F2601" s="224">
        <f>'Faults data'!M2601</f>
        <v>0</v>
      </c>
      <c r="G2601" s="224" t="str">
        <f>IF('Faults data'!N2601=$G$17,$G$17,".")</f>
        <v>.</v>
      </c>
      <c r="H2601" s="224" t="str">
        <f>IF(ISNUMBER('Faults data'!L2601),'Faults data'!L2601,".")</f>
        <v>.</v>
      </c>
      <c r="I2601" s="224">
        <f>IF('Faults data'!S2601=Lists!$F$11,0,1)</f>
        <v>1</v>
      </c>
      <c r="J2601" s="240" t="str">
        <f t="shared" si="324"/>
        <v>.</v>
      </c>
      <c r="K2601" s="241"/>
      <c r="L2601" s="230" t="str">
        <f t="shared" si="325"/>
        <v>.</v>
      </c>
      <c r="M2601" s="231" t="str">
        <f t="shared" si="326"/>
        <v>.</v>
      </c>
      <c r="N2601" s="231" t="str">
        <f t="shared" si="327"/>
        <v>.</v>
      </c>
      <c r="O2601" s="231" t="str">
        <f t="shared" si="328"/>
        <v>.</v>
      </c>
      <c r="P2601" s="232" t="str">
        <f t="shared" si="330"/>
        <v>.</v>
      </c>
      <c r="Q2601" s="233" t="str">
        <f t="shared" si="331"/>
        <v>.</v>
      </c>
      <c r="R2601" s="140"/>
      <c r="S2601" s="140"/>
      <c r="T2601" s="140"/>
      <c r="U2601" s="140"/>
      <c r="V2601" s="140"/>
      <c r="W2601" s="140"/>
      <c r="X2601" s="140"/>
      <c r="Y2601" s="140"/>
      <c r="Z2601" s="140"/>
      <c r="AA2601" s="140"/>
      <c r="AB2601" s="140"/>
      <c r="AC2601" s="140"/>
      <c r="AD2601" s="140"/>
      <c r="AE2601" s="140"/>
      <c r="AF2601" s="140"/>
      <c r="AG2601" s="140"/>
      <c r="AH2601" s="140"/>
      <c r="AI2601" s="140"/>
      <c r="AJ2601" s="140"/>
      <c r="AK2601" s="140"/>
      <c r="AL2601" s="140"/>
      <c r="AM2601" s="140"/>
      <c r="AN2601" s="140"/>
      <c r="AO2601" s="140"/>
      <c r="AP2601" s="140"/>
      <c r="AQ2601" s="140"/>
      <c r="AR2601" s="140"/>
      <c r="AS2601" s="140"/>
      <c r="AT2601" s="140"/>
      <c r="AU2601" s="140"/>
      <c r="AV2601" s="140"/>
      <c r="AW2601" s="140"/>
      <c r="AX2601" s="140"/>
      <c r="AY2601" s="140"/>
      <c r="AZ2601" s="140"/>
      <c r="BA2601" s="140"/>
      <c r="BB2601" s="140"/>
      <c r="BC2601" s="140"/>
      <c r="BD2601" s="140"/>
      <c r="BE2601" s="140"/>
    </row>
    <row r="2602" spans="1:57" outlineLevel="1" x14ac:dyDescent="0.2">
      <c r="A2602" s="234">
        <f>'Faults data'!A2602</f>
        <v>2585</v>
      </c>
      <c r="B2602" s="320">
        <f>'Faults data'!B2602</f>
        <v>0</v>
      </c>
      <c r="C2602" s="223">
        <f>IFERROR(MATCH('Faults data'!F2602,Lists!$C$11:$C$14,0),0)</f>
        <v>0</v>
      </c>
      <c r="D2602" s="216">
        <f>VALUE('Faults data'!I2602)</f>
        <v>0</v>
      </c>
      <c r="E2602" s="224">
        <f t="shared" si="329"/>
        <v>0</v>
      </c>
      <c r="F2602" s="224">
        <f>'Faults data'!M2602</f>
        <v>0</v>
      </c>
      <c r="G2602" s="224" t="str">
        <f>IF('Faults data'!N2602=$G$17,$G$17,".")</f>
        <v>.</v>
      </c>
      <c r="H2602" s="224" t="str">
        <f>IF(ISNUMBER('Faults data'!L2602),'Faults data'!L2602,".")</f>
        <v>.</v>
      </c>
      <c r="I2602" s="224">
        <f>IF('Faults data'!S2602=Lists!$F$11,0,1)</f>
        <v>1</v>
      </c>
      <c r="J2602" s="240" t="str">
        <f t="shared" si="324"/>
        <v>.</v>
      </c>
      <c r="K2602" s="241"/>
      <c r="L2602" s="230" t="str">
        <f t="shared" si="325"/>
        <v>.</v>
      </c>
      <c r="M2602" s="231" t="str">
        <f t="shared" si="326"/>
        <v>.</v>
      </c>
      <c r="N2602" s="231" t="str">
        <f t="shared" si="327"/>
        <v>.</v>
      </c>
      <c r="O2602" s="231" t="str">
        <f t="shared" si="328"/>
        <v>.</v>
      </c>
      <c r="P2602" s="232" t="str">
        <f t="shared" si="330"/>
        <v>.</v>
      </c>
      <c r="Q2602" s="233" t="str">
        <f t="shared" si="331"/>
        <v>.</v>
      </c>
      <c r="R2602" s="140"/>
      <c r="S2602" s="140"/>
      <c r="T2602" s="140"/>
      <c r="U2602" s="140"/>
      <c r="V2602" s="140"/>
      <c r="W2602" s="140"/>
      <c r="X2602" s="140"/>
      <c r="Y2602" s="140"/>
      <c r="Z2602" s="140"/>
      <c r="AA2602" s="140"/>
      <c r="AB2602" s="140"/>
      <c r="AC2602" s="140"/>
      <c r="AD2602" s="140"/>
      <c r="AE2602" s="140"/>
      <c r="AF2602" s="140"/>
      <c r="AG2602" s="140"/>
      <c r="AH2602" s="140"/>
      <c r="AI2602" s="140"/>
      <c r="AJ2602" s="140"/>
      <c r="AK2602" s="140"/>
      <c r="AL2602" s="140"/>
      <c r="AM2602" s="140"/>
      <c r="AN2602" s="140"/>
      <c r="AO2602" s="140"/>
      <c r="AP2602" s="140"/>
      <c r="AQ2602" s="140"/>
      <c r="AR2602" s="140"/>
      <c r="AS2602" s="140"/>
      <c r="AT2602" s="140"/>
      <c r="AU2602" s="140"/>
      <c r="AV2602" s="140"/>
      <c r="AW2602" s="140"/>
      <c r="AX2602" s="140"/>
      <c r="AY2602" s="140"/>
      <c r="AZ2602" s="140"/>
      <c r="BA2602" s="140"/>
      <c r="BB2602" s="140"/>
      <c r="BC2602" s="140"/>
      <c r="BD2602" s="140"/>
      <c r="BE2602" s="140"/>
    </row>
    <row r="2603" spans="1:57" outlineLevel="1" x14ac:dyDescent="0.2">
      <c r="A2603" s="234">
        <f>'Faults data'!A2603</f>
        <v>2586</v>
      </c>
      <c r="B2603" s="320">
        <f>'Faults data'!B2603</f>
        <v>0</v>
      </c>
      <c r="C2603" s="223">
        <f>IFERROR(MATCH('Faults data'!F2603,Lists!$C$11:$C$14,0),0)</f>
        <v>0</v>
      </c>
      <c r="D2603" s="216">
        <f>VALUE('Faults data'!I2603)</f>
        <v>0</v>
      </c>
      <c r="E2603" s="224">
        <f t="shared" si="329"/>
        <v>0</v>
      </c>
      <c r="F2603" s="224">
        <f>'Faults data'!M2603</f>
        <v>0</v>
      </c>
      <c r="G2603" s="224" t="str">
        <f>IF('Faults data'!N2603=$G$17,$G$17,".")</f>
        <v>.</v>
      </c>
      <c r="H2603" s="224" t="str">
        <f>IF(ISNUMBER('Faults data'!L2603),'Faults data'!L2603,".")</f>
        <v>.</v>
      </c>
      <c r="I2603" s="224">
        <f>IF('Faults data'!S2603=Lists!$F$11,0,1)</f>
        <v>1</v>
      </c>
      <c r="J2603" s="240" t="str">
        <f t="shared" si="324"/>
        <v>.</v>
      </c>
      <c r="K2603" s="241"/>
      <c r="L2603" s="230" t="str">
        <f t="shared" si="325"/>
        <v>.</v>
      </c>
      <c r="M2603" s="231" t="str">
        <f t="shared" si="326"/>
        <v>.</v>
      </c>
      <c r="N2603" s="231" t="str">
        <f t="shared" si="327"/>
        <v>.</v>
      </c>
      <c r="O2603" s="231" t="str">
        <f t="shared" si="328"/>
        <v>.</v>
      </c>
      <c r="P2603" s="232" t="str">
        <f t="shared" si="330"/>
        <v>.</v>
      </c>
      <c r="Q2603" s="233" t="str">
        <f t="shared" si="331"/>
        <v>.</v>
      </c>
      <c r="R2603" s="140"/>
      <c r="S2603" s="140"/>
      <c r="T2603" s="140"/>
      <c r="U2603" s="140"/>
      <c r="V2603" s="140"/>
      <c r="W2603" s="140"/>
      <c r="X2603" s="140"/>
      <c r="Y2603" s="140"/>
      <c r="Z2603" s="140"/>
      <c r="AA2603" s="140"/>
      <c r="AB2603" s="140"/>
      <c r="AC2603" s="140"/>
      <c r="AD2603" s="140"/>
      <c r="AE2603" s="140"/>
      <c r="AF2603" s="140"/>
      <c r="AG2603" s="140"/>
      <c r="AH2603" s="140"/>
      <c r="AI2603" s="140"/>
      <c r="AJ2603" s="140"/>
      <c r="AK2603" s="140"/>
      <c r="AL2603" s="140"/>
      <c r="AM2603" s="140"/>
      <c r="AN2603" s="140"/>
      <c r="AO2603" s="140"/>
      <c r="AP2603" s="140"/>
      <c r="AQ2603" s="140"/>
      <c r="AR2603" s="140"/>
      <c r="AS2603" s="140"/>
      <c r="AT2603" s="140"/>
      <c r="AU2603" s="140"/>
      <c r="AV2603" s="140"/>
      <c r="AW2603" s="140"/>
      <c r="AX2603" s="140"/>
      <c r="AY2603" s="140"/>
      <c r="AZ2603" s="140"/>
      <c r="BA2603" s="140"/>
      <c r="BB2603" s="140"/>
      <c r="BC2603" s="140"/>
      <c r="BD2603" s="140"/>
      <c r="BE2603" s="140"/>
    </row>
    <row r="2604" spans="1:57" outlineLevel="1" x14ac:dyDescent="0.2">
      <c r="A2604" s="234">
        <f>'Faults data'!A2604</f>
        <v>2587</v>
      </c>
      <c r="B2604" s="320">
        <f>'Faults data'!B2604</f>
        <v>0</v>
      </c>
      <c r="C2604" s="223">
        <f>IFERROR(MATCH('Faults data'!F2604,Lists!$C$11:$C$14,0),0)</f>
        <v>0</v>
      </c>
      <c r="D2604" s="216">
        <f>VALUE('Faults data'!I2604)</f>
        <v>0</v>
      </c>
      <c r="E2604" s="224">
        <f t="shared" si="329"/>
        <v>0</v>
      </c>
      <c r="F2604" s="224">
        <f>'Faults data'!M2604</f>
        <v>0</v>
      </c>
      <c r="G2604" s="224" t="str">
        <f>IF('Faults data'!N2604=$G$17,$G$17,".")</f>
        <v>.</v>
      </c>
      <c r="H2604" s="224" t="str">
        <f>IF(ISNUMBER('Faults data'!L2604),'Faults data'!L2604,".")</f>
        <v>.</v>
      </c>
      <c r="I2604" s="224">
        <f>IF('Faults data'!S2604=Lists!$F$11,0,1)</f>
        <v>1</v>
      </c>
      <c r="J2604" s="240" t="str">
        <f t="shared" si="324"/>
        <v>.</v>
      </c>
      <c r="K2604" s="241"/>
      <c r="L2604" s="230" t="str">
        <f t="shared" si="325"/>
        <v>.</v>
      </c>
      <c r="M2604" s="231" t="str">
        <f t="shared" si="326"/>
        <v>.</v>
      </c>
      <c r="N2604" s="231" t="str">
        <f t="shared" si="327"/>
        <v>.</v>
      </c>
      <c r="O2604" s="231" t="str">
        <f t="shared" si="328"/>
        <v>.</v>
      </c>
      <c r="P2604" s="232" t="str">
        <f t="shared" si="330"/>
        <v>.</v>
      </c>
      <c r="Q2604" s="233" t="str">
        <f t="shared" si="331"/>
        <v>.</v>
      </c>
      <c r="R2604" s="140"/>
      <c r="S2604" s="140"/>
      <c r="T2604" s="140"/>
      <c r="U2604" s="140"/>
      <c r="V2604" s="140"/>
      <c r="W2604" s="140"/>
      <c r="X2604" s="140"/>
      <c r="Y2604" s="140"/>
      <c r="Z2604" s="140"/>
      <c r="AA2604" s="140"/>
      <c r="AB2604" s="140"/>
      <c r="AC2604" s="140"/>
      <c r="AD2604" s="140"/>
      <c r="AE2604" s="140"/>
      <c r="AF2604" s="140"/>
      <c r="AG2604" s="140"/>
      <c r="AH2604" s="140"/>
      <c r="AI2604" s="140"/>
      <c r="AJ2604" s="140"/>
      <c r="AK2604" s="140"/>
      <c r="AL2604" s="140"/>
      <c r="AM2604" s="140"/>
      <c r="AN2604" s="140"/>
      <c r="AO2604" s="140"/>
      <c r="AP2604" s="140"/>
      <c r="AQ2604" s="140"/>
      <c r="AR2604" s="140"/>
      <c r="AS2604" s="140"/>
      <c r="AT2604" s="140"/>
      <c r="AU2604" s="140"/>
      <c r="AV2604" s="140"/>
      <c r="AW2604" s="140"/>
      <c r="AX2604" s="140"/>
      <c r="AY2604" s="140"/>
      <c r="AZ2604" s="140"/>
      <c r="BA2604" s="140"/>
      <c r="BB2604" s="140"/>
      <c r="BC2604" s="140"/>
      <c r="BD2604" s="140"/>
      <c r="BE2604" s="140"/>
    </row>
    <row r="2605" spans="1:57" outlineLevel="1" x14ac:dyDescent="0.2">
      <c r="A2605" s="234">
        <f>'Faults data'!A2605</f>
        <v>2588</v>
      </c>
      <c r="B2605" s="320">
        <f>'Faults data'!B2605</f>
        <v>0</v>
      </c>
      <c r="C2605" s="223">
        <f>IFERROR(MATCH('Faults data'!F2605,Lists!$C$11:$C$14,0),0)</f>
        <v>0</v>
      </c>
      <c r="D2605" s="216">
        <f>VALUE('Faults data'!I2605)</f>
        <v>0</v>
      </c>
      <c r="E2605" s="224">
        <f t="shared" si="329"/>
        <v>0</v>
      </c>
      <c r="F2605" s="224">
        <f>'Faults data'!M2605</f>
        <v>0</v>
      </c>
      <c r="G2605" s="224" t="str">
        <f>IF('Faults data'!N2605=$G$17,$G$17,".")</f>
        <v>.</v>
      </c>
      <c r="H2605" s="224" t="str">
        <f>IF(ISNUMBER('Faults data'!L2605),'Faults data'!L2605,".")</f>
        <v>.</v>
      </c>
      <c r="I2605" s="224">
        <f>IF('Faults data'!S2605=Lists!$F$11,0,1)</f>
        <v>1</v>
      </c>
      <c r="J2605" s="240" t="str">
        <f t="shared" si="324"/>
        <v>.</v>
      </c>
      <c r="K2605" s="241"/>
      <c r="L2605" s="230" t="str">
        <f t="shared" si="325"/>
        <v>.</v>
      </c>
      <c r="M2605" s="231" t="str">
        <f t="shared" si="326"/>
        <v>.</v>
      </c>
      <c r="N2605" s="231" t="str">
        <f t="shared" si="327"/>
        <v>.</v>
      </c>
      <c r="O2605" s="231" t="str">
        <f t="shared" si="328"/>
        <v>.</v>
      </c>
      <c r="P2605" s="232" t="str">
        <f t="shared" si="330"/>
        <v>.</v>
      </c>
      <c r="Q2605" s="233" t="str">
        <f t="shared" si="331"/>
        <v>.</v>
      </c>
      <c r="R2605" s="140"/>
      <c r="S2605" s="140"/>
      <c r="T2605" s="140"/>
      <c r="U2605" s="140"/>
      <c r="V2605" s="140"/>
      <c r="W2605" s="140"/>
      <c r="X2605" s="140"/>
      <c r="Y2605" s="140"/>
      <c r="Z2605" s="140"/>
      <c r="AA2605" s="140"/>
      <c r="AB2605" s="140"/>
      <c r="AC2605" s="140"/>
      <c r="AD2605" s="140"/>
      <c r="AE2605" s="140"/>
      <c r="AF2605" s="140"/>
      <c r="AG2605" s="140"/>
      <c r="AH2605" s="140"/>
      <c r="AI2605" s="140"/>
      <c r="AJ2605" s="140"/>
      <c r="AK2605" s="140"/>
      <c r="AL2605" s="140"/>
      <c r="AM2605" s="140"/>
      <c r="AN2605" s="140"/>
      <c r="AO2605" s="140"/>
      <c r="AP2605" s="140"/>
      <c r="AQ2605" s="140"/>
      <c r="AR2605" s="140"/>
      <c r="AS2605" s="140"/>
      <c r="AT2605" s="140"/>
      <c r="AU2605" s="140"/>
      <c r="AV2605" s="140"/>
      <c r="AW2605" s="140"/>
      <c r="AX2605" s="140"/>
      <c r="AY2605" s="140"/>
      <c r="AZ2605" s="140"/>
      <c r="BA2605" s="140"/>
      <c r="BB2605" s="140"/>
      <c r="BC2605" s="140"/>
      <c r="BD2605" s="140"/>
      <c r="BE2605" s="140"/>
    </row>
    <row r="2606" spans="1:57" outlineLevel="1" x14ac:dyDescent="0.2">
      <c r="A2606" s="234">
        <f>'Faults data'!A2606</f>
        <v>2589</v>
      </c>
      <c r="B2606" s="320">
        <f>'Faults data'!B2606</f>
        <v>0</v>
      </c>
      <c r="C2606" s="223">
        <f>IFERROR(MATCH('Faults data'!F2606,Lists!$C$11:$C$14,0),0)</f>
        <v>0</v>
      </c>
      <c r="D2606" s="216">
        <f>VALUE('Faults data'!I2606)</f>
        <v>0</v>
      </c>
      <c r="E2606" s="224">
        <f t="shared" si="329"/>
        <v>0</v>
      </c>
      <c r="F2606" s="224">
        <f>'Faults data'!M2606</f>
        <v>0</v>
      </c>
      <c r="G2606" s="224" t="str">
        <f>IF('Faults data'!N2606=$G$17,$G$17,".")</f>
        <v>.</v>
      </c>
      <c r="H2606" s="224" t="str">
        <f>IF(ISNUMBER('Faults data'!L2606),'Faults data'!L2606,".")</f>
        <v>.</v>
      </c>
      <c r="I2606" s="224">
        <f>IF('Faults data'!S2606=Lists!$F$11,0,1)</f>
        <v>1</v>
      </c>
      <c r="J2606" s="240" t="str">
        <f t="shared" si="324"/>
        <v>.</v>
      </c>
      <c r="K2606" s="241"/>
      <c r="L2606" s="230" t="str">
        <f t="shared" si="325"/>
        <v>.</v>
      </c>
      <c r="M2606" s="231" t="str">
        <f t="shared" si="326"/>
        <v>.</v>
      </c>
      <c r="N2606" s="231" t="str">
        <f t="shared" si="327"/>
        <v>.</v>
      </c>
      <c r="O2606" s="231" t="str">
        <f t="shared" si="328"/>
        <v>.</v>
      </c>
      <c r="P2606" s="232" t="str">
        <f t="shared" si="330"/>
        <v>.</v>
      </c>
      <c r="Q2606" s="233" t="str">
        <f t="shared" si="331"/>
        <v>.</v>
      </c>
      <c r="R2606" s="140"/>
      <c r="S2606" s="140"/>
      <c r="T2606" s="140"/>
      <c r="U2606" s="140"/>
      <c r="V2606" s="140"/>
      <c r="W2606" s="140"/>
      <c r="X2606" s="140"/>
      <c r="Y2606" s="140"/>
      <c r="Z2606" s="140"/>
      <c r="AA2606" s="140"/>
      <c r="AB2606" s="140"/>
      <c r="AC2606" s="140"/>
      <c r="AD2606" s="140"/>
      <c r="AE2606" s="140"/>
      <c r="AF2606" s="140"/>
      <c r="AG2606" s="140"/>
      <c r="AH2606" s="140"/>
      <c r="AI2606" s="140"/>
      <c r="AJ2606" s="140"/>
      <c r="AK2606" s="140"/>
      <c r="AL2606" s="140"/>
      <c r="AM2606" s="140"/>
      <c r="AN2606" s="140"/>
      <c r="AO2606" s="140"/>
      <c r="AP2606" s="140"/>
      <c r="AQ2606" s="140"/>
      <c r="AR2606" s="140"/>
      <c r="AS2606" s="140"/>
      <c r="AT2606" s="140"/>
      <c r="AU2606" s="140"/>
      <c r="AV2606" s="140"/>
      <c r="AW2606" s="140"/>
      <c r="AX2606" s="140"/>
      <c r="AY2606" s="140"/>
      <c r="AZ2606" s="140"/>
      <c r="BA2606" s="140"/>
      <c r="BB2606" s="140"/>
      <c r="BC2606" s="140"/>
      <c r="BD2606" s="140"/>
      <c r="BE2606" s="140"/>
    </row>
    <row r="2607" spans="1:57" outlineLevel="1" x14ac:dyDescent="0.2">
      <c r="A2607" s="234">
        <f>'Faults data'!A2607</f>
        <v>2590</v>
      </c>
      <c r="B2607" s="320">
        <f>'Faults data'!B2607</f>
        <v>0</v>
      </c>
      <c r="C2607" s="223">
        <f>IFERROR(MATCH('Faults data'!F2607,Lists!$C$11:$C$14,0),0)</f>
        <v>0</v>
      </c>
      <c r="D2607" s="216">
        <f>VALUE('Faults data'!I2607)</f>
        <v>0</v>
      </c>
      <c r="E2607" s="224">
        <f t="shared" si="329"/>
        <v>0</v>
      </c>
      <c r="F2607" s="224">
        <f>'Faults data'!M2607</f>
        <v>0</v>
      </c>
      <c r="G2607" s="224" t="str">
        <f>IF('Faults data'!N2607=$G$17,$G$17,".")</f>
        <v>.</v>
      </c>
      <c r="H2607" s="224" t="str">
        <f>IF(ISNUMBER('Faults data'!L2607),'Faults data'!L2607,".")</f>
        <v>.</v>
      </c>
      <c r="I2607" s="224">
        <f>IF('Faults data'!S2607=Lists!$F$11,0,1)</f>
        <v>1</v>
      </c>
      <c r="J2607" s="240" t="str">
        <f t="shared" si="324"/>
        <v>.</v>
      </c>
      <c r="K2607" s="241"/>
      <c r="L2607" s="230" t="str">
        <f t="shared" si="325"/>
        <v>.</v>
      </c>
      <c r="M2607" s="231" t="str">
        <f t="shared" si="326"/>
        <v>.</v>
      </c>
      <c r="N2607" s="231" t="str">
        <f t="shared" si="327"/>
        <v>.</v>
      </c>
      <c r="O2607" s="231" t="str">
        <f t="shared" si="328"/>
        <v>.</v>
      </c>
      <c r="P2607" s="232" t="str">
        <f t="shared" si="330"/>
        <v>.</v>
      </c>
      <c r="Q2607" s="233" t="str">
        <f t="shared" si="331"/>
        <v>.</v>
      </c>
      <c r="R2607" s="140"/>
      <c r="S2607" s="140"/>
      <c r="T2607" s="140"/>
      <c r="U2607" s="140"/>
      <c r="V2607" s="140"/>
      <c r="W2607" s="140"/>
      <c r="X2607" s="140"/>
      <c r="Y2607" s="140"/>
      <c r="Z2607" s="140"/>
      <c r="AA2607" s="140"/>
      <c r="AB2607" s="140"/>
      <c r="AC2607" s="140"/>
      <c r="AD2607" s="140"/>
      <c r="AE2607" s="140"/>
      <c r="AF2607" s="140"/>
      <c r="AG2607" s="140"/>
      <c r="AH2607" s="140"/>
      <c r="AI2607" s="140"/>
      <c r="AJ2607" s="140"/>
      <c r="AK2607" s="140"/>
      <c r="AL2607" s="140"/>
      <c r="AM2607" s="140"/>
      <c r="AN2607" s="140"/>
      <c r="AO2607" s="140"/>
      <c r="AP2607" s="140"/>
      <c r="AQ2607" s="140"/>
      <c r="AR2607" s="140"/>
      <c r="AS2607" s="140"/>
      <c r="AT2607" s="140"/>
      <c r="AU2607" s="140"/>
      <c r="AV2607" s="140"/>
      <c r="AW2607" s="140"/>
      <c r="AX2607" s="140"/>
      <c r="AY2607" s="140"/>
      <c r="AZ2607" s="140"/>
      <c r="BA2607" s="140"/>
      <c r="BB2607" s="140"/>
      <c r="BC2607" s="140"/>
      <c r="BD2607" s="140"/>
      <c r="BE2607" s="140"/>
    </row>
    <row r="2608" spans="1:57" outlineLevel="1" x14ac:dyDescent="0.2">
      <c r="A2608" s="234">
        <f>'Faults data'!A2608</f>
        <v>2591</v>
      </c>
      <c r="B2608" s="320">
        <f>'Faults data'!B2608</f>
        <v>0</v>
      </c>
      <c r="C2608" s="223">
        <f>IFERROR(MATCH('Faults data'!F2608,Lists!$C$11:$C$14,0),0)</f>
        <v>0</v>
      </c>
      <c r="D2608" s="216">
        <f>VALUE('Faults data'!I2608)</f>
        <v>0</v>
      </c>
      <c r="E2608" s="224">
        <f t="shared" si="329"/>
        <v>0</v>
      </c>
      <c r="F2608" s="224">
        <f>'Faults data'!M2608</f>
        <v>0</v>
      </c>
      <c r="G2608" s="224" t="str">
        <f>IF('Faults data'!N2608=$G$17,$G$17,".")</f>
        <v>.</v>
      </c>
      <c r="H2608" s="224" t="str">
        <f>IF(ISNUMBER('Faults data'!L2608),'Faults data'!L2608,".")</f>
        <v>.</v>
      </c>
      <c r="I2608" s="224">
        <f>IF('Faults data'!S2608=Lists!$F$11,0,1)</f>
        <v>1</v>
      </c>
      <c r="J2608" s="240" t="str">
        <f t="shared" si="324"/>
        <v>.</v>
      </c>
      <c r="K2608" s="241"/>
      <c r="L2608" s="230" t="str">
        <f t="shared" si="325"/>
        <v>.</v>
      </c>
      <c r="M2608" s="231" t="str">
        <f t="shared" si="326"/>
        <v>.</v>
      </c>
      <c r="N2608" s="231" t="str">
        <f t="shared" si="327"/>
        <v>.</v>
      </c>
      <c r="O2608" s="231" t="str">
        <f t="shared" si="328"/>
        <v>.</v>
      </c>
      <c r="P2608" s="232" t="str">
        <f t="shared" si="330"/>
        <v>.</v>
      </c>
      <c r="Q2608" s="233" t="str">
        <f t="shared" si="331"/>
        <v>.</v>
      </c>
      <c r="R2608" s="140"/>
      <c r="S2608" s="140"/>
      <c r="T2608" s="140"/>
      <c r="U2608" s="140"/>
      <c r="V2608" s="140"/>
      <c r="W2608" s="140"/>
      <c r="X2608" s="140"/>
      <c r="Y2608" s="140"/>
      <c r="Z2608" s="140"/>
      <c r="AA2608" s="140"/>
      <c r="AB2608" s="140"/>
      <c r="AC2608" s="140"/>
      <c r="AD2608" s="140"/>
      <c r="AE2608" s="140"/>
      <c r="AF2608" s="140"/>
      <c r="AG2608" s="140"/>
      <c r="AH2608" s="140"/>
      <c r="AI2608" s="140"/>
      <c r="AJ2608" s="140"/>
      <c r="AK2608" s="140"/>
      <c r="AL2608" s="140"/>
      <c r="AM2608" s="140"/>
      <c r="AN2608" s="140"/>
      <c r="AO2608" s="140"/>
      <c r="AP2608" s="140"/>
      <c r="AQ2608" s="140"/>
      <c r="AR2608" s="140"/>
      <c r="AS2608" s="140"/>
      <c r="AT2608" s="140"/>
      <c r="AU2608" s="140"/>
      <c r="AV2608" s="140"/>
      <c r="AW2608" s="140"/>
      <c r="AX2608" s="140"/>
      <c r="AY2608" s="140"/>
      <c r="AZ2608" s="140"/>
      <c r="BA2608" s="140"/>
      <c r="BB2608" s="140"/>
      <c r="BC2608" s="140"/>
      <c r="BD2608" s="140"/>
      <c r="BE2608" s="140"/>
    </row>
    <row r="2609" spans="1:57" outlineLevel="1" x14ac:dyDescent="0.2">
      <c r="A2609" s="234">
        <f>'Faults data'!A2609</f>
        <v>2592</v>
      </c>
      <c r="B2609" s="320">
        <f>'Faults data'!B2609</f>
        <v>0</v>
      </c>
      <c r="C2609" s="223">
        <f>IFERROR(MATCH('Faults data'!F2609,Lists!$C$11:$C$14,0),0)</f>
        <v>0</v>
      </c>
      <c r="D2609" s="216">
        <f>VALUE('Faults data'!I2609)</f>
        <v>0</v>
      </c>
      <c r="E2609" s="224">
        <f t="shared" si="329"/>
        <v>0</v>
      </c>
      <c r="F2609" s="224">
        <f>'Faults data'!M2609</f>
        <v>0</v>
      </c>
      <c r="G2609" s="224" t="str">
        <f>IF('Faults data'!N2609=$G$17,$G$17,".")</f>
        <v>.</v>
      </c>
      <c r="H2609" s="224" t="str">
        <f>IF(ISNUMBER('Faults data'!L2609),'Faults data'!L2609,".")</f>
        <v>.</v>
      </c>
      <c r="I2609" s="224">
        <f>IF('Faults data'!S2609=Lists!$F$11,0,1)</f>
        <v>1</v>
      </c>
      <c r="J2609" s="240" t="str">
        <f t="shared" si="324"/>
        <v>.</v>
      </c>
      <c r="K2609" s="241"/>
      <c r="L2609" s="230" t="str">
        <f t="shared" si="325"/>
        <v>.</v>
      </c>
      <c r="M2609" s="231" t="str">
        <f t="shared" si="326"/>
        <v>.</v>
      </c>
      <c r="N2609" s="231" t="str">
        <f t="shared" si="327"/>
        <v>.</v>
      </c>
      <c r="O2609" s="231" t="str">
        <f t="shared" si="328"/>
        <v>.</v>
      </c>
      <c r="P2609" s="232" t="str">
        <f t="shared" si="330"/>
        <v>.</v>
      </c>
      <c r="Q2609" s="233" t="str">
        <f t="shared" si="331"/>
        <v>.</v>
      </c>
      <c r="R2609" s="140"/>
      <c r="S2609" s="140"/>
      <c r="T2609" s="140"/>
      <c r="U2609" s="140"/>
      <c r="V2609" s="140"/>
      <c r="W2609" s="140"/>
      <c r="X2609" s="140"/>
      <c r="Y2609" s="140"/>
      <c r="Z2609" s="140"/>
      <c r="AA2609" s="140"/>
      <c r="AB2609" s="140"/>
      <c r="AC2609" s="140"/>
      <c r="AD2609" s="140"/>
      <c r="AE2609" s="140"/>
      <c r="AF2609" s="140"/>
      <c r="AG2609" s="140"/>
      <c r="AH2609" s="140"/>
      <c r="AI2609" s="140"/>
      <c r="AJ2609" s="140"/>
      <c r="AK2609" s="140"/>
      <c r="AL2609" s="140"/>
      <c r="AM2609" s="140"/>
      <c r="AN2609" s="140"/>
      <c r="AO2609" s="140"/>
      <c r="AP2609" s="140"/>
      <c r="AQ2609" s="140"/>
      <c r="AR2609" s="140"/>
      <c r="AS2609" s="140"/>
      <c r="AT2609" s="140"/>
      <c r="AU2609" s="140"/>
      <c r="AV2609" s="140"/>
      <c r="AW2609" s="140"/>
      <c r="AX2609" s="140"/>
      <c r="AY2609" s="140"/>
      <c r="AZ2609" s="140"/>
      <c r="BA2609" s="140"/>
      <c r="BB2609" s="140"/>
      <c r="BC2609" s="140"/>
      <c r="BD2609" s="140"/>
      <c r="BE2609" s="140"/>
    </row>
    <row r="2610" spans="1:57" outlineLevel="1" x14ac:dyDescent="0.2">
      <c r="A2610" s="234">
        <f>'Faults data'!A2610</f>
        <v>2593</v>
      </c>
      <c r="B2610" s="320">
        <f>'Faults data'!B2610</f>
        <v>0</v>
      </c>
      <c r="C2610" s="223">
        <f>IFERROR(MATCH('Faults data'!F2610,Lists!$C$11:$C$14,0),0)</f>
        <v>0</v>
      </c>
      <c r="D2610" s="216">
        <f>VALUE('Faults data'!I2610)</f>
        <v>0</v>
      </c>
      <c r="E2610" s="224">
        <f t="shared" si="329"/>
        <v>0</v>
      </c>
      <c r="F2610" s="224">
        <f>'Faults data'!M2610</f>
        <v>0</v>
      </c>
      <c r="G2610" s="224" t="str">
        <f>IF('Faults data'!N2610=$G$17,$G$17,".")</f>
        <v>.</v>
      </c>
      <c r="H2610" s="224" t="str">
        <f>IF(ISNUMBER('Faults data'!L2610),'Faults data'!L2610,".")</f>
        <v>.</v>
      </c>
      <c r="I2610" s="224">
        <f>IF('Faults data'!S2610=Lists!$F$11,0,1)</f>
        <v>1</v>
      </c>
      <c r="J2610" s="240" t="str">
        <f t="shared" si="324"/>
        <v>.</v>
      </c>
      <c r="K2610" s="241"/>
      <c r="L2610" s="230" t="str">
        <f t="shared" si="325"/>
        <v>.</v>
      </c>
      <c r="M2610" s="231" t="str">
        <f t="shared" si="326"/>
        <v>.</v>
      </c>
      <c r="N2610" s="231" t="str">
        <f t="shared" si="327"/>
        <v>.</v>
      </c>
      <c r="O2610" s="231" t="str">
        <f t="shared" si="328"/>
        <v>.</v>
      </c>
      <c r="P2610" s="232" t="str">
        <f t="shared" si="330"/>
        <v>.</v>
      </c>
      <c r="Q2610" s="233" t="str">
        <f t="shared" si="331"/>
        <v>.</v>
      </c>
      <c r="R2610" s="140"/>
      <c r="S2610" s="140"/>
      <c r="T2610" s="140"/>
      <c r="U2610" s="140"/>
      <c r="V2610" s="140"/>
      <c r="W2610" s="140"/>
      <c r="X2610" s="140"/>
      <c r="Y2610" s="140"/>
      <c r="Z2610" s="140"/>
      <c r="AA2610" s="140"/>
      <c r="AB2610" s="140"/>
      <c r="AC2610" s="140"/>
      <c r="AD2610" s="140"/>
      <c r="AE2610" s="140"/>
      <c r="AF2610" s="140"/>
      <c r="AG2610" s="140"/>
      <c r="AH2610" s="140"/>
      <c r="AI2610" s="140"/>
      <c r="AJ2610" s="140"/>
      <c r="AK2610" s="140"/>
      <c r="AL2610" s="140"/>
      <c r="AM2610" s="140"/>
      <c r="AN2610" s="140"/>
      <c r="AO2610" s="140"/>
      <c r="AP2610" s="140"/>
      <c r="AQ2610" s="140"/>
      <c r="AR2610" s="140"/>
      <c r="AS2610" s="140"/>
      <c r="AT2610" s="140"/>
      <c r="AU2610" s="140"/>
      <c r="AV2610" s="140"/>
      <c r="AW2610" s="140"/>
      <c r="AX2610" s="140"/>
      <c r="AY2610" s="140"/>
      <c r="AZ2610" s="140"/>
      <c r="BA2610" s="140"/>
      <c r="BB2610" s="140"/>
      <c r="BC2610" s="140"/>
      <c r="BD2610" s="140"/>
      <c r="BE2610" s="140"/>
    </row>
    <row r="2611" spans="1:57" outlineLevel="1" x14ac:dyDescent="0.2">
      <c r="A2611" s="234">
        <f>'Faults data'!A2611</f>
        <v>2594</v>
      </c>
      <c r="B2611" s="320">
        <f>'Faults data'!B2611</f>
        <v>0</v>
      </c>
      <c r="C2611" s="223">
        <f>IFERROR(MATCH('Faults data'!F2611,Lists!$C$11:$C$14,0),0)</f>
        <v>0</v>
      </c>
      <c r="D2611" s="216">
        <f>VALUE('Faults data'!I2611)</f>
        <v>0</v>
      </c>
      <c r="E2611" s="224">
        <f t="shared" si="329"/>
        <v>0</v>
      </c>
      <c r="F2611" s="224">
        <f>'Faults data'!M2611</f>
        <v>0</v>
      </c>
      <c r="G2611" s="224" t="str">
        <f>IF('Faults data'!N2611=$G$17,$G$17,".")</f>
        <v>.</v>
      </c>
      <c r="H2611" s="224" t="str">
        <f>IF(ISNUMBER('Faults data'!L2611),'Faults data'!L2611,".")</f>
        <v>.</v>
      </c>
      <c r="I2611" s="224">
        <f>IF('Faults data'!S2611=Lists!$F$11,0,1)</f>
        <v>1</v>
      </c>
      <c r="J2611" s="240" t="str">
        <f t="shared" si="324"/>
        <v>.</v>
      </c>
      <c r="K2611" s="241"/>
      <c r="L2611" s="230" t="str">
        <f t="shared" si="325"/>
        <v>.</v>
      </c>
      <c r="M2611" s="231" t="str">
        <f t="shared" si="326"/>
        <v>.</v>
      </c>
      <c r="N2611" s="231" t="str">
        <f t="shared" si="327"/>
        <v>.</v>
      </c>
      <c r="O2611" s="231" t="str">
        <f t="shared" si="328"/>
        <v>.</v>
      </c>
      <c r="P2611" s="232" t="str">
        <f t="shared" si="330"/>
        <v>.</v>
      </c>
      <c r="Q2611" s="233" t="str">
        <f t="shared" si="331"/>
        <v>.</v>
      </c>
      <c r="R2611" s="140"/>
      <c r="S2611" s="140"/>
      <c r="T2611" s="140"/>
      <c r="U2611" s="140"/>
      <c r="V2611" s="140"/>
      <c r="W2611" s="140"/>
      <c r="X2611" s="140"/>
      <c r="Y2611" s="140"/>
      <c r="Z2611" s="140"/>
      <c r="AA2611" s="140"/>
      <c r="AB2611" s="140"/>
      <c r="AC2611" s="140"/>
      <c r="AD2611" s="140"/>
      <c r="AE2611" s="140"/>
      <c r="AF2611" s="140"/>
      <c r="AG2611" s="140"/>
      <c r="AH2611" s="140"/>
      <c r="AI2611" s="140"/>
      <c r="AJ2611" s="140"/>
      <c r="AK2611" s="140"/>
      <c r="AL2611" s="140"/>
      <c r="AM2611" s="140"/>
      <c r="AN2611" s="140"/>
      <c r="AO2611" s="140"/>
      <c r="AP2611" s="140"/>
      <c r="AQ2611" s="140"/>
      <c r="AR2611" s="140"/>
      <c r="AS2611" s="140"/>
      <c r="AT2611" s="140"/>
      <c r="AU2611" s="140"/>
      <c r="AV2611" s="140"/>
      <c r="AW2611" s="140"/>
      <c r="AX2611" s="140"/>
      <c r="AY2611" s="140"/>
      <c r="AZ2611" s="140"/>
      <c r="BA2611" s="140"/>
      <c r="BB2611" s="140"/>
      <c r="BC2611" s="140"/>
      <c r="BD2611" s="140"/>
      <c r="BE2611" s="140"/>
    </row>
    <row r="2612" spans="1:57" outlineLevel="1" x14ac:dyDescent="0.2">
      <c r="A2612" s="234">
        <f>'Faults data'!A2612</f>
        <v>2595</v>
      </c>
      <c r="B2612" s="320">
        <f>'Faults data'!B2612</f>
        <v>0</v>
      </c>
      <c r="C2612" s="223">
        <f>IFERROR(MATCH('Faults data'!F2612,Lists!$C$11:$C$14,0),0)</f>
        <v>0</v>
      </c>
      <c r="D2612" s="216">
        <f>VALUE('Faults data'!I2612)</f>
        <v>0</v>
      </c>
      <c r="E2612" s="224">
        <f t="shared" si="329"/>
        <v>0</v>
      </c>
      <c r="F2612" s="224">
        <f>'Faults data'!M2612</f>
        <v>0</v>
      </c>
      <c r="G2612" s="224" t="str">
        <f>IF('Faults data'!N2612=$G$17,$G$17,".")</f>
        <v>.</v>
      </c>
      <c r="H2612" s="224" t="str">
        <f>IF(ISNUMBER('Faults data'!L2612),'Faults data'!L2612,".")</f>
        <v>.</v>
      </c>
      <c r="I2612" s="224">
        <f>IF('Faults data'!S2612=Lists!$F$11,0,1)</f>
        <v>1</v>
      </c>
      <c r="J2612" s="240" t="str">
        <f t="shared" si="324"/>
        <v>.</v>
      </c>
      <c r="K2612" s="241"/>
      <c r="L2612" s="230" t="str">
        <f t="shared" si="325"/>
        <v>.</v>
      </c>
      <c r="M2612" s="231" t="str">
        <f t="shared" si="326"/>
        <v>.</v>
      </c>
      <c r="N2612" s="231" t="str">
        <f t="shared" si="327"/>
        <v>.</v>
      </c>
      <c r="O2612" s="231" t="str">
        <f t="shared" si="328"/>
        <v>.</v>
      </c>
      <c r="P2612" s="232" t="str">
        <f t="shared" si="330"/>
        <v>.</v>
      </c>
      <c r="Q2612" s="233" t="str">
        <f t="shared" si="331"/>
        <v>.</v>
      </c>
      <c r="R2612" s="140"/>
      <c r="S2612" s="140"/>
      <c r="T2612" s="140"/>
      <c r="U2612" s="140"/>
      <c r="V2612" s="140"/>
      <c r="W2612" s="140"/>
      <c r="X2612" s="140"/>
      <c r="Y2612" s="140"/>
      <c r="Z2612" s="140"/>
      <c r="AA2612" s="140"/>
      <c r="AB2612" s="140"/>
      <c r="AC2612" s="140"/>
      <c r="AD2612" s="140"/>
      <c r="AE2612" s="140"/>
      <c r="AF2612" s="140"/>
      <c r="AG2612" s="140"/>
      <c r="AH2612" s="140"/>
      <c r="AI2612" s="140"/>
      <c r="AJ2612" s="140"/>
      <c r="AK2612" s="140"/>
      <c r="AL2612" s="140"/>
      <c r="AM2612" s="140"/>
      <c r="AN2612" s="140"/>
      <c r="AO2612" s="140"/>
      <c r="AP2612" s="140"/>
      <c r="AQ2612" s="140"/>
      <c r="AR2612" s="140"/>
      <c r="AS2612" s="140"/>
      <c r="AT2612" s="140"/>
      <c r="AU2612" s="140"/>
      <c r="AV2612" s="140"/>
      <c r="AW2612" s="140"/>
      <c r="AX2612" s="140"/>
      <c r="AY2612" s="140"/>
      <c r="AZ2612" s="140"/>
      <c r="BA2612" s="140"/>
      <c r="BB2612" s="140"/>
      <c r="BC2612" s="140"/>
      <c r="BD2612" s="140"/>
      <c r="BE2612" s="140"/>
    </row>
    <row r="2613" spans="1:57" outlineLevel="1" x14ac:dyDescent="0.2">
      <c r="A2613" s="234">
        <f>'Faults data'!A2613</f>
        <v>2596</v>
      </c>
      <c r="B2613" s="320">
        <f>'Faults data'!B2613</f>
        <v>0</v>
      </c>
      <c r="C2613" s="223">
        <f>IFERROR(MATCH('Faults data'!F2613,Lists!$C$11:$C$14,0),0)</f>
        <v>0</v>
      </c>
      <c r="D2613" s="216">
        <f>VALUE('Faults data'!I2613)</f>
        <v>0</v>
      </c>
      <c r="E2613" s="224">
        <f t="shared" si="329"/>
        <v>0</v>
      </c>
      <c r="F2613" s="224">
        <f>'Faults data'!M2613</f>
        <v>0</v>
      </c>
      <c r="G2613" s="224" t="str">
        <f>IF('Faults data'!N2613=$G$17,$G$17,".")</f>
        <v>.</v>
      </c>
      <c r="H2613" s="224" t="str">
        <f>IF(ISNUMBER('Faults data'!L2613),'Faults data'!L2613,".")</f>
        <v>.</v>
      </c>
      <c r="I2613" s="224">
        <f>IF('Faults data'!S2613=Lists!$F$11,0,1)</f>
        <v>1</v>
      </c>
      <c r="J2613" s="240" t="str">
        <f t="shared" si="324"/>
        <v>.</v>
      </c>
      <c r="K2613" s="241"/>
      <c r="L2613" s="230" t="str">
        <f t="shared" si="325"/>
        <v>.</v>
      </c>
      <c r="M2613" s="231" t="str">
        <f t="shared" si="326"/>
        <v>.</v>
      </c>
      <c r="N2613" s="231" t="str">
        <f t="shared" si="327"/>
        <v>.</v>
      </c>
      <c r="O2613" s="231" t="str">
        <f t="shared" si="328"/>
        <v>.</v>
      </c>
      <c r="P2613" s="232" t="str">
        <f t="shared" si="330"/>
        <v>.</v>
      </c>
      <c r="Q2613" s="233" t="str">
        <f t="shared" si="331"/>
        <v>.</v>
      </c>
      <c r="R2613" s="140"/>
      <c r="S2613" s="140"/>
      <c r="T2613" s="140"/>
      <c r="U2613" s="140"/>
      <c r="V2613" s="140"/>
      <c r="W2613" s="140"/>
      <c r="X2613" s="140"/>
      <c r="Y2613" s="140"/>
      <c r="Z2613" s="140"/>
      <c r="AA2613" s="140"/>
      <c r="AB2613" s="140"/>
      <c r="AC2613" s="140"/>
      <c r="AD2613" s="140"/>
      <c r="AE2613" s="140"/>
      <c r="AF2613" s="140"/>
      <c r="AG2613" s="140"/>
      <c r="AH2613" s="140"/>
      <c r="AI2613" s="140"/>
      <c r="AJ2613" s="140"/>
      <c r="AK2613" s="140"/>
      <c r="AL2613" s="140"/>
      <c r="AM2613" s="140"/>
      <c r="AN2613" s="140"/>
      <c r="AO2613" s="140"/>
      <c r="AP2613" s="140"/>
      <c r="AQ2613" s="140"/>
      <c r="AR2613" s="140"/>
      <c r="AS2613" s="140"/>
      <c r="AT2613" s="140"/>
      <c r="AU2613" s="140"/>
      <c r="AV2613" s="140"/>
      <c r="AW2613" s="140"/>
      <c r="AX2613" s="140"/>
      <c r="AY2613" s="140"/>
      <c r="AZ2613" s="140"/>
      <c r="BA2613" s="140"/>
      <c r="BB2613" s="140"/>
      <c r="BC2613" s="140"/>
      <c r="BD2613" s="140"/>
      <c r="BE2613" s="140"/>
    </row>
    <row r="2614" spans="1:57" outlineLevel="1" x14ac:dyDescent="0.2">
      <c r="A2614" s="234">
        <f>'Faults data'!A2614</f>
        <v>2597</v>
      </c>
      <c r="B2614" s="320">
        <f>'Faults data'!B2614</f>
        <v>0</v>
      </c>
      <c r="C2614" s="223">
        <f>IFERROR(MATCH('Faults data'!F2614,Lists!$C$11:$C$14,0),0)</f>
        <v>0</v>
      </c>
      <c r="D2614" s="216">
        <f>VALUE('Faults data'!I2614)</f>
        <v>0</v>
      </c>
      <c r="E2614" s="224">
        <f t="shared" si="329"/>
        <v>0</v>
      </c>
      <c r="F2614" s="224">
        <f>'Faults data'!M2614</f>
        <v>0</v>
      </c>
      <c r="G2614" s="224" t="str">
        <f>IF('Faults data'!N2614=$G$17,$G$17,".")</f>
        <v>.</v>
      </c>
      <c r="H2614" s="224" t="str">
        <f>IF(ISNUMBER('Faults data'!L2614),'Faults data'!L2614,".")</f>
        <v>.</v>
      </c>
      <c r="I2614" s="224">
        <f>IF('Faults data'!S2614=Lists!$F$11,0,1)</f>
        <v>1</v>
      </c>
      <c r="J2614" s="240" t="str">
        <f t="shared" si="324"/>
        <v>.</v>
      </c>
      <c r="K2614" s="241"/>
      <c r="L2614" s="230" t="str">
        <f t="shared" si="325"/>
        <v>.</v>
      </c>
      <c r="M2614" s="231" t="str">
        <f t="shared" si="326"/>
        <v>.</v>
      </c>
      <c r="N2614" s="231" t="str">
        <f t="shared" si="327"/>
        <v>.</v>
      </c>
      <c r="O2614" s="231" t="str">
        <f t="shared" si="328"/>
        <v>.</v>
      </c>
      <c r="P2614" s="232" t="str">
        <f t="shared" si="330"/>
        <v>.</v>
      </c>
      <c r="Q2614" s="233" t="str">
        <f t="shared" si="331"/>
        <v>.</v>
      </c>
      <c r="R2614" s="140"/>
      <c r="S2614" s="140"/>
      <c r="T2614" s="140"/>
      <c r="U2614" s="140"/>
      <c r="V2614" s="140"/>
      <c r="W2614" s="140"/>
      <c r="X2614" s="140"/>
      <c r="Y2614" s="140"/>
      <c r="Z2614" s="140"/>
      <c r="AA2614" s="140"/>
      <c r="AB2614" s="140"/>
      <c r="AC2614" s="140"/>
      <c r="AD2614" s="140"/>
      <c r="AE2614" s="140"/>
      <c r="AF2614" s="140"/>
      <c r="AG2614" s="140"/>
      <c r="AH2614" s="140"/>
      <c r="AI2614" s="140"/>
      <c r="AJ2614" s="140"/>
      <c r="AK2614" s="140"/>
      <c r="AL2614" s="140"/>
      <c r="AM2614" s="140"/>
      <c r="AN2614" s="140"/>
      <c r="AO2614" s="140"/>
      <c r="AP2614" s="140"/>
      <c r="AQ2614" s="140"/>
      <c r="AR2614" s="140"/>
      <c r="AS2614" s="140"/>
      <c r="AT2614" s="140"/>
      <c r="AU2614" s="140"/>
      <c r="AV2614" s="140"/>
      <c r="AW2614" s="140"/>
      <c r="AX2614" s="140"/>
      <c r="AY2614" s="140"/>
      <c r="AZ2614" s="140"/>
      <c r="BA2614" s="140"/>
      <c r="BB2614" s="140"/>
      <c r="BC2614" s="140"/>
      <c r="BD2614" s="140"/>
      <c r="BE2614" s="140"/>
    </row>
    <row r="2615" spans="1:57" outlineLevel="1" x14ac:dyDescent="0.2">
      <c r="A2615" s="234">
        <f>'Faults data'!A2615</f>
        <v>2598</v>
      </c>
      <c r="B2615" s="320">
        <f>'Faults data'!B2615</f>
        <v>0</v>
      </c>
      <c r="C2615" s="223">
        <f>IFERROR(MATCH('Faults data'!F2615,Lists!$C$11:$C$14,0),0)</f>
        <v>0</v>
      </c>
      <c r="D2615" s="216">
        <f>VALUE('Faults data'!I2615)</f>
        <v>0</v>
      </c>
      <c r="E2615" s="224">
        <f t="shared" si="329"/>
        <v>0</v>
      </c>
      <c r="F2615" s="224">
        <f>'Faults data'!M2615</f>
        <v>0</v>
      </c>
      <c r="G2615" s="224" t="str">
        <f>IF('Faults data'!N2615=$G$17,$G$17,".")</f>
        <v>.</v>
      </c>
      <c r="H2615" s="224" t="str">
        <f>IF(ISNUMBER('Faults data'!L2615),'Faults data'!L2615,".")</f>
        <v>.</v>
      </c>
      <c r="I2615" s="224">
        <f>IF('Faults data'!S2615=Lists!$F$11,0,1)</f>
        <v>1</v>
      </c>
      <c r="J2615" s="240" t="str">
        <f t="shared" si="324"/>
        <v>.</v>
      </c>
      <c r="K2615" s="241"/>
      <c r="L2615" s="230" t="str">
        <f t="shared" si="325"/>
        <v>.</v>
      </c>
      <c r="M2615" s="231" t="str">
        <f t="shared" si="326"/>
        <v>.</v>
      </c>
      <c r="N2615" s="231" t="str">
        <f t="shared" si="327"/>
        <v>.</v>
      </c>
      <c r="O2615" s="231" t="str">
        <f t="shared" si="328"/>
        <v>.</v>
      </c>
      <c r="P2615" s="232" t="str">
        <f t="shared" si="330"/>
        <v>.</v>
      </c>
      <c r="Q2615" s="233" t="str">
        <f t="shared" si="331"/>
        <v>.</v>
      </c>
      <c r="R2615" s="140"/>
      <c r="S2615" s="140"/>
      <c r="T2615" s="140"/>
      <c r="U2615" s="140"/>
      <c r="V2615" s="140"/>
      <c r="W2615" s="140"/>
      <c r="X2615" s="140"/>
      <c r="Y2615" s="140"/>
      <c r="Z2615" s="140"/>
      <c r="AA2615" s="140"/>
      <c r="AB2615" s="140"/>
      <c r="AC2615" s="140"/>
      <c r="AD2615" s="140"/>
      <c r="AE2615" s="140"/>
      <c r="AF2615" s="140"/>
      <c r="AG2615" s="140"/>
      <c r="AH2615" s="140"/>
      <c r="AI2615" s="140"/>
      <c r="AJ2615" s="140"/>
      <c r="AK2615" s="140"/>
      <c r="AL2615" s="140"/>
      <c r="AM2615" s="140"/>
      <c r="AN2615" s="140"/>
      <c r="AO2615" s="140"/>
      <c r="AP2615" s="140"/>
      <c r="AQ2615" s="140"/>
      <c r="AR2615" s="140"/>
      <c r="AS2615" s="140"/>
      <c r="AT2615" s="140"/>
      <c r="AU2615" s="140"/>
      <c r="AV2615" s="140"/>
      <c r="AW2615" s="140"/>
      <c r="AX2615" s="140"/>
      <c r="AY2615" s="140"/>
      <c r="AZ2615" s="140"/>
      <c r="BA2615" s="140"/>
      <c r="BB2615" s="140"/>
      <c r="BC2615" s="140"/>
      <c r="BD2615" s="140"/>
      <c r="BE2615" s="140"/>
    </row>
    <row r="2616" spans="1:57" outlineLevel="1" x14ac:dyDescent="0.2">
      <c r="A2616" s="234">
        <f>'Faults data'!A2616</f>
        <v>2599</v>
      </c>
      <c r="B2616" s="320">
        <f>'Faults data'!B2616</f>
        <v>0</v>
      </c>
      <c r="C2616" s="223">
        <f>IFERROR(MATCH('Faults data'!F2616,Lists!$C$11:$C$14,0),0)</f>
        <v>0</v>
      </c>
      <c r="D2616" s="216">
        <f>VALUE('Faults data'!I2616)</f>
        <v>0</v>
      </c>
      <c r="E2616" s="224">
        <f t="shared" si="329"/>
        <v>0</v>
      </c>
      <c r="F2616" s="224">
        <f>'Faults data'!M2616</f>
        <v>0</v>
      </c>
      <c r="G2616" s="224" t="str">
        <f>IF('Faults data'!N2616=$G$17,$G$17,".")</f>
        <v>.</v>
      </c>
      <c r="H2616" s="224" t="str">
        <f>IF(ISNUMBER('Faults data'!L2616),'Faults data'!L2616,".")</f>
        <v>.</v>
      </c>
      <c r="I2616" s="224">
        <f>IF('Faults data'!S2616=Lists!$F$11,0,1)</f>
        <v>1</v>
      </c>
      <c r="J2616" s="240" t="str">
        <f t="shared" si="324"/>
        <v>.</v>
      </c>
      <c r="K2616" s="241"/>
      <c r="L2616" s="230" t="str">
        <f t="shared" si="325"/>
        <v>.</v>
      </c>
      <c r="M2616" s="231" t="str">
        <f t="shared" si="326"/>
        <v>.</v>
      </c>
      <c r="N2616" s="231" t="str">
        <f t="shared" si="327"/>
        <v>.</v>
      </c>
      <c r="O2616" s="231" t="str">
        <f t="shared" si="328"/>
        <v>.</v>
      </c>
      <c r="P2616" s="232" t="str">
        <f t="shared" si="330"/>
        <v>.</v>
      </c>
      <c r="Q2616" s="233" t="str">
        <f t="shared" si="331"/>
        <v>.</v>
      </c>
      <c r="R2616" s="140"/>
      <c r="S2616" s="140"/>
      <c r="T2616" s="140"/>
      <c r="U2616" s="140"/>
      <c r="V2616" s="140"/>
      <c r="W2616" s="140"/>
      <c r="X2616" s="140"/>
      <c r="Y2616" s="140"/>
      <c r="Z2616" s="140"/>
      <c r="AA2616" s="140"/>
      <c r="AB2616" s="140"/>
      <c r="AC2616" s="140"/>
      <c r="AD2616" s="140"/>
      <c r="AE2616" s="140"/>
      <c r="AF2616" s="140"/>
      <c r="AG2616" s="140"/>
      <c r="AH2616" s="140"/>
      <c r="AI2616" s="140"/>
      <c r="AJ2616" s="140"/>
      <c r="AK2616" s="140"/>
      <c r="AL2616" s="140"/>
      <c r="AM2616" s="140"/>
      <c r="AN2616" s="140"/>
      <c r="AO2616" s="140"/>
      <c r="AP2616" s="140"/>
      <c r="AQ2616" s="140"/>
      <c r="AR2616" s="140"/>
      <c r="AS2616" s="140"/>
      <c r="AT2616" s="140"/>
      <c r="AU2616" s="140"/>
      <c r="AV2616" s="140"/>
      <c r="AW2616" s="140"/>
      <c r="AX2616" s="140"/>
      <c r="AY2616" s="140"/>
      <c r="AZ2616" s="140"/>
      <c r="BA2616" s="140"/>
      <c r="BB2616" s="140"/>
      <c r="BC2616" s="140"/>
      <c r="BD2616" s="140"/>
      <c r="BE2616" s="140"/>
    </row>
    <row r="2617" spans="1:57" outlineLevel="1" x14ac:dyDescent="0.2">
      <c r="A2617" s="234">
        <f>'Faults data'!A2617</f>
        <v>2600</v>
      </c>
      <c r="B2617" s="320">
        <f>'Faults data'!B2617</f>
        <v>0</v>
      </c>
      <c r="C2617" s="223">
        <f>IFERROR(MATCH('Faults data'!F2617,Lists!$C$11:$C$14,0),0)</f>
        <v>0</v>
      </c>
      <c r="D2617" s="216">
        <f>VALUE('Faults data'!I2617)</f>
        <v>0</v>
      </c>
      <c r="E2617" s="224">
        <f t="shared" si="329"/>
        <v>0</v>
      </c>
      <c r="F2617" s="224">
        <f>'Faults data'!M2617</f>
        <v>0</v>
      </c>
      <c r="G2617" s="224" t="str">
        <f>IF('Faults data'!N2617=$G$17,$G$17,".")</f>
        <v>.</v>
      </c>
      <c r="H2617" s="224" t="str">
        <f>IF(ISNUMBER('Faults data'!L2617),'Faults data'!L2617,".")</f>
        <v>.</v>
      </c>
      <c r="I2617" s="224">
        <f>IF('Faults data'!S2617=Lists!$F$11,0,1)</f>
        <v>1</v>
      </c>
      <c r="J2617" s="240" t="str">
        <f t="shared" si="324"/>
        <v>.</v>
      </c>
      <c r="K2617" s="241"/>
      <c r="L2617" s="230" t="str">
        <f t="shared" si="325"/>
        <v>.</v>
      </c>
      <c r="M2617" s="231" t="str">
        <f t="shared" si="326"/>
        <v>.</v>
      </c>
      <c r="N2617" s="231" t="str">
        <f t="shared" si="327"/>
        <v>.</v>
      </c>
      <c r="O2617" s="231" t="str">
        <f t="shared" si="328"/>
        <v>.</v>
      </c>
      <c r="P2617" s="232" t="str">
        <f t="shared" si="330"/>
        <v>.</v>
      </c>
      <c r="Q2617" s="233" t="str">
        <f t="shared" si="331"/>
        <v>.</v>
      </c>
      <c r="R2617" s="140"/>
      <c r="S2617" s="140"/>
      <c r="T2617" s="140"/>
      <c r="U2617" s="140"/>
      <c r="V2617" s="140"/>
      <c r="W2617" s="140"/>
      <c r="X2617" s="140"/>
      <c r="Y2617" s="140"/>
      <c r="Z2617" s="140"/>
      <c r="AA2617" s="140"/>
      <c r="AB2617" s="140"/>
      <c r="AC2617" s="140"/>
      <c r="AD2617" s="140"/>
      <c r="AE2617" s="140"/>
      <c r="AF2617" s="140"/>
      <c r="AG2617" s="140"/>
      <c r="AH2617" s="140"/>
      <c r="AI2617" s="140"/>
      <c r="AJ2617" s="140"/>
      <c r="AK2617" s="140"/>
      <c r="AL2617" s="140"/>
      <c r="AM2617" s="140"/>
      <c r="AN2617" s="140"/>
      <c r="AO2617" s="140"/>
      <c r="AP2617" s="140"/>
      <c r="AQ2617" s="140"/>
      <c r="AR2617" s="140"/>
      <c r="AS2617" s="140"/>
      <c r="AT2617" s="140"/>
      <c r="AU2617" s="140"/>
      <c r="AV2617" s="140"/>
      <c r="AW2617" s="140"/>
      <c r="AX2617" s="140"/>
      <c r="AY2617" s="140"/>
      <c r="AZ2617" s="140"/>
      <c r="BA2617" s="140"/>
      <c r="BB2617" s="140"/>
      <c r="BC2617" s="140"/>
      <c r="BD2617" s="140"/>
      <c r="BE2617" s="140"/>
    </row>
    <row r="2618" spans="1:57" outlineLevel="1" x14ac:dyDescent="0.2">
      <c r="A2618" s="234">
        <f>'Faults data'!A2618</f>
        <v>2601</v>
      </c>
      <c r="B2618" s="320">
        <f>'Faults data'!B2618</f>
        <v>0</v>
      </c>
      <c r="C2618" s="223">
        <f>IFERROR(MATCH('Faults data'!F2618,Lists!$C$11:$C$14,0),0)</f>
        <v>0</v>
      </c>
      <c r="D2618" s="216">
        <f>VALUE('Faults data'!I2618)</f>
        <v>0</v>
      </c>
      <c r="E2618" s="224">
        <f t="shared" si="329"/>
        <v>0</v>
      </c>
      <c r="F2618" s="224">
        <f>'Faults data'!M2618</f>
        <v>0</v>
      </c>
      <c r="G2618" s="224" t="str">
        <f>IF('Faults data'!N2618=$G$17,$G$17,".")</f>
        <v>.</v>
      </c>
      <c r="H2618" s="224" t="str">
        <f>IF(ISNUMBER('Faults data'!L2618),'Faults data'!L2618,".")</f>
        <v>.</v>
      </c>
      <c r="I2618" s="224">
        <f>IF('Faults data'!S2618=Lists!$F$11,0,1)</f>
        <v>1</v>
      </c>
      <c r="J2618" s="240" t="str">
        <f t="shared" si="324"/>
        <v>.</v>
      </c>
      <c r="K2618" s="241"/>
      <c r="L2618" s="230" t="str">
        <f t="shared" si="325"/>
        <v>.</v>
      </c>
      <c r="M2618" s="231" t="str">
        <f t="shared" si="326"/>
        <v>.</v>
      </c>
      <c r="N2618" s="231" t="str">
        <f t="shared" si="327"/>
        <v>.</v>
      </c>
      <c r="O2618" s="231" t="str">
        <f t="shared" si="328"/>
        <v>.</v>
      </c>
      <c r="P2618" s="232" t="str">
        <f t="shared" si="330"/>
        <v>.</v>
      </c>
      <c r="Q2618" s="233" t="str">
        <f t="shared" si="331"/>
        <v>.</v>
      </c>
      <c r="R2618" s="140"/>
      <c r="S2618" s="140"/>
      <c r="T2618" s="140"/>
      <c r="U2618" s="140"/>
      <c r="V2618" s="140"/>
      <c r="W2618" s="140"/>
      <c r="X2618" s="140"/>
      <c r="Y2618" s="140"/>
      <c r="Z2618" s="140"/>
      <c r="AA2618" s="140"/>
      <c r="AB2618" s="140"/>
      <c r="AC2618" s="140"/>
      <c r="AD2618" s="140"/>
      <c r="AE2618" s="140"/>
      <c r="AF2618" s="140"/>
      <c r="AG2618" s="140"/>
      <c r="AH2618" s="140"/>
      <c r="AI2618" s="140"/>
      <c r="AJ2618" s="140"/>
      <c r="AK2618" s="140"/>
      <c r="AL2618" s="140"/>
      <c r="AM2618" s="140"/>
      <c r="AN2618" s="140"/>
      <c r="AO2618" s="140"/>
      <c r="AP2618" s="140"/>
      <c r="AQ2618" s="140"/>
      <c r="AR2618" s="140"/>
      <c r="AS2618" s="140"/>
      <c r="AT2618" s="140"/>
      <c r="AU2618" s="140"/>
      <c r="AV2618" s="140"/>
      <c r="AW2618" s="140"/>
      <c r="AX2618" s="140"/>
      <c r="AY2618" s="140"/>
      <c r="AZ2618" s="140"/>
      <c r="BA2618" s="140"/>
      <c r="BB2618" s="140"/>
      <c r="BC2618" s="140"/>
      <c r="BD2618" s="140"/>
      <c r="BE2618" s="140"/>
    </row>
    <row r="2619" spans="1:57" outlineLevel="1" x14ac:dyDescent="0.2">
      <c r="A2619" s="234">
        <f>'Faults data'!A2619</f>
        <v>2602</v>
      </c>
      <c r="B2619" s="320">
        <f>'Faults data'!B2619</f>
        <v>0</v>
      </c>
      <c r="C2619" s="223">
        <f>IFERROR(MATCH('Faults data'!F2619,Lists!$C$11:$C$14,0),0)</f>
        <v>0</v>
      </c>
      <c r="D2619" s="216">
        <f>VALUE('Faults data'!I2619)</f>
        <v>0</v>
      </c>
      <c r="E2619" s="224">
        <f t="shared" si="329"/>
        <v>0</v>
      </c>
      <c r="F2619" s="224">
        <f>'Faults data'!M2619</f>
        <v>0</v>
      </c>
      <c r="G2619" s="224" t="str">
        <f>IF('Faults data'!N2619=$G$17,$G$17,".")</f>
        <v>.</v>
      </c>
      <c r="H2619" s="224" t="str">
        <f>IF(ISNUMBER('Faults data'!L2619),'Faults data'!L2619,".")</f>
        <v>.</v>
      </c>
      <c r="I2619" s="224">
        <f>IF('Faults data'!S2619=Lists!$F$11,0,1)</f>
        <v>1</v>
      </c>
      <c r="J2619" s="240" t="str">
        <f t="shared" si="324"/>
        <v>.</v>
      </c>
      <c r="K2619" s="241"/>
      <c r="L2619" s="230" t="str">
        <f t="shared" si="325"/>
        <v>.</v>
      </c>
      <c r="M2619" s="231" t="str">
        <f t="shared" si="326"/>
        <v>.</v>
      </c>
      <c r="N2619" s="231" t="str">
        <f t="shared" si="327"/>
        <v>.</v>
      </c>
      <c r="O2619" s="231" t="str">
        <f t="shared" si="328"/>
        <v>.</v>
      </c>
      <c r="P2619" s="232" t="str">
        <f t="shared" si="330"/>
        <v>.</v>
      </c>
      <c r="Q2619" s="233" t="str">
        <f t="shared" si="331"/>
        <v>.</v>
      </c>
      <c r="R2619" s="140"/>
      <c r="S2619" s="140"/>
      <c r="T2619" s="140"/>
      <c r="U2619" s="140"/>
      <c r="V2619" s="140"/>
      <c r="W2619" s="140"/>
      <c r="X2619" s="140"/>
      <c r="Y2619" s="140"/>
      <c r="Z2619" s="140"/>
      <c r="AA2619" s="140"/>
      <c r="AB2619" s="140"/>
      <c r="AC2619" s="140"/>
      <c r="AD2619" s="140"/>
      <c r="AE2619" s="140"/>
      <c r="AF2619" s="140"/>
      <c r="AG2619" s="140"/>
      <c r="AH2619" s="140"/>
      <c r="AI2619" s="140"/>
      <c r="AJ2619" s="140"/>
      <c r="AK2619" s="140"/>
      <c r="AL2619" s="140"/>
      <c r="AM2619" s="140"/>
      <c r="AN2619" s="140"/>
      <c r="AO2619" s="140"/>
      <c r="AP2619" s="140"/>
      <c r="AQ2619" s="140"/>
      <c r="AR2619" s="140"/>
      <c r="AS2619" s="140"/>
      <c r="AT2619" s="140"/>
      <c r="AU2619" s="140"/>
      <c r="AV2619" s="140"/>
      <c r="AW2619" s="140"/>
      <c r="AX2619" s="140"/>
      <c r="AY2619" s="140"/>
      <c r="AZ2619" s="140"/>
      <c r="BA2619" s="140"/>
      <c r="BB2619" s="140"/>
      <c r="BC2619" s="140"/>
      <c r="BD2619" s="140"/>
      <c r="BE2619" s="140"/>
    </row>
    <row r="2620" spans="1:57" outlineLevel="1" x14ac:dyDescent="0.2">
      <c r="A2620" s="234">
        <f>'Faults data'!A2620</f>
        <v>2603</v>
      </c>
      <c r="B2620" s="320">
        <f>'Faults data'!B2620</f>
        <v>0</v>
      </c>
      <c r="C2620" s="223">
        <f>IFERROR(MATCH('Faults data'!F2620,Lists!$C$11:$C$14,0),0)</f>
        <v>0</v>
      </c>
      <c r="D2620" s="216">
        <f>VALUE('Faults data'!I2620)</f>
        <v>0</v>
      </c>
      <c r="E2620" s="224">
        <f t="shared" si="329"/>
        <v>0</v>
      </c>
      <c r="F2620" s="224">
        <f>'Faults data'!M2620</f>
        <v>0</v>
      </c>
      <c r="G2620" s="224" t="str">
        <f>IF('Faults data'!N2620=$G$17,$G$17,".")</f>
        <v>.</v>
      </c>
      <c r="H2620" s="224" t="str">
        <f>IF(ISNUMBER('Faults data'!L2620),'Faults data'!L2620,".")</f>
        <v>.</v>
      </c>
      <c r="I2620" s="224">
        <f>IF('Faults data'!S2620=Lists!$F$11,0,1)</f>
        <v>1</v>
      </c>
      <c r="J2620" s="240" t="str">
        <f t="shared" si="324"/>
        <v>.</v>
      </c>
      <c r="K2620" s="241"/>
      <c r="L2620" s="230" t="str">
        <f t="shared" si="325"/>
        <v>.</v>
      </c>
      <c r="M2620" s="231" t="str">
        <f t="shared" si="326"/>
        <v>.</v>
      </c>
      <c r="N2620" s="231" t="str">
        <f t="shared" si="327"/>
        <v>.</v>
      </c>
      <c r="O2620" s="231" t="str">
        <f t="shared" si="328"/>
        <v>.</v>
      </c>
      <c r="P2620" s="232" t="str">
        <f t="shared" si="330"/>
        <v>.</v>
      </c>
      <c r="Q2620" s="233" t="str">
        <f t="shared" si="331"/>
        <v>.</v>
      </c>
      <c r="R2620" s="140"/>
      <c r="S2620" s="140"/>
      <c r="T2620" s="140"/>
      <c r="U2620" s="140"/>
      <c r="V2620" s="140"/>
      <c r="W2620" s="140"/>
      <c r="X2620" s="140"/>
      <c r="Y2620" s="140"/>
      <c r="Z2620" s="140"/>
      <c r="AA2620" s="140"/>
      <c r="AB2620" s="140"/>
      <c r="AC2620" s="140"/>
      <c r="AD2620" s="140"/>
      <c r="AE2620" s="140"/>
      <c r="AF2620" s="140"/>
      <c r="AG2620" s="140"/>
      <c r="AH2620" s="140"/>
      <c r="AI2620" s="140"/>
      <c r="AJ2620" s="140"/>
      <c r="AK2620" s="140"/>
      <c r="AL2620" s="140"/>
      <c r="AM2620" s="140"/>
      <c r="AN2620" s="140"/>
      <c r="AO2620" s="140"/>
      <c r="AP2620" s="140"/>
      <c r="AQ2620" s="140"/>
      <c r="AR2620" s="140"/>
      <c r="AS2620" s="140"/>
      <c r="AT2620" s="140"/>
      <c r="AU2620" s="140"/>
      <c r="AV2620" s="140"/>
      <c r="AW2620" s="140"/>
      <c r="AX2620" s="140"/>
      <c r="AY2620" s="140"/>
      <c r="AZ2620" s="140"/>
      <c r="BA2620" s="140"/>
      <c r="BB2620" s="140"/>
      <c r="BC2620" s="140"/>
      <c r="BD2620" s="140"/>
      <c r="BE2620" s="140"/>
    </row>
    <row r="2621" spans="1:57" outlineLevel="1" x14ac:dyDescent="0.2">
      <c r="A2621" s="234">
        <f>'Faults data'!A2621</f>
        <v>2604</v>
      </c>
      <c r="B2621" s="320">
        <f>'Faults data'!B2621</f>
        <v>0</v>
      </c>
      <c r="C2621" s="223">
        <f>IFERROR(MATCH('Faults data'!F2621,Lists!$C$11:$C$14,0),0)</f>
        <v>0</v>
      </c>
      <c r="D2621" s="216">
        <f>VALUE('Faults data'!I2621)</f>
        <v>0</v>
      </c>
      <c r="E2621" s="224">
        <f t="shared" si="329"/>
        <v>0</v>
      </c>
      <c r="F2621" s="224">
        <f>'Faults data'!M2621</f>
        <v>0</v>
      </c>
      <c r="G2621" s="224" t="str">
        <f>IF('Faults data'!N2621=$G$17,$G$17,".")</f>
        <v>.</v>
      </c>
      <c r="H2621" s="224" t="str">
        <f>IF(ISNUMBER('Faults data'!L2621),'Faults data'!L2621,".")</f>
        <v>.</v>
      </c>
      <c r="I2621" s="224">
        <f>IF('Faults data'!S2621=Lists!$F$11,0,1)</f>
        <v>1</v>
      </c>
      <c r="J2621" s="240" t="str">
        <f t="shared" si="324"/>
        <v>.</v>
      </c>
      <c r="K2621" s="241"/>
      <c r="L2621" s="230" t="str">
        <f t="shared" si="325"/>
        <v>.</v>
      </c>
      <c r="M2621" s="231" t="str">
        <f t="shared" si="326"/>
        <v>.</v>
      </c>
      <c r="N2621" s="231" t="str">
        <f t="shared" si="327"/>
        <v>.</v>
      </c>
      <c r="O2621" s="231" t="str">
        <f t="shared" si="328"/>
        <v>.</v>
      </c>
      <c r="P2621" s="232" t="str">
        <f t="shared" si="330"/>
        <v>.</v>
      </c>
      <c r="Q2621" s="233" t="str">
        <f t="shared" si="331"/>
        <v>.</v>
      </c>
      <c r="R2621" s="140"/>
      <c r="S2621" s="140"/>
      <c r="T2621" s="140"/>
      <c r="U2621" s="140"/>
      <c r="V2621" s="140"/>
      <c r="W2621" s="140"/>
      <c r="X2621" s="140"/>
      <c r="Y2621" s="140"/>
      <c r="Z2621" s="140"/>
      <c r="AA2621" s="140"/>
      <c r="AB2621" s="140"/>
      <c r="AC2621" s="140"/>
      <c r="AD2621" s="140"/>
      <c r="AE2621" s="140"/>
      <c r="AF2621" s="140"/>
      <c r="AG2621" s="140"/>
      <c r="AH2621" s="140"/>
      <c r="AI2621" s="140"/>
      <c r="AJ2621" s="140"/>
      <c r="AK2621" s="140"/>
      <c r="AL2621" s="140"/>
      <c r="AM2621" s="140"/>
      <c r="AN2621" s="140"/>
      <c r="AO2621" s="140"/>
      <c r="AP2621" s="140"/>
      <c r="AQ2621" s="140"/>
      <c r="AR2621" s="140"/>
      <c r="AS2621" s="140"/>
      <c r="AT2621" s="140"/>
      <c r="AU2621" s="140"/>
      <c r="AV2621" s="140"/>
      <c r="AW2621" s="140"/>
      <c r="AX2621" s="140"/>
      <c r="AY2621" s="140"/>
      <c r="AZ2621" s="140"/>
      <c r="BA2621" s="140"/>
      <c r="BB2621" s="140"/>
      <c r="BC2621" s="140"/>
      <c r="BD2621" s="140"/>
      <c r="BE2621" s="140"/>
    </row>
    <row r="2622" spans="1:57" outlineLevel="1" x14ac:dyDescent="0.2">
      <c r="A2622" s="234">
        <f>'Faults data'!A2622</f>
        <v>2605</v>
      </c>
      <c r="B2622" s="320">
        <f>'Faults data'!B2622</f>
        <v>0</v>
      </c>
      <c r="C2622" s="223">
        <f>IFERROR(MATCH('Faults data'!F2622,Lists!$C$11:$C$14,0),0)</f>
        <v>0</v>
      </c>
      <c r="D2622" s="216">
        <f>VALUE('Faults data'!I2622)</f>
        <v>0</v>
      </c>
      <c r="E2622" s="224">
        <f t="shared" si="329"/>
        <v>0</v>
      </c>
      <c r="F2622" s="224">
        <f>'Faults data'!M2622</f>
        <v>0</v>
      </c>
      <c r="G2622" s="224" t="str">
        <f>IF('Faults data'!N2622=$G$17,$G$17,".")</f>
        <v>.</v>
      </c>
      <c r="H2622" s="224" t="str">
        <f>IF(ISNUMBER('Faults data'!L2622),'Faults data'!L2622,".")</f>
        <v>.</v>
      </c>
      <c r="I2622" s="224">
        <f>IF('Faults data'!S2622=Lists!$F$11,0,1)</f>
        <v>1</v>
      </c>
      <c r="J2622" s="240" t="str">
        <f t="shared" si="324"/>
        <v>.</v>
      </c>
      <c r="K2622" s="241"/>
      <c r="L2622" s="230" t="str">
        <f t="shared" si="325"/>
        <v>.</v>
      </c>
      <c r="M2622" s="231" t="str">
        <f t="shared" si="326"/>
        <v>.</v>
      </c>
      <c r="N2622" s="231" t="str">
        <f t="shared" si="327"/>
        <v>.</v>
      </c>
      <c r="O2622" s="231" t="str">
        <f t="shared" si="328"/>
        <v>.</v>
      </c>
      <c r="P2622" s="232" t="str">
        <f t="shared" si="330"/>
        <v>.</v>
      </c>
      <c r="Q2622" s="233" t="str">
        <f t="shared" si="331"/>
        <v>.</v>
      </c>
      <c r="R2622" s="140"/>
      <c r="S2622" s="140"/>
      <c r="T2622" s="140"/>
      <c r="U2622" s="140"/>
      <c r="V2622" s="140"/>
      <c r="W2622" s="140"/>
      <c r="X2622" s="140"/>
      <c r="Y2622" s="140"/>
      <c r="Z2622" s="140"/>
      <c r="AA2622" s="140"/>
      <c r="AB2622" s="140"/>
      <c r="AC2622" s="140"/>
      <c r="AD2622" s="140"/>
      <c r="AE2622" s="140"/>
      <c r="AF2622" s="140"/>
      <c r="AG2622" s="140"/>
      <c r="AH2622" s="140"/>
      <c r="AI2622" s="140"/>
      <c r="AJ2622" s="140"/>
      <c r="AK2622" s="140"/>
      <c r="AL2622" s="140"/>
      <c r="AM2622" s="140"/>
      <c r="AN2622" s="140"/>
      <c r="AO2622" s="140"/>
      <c r="AP2622" s="140"/>
      <c r="AQ2622" s="140"/>
      <c r="AR2622" s="140"/>
      <c r="AS2622" s="140"/>
      <c r="AT2622" s="140"/>
      <c r="AU2622" s="140"/>
      <c r="AV2622" s="140"/>
      <c r="AW2622" s="140"/>
      <c r="AX2622" s="140"/>
      <c r="AY2622" s="140"/>
      <c r="AZ2622" s="140"/>
      <c r="BA2622" s="140"/>
      <c r="BB2622" s="140"/>
      <c r="BC2622" s="140"/>
      <c r="BD2622" s="140"/>
      <c r="BE2622" s="140"/>
    </row>
    <row r="2623" spans="1:57" outlineLevel="1" x14ac:dyDescent="0.2">
      <c r="A2623" s="234">
        <f>'Faults data'!A2623</f>
        <v>2606</v>
      </c>
      <c r="B2623" s="320">
        <f>'Faults data'!B2623</f>
        <v>0</v>
      </c>
      <c r="C2623" s="223">
        <f>IFERROR(MATCH('Faults data'!F2623,Lists!$C$11:$C$14,0),0)</f>
        <v>0</v>
      </c>
      <c r="D2623" s="216">
        <f>VALUE('Faults data'!I2623)</f>
        <v>0</v>
      </c>
      <c r="E2623" s="224">
        <f t="shared" si="329"/>
        <v>0</v>
      </c>
      <c r="F2623" s="224">
        <f>'Faults data'!M2623</f>
        <v>0</v>
      </c>
      <c r="G2623" s="224" t="str">
        <f>IF('Faults data'!N2623=$G$17,$G$17,".")</f>
        <v>.</v>
      </c>
      <c r="H2623" s="224" t="str">
        <f>IF(ISNUMBER('Faults data'!L2623),'Faults data'!L2623,".")</f>
        <v>.</v>
      </c>
      <c r="I2623" s="224">
        <f>IF('Faults data'!S2623=Lists!$F$11,0,1)</f>
        <v>1</v>
      </c>
      <c r="J2623" s="240" t="str">
        <f t="shared" si="324"/>
        <v>.</v>
      </c>
      <c r="K2623" s="241"/>
      <c r="L2623" s="230" t="str">
        <f t="shared" si="325"/>
        <v>.</v>
      </c>
      <c r="M2623" s="231" t="str">
        <f t="shared" si="326"/>
        <v>.</v>
      </c>
      <c r="N2623" s="231" t="str">
        <f t="shared" si="327"/>
        <v>.</v>
      </c>
      <c r="O2623" s="231" t="str">
        <f t="shared" si="328"/>
        <v>.</v>
      </c>
      <c r="P2623" s="232" t="str">
        <f t="shared" si="330"/>
        <v>.</v>
      </c>
      <c r="Q2623" s="233" t="str">
        <f t="shared" si="331"/>
        <v>.</v>
      </c>
      <c r="R2623" s="140"/>
      <c r="S2623" s="140"/>
      <c r="T2623" s="140"/>
      <c r="U2623" s="140"/>
      <c r="V2623" s="140"/>
      <c r="W2623" s="140"/>
      <c r="X2623" s="140"/>
      <c r="Y2623" s="140"/>
      <c r="Z2623" s="140"/>
      <c r="AA2623" s="140"/>
      <c r="AB2623" s="140"/>
      <c r="AC2623" s="140"/>
      <c r="AD2623" s="140"/>
      <c r="AE2623" s="140"/>
      <c r="AF2623" s="140"/>
      <c r="AG2623" s="140"/>
      <c r="AH2623" s="140"/>
      <c r="AI2623" s="140"/>
      <c r="AJ2623" s="140"/>
      <c r="AK2623" s="140"/>
      <c r="AL2623" s="140"/>
      <c r="AM2623" s="140"/>
      <c r="AN2623" s="140"/>
      <c r="AO2623" s="140"/>
      <c r="AP2623" s="140"/>
      <c r="AQ2623" s="140"/>
      <c r="AR2623" s="140"/>
      <c r="AS2623" s="140"/>
      <c r="AT2623" s="140"/>
      <c r="AU2623" s="140"/>
      <c r="AV2623" s="140"/>
      <c r="AW2623" s="140"/>
      <c r="AX2623" s="140"/>
      <c r="AY2623" s="140"/>
      <c r="AZ2623" s="140"/>
      <c r="BA2623" s="140"/>
      <c r="BB2623" s="140"/>
      <c r="BC2623" s="140"/>
      <c r="BD2623" s="140"/>
      <c r="BE2623" s="140"/>
    </row>
    <row r="2624" spans="1:57" outlineLevel="1" x14ac:dyDescent="0.2">
      <c r="A2624" s="234">
        <f>'Faults data'!A2624</f>
        <v>2607</v>
      </c>
      <c r="B2624" s="320">
        <f>'Faults data'!B2624</f>
        <v>0</v>
      </c>
      <c r="C2624" s="223">
        <f>IFERROR(MATCH('Faults data'!F2624,Lists!$C$11:$C$14,0),0)</f>
        <v>0</v>
      </c>
      <c r="D2624" s="216">
        <f>VALUE('Faults data'!I2624)</f>
        <v>0</v>
      </c>
      <c r="E2624" s="224">
        <f t="shared" si="329"/>
        <v>0</v>
      </c>
      <c r="F2624" s="224">
        <f>'Faults data'!M2624</f>
        <v>0</v>
      </c>
      <c r="G2624" s="224" t="str">
        <f>IF('Faults data'!N2624=$G$17,$G$17,".")</f>
        <v>.</v>
      </c>
      <c r="H2624" s="224" t="str">
        <f>IF(ISNUMBER('Faults data'!L2624),'Faults data'!L2624,".")</f>
        <v>.</v>
      </c>
      <c r="I2624" s="224">
        <f>IF('Faults data'!S2624=Lists!$F$11,0,1)</f>
        <v>1</v>
      </c>
      <c r="J2624" s="240" t="str">
        <f t="shared" si="324"/>
        <v>.</v>
      </c>
      <c r="K2624" s="241"/>
      <c r="L2624" s="230" t="str">
        <f t="shared" si="325"/>
        <v>.</v>
      </c>
      <c r="M2624" s="231" t="str">
        <f t="shared" si="326"/>
        <v>.</v>
      </c>
      <c r="N2624" s="231" t="str">
        <f t="shared" si="327"/>
        <v>.</v>
      </c>
      <c r="O2624" s="231" t="str">
        <f t="shared" si="328"/>
        <v>.</v>
      </c>
      <c r="P2624" s="232" t="str">
        <f t="shared" si="330"/>
        <v>.</v>
      </c>
      <c r="Q2624" s="233" t="str">
        <f t="shared" si="331"/>
        <v>.</v>
      </c>
      <c r="R2624" s="140"/>
      <c r="S2624" s="140"/>
      <c r="T2624" s="140"/>
      <c r="U2624" s="140"/>
      <c r="V2624" s="140"/>
      <c r="W2624" s="140"/>
      <c r="X2624" s="140"/>
      <c r="Y2624" s="140"/>
      <c r="Z2624" s="140"/>
      <c r="AA2624" s="140"/>
      <c r="AB2624" s="140"/>
      <c r="AC2624" s="140"/>
      <c r="AD2624" s="140"/>
      <c r="AE2624" s="140"/>
      <c r="AF2624" s="140"/>
      <c r="AG2624" s="140"/>
      <c r="AH2624" s="140"/>
      <c r="AI2624" s="140"/>
      <c r="AJ2624" s="140"/>
      <c r="AK2624" s="140"/>
      <c r="AL2624" s="140"/>
      <c r="AM2624" s="140"/>
      <c r="AN2624" s="140"/>
      <c r="AO2624" s="140"/>
      <c r="AP2624" s="140"/>
      <c r="AQ2624" s="140"/>
      <c r="AR2624" s="140"/>
      <c r="AS2624" s="140"/>
      <c r="AT2624" s="140"/>
      <c r="AU2624" s="140"/>
      <c r="AV2624" s="140"/>
      <c r="AW2624" s="140"/>
      <c r="AX2624" s="140"/>
      <c r="AY2624" s="140"/>
      <c r="AZ2624" s="140"/>
      <c r="BA2624" s="140"/>
      <c r="BB2624" s="140"/>
      <c r="BC2624" s="140"/>
      <c r="BD2624" s="140"/>
      <c r="BE2624" s="140"/>
    </row>
    <row r="2625" spans="1:57" outlineLevel="1" x14ac:dyDescent="0.2">
      <c r="A2625" s="234">
        <f>'Faults data'!A2625</f>
        <v>2608</v>
      </c>
      <c r="B2625" s="320">
        <f>'Faults data'!B2625</f>
        <v>0</v>
      </c>
      <c r="C2625" s="223">
        <f>IFERROR(MATCH('Faults data'!F2625,Lists!$C$11:$C$14,0),0)</f>
        <v>0</v>
      </c>
      <c r="D2625" s="216">
        <f>VALUE('Faults data'!I2625)</f>
        <v>0</v>
      </c>
      <c r="E2625" s="224">
        <f t="shared" si="329"/>
        <v>0</v>
      </c>
      <c r="F2625" s="224">
        <f>'Faults data'!M2625</f>
        <v>0</v>
      </c>
      <c r="G2625" s="224" t="str">
        <f>IF('Faults data'!N2625=$G$17,$G$17,".")</f>
        <v>.</v>
      </c>
      <c r="H2625" s="224" t="str">
        <f>IF(ISNUMBER('Faults data'!L2625),'Faults data'!L2625,".")</f>
        <v>.</v>
      </c>
      <c r="I2625" s="224">
        <f>IF('Faults data'!S2625=Lists!$F$11,0,1)</f>
        <v>1</v>
      </c>
      <c r="J2625" s="240" t="str">
        <f t="shared" si="324"/>
        <v>.</v>
      </c>
      <c r="K2625" s="241"/>
      <c r="L2625" s="230" t="str">
        <f t="shared" si="325"/>
        <v>.</v>
      </c>
      <c r="M2625" s="231" t="str">
        <f t="shared" si="326"/>
        <v>.</v>
      </c>
      <c r="N2625" s="231" t="str">
        <f t="shared" si="327"/>
        <v>.</v>
      </c>
      <c r="O2625" s="231" t="str">
        <f t="shared" si="328"/>
        <v>.</v>
      </c>
      <c r="P2625" s="232" t="str">
        <f t="shared" si="330"/>
        <v>.</v>
      </c>
      <c r="Q2625" s="233" t="str">
        <f t="shared" si="331"/>
        <v>.</v>
      </c>
      <c r="R2625" s="140"/>
      <c r="S2625" s="140"/>
      <c r="T2625" s="140"/>
      <c r="U2625" s="140"/>
      <c r="V2625" s="140"/>
      <c r="W2625" s="140"/>
      <c r="X2625" s="140"/>
      <c r="Y2625" s="140"/>
      <c r="Z2625" s="140"/>
      <c r="AA2625" s="140"/>
      <c r="AB2625" s="140"/>
      <c r="AC2625" s="140"/>
      <c r="AD2625" s="140"/>
      <c r="AE2625" s="140"/>
      <c r="AF2625" s="140"/>
      <c r="AG2625" s="140"/>
      <c r="AH2625" s="140"/>
      <c r="AI2625" s="140"/>
      <c r="AJ2625" s="140"/>
      <c r="AK2625" s="140"/>
      <c r="AL2625" s="140"/>
      <c r="AM2625" s="140"/>
      <c r="AN2625" s="140"/>
      <c r="AO2625" s="140"/>
      <c r="AP2625" s="140"/>
      <c r="AQ2625" s="140"/>
      <c r="AR2625" s="140"/>
      <c r="AS2625" s="140"/>
      <c r="AT2625" s="140"/>
      <c r="AU2625" s="140"/>
      <c r="AV2625" s="140"/>
      <c r="AW2625" s="140"/>
      <c r="AX2625" s="140"/>
      <c r="AY2625" s="140"/>
      <c r="AZ2625" s="140"/>
      <c r="BA2625" s="140"/>
      <c r="BB2625" s="140"/>
      <c r="BC2625" s="140"/>
      <c r="BD2625" s="140"/>
      <c r="BE2625" s="140"/>
    </row>
    <row r="2626" spans="1:57" outlineLevel="1" x14ac:dyDescent="0.2">
      <c r="A2626" s="234">
        <f>'Faults data'!A2626</f>
        <v>2609</v>
      </c>
      <c r="B2626" s="320">
        <f>'Faults data'!B2626</f>
        <v>0</v>
      </c>
      <c r="C2626" s="223">
        <f>IFERROR(MATCH('Faults data'!F2626,Lists!$C$11:$C$14,0),0)</f>
        <v>0</v>
      </c>
      <c r="D2626" s="216">
        <f>VALUE('Faults data'!I2626)</f>
        <v>0</v>
      </c>
      <c r="E2626" s="224">
        <f t="shared" si="329"/>
        <v>0</v>
      </c>
      <c r="F2626" s="224">
        <f>'Faults data'!M2626</f>
        <v>0</v>
      </c>
      <c r="G2626" s="224" t="str">
        <f>IF('Faults data'!N2626=$G$17,$G$17,".")</f>
        <v>.</v>
      </c>
      <c r="H2626" s="224" t="str">
        <f>IF(ISNUMBER('Faults data'!L2626),'Faults data'!L2626,".")</f>
        <v>.</v>
      </c>
      <c r="I2626" s="224">
        <f>IF('Faults data'!S2626=Lists!$F$11,0,1)</f>
        <v>1</v>
      </c>
      <c r="J2626" s="240" t="str">
        <f t="shared" si="324"/>
        <v>.</v>
      </c>
      <c r="K2626" s="241"/>
      <c r="L2626" s="230" t="str">
        <f t="shared" si="325"/>
        <v>.</v>
      </c>
      <c r="M2626" s="231" t="str">
        <f t="shared" si="326"/>
        <v>.</v>
      </c>
      <c r="N2626" s="231" t="str">
        <f t="shared" si="327"/>
        <v>.</v>
      </c>
      <c r="O2626" s="231" t="str">
        <f t="shared" si="328"/>
        <v>.</v>
      </c>
      <c r="P2626" s="232" t="str">
        <f t="shared" si="330"/>
        <v>.</v>
      </c>
      <c r="Q2626" s="233" t="str">
        <f t="shared" si="331"/>
        <v>.</v>
      </c>
      <c r="R2626" s="140"/>
      <c r="S2626" s="140"/>
      <c r="T2626" s="140"/>
      <c r="U2626" s="140"/>
      <c r="V2626" s="140"/>
      <c r="W2626" s="140"/>
      <c r="X2626" s="140"/>
      <c r="Y2626" s="140"/>
      <c r="Z2626" s="140"/>
      <c r="AA2626" s="140"/>
      <c r="AB2626" s="140"/>
      <c r="AC2626" s="140"/>
      <c r="AD2626" s="140"/>
      <c r="AE2626" s="140"/>
      <c r="AF2626" s="140"/>
      <c r="AG2626" s="140"/>
      <c r="AH2626" s="140"/>
      <c r="AI2626" s="140"/>
      <c r="AJ2626" s="140"/>
      <c r="AK2626" s="140"/>
      <c r="AL2626" s="140"/>
      <c r="AM2626" s="140"/>
      <c r="AN2626" s="140"/>
      <c r="AO2626" s="140"/>
      <c r="AP2626" s="140"/>
      <c r="AQ2626" s="140"/>
      <c r="AR2626" s="140"/>
      <c r="AS2626" s="140"/>
      <c r="AT2626" s="140"/>
      <c r="AU2626" s="140"/>
      <c r="AV2626" s="140"/>
      <c r="AW2626" s="140"/>
      <c r="AX2626" s="140"/>
      <c r="AY2626" s="140"/>
      <c r="AZ2626" s="140"/>
      <c r="BA2626" s="140"/>
      <c r="BB2626" s="140"/>
      <c r="BC2626" s="140"/>
      <c r="BD2626" s="140"/>
      <c r="BE2626" s="140"/>
    </row>
    <row r="2627" spans="1:57" outlineLevel="1" x14ac:dyDescent="0.2">
      <c r="A2627" s="234">
        <f>'Faults data'!A2627</f>
        <v>2610</v>
      </c>
      <c r="B2627" s="320">
        <f>'Faults data'!B2627</f>
        <v>0</v>
      </c>
      <c r="C2627" s="223">
        <f>IFERROR(MATCH('Faults data'!F2627,Lists!$C$11:$C$14,0),0)</f>
        <v>0</v>
      </c>
      <c r="D2627" s="216">
        <f>VALUE('Faults data'!I2627)</f>
        <v>0</v>
      </c>
      <c r="E2627" s="224">
        <f t="shared" si="329"/>
        <v>0</v>
      </c>
      <c r="F2627" s="224">
        <f>'Faults data'!M2627</f>
        <v>0</v>
      </c>
      <c r="G2627" s="224" t="str">
        <f>IF('Faults data'!N2627=$G$17,$G$17,".")</f>
        <v>.</v>
      </c>
      <c r="H2627" s="224" t="str">
        <f>IF(ISNUMBER('Faults data'!L2627),'Faults data'!L2627,".")</f>
        <v>.</v>
      </c>
      <c r="I2627" s="224">
        <f>IF('Faults data'!S2627=Lists!$F$11,0,1)</f>
        <v>1</v>
      </c>
      <c r="J2627" s="240" t="str">
        <f t="shared" si="324"/>
        <v>.</v>
      </c>
      <c r="K2627" s="241"/>
      <c r="L2627" s="230" t="str">
        <f t="shared" si="325"/>
        <v>.</v>
      </c>
      <c r="M2627" s="231" t="str">
        <f t="shared" si="326"/>
        <v>.</v>
      </c>
      <c r="N2627" s="231" t="str">
        <f t="shared" si="327"/>
        <v>.</v>
      </c>
      <c r="O2627" s="231" t="str">
        <f t="shared" si="328"/>
        <v>.</v>
      </c>
      <c r="P2627" s="232" t="str">
        <f t="shared" si="330"/>
        <v>.</v>
      </c>
      <c r="Q2627" s="233" t="str">
        <f t="shared" si="331"/>
        <v>.</v>
      </c>
      <c r="R2627" s="140"/>
      <c r="S2627" s="140"/>
      <c r="T2627" s="140"/>
      <c r="U2627" s="140"/>
      <c r="V2627" s="140"/>
      <c r="W2627" s="140"/>
      <c r="X2627" s="140"/>
      <c r="Y2627" s="140"/>
      <c r="Z2627" s="140"/>
      <c r="AA2627" s="140"/>
      <c r="AB2627" s="140"/>
      <c r="AC2627" s="140"/>
      <c r="AD2627" s="140"/>
      <c r="AE2627" s="140"/>
      <c r="AF2627" s="140"/>
      <c r="AG2627" s="140"/>
      <c r="AH2627" s="140"/>
      <c r="AI2627" s="140"/>
      <c r="AJ2627" s="140"/>
      <c r="AK2627" s="140"/>
      <c r="AL2627" s="140"/>
      <c r="AM2627" s="140"/>
      <c r="AN2627" s="140"/>
      <c r="AO2627" s="140"/>
      <c r="AP2627" s="140"/>
      <c r="AQ2627" s="140"/>
      <c r="AR2627" s="140"/>
      <c r="AS2627" s="140"/>
      <c r="AT2627" s="140"/>
      <c r="AU2627" s="140"/>
      <c r="AV2627" s="140"/>
      <c r="AW2627" s="140"/>
      <c r="AX2627" s="140"/>
      <c r="AY2627" s="140"/>
      <c r="AZ2627" s="140"/>
      <c r="BA2627" s="140"/>
      <c r="BB2627" s="140"/>
      <c r="BC2627" s="140"/>
      <c r="BD2627" s="140"/>
      <c r="BE2627" s="140"/>
    </row>
    <row r="2628" spans="1:57" outlineLevel="1" x14ac:dyDescent="0.2">
      <c r="A2628" s="234">
        <f>'Faults data'!A2628</f>
        <v>2611</v>
      </c>
      <c r="B2628" s="320">
        <f>'Faults data'!B2628</f>
        <v>0</v>
      </c>
      <c r="C2628" s="223">
        <f>IFERROR(MATCH('Faults data'!F2628,Lists!$C$11:$C$14,0),0)</f>
        <v>0</v>
      </c>
      <c r="D2628" s="216">
        <f>VALUE('Faults data'!I2628)</f>
        <v>0</v>
      </c>
      <c r="E2628" s="224">
        <f t="shared" si="329"/>
        <v>0</v>
      </c>
      <c r="F2628" s="224">
        <f>'Faults data'!M2628</f>
        <v>0</v>
      </c>
      <c r="G2628" s="224" t="str">
        <f>IF('Faults data'!N2628=$G$17,$G$17,".")</f>
        <v>.</v>
      </c>
      <c r="H2628" s="224" t="str">
        <f>IF(ISNUMBER('Faults data'!L2628),'Faults data'!L2628,".")</f>
        <v>.</v>
      </c>
      <c r="I2628" s="224">
        <f>IF('Faults data'!S2628=Lists!$F$11,0,1)</f>
        <v>1</v>
      </c>
      <c r="J2628" s="240" t="str">
        <f t="shared" si="324"/>
        <v>.</v>
      </c>
      <c r="K2628" s="241"/>
      <c r="L2628" s="230" t="str">
        <f t="shared" si="325"/>
        <v>.</v>
      </c>
      <c r="M2628" s="231" t="str">
        <f t="shared" si="326"/>
        <v>.</v>
      </c>
      <c r="N2628" s="231" t="str">
        <f t="shared" si="327"/>
        <v>.</v>
      </c>
      <c r="O2628" s="231" t="str">
        <f t="shared" si="328"/>
        <v>.</v>
      </c>
      <c r="P2628" s="232" t="str">
        <f t="shared" si="330"/>
        <v>.</v>
      </c>
      <c r="Q2628" s="233" t="str">
        <f t="shared" si="331"/>
        <v>.</v>
      </c>
      <c r="R2628" s="140"/>
      <c r="S2628" s="140"/>
      <c r="T2628" s="140"/>
      <c r="U2628" s="140"/>
      <c r="V2628" s="140"/>
      <c r="W2628" s="140"/>
      <c r="X2628" s="140"/>
      <c r="Y2628" s="140"/>
      <c r="Z2628" s="140"/>
      <c r="AA2628" s="140"/>
      <c r="AB2628" s="140"/>
      <c r="AC2628" s="140"/>
      <c r="AD2628" s="140"/>
      <c r="AE2628" s="140"/>
      <c r="AF2628" s="140"/>
      <c r="AG2628" s="140"/>
      <c r="AH2628" s="140"/>
      <c r="AI2628" s="140"/>
      <c r="AJ2628" s="140"/>
      <c r="AK2628" s="140"/>
      <c r="AL2628" s="140"/>
      <c r="AM2628" s="140"/>
      <c r="AN2628" s="140"/>
      <c r="AO2628" s="140"/>
      <c r="AP2628" s="140"/>
      <c r="AQ2628" s="140"/>
      <c r="AR2628" s="140"/>
      <c r="AS2628" s="140"/>
      <c r="AT2628" s="140"/>
      <c r="AU2628" s="140"/>
      <c r="AV2628" s="140"/>
      <c r="AW2628" s="140"/>
      <c r="AX2628" s="140"/>
      <c r="AY2628" s="140"/>
      <c r="AZ2628" s="140"/>
      <c r="BA2628" s="140"/>
      <c r="BB2628" s="140"/>
      <c r="BC2628" s="140"/>
      <c r="BD2628" s="140"/>
      <c r="BE2628" s="140"/>
    </row>
    <row r="2629" spans="1:57" outlineLevel="1" x14ac:dyDescent="0.2">
      <c r="A2629" s="234">
        <f>'Faults data'!A2629</f>
        <v>2612</v>
      </c>
      <c r="B2629" s="320">
        <f>'Faults data'!B2629</f>
        <v>0</v>
      </c>
      <c r="C2629" s="223">
        <f>IFERROR(MATCH('Faults data'!F2629,Lists!$C$11:$C$14,0),0)</f>
        <v>0</v>
      </c>
      <c r="D2629" s="216">
        <f>VALUE('Faults data'!I2629)</f>
        <v>0</v>
      </c>
      <c r="E2629" s="224">
        <f t="shared" si="329"/>
        <v>0</v>
      </c>
      <c r="F2629" s="224">
        <f>'Faults data'!M2629</f>
        <v>0</v>
      </c>
      <c r="G2629" s="224" t="str">
        <f>IF('Faults data'!N2629=$G$17,$G$17,".")</f>
        <v>.</v>
      </c>
      <c r="H2629" s="224" t="str">
        <f>IF(ISNUMBER('Faults data'!L2629),'Faults data'!L2629,".")</f>
        <v>.</v>
      </c>
      <c r="I2629" s="224">
        <f>IF('Faults data'!S2629=Lists!$F$11,0,1)</f>
        <v>1</v>
      </c>
      <c r="J2629" s="240" t="str">
        <f t="shared" si="324"/>
        <v>.</v>
      </c>
      <c r="K2629" s="241"/>
      <c r="L2629" s="230" t="str">
        <f t="shared" si="325"/>
        <v>.</v>
      </c>
      <c r="M2629" s="231" t="str">
        <f t="shared" si="326"/>
        <v>.</v>
      </c>
      <c r="N2629" s="231" t="str">
        <f t="shared" si="327"/>
        <v>.</v>
      </c>
      <c r="O2629" s="231" t="str">
        <f t="shared" si="328"/>
        <v>.</v>
      </c>
      <c r="P2629" s="232" t="str">
        <f t="shared" si="330"/>
        <v>.</v>
      </c>
      <c r="Q2629" s="233" t="str">
        <f t="shared" si="331"/>
        <v>.</v>
      </c>
      <c r="R2629" s="140"/>
      <c r="S2629" s="140"/>
      <c r="T2629" s="140"/>
      <c r="U2629" s="140"/>
      <c r="V2629" s="140"/>
      <c r="W2629" s="140"/>
      <c r="X2629" s="140"/>
      <c r="Y2629" s="140"/>
      <c r="Z2629" s="140"/>
      <c r="AA2629" s="140"/>
      <c r="AB2629" s="140"/>
      <c r="AC2629" s="140"/>
      <c r="AD2629" s="140"/>
      <c r="AE2629" s="140"/>
      <c r="AF2629" s="140"/>
      <c r="AG2629" s="140"/>
      <c r="AH2629" s="140"/>
      <c r="AI2629" s="140"/>
      <c r="AJ2629" s="140"/>
      <c r="AK2629" s="140"/>
      <c r="AL2629" s="140"/>
      <c r="AM2629" s="140"/>
      <c r="AN2629" s="140"/>
      <c r="AO2629" s="140"/>
      <c r="AP2629" s="140"/>
      <c r="AQ2629" s="140"/>
      <c r="AR2629" s="140"/>
      <c r="AS2629" s="140"/>
      <c r="AT2629" s="140"/>
      <c r="AU2629" s="140"/>
      <c r="AV2629" s="140"/>
      <c r="AW2629" s="140"/>
      <c r="AX2629" s="140"/>
      <c r="AY2629" s="140"/>
      <c r="AZ2629" s="140"/>
      <c r="BA2629" s="140"/>
      <c r="BB2629" s="140"/>
      <c r="BC2629" s="140"/>
      <c r="BD2629" s="140"/>
      <c r="BE2629" s="140"/>
    </row>
    <row r="2630" spans="1:57" outlineLevel="1" x14ac:dyDescent="0.2">
      <c r="A2630" s="234">
        <f>'Faults data'!A2630</f>
        <v>2613</v>
      </c>
      <c r="B2630" s="320">
        <f>'Faults data'!B2630</f>
        <v>0</v>
      </c>
      <c r="C2630" s="223">
        <f>IFERROR(MATCH('Faults data'!F2630,Lists!$C$11:$C$14,0),0)</f>
        <v>0</v>
      </c>
      <c r="D2630" s="216">
        <f>VALUE('Faults data'!I2630)</f>
        <v>0</v>
      </c>
      <c r="E2630" s="224">
        <f t="shared" si="329"/>
        <v>0</v>
      </c>
      <c r="F2630" s="224">
        <f>'Faults data'!M2630</f>
        <v>0</v>
      </c>
      <c r="G2630" s="224" t="str">
        <f>IF('Faults data'!N2630=$G$17,$G$17,".")</f>
        <v>.</v>
      </c>
      <c r="H2630" s="224" t="str">
        <f>IF(ISNUMBER('Faults data'!L2630),'Faults data'!L2630,".")</f>
        <v>.</v>
      </c>
      <c r="I2630" s="224">
        <f>IF('Faults data'!S2630=Lists!$F$11,0,1)</f>
        <v>1</v>
      </c>
      <c r="J2630" s="240" t="str">
        <f t="shared" si="324"/>
        <v>.</v>
      </c>
      <c r="K2630" s="241"/>
      <c r="L2630" s="230" t="str">
        <f t="shared" si="325"/>
        <v>.</v>
      </c>
      <c r="M2630" s="231" t="str">
        <f t="shared" si="326"/>
        <v>.</v>
      </c>
      <c r="N2630" s="231" t="str">
        <f t="shared" si="327"/>
        <v>.</v>
      </c>
      <c r="O2630" s="231" t="str">
        <f t="shared" si="328"/>
        <v>.</v>
      </c>
      <c r="P2630" s="232" t="str">
        <f t="shared" si="330"/>
        <v>.</v>
      </c>
      <c r="Q2630" s="233" t="str">
        <f t="shared" si="331"/>
        <v>.</v>
      </c>
      <c r="R2630" s="140"/>
      <c r="S2630" s="140"/>
      <c r="T2630" s="140"/>
      <c r="U2630" s="140"/>
      <c r="V2630" s="140"/>
      <c r="W2630" s="140"/>
      <c r="X2630" s="140"/>
      <c r="Y2630" s="140"/>
      <c r="Z2630" s="140"/>
      <c r="AA2630" s="140"/>
      <c r="AB2630" s="140"/>
      <c r="AC2630" s="140"/>
      <c r="AD2630" s="140"/>
      <c r="AE2630" s="140"/>
      <c r="AF2630" s="140"/>
      <c r="AG2630" s="140"/>
      <c r="AH2630" s="140"/>
      <c r="AI2630" s="140"/>
      <c r="AJ2630" s="140"/>
      <c r="AK2630" s="140"/>
      <c r="AL2630" s="140"/>
      <c r="AM2630" s="140"/>
      <c r="AN2630" s="140"/>
      <c r="AO2630" s="140"/>
      <c r="AP2630" s="140"/>
      <c r="AQ2630" s="140"/>
      <c r="AR2630" s="140"/>
      <c r="AS2630" s="140"/>
      <c r="AT2630" s="140"/>
      <c r="AU2630" s="140"/>
      <c r="AV2630" s="140"/>
      <c r="AW2630" s="140"/>
      <c r="AX2630" s="140"/>
      <c r="AY2630" s="140"/>
      <c r="AZ2630" s="140"/>
      <c r="BA2630" s="140"/>
      <c r="BB2630" s="140"/>
      <c r="BC2630" s="140"/>
      <c r="BD2630" s="140"/>
      <c r="BE2630" s="140"/>
    </row>
    <row r="2631" spans="1:57" outlineLevel="1" x14ac:dyDescent="0.2">
      <c r="A2631" s="234">
        <f>'Faults data'!A2631</f>
        <v>2614</v>
      </c>
      <c r="B2631" s="320">
        <f>'Faults data'!B2631</f>
        <v>0</v>
      </c>
      <c r="C2631" s="223">
        <f>IFERROR(MATCH('Faults data'!F2631,Lists!$C$11:$C$14,0),0)</f>
        <v>0</v>
      </c>
      <c r="D2631" s="216">
        <f>VALUE('Faults data'!I2631)</f>
        <v>0</v>
      </c>
      <c r="E2631" s="224">
        <f t="shared" si="329"/>
        <v>0</v>
      </c>
      <c r="F2631" s="224">
        <f>'Faults data'!M2631</f>
        <v>0</v>
      </c>
      <c r="G2631" s="224" t="str">
        <f>IF('Faults data'!N2631=$G$17,$G$17,".")</f>
        <v>.</v>
      </c>
      <c r="H2631" s="224" t="str">
        <f>IF(ISNUMBER('Faults data'!L2631),'Faults data'!L2631,".")</f>
        <v>.</v>
      </c>
      <c r="I2631" s="224">
        <f>IF('Faults data'!S2631=Lists!$F$11,0,1)</f>
        <v>1</v>
      </c>
      <c r="J2631" s="240" t="str">
        <f t="shared" si="324"/>
        <v>.</v>
      </c>
      <c r="K2631" s="241"/>
      <c r="L2631" s="230" t="str">
        <f t="shared" si="325"/>
        <v>.</v>
      </c>
      <c r="M2631" s="231" t="str">
        <f t="shared" si="326"/>
        <v>.</v>
      </c>
      <c r="N2631" s="231" t="str">
        <f t="shared" si="327"/>
        <v>.</v>
      </c>
      <c r="O2631" s="231" t="str">
        <f t="shared" si="328"/>
        <v>.</v>
      </c>
      <c r="P2631" s="232" t="str">
        <f t="shared" si="330"/>
        <v>.</v>
      </c>
      <c r="Q2631" s="233" t="str">
        <f t="shared" si="331"/>
        <v>.</v>
      </c>
      <c r="R2631" s="140"/>
      <c r="S2631" s="140"/>
      <c r="T2631" s="140"/>
      <c r="U2631" s="140"/>
      <c r="V2631" s="140"/>
      <c r="W2631" s="140"/>
      <c r="X2631" s="140"/>
      <c r="Y2631" s="140"/>
      <c r="Z2631" s="140"/>
      <c r="AA2631" s="140"/>
      <c r="AB2631" s="140"/>
      <c r="AC2631" s="140"/>
      <c r="AD2631" s="140"/>
      <c r="AE2631" s="140"/>
      <c r="AF2631" s="140"/>
      <c r="AG2631" s="140"/>
      <c r="AH2631" s="140"/>
      <c r="AI2631" s="140"/>
      <c r="AJ2631" s="140"/>
      <c r="AK2631" s="140"/>
      <c r="AL2631" s="140"/>
      <c r="AM2631" s="140"/>
      <c r="AN2631" s="140"/>
      <c r="AO2631" s="140"/>
      <c r="AP2631" s="140"/>
      <c r="AQ2631" s="140"/>
      <c r="AR2631" s="140"/>
      <c r="AS2631" s="140"/>
      <c r="AT2631" s="140"/>
      <c r="AU2631" s="140"/>
      <c r="AV2631" s="140"/>
      <c r="AW2631" s="140"/>
      <c r="AX2631" s="140"/>
      <c r="AY2631" s="140"/>
      <c r="AZ2631" s="140"/>
      <c r="BA2631" s="140"/>
      <c r="BB2631" s="140"/>
      <c r="BC2631" s="140"/>
      <c r="BD2631" s="140"/>
      <c r="BE2631" s="140"/>
    </row>
    <row r="2632" spans="1:57" outlineLevel="1" x14ac:dyDescent="0.2">
      <c r="A2632" s="234">
        <f>'Faults data'!A2632</f>
        <v>2615</v>
      </c>
      <c r="B2632" s="320">
        <f>'Faults data'!B2632</f>
        <v>0</v>
      </c>
      <c r="C2632" s="223">
        <f>IFERROR(MATCH('Faults data'!F2632,Lists!$C$11:$C$14,0),0)</f>
        <v>0</v>
      </c>
      <c r="D2632" s="216">
        <f>VALUE('Faults data'!I2632)</f>
        <v>0</v>
      </c>
      <c r="E2632" s="224">
        <f t="shared" si="329"/>
        <v>0</v>
      </c>
      <c r="F2632" s="224">
        <f>'Faults data'!M2632</f>
        <v>0</v>
      </c>
      <c r="G2632" s="224" t="str">
        <f>IF('Faults data'!N2632=$G$17,$G$17,".")</f>
        <v>.</v>
      </c>
      <c r="H2632" s="224" t="str">
        <f>IF(ISNUMBER('Faults data'!L2632),'Faults data'!L2632,".")</f>
        <v>.</v>
      </c>
      <c r="I2632" s="224">
        <f>IF('Faults data'!S2632=Lists!$F$11,0,1)</f>
        <v>1</v>
      </c>
      <c r="J2632" s="240" t="str">
        <f t="shared" si="324"/>
        <v>.</v>
      </c>
      <c r="K2632" s="241"/>
      <c r="L2632" s="230" t="str">
        <f t="shared" si="325"/>
        <v>.</v>
      </c>
      <c r="M2632" s="231" t="str">
        <f t="shared" si="326"/>
        <v>.</v>
      </c>
      <c r="N2632" s="231" t="str">
        <f t="shared" si="327"/>
        <v>.</v>
      </c>
      <c r="O2632" s="231" t="str">
        <f t="shared" si="328"/>
        <v>.</v>
      </c>
      <c r="P2632" s="232" t="str">
        <f t="shared" si="330"/>
        <v>.</v>
      </c>
      <c r="Q2632" s="233" t="str">
        <f t="shared" si="331"/>
        <v>.</v>
      </c>
      <c r="R2632" s="140"/>
      <c r="S2632" s="140"/>
      <c r="T2632" s="140"/>
      <c r="U2632" s="140"/>
      <c r="V2632" s="140"/>
      <c r="W2632" s="140"/>
      <c r="X2632" s="140"/>
      <c r="Y2632" s="140"/>
      <c r="Z2632" s="140"/>
      <c r="AA2632" s="140"/>
      <c r="AB2632" s="140"/>
      <c r="AC2632" s="140"/>
      <c r="AD2632" s="140"/>
      <c r="AE2632" s="140"/>
      <c r="AF2632" s="140"/>
      <c r="AG2632" s="140"/>
      <c r="AH2632" s="140"/>
      <c r="AI2632" s="140"/>
      <c r="AJ2632" s="140"/>
      <c r="AK2632" s="140"/>
      <c r="AL2632" s="140"/>
      <c r="AM2632" s="140"/>
      <c r="AN2632" s="140"/>
      <c r="AO2632" s="140"/>
      <c r="AP2632" s="140"/>
      <c r="AQ2632" s="140"/>
      <c r="AR2632" s="140"/>
      <c r="AS2632" s="140"/>
      <c r="AT2632" s="140"/>
      <c r="AU2632" s="140"/>
      <c r="AV2632" s="140"/>
      <c r="AW2632" s="140"/>
      <c r="AX2632" s="140"/>
      <c r="AY2632" s="140"/>
      <c r="AZ2632" s="140"/>
      <c r="BA2632" s="140"/>
      <c r="BB2632" s="140"/>
      <c r="BC2632" s="140"/>
      <c r="BD2632" s="140"/>
      <c r="BE2632" s="140"/>
    </row>
    <row r="2633" spans="1:57" outlineLevel="1" x14ac:dyDescent="0.2">
      <c r="A2633" s="234">
        <f>'Faults data'!A2633</f>
        <v>2616</v>
      </c>
      <c r="B2633" s="320">
        <f>'Faults data'!B2633</f>
        <v>0</v>
      </c>
      <c r="C2633" s="223">
        <f>IFERROR(MATCH('Faults data'!F2633,Lists!$C$11:$C$14,0),0)</f>
        <v>0</v>
      </c>
      <c r="D2633" s="216">
        <f>VALUE('Faults data'!I2633)</f>
        <v>0</v>
      </c>
      <c r="E2633" s="224">
        <f t="shared" si="329"/>
        <v>0</v>
      </c>
      <c r="F2633" s="224">
        <f>'Faults data'!M2633</f>
        <v>0</v>
      </c>
      <c r="G2633" s="224" t="str">
        <f>IF('Faults data'!N2633=$G$17,$G$17,".")</f>
        <v>.</v>
      </c>
      <c r="H2633" s="224" t="str">
        <f>IF(ISNUMBER('Faults data'!L2633),'Faults data'!L2633,".")</f>
        <v>.</v>
      </c>
      <c r="I2633" s="224">
        <f>IF('Faults data'!S2633=Lists!$F$11,0,1)</f>
        <v>1</v>
      </c>
      <c r="J2633" s="240" t="str">
        <f t="shared" si="324"/>
        <v>.</v>
      </c>
      <c r="K2633" s="241"/>
      <c r="L2633" s="230" t="str">
        <f t="shared" si="325"/>
        <v>.</v>
      </c>
      <c r="M2633" s="231" t="str">
        <f t="shared" si="326"/>
        <v>.</v>
      </c>
      <c r="N2633" s="231" t="str">
        <f t="shared" si="327"/>
        <v>.</v>
      </c>
      <c r="O2633" s="231" t="str">
        <f t="shared" si="328"/>
        <v>.</v>
      </c>
      <c r="P2633" s="232" t="str">
        <f t="shared" si="330"/>
        <v>.</v>
      </c>
      <c r="Q2633" s="233" t="str">
        <f t="shared" si="331"/>
        <v>.</v>
      </c>
      <c r="R2633" s="140"/>
      <c r="S2633" s="140"/>
      <c r="T2633" s="140"/>
      <c r="U2633" s="140"/>
      <c r="V2633" s="140"/>
      <c r="W2633" s="140"/>
      <c r="X2633" s="140"/>
      <c r="Y2633" s="140"/>
      <c r="Z2633" s="140"/>
      <c r="AA2633" s="140"/>
      <c r="AB2633" s="140"/>
      <c r="AC2633" s="140"/>
      <c r="AD2633" s="140"/>
      <c r="AE2633" s="140"/>
      <c r="AF2633" s="140"/>
      <c r="AG2633" s="140"/>
      <c r="AH2633" s="140"/>
      <c r="AI2633" s="140"/>
      <c r="AJ2633" s="140"/>
      <c r="AK2633" s="140"/>
      <c r="AL2633" s="140"/>
      <c r="AM2633" s="140"/>
      <c r="AN2633" s="140"/>
      <c r="AO2633" s="140"/>
      <c r="AP2633" s="140"/>
      <c r="AQ2633" s="140"/>
      <c r="AR2633" s="140"/>
      <c r="AS2633" s="140"/>
      <c r="AT2633" s="140"/>
      <c r="AU2633" s="140"/>
      <c r="AV2633" s="140"/>
      <c r="AW2633" s="140"/>
      <c r="AX2633" s="140"/>
      <c r="AY2633" s="140"/>
      <c r="AZ2633" s="140"/>
      <c r="BA2633" s="140"/>
      <c r="BB2633" s="140"/>
      <c r="BC2633" s="140"/>
      <c r="BD2633" s="140"/>
      <c r="BE2633" s="140"/>
    </row>
    <row r="2634" spans="1:57" outlineLevel="1" x14ac:dyDescent="0.2">
      <c r="A2634" s="234">
        <f>'Faults data'!A2634</f>
        <v>2617</v>
      </c>
      <c r="B2634" s="320">
        <f>'Faults data'!B2634</f>
        <v>0</v>
      </c>
      <c r="C2634" s="223">
        <f>IFERROR(MATCH('Faults data'!F2634,Lists!$C$11:$C$14,0),0)</f>
        <v>0</v>
      </c>
      <c r="D2634" s="216">
        <f>VALUE('Faults data'!I2634)</f>
        <v>0</v>
      </c>
      <c r="E2634" s="224">
        <f t="shared" si="329"/>
        <v>0</v>
      </c>
      <c r="F2634" s="224">
        <f>'Faults data'!M2634</f>
        <v>0</v>
      </c>
      <c r="G2634" s="224" t="str">
        <f>IF('Faults data'!N2634=$G$17,$G$17,".")</f>
        <v>.</v>
      </c>
      <c r="H2634" s="224" t="str">
        <f>IF(ISNUMBER('Faults data'!L2634),'Faults data'!L2634,".")</f>
        <v>.</v>
      </c>
      <c r="I2634" s="224">
        <f>IF('Faults data'!S2634=Lists!$F$11,0,1)</f>
        <v>1</v>
      </c>
      <c r="J2634" s="240" t="str">
        <f t="shared" ref="J2634:J2697" si="332">IF(OR(C2634&gt;0,E2634=0,H2634="."),".",H2634)</f>
        <v>.</v>
      </c>
      <c r="K2634" s="241"/>
      <c r="L2634" s="230" t="str">
        <f t="shared" ref="L2634:L2697" si="333">IF(L$16=$F2634,$J2634,".")</f>
        <v>.</v>
      </c>
      <c r="M2634" s="231" t="str">
        <f t="shared" ref="M2634:M2697" si="334">IF(AND(L2634&gt;0,$G2634=M$17),L2634,".")</f>
        <v>.</v>
      </c>
      <c r="N2634" s="231" t="str">
        <f t="shared" ref="N2634:N2697" si="335">IF(N$16=$F2634,$J2634,".")</f>
        <v>.</v>
      </c>
      <c r="O2634" s="231" t="str">
        <f t="shared" si="328"/>
        <v>.</v>
      </c>
      <c r="P2634" s="232" t="str">
        <f t="shared" si="330"/>
        <v>.</v>
      </c>
      <c r="Q2634" s="233" t="str">
        <f t="shared" si="331"/>
        <v>.</v>
      </c>
      <c r="R2634" s="140"/>
      <c r="S2634" s="140"/>
      <c r="T2634" s="140"/>
      <c r="U2634" s="140"/>
      <c r="V2634" s="140"/>
      <c r="W2634" s="140"/>
      <c r="X2634" s="140"/>
      <c r="Y2634" s="140"/>
      <c r="Z2634" s="140"/>
      <c r="AA2634" s="140"/>
      <c r="AB2634" s="140"/>
      <c r="AC2634" s="140"/>
      <c r="AD2634" s="140"/>
      <c r="AE2634" s="140"/>
      <c r="AF2634" s="140"/>
      <c r="AG2634" s="140"/>
      <c r="AH2634" s="140"/>
      <c r="AI2634" s="140"/>
      <c r="AJ2634" s="140"/>
      <c r="AK2634" s="140"/>
      <c r="AL2634" s="140"/>
      <c r="AM2634" s="140"/>
      <c r="AN2634" s="140"/>
      <c r="AO2634" s="140"/>
      <c r="AP2634" s="140"/>
      <c r="AQ2634" s="140"/>
      <c r="AR2634" s="140"/>
      <c r="AS2634" s="140"/>
      <c r="AT2634" s="140"/>
      <c r="AU2634" s="140"/>
      <c r="AV2634" s="140"/>
      <c r="AW2634" s="140"/>
      <c r="AX2634" s="140"/>
      <c r="AY2634" s="140"/>
      <c r="AZ2634" s="140"/>
      <c r="BA2634" s="140"/>
      <c r="BB2634" s="140"/>
      <c r="BC2634" s="140"/>
      <c r="BD2634" s="140"/>
      <c r="BE2634" s="140"/>
    </row>
    <row r="2635" spans="1:57" outlineLevel="1" x14ac:dyDescent="0.2">
      <c r="A2635" s="234">
        <f>'Faults data'!A2635</f>
        <v>2618</v>
      </c>
      <c r="B2635" s="320">
        <f>'Faults data'!B2635</f>
        <v>0</v>
      </c>
      <c r="C2635" s="223">
        <f>IFERROR(MATCH('Faults data'!F2635,Lists!$C$11:$C$14,0),0)</f>
        <v>0</v>
      </c>
      <c r="D2635" s="216">
        <f>VALUE('Faults data'!I2635)</f>
        <v>0</v>
      </c>
      <c r="E2635" s="224">
        <f t="shared" si="329"/>
        <v>0</v>
      </c>
      <c r="F2635" s="224">
        <f>'Faults data'!M2635</f>
        <v>0</v>
      </c>
      <c r="G2635" s="224" t="str">
        <f>IF('Faults data'!N2635=$G$17,$G$17,".")</f>
        <v>.</v>
      </c>
      <c r="H2635" s="224" t="str">
        <f>IF(ISNUMBER('Faults data'!L2635),'Faults data'!L2635,".")</f>
        <v>.</v>
      </c>
      <c r="I2635" s="224">
        <f>IF('Faults data'!S2635=Lists!$F$11,0,1)</f>
        <v>1</v>
      </c>
      <c r="J2635" s="240" t="str">
        <f t="shared" si="332"/>
        <v>.</v>
      </c>
      <c r="K2635" s="241"/>
      <c r="L2635" s="230" t="str">
        <f t="shared" si="333"/>
        <v>.</v>
      </c>
      <c r="M2635" s="231" t="str">
        <f t="shared" si="334"/>
        <v>.</v>
      </c>
      <c r="N2635" s="231" t="str">
        <f t="shared" si="335"/>
        <v>.</v>
      </c>
      <c r="O2635" s="231" t="str">
        <f t="shared" ref="O2635:O2698" si="336">IF(AND(N2635&gt;=0,$G2635=O$17),N2635,".")</f>
        <v>.</v>
      </c>
      <c r="P2635" s="232" t="str">
        <f t="shared" si="330"/>
        <v>.</v>
      </c>
      <c r="Q2635" s="233" t="str">
        <f t="shared" si="331"/>
        <v>.</v>
      </c>
      <c r="R2635" s="140"/>
      <c r="S2635" s="140"/>
      <c r="T2635" s="140"/>
      <c r="U2635" s="140"/>
      <c r="V2635" s="140"/>
      <c r="W2635" s="140"/>
      <c r="X2635" s="140"/>
      <c r="Y2635" s="140"/>
      <c r="Z2635" s="140"/>
      <c r="AA2635" s="140"/>
      <c r="AB2635" s="140"/>
      <c r="AC2635" s="140"/>
      <c r="AD2635" s="140"/>
      <c r="AE2635" s="140"/>
      <c r="AF2635" s="140"/>
      <c r="AG2635" s="140"/>
      <c r="AH2635" s="140"/>
      <c r="AI2635" s="140"/>
      <c r="AJ2635" s="140"/>
      <c r="AK2635" s="140"/>
      <c r="AL2635" s="140"/>
      <c r="AM2635" s="140"/>
      <c r="AN2635" s="140"/>
      <c r="AO2635" s="140"/>
      <c r="AP2635" s="140"/>
      <c r="AQ2635" s="140"/>
      <c r="AR2635" s="140"/>
      <c r="AS2635" s="140"/>
      <c r="AT2635" s="140"/>
      <c r="AU2635" s="140"/>
      <c r="AV2635" s="140"/>
      <c r="AW2635" s="140"/>
      <c r="AX2635" s="140"/>
      <c r="AY2635" s="140"/>
      <c r="AZ2635" s="140"/>
      <c r="BA2635" s="140"/>
      <c r="BB2635" s="140"/>
      <c r="BC2635" s="140"/>
      <c r="BD2635" s="140"/>
      <c r="BE2635" s="140"/>
    </row>
    <row r="2636" spans="1:57" outlineLevel="1" x14ac:dyDescent="0.2">
      <c r="A2636" s="234">
        <f>'Faults data'!A2636</f>
        <v>2619</v>
      </c>
      <c r="B2636" s="320">
        <f>'Faults data'!B2636</f>
        <v>0</v>
      </c>
      <c r="C2636" s="223">
        <f>IFERROR(MATCH('Faults data'!F2636,Lists!$C$11:$C$14,0),0)</f>
        <v>0</v>
      </c>
      <c r="D2636" s="216">
        <f>VALUE('Faults data'!I2636)</f>
        <v>0</v>
      </c>
      <c r="E2636" s="224">
        <f t="shared" ref="E2636:E2699" si="337">IFERROR(IF(OR(D2636&lt;$C$9,D2636&gt;$C$10),0,1),0)</f>
        <v>0</v>
      </c>
      <c r="F2636" s="224">
        <f>'Faults data'!M2636</f>
        <v>0</v>
      </c>
      <c r="G2636" s="224" t="str">
        <f>IF('Faults data'!N2636=$G$17,$G$17,".")</f>
        <v>.</v>
      </c>
      <c r="H2636" s="224" t="str">
        <f>IF(ISNUMBER('Faults data'!L2636),'Faults data'!L2636,".")</f>
        <v>.</v>
      </c>
      <c r="I2636" s="224">
        <f>IF('Faults data'!S2636=Lists!$F$11,0,1)</f>
        <v>1</v>
      </c>
      <c r="J2636" s="240" t="str">
        <f t="shared" si="332"/>
        <v>.</v>
      </c>
      <c r="K2636" s="241"/>
      <c r="L2636" s="230" t="str">
        <f t="shared" si="333"/>
        <v>.</v>
      </c>
      <c r="M2636" s="231" t="str">
        <f t="shared" si="334"/>
        <v>.</v>
      </c>
      <c r="N2636" s="231" t="str">
        <f t="shared" si="335"/>
        <v>.</v>
      </c>
      <c r="O2636" s="231" t="str">
        <f t="shared" si="336"/>
        <v>.</v>
      </c>
      <c r="P2636" s="232" t="str">
        <f t="shared" si="330"/>
        <v>.</v>
      </c>
      <c r="Q2636" s="233" t="str">
        <f t="shared" si="331"/>
        <v>.</v>
      </c>
      <c r="R2636" s="140"/>
      <c r="S2636" s="140"/>
      <c r="T2636" s="140"/>
      <c r="U2636" s="140"/>
      <c r="V2636" s="140"/>
      <c r="W2636" s="140"/>
      <c r="X2636" s="140"/>
      <c r="Y2636" s="140"/>
      <c r="Z2636" s="140"/>
      <c r="AA2636" s="140"/>
      <c r="AB2636" s="140"/>
      <c r="AC2636" s="140"/>
      <c r="AD2636" s="140"/>
      <c r="AE2636" s="140"/>
      <c r="AF2636" s="140"/>
      <c r="AG2636" s="140"/>
      <c r="AH2636" s="140"/>
      <c r="AI2636" s="140"/>
      <c r="AJ2636" s="140"/>
      <c r="AK2636" s="140"/>
      <c r="AL2636" s="140"/>
      <c r="AM2636" s="140"/>
      <c r="AN2636" s="140"/>
      <c r="AO2636" s="140"/>
      <c r="AP2636" s="140"/>
      <c r="AQ2636" s="140"/>
      <c r="AR2636" s="140"/>
      <c r="AS2636" s="140"/>
      <c r="AT2636" s="140"/>
      <c r="AU2636" s="140"/>
      <c r="AV2636" s="140"/>
      <c r="AW2636" s="140"/>
      <c r="AX2636" s="140"/>
      <c r="AY2636" s="140"/>
      <c r="AZ2636" s="140"/>
      <c r="BA2636" s="140"/>
      <c r="BB2636" s="140"/>
      <c r="BC2636" s="140"/>
      <c r="BD2636" s="140"/>
      <c r="BE2636" s="140"/>
    </row>
    <row r="2637" spans="1:57" outlineLevel="1" x14ac:dyDescent="0.2">
      <c r="A2637" s="234">
        <f>'Faults data'!A2637</f>
        <v>2620</v>
      </c>
      <c r="B2637" s="320">
        <f>'Faults data'!B2637</f>
        <v>0</v>
      </c>
      <c r="C2637" s="223">
        <f>IFERROR(MATCH('Faults data'!F2637,Lists!$C$11:$C$14,0),0)</f>
        <v>0</v>
      </c>
      <c r="D2637" s="216">
        <f>VALUE('Faults data'!I2637)</f>
        <v>0</v>
      </c>
      <c r="E2637" s="224">
        <f t="shared" si="337"/>
        <v>0</v>
      </c>
      <c r="F2637" s="224">
        <f>'Faults data'!M2637</f>
        <v>0</v>
      </c>
      <c r="G2637" s="224" t="str">
        <f>IF('Faults data'!N2637=$G$17,$G$17,".")</f>
        <v>.</v>
      </c>
      <c r="H2637" s="224" t="str">
        <f>IF(ISNUMBER('Faults data'!L2637),'Faults data'!L2637,".")</f>
        <v>.</v>
      </c>
      <c r="I2637" s="224">
        <f>IF('Faults data'!S2637=Lists!$F$11,0,1)</f>
        <v>1</v>
      </c>
      <c r="J2637" s="240" t="str">
        <f t="shared" si="332"/>
        <v>.</v>
      </c>
      <c r="K2637" s="241"/>
      <c r="L2637" s="230" t="str">
        <f t="shared" si="333"/>
        <v>.</v>
      </c>
      <c r="M2637" s="231" t="str">
        <f t="shared" si="334"/>
        <v>.</v>
      </c>
      <c r="N2637" s="231" t="str">
        <f t="shared" si="335"/>
        <v>.</v>
      </c>
      <c r="O2637" s="231" t="str">
        <f t="shared" si="336"/>
        <v>.</v>
      </c>
      <c r="P2637" s="232" t="str">
        <f t="shared" si="330"/>
        <v>.</v>
      </c>
      <c r="Q2637" s="233" t="str">
        <f t="shared" si="331"/>
        <v>.</v>
      </c>
      <c r="R2637" s="140"/>
      <c r="S2637" s="140"/>
      <c r="T2637" s="140"/>
      <c r="U2637" s="140"/>
      <c r="V2637" s="140"/>
      <c r="W2637" s="140"/>
      <c r="X2637" s="140"/>
      <c r="Y2637" s="140"/>
      <c r="Z2637" s="140"/>
      <c r="AA2637" s="140"/>
      <c r="AB2637" s="140"/>
      <c r="AC2637" s="140"/>
      <c r="AD2637" s="140"/>
      <c r="AE2637" s="140"/>
      <c r="AF2637" s="140"/>
      <c r="AG2637" s="140"/>
      <c r="AH2637" s="140"/>
      <c r="AI2637" s="140"/>
      <c r="AJ2637" s="140"/>
      <c r="AK2637" s="140"/>
      <c r="AL2637" s="140"/>
      <c r="AM2637" s="140"/>
      <c r="AN2637" s="140"/>
      <c r="AO2637" s="140"/>
      <c r="AP2637" s="140"/>
      <c r="AQ2637" s="140"/>
      <c r="AR2637" s="140"/>
      <c r="AS2637" s="140"/>
      <c r="AT2637" s="140"/>
      <c r="AU2637" s="140"/>
      <c r="AV2637" s="140"/>
      <c r="AW2637" s="140"/>
      <c r="AX2637" s="140"/>
      <c r="AY2637" s="140"/>
      <c r="AZ2637" s="140"/>
      <c r="BA2637" s="140"/>
      <c r="BB2637" s="140"/>
      <c r="BC2637" s="140"/>
      <c r="BD2637" s="140"/>
      <c r="BE2637" s="140"/>
    </row>
    <row r="2638" spans="1:57" outlineLevel="1" x14ac:dyDescent="0.2">
      <c r="A2638" s="234">
        <f>'Faults data'!A2638</f>
        <v>2621</v>
      </c>
      <c r="B2638" s="320">
        <f>'Faults data'!B2638</f>
        <v>0</v>
      </c>
      <c r="C2638" s="223">
        <f>IFERROR(MATCH('Faults data'!F2638,Lists!$C$11:$C$14,0),0)</f>
        <v>0</v>
      </c>
      <c r="D2638" s="216">
        <f>VALUE('Faults data'!I2638)</f>
        <v>0</v>
      </c>
      <c r="E2638" s="224">
        <f t="shared" si="337"/>
        <v>0</v>
      </c>
      <c r="F2638" s="224">
        <f>'Faults data'!M2638</f>
        <v>0</v>
      </c>
      <c r="G2638" s="224" t="str">
        <f>IF('Faults data'!N2638=$G$17,$G$17,".")</f>
        <v>.</v>
      </c>
      <c r="H2638" s="224" t="str">
        <f>IF(ISNUMBER('Faults data'!L2638),'Faults data'!L2638,".")</f>
        <v>.</v>
      </c>
      <c r="I2638" s="224">
        <f>IF('Faults data'!S2638=Lists!$F$11,0,1)</f>
        <v>1</v>
      </c>
      <c r="J2638" s="240" t="str">
        <f t="shared" si="332"/>
        <v>.</v>
      </c>
      <c r="K2638" s="241"/>
      <c r="L2638" s="230" t="str">
        <f t="shared" si="333"/>
        <v>.</v>
      </c>
      <c r="M2638" s="231" t="str">
        <f t="shared" si="334"/>
        <v>.</v>
      </c>
      <c r="N2638" s="231" t="str">
        <f t="shared" si="335"/>
        <v>.</v>
      </c>
      <c r="O2638" s="231" t="str">
        <f t="shared" si="336"/>
        <v>.</v>
      </c>
      <c r="P2638" s="232" t="str">
        <f t="shared" si="330"/>
        <v>.</v>
      </c>
      <c r="Q2638" s="233" t="str">
        <f t="shared" si="331"/>
        <v>.</v>
      </c>
      <c r="R2638" s="140"/>
      <c r="S2638" s="140"/>
      <c r="T2638" s="140"/>
      <c r="U2638" s="140"/>
      <c r="V2638" s="140"/>
      <c r="W2638" s="140"/>
      <c r="X2638" s="140"/>
      <c r="Y2638" s="140"/>
      <c r="Z2638" s="140"/>
      <c r="AA2638" s="140"/>
      <c r="AB2638" s="140"/>
      <c r="AC2638" s="140"/>
      <c r="AD2638" s="140"/>
      <c r="AE2638" s="140"/>
      <c r="AF2638" s="140"/>
      <c r="AG2638" s="140"/>
      <c r="AH2638" s="140"/>
      <c r="AI2638" s="140"/>
      <c r="AJ2638" s="140"/>
      <c r="AK2638" s="140"/>
      <c r="AL2638" s="140"/>
      <c r="AM2638" s="140"/>
      <c r="AN2638" s="140"/>
      <c r="AO2638" s="140"/>
      <c r="AP2638" s="140"/>
      <c r="AQ2638" s="140"/>
      <c r="AR2638" s="140"/>
      <c r="AS2638" s="140"/>
      <c r="AT2638" s="140"/>
      <c r="AU2638" s="140"/>
      <c r="AV2638" s="140"/>
      <c r="AW2638" s="140"/>
      <c r="AX2638" s="140"/>
      <c r="AY2638" s="140"/>
      <c r="AZ2638" s="140"/>
      <c r="BA2638" s="140"/>
      <c r="BB2638" s="140"/>
      <c r="BC2638" s="140"/>
      <c r="BD2638" s="140"/>
      <c r="BE2638" s="140"/>
    </row>
    <row r="2639" spans="1:57" outlineLevel="1" x14ac:dyDescent="0.2">
      <c r="A2639" s="234">
        <f>'Faults data'!A2639</f>
        <v>2622</v>
      </c>
      <c r="B2639" s="320">
        <f>'Faults data'!B2639</f>
        <v>0</v>
      </c>
      <c r="C2639" s="223">
        <f>IFERROR(MATCH('Faults data'!F2639,Lists!$C$11:$C$14,0),0)</f>
        <v>0</v>
      </c>
      <c r="D2639" s="216">
        <f>VALUE('Faults data'!I2639)</f>
        <v>0</v>
      </c>
      <c r="E2639" s="224">
        <f t="shared" si="337"/>
        <v>0</v>
      </c>
      <c r="F2639" s="224">
        <f>'Faults data'!M2639</f>
        <v>0</v>
      </c>
      <c r="G2639" s="224" t="str">
        <f>IF('Faults data'!N2639=$G$17,$G$17,".")</f>
        <v>.</v>
      </c>
      <c r="H2639" s="224" t="str">
        <f>IF(ISNUMBER('Faults data'!L2639),'Faults data'!L2639,".")</f>
        <v>.</v>
      </c>
      <c r="I2639" s="224">
        <f>IF('Faults data'!S2639=Lists!$F$11,0,1)</f>
        <v>1</v>
      </c>
      <c r="J2639" s="240" t="str">
        <f t="shared" si="332"/>
        <v>.</v>
      </c>
      <c r="K2639" s="241"/>
      <c r="L2639" s="230" t="str">
        <f t="shared" si="333"/>
        <v>.</v>
      </c>
      <c r="M2639" s="231" t="str">
        <f t="shared" si="334"/>
        <v>.</v>
      </c>
      <c r="N2639" s="231" t="str">
        <f t="shared" si="335"/>
        <v>.</v>
      </c>
      <c r="O2639" s="231" t="str">
        <f t="shared" si="336"/>
        <v>.</v>
      </c>
      <c r="P2639" s="232" t="str">
        <f t="shared" si="330"/>
        <v>.</v>
      </c>
      <c r="Q2639" s="233" t="str">
        <f t="shared" si="331"/>
        <v>.</v>
      </c>
      <c r="R2639" s="140"/>
      <c r="S2639" s="140"/>
      <c r="T2639" s="140"/>
      <c r="U2639" s="140"/>
      <c r="V2639" s="140"/>
      <c r="W2639" s="140"/>
      <c r="X2639" s="140"/>
      <c r="Y2639" s="140"/>
      <c r="Z2639" s="140"/>
      <c r="AA2639" s="140"/>
      <c r="AB2639" s="140"/>
      <c r="AC2639" s="140"/>
      <c r="AD2639" s="140"/>
      <c r="AE2639" s="140"/>
      <c r="AF2639" s="140"/>
      <c r="AG2639" s="140"/>
      <c r="AH2639" s="140"/>
      <c r="AI2639" s="140"/>
      <c r="AJ2639" s="140"/>
      <c r="AK2639" s="140"/>
      <c r="AL2639" s="140"/>
      <c r="AM2639" s="140"/>
      <c r="AN2639" s="140"/>
      <c r="AO2639" s="140"/>
      <c r="AP2639" s="140"/>
      <c r="AQ2639" s="140"/>
      <c r="AR2639" s="140"/>
      <c r="AS2639" s="140"/>
      <c r="AT2639" s="140"/>
      <c r="AU2639" s="140"/>
      <c r="AV2639" s="140"/>
      <c r="AW2639" s="140"/>
      <c r="AX2639" s="140"/>
      <c r="AY2639" s="140"/>
      <c r="AZ2639" s="140"/>
      <c r="BA2639" s="140"/>
      <c r="BB2639" s="140"/>
      <c r="BC2639" s="140"/>
      <c r="BD2639" s="140"/>
      <c r="BE2639" s="140"/>
    </row>
    <row r="2640" spans="1:57" outlineLevel="1" x14ac:dyDescent="0.2">
      <c r="A2640" s="234">
        <f>'Faults data'!A2640</f>
        <v>2623</v>
      </c>
      <c r="B2640" s="320">
        <f>'Faults data'!B2640</f>
        <v>0</v>
      </c>
      <c r="C2640" s="223">
        <f>IFERROR(MATCH('Faults data'!F2640,Lists!$C$11:$C$14,0),0)</f>
        <v>0</v>
      </c>
      <c r="D2640" s="216">
        <f>VALUE('Faults data'!I2640)</f>
        <v>0</v>
      </c>
      <c r="E2640" s="224">
        <f t="shared" si="337"/>
        <v>0</v>
      </c>
      <c r="F2640" s="224">
        <f>'Faults data'!M2640</f>
        <v>0</v>
      </c>
      <c r="G2640" s="224" t="str">
        <f>IF('Faults data'!N2640=$G$17,$G$17,".")</f>
        <v>.</v>
      </c>
      <c r="H2640" s="224" t="str">
        <f>IF(ISNUMBER('Faults data'!L2640),'Faults data'!L2640,".")</f>
        <v>.</v>
      </c>
      <c r="I2640" s="224">
        <f>IF('Faults data'!S2640=Lists!$F$11,0,1)</f>
        <v>1</v>
      </c>
      <c r="J2640" s="240" t="str">
        <f t="shared" si="332"/>
        <v>.</v>
      </c>
      <c r="K2640" s="241"/>
      <c r="L2640" s="230" t="str">
        <f t="shared" si="333"/>
        <v>.</v>
      </c>
      <c r="M2640" s="231" t="str">
        <f t="shared" si="334"/>
        <v>.</v>
      </c>
      <c r="N2640" s="231" t="str">
        <f t="shared" si="335"/>
        <v>.</v>
      </c>
      <c r="O2640" s="231" t="str">
        <f t="shared" si="336"/>
        <v>.</v>
      </c>
      <c r="P2640" s="232" t="str">
        <f t="shared" si="330"/>
        <v>.</v>
      </c>
      <c r="Q2640" s="233" t="str">
        <f t="shared" si="331"/>
        <v>.</v>
      </c>
      <c r="R2640" s="140"/>
      <c r="S2640" s="140"/>
      <c r="T2640" s="140"/>
      <c r="U2640" s="140"/>
      <c r="V2640" s="140"/>
      <c r="W2640" s="140"/>
      <c r="X2640" s="140"/>
      <c r="Y2640" s="140"/>
      <c r="Z2640" s="140"/>
      <c r="AA2640" s="140"/>
      <c r="AB2640" s="140"/>
      <c r="AC2640" s="140"/>
      <c r="AD2640" s="140"/>
      <c r="AE2640" s="140"/>
      <c r="AF2640" s="140"/>
      <c r="AG2640" s="140"/>
      <c r="AH2640" s="140"/>
      <c r="AI2640" s="140"/>
      <c r="AJ2640" s="140"/>
      <c r="AK2640" s="140"/>
      <c r="AL2640" s="140"/>
      <c r="AM2640" s="140"/>
      <c r="AN2640" s="140"/>
      <c r="AO2640" s="140"/>
      <c r="AP2640" s="140"/>
      <c r="AQ2640" s="140"/>
      <c r="AR2640" s="140"/>
      <c r="AS2640" s="140"/>
      <c r="AT2640" s="140"/>
      <c r="AU2640" s="140"/>
      <c r="AV2640" s="140"/>
      <c r="AW2640" s="140"/>
      <c r="AX2640" s="140"/>
      <c r="AY2640" s="140"/>
      <c r="AZ2640" s="140"/>
      <c r="BA2640" s="140"/>
      <c r="BB2640" s="140"/>
      <c r="BC2640" s="140"/>
      <c r="BD2640" s="140"/>
      <c r="BE2640" s="140"/>
    </row>
    <row r="2641" spans="1:57" outlineLevel="1" x14ac:dyDescent="0.2">
      <c r="A2641" s="234">
        <f>'Faults data'!A2641</f>
        <v>2624</v>
      </c>
      <c r="B2641" s="320">
        <f>'Faults data'!B2641</f>
        <v>0</v>
      </c>
      <c r="C2641" s="223">
        <f>IFERROR(MATCH('Faults data'!F2641,Lists!$C$11:$C$14,0),0)</f>
        <v>0</v>
      </c>
      <c r="D2641" s="216">
        <f>VALUE('Faults data'!I2641)</f>
        <v>0</v>
      </c>
      <c r="E2641" s="224">
        <f t="shared" si="337"/>
        <v>0</v>
      </c>
      <c r="F2641" s="224">
        <f>'Faults data'!M2641</f>
        <v>0</v>
      </c>
      <c r="G2641" s="224" t="str">
        <f>IF('Faults data'!N2641=$G$17,$G$17,".")</f>
        <v>.</v>
      </c>
      <c r="H2641" s="224" t="str">
        <f>IF(ISNUMBER('Faults data'!L2641),'Faults data'!L2641,".")</f>
        <v>.</v>
      </c>
      <c r="I2641" s="224">
        <f>IF('Faults data'!S2641=Lists!$F$11,0,1)</f>
        <v>1</v>
      </c>
      <c r="J2641" s="240" t="str">
        <f t="shared" si="332"/>
        <v>.</v>
      </c>
      <c r="K2641" s="241"/>
      <c r="L2641" s="230" t="str">
        <f t="shared" si="333"/>
        <v>.</v>
      </c>
      <c r="M2641" s="231" t="str">
        <f t="shared" si="334"/>
        <v>.</v>
      </c>
      <c r="N2641" s="231" t="str">
        <f t="shared" si="335"/>
        <v>.</v>
      </c>
      <c r="O2641" s="231" t="str">
        <f t="shared" si="336"/>
        <v>.</v>
      </c>
      <c r="P2641" s="232" t="str">
        <f t="shared" si="330"/>
        <v>.</v>
      </c>
      <c r="Q2641" s="233" t="str">
        <f t="shared" si="331"/>
        <v>.</v>
      </c>
      <c r="R2641" s="140"/>
      <c r="S2641" s="140"/>
      <c r="T2641" s="140"/>
      <c r="U2641" s="140"/>
      <c r="V2641" s="140"/>
      <c r="W2641" s="140"/>
      <c r="X2641" s="140"/>
      <c r="Y2641" s="140"/>
      <c r="Z2641" s="140"/>
      <c r="AA2641" s="140"/>
      <c r="AB2641" s="140"/>
      <c r="AC2641" s="140"/>
      <c r="AD2641" s="140"/>
      <c r="AE2641" s="140"/>
      <c r="AF2641" s="140"/>
      <c r="AG2641" s="140"/>
      <c r="AH2641" s="140"/>
      <c r="AI2641" s="140"/>
      <c r="AJ2641" s="140"/>
      <c r="AK2641" s="140"/>
      <c r="AL2641" s="140"/>
      <c r="AM2641" s="140"/>
      <c r="AN2641" s="140"/>
      <c r="AO2641" s="140"/>
      <c r="AP2641" s="140"/>
      <c r="AQ2641" s="140"/>
      <c r="AR2641" s="140"/>
      <c r="AS2641" s="140"/>
      <c r="AT2641" s="140"/>
      <c r="AU2641" s="140"/>
      <c r="AV2641" s="140"/>
      <c r="AW2641" s="140"/>
      <c r="AX2641" s="140"/>
      <c r="AY2641" s="140"/>
      <c r="AZ2641" s="140"/>
      <c r="BA2641" s="140"/>
      <c r="BB2641" s="140"/>
      <c r="BC2641" s="140"/>
      <c r="BD2641" s="140"/>
      <c r="BE2641" s="140"/>
    </row>
    <row r="2642" spans="1:57" outlineLevel="1" x14ac:dyDescent="0.2">
      <c r="A2642" s="234">
        <f>'Faults data'!A2642</f>
        <v>2625</v>
      </c>
      <c r="B2642" s="320">
        <f>'Faults data'!B2642</f>
        <v>0</v>
      </c>
      <c r="C2642" s="223">
        <f>IFERROR(MATCH('Faults data'!F2642,Lists!$C$11:$C$14,0),0)</f>
        <v>0</v>
      </c>
      <c r="D2642" s="216">
        <f>VALUE('Faults data'!I2642)</f>
        <v>0</v>
      </c>
      <c r="E2642" s="224">
        <f t="shared" si="337"/>
        <v>0</v>
      </c>
      <c r="F2642" s="224">
        <f>'Faults data'!M2642</f>
        <v>0</v>
      </c>
      <c r="G2642" s="224" t="str">
        <f>IF('Faults data'!N2642=$G$17,$G$17,".")</f>
        <v>.</v>
      </c>
      <c r="H2642" s="224" t="str">
        <f>IF(ISNUMBER('Faults data'!L2642),'Faults data'!L2642,".")</f>
        <v>.</v>
      </c>
      <c r="I2642" s="224">
        <f>IF('Faults data'!S2642=Lists!$F$11,0,1)</f>
        <v>1</v>
      </c>
      <c r="J2642" s="240" t="str">
        <f t="shared" si="332"/>
        <v>.</v>
      </c>
      <c r="K2642" s="241"/>
      <c r="L2642" s="230" t="str">
        <f t="shared" si="333"/>
        <v>.</v>
      </c>
      <c r="M2642" s="231" t="str">
        <f t="shared" si="334"/>
        <v>.</v>
      </c>
      <c r="N2642" s="231" t="str">
        <f t="shared" si="335"/>
        <v>.</v>
      </c>
      <c r="O2642" s="231" t="str">
        <f t="shared" si="336"/>
        <v>.</v>
      </c>
      <c r="P2642" s="232" t="str">
        <f t="shared" si="330"/>
        <v>.</v>
      </c>
      <c r="Q2642" s="233" t="str">
        <f t="shared" si="331"/>
        <v>.</v>
      </c>
      <c r="R2642" s="140"/>
      <c r="S2642" s="140"/>
      <c r="T2642" s="140"/>
      <c r="U2642" s="140"/>
      <c r="V2642" s="140"/>
      <c r="W2642" s="140"/>
      <c r="X2642" s="140"/>
      <c r="Y2642" s="140"/>
      <c r="Z2642" s="140"/>
      <c r="AA2642" s="140"/>
      <c r="AB2642" s="140"/>
      <c r="AC2642" s="140"/>
      <c r="AD2642" s="140"/>
      <c r="AE2642" s="140"/>
      <c r="AF2642" s="140"/>
      <c r="AG2642" s="140"/>
      <c r="AH2642" s="140"/>
      <c r="AI2642" s="140"/>
      <c r="AJ2642" s="140"/>
      <c r="AK2642" s="140"/>
      <c r="AL2642" s="140"/>
      <c r="AM2642" s="140"/>
      <c r="AN2642" s="140"/>
      <c r="AO2642" s="140"/>
      <c r="AP2642" s="140"/>
      <c r="AQ2642" s="140"/>
      <c r="AR2642" s="140"/>
      <c r="AS2642" s="140"/>
      <c r="AT2642" s="140"/>
      <c r="AU2642" s="140"/>
      <c r="AV2642" s="140"/>
      <c r="AW2642" s="140"/>
      <c r="AX2642" s="140"/>
      <c r="AY2642" s="140"/>
      <c r="AZ2642" s="140"/>
      <c r="BA2642" s="140"/>
      <c r="BB2642" s="140"/>
      <c r="BC2642" s="140"/>
      <c r="BD2642" s="140"/>
      <c r="BE2642" s="140"/>
    </row>
    <row r="2643" spans="1:57" outlineLevel="1" x14ac:dyDescent="0.2">
      <c r="A2643" s="234">
        <f>'Faults data'!A2643</f>
        <v>2626</v>
      </c>
      <c r="B2643" s="320">
        <f>'Faults data'!B2643</f>
        <v>0</v>
      </c>
      <c r="C2643" s="223">
        <f>IFERROR(MATCH('Faults data'!F2643,Lists!$C$11:$C$14,0),0)</f>
        <v>0</v>
      </c>
      <c r="D2643" s="216">
        <f>VALUE('Faults data'!I2643)</f>
        <v>0</v>
      </c>
      <c r="E2643" s="224">
        <f t="shared" si="337"/>
        <v>0</v>
      </c>
      <c r="F2643" s="224">
        <f>'Faults data'!M2643</f>
        <v>0</v>
      </c>
      <c r="G2643" s="224" t="str">
        <f>IF('Faults data'!N2643=$G$17,$G$17,".")</f>
        <v>.</v>
      </c>
      <c r="H2643" s="224" t="str">
        <f>IF(ISNUMBER('Faults data'!L2643),'Faults data'!L2643,".")</f>
        <v>.</v>
      </c>
      <c r="I2643" s="224">
        <f>IF('Faults data'!S2643=Lists!$F$11,0,1)</f>
        <v>1</v>
      </c>
      <c r="J2643" s="240" t="str">
        <f t="shared" si="332"/>
        <v>.</v>
      </c>
      <c r="K2643" s="241"/>
      <c r="L2643" s="230" t="str">
        <f t="shared" si="333"/>
        <v>.</v>
      </c>
      <c r="M2643" s="231" t="str">
        <f t="shared" si="334"/>
        <v>.</v>
      </c>
      <c r="N2643" s="231" t="str">
        <f t="shared" si="335"/>
        <v>.</v>
      </c>
      <c r="O2643" s="231" t="str">
        <f t="shared" si="336"/>
        <v>.</v>
      </c>
      <c r="P2643" s="232" t="str">
        <f t="shared" ref="P2643:P2706" si="338">IF(L2643&gt;P$9,L2643,".")</f>
        <v>.</v>
      </c>
      <c r="Q2643" s="233" t="str">
        <f t="shared" ref="Q2643:Q2706" si="339">IF(N2643&gt;Q$9,N2643,".")</f>
        <v>.</v>
      </c>
      <c r="R2643" s="140"/>
      <c r="S2643" s="140"/>
      <c r="T2643" s="140"/>
      <c r="U2643" s="140"/>
      <c r="V2643" s="140"/>
      <c r="W2643" s="140"/>
      <c r="X2643" s="140"/>
      <c r="Y2643" s="140"/>
      <c r="Z2643" s="140"/>
      <c r="AA2643" s="140"/>
      <c r="AB2643" s="140"/>
      <c r="AC2643" s="140"/>
      <c r="AD2643" s="140"/>
      <c r="AE2643" s="140"/>
      <c r="AF2643" s="140"/>
      <c r="AG2643" s="140"/>
      <c r="AH2643" s="140"/>
      <c r="AI2643" s="140"/>
      <c r="AJ2643" s="140"/>
      <c r="AK2643" s="140"/>
      <c r="AL2643" s="140"/>
      <c r="AM2643" s="140"/>
      <c r="AN2643" s="140"/>
      <c r="AO2643" s="140"/>
      <c r="AP2643" s="140"/>
      <c r="AQ2643" s="140"/>
      <c r="AR2643" s="140"/>
      <c r="AS2643" s="140"/>
      <c r="AT2643" s="140"/>
      <c r="AU2643" s="140"/>
      <c r="AV2643" s="140"/>
      <c r="AW2643" s="140"/>
      <c r="AX2643" s="140"/>
      <c r="AY2643" s="140"/>
      <c r="AZ2643" s="140"/>
      <c r="BA2643" s="140"/>
      <c r="BB2643" s="140"/>
      <c r="BC2643" s="140"/>
      <c r="BD2643" s="140"/>
      <c r="BE2643" s="140"/>
    </row>
    <row r="2644" spans="1:57" outlineLevel="1" x14ac:dyDescent="0.2">
      <c r="A2644" s="234">
        <f>'Faults data'!A2644</f>
        <v>2627</v>
      </c>
      <c r="B2644" s="320">
        <f>'Faults data'!B2644</f>
        <v>0</v>
      </c>
      <c r="C2644" s="223">
        <f>IFERROR(MATCH('Faults data'!F2644,Lists!$C$11:$C$14,0),0)</f>
        <v>0</v>
      </c>
      <c r="D2644" s="216">
        <f>VALUE('Faults data'!I2644)</f>
        <v>0</v>
      </c>
      <c r="E2644" s="224">
        <f t="shared" si="337"/>
        <v>0</v>
      </c>
      <c r="F2644" s="224">
        <f>'Faults data'!M2644</f>
        <v>0</v>
      </c>
      <c r="G2644" s="224" t="str">
        <f>IF('Faults data'!N2644=$G$17,$G$17,".")</f>
        <v>.</v>
      </c>
      <c r="H2644" s="224" t="str">
        <f>IF(ISNUMBER('Faults data'!L2644),'Faults data'!L2644,".")</f>
        <v>.</v>
      </c>
      <c r="I2644" s="224">
        <f>IF('Faults data'!S2644=Lists!$F$11,0,1)</f>
        <v>1</v>
      </c>
      <c r="J2644" s="240" t="str">
        <f t="shared" si="332"/>
        <v>.</v>
      </c>
      <c r="K2644" s="241"/>
      <c r="L2644" s="230" t="str">
        <f t="shared" si="333"/>
        <v>.</v>
      </c>
      <c r="M2644" s="231" t="str">
        <f t="shared" si="334"/>
        <v>.</v>
      </c>
      <c r="N2644" s="231" t="str">
        <f t="shared" si="335"/>
        <v>.</v>
      </c>
      <c r="O2644" s="231" t="str">
        <f t="shared" si="336"/>
        <v>.</v>
      </c>
      <c r="P2644" s="232" t="str">
        <f t="shared" si="338"/>
        <v>.</v>
      </c>
      <c r="Q2644" s="233" t="str">
        <f t="shared" si="339"/>
        <v>.</v>
      </c>
      <c r="R2644" s="140"/>
      <c r="S2644" s="140"/>
      <c r="T2644" s="140"/>
      <c r="U2644" s="140"/>
      <c r="V2644" s="140"/>
      <c r="W2644" s="140"/>
      <c r="X2644" s="140"/>
      <c r="Y2644" s="140"/>
      <c r="Z2644" s="140"/>
      <c r="AA2644" s="140"/>
      <c r="AB2644" s="140"/>
      <c r="AC2644" s="140"/>
      <c r="AD2644" s="140"/>
      <c r="AE2644" s="140"/>
      <c r="AF2644" s="140"/>
      <c r="AG2644" s="140"/>
      <c r="AH2644" s="140"/>
      <c r="AI2644" s="140"/>
      <c r="AJ2644" s="140"/>
      <c r="AK2644" s="140"/>
      <c r="AL2644" s="140"/>
      <c r="AM2644" s="140"/>
      <c r="AN2644" s="140"/>
      <c r="AO2644" s="140"/>
      <c r="AP2644" s="140"/>
      <c r="AQ2644" s="140"/>
      <c r="AR2644" s="140"/>
      <c r="AS2644" s="140"/>
      <c r="AT2644" s="140"/>
      <c r="AU2644" s="140"/>
      <c r="AV2644" s="140"/>
      <c r="AW2644" s="140"/>
      <c r="AX2644" s="140"/>
      <c r="AY2644" s="140"/>
      <c r="AZ2644" s="140"/>
      <c r="BA2644" s="140"/>
      <c r="BB2644" s="140"/>
      <c r="BC2644" s="140"/>
      <c r="BD2644" s="140"/>
      <c r="BE2644" s="140"/>
    </row>
    <row r="2645" spans="1:57" outlineLevel="1" x14ac:dyDescent="0.2">
      <c r="A2645" s="234">
        <f>'Faults data'!A2645</f>
        <v>2628</v>
      </c>
      <c r="B2645" s="320">
        <f>'Faults data'!B2645</f>
        <v>0</v>
      </c>
      <c r="C2645" s="223">
        <f>IFERROR(MATCH('Faults data'!F2645,Lists!$C$11:$C$14,0),0)</f>
        <v>0</v>
      </c>
      <c r="D2645" s="216">
        <f>VALUE('Faults data'!I2645)</f>
        <v>0</v>
      </c>
      <c r="E2645" s="224">
        <f t="shared" si="337"/>
        <v>0</v>
      </c>
      <c r="F2645" s="224">
        <f>'Faults data'!M2645</f>
        <v>0</v>
      </c>
      <c r="G2645" s="224" t="str">
        <f>IF('Faults data'!N2645=$G$17,$G$17,".")</f>
        <v>.</v>
      </c>
      <c r="H2645" s="224" t="str">
        <f>IF(ISNUMBER('Faults data'!L2645),'Faults data'!L2645,".")</f>
        <v>.</v>
      </c>
      <c r="I2645" s="224">
        <f>IF('Faults data'!S2645=Lists!$F$11,0,1)</f>
        <v>1</v>
      </c>
      <c r="J2645" s="240" t="str">
        <f t="shared" si="332"/>
        <v>.</v>
      </c>
      <c r="K2645" s="241"/>
      <c r="L2645" s="230" t="str">
        <f t="shared" si="333"/>
        <v>.</v>
      </c>
      <c r="M2645" s="231" t="str">
        <f t="shared" si="334"/>
        <v>.</v>
      </c>
      <c r="N2645" s="231" t="str">
        <f t="shared" si="335"/>
        <v>.</v>
      </c>
      <c r="O2645" s="231" t="str">
        <f t="shared" si="336"/>
        <v>.</v>
      </c>
      <c r="P2645" s="232" t="str">
        <f t="shared" si="338"/>
        <v>.</v>
      </c>
      <c r="Q2645" s="233" t="str">
        <f t="shared" si="339"/>
        <v>.</v>
      </c>
      <c r="R2645" s="140"/>
      <c r="S2645" s="140"/>
      <c r="T2645" s="140"/>
      <c r="U2645" s="140"/>
      <c r="V2645" s="140"/>
      <c r="W2645" s="140"/>
      <c r="X2645" s="140"/>
      <c r="Y2645" s="140"/>
      <c r="Z2645" s="140"/>
      <c r="AA2645" s="140"/>
      <c r="AB2645" s="140"/>
      <c r="AC2645" s="140"/>
      <c r="AD2645" s="140"/>
      <c r="AE2645" s="140"/>
      <c r="AF2645" s="140"/>
      <c r="AG2645" s="140"/>
      <c r="AH2645" s="140"/>
      <c r="AI2645" s="140"/>
      <c r="AJ2645" s="140"/>
      <c r="AK2645" s="140"/>
      <c r="AL2645" s="140"/>
      <c r="AM2645" s="140"/>
      <c r="AN2645" s="140"/>
      <c r="AO2645" s="140"/>
      <c r="AP2645" s="140"/>
      <c r="AQ2645" s="140"/>
      <c r="AR2645" s="140"/>
      <c r="AS2645" s="140"/>
      <c r="AT2645" s="140"/>
      <c r="AU2645" s="140"/>
      <c r="AV2645" s="140"/>
      <c r="AW2645" s="140"/>
      <c r="AX2645" s="140"/>
      <c r="AY2645" s="140"/>
      <c r="AZ2645" s="140"/>
      <c r="BA2645" s="140"/>
      <c r="BB2645" s="140"/>
      <c r="BC2645" s="140"/>
      <c r="BD2645" s="140"/>
      <c r="BE2645" s="140"/>
    </row>
    <row r="2646" spans="1:57" outlineLevel="1" x14ac:dyDescent="0.2">
      <c r="A2646" s="234">
        <f>'Faults data'!A2646</f>
        <v>2629</v>
      </c>
      <c r="B2646" s="320">
        <f>'Faults data'!B2646</f>
        <v>0</v>
      </c>
      <c r="C2646" s="223">
        <f>IFERROR(MATCH('Faults data'!F2646,Lists!$C$11:$C$14,0),0)</f>
        <v>0</v>
      </c>
      <c r="D2646" s="216">
        <f>VALUE('Faults data'!I2646)</f>
        <v>0</v>
      </c>
      <c r="E2646" s="224">
        <f t="shared" si="337"/>
        <v>0</v>
      </c>
      <c r="F2646" s="224">
        <f>'Faults data'!M2646</f>
        <v>0</v>
      </c>
      <c r="G2646" s="224" t="str">
        <f>IF('Faults data'!N2646=$G$17,$G$17,".")</f>
        <v>.</v>
      </c>
      <c r="H2646" s="224" t="str">
        <f>IF(ISNUMBER('Faults data'!L2646),'Faults data'!L2646,".")</f>
        <v>.</v>
      </c>
      <c r="I2646" s="224">
        <f>IF('Faults data'!S2646=Lists!$F$11,0,1)</f>
        <v>1</v>
      </c>
      <c r="J2646" s="240" t="str">
        <f t="shared" si="332"/>
        <v>.</v>
      </c>
      <c r="K2646" s="241"/>
      <c r="L2646" s="230" t="str">
        <f t="shared" si="333"/>
        <v>.</v>
      </c>
      <c r="M2646" s="231" t="str">
        <f t="shared" si="334"/>
        <v>.</v>
      </c>
      <c r="N2646" s="231" t="str">
        <f t="shared" si="335"/>
        <v>.</v>
      </c>
      <c r="O2646" s="231" t="str">
        <f t="shared" si="336"/>
        <v>.</v>
      </c>
      <c r="P2646" s="232" t="str">
        <f t="shared" si="338"/>
        <v>.</v>
      </c>
      <c r="Q2646" s="233" t="str">
        <f t="shared" si="339"/>
        <v>.</v>
      </c>
      <c r="R2646" s="140"/>
      <c r="S2646" s="140"/>
      <c r="T2646" s="140"/>
      <c r="U2646" s="140"/>
      <c r="V2646" s="140"/>
      <c r="W2646" s="140"/>
      <c r="X2646" s="140"/>
      <c r="Y2646" s="140"/>
      <c r="Z2646" s="140"/>
      <c r="AA2646" s="140"/>
      <c r="AB2646" s="140"/>
      <c r="AC2646" s="140"/>
      <c r="AD2646" s="140"/>
      <c r="AE2646" s="140"/>
      <c r="AF2646" s="140"/>
      <c r="AG2646" s="140"/>
      <c r="AH2646" s="140"/>
      <c r="AI2646" s="140"/>
      <c r="AJ2646" s="140"/>
      <c r="AK2646" s="140"/>
      <c r="AL2646" s="140"/>
      <c r="AM2646" s="140"/>
      <c r="AN2646" s="140"/>
      <c r="AO2646" s="140"/>
      <c r="AP2646" s="140"/>
      <c r="AQ2646" s="140"/>
      <c r="AR2646" s="140"/>
      <c r="AS2646" s="140"/>
      <c r="AT2646" s="140"/>
      <c r="AU2646" s="140"/>
      <c r="AV2646" s="140"/>
      <c r="AW2646" s="140"/>
      <c r="AX2646" s="140"/>
      <c r="AY2646" s="140"/>
      <c r="AZ2646" s="140"/>
      <c r="BA2646" s="140"/>
      <c r="BB2646" s="140"/>
      <c r="BC2646" s="140"/>
      <c r="BD2646" s="140"/>
      <c r="BE2646" s="140"/>
    </row>
    <row r="2647" spans="1:57" outlineLevel="1" x14ac:dyDescent="0.2">
      <c r="A2647" s="234">
        <f>'Faults data'!A2647</f>
        <v>2630</v>
      </c>
      <c r="B2647" s="320">
        <f>'Faults data'!B2647</f>
        <v>0</v>
      </c>
      <c r="C2647" s="223">
        <f>IFERROR(MATCH('Faults data'!F2647,Lists!$C$11:$C$14,0),0)</f>
        <v>0</v>
      </c>
      <c r="D2647" s="216">
        <f>VALUE('Faults data'!I2647)</f>
        <v>0</v>
      </c>
      <c r="E2647" s="224">
        <f t="shared" si="337"/>
        <v>0</v>
      </c>
      <c r="F2647" s="224">
        <f>'Faults data'!M2647</f>
        <v>0</v>
      </c>
      <c r="G2647" s="224" t="str">
        <f>IF('Faults data'!N2647=$G$17,$G$17,".")</f>
        <v>.</v>
      </c>
      <c r="H2647" s="224" t="str">
        <f>IF(ISNUMBER('Faults data'!L2647),'Faults data'!L2647,".")</f>
        <v>.</v>
      </c>
      <c r="I2647" s="224">
        <f>IF('Faults data'!S2647=Lists!$F$11,0,1)</f>
        <v>1</v>
      </c>
      <c r="J2647" s="240" t="str">
        <f t="shared" si="332"/>
        <v>.</v>
      </c>
      <c r="K2647" s="241"/>
      <c r="L2647" s="230" t="str">
        <f t="shared" si="333"/>
        <v>.</v>
      </c>
      <c r="M2647" s="231" t="str">
        <f t="shared" si="334"/>
        <v>.</v>
      </c>
      <c r="N2647" s="231" t="str">
        <f t="shared" si="335"/>
        <v>.</v>
      </c>
      <c r="O2647" s="231" t="str">
        <f t="shared" si="336"/>
        <v>.</v>
      </c>
      <c r="P2647" s="232" t="str">
        <f t="shared" si="338"/>
        <v>.</v>
      </c>
      <c r="Q2647" s="233" t="str">
        <f t="shared" si="339"/>
        <v>.</v>
      </c>
      <c r="R2647" s="140"/>
      <c r="S2647" s="140"/>
      <c r="T2647" s="140"/>
      <c r="U2647" s="140"/>
      <c r="V2647" s="140"/>
      <c r="W2647" s="140"/>
      <c r="X2647" s="140"/>
      <c r="Y2647" s="140"/>
      <c r="Z2647" s="140"/>
      <c r="AA2647" s="140"/>
      <c r="AB2647" s="140"/>
      <c r="AC2647" s="140"/>
      <c r="AD2647" s="140"/>
      <c r="AE2647" s="140"/>
      <c r="AF2647" s="140"/>
      <c r="AG2647" s="140"/>
      <c r="AH2647" s="140"/>
      <c r="AI2647" s="140"/>
      <c r="AJ2647" s="140"/>
      <c r="AK2647" s="140"/>
      <c r="AL2647" s="140"/>
      <c r="AM2647" s="140"/>
      <c r="AN2647" s="140"/>
      <c r="AO2647" s="140"/>
      <c r="AP2647" s="140"/>
      <c r="AQ2647" s="140"/>
      <c r="AR2647" s="140"/>
      <c r="AS2647" s="140"/>
      <c r="AT2647" s="140"/>
      <c r="AU2647" s="140"/>
      <c r="AV2647" s="140"/>
      <c r="AW2647" s="140"/>
      <c r="AX2647" s="140"/>
      <c r="AY2647" s="140"/>
      <c r="AZ2647" s="140"/>
      <c r="BA2647" s="140"/>
      <c r="BB2647" s="140"/>
      <c r="BC2647" s="140"/>
      <c r="BD2647" s="140"/>
      <c r="BE2647" s="140"/>
    </row>
    <row r="2648" spans="1:57" outlineLevel="1" x14ac:dyDescent="0.2">
      <c r="A2648" s="234">
        <f>'Faults data'!A2648</f>
        <v>2631</v>
      </c>
      <c r="B2648" s="320">
        <f>'Faults data'!B2648</f>
        <v>0</v>
      </c>
      <c r="C2648" s="223">
        <f>IFERROR(MATCH('Faults data'!F2648,Lists!$C$11:$C$14,0),0)</f>
        <v>0</v>
      </c>
      <c r="D2648" s="216">
        <f>VALUE('Faults data'!I2648)</f>
        <v>0</v>
      </c>
      <c r="E2648" s="224">
        <f t="shared" si="337"/>
        <v>0</v>
      </c>
      <c r="F2648" s="224">
        <f>'Faults data'!M2648</f>
        <v>0</v>
      </c>
      <c r="G2648" s="224" t="str">
        <f>IF('Faults data'!N2648=$G$17,$G$17,".")</f>
        <v>.</v>
      </c>
      <c r="H2648" s="224" t="str">
        <f>IF(ISNUMBER('Faults data'!L2648),'Faults data'!L2648,".")</f>
        <v>.</v>
      </c>
      <c r="I2648" s="224">
        <f>IF('Faults data'!S2648=Lists!$F$11,0,1)</f>
        <v>1</v>
      </c>
      <c r="J2648" s="240" t="str">
        <f t="shared" si="332"/>
        <v>.</v>
      </c>
      <c r="K2648" s="241"/>
      <c r="L2648" s="230" t="str">
        <f t="shared" si="333"/>
        <v>.</v>
      </c>
      <c r="M2648" s="231" t="str">
        <f t="shared" si="334"/>
        <v>.</v>
      </c>
      <c r="N2648" s="231" t="str">
        <f t="shared" si="335"/>
        <v>.</v>
      </c>
      <c r="O2648" s="231" t="str">
        <f t="shared" si="336"/>
        <v>.</v>
      </c>
      <c r="P2648" s="232" t="str">
        <f t="shared" si="338"/>
        <v>.</v>
      </c>
      <c r="Q2648" s="233" t="str">
        <f t="shared" si="339"/>
        <v>.</v>
      </c>
      <c r="R2648" s="140"/>
      <c r="S2648" s="140"/>
      <c r="T2648" s="140"/>
      <c r="U2648" s="140"/>
      <c r="V2648" s="140"/>
      <c r="W2648" s="140"/>
      <c r="X2648" s="140"/>
      <c r="Y2648" s="140"/>
      <c r="Z2648" s="140"/>
      <c r="AA2648" s="140"/>
      <c r="AB2648" s="140"/>
      <c r="AC2648" s="140"/>
      <c r="AD2648" s="140"/>
      <c r="AE2648" s="140"/>
      <c r="AF2648" s="140"/>
      <c r="AG2648" s="140"/>
      <c r="AH2648" s="140"/>
      <c r="AI2648" s="140"/>
      <c r="AJ2648" s="140"/>
      <c r="AK2648" s="140"/>
      <c r="AL2648" s="140"/>
      <c r="AM2648" s="140"/>
      <c r="AN2648" s="140"/>
      <c r="AO2648" s="140"/>
      <c r="AP2648" s="140"/>
      <c r="AQ2648" s="140"/>
      <c r="AR2648" s="140"/>
      <c r="AS2648" s="140"/>
      <c r="AT2648" s="140"/>
      <c r="AU2648" s="140"/>
      <c r="AV2648" s="140"/>
      <c r="AW2648" s="140"/>
      <c r="AX2648" s="140"/>
      <c r="AY2648" s="140"/>
      <c r="AZ2648" s="140"/>
      <c r="BA2648" s="140"/>
      <c r="BB2648" s="140"/>
      <c r="BC2648" s="140"/>
      <c r="BD2648" s="140"/>
      <c r="BE2648" s="140"/>
    </row>
    <row r="2649" spans="1:57" outlineLevel="1" x14ac:dyDescent="0.2">
      <c r="A2649" s="234">
        <f>'Faults data'!A2649</f>
        <v>2632</v>
      </c>
      <c r="B2649" s="320">
        <f>'Faults data'!B2649</f>
        <v>0</v>
      </c>
      <c r="C2649" s="223">
        <f>IFERROR(MATCH('Faults data'!F2649,Lists!$C$11:$C$14,0),0)</f>
        <v>0</v>
      </c>
      <c r="D2649" s="216">
        <f>VALUE('Faults data'!I2649)</f>
        <v>0</v>
      </c>
      <c r="E2649" s="224">
        <f t="shared" si="337"/>
        <v>0</v>
      </c>
      <c r="F2649" s="224">
        <f>'Faults data'!M2649</f>
        <v>0</v>
      </c>
      <c r="G2649" s="224" t="str">
        <f>IF('Faults data'!N2649=$G$17,$G$17,".")</f>
        <v>.</v>
      </c>
      <c r="H2649" s="224" t="str">
        <f>IF(ISNUMBER('Faults data'!L2649),'Faults data'!L2649,".")</f>
        <v>.</v>
      </c>
      <c r="I2649" s="224">
        <f>IF('Faults data'!S2649=Lists!$F$11,0,1)</f>
        <v>1</v>
      </c>
      <c r="J2649" s="240" t="str">
        <f t="shared" si="332"/>
        <v>.</v>
      </c>
      <c r="K2649" s="241"/>
      <c r="L2649" s="230" t="str">
        <f t="shared" si="333"/>
        <v>.</v>
      </c>
      <c r="M2649" s="231" t="str">
        <f t="shared" si="334"/>
        <v>.</v>
      </c>
      <c r="N2649" s="231" t="str">
        <f t="shared" si="335"/>
        <v>.</v>
      </c>
      <c r="O2649" s="231" t="str">
        <f t="shared" si="336"/>
        <v>.</v>
      </c>
      <c r="P2649" s="232" t="str">
        <f t="shared" si="338"/>
        <v>.</v>
      </c>
      <c r="Q2649" s="233" t="str">
        <f t="shared" si="339"/>
        <v>.</v>
      </c>
      <c r="R2649" s="140"/>
      <c r="S2649" s="140"/>
      <c r="T2649" s="140"/>
      <c r="U2649" s="140"/>
      <c r="V2649" s="140"/>
      <c r="W2649" s="140"/>
      <c r="X2649" s="140"/>
      <c r="Y2649" s="140"/>
      <c r="Z2649" s="140"/>
      <c r="AA2649" s="140"/>
      <c r="AB2649" s="140"/>
      <c r="AC2649" s="140"/>
      <c r="AD2649" s="140"/>
      <c r="AE2649" s="140"/>
      <c r="AF2649" s="140"/>
      <c r="AG2649" s="140"/>
      <c r="AH2649" s="140"/>
      <c r="AI2649" s="140"/>
      <c r="AJ2649" s="140"/>
      <c r="AK2649" s="140"/>
      <c r="AL2649" s="140"/>
      <c r="AM2649" s="140"/>
      <c r="AN2649" s="140"/>
      <c r="AO2649" s="140"/>
      <c r="AP2649" s="140"/>
      <c r="AQ2649" s="140"/>
      <c r="AR2649" s="140"/>
      <c r="AS2649" s="140"/>
      <c r="AT2649" s="140"/>
      <c r="AU2649" s="140"/>
      <c r="AV2649" s="140"/>
      <c r="AW2649" s="140"/>
      <c r="AX2649" s="140"/>
      <c r="AY2649" s="140"/>
      <c r="AZ2649" s="140"/>
      <c r="BA2649" s="140"/>
      <c r="BB2649" s="140"/>
      <c r="BC2649" s="140"/>
      <c r="BD2649" s="140"/>
      <c r="BE2649" s="140"/>
    </row>
    <row r="2650" spans="1:57" outlineLevel="1" x14ac:dyDescent="0.2">
      <c r="A2650" s="234">
        <f>'Faults data'!A2650</f>
        <v>2633</v>
      </c>
      <c r="B2650" s="320">
        <f>'Faults data'!B2650</f>
        <v>0</v>
      </c>
      <c r="C2650" s="223">
        <f>IFERROR(MATCH('Faults data'!F2650,Lists!$C$11:$C$14,0),0)</f>
        <v>0</v>
      </c>
      <c r="D2650" s="216">
        <f>VALUE('Faults data'!I2650)</f>
        <v>0</v>
      </c>
      <c r="E2650" s="224">
        <f t="shared" si="337"/>
        <v>0</v>
      </c>
      <c r="F2650" s="224">
        <f>'Faults data'!M2650</f>
        <v>0</v>
      </c>
      <c r="G2650" s="224" t="str">
        <f>IF('Faults data'!N2650=$G$17,$G$17,".")</f>
        <v>.</v>
      </c>
      <c r="H2650" s="224" t="str">
        <f>IF(ISNUMBER('Faults data'!L2650),'Faults data'!L2650,".")</f>
        <v>.</v>
      </c>
      <c r="I2650" s="224">
        <f>IF('Faults data'!S2650=Lists!$F$11,0,1)</f>
        <v>1</v>
      </c>
      <c r="J2650" s="240" t="str">
        <f t="shared" si="332"/>
        <v>.</v>
      </c>
      <c r="K2650" s="241"/>
      <c r="L2650" s="230" t="str">
        <f t="shared" si="333"/>
        <v>.</v>
      </c>
      <c r="M2650" s="231" t="str">
        <f t="shared" si="334"/>
        <v>.</v>
      </c>
      <c r="N2650" s="231" t="str">
        <f t="shared" si="335"/>
        <v>.</v>
      </c>
      <c r="O2650" s="231" t="str">
        <f t="shared" si="336"/>
        <v>.</v>
      </c>
      <c r="P2650" s="232" t="str">
        <f t="shared" si="338"/>
        <v>.</v>
      </c>
      <c r="Q2650" s="233" t="str">
        <f t="shared" si="339"/>
        <v>.</v>
      </c>
      <c r="R2650" s="140"/>
      <c r="S2650" s="140"/>
      <c r="T2650" s="140"/>
      <c r="U2650" s="140"/>
      <c r="V2650" s="140"/>
      <c r="W2650" s="140"/>
      <c r="X2650" s="140"/>
      <c r="Y2650" s="140"/>
      <c r="Z2650" s="140"/>
      <c r="AA2650" s="140"/>
      <c r="AB2650" s="140"/>
      <c r="AC2650" s="140"/>
      <c r="AD2650" s="140"/>
      <c r="AE2650" s="140"/>
      <c r="AF2650" s="140"/>
      <c r="AG2650" s="140"/>
      <c r="AH2650" s="140"/>
      <c r="AI2650" s="140"/>
      <c r="AJ2650" s="140"/>
      <c r="AK2650" s="140"/>
      <c r="AL2650" s="140"/>
      <c r="AM2650" s="140"/>
      <c r="AN2650" s="140"/>
      <c r="AO2650" s="140"/>
      <c r="AP2650" s="140"/>
      <c r="AQ2650" s="140"/>
      <c r="AR2650" s="140"/>
      <c r="AS2650" s="140"/>
      <c r="AT2650" s="140"/>
      <c r="AU2650" s="140"/>
      <c r="AV2650" s="140"/>
      <c r="AW2650" s="140"/>
      <c r="AX2650" s="140"/>
      <c r="AY2650" s="140"/>
      <c r="AZ2650" s="140"/>
      <c r="BA2650" s="140"/>
      <c r="BB2650" s="140"/>
      <c r="BC2650" s="140"/>
      <c r="BD2650" s="140"/>
      <c r="BE2650" s="140"/>
    </row>
    <row r="2651" spans="1:57" outlineLevel="1" x14ac:dyDescent="0.2">
      <c r="A2651" s="234">
        <f>'Faults data'!A2651</f>
        <v>2634</v>
      </c>
      <c r="B2651" s="320">
        <f>'Faults data'!B2651</f>
        <v>0</v>
      </c>
      <c r="C2651" s="223">
        <f>IFERROR(MATCH('Faults data'!F2651,Lists!$C$11:$C$14,0),0)</f>
        <v>0</v>
      </c>
      <c r="D2651" s="216">
        <f>VALUE('Faults data'!I2651)</f>
        <v>0</v>
      </c>
      <c r="E2651" s="224">
        <f t="shared" si="337"/>
        <v>0</v>
      </c>
      <c r="F2651" s="224">
        <f>'Faults data'!M2651</f>
        <v>0</v>
      </c>
      <c r="G2651" s="224" t="str">
        <f>IF('Faults data'!N2651=$G$17,$G$17,".")</f>
        <v>.</v>
      </c>
      <c r="H2651" s="224" t="str">
        <f>IF(ISNUMBER('Faults data'!L2651),'Faults data'!L2651,".")</f>
        <v>.</v>
      </c>
      <c r="I2651" s="224">
        <f>IF('Faults data'!S2651=Lists!$F$11,0,1)</f>
        <v>1</v>
      </c>
      <c r="J2651" s="240" t="str">
        <f t="shared" si="332"/>
        <v>.</v>
      </c>
      <c r="K2651" s="241"/>
      <c r="L2651" s="230" t="str">
        <f t="shared" si="333"/>
        <v>.</v>
      </c>
      <c r="M2651" s="231" t="str">
        <f t="shared" si="334"/>
        <v>.</v>
      </c>
      <c r="N2651" s="231" t="str">
        <f t="shared" si="335"/>
        <v>.</v>
      </c>
      <c r="O2651" s="231" t="str">
        <f t="shared" si="336"/>
        <v>.</v>
      </c>
      <c r="P2651" s="232" t="str">
        <f t="shared" si="338"/>
        <v>.</v>
      </c>
      <c r="Q2651" s="233" t="str">
        <f t="shared" si="339"/>
        <v>.</v>
      </c>
      <c r="R2651" s="140"/>
      <c r="S2651" s="140"/>
      <c r="T2651" s="140"/>
      <c r="U2651" s="140"/>
      <c r="V2651" s="140"/>
      <c r="W2651" s="140"/>
      <c r="X2651" s="140"/>
      <c r="Y2651" s="140"/>
      <c r="Z2651" s="140"/>
      <c r="AA2651" s="140"/>
      <c r="AB2651" s="140"/>
      <c r="AC2651" s="140"/>
      <c r="AD2651" s="140"/>
      <c r="AE2651" s="140"/>
      <c r="AF2651" s="140"/>
      <c r="AG2651" s="140"/>
      <c r="AH2651" s="140"/>
      <c r="AI2651" s="140"/>
      <c r="AJ2651" s="140"/>
      <c r="AK2651" s="140"/>
      <c r="AL2651" s="140"/>
      <c r="AM2651" s="140"/>
      <c r="AN2651" s="140"/>
      <c r="AO2651" s="140"/>
      <c r="AP2651" s="140"/>
      <c r="AQ2651" s="140"/>
      <c r="AR2651" s="140"/>
      <c r="AS2651" s="140"/>
      <c r="AT2651" s="140"/>
      <c r="AU2651" s="140"/>
      <c r="AV2651" s="140"/>
      <c r="AW2651" s="140"/>
      <c r="AX2651" s="140"/>
      <c r="AY2651" s="140"/>
      <c r="AZ2651" s="140"/>
      <c r="BA2651" s="140"/>
      <c r="BB2651" s="140"/>
      <c r="BC2651" s="140"/>
      <c r="BD2651" s="140"/>
      <c r="BE2651" s="140"/>
    </row>
    <row r="2652" spans="1:57" outlineLevel="1" x14ac:dyDescent="0.2">
      <c r="A2652" s="234">
        <f>'Faults data'!A2652</f>
        <v>2635</v>
      </c>
      <c r="B2652" s="320">
        <f>'Faults data'!B2652</f>
        <v>0</v>
      </c>
      <c r="C2652" s="223">
        <f>IFERROR(MATCH('Faults data'!F2652,Lists!$C$11:$C$14,0),0)</f>
        <v>0</v>
      </c>
      <c r="D2652" s="216">
        <f>VALUE('Faults data'!I2652)</f>
        <v>0</v>
      </c>
      <c r="E2652" s="224">
        <f t="shared" si="337"/>
        <v>0</v>
      </c>
      <c r="F2652" s="224">
        <f>'Faults data'!M2652</f>
        <v>0</v>
      </c>
      <c r="G2652" s="224" t="str">
        <f>IF('Faults data'!N2652=$G$17,$G$17,".")</f>
        <v>.</v>
      </c>
      <c r="H2652" s="224" t="str">
        <f>IF(ISNUMBER('Faults data'!L2652),'Faults data'!L2652,".")</f>
        <v>.</v>
      </c>
      <c r="I2652" s="224">
        <f>IF('Faults data'!S2652=Lists!$F$11,0,1)</f>
        <v>1</v>
      </c>
      <c r="J2652" s="240" t="str">
        <f t="shared" si="332"/>
        <v>.</v>
      </c>
      <c r="K2652" s="241"/>
      <c r="L2652" s="230" t="str">
        <f t="shared" si="333"/>
        <v>.</v>
      </c>
      <c r="M2652" s="231" t="str">
        <f t="shared" si="334"/>
        <v>.</v>
      </c>
      <c r="N2652" s="231" t="str">
        <f t="shared" si="335"/>
        <v>.</v>
      </c>
      <c r="O2652" s="231" t="str">
        <f t="shared" si="336"/>
        <v>.</v>
      </c>
      <c r="P2652" s="232" t="str">
        <f t="shared" si="338"/>
        <v>.</v>
      </c>
      <c r="Q2652" s="233" t="str">
        <f t="shared" si="339"/>
        <v>.</v>
      </c>
      <c r="R2652" s="140"/>
      <c r="S2652" s="140"/>
      <c r="T2652" s="140"/>
      <c r="U2652" s="140"/>
      <c r="V2652" s="140"/>
      <c r="W2652" s="140"/>
      <c r="X2652" s="140"/>
      <c r="Y2652" s="140"/>
      <c r="Z2652" s="140"/>
      <c r="AA2652" s="140"/>
      <c r="AB2652" s="140"/>
      <c r="AC2652" s="140"/>
      <c r="AD2652" s="140"/>
      <c r="AE2652" s="140"/>
      <c r="AF2652" s="140"/>
      <c r="AG2652" s="140"/>
      <c r="AH2652" s="140"/>
      <c r="AI2652" s="140"/>
      <c r="AJ2652" s="140"/>
      <c r="AK2652" s="140"/>
      <c r="AL2652" s="140"/>
      <c r="AM2652" s="140"/>
      <c r="AN2652" s="140"/>
      <c r="AO2652" s="140"/>
      <c r="AP2652" s="140"/>
      <c r="AQ2652" s="140"/>
      <c r="AR2652" s="140"/>
      <c r="AS2652" s="140"/>
      <c r="AT2652" s="140"/>
      <c r="AU2652" s="140"/>
      <c r="AV2652" s="140"/>
      <c r="AW2652" s="140"/>
      <c r="AX2652" s="140"/>
      <c r="AY2652" s="140"/>
      <c r="AZ2652" s="140"/>
      <c r="BA2652" s="140"/>
      <c r="BB2652" s="140"/>
      <c r="BC2652" s="140"/>
      <c r="BD2652" s="140"/>
      <c r="BE2652" s="140"/>
    </row>
    <row r="2653" spans="1:57" outlineLevel="1" x14ac:dyDescent="0.2">
      <c r="A2653" s="234">
        <f>'Faults data'!A2653</f>
        <v>2636</v>
      </c>
      <c r="B2653" s="320">
        <f>'Faults data'!B2653</f>
        <v>0</v>
      </c>
      <c r="C2653" s="223">
        <f>IFERROR(MATCH('Faults data'!F2653,Lists!$C$11:$C$14,0),0)</f>
        <v>0</v>
      </c>
      <c r="D2653" s="216">
        <f>VALUE('Faults data'!I2653)</f>
        <v>0</v>
      </c>
      <c r="E2653" s="224">
        <f t="shared" si="337"/>
        <v>0</v>
      </c>
      <c r="F2653" s="224">
        <f>'Faults data'!M2653</f>
        <v>0</v>
      </c>
      <c r="G2653" s="224" t="str">
        <f>IF('Faults data'!N2653=$G$17,$G$17,".")</f>
        <v>.</v>
      </c>
      <c r="H2653" s="224" t="str">
        <f>IF(ISNUMBER('Faults data'!L2653),'Faults data'!L2653,".")</f>
        <v>.</v>
      </c>
      <c r="I2653" s="224">
        <f>IF('Faults data'!S2653=Lists!$F$11,0,1)</f>
        <v>1</v>
      </c>
      <c r="J2653" s="240" t="str">
        <f t="shared" si="332"/>
        <v>.</v>
      </c>
      <c r="K2653" s="241"/>
      <c r="L2653" s="230" t="str">
        <f t="shared" si="333"/>
        <v>.</v>
      </c>
      <c r="M2653" s="231" t="str">
        <f t="shared" si="334"/>
        <v>.</v>
      </c>
      <c r="N2653" s="231" t="str">
        <f t="shared" si="335"/>
        <v>.</v>
      </c>
      <c r="O2653" s="231" t="str">
        <f t="shared" si="336"/>
        <v>.</v>
      </c>
      <c r="P2653" s="232" t="str">
        <f t="shared" si="338"/>
        <v>.</v>
      </c>
      <c r="Q2653" s="233" t="str">
        <f t="shared" si="339"/>
        <v>.</v>
      </c>
      <c r="R2653" s="140"/>
      <c r="S2653" s="140"/>
      <c r="T2653" s="140"/>
      <c r="U2653" s="140"/>
      <c r="V2653" s="140"/>
      <c r="W2653" s="140"/>
      <c r="X2653" s="140"/>
      <c r="Y2653" s="140"/>
      <c r="Z2653" s="140"/>
      <c r="AA2653" s="140"/>
      <c r="AB2653" s="140"/>
      <c r="AC2653" s="140"/>
      <c r="AD2653" s="140"/>
      <c r="AE2653" s="140"/>
      <c r="AF2653" s="140"/>
      <c r="AG2653" s="140"/>
      <c r="AH2653" s="140"/>
      <c r="AI2653" s="140"/>
      <c r="AJ2653" s="140"/>
      <c r="AK2653" s="140"/>
      <c r="AL2653" s="140"/>
      <c r="AM2653" s="140"/>
      <c r="AN2653" s="140"/>
      <c r="AO2653" s="140"/>
      <c r="AP2653" s="140"/>
      <c r="AQ2653" s="140"/>
      <c r="AR2653" s="140"/>
      <c r="AS2653" s="140"/>
      <c r="AT2653" s="140"/>
      <c r="AU2653" s="140"/>
      <c r="AV2653" s="140"/>
      <c r="AW2653" s="140"/>
      <c r="AX2653" s="140"/>
      <c r="AY2653" s="140"/>
      <c r="AZ2653" s="140"/>
      <c r="BA2653" s="140"/>
      <c r="BB2653" s="140"/>
      <c r="BC2653" s="140"/>
      <c r="BD2653" s="140"/>
      <c r="BE2653" s="140"/>
    </row>
    <row r="2654" spans="1:57" outlineLevel="1" x14ac:dyDescent="0.2">
      <c r="A2654" s="234">
        <f>'Faults data'!A2654</f>
        <v>2637</v>
      </c>
      <c r="B2654" s="320">
        <f>'Faults data'!B2654</f>
        <v>0</v>
      </c>
      <c r="C2654" s="223">
        <f>IFERROR(MATCH('Faults data'!F2654,Lists!$C$11:$C$14,0),0)</f>
        <v>0</v>
      </c>
      <c r="D2654" s="216">
        <f>VALUE('Faults data'!I2654)</f>
        <v>0</v>
      </c>
      <c r="E2654" s="224">
        <f t="shared" si="337"/>
        <v>0</v>
      </c>
      <c r="F2654" s="224">
        <f>'Faults data'!M2654</f>
        <v>0</v>
      </c>
      <c r="G2654" s="224" t="str">
        <f>IF('Faults data'!N2654=$G$17,$G$17,".")</f>
        <v>.</v>
      </c>
      <c r="H2654" s="224" t="str">
        <f>IF(ISNUMBER('Faults data'!L2654),'Faults data'!L2654,".")</f>
        <v>.</v>
      </c>
      <c r="I2654" s="224">
        <f>IF('Faults data'!S2654=Lists!$F$11,0,1)</f>
        <v>1</v>
      </c>
      <c r="J2654" s="240" t="str">
        <f t="shared" si="332"/>
        <v>.</v>
      </c>
      <c r="K2654" s="241"/>
      <c r="L2654" s="230" t="str">
        <f t="shared" si="333"/>
        <v>.</v>
      </c>
      <c r="M2654" s="231" t="str">
        <f t="shared" si="334"/>
        <v>.</v>
      </c>
      <c r="N2654" s="231" t="str">
        <f t="shared" si="335"/>
        <v>.</v>
      </c>
      <c r="O2654" s="231" t="str">
        <f t="shared" si="336"/>
        <v>.</v>
      </c>
      <c r="P2654" s="232" t="str">
        <f t="shared" si="338"/>
        <v>.</v>
      </c>
      <c r="Q2654" s="233" t="str">
        <f t="shared" si="339"/>
        <v>.</v>
      </c>
      <c r="R2654" s="140"/>
      <c r="S2654" s="140"/>
      <c r="T2654" s="140"/>
      <c r="U2654" s="140"/>
      <c r="V2654" s="140"/>
      <c r="W2654" s="140"/>
      <c r="X2654" s="140"/>
      <c r="Y2654" s="140"/>
      <c r="Z2654" s="140"/>
      <c r="AA2654" s="140"/>
      <c r="AB2654" s="140"/>
      <c r="AC2654" s="140"/>
      <c r="AD2654" s="140"/>
      <c r="AE2654" s="140"/>
      <c r="AF2654" s="140"/>
      <c r="AG2654" s="140"/>
      <c r="AH2654" s="140"/>
      <c r="AI2654" s="140"/>
      <c r="AJ2654" s="140"/>
      <c r="AK2654" s="140"/>
      <c r="AL2654" s="140"/>
      <c r="AM2654" s="140"/>
      <c r="AN2654" s="140"/>
      <c r="AO2654" s="140"/>
      <c r="AP2654" s="140"/>
      <c r="AQ2654" s="140"/>
      <c r="AR2654" s="140"/>
      <c r="AS2654" s="140"/>
      <c r="AT2654" s="140"/>
      <c r="AU2654" s="140"/>
      <c r="AV2654" s="140"/>
      <c r="AW2654" s="140"/>
      <c r="AX2654" s="140"/>
      <c r="AY2654" s="140"/>
      <c r="AZ2654" s="140"/>
      <c r="BA2654" s="140"/>
      <c r="BB2654" s="140"/>
      <c r="BC2654" s="140"/>
      <c r="BD2654" s="140"/>
      <c r="BE2654" s="140"/>
    </row>
    <row r="2655" spans="1:57" outlineLevel="1" x14ac:dyDescent="0.2">
      <c r="A2655" s="234">
        <f>'Faults data'!A2655</f>
        <v>2638</v>
      </c>
      <c r="B2655" s="320">
        <f>'Faults data'!B2655</f>
        <v>0</v>
      </c>
      <c r="C2655" s="223">
        <f>IFERROR(MATCH('Faults data'!F2655,Lists!$C$11:$C$14,0),0)</f>
        <v>0</v>
      </c>
      <c r="D2655" s="216">
        <f>VALUE('Faults data'!I2655)</f>
        <v>0</v>
      </c>
      <c r="E2655" s="224">
        <f t="shared" si="337"/>
        <v>0</v>
      </c>
      <c r="F2655" s="224">
        <f>'Faults data'!M2655</f>
        <v>0</v>
      </c>
      <c r="G2655" s="224" t="str">
        <f>IF('Faults data'!N2655=$G$17,$G$17,".")</f>
        <v>.</v>
      </c>
      <c r="H2655" s="224" t="str">
        <f>IF(ISNUMBER('Faults data'!L2655),'Faults data'!L2655,".")</f>
        <v>.</v>
      </c>
      <c r="I2655" s="224">
        <f>IF('Faults data'!S2655=Lists!$F$11,0,1)</f>
        <v>1</v>
      </c>
      <c r="J2655" s="240" t="str">
        <f t="shared" si="332"/>
        <v>.</v>
      </c>
      <c r="K2655" s="241"/>
      <c r="L2655" s="230" t="str">
        <f t="shared" si="333"/>
        <v>.</v>
      </c>
      <c r="M2655" s="231" t="str">
        <f t="shared" si="334"/>
        <v>.</v>
      </c>
      <c r="N2655" s="231" t="str">
        <f t="shared" si="335"/>
        <v>.</v>
      </c>
      <c r="O2655" s="231" t="str">
        <f t="shared" si="336"/>
        <v>.</v>
      </c>
      <c r="P2655" s="232" t="str">
        <f t="shared" si="338"/>
        <v>.</v>
      </c>
      <c r="Q2655" s="233" t="str">
        <f t="shared" si="339"/>
        <v>.</v>
      </c>
      <c r="R2655" s="140"/>
      <c r="S2655" s="140"/>
      <c r="T2655" s="140"/>
      <c r="U2655" s="140"/>
      <c r="V2655" s="140"/>
      <c r="W2655" s="140"/>
      <c r="X2655" s="140"/>
      <c r="Y2655" s="140"/>
      <c r="Z2655" s="140"/>
      <c r="AA2655" s="140"/>
      <c r="AB2655" s="140"/>
      <c r="AC2655" s="140"/>
      <c r="AD2655" s="140"/>
      <c r="AE2655" s="140"/>
      <c r="AF2655" s="140"/>
      <c r="AG2655" s="140"/>
      <c r="AH2655" s="140"/>
      <c r="AI2655" s="140"/>
      <c r="AJ2655" s="140"/>
      <c r="AK2655" s="140"/>
      <c r="AL2655" s="140"/>
      <c r="AM2655" s="140"/>
      <c r="AN2655" s="140"/>
      <c r="AO2655" s="140"/>
      <c r="AP2655" s="140"/>
      <c r="AQ2655" s="140"/>
      <c r="AR2655" s="140"/>
      <c r="AS2655" s="140"/>
      <c r="AT2655" s="140"/>
      <c r="AU2655" s="140"/>
      <c r="AV2655" s="140"/>
      <c r="AW2655" s="140"/>
      <c r="AX2655" s="140"/>
      <c r="AY2655" s="140"/>
      <c r="AZ2655" s="140"/>
      <c r="BA2655" s="140"/>
      <c r="BB2655" s="140"/>
      <c r="BC2655" s="140"/>
      <c r="BD2655" s="140"/>
      <c r="BE2655" s="140"/>
    </row>
    <row r="2656" spans="1:57" outlineLevel="1" x14ac:dyDescent="0.2">
      <c r="A2656" s="234">
        <f>'Faults data'!A2656</f>
        <v>2639</v>
      </c>
      <c r="B2656" s="320">
        <f>'Faults data'!B2656</f>
        <v>0</v>
      </c>
      <c r="C2656" s="223">
        <f>IFERROR(MATCH('Faults data'!F2656,Lists!$C$11:$C$14,0),0)</f>
        <v>0</v>
      </c>
      <c r="D2656" s="216">
        <f>VALUE('Faults data'!I2656)</f>
        <v>0</v>
      </c>
      <c r="E2656" s="224">
        <f t="shared" si="337"/>
        <v>0</v>
      </c>
      <c r="F2656" s="224">
        <f>'Faults data'!M2656</f>
        <v>0</v>
      </c>
      <c r="G2656" s="224" t="str">
        <f>IF('Faults data'!N2656=$G$17,$G$17,".")</f>
        <v>.</v>
      </c>
      <c r="H2656" s="224" t="str">
        <f>IF(ISNUMBER('Faults data'!L2656),'Faults data'!L2656,".")</f>
        <v>.</v>
      </c>
      <c r="I2656" s="224">
        <f>IF('Faults data'!S2656=Lists!$F$11,0,1)</f>
        <v>1</v>
      </c>
      <c r="J2656" s="240" t="str">
        <f t="shared" si="332"/>
        <v>.</v>
      </c>
      <c r="K2656" s="241"/>
      <c r="L2656" s="230" t="str">
        <f t="shared" si="333"/>
        <v>.</v>
      </c>
      <c r="M2656" s="231" t="str">
        <f t="shared" si="334"/>
        <v>.</v>
      </c>
      <c r="N2656" s="231" t="str">
        <f t="shared" si="335"/>
        <v>.</v>
      </c>
      <c r="O2656" s="231" t="str">
        <f t="shared" si="336"/>
        <v>.</v>
      </c>
      <c r="P2656" s="232" t="str">
        <f t="shared" si="338"/>
        <v>.</v>
      </c>
      <c r="Q2656" s="233" t="str">
        <f t="shared" si="339"/>
        <v>.</v>
      </c>
      <c r="R2656" s="140"/>
      <c r="S2656" s="140"/>
      <c r="T2656" s="140"/>
      <c r="U2656" s="140"/>
      <c r="V2656" s="140"/>
      <c r="W2656" s="140"/>
      <c r="X2656" s="140"/>
      <c r="Y2656" s="140"/>
      <c r="Z2656" s="140"/>
      <c r="AA2656" s="140"/>
      <c r="AB2656" s="140"/>
      <c r="AC2656" s="140"/>
      <c r="AD2656" s="140"/>
      <c r="AE2656" s="140"/>
      <c r="AF2656" s="140"/>
      <c r="AG2656" s="140"/>
      <c r="AH2656" s="140"/>
      <c r="AI2656" s="140"/>
      <c r="AJ2656" s="140"/>
      <c r="AK2656" s="140"/>
      <c r="AL2656" s="140"/>
      <c r="AM2656" s="140"/>
      <c r="AN2656" s="140"/>
      <c r="AO2656" s="140"/>
      <c r="AP2656" s="140"/>
      <c r="AQ2656" s="140"/>
      <c r="AR2656" s="140"/>
      <c r="AS2656" s="140"/>
      <c r="AT2656" s="140"/>
      <c r="AU2656" s="140"/>
      <c r="AV2656" s="140"/>
      <c r="AW2656" s="140"/>
      <c r="AX2656" s="140"/>
      <c r="AY2656" s="140"/>
      <c r="AZ2656" s="140"/>
      <c r="BA2656" s="140"/>
      <c r="BB2656" s="140"/>
      <c r="BC2656" s="140"/>
      <c r="BD2656" s="140"/>
      <c r="BE2656" s="140"/>
    </row>
    <row r="2657" spans="1:57" outlineLevel="1" x14ac:dyDescent="0.2">
      <c r="A2657" s="234">
        <f>'Faults data'!A2657</f>
        <v>2640</v>
      </c>
      <c r="B2657" s="320">
        <f>'Faults data'!B2657</f>
        <v>0</v>
      </c>
      <c r="C2657" s="223">
        <f>IFERROR(MATCH('Faults data'!F2657,Lists!$C$11:$C$14,0),0)</f>
        <v>0</v>
      </c>
      <c r="D2657" s="216">
        <f>VALUE('Faults data'!I2657)</f>
        <v>0</v>
      </c>
      <c r="E2657" s="224">
        <f t="shared" si="337"/>
        <v>0</v>
      </c>
      <c r="F2657" s="224">
        <f>'Faults data'!M2657</f>
        <v>0</v>
      </c>
      <c r="G2657" s="224" t="str">
        <f>IF('Faults data'!N2657=$G$17,$G$17,".")</f>
        <v>.</v>
      </c>
      <c r="H2657" s="224" t="str">
        <f>IF(ISNUMBER('Faults data'!L2657),'Faults data'!L2657,".")</f>
        <v>.</v>
      </c>
      <c r="I2657" s="224">
        <f>IF('Faults data'!S2657=Lists!$F$11,0,1)</f>
        <v>1</v>
      </c>
      <c r="J2657" s="240" t="str">
        <f t="shared" si="332"/>
        <v>.</v>
      </c>
      <c r="K2657" s="241"/>
      <c r="L2657" s="230" t="str">
        <f t="shared" si="333"/>
        <v>.</v>
      </c>
      <c r="M2657" s="231" t="str">
        <f t="shared" si="334"/>
        <v>.</v>
      </c>
      <c r="N2657" s="231" t="str">
        <f t="shared" si="335"/>
        <v>.</v>
      </c>
      <c r="O2657" s="231" t="str">
        <f t="shared" si="336"/>
        <v>.</v>
      </c>
      <c r="P2657" s="232" t="str">
        <f t="shared" si="338"/>
        <v>.</v>
      </c>
      <c r="Q2657" s="233" t="str">
        <f t="shared" si="339"/>
        <v>.</v>
      </c>
      <c r="R2657" s="140"/>
      <c r="S2657" s="140"/>
      <c r="T2657" s="140"/>
      <c r="U2657" s="140"/>
      <c r="V2657" s="140"/>
      <c r="W2657" s="140"/>
      <c r="X2657" s="140"/>
      <c r="Y2657" s="140"/>
      <c r="Z2657" s="140"/>
      <c r="AA2657" s="140"/>
      <c r="AB2657" s="140"/>
      <c r="AC2657" s="140"/>
      <c r="AD2657" s="140"/>
      <c r="AE2657" s="140"/>
      <c r="AF2657" s="140"/>
      <c r="AG2657" s="140"/>
      <c r="AH2657" s="140"/>
      <c r="AI2657" s="140"/>
      <c r="AJ2657" s="140"/>
      <c r="AK2657" s="140"/>
      <c r="AL2657" s="140"/>
      <c r="AM2657" s="140"/>
      <c r="AN2657" s="140"/>
      <c r="AO2657" s="140"/>
      <c r="AP2657" s="140"/>
      <c r="AQ2657" s="140"/>
      <c r="AR2657" s="140"/>
      <c r="AS2657" s="140"/>
      <c r="AT2657" s="140"/>
      <c r="AU2657" s="140"/>
      <c r="AV2657" s="140"/>
      <c r="AW2657" s="140"/>
      <c r="AX2657" s="140"/>
      <c r="AY2657" s="140"/>
      <c r="AZ2657" s="140"/>
      <c r="BA2657" s="140"/>
      <c r="BB2657" s="140"/>
      <c r="BC2657" s="140"/>
      <c r="BD2657" s="140"/>
      <c r="BE2657" s="140"/>
    </row>
    <row r="2658" spans="1:57" outlineLevel="1" x14ac:dyDescent="0.2">
      <c r="A2658" s="234">
        <f>'Faults data'!A2658</f>
        <v>2641</v>
      </c>
      <c r="B2658" s="320">
        <f>'Faults data'!B2658</f>
        <v>0</v>
      </c>
      <c r="C2658" s="223">
        <f>IFERROR(MATCH('Faults data'!F2658,Lists!$C$11:$C$14,0),0)</f>
        <v>0</v>
      </c>
      <c r="D2658" s="216">
        <f>VALUE('Faults data'!I2658)</f>
        <v>0</v>
      </c>
      <c r="E2658" s="224">
        <f t="shared" si="337"/>
        <v>0</v>
      </c>
      <c r="F2658" s="224">
        <f>'Faults data'!M2658</f>
        <v>0</v>
      </c>
      <c r="G2658" s="224" t="str">
        <f>IF('Faults data'!N2658=$G$17,$G$17,".")</f>
        <v>.</v>
      </c>
      <c r="H2658" s="224" t="str">
        <f>IF(ISNUMBER('Faults data'!L2658),'Faults data'!L2658,".")</f>
        <v>.</v>
      </c>
      <c r="I2658" s="224">
        <f>IF('Faults data'!S2658=Lists!$F$11,0,1)</f>
        <v>1</v>
      </c>
      <c r="J2658" s="240" t="str">
        <f t="shared" si="332"/>
        <v>.</v>
      </c>
      <c r="K2658" s="241"/>
      <c r="L2658" s="230" t="str">
        <f t="shared" si="333"/>
        <v>.</v>
      </c>
      <c r="M2658" s="231" t="str">
        <f t="shared" si="334"/>
        <v>.</v>
      </c>
      <c r="N2658" s="231" t="str">
        <f t="shared" si="335"/>
        <v>.</v>
      </c>
      <c r="O2658" s="231" t="str">
        <f t="shared" si="336"/>
        <v>.</v>
      </c>
      <c r="P2658" s="232" t="str">
        <f t="shared" si="338"/>
        <v>.</v>
      </c>
      <c r="Q2658" s="233" t="str">
        <f t="shared" si="339"/>
        <v>.</v>
      </c>
      <c r="R2658" s="140"/>
      <c r="S2658" s="140"/>
      <c r="T2658" s="140"/>
      <c r="U2658" s="140"/>
      <c r="V2658" s="140"/>
      <c r="W2658" s="140"/>
      <c r="X2658" s="140"/>
      <c r="Y2658" s="140"/>
      <c r="Z2658" s="140"/>
      <c r="AA2658" s="140"/>
      <c r="AB2658" s="140"/>
      <c r="AC2658" s="140"/>
      <c r="AD2658" s="140"/>
      <c r="AE2658" s="140"/>
      <c r="AF2658" s="140"/>
      <c r="AG2658" s="140"/>
      <c r="AH2658" s="140"/>
      <c r="AI2658" s="140"/>
      <c r="AJ2658" s="140"/>
      <c r="AK2658" s="140"/>
      <c r="AL2658" s="140"/>
      <c r="AM2658" s="140"/>
      <c r="AN2658" s="140"/>
      <c r="AO2658" s="140"/>
      <c r="AP2658" s="140"/>
      <c r="AQ2658" s="140"/>
      <c r="AR2658" s="140"/>
      <c r="AS2658" s="140"/>
      <c r="AT2658" s="140"/>
      <c r="AU2658" s="140"/>
      <c r="AV2658" s="140"/>
      <c r="AW2658" s="140"/>
      <c r="AX2658" s="140"/>
      <c r="AY2658" s="140"/>
      <c r="AZ2658" s="140"/>
      <c r="BA2658" s="140"/>
      <c r="BB2658" s="140"/>
      <c r="BC2658" s="140"/>
      <c r="BD2658" s="140"/>
      <c r="BE2658" s="140"/>
    </row>
    <row r="2659" spans="1:57" outlineLevel="1" x14ac:dyDescent="0.2">
      <c r="A2659" s="234">
        <f>'Faults data'!A2659</f>
        <v>2642</v>
      </c>
      <c r="B2659" s="320">
        <f>'Faults data'!B2659</f>
        <v>0</v>
      </c>
      <c r="C2659" s="223">
        <f>IFERROR(MATCH('Faults data'!F2659,Lists!$C$11:$C$14,0),0)</f>
        <v>0</v>
      </c>
      <c r="D2659" s="216">
        <f>VALUE('Faults data'!I2659)</f>
        <v>0</v>
      </c>
      <c r="E2659" s="224">
        <f t="shared" si="337"/>
        <v>0</v>
      </c>
      <c r="F2659" s="224">
        <f>'Faults data'!M2659</f>
        <v>0</v>
      </c>
      <c r="G2659" s="224" t="str">
        <f>IF('Faults data'!N2659=$G$17,$G$17,".")</f>
        <v>.</v>
      </c>
      <c r="H2659" s="224" t="str">
        <f>IF(ISNUMBER('Faults data'!L2659),'Faults data'!L2659,".")</f>
        <v>.</v>
      </c>
      <c r="I2659" s="224">
        <f>IF('Faults data'!S2659=Lists!$F$11,0,1)</f>
        <v>1</v>
      </c>
      <c r="J2659" s="240" t="str">
        <f t="shared" si="332"/>
        <v>.</v>
      </c>
      <c r="K2659" s="241"/>
      <c r="L2659" s="230" t="str">
        <f t="shared" si="333"/>
        <v>.</v>
      </c>
      <c r="M2659" s="231" t="str">
        <f t="shared" si="334"/>
        <v>.</v>
      </c>
      <c r="N2659" s="231" t="str">
        <f t="shared" si="335"/>
        <v>.</v>
      </c>
      <c r="O2659" s="231" t="str">
        <f t="shared" si="336"/>
        <v>.</v>
      </c>
      <c r="P2659" s="232" t="str">
        <f t="shared" si="338"/>
        <v>.</v>
      </c>
      <c r="Q2659" s="233" t="str">
        <f t="shared" si="339"/>
        <v>.</v>
      </c>
      <c r="R2659" s="140"/>
      <c r="S2659" s="140"/>
      <c r="T2659" s="140"/>
      <c r="U2659" s="140"/>
      <c r="V2659" s="140"/>
      <c r="W2659" s="140"/>
      <c r="X2659" s="140"/>
      <c r="Y2659" s="140"/>
      <c r="Z2659" s="140"/>
      <c r="AA2659" s="140"/>
      <c r="AB2659" s="140"/>
      <c r="AC2659" s="140"/>
      <c r="AD2659" s="140"/>
      <c r="AE2659" s="140"/>
      <c r="AF2659" s="140"/>
      <c r="AG2659" s="140"/>
      <c r="AH2659" s="140"/>
      <c r="AI2659" s="140"/>
      <c r="AJ2659" s="140"/>
      <c r="AK2659" s="140"/>
      <c r="AL2659" s="140"/>
      <c r="AM2659" s="140"/>
      <c r="AN2659" s="140"/>
      <c r="AO2659" s="140"/>
      <c r="AP2659" s="140"/>
      <c r="AQ2659" s="140"/>
      <c r="AR2659" s="140"/>
      <c r="AS2659" s="140"/>
      <c r="AT2659" s="140"/>
      <c r="AU2659" s="140"/>
      <c r="AV2659" s="140"/>
      <c r="AW2659" s="140"/>
      <c r="AX2659" s="140"/>
      <c r="AY2659" s="140"/>
      <c r="AZ2659" s="140"/>
      <c r="BA2659" s="140"/>
      <c r="BB2659" s="140"/>
      <c r="BC2659" s="140"/>
      <c r="BD2659" s="140"/>
      <c r="BE2659" s="140"/>
    </row>
    <row r="2660" spans="1:57" outlineLevel="1" x14ac:dyDescent="0.2">
      <c r="A2660" s="234">
        <f>'Faults data'!A2660</f>
        <v>2643</v>
      </c>
      <c r="B2660" s="320">
        <f>'Faults data'!B2660</f>
        <v>0</v>
      </c>
      <c r="C2660" s="223">
        <f>IFERROR(MATCH('Faults data'!F2660,Lists!$C$11:$C$14,0),0)</f>
        <v>0</v>
      </c>
      <c r="D2660" s="216">
        <f>VALUE('Faults data'!I2660)</f>
        <v>0</v>
      </c>
      <c r="E2660" s="224">
        <f t="shared" si="337"/>
        <v>0</v>
      </c>
      <c r="F2660" s="224">
        <f>'Faults data'!M2660</f>
        <v>0</v>
      </c>
      <c r="G2660" s="224" t="str">
        <f>IF('Faults data'!N2660=$G$17,$G$17,".")</f>
        <v>.</v>
      </c>
      <c r="H2660" s="224" t="str">
        <f>IF(ISNUMBER('Faults data'!L2660),'Faults data'!L2660,".")</f>
        <v>.</v>
      </c>
      <c r="I2660" s="224">
        <f>IF('Faults data'!S2660=Lists!$F$11,0,1)</f>
        <v>1</v>
      </c>
      <c r="J2660" s="240" t="str">
        <f t="shared" si="332"/>
        <v>.</v>
      </c>
      <c r="K2660" s="241"/>
      <c r="L2660" s="230" t="str">
        <f t="shared" si="333"/>
        <v>.</v>
      </c>
      <c r="M2660" s="231" t="str">
        <f t="shared" si="334"/>
        <v>.</v>
      </c>
      <c r="N2660" s="231" t="str">
        <f t="shared" si="335"/>
        <v>.</v>
      </c>
      <c r="O2660" s="231" t="str">
        <f t="shared" si="336"/>
        <v>.</v>
      </c>
      <c r="P2660" s="232" t="str">
        <f t="shared" si="338"/>
        <v>.</v>
      </c>
      <c r="Q2660" s="233" t="str">
        <f t="shared" si="339"/>
        <v>.</v>
      </c>
      <c r="R2660" s="140"/>
      <c r="S2660" s="140"/>
      <c r="T2660" s="140"/>
      <c r="U2660" s="140"/>
      <c r="V2660" s="140"/>
      <c r="W2660" s="140"/>
      <c r="X2660" s="140"/>
      <c r="Y2660" s="140"/>
      <c r="Z2660" s="140"/>
      <c r="AA2660" s="140"/>
      <c r="AB2660" s="140"/>
      <c r="AC2660" s="140"/>
      <c r="AD2660" s="140"/>
      <c r="AE2660" s="140"/>
      <c r="AF2660" s="140"/>
      <c r="AG2660" s="140"/>
      <c r="AH2660" s="140"/>
      <c r="AI2660" s="140"/>
      <c r="AJ2660" s="140"/>
      <c r="AK2660" s="140"/>
      <c r="AL2660" s="140"/>
      <c r="AM2660" s="140"/>
      <c r="AN2660" s="140"/>
      <c r="AO2660" s="140"/>
      <c r="AP2660" s="140"/>
      <c r="AQ2660" s="140"/>
      <c r="AR2660" s="140"/>
      <c r="AS2660" s="140"/>
      <c r="AT2660" s="140"/>
      <c r="AU2660" s="140"/>
      <c r="AV2660" s="140"/>
      <c r="AW2660" s="140"/>
      <c r="AX2660" s="140"/>
      <c r="AY2660" s="140"/>
      <c r="AZ2660" s="140"/>
      <c r="BA2660" s="140"/>
      <c r="BB2660" s="140"/>
      <c r="BC2660" s="140"/>
      <c r="BD2660" s="140"/>
      <c r="BE2660" s="140"/>
    </row>
    <row r="2661" spans="1:57" outlineLevel="1" x14ac:dyDescent="0.2">
      <c r="A2661" s="234">
        <f>'Faults data'!A2661</f>
        <v>2644</v>
      </c>
      <c r="B2661" s="320">
        <f>'Faults data'!B2661</f>
        <v>0</v>
      </c>
      <c r="C2661" s="223">
        <f>IFERROR(MATCH('Faults data'!F2661,Lists!$C$11:$C$14,0),0)</f>
        <v>0</v>
      </c>
      <c r="D2661" s="216">
        <f>VALUE('Faults data'!I2661)</f>
        <v>0</v>
      </c>
      <c r="E2661" s="224">
        <f t="shared" si="337"/>
        <v>0</v>
      </c>
      <c r="F2661" s="224">
        <f>'Faults data'!M2661</f>
        <v>0</v>
      </c>
      <c r="G2661" s="224" t="str">
        <f>IF('Faults data'!N2661=$G$17,$G$17,".")</f>
        <v>.</v>
      </c>
      <c r="H2661" s="224" t="str">
        <f>IF(ISNUMBER('Faults data'!L2661),'Faults data'!L2661,".")</f>
        <v>.</v>
      </c>
      <c r="I2661" s="224">
        <f>IF('Faults data'!S2661=Lists!$F$11,0,1)</f>
        <v>1</v>
      </c>
      <c r="J2661" s="240" t="str">
        <f t="shared" si="332"/>
        <v>.</v>
      </c>
      <c r="K2661" s="241"/>
      <c r="L2661" s="230" t="str">
        <f t="shared" si="333"/>
        <v>.</v>
      </c>
      <c r="M2661" s="231" t="str">
        <f t="shared" si="334"/>
        <v>.</v>
      </c>
      <c r="N2661" s="231" t="str">
        <f t="shared" si="335"/>
        <v>.</v>
      </c>
      <c r="O2661" s="231" t="str">
        <f t="shared" si="336"/>
        <v>.</v>
      </c>
      <c r="P2661" s="232" t="str">
        <f t="shared" si="338"/>
        <v>.</v>
      </c>
      <c r="Q2661" s="233" t="str">
        <f t="shared" si="339"/>
        <v>.</v>
      </c>
      <c r="R2661" s="140"/>
      <c r="S2661" s="140"/>
      <c r="T2661" s="140"/>
      <c r="U2661" s="140"/>
      <c r="V2661" s="140"/>
      <c r="W2661" s="140"/>
      <c r="X2661" s="140"/>
      <c r="Y2661" s="140"/>
      <c r="Z2661" s="140"/>
      <c r="AA2661" s="140"/>
      <c r="AB2661" s="140"/>
      <c r="AC2661" s="140"/>
      <c r="AD2661" s="140"/>
      <c r="AE2661" s="140"/>
      <c r="AF2661" s="140"/>
      <c r="AG2661" s="140"/>
      <c r="AH2661" s="140"/>
      <c r="AI2661" s="140"/>
      <c r="AJ2661" s="140"/>
      <c r="AK2661" s="140"/>
      <c r="AL2661" s="140"/>
      <c r="AM2661" s="140"/>
      <c r="AN2661" s="140"/>
      <c r="AO2661" s="140"/>
      <c r="AP2661" s="140"/>
      <c r="AQ2661" s="140"/>
      <c r="AR2661" s="140"/>
      <c r="AS2661" s="140"/>
      <c r="AT2661" s="140"/>
      <c r="AU2661" s="140"/>
      <c r="AV2661" s="140"/>
      <c r="AW2661" s="140"/>
      <c r="AX2661" s="140"/>
      <c r="AY2661" s="140"/>
      <c r="AZ2661" s="140"/>
      <c r="BA2661" s="140"/>
      <c r="BB2661" s="140"/>
      <c r="BC2661" s="140"/>
      <c r="BD2661" s="140"/>
      <c r="BE2661" s="140"/>
    </row>
    <row r="2662" spans="1:57" outlineLevel="1" x14ac:dyDescent="0.2">
      <c r="A2662" s="234">
        <f>'Faults data'!A2662</f>
        <v>2645</v>
      </c>
      <c r="B2662" s="320">
        <f>'Faults data'!B2662</f>
        <v>0</v>
      </c>
      <c r="C2662" s="223">
        <f>IFERROR(MATCH('Faults data'!F2662,Lists!$C$11:$C$14,0),0)</f>
        <v>0</v>
      </c>
      <c r="D2662" s="216">
        <f>VALUE('Faults data'!I2662)</f>
        <v>0</v>
      </c>
      <c r="E2662" s="224">
        <f t="shared" si="337"/>
        <v>0</v>
      </c>
      <c r="F2662" s="224">
        <f>'Faults data'!M2662</f>
        <v>0</v>
      </c>
      <c r="G2662" s="224" t="str">
        <f>IF('Faults data'!N2662=$G$17,$G$17,".")</f>
        <v>.</v>
      </c>
      <c r="H2662" s="224" t="str">
        <f>IF(ISNUMBER('Faults data'!L2662),'Faults data'!L2662,".")</f>
        <v>.</v>
      </c>
      <c r="I2662" s="224">
        <f>IF('Faults data'!S2662=Lists!$F$11,0,1)</f>
        <v>1</v>
      </c>
      <c r="J2662" s="240" t="str">
        <f t="shared" si="332"/>
        <v>.</v>
      </c>
      <c r="K2662" s="241"/>
      <c r="L2662" s="230" t="str">
        <f t="shared" si="333"/>
        <v>.</v>
      </c>
      <c r="M2662" s="231" t="str">
        <f t="shared" si="334"/>
        <v>.</v>
      </c>
      <c r="N2662" s="231" t="str">
        <f t="shared" si="335"/>
        <v>.</v>
      </c>
      <c r="O2662" s="231" t="str">
        <f t="shared" si="336"/>
        <v>.</v>
      </c>
      <c r="P2662" s="232" t="str">
        <f t="shared" si="338"/>
        <v>.</v>
      </c>
      <c r="Q2662" s="233" t="str">
        <f t="shared" si="339"/>
        <v>.</v>
      </c>
      <c r="R2662" s="140"/>
      <c r="S2662" s="140"/>
      <c r="T2662" s="140"/>
      <c r="U2662" s="140"/>
      <c r="V2662" s="140"/>
      <c r="W2662" s="140"/>
      <c r="X2662" s="140"/>
      <c r="Y2662" s="140"/>
      <c r="Z2662" s="140"/>
      <c r="AA2662" s="140"/>
      <c r="AB2662" s="140"/>
      <c r="AC2662" s="140"/>
      <c r="AD2662" s="140"/>
      <c r="AE2662" s="140"/>
      <c r="AF2662" s="140"/>
      <c r="AG2662" s="140"/>
      <c r="AH2662" s="140"/>
      <c r="AI2662" s="140"/>
      <c r="AJ2662" s="140"/>
      <c r="AK2662" s="140"/>
      <c r="AL2662" s="140"/>
      <c r="AM2662" s="140"/>
      <c r="AN2662" s="140"/>
      <c r="AO2662" s="140"/>
      <c r="AP2662" s="140"/>
      <c r="AQ2662" s="140"/>
      <c r="AR2662" s="140"/>
      <c r="AS2662" s="140"/>
      <c r="AT2662" s="140"/>
      <c r="AU2662" s="140"/>
      <c r="AV2662" s="140"/>
      <c r="AW2662" s="140"/>
      <c r="AX2662" s="140"/>
      <c r="AY2662" s="140"/>
      <c r="AZ2662" s="140"/>
      <c r="BA2662" s="140"/>
      <c r="BB2662" s="140"/>
      <c r="BC2662" s="140"/>
      <c r="BD2662" s="140"/>
      <c r="BE2662" s="140"/>
    </row>
    <row r="2663" spans="1:57" outlineLevel="1" x14ac:dyDescent="0.2">
      <c r="A2663" s="234">
        <f>'Faults data'!A2663</f>
        <v>2646</v>
      </c>
      <c r="B2663" s="320">
        <f>'Faults data'!B2663</f>
        <v>0</v>
      </c>
      <c r="C2663" s="223">
        <f>IFERROR(MATCH('Faults data'!F2663,Lists!$C$11:$C$14,0),0)</f>
        <v>0</v>
      </c>
      <c r="D2663" s="216">
        <f>VALUE('Faults data'!I2663)</f>
        <v>0</v>
      </c>
      <c r="E2663" s="224">
        <f t="shared" si="337"/>
        <v>0</v>
      </c>
      <c r="F2663" s="224">
        <f>'Faults data'!M2663</f>
        <v>0</v>
      </c>
      <c r="G2663" s="224" t="str">
        <f>IF('Faults data'!N2663=$G$17,$G$17,".")</f>
        <v>.</v>
      </c>
      <c r="H2663" s="224" t="str">
        <f>IF(ISNUMBER('Faults data'!L2663),'Faults data'!L2663,".")</f>
        <v>.</v>
      </c>
      <c r="I2663" s="224">
        <f>IF('Faults data'!S2663=Lists!$F$11,0,1)</f>
        <v>1</v>
      </c>
      <c r="J2663" s="240" t="str">
        <f t="shared" si="332"/>
        <v>.</v>
      </c>
      <c r="K2663" s="241"/>
      <c r="L2663" s="230" t="str">
        <f t="shared" si="333"/>
        <v>.</v>
      </c>
      <c r="M2663" s="231" t="str">
        <f t="shared" si="334"/>
        <v>.</v>
      </c>
      <c r="N2663" s="231" t="str">
        <f t="shared" si="335"/>
        <v>.</v>
      </c>
      <c r="O2663" s="231" t="str">
        <f t="shared" si="336"/>
        <v>.</v>
      </c>
      <c r="P2663" s="232" t="str">
        <f t="shared" si="338"/>
        <v>.</v>
      </c>
      <c r="Q2663" s="233" t="str">
        <f t="shared" si="339"/>
        <v>.</v>
      </c>
      <c r="R2663" s="140"/>
      <c r="S2663" s="140"/>
      <c r="T2663" s="140"/>
      <c r="U2663" s="140"/>
      <c r="V2663" s="140"/>
      <c r="W2663" s="140"/>
      <c r="X2663" s="140"/>
      <c r="Y2663" s="140"/>
      <c r="Z2663" s="140"/>
      <c r="AA2663" s="140"/>
      <c r="AB2663" s="140"/>
      <c r="AC2663" s="140"/>
      <c r="AD2663" s="140"/>
      <c r="AE2663" s="140"/>
      <c r="AF2663" s="140"/>
      <c r="AG2663" s="140"/>
      <c r="AH2663" s="140"/>
      <c r="AI2663" s="140"/>
      <c r="AJ2663" s="140"/>
      <c r="AK2663" s="140"/>
      <c r="AL2663" s="140"/>
      <c r="AM2663" s="140"/>
      <c r="AN2663" s="140"/>
      <c r="AO2663" s="140"/>
      <c r="AP2663" s="140"/>
      <c r="AQ2663" s="140"/>
      <c r="AR2663" s="140"/>
      <c r="AS2663" s="140"/>
      <c r="AT2663" s="140"/>
      <c r="AU2663" s="140"/>
      <c r="AV2663" s="140"/>
      <c r="AW2663" s="140"/>
      <c r="AX2663" s="140"/>
      <c r="AY2663" s="140"/>
      <c r="AZ2663" s="140"/>
      <c r="BA2663" s="140"/>
      <c r="BB2663" s="140"/>
      <c r="BC2663" s="140"/>
      <c r="BD2663" s="140"/>
      <c r="BE2663" s="140"/>
    </row>
    <row r="2664" spans="1:57" outlineLevel="1" x14ac:dyDescent="0.2">
      <c r="A2664" s="234">
        <f>'Faults data'!A2664</f>
        <v>2647</v>
      </c>
      <c r="B2664" s="320">
        <f>'Faults data'!B2664</f>
        <v>0</v>
      </c>
      <c r="C2664" s="223">
        <f>IFERROR(MATCH('Faults data'!F2664,Lists!$C$11:$C$14,0),0)</f>
        <v>0</v>
      </c>
      <c r="D2664" s="216">
        <f>VALUE('Faults data'!I2664)</f>
        <v>0</v>
      </c>
      <c r="E2664" s="224">
        <f t="shared" si="337"/>
        <v>0</v>
      </c>
      <c r="F2664" s="224">
        <f>'Faults data'!M2664</f>
        <v>0</v>
      </c>
      <c r="G2664" s="224" t="str">
        <f>IF('Faults data'!N2664=$G$17,$G$17,".")</f>
        <v>.</v>
      </c>
      <c r="H2664" s="224" t="str">
        <f>IF(ISNUMBER('Faults data'!L2664),'Faults data'!L2664,".")</f>
        <v>.</v>
      </c>
      <c r="I2664" s="224">
        <f>IF('Faults data'!S2664=Lists!$F$11,0,1)</f>
        <v>1</v>
      </c>
      <c r="J2664" s="240" t="str">
        <f t="shared" si="332"/>
        <v>.</v>
      </c>
      <c r="K2664" s="241"/>
      <c r="L2664" s="230" t="str">
        <f t="shared" si="333"/>
        <v>.</v>
      </c>
      <c r="M2664" s="231" t="str">
        <f t="shared" si="334"/>
        <v>.</v>
      </c>
      <c r="N2664" s="231" t="str">
        <f t="shared" si="335"/>
        <v>.</v>
      </c>
      <c r="O2664" s="231" t="str">
        <f t="shared" si="336"/>
        <v>.</v>
      </c>
      <c r="P2664" s="232" t="str">
        <f t="shared" si="338"/>
        <v>.</v>
      </c>
      <c r="Q2664" s="233" t="str">
        <f t="shared" si="339"/>
        <v>.</v>
      </c>
      <c r="R2664" s="140"/>
      <c r="S2664" s="140"/>
      <c r="T2664" s="140"/>
      <c r="U2664" s="140"/>
      <c r="V2664" s="140"/>
      <c r="W2664" s="140"/>
      <c r="X2664" s="140"/>
      <c r="Y2664" s="140"/>
      <c r="Z2664" s="140"/>
      <c r="AA2664" s="140"/>
      <c r="AB2664" s="140"/>
      <c r="AC2664" s="140"/>
      <c r="AD2664" s="140"/>
      <c r="AE2664" s="140"/>
      <c r="AF2664" s="140"/>
      <c r="AG2664" s="140"/>
      <c r="AH2664" s="140"/>
      <c r="AI2664" s="140"/>
      <c r="AJ2664" s="140"/>
      <c r="AK2664" s="140"/>
      <c r="AL2664" s="140"/>
      <c r="AM2664" s="140"/>
      <c r="AN2664" s="140"/>
      <c r="AO2664" s="140"/>
      <c r="AP2664" s="140"/>
      <c r="AQ2664" s="140"/>
      <c r="AR2664" s="140"/>
      <c r="AS2664" s="140"/>
      <c r="AT2664" s="140"/>
      <c r="AU2664" s="140"/>
      <c r="AV2664" s="140"/>
      <c r="AW2664" s="140"/>
      <c r="AX2664" s="140"/>
      <c r="AY2664" s="140"/>
      <c r="AZ2664" s="140"/>
      <c r="BA2664" s="140"/>
      <c r="BB2664" s="140"/>
      <c r="BC2664" s="140"/>
      <c r="BD2664" s="140"/>
      <c r="BE2664" s="140"/>
    </row>
    <row r="2665" spans="1:57" outlineLevel="1" x14ac:dyDescent="0.2">
      <c r="A2665" s="234">
        <f>'Faults data'!A2665</f>
        <v>2648</v>
      </c>
      <c r="B2665" s="320">
        <f>'Faults data'!B2665</f>
        <v>0</v>
      </c>
      <c r="C2665" s="223">
        <f>IFERROR(MATCH('Faults data'!F2665,Lists!$C$11:$C$14,0),0)</f>
        <v>0</v>
      </c>
      <c r="D2665" s="216">
        <f>VALUE('Faults data'!I2665)</f>
        <v>0</v>
      </c>
      <c r="E2665" s="224">
        <f t="shared" si="337"/>
        <v>0</v>
      </c>
      <c r="F2665" s="224">
        <f>'Faults data'!M2665</f>
        <v>0</v>
      </c>
      <c r="G2665" s="224" t="str">
        <f>IF('Faults data'!N2665=$G$17,$G$17,".")</f>
        <v>.</v>
      </c>
      <c r="H2665" s="224" t="str">
        <f>IF(ISNUMBER('Faults data'!L2665),'Faults data'!L2665,".")</f>
        <v>.</v>
      </c>
      <c r="I2665" s="224">
        <f>IF('Faults data'!S2665=Lists!$F$11,0,1)</f>
        <v>1</v>
      </c>
      <c r="J2665" s="240" t="str">
        <f t="shared" si="332"/>
        <v>.</v>
      </c>
      <c r="K2665" s="241"/>
      <c r="L2665" s="230" t="str">
        <f t="shared" si="333"/>
        <v>.</v>
      </c>
      <c r="M2665" s="231" t="str">
        <f t="shared" si="334"/>
        <v>.</v>
      </c>
      <c r="N2665" s="231" t="str">
        <f t="shared" si="335"/>
        <v>.</v>
      </c>
      <c r="O2665" s="231" t="str">
        <f t="shared" si="336"/>
        <v>.</v>
      </c>
      <c r="P2665" s="232" t="str">
        <f t="shared" si="338"/>
        <v>.</v>
      </c>
      <c r="Q2665" s="233" t="str">
        <f t="shared" si="339"/>
        <v>.</v>
      </c>
      <c r="R2665" s="140"/>
      <c r="S2665" s="140"/>
      <c r="T2665" s="140"/>
      <c r="U2665" s="140"/>
      <c r="V2665" s="140"/>
      <c r="W2665" s="140"/>
      <c r="X2665" s="140"/>
      <c r="Y2665" s="140"/>
      <c r="Z2665" s="140"/>
      <c r="AA2665" s="140"/>
      <c r="AB2665" s="140"/>
      <c r="AC2665" s="140"/>
      <c r="AD2665" s="140"/>
      <c r="AE2665" s="140"/>
      <c r="AF2665" s="140"/>
      <c r="AG2665" s="140"/>
      <c r="AH2665" s="140"/>
      <c r="AI2665" s="140"/>
      <c r="AJ2665" s="140"/>
      <c r="AK2665" s="140"/>
      <c r="AL2665" s="140"/>
      <c r="AM2665" s="140"/>
      <c r="AN2665" s="140"/>
      <c r="AO2665" s="140"/>
      <c r="AP2665" s="140"/>
      <c r="AQ2665" s="140"/>
      <c r="AR2665" s="140"/>
      <c r="AS2665" s="140"/>
      <c r="AT2665" s="140"/>
      <c r="AU2665" s="140"/>
      <c r="AV2665" s="140"/>
      <c r="AW2665" s="140"/>
      <c r="AX2665" s="140"/>
      <c r="AY2665" s="140"/>
      <c r="AZ2665" s="140"/>
      <c r="BA2665" s="140"/>
      <c r="BB2665" s="140"/>
      <c r="BC2665" s="140"/>
      <c r="BD2665" s="140"/>
      <c r="BE2665" s="140"/>
    </row>
    <row r="2666" spans="1:57" outlineLevel="1" x14ac:dyDescent="0.2">
      <c r="A2666" s="234">
        <f>'Faults data'!A2666</f>
        <v>2649</v>
      </c>
      <c r="B2666" s="320">
        <f>'Faults data'!B2666</f>
        <v>0</v>
      </c>
      <c r="C2666" s="223">
        <f>IFERROR(MATCH('Faults data'!F2666,Lists!$C$11:$C$14,0),0)</f>
        <v>0</v>
      </c>
      <c r="D2666" s="216">
        <f>VALUE('Faults data'!I2666)</f>
        <v>0</v>
      </c>
      <c r="E2666" s="224">
        <f t="shared" si="337"/>
        <v>0</v>
      </c>
      <c r="F2666" s="224">
        <f>'Faults data'!M2666</f>
        <v>0</v>
      </c>
      <c r="G2666" s="224" t="str">
        <f>IF('Faults data'!N2666=$G$17,$G$17,".")</f>
        <v>.</v>
      </c>
      <c r="H2666" s="224" t="str">
        <f>IF(ISNUMBER('Faults data'!L2666),'Faults data'!L2666,".")</f>
        <v>.</v>
      </c>
      <c r="I2666" s="224">
        <f>IF('Faults data'!S2666=Lists!$F$11,0,1)</f>
        <v>1</v>
      </c>
      <c r="J2666" s="240" t="str">
        <f t="shared" si="332"/>
        <v>.</v>
      </c>
      <c r="K2666" s="241"/>
      <c r="L2666" s="230" t="str">
        <f t="shared" si="333"/>
        <v>.</v>
      </c>
      <c r="M2666" s="231" t="str">
        <f t="shared" si="334"/>
        <v>.</v>
      </c>
      <c r="N2666" s="231" t="str">
        <f t="shared" si="335"/>
        <v>.</v>
      </c>
      <c r="O2666" s="231" t="str">
        <f t="shared" si="336"/>
        <v>.</v>
      </c>
      <c r="P2666" s="232" t="str">
        <f t="shared" si="338"/>
        <v>.</v>
      </c>
      <c r="Q2666" s="233" t="str">
        <f t="shared" si="339"/>
        <v>.</v>
      </c>
      <c r="R2666" s="140"/>
      <c r="S2666" s="140"/>
      <c r="T2666" s="140"/>
      <c r="U2666" s="140"/>
      <c r="V2666" s="140"/>
      <c r="W2666" s="140"/>
      <c r="X2666" s="140"/>
      <c r="Y2666" s="140"/>
      <c r="Z2666" s="140"/>
      <c r="AA2666" s="140"/>
      <c r="AB2666" s="140"/>
      <c r="AC2666" s="140"/>
      <c r="AD2666" s="140"/>
      <c r="AE2666" s="140"/>
      <c r="AF2666" s="140"/>
      <c r="AG2666" s="140"/>
      <c r="AH2666" s="140"/>
      <c r="AI2666" s="140"/>
      <c r="AJ2666" s="140"/>
      <c r="AK2666" s="140"/>
      <c r="AL2666" s="140"/>
      <c r="AM2666" s="140"/>
      <c r="AN2666" s="140"/>
      <c r="AO2666" s="140"/>
      <c r="AP2666" s="140"/>
      <c r="AQ2666" s="140"/>
      <c r="AR2666" s="140"/>
      <c r="AS2666" s="140"/>
      <c r="AT2666" s="140"/>
      <c r="AU2666" s="140"/>
      <c r="AV2666" s="140"/>
      <c r="AW2666" s="140"/>
      <c r="AX2666" s="140"/>
      <c r="AY2666" s="140"/>
      <c r="AZ2666" s="140"/>
      <c r="BA2666" s="140"/>
      <c r="BB2666" s="140"/>
      <c r="BC2666" s="140"/>
      <c r="BD2666" s="140"/>
      <c r="BE2666" s="140"/>
    </row>
    <row r="2667" spans="1:57" outlineLevel="1" x14ac:dyDescent="0.2">
      <c r="A2667" s="234">
        <f>'Faults data'!A2667</f>
        <v>2650</v>
      </c>
      <c r="B2667" s="320">
        <f>'Faults data'!B2667</f>
        <v>0</v>
      </c>
      <c r="C2667" s="223">
        <f>IFERROR(MATCH('Faults data'!F2667,Lists!$C$11:$C$14,0),0)</f>
        <v>0</v>
      </c>
      <c r="D2667" s="216">
        <f>VALUE('Faults data'!I2667)</f>
        <v>0</v>
      </c>
      <c r="E2667" s="224">
        <f t="shared" si="337"/>
        <v>0</v>
      </c>
      <c r="F2667" s="224">
        <f>'Faults data'!M2667</f>
        <v>0</v>
      </c>
      <c r="G2667" s="224" t="str">
        <f>IF('Faults data'!N2667=$G$17,$G$17,".")</f>
        <v>.</v>
      </c>
      <c r="H2667" s="224" t="str">
        <f>IF(ISNUMBER('Faults data'!L2667),'Faults data'!L2667,".")</f>
        <v>.</v>
      </c>
      <c r="I2667" s="224">
        <f>IF('Faults data'!S2667=Lists!$F$11,0,1)</f>
        <v>1</v>
      </c>
      <c r="J2667" s="240" t="str">
        <f t="shared" si="332"/>
        <v>.</v>
      </c>
      <c r="K2667" s="241"/>
      <c r="L2667" s="230" t="str">
        <f t="shared" si="333"/>
        <v>.</v>
      </c>
      <c r="M2667" s="231" t="str">
        <f t="shared" si="334"/>
        <v>.</v>
      </c>
      <c r="N2667" s="231" t="str">
        <f t="shared" si="335"/>
        <v>.</v>
      </c>
      <c r="O2667" s="231" t="str">
        <f t="shared" si="336"/>
        <v>.</v>
      </c>
      <c r="P2667" s="232" t="str">
        <f t="shared" si="338"/>
        <v>.</v>
      </c>
      <c r="Q2667" s="233" t="str">
        <f t="shared" si="339"/>
        <v>.</v>
      </c>
      <c r="R2667" s="140"/>
      <c r="S2667" s="140"/>
      <c r="T2667" s="140"/>
      <c r="U2667" s="140"/>
      <c r="V2667" s="140"/>
      <c r="W2667" s="140"/>
      <c r="X2667" s="140"/>
      <c r="Y2667" s="140"/>
      <c r="Z2667" s="140"/>
      <c r="AA2667" s="140"/>
      <c r="AB2667" s="140"/>
      <c r="AC2667" s="140"/>
      <c r="AD2667" s="140"/>
      <c r="AE2667" s="140"/>
      <c r="AF2667" s="140"/>
      <c r="AG2667" s="140"/>
      <c r="AH2667" s="140"/>
      <c r="AI2667" s="140"/>
      <c r="AJ2667" s="140"/>
      <c r="AK2667" s="140"/>
      <c r="AL2667" s="140"/>
      <c r="AM2667" s="140"/>
      <c r="AN2667" s="140"/>
      <c r="AO2667" s="140"/>
      <c r="AP2667" s="140"/>
      <c r="AQ2667" s="140"/>
      <c r="AR2667" s="140"/>
      <c r="AS2667" s="140"/>
      <c r="AT2667" s="140"/>
      <c r="AU2667" s="140"/>
      <c r="AV2667" s="140"/>
      <c r="AW2667" s="140"/>
      <c r="AX2667" s="140"/>
      <c r="AY2667" s="140"/>
      <c r="AZ2667" s="140"/>
      <c r="BA2667" s="140"/>
      <c r="BB2667" s="140"/>
      <c r="BC2667" s="140"/>
      <c r="BD2667" s="140"/>
      <c r="BE2667" s="140"/>
    </row>
    <row r="2668" spans="1:57" outlineLevel="1" x14ac:dyDescent="0.2">
      <c r="A2668" s="234">
        <f>'Faults data'!A2668</f>
        <v>2651</v>
      </c>
      <c r="B2668" s="320">
        <f>'Faults data'!B2668</f>
        <v>0</v>
      </c>
      <c r="C2668" s="223">
        <f>IFERROR(MATCH('Faults data'!F2668,Lists!$C$11:$C$14,0),0)</f>
        <v>0</v>
      </c>
      <c r="D2668" s="216">
        <f>VALUE('Faults data'!I2668)</f>
        <v>0</v>
      </c>
      <c r="E2668" s="224">
        <f t="shared" si="337"/>
        <v>0</v>
      </c>
      <c r="F2668" s="224">
        <f>'Faults data'!M2668</f>
        <v>0</v>
      </c>
      <c r="G2668" s="224" t="str">
        <f>IF('Faults data'!N2668=$G$17,$G$17,".")</f>
        <v>.</v>
      </c>
      <c r="H2668" s="224" t="str">
        <f>IF(ISNUMBER('Faults data'!L2668),'Faults data'!L2668,".")</f>
        <v>.</v>
      </c>
      <c r="I2668" s="224">
        <f>IF('Faults data'!S2668=Lists!$F$11,0,1)</f>
        <v>1</v>
      </c>
      <c r="J2668" s="240" t="str">
        <f t="shared" si="332"/>
        <v>.</v>
      </c>
      <c r="K2668" s="241"/>
      <c r="L2668" s="230" t="str">
        <f t="shared" si="333"/>
        <v>.</v>
      </c>
      <c r="M2668" s="231" t="str">
        <f t="shared" si="334"/>
        <v>.</v>
      </c>
      <c r="N2668" s="231" t="str">
        <f t="shared" si="335"/>
        <v>.</v>
      </c>
      <c r="O2668" s="231" t="str">
        <f t="shared" si="336"/>
        <v>.</v>
      </c>
      <c r="P2668" s="232" t="str">
        <f t="shared" si="338"/>
        <v>.</v>
      </c>
      <c r="Q2668" s="233" t="str">
        <f t="shared" si="339"/>
        <v>.</v>
      </c>
      <c r="R2668" s="140"/>
      <c r="S2668" s="140"/>
      <c r="T2668" s="140"/>
      <c r="U2668" s="140"/>
      <c r="V2668" s="140"/>
      <c r="W2668" s="140"/>
      <c r="X2668" s="140"/>
      <c r="Y2668" s="140"/>
      <c r="Z2668" s="140"/>
      <c r="AA2668" s="140"/>
      <c r="AB2668" s="140"/>
      <c r="AC2668" s="140"/>
      <c r="AD2668" s="140"/>
      <c r="AE2668" s="140"/>
      <c r="AF2668" s="140"/>
      <c r="AG2668" s="140"/>
      <c r="AH2668" s="140"/>
      <c r="AI2668" s="140"/>
      <c r="AJ2668" s="140"/>
      <c r="AK2668" s="140"/>
      <c r="AL2668" s="140"/>
      <c r="AM2668" s="140"/>
      <c r="AN2668" s="140"/>
      <c r="AO2668" s="140"/>
      <c r="AP2668" s="140"/>
      <c r="AQ2668" s="140"/>
      <c r="AR2668" s="140"/>
      <c r="AS2668" s="140"/>
      <c r="AT2668" s="140"/>
      <c r="AU2668" s="140"/>
      <c r="AV2668" s="140"/>
      <c r="AW2668" s="140"/>
      <c r="AX2668" s="140"/>
      <c r="AY2668" s="140"/>
      <c r="AZ2668" s="140"/>
      <c r="BA2668" s="140"/>
      <c r="BB2668" s="140"/>
      <c r="BC2668" s="140"/>
      <c r="BD2668" s="140"/>
      <c r="BE2668" s="140"/>
    </row>
    <row r="2669" spans="1:57" outlineLevel="1" x14ac:dyDescent="0.2">
      <c r="A2669" s="234">
        <f>'Faults data'!A2669</f>
        <v>2652</v>
      </c>
      <c r="B2669" s="320">
        <f>'Faults data'!B2669</f>
        <v>0</v>
      </c>
      <c r="C2669" s="223">
        <f>IFERROR(MATCH('Faults data'!F2669,Lists!$C$11:$C$14,0),0)</f>
        <v>0</v>
      </c>
      <c r="D2669" s="216">
        <f>VALUE('Faults data'!I2669)</f>
        <v>0</v>
      </c>
      <c r="E2669" s="224">
        <f t="shared" si="337"/>
        <v>0</v>
      </c>
      <c r="F2669" s="224">
        <f>'Faults data'!M2669</f>
        <v>0</v>
      </c>
      <c r="G2669" s="224" t="str">
        <f>IF('Faults data'!N2669=$G$17,$G$17,".")</f>
        <v>.</v>
      </c>
      <c r="H2669" s="224" t="str">
        <f>IF(ISNUMBER('Faults data'!L2669),'Faults data'!L2669,".")</f>
        <v>.</v>
      </c>
      <c r="I2669" s="224">
        <f>IF('Faults data'!S2669=Lists!$F$11,0,1)</f>
        <v>1</v>
      </c>
      <c r="J2669" s="240" t="str">
        <f t="shared" si="332"/>
        <v>.</v>
      </c>
      <c r="K2669" s="241"/>
      <c r="L2669" s="230" t="str">
        <f t="shared" si="333"/>
        <v>.</v>
      </c>
      <c r="M2669" s="231" t="str">
        <f t="shared" si="334"/>
        <v>.</v>
      </c>
      <c r="N2669" s="231" t="str">
        <f t="shared" si="335"/>
        <v>.</v>
      </c>
      <c r="O2669" s="231" t="str">
        <f t="shared" si="336"/>
        <v>.</v>
      </c>
      <c r="P2669" s="232" t="str">
        <f t="shared" si="338"/>
        <v>.</v>
      </c>
      <c r="Q2669" s="233" t="str">
        <f t="shared" si="339"/>
        <v>.</v>
      </c>
      <c r="R2669" s="140"/>
      <c r="S2669" s="140"/>
      <c r="T2669" s="140"/>
      <c r="U2669" s="140"/>
      <c r="V2669" s="140"/>
      <c r="W2669" s="140"/>
      <c r="X2669" s="140"/>
      <c r="Y2669" s="140"/>
      <c r="Z2669" s="140"/>
      <c r="AA2669" s="140"/>
      <c r="AB2669" s="140"/>
      <c r="AC2669" s="140"/>
      <c r="AD2669" s="140"/>
      <c r="AE2669" s="140"/>
      <c r="AF2669" s="140"/>
      <c r="AG2669" s="140"/>
      <c r="AH2669" s="140"/>
      <c r="AI2669" s="140"/>
      <c r="AJ2669" s="140"/>
      <c r="AK2669" s="140"/>
      <c r="AL2669" s="140"/>
      <c r="AM2669" s="140"/>
      <c r="AN2669" s="140"/>
      <c r="AO2669" s="140"/>
      <c r="AP2669" s="140"/>
      <c r="AQ2669" s="140"/>
      <c r="AR2669" s="140"/>
      <c r="AS2669" s="140"/>
      <c r="AT2669" s="140"/>
      <c r="AU2669" s="140"/>
      <c r="AV2669" s="140"/>
      <c r="AW2669" s="140"/>
      <c r="AX2669" s="140"/>
      <c r="AY2669" s="140"/>
      <c r="AZ2669" s="140"/>
      <c r="BA2669" s="140"/>
      <c r="BB2669" s="140"/>
      <c r="BC2669" s="140"/>
      <c r="BD2669" s="140"/>
      <c r="BE2669" s="140"/>
    </row>
    <row r="2670" spans="1:57" outlineLevel="1" x14ac:dyDescent="0.2">
      <c r="A2670" s="234">
        <f>'Faults data'!A2670</f>
        <v>2653</v>
      </c>
      <c r="B2670" s="320">
        <f>'Faults data'!B2670</f>
        <v>0</v>
      </c>
      <c r="C2670" s="223">
        <f>IFERROR(MATCH('Faults data'!F2670,Lists!$C$11:$C$14,0),0)</f>
        <v>0</v>
      </c>
      <c r="D2670" s="216">
        <f>VALUE('Faults data'!I2670)</f>
        <v>0</v>
      </c>
      <c r="E2670" s="224">
        <f t="shared" si="337"/>
        <v>0</v>
      </c>
      <c r="F2670" s="224">
        <f>'Faults data'!M2670</f>
        <v>0</v>
      </c>
      <c r="G2670" s="224" t="str">
        <f>IF('Faults data'!N2670=$G$17,$G$17,".")</f>
        <v>.</v>
      </c>
      <c r="H2670" s="224" t="str">
        <f>IF(ISNUMBER('Faults data'!L2670),'Faults data'!L2670,".")</f>
        <v>.</v>
      </c>
      <c r="I2670" s="224">
        <f>IF('Faults data'!S2670=Lists!$F$11,0,1)</f>
        <v>1</v>
      </c>
      <c r="J2670" s="240" t="str">
        <f t="shared" si="332"/>
        <v>.</v>
      </c>
      <c r="K2670" s="241"/>
      <c r="L2670" s="230" t="str">
        <f t="shared" si="333"/>
        <v>.</v>
      </c>
      <c r="M2670" s="231" t="str">
        <f t="shared" si="334"/>
        <v>.</v>
      </c>
      <c r="N2670" s="231" t="str">
        <f t="shared" si="335"/>
        <v>.</v>
      </c>
      <c r="O2670" s="231" t="str">
        <f t="shared" si="336"/>
        <v>.</v>
      </c>
      <c r="P2670" s="232" t="str">
        <f t="shared" si="338"/>
        <v>.</v>
      </c>
      <c r="Q2670" s="233" t="str">
        <f t="shared" si="339"/>
        <v>.</v>
      </c>
      <c r="R2670" s="140"/>
      <c r="S2670" s="140"/>
      <c r="T2670" s="140"/>
      <c r="U2670" s="140"/>
      <c r="V2670" s="140"/>
      <c r="W2670" s="140"/>
      <c r="X2670" s="140"/>
      <c r="Y2670" s="140"/>
      <c r="Z2670" s="140"/>
      <c r="AA2670" s="140"/>
      <c r="AB2670" s="140"/>
      <c r="AC2670" s="140"/>
      <c r="AD2670" s="140"/>
      <c r="AE2670" s="140"/>
      <c r="AF2670" s="140"/>
      <c r="AG2670" s="140"/>
      <c r="AH2670" s="140"/>
      <c r="AI2670" s="140"/>
      <c r="AJ2670" s="140"/>
      <c r="AK2670" s="140"/>
      <c r="AL2670" s="140"/>
      <c r="AM2670" s="140"/>
      <c r="AN2670" s="140"/>
      <c r="AO2670" s="140"/>
      <c r="AP2670" s="140"/>
      <c r="AQ2670" s="140"/>
      <c r="AR2670" s="140"/>
      <c r="AS2670" s="140"/>
      <c r="AT2670" s="140"/>
      <c r="AU2670" s="140"/>
      <c r="AV2670" s="140"/>
      <c r="AW2670" s="140"/>
      <c r="AX2670" s="140"/>
      <c r="AY2670" s="140"/>
      <c r="AZ2670" s="140"/>
      <c r="BA2670" s="140"/>
      <c r="BB2670" s="140"/>
      <c r="BC2670" s="140"/>
      <c r="BD2670" s="140"/>
      <c r="BE2670" s="140"/>
    </row>
    <row r="2671" spans="1:57" outlineLevel="1" x14ac:dyDescent="0.2">
      <c r="A2671" s="234">
        <f>'Faults data'!A2671</f>
        <v>2654</v>
      </c>
      <c r="B2671" s="320">
        <f>'Faults data'!B2671</f>
        <v>0</v>
      </c>
      <c r="C2671" s="223">
        <f>IFERROR(MATCH('Faults data'!F2671,Lists!$C$11:$C$14,0),0)</f>
        <v>0</v>
      </c>
      <c r="D2671" s="216">
        <f>VALUE('Faults data'!I2671)</f>
        <v>0</v>
      </c>
      <c r="E2671" s="224">
        <f t="shared" si="337"/>
        <v>0</v>
      </c>
      <c r="F2671" s="224">
        <f>'Faults data'!M2671</f>
        <v>0</v>
      </c>
      <c r="G2671" s="224" t="str">
        <f>IF('Faults data'!N2671=$G$17,$G$17,".")</f>
        <v>.</v>
      </c>
      <c r="H2671" s="224" t="str">
        <f>IF(ISNUMBER('Faults data'!L2671),'Faults data'!L2671,".")</f>
        <v>.</v>
      </c>
      <c r="I2671" s="224">
        <f>IF('Faults data'!S2671=Lists!$F$11,0,1)</f>
        <v>1</v>
      </c>
      <c r="J2671" s="240" t="str">
        <f t="shared" si="332"/>
        <v>.</v>
      </c>
      <c r="K2671" s="241"/>
      <c r="L2671" s="230" t="str">
        <f t="shared" si="333"/>
        <v>.</v>
      </c>
      <c r="M2671" s="231" t="str">
        <f t="shared" si="334"/>
        <v>.</v>
      </c>
      <c r="N2671" s="231" t="str">
        <f t="shared" si="335"/>
        <v>.</v>
      </c>
      <c r="O2671" s="231" t="str">
        <f t="shared" si="336"/>
        <v>.</v>
      </c>
      <c r="P2671" s="232" t="str">
        <f t="shared" si="338"/>
        <v>.</v>
      </c>
      <c r="Q2671" s="233" t="str">
        <f t="shared" si="339"/>
        <v>.</v>
      </c>
      <c r="R2671" s="140"/>
      <c r="S2671" s="140"/>
      <c r="T2671" s="140"/>
      <c r="U2671" s="140"/>
      <c r="V2671" s="140"/>
      <c r="W2671" s="140"/>
      <c r="X2671" s="140"/>
      <c r="Y2671" s="140"/>
      <c r="Z2671" s="140"/>
      <c r="AA2671" s="140"/>
      <c r="AB2671" s="140"/>
      <c r="AC2671" s="140"/>
      <c r="AD2671" s="140"/>
      <c r="AE2671" s="140"/>
      <c r="AF2671" s="140"/>
      <c r="AG2671" s="140"/>
      <c r="AH2671" s="140"/>
      <c r="AI2671" s="140"/>
      <c r="AJ2671" s="140"/>
      <c r="AK2671" s="140"/>
      <c r="AL2671" s="140"/>
      <c r="AM2671" s="140"/>
      <c r="AN2671" s="140"/>
      <c r="AO2671" s="140"/>
      <c r="AP2671" s="140"/>
      <c r="AQ2671" s="140"/>
      <c r="AR2671" s="140"/>
      <c r="AS2671" s="140"/>
      <c r="AT2671" s="140"/>
      <c r="AU2671" s="140"/>
      <c r="AV2671" s="140"/>
      <c r="AW2671" s="140"/>
      <c r="AX2671" s="140"/>
      <c r="AY2671" s="140"/>
      <c r="AZ2671" s="140"/>
      <c r="BA2671" s="140"/>
      <c r="BB2671" s="140"/>
      <c r="BC2671" s="140"/>
      <c r="BD2671" s="140"/>
      <c r="BE2671" s="140"/>
    </row>
    <row r="2672" spans="1:57" outlineLevel="1" x14ac:dyDescent="0.2">
      <c r="A2672" s="234">
        <f>'Faults data'!A2672</f>
        <v>2655</v>
      </c>
      <c r="B2672" s="320">
        <f>'Faults data'!B2672</f>
        <v>0</v>
      </c>
      <c r="C2672" s="223">
        <f>IFERROR(MATCH('Faults data'!F2672,Lists!$C$11:$C$14,0),0)</f>
        <v>0</v>
      </c>
      <c r="D2672" s="216">
        <f>VALUE('Faults data'!I2672)</f>
        <v>0</v>
      </c>
      <c r="E2672" s="224">
        <f t="shared" si="337"/>
        <v>0</v>
      </c>
      <c r="F2672" s="224">
        <f>'Faults data'!M2672</f>
        <v>0</v>
      </c>
      <c r="G2672" s="224" t="str">
        <f>IF('Faults data'!N2672=$G$17,$G$17,".")</f>
        <v>.</v>
      </c>
      <c r="H2672" s="224" t="str">
        <f>IF(ISNUMBER('Faults data'!L2672),'Faults data'!L2672,".")</f>
        <v>.</v>
      </c>
      <c r="I2672" s="224">
        <f>IF('Faults data'!S2672=Lists!$F$11,0,1)</f>
        <v>1</v>
      </c>
      <c r="J2672" s="240" t="str">
        <f t="shared" si="332"/>
        <v>.</v>
      </c>
      <c r="K2672" s="241"/>
      <c r="L2672" s="230" t="str">
        <f t="shared" si="333"/>
        <v>.</v>
      </c>
      <c r="M2672" s="231" t="str">
        <f t="shared" si="334"/>
        <v>.</v>
      </c>
      <c r="N2672" s="231" t="str">
        <f t="shared" si="335"/>
        <v>.</v>
      </c>
      <c r="O2672" s="231" t="str">
        <f t="shared" si="336"/>
        <v>.</v>
      </c>
      <c r="P2672" s="232" t="str">
        <f t="shared" si="338"/>
        <v>.</v>
      </c>
      <c r="Q2672" s="233" t="str">
        <f t="shared" si="339"/>
        <v>.</v>
      </c>
      <c r="R2672" s="140"/>
      <c r="S2672" s="140"/>
      <c r="T2672" s="140"/>
      <c r="U2672" s="140"/>
      <c r="V2672" s="140"/>
      <c r="W2672" s="140"/>
      <c r="X2672" s="140"/>
      <c r="Y2672" s="140"/>
      <c r="Z2672" s="140"/>
      <c r="AA2672" s="140"/>
      <c r="AB2672" s="140"/>
      <c r="AC2672" s="140"/>
      <c r="AD2672" s="140"/>
      <c r="AE2672" s="140"/>
      <c r="AF2672" s="140"/>
      <c r="AG2672" s="140"/>
      <c r="AH2672" s="140"/>
      <c r="AI2672" s="140"/>
      <c r="AJ2672" s="140"/>
      <c r="AK2672" s="140"/>
      <c r="AL2672" s="140"/>
      <c r="AM2672" s="140"/>
      <c r="AN2672" s="140"/>
      <c r="AO2672" s="140"/>
      <c r="AP2672" s="140"/>
      <c r="AQ2672" s="140"/>
      <c r="AR2672" s="140"/>
      <c r="AS2672" s="140"/>
      <c r="AT2672" s="140"/>
      <c r="AU2672" s="140"/>
      <c r="AV2672" s="140"/>
      <c r="AW2672" s="140"/>
      <c r="AX2672" s="140"/>
      <c r="AY2672" s="140"/>
      <c r="AZ2672" s="140"/>
      <c r="BA2672" s="140"/>
      <c r="BB2672" s="140"/>
      <c r="BC2672" s="140"/>
      <c r="BD2672" s="140"/>
      <c r="BE2672" s="140"/>
    </row>
    <row r="2673" spans="1:57" outlineLevel="1" x14ac:dyDescent="0.2">
      <c r="A2673" s="234">
        <f>'Faults data'!A2673</f>
        <v>2656</v>
      </c>
      <c r="B2673" s="320">
        <f>'Faults data'!B2673</f>
        <v>0</v>
      </c>
      <c r="C2673" s="223">
        <f>IFERROR(MATCH('Faults data'!F2673,Lists!$C$11:$C$14,0),0)</f>
        <v>0</v>
      </c>
      <c r="D2673" s="216">
        <f>VALUE('Faults data'!I2673)</f>
        <v>0</v>
      </c>
      <c r="E2673" s="224">
        <f t="shared" si="337"/>
        <v>0</v>
      </c>
      <c r="F2673" s="224">
        <f>'Faults data'!M2673</f>
        <v>0</v>
      </c>
      <c r="G2673" s="224" t="str">
        <f>IF('Faults data'!N2673=$G$17,$G$17,".")</f>
        <v>.</v>
      </c>
      <c r="H2673" s="224" t="str">
        <f>IF(ISNUMBER('Faults data'!L2673),'Faults data'!L2673,".")</f>
        <v>.</v>
      </c>
      <c r="I2673" s="224">
        <f>IF('Faults data'!S2673=Lists!$F$11,0,1)</f>
        <v>1</v>
      </c>
      <c r="J2673" s="240" t="str">
        <f t="shared" si="332"/>
        <v>.</v>
      </c>
      <c r="K2673" s="241"/>
      <c r="L2673" s="230" t="str">
        <f t="shared" si="333"/>
        <v>.</v>
      </c>
      <c r="M2673" s="231" t="str">
        <f t="shared" si="334"/>
        <v>.</v>
      </c>
      <c r="N2673" s="231" t="str">
        <f t="shared" si="335"/>
        <v>.</v>
      </c>
      <c r="O2673" s="231" t="str">
        <f t="shared" si="336"/>
        <v>.</v>
      </c>
      <c r="P2673" s="232" t="str">
        <f t="shared" si="338"/>
        <v>.</v>
      </c>
      <c r="Q2673" s="233" t="str">
        <f t="shared" si="339"/>
        <v>.</v>
      </c>
      <c r="R2673" s="140"/>
      <c r="S2673" s="140"/>
      <c r="T2673" s="140"/>
      <c r="U2673" s="140"/>
      <c r="V2673" s="140"/>
      <c r="W2673" s="140"/>
      <c r="X2673" s="140"/>
      <c r="Y2673" s="140"/>
      <c r="Z2673" s="140"/>
      <c r="AA2673" s="140"/>
      <c r="AB2673" s="140"/>
      <c r="AC2673" s="140"/>
      <c r="AD2673" s="140"/>
      <c r="AE2673" s="140"/>
      <c r="AF2673" s="140"/>
      <c r="AG2673" s="140"/>
      <c r="AH2673" s="140"/>
      <c r="AI2673" s="140"/>
      <c r="AJ2673" s="140"/>
      <c r="AK2673" s="140"/>
      <c r="AL2673" s="140"/>
      <c r="AM2673" s="140"/>
      <c r="AN2673" s="140"/>
      <c r="AO2673" s="140"/>
      <c r="AP2673" s="140"/>
      <c r="AQ2673" s="140"/>
      <c r="AR2673" s="140"/>
      <c r="AS2673" s="140"/>
      <c r="AT2673" s="140"/>
      <c r="AU2673" s="140"/>
      <c r="AV2673" s="140"/>
      <c r="AW2673" s="140"/>
      <c r="AX2673" s="140"/>
      <c r="AY2673" s="140"/>
      <c r="AZ2673" s="140"/>
      <c r="BA2673" s="140"/>
      <c r="BB2673" s="140"/>
      <c r="BC2673" s="140"/>
      <c r="BD2673" s="140"/>
      <c r="BE2673" s="140"/>
    </row>
    <row r="2674" spans="1:57" outlineLevel="1" x14ac:dyDescent="0.2">
      <c r="A2674" s="234">
        <f>'Faults data'!A2674</f>
        <v>2657</v>
      </c>
      <c r="B2674" s="320">
        <f>'Faults data'!B2674</f>
        <v>0</v>
      </c>
      <c r="C2674" s="223">
        <f>IFERROR(MATCH('Faults data'!F2674,Lists!$C$11:$C$14,0),0)</f>
        <v>0</v>
      </c>
      <c r="D2674" s="216">
        <f>VALUE('Faults data'!I2674)</f>
        <v>0</v>
      </c>
      <c r="E2674" s="224">
        <f t="shared" si="337"/>
        <v>0</v>
      </c>
      <c r="F2674" s="224">
        <f>'Faults data'!M2674</f>
        <v>0</v>
      </c>
      <c r="G2674" s="224" t="str">
        <f>IF('Faults data'!N2674=$G$17,$G$17,".")</f>
        <v>.</v>
      </c>
      <c r="H2674" s="224" t="str">
        <f>IF(ISNUMBER('Faults data'!L2674),'Faults data'!L2674,".")</f>
        <v>.</v>
      </c>
      <c r="I2674" s="224">
        <f>IF('Faults data'!S2674=Lists!$F$11,0,1)</f>
        <v>1</v>
      </c>
      <c r="J2674" s="240" t="str">
        <f t="shared" si="332"/>
        <v>.</v>
      </c>
      <c r="K2674" s="241"/>
      <c r="L2674" s="230" t="str">
        <f t="shared" si="333"/>
        <v>.</v>
      </c>
      <c r="M2674" s="231" t="str">
        <f t="shared" si="334"/>
        <v>.</v>
      </c>
      <c r="N2674" s="231" t="str">
        <f t="shared" si="335"/>
        <v>.</v>
      </c>
      <c r="O2674" s="231" t="str">
        <f t="shared" si="336"/>
        <v>.</v>
      </c>
      <c r="P2674" s="232" t="str">
        <f t="shared" si="338"/>
        <v>.</v>
      </c>
      <c r="Q2674" s="233" t="str">
        <f t="shared" si="339"/>
        <v>.</v>
      </c>
      <c r="R2674" s="140"/>
      <c r="S2674" s="140"/>
      <c r="T2674" s="140"/>
      <c r="U2674" s="140"/>
      <c r="V2674" s="140"/>
      <c r="W2674" s="140"/>
      <c r="X2674" s="140"/>
      <c r="Y2674" s="140"/>
      <c r="Z2674" s="140"/>
      <c r="AA2674" s="140"/>
      <c r="AB2674" s="140"/>
      <c r="AC2674" s="140"/>
      <c r="AD2674" s="140"/>
      <c r="AE2674" s="140"/>
      <c r="AF2674" s="140"/>
      <c r="AG2674" s="140"/>
      <c r="AH2674" s="140"/>
      <c r="AI2674" s="140"/>
      <c r="AJ2674" s="140"/>
      <c r="AK2674" s="140"/>
      <c r="AL2674" s="140"/>
      <c r="AM2674" s="140"/>
      <c r="AN2674" s="140"/>
      <c r="AO2674" s="140"/>
      <c r="AP2674" s="140"/>
      <c r="AQ2674" s="140"/>
      <c r="AR2674" s="140"/>
      <c r="AS2674" s="140"/>
      <c r="AT2674" s="140"/>
      <c r="AU2674" s="140"/>
      <c r="AV2674" s="140"/>
      <c r="AW2674" s="140"/>
      <c r="AX2674" s="140"/>
      <c r="AY2674" s="140"/>
      <c r="AZ2674" s="140"/>
      <c r="BA2674" s="140"/>
      <c r="BB2674" s="140"/>
      <c r="BC2674" s="140"/>
      <c r="BD2674" s="140"/>
      <c r="BE2674" s="140"/>
    </row>
    <row r="2675" spans="1:57" outlineLevel="1" x14ac:dyDescent="0.2">
      <c r="A2675" s="234">
        <f>'Faults data'!A2675</f>
        <v>2658</v>
      </c>
      <c r="B2675" s="320">
        <f>'Faults data'!B2675</f>
        <v>0</v>
      </c>
      <c r="C2675" s="223">
        <f>IFERROR(MATCH('Faults data'!F2675,Lists!$C$11:$C$14,0),0)</f>
        <v>0</v>
      </c>
      <c r="D2675" s="216">
        <f>VALUE('Faults data'!I2675)</f>
        <v>0</v>
      </c>
      <c r="E2675" s="224">
        <f t="shared" si="337"/>
        <v>0</v>
      </c>
      <c r="F2675" s="224">
        <f>'Faults data'!M2675</f>
        <v>0</v>
      </c>
      <c r="G2675" s="224" t="str">
        <f>IF('Faults data'!N2675=$G$17,$G$17,".")</f>
        <v>.</v>
      </c>
      <c r="H2675" s="224" t="str">
        <f>IF(ISNUMBER('Faults data'!L2675),'Faults data'!L2675,".")</f>
        <v>.</v>
      </c>
      <c r="I2675" s="224">
        <f>IF('Faults data'!S2675=Lists!$F$11,0,1)</f>
        <v>1</v>
      </c>
      <c r="J2675" s="240" t="str">
        <f t="shared" si="332"/>
        <v>.</v>
      </c>
      <c r="K2675" s="241"/>
      <c r="L2675" s="230" t="str">
        <f t="shared" si="333"/>
        <v>.</v>
      </c>
      <c r="M2675" s="231" t="str">
        <f t="shared" si="334"/>
        <v>.</v>
      </c>
      <c r="N2675" s="231" t="str">
        <f t="shared" si="335"/>
        <v>.</v>
      </c>
      <c r="O2675" s="231" t="str">
        <f t="shared" si="336"/>
        <v>.</v>
      </c>
      <c r="P2675" s="232" t="str">
        <f t="shared" si="338"/>
        <v>.</v>
      </c>
      <c r="Q2675" s="233" t="str">
        <f t="shared" si="339"/>
        <v>.</v>
      </c>
      <c r="R2675" s="140"/>
      <c r="S2675" s="140"/>
      <c r="T2675" s="140"/>
      <c r="U2675" s="140"/>
      <c r="V2675" s="140"/>
      <c r="W2675" s="140"/>
      <c r="X2675" s="140"/>
      <c r="Y2675" s="140"/>
      <c r="Z2675" s="140"/>
      <c r="AA2675" s="140"/>
      <c r="AB2675" s="140"/>
      <c r="AC2675" s="140"/>
      <c r="AD2675" s="140"/>
      <c r="AE2675" s="140"/>
      <c r="AF2675" s="140"/>
      <c r="AG2675" s="140"/>
      <c r="AH2675" s="140"/>
      <c r="AI2675" s="140"/>
      <c r="AJ2675" s="140"/>
      <c r="AK2675" s="140"/>
      <c r="AL2675" s="140"/>
      <c r="AM2675" s="140"/>
      <c r="AN2675" s="140"/>
      <c r="AO2675" s="140"/>
      <c r="AP2675" s="140"/>
      <c r="AQ2675" s="140"/>
      <c r="AR2675" s="140"/>
      <c r="AS2675" s="140"/>
      <c r="AT2675" s="140"/>
      <c r="AU2675" s="140"/>
      <c r="AV2675" s="140"/>
      <c r="AW2675" s="140"/>
      <c r="AX2675" s="140"/>
      <c r="AY2675" s="140"/>
      <c r="AZ2675" s="140"/>
      <c r="BA2675" s="140"/>
      <c r="BB2675" s="140"/>
      <c r="BC2675" s="140"/>
      <c r="BD2675" s="140"/>
      <c r="BE2675" s="140"/>
    </row>
    <row r="2676" spans="1:57" outlineLevel="1" x14ac:dyDescent="0.2">
      <c r="A2676" s="234">
        <f>'Faults data'!A2676</f>
        <v>2659</v>
      </c>
      <c r="B2676" s="320">
        <f>'Faults data'!B2676</f>
        <v>0</v>
      </c>
      <c r="C2676" s="223">
        <f>IFERROR(MATCH('Faults data'!F2676,Lists!$C$11:$C$14,0),0)</f>
        <v>0</v>
      </c>
      <c r="D2676" s="216">
        <f>VALUE('Faults data'!I2676)</f>
        <v>0</v>
      </c>
      <c r="E2676" s="224">
        <f t="shared" si="337"/>
        <v>0</v>
      </c>
      <c r="F2676" s="224">
        <f>'Faults data'!M2676</f>
        <v>0</v>
      </c>
      <c r="G2676" s="224" t="str">
        <f>IF('Faults data'!N2676=$G$17,$G$17,".")</f>
        <v>.</v>
      </c>
      <c r="H2676" s="224" t="str">
        <f>IF(ISNUMBER('Faults data'!L2676),'Faults data'!L2676,".")</f>
        <v>.</v>
      </c>
      <c r="I2676" s="224">
        <f>IF('Faults data'!S2676=Lists!$F$11,0,1)</f>
        <v>1</v>
      </c>
      <c r="J2676" s="240" t="str">
        <f t="shared" si="332"/>
        <v>.</v>
      </c>
      <c r="K2676" s="241"/>
      <c r="L2676" s="230" t="str">
        <f t="shared" si="333"/>
        <v>.</v>
      </c>
      <c r="M2676" s="231" t="str">
        <f t="shared" si="334"/>
        <v>.</v>
      </c>
      <c r="N2676" s="231" t="str">
        <f t="shared" si="335"/>
        <v>.</v>
      </c>
      <c r="O2676" s="231" t="str">
        <f t="shared" si="336"/>
        <v>.</v>
      </c>
      <c r="P2676" s="232" t="str">
        <f t="shared" si="338"/>
        <v>.</v>
      </c>
      <c r="Q2676" s="233" t="str">
        <f t="shared" si="339"/>
        <v>.</v>
      </c>
      <c r="R2676" s="140"/>
      <c r="S2676" s="140"/>
      <c r="T2676" s="140"/>
      <c r="U2676" s="140"/>
      <c r="V2676" s="140"/>
      <c r="W2676" s="140"/>
      <c r="X2676" s="140"/>
      <c r="Y2676" s="140"/>
      <c r="Z2676" s="140"/>
      <c r="AA2676" s="140"/>
      <c r="AB2676" s="140"/>
      <c r="AC2676" s="140"/>
      <c r="AD2676" s="140"/>
      <c r="AE2676" s="140"/>
      <c r="AF2676" s="140"/>
      <c r="AG2676" s="140"/>
      <c r="AH2676" s="140"/>
      <c r="AI2676" s="140"/>
      <c r="AJ2676" s="140"/>
      <c r="AK2676" s="140"/>
      <c r="AL2676" s="140"/>
      <c r="AM2676" s="140"/>
      <c r="AN2676" s="140"/>
      <c r="AO2676" s="140"/>
      <c r="AP2676" s="140"/>
      <c r="AQ2676" s="140"/>
      <c r="AR2676" s="140"/>
      <c r="AS2676" s="140"/>
      <c r="AT2676" s="140"/>
      <c r="AU2676" s="140"/>
      <c r="AV2676" s="140"/>
      <c r="AW2676" s="140"/>
      <c r="AX2676" s="140"/>
      <c r="AY2676" s="140"/>
      <c r="AZ2676" s="140"/>
      <c r="BA2676" s="140"/>
      <c r="BB2676" s="140"/>
      <c r="BC2676" s="140"/>
      <c r="BD2676" s="140"/>
      <c r="BE2676" s="140"/>
    </row>
    <row r="2677" spans="1:57" outlineLevel="1" x14ac:dyDescent="0.2">
      <c r="A2677" s="234">
        <f>'Faults data'!A2677</f>
        <v>2660</v>
      </c>
      <c r="B2677" s="320">
        <f>'Faults data'!B2677</f>
        <v>0</v>
      </c>
      <c r="C2677" s="223">
        <f>IFERROR(MATCH('Faults data'!F2677,Lists!$C$11:$C$14,0),0)</f>
        <v>0</v>
      </c>
      <c r="D2677" s="216">
        <f>VALUE('Faults data'!I2677)</f>
        <v>0</v>
      </c>
      <c r="E2677" s="224">
        <f t="shared" si="337"/>
        <v>0</v>
      </c>
      <c r="F2677" s="224">
        <f>'Faults data'!M2677</f>
        <v>0</v>
      </c>
      <c r="G2677" s="224" t="str">
        <f>IF('Faults data'!N2677=$G$17,$G$17,".")</f>
        <v>.</v>
      </c>
      <c r="H2677" s="224" t="str">
        <f>IF(ISNUMBER('Faults data'!L2677),'Faults data'!L2677,".")</f>
        <v>.</v>
      </c>
      <c r="I2677" s="224">
        <f>IF('Faults data'!S2677=Lists!$F$11,0,1)</f>
        <v>1</v>
      </c>
      <c r="J2677" s="240" t="str">
        <f t="shared" si="332"/>
        <v>.</v>
      </c>
      <c r="K2677" s="241"/>
      <c r="L2677" s="230" t="str">
        <f t="shared" si="333"/>
        <v>.</v>
      </c>
      <c r="M2677" s="231" t="str">
        <f t="shared" si="334"/>
        <v>.</v>
      </c>
      <c r="N2677" s="231" t="str">
        <f t="shared" si="335"/>
        <v>.</v>
      </c>
      <c r="O2677" s="231" t="str">
        <f t="shared" si="336"/>
        <v>.</v>
      </c>
      <c r="P2677" s="232" t="str">
        <f t="shared" si="338"/>
        <v>.</v>
      </c>
      <c r="Q2677" s="233" t="str">
        <f t="shared" si="339"/>
        <v>.</v>
      </c>
      <c r="R2677" s="140"/>
      <c r="S2677" s="140"/>
      <c r="T2677" s="140"/>
      <c r="U2677" s="140"/>
      <c r="V2677" s="140"/>
      <c r="W2677" s="140"/>
      <c r="X2677" s="140"/>
      <c r="Y2677" s="140"/>
      <c r="Z2677" s="140"/>
      <c r="AA2677" s="140"/>
      <c r="AB2677" s="140"/>
      <c r="AC2677" s="140"/>
      <c r="AD2677" s="140"/>
      <c r="AE2677" s="140"/>
      <c r="AF2677" s="140"/>
      <c r="AG2677" s="140"/>
      <c r="AH2677" s="140"/>
      <c r="AI2677" s="140"/>
      <c r="AJ2677" s="140"/>
      <c r="AK2677" s="140"/>
      <c r="AL2677" s="140"/>
      <c r="AM2677" s="140"/>
      <c r="AN2677" s="140"/>
      <c r="AO2677" s="140"/>
      <c r="AP2677" s="140"/>
      <c r="AQ2677" s="140"/>
      <c r="AR2677" s="140"/>
      <c r="AS2677" s="140"/>
      <c r="AT2677" s="140"/>
      <c r="AU2677" s="140"/>
      <c r="AV2677" s="140"/>
      <c r="AW2677" s="140"/>
      <c r="AX2677" s="140"/>
      <c r="AY2677" s="140"/>
      <c r="AZ2677" s="140"/>
      <c r="BA2677" s="140"/>
      <c r="BB2677" s="140"/>
      <c r="BC2677" s="140"/>
      <c r="BD2677" s="140"/>
      <c r="BE2677" s="140"/>
    </row>
    <row r="2678" spans="1:57" outlineLevel="1" x14ac:dyDescent="0.2">
      <c r="A2678" s="234">
        <f>'Faults data'!A2678</f>
        <v>2661</v>
      </c>
      <c r="B2678" s="320">
        <f>'Faults data'!B2678</f>
        <v>0</v>
      </c>
      <c r="C2678" s="223">
        <f>IFERROR(MATCH('Faults data'!F2678,Lists!$C$11:$C$14,0),0)</f>
        <v>0</v>
      </c>
      <c r="D2678" s="216">
        <f>VALUE('Faults data'!I2678)</f>
        <v>0</v>
      </c>
      <c r="E2678" s="224">
        <f t="shared" si="337"/>
        <v>0</v>
      </c>
      <c r="F2678" s="224">
        <f>'Faults data'!M2678</f>
        <v>0</v>
      </c>
      <c r="G2678" s="224" t="str">
        <f>IF('Faults data'!N2678=$G$17,$G$17,".")</f>
        <v>.</v>
      </c>
      <c r="H2678" s="224" t="str">
        <f>IF(ISNUMBER('Faults data'!L2678),'Faults data'!L2678,".")</f>
        <v>.</v>
      </c>
      <c r="I2678" s="224">
        <f>IF('Faults data'!S2678=Lists!$F$11,0,1)</f>
        <v>1</v>
      </c>
      <c r="J2678" s="240" t="str">
        <f t="shared" si="332"/>
        <v>.</v>
      </c>
      <c r="K2678" s="241"/>
      <c r="L2678" s="230" t="str">
        <f t="shared" si="333"/>
        <v>.</v>
      </c>
      <c r="M2678" s="231" t="str">
        <f t="shared" si="334"/>
        <v>.</v>
      </c>
      <c r="N2678" s="231" t="str">
        <f t="shared" si="335"/>
        <v>.</v>
      </c>
      <c r="O2678" s="231" t="str">
        <f t="shared" si="336"/>
        <v>.</v>
      </c>
      <c r="P2678" s="232" t="str">
        <f t="shared" si="338"/>
        <v>.</v>
      </c>
      <c r="Q2678" s="233" t="str">
        <f t="shared" si="339"/>
        <v>.</v>
      </c>
      <c r="R2678" s="140"/>
      <c r="S2678" s="140"/>
      <c r="T2678" s="140"/>
      <c r="U2678" s="140"/>
      <c r="V2678" s="140"/>
      <c r="W2678" s="140"/>
      <c r="X2678" s="140"/>
      <c r="Y2678" s="140"/>
      <c r="Z2678" s="140"/>
      <c r="AA2678" s="140"/>
      <c r="AB2678" s="140"/>
      <c r="AC2678" s="140"/>
      <c r="AD2678" s="140"/>
      <c r="AE2678" s="140"/>
      <c r="AF2678" s="140"/>
      <c r="AG2678" s="140"/>
      <c r="AH2678" s="140"/>
      <c r="AI2678" s="140"/>
      <c r="AJ2678" s="140"/>
      <c r="AK2678" s="140"/>
      <c r="AL2678" s="140"/>
      <c r="AM2678" s="140"/>
      <c r="AN2678" s="140"/>
      <c r="AO2678" s="140"/>
      <c r="AP2678" s="140"/>
      <c r="AQ2678" s="140"/>
      <c r="AR2678" s="140"/>
      <c r="AS2678" s="140"/>
      <c r="AT2678" s="140"/>
      <c r="AU2678" s="140"/>
      <c r="AV2678" s="140"/>
      <c r="AW2678" s="140"/>
      <c r="AX2678" s="140"/>
      <c r="AY2678" s="140"/>
      <c r="AZ2678" s="140"/>
      <c r="BA2678" s="140"/>
      <c r="BB2678" s="140"/>
      <c r="BC2678" s="140"/>
      <c r="BD2678" s="140"/>
      <c r="BE2678" s="140"/>
    </row>
    <row r="2679" spans="1:57" outlineLevel="1" x14ac:dyDescent="0.2">
      <c r="A2679" s="234">
        <f>'Faults data'!A2679</f>
        <v>2662</v>
      </c>
      <c r="B2679" s="320">
        <f>'Faults data'!B2679</f>
        <v>0</v>
      </c>
      <c r="C2679" s="223">
        <f>IFERROR(MATCH('Faults data'!F2679,Lists!$C$11:$C$14,0),0)</f>
        <v>0</v>
      </c>
      <c r="D2679" s="216">
        <f>VALUE('Faults data'!I2679)</f>
        <v>0</v>
      </c>
      <c r="E2679" s="224">
        <f t="shared" si="337"/>
        <v>0</v>
      </c>
      <c r="F2679" s="224">
        <f>'Faults data'!M2679</f>
        <v>0</v>
      </c>
      <c r="G2679" s="224" t="str">
        <f>IF('Faults data'!N2679=$G$17,$G$17,".")</f>
        <v>.</v>
      </c>
      <c r="H2679" s="224" t="str">
        <f>IF(ISNUMBER('Faults data'!L2679),'Faults data'!L2679,".")</f>
        <v>.</v>
      </c>
      <c r="I2679" s="224">
        <f>IF('Faults data'!S2679=Lists!$F$11,0,1)</f>
        <v>1</v>
      </c>
      <c r="J2679" s="240" t="str">
        <f t="shared" si="332"/>
        <v>.</v>
      </c>
      <c r="K2679" s="241"/>
      <c r="L2679" s="230" t="str">
        <f t="shared" si="333"/>
        <v>.</v>
      </c>
      <c r="M2679" s="231" t="str">
        <f t="shared" si="334"/>
        <v>.</v>
      </c>
      <c r="N2679" s="231" t="str">
        <f t="shared" si="335"/>
        <v>.</v>
      </c>
      <c r="O2679" s="231" t="str">
        <f t="shared" si="336"/>
        <v>.</v>
      </c>
      <c r="P2679" s="232" t="str">
        <f t="shared" si="338"/>
        <v>.</v>
      </c>
      <c r="Q2679" s="233" t="str">
        <f t="shared" si="339"/>
        <v>.</v>
      </c>
      <c r="R2679" s="140"/>
      <c r="S2679" s="140"/>
      <c r="T2679" s="140"/>
      <c r="U2679" s="140"/>
      <c r="V2679" s="140"/>
      <c r="W2679" s="140"/>
      <c r="X2679" s="140"/>
      <c r="Y2679" s="140"/>
      <c r="Z2679" s="140"/>
      <c r="AA2679" s="140"/>
      <c r="AB2679" s="140"/>
      <c r="AC2679" s="140"/>
      <c r="AD2679" s="140"/>
      <c r="AE2679" s="140"/>
      <c r="AF2679" s="140"/>
      <c r="AG2679" s="140"/>
      <c r="AH2679" s="140"/>
      <c r="AI2679" s="140"/>
      <c r="AJ2679" s="140"/>
      <c r="AK2679" s="140"/>
      <c r="AL2679" s="140"/>
      <c r="AM2679" s="140"/>
      <c r="AN2679" s="140"/>
      <c r="AO2679" s="140"/>
      <c r="AP2679" s="140"/>
      <c r="AQ2679" s="140"/>
      <c r="AR2679" s="140"/>
      <c r="AS2679" s="140"/>
      <c r="AT2679" s="140"/>
      <c r="AU2679" s="140"/>
      <c r="AV2679" s="140"/>
      <c r="AW2679" s="140"/>
      <c r="AX2679" s="140"/>
      <c r="AY2679" s="140"/>
      <c r="AZ2679" s="140"/>
      <c r="BA2679" s="140"/>
      <c r="BB2679" s="140"/>
      <c r="BC2679" s="140"/>
      <c r="BD2679" s="140"/>
      <c r="BE2679" s="140"/>
    </row>
    <row r="2680" spans="1:57" outlineLevel="1" x14ac:dyDescent="0.2">
      <c r="A2680" s="234">
        <f>'Faults data'!A2680</f>
        <v>2663</v>
      </c>
      <c r="B2680" s="320">
        <f>'Faults data'!B2680</f>
        <v>0</v>
      </c>
      <c r="C2680" s="223">
        <f>IFERROR(MATCH('Faults data'!F2680,Lists!$C$11:$C$14,0),0)</f>
        <v>0</v>
      </c>
      <c r="D2680" s="216">
        <f>VALUE('Faults data'!I2680)</f>
        <v>0</v>
      </c>
      <c r="E2680" s="224">
        <f t="shared" si="337"/>
        <v>0</v>
      </c>
      <c r="F2680" s="224">
        <f>'Faults data'!M2680</f>
        <v>0</v>
      </c>
      <c r="G2680" s="224" t="str">
        <f>IF('Faults data'!N2680=$G$17,$G$17,".")</f>
        <v>.</v>
      </c>
      <c r="H2680" s="224" t="str">
        <f>IF(ISNUMBER('Faults data'!L2680),'Faults data'!L2680,".")</f>
        <v>.</v>
      </c>
      <c r="I2680" s="224">
        <f>IF('Faults data'!S2680=Lists!$F$11,0,1)</f>
        <v>1</v>
      </c>
      <c r="J2680" s="240" t="str">
        <f t="shared" si="332"/>
        <v>.</v>
      </c>
      <c r="K2680" s="241"/>
      <c r="L2680" s="230" t="str">
        <f t="shared" si="333"/>
        <v>.</v>
      </c>
      <c r="M2680" s="231" t="str">
        <f t="shared" si="334"/>
        <v>.</v>
      </c>
      <c r="N2680" s="231" t="str">
        <f t="shared" si="335"/>
        <v>.</v>
      </c>
      <c r="O2680" s="231" t="str">
        <f t="shared" si="336"/>
        <v>.</v>
      </c>
      <c r="P2680" s="232" t="str">
        <f t="shared" si="338"/>
        <v>.</v>
      </c>
      <c r="Q2680" s="233" t="str">
        <f t="shared" si="339"/>
        <v>.</v>
      </c>
      <c r="R2680" s="140"/>
      <c r="S2680" s="140"/>
      <c r="T2680" s="140"/>
      <c r="U2680" s="140"/>
      <c r="V2680" s="140"/>
      <c r="W2680" s="140"/>
      <c r="X2680" s="140"/>
      <c r="Y2680" s="140"/>
      <c r="Z2680" s="140"/>
      <c r="AA2680" s="140"/>
      <c r="AB2680" s="140"/>
      <c r="AC2680" s="140"/>
      <c r="AD2680" s="140"/>
      <c r="AE2680" s="140"/>
      <c r="AF2680" s="140"/>
      <c r="AG2680" s="140"/>
      <c r="AH2680" s="140"/>
      <c r="AI2680" s="140"/>
      <c r="AJ2680" s="140"/>
      <c r="AK2680" s="140"/>
      <c r="AL2680" s="140"/>
      <c r="AM2680" s="140"/>
      <c r="AN2680" s="140"/>
      <c r="AO2680" s="140"/>
      <c r="AP2680" s="140"/>
      <c r="AQ2680" s="140"/>
      <c r="AR2680" s="140"/>
      <c r="AS2680" s="140"/>
      <c r="AT2680" s="140"/>
      <c r="AU2680" s="140"/>
      <c r="AV2680" s="140"/>
      <c r="AW2680" s="140"/>
      <c r="AX2680" s="140"/>
      <c r="AY2680" s="140"/>
      <c r="AZ2680" s="140"/>
      <c r="BA2680" s="140"/>
      <c r="BB2680" s="140"/>
      <c r="BC2680" s="140"/>
      <c r="BD2680" s="140"/>
      <c r="BE2680" s="140"/>
    </row>
    <row r="2681" spans="1:57" outlineLevel="1" x14ac:dyDescent="0.2">
      <c r="A2681" s="234">
        <f>'Faults data'!A2681</f>
        <v>2664</v>
      </c>
      <c r="B2681" s="320">
        <f>'Faults data'!B2681</f>
        <v>0</v>
      </c>
      <c r="C2681" s="223">
        <f>IFERROR(MATCH('Faults data'!F2681,Lists!$C$11:$C$14,0),0)</f>
        <v>0</v>
      </c>
      <c r="D2681" s="216">
        <f>VALUE('Faults data'!I2681)</f>
        <v>0</v>
      </c>
      <c r="E2681" s="224">
        <f t="shared" si="337"/>
        <v>0</v>
      </c>
      <c r="F2681" s="224">
        <f>'Faults data'!M2681</f>
        <v>0</v>
      </c>
      <c r="G2681" s="224" t="str">
        <f>IF('Faults data'!N2681=$G$17,$G$17,".")</f>
        <v>.</v>
      </c>
      <c r="H2681" s="224" t="str">
        <f>IF(ISNUMBER('Faults data'!L2681),'Faults data'!L2681,".")</f>
        <v>.</v>
      </c>
      <c r="I2681" s="224">
        <f>IF('Faults data'!S2681=Lists!$F$11,0,1)</f>
        <v>1</v>
      </c>
      <c r="J2681" s="240" t="str">
        <f t="shared" si="332"/>
        <v>.</v>
      </c>
      <c r="K2681" s="241"/>
      <c r="L2681" s="230" t="str">
        <f t="shared" si="333"/>
        <v>.</v>
      </c>
      <c r="M2681" s="231" t="str">
        <f t="shared" si="334"/>
        <v>.</v>
      </c>
      <c r="N2681" s="231" t="str">
        <f t="shared" si="335"/>
        <v>.</v>
      </c>
      <c r="O2681" s="231" t="str">
        <f t="shared" si="336"/>
        <v>.</v>
      </c>
      <c r="P2681" s="232" t="str">
        <f t="shared" si="338"/>
        <v>.</v>
      </c>
      <c r="Q2681" s="233" t="str">
        <f t="shared" si="339"/>
        <v>.</v>
      </c>
      <c r="R2681" s="140"/>
      <c r="S2681" s="140"/>
      <c r="T2681" s="140"/>
      <c r="U2681" s="140"/>
      <c r="V2681" s="140"/>
      <c r="W2681" s="140"/>
      <c r="X2681" s="140"/>
      <c r="Y2681" s="140"/>
      <c r="Z2681" s="140"/>
      <c r="AA2681" s="140"/>
      <c r="AB2681" s="140"/>
      <c r="AC2681" s="140"/>
      <c r="AD2681" s="140"/>
      <c r="AE2681" s="140"/>
      <c r="AF2681" s="140"/>
      <c r="AG2681" s="140"/>
      <c r="AH2681" s="140"/>
      <c r="AI2681" s="140"/>
      <c r="AJ2681" s="140"/>
      <c r="AK2681" s="140"/>
      <c r="AL2681" s="140"/>
      <c r="AM2681" s="140"/>
      <c r="AN2681" s="140"/>
      <c r="AO2681" s="140"/>
      <c r="AP2681" s="140"/>
      <c r="AQ2681" s="140"/>
      <c r="AR2681" s="140"/>
      <c r="AS2681" s="140"/>
      <c r="AT2681" s="140"/>
      <c r="AU2681" s="140"/>
      <c r="AV2681" s="140"/>
      <c r="AW2681" s="140"/>
      <c r="AX2681" s="140"/>
      <c r="AY2681" s="140"/>
      <c r="AZ2681" s="140"/>
      <c r="BA2681" s="140"/>
      <c r="BB2681" s="140"/>
      <c r="BC2681" s="140"/>
      <c r="BD2681" s="140"/>
      <c r="BE2681" s="140"/>
    </row>
    <row r="2682" spans="1:57" outlineLevel="1" x14ac:dyDescent="0.2">
      <c r="A2682" s="234">
        <f>'Faults data'!A2682</f>
        <v>2665</v>
      </c>
      <c r="B2682" s="320">
        <f>'Faults data'!B2682</f>
        <v>0</v>
      </c>
      <c r="C2682" s="223">
        <f>IFERROR(MATCH('Faults data'!F2682,Lists!$C$11:$C$14,0),0)</f>
        <v>0</v>
      </c>
      <c r="D2682" s="216">
        <f>VALUE('Faults data'!I2682)</f>
        <v>0</v>
      </c>
      <c r="E2682" s="224">
        <f t="shared" si="337"/>
        <v>0</v>
      </c>
      <c r="F2682" s="224">
        <f>'Faults data'!M2682</f>
        <v>0</v>
      </c>
      <c r="G2682" s="224" t="str">
        <f>IF('Faults data'!N2682=$G$17,$G$17,".")</f>
        <v>.</v>
      </c>
      <c r="H2682" s="224" t="str">
        <f>IF(ISNUMBER('Faults data'!L2682),'Faults data'!L2682,".")</f>
        <v>.</v>
      </c>
      <c r="I2682" s="224">
        <f>IF('Faults data'!S2682=Lists!$F$11,0,1)</f>
        <v>1</v>
      </c>
      <c r="J2682" s="240" t="str">
        <f t="shared" si="332"/>
        <v>.</v>
      </c>
      <c r="K2682" s="241"/>
      <c r="L2682" s="230" t="str">
        <f t="shared" si="333"/>
        <v>.</v>
      </c>
      <c r="M2682" s="231" t="str">
        <f t="shared" si="334"/>
        <v>.</v>
      </c>
      <c r="N2682" s="231" t="str">
        <f t="shared" si="335"/>
        <v>.</v>
      </c>
      <c r="O2682" s="231" t="str">
        <f t="shared" si="336"/>
        <v>.</v>
      </c>
      <c r="P2682" s="232" t="str">
        <f t="shared" si="338"/>
        <v>.</v>
      </c>
      <c r="Q2682" s="233" t="str">
        <f t="shared" si="339"/>
        <v>.</v>
      </c>
      <c r="R2682" s="140"/>
      <c r="S2682" s="140"/>
      <c r="T2682" s="140"/>
      <c r="U2682" s="140"/>
      <c r="V2682" s="140"/>
      <c r="W2682" s="140"/>
      <c r="X2682" s="140"/>
      <c r="Y2682" s="140"/>
      <c r="Z2682" s="140"/>
      <c r="AA2682" s="140"/>
      <c r="AB2682" s="140"/>
      <c r="AC2682" s="140"/>
      <c r="AD2682" s="140"/>
      <c r="AE2682" s="140"/>
      <c r="AF2682" s="140"/>
      <c r="AG2682" s="140"/>
      <c r="AH2682" s="140"/>
      <c r="AI2682" s="140"/>
      <c r="AJ2682" s="140"/>
      <c r="AK2682" s="140"/>
      <c r="AL2682" s="140"/>
      <c r="AM2682" s="140"/>
      <c r="AN2682" s="140"/>
      <c r="AO2682" s="140"/>
      <c r="AP2682" s="140"/>
      <c r="AQ2682" s="140"/>
      <c r="AR2682" s="140"/>
      <c r="AS2682" s="140"/>
      <c r="AT2682" s="140"/>
      <c r="AU2682" s="140"/>
      <c r="AV2682" s="140"/>
      <c r="AW2682" s="140"/>
      <c r="AX2682" s="140"/>
      <c r="AY2682" s="140"/>
      <c r="AZ2682" s="140"/>
      <c r="BA2682" s="140"/>
      <c r="BB2682" s="140"/>
      <c r="BC2682" s="140"/>
      <c r="BD2682" s="140"/>
      <c r="BE2682" s="140"/>
    </row>
    <row r="2683" spans="1:57" outlineLevel="1" x14ac:dyDescent="0.2">
      <c r="A2683" s="234">
        <f>'Faults data'!A2683</f>
        <v>2666</v>
      </c>
      <c r="B2683" s="320">
        <f>'Faults data'!B2683</f>
        <v>0</v>
      </c>
      <c r="C2683" s="223">
        <f>IFERROR(MATCH('Faults data'!F2683,Lists!$C$11:$C$14,0),0)</f>
        <v>0</v>
      </c>
      <c r="D2683" s="216">
        <f>VALUE('Faults data'!I2683)</f>
        <v>0</v>
      </c>
      <c r="E2683" s="224">
        <f t="shared" si="337"/>
        <v>0</v>
      </c>
      <c r="F2683" s="224">
        <f>'Faults data'!M2683</f>
        <v>0</v>
      </c>
      <c r="G2683" s="224" t="str">
        <f>IF('Faults data'!N2683=$G$17,$G$17,".")</f>
        <v>.</v>
      </c>
      <c r="H2683" s="224" t="str">
        <f>IF(ISNUMBER('Faults data'!L2683),'Faults data'!L2683,".")</f>
        <v>.</v>
      </c>
      <c r="I2683" s="224">
        <f>IF('Faults data'!S2683=Lists!$F$11,0,1)</f>
        <v>1</v>
      </c>
      <c r="J2683" s="240" t="str">
        <f t="shared" si="332"/>
        <v>.</v>
      </c>
      <c r="K2683" s="241"/>
      <c r="L2683" s="230" t="str">
        <f t="shared" si="333"/>
        <v>.</v>
      </c>
      <c r="M2683" s="231" t="str">
        <f t="shared" si="334"/>
        <v>.</v>
      </c>
      <c r="N2683" s="231" t="str">
        <f t="shared" si="335"/>
        <v>.</v>
      </c>
      <c r="O2683" s="231" t="str">
        <f t="shared" si="336"/>
        <v>.</v>
      </c>
      <c r="P2683" s="232" t="str">
        <f t="shared" si="338"/>
        <v>.</v>
      </c>
      <c r="Q2683" s="233" t="str">
        <f t="shared" si="339"/>
        <v>.</v>
      </c>
      <c r="R2683" s="140"/>
      <c r="S2683" s="140"/>
      <c r="T2683" s="140"/>
      <c r="U2683" s="140"/>
      <c r="V2683" s="140"/>
      <c r="W2683" s="140"/>
      <c r="X2683" s="140"/>
      <c r="Y2683" s="140"/>
      <c r="Z2683" s="140"/>
      <c r="AA2683" s="140"/>
      <c r="AB2683" s="140"/>
      <c r="AC2683" s="140"/>
      <c r="AD2683" s="140"/>
      <c r="AE2683" s="140"/>
      <c r="AF2683" s="140"/>
      <c r="AG2683" s="140"/>
      <c r="AH2683" s="140"/>
      <c r="AI2683" s="140"/>
      <c r="AJ2683" s="140"/>
      <c r="AK2683" s="140"/>
      <c r="AL2683" s="140"/>
      <c r="AM2683" s="140"/>
      <c r="AN2683" s="140"/>
      <c r="AO2683" s="140"/>
      <c r="AP2683" s="140"/>
      <c r="AQ2683" s="140"/>
      <c r="AR2683" s="140"/>
      <c r="AS2683" s="140"/>
      <c r="AT2683" s="140"/>
      <c r="AU2683" s="140"/>
      <c r="AV2683" s="140"/>
      <c r="AW2683" s="140"/>
      <c r="AX2683" s="140"/>
      <c r="AY2683" s="140"/>
      <c r="AZ2683" s="140"/>
      <c r="BA2683" s="140"/>
      <c r="BB2683" s="140"/>
      <c r="BC2683" s="140"/>
      <c r="BD2683" s="140"/>
      <c r="BE2683" s="140"/>
    </row>
    <row r="2684" spans="1:57" outlineLevel="1" x14ac:dyDescent="0.2">
      <c r="A2684" s="234">
        <f>'Faults data'!A2684</f>
        <v>2667</v>
      </c>
      <c r="B2684" s="320">
        <f>'Faults data'!B2684</f>
        <v>0</v>
      </c>
      <c r="C2684" s="223">
        <f>IFERROR(MATCH('Faults data'!F2684,Lists!$C$11:$C$14,0),0)</f>
        <v>0</v>
      </c>
      <c r="D2684" s="216">
        <f>VALUE('Faults data'!I2684)</f>
        <v>0</v>
      </c>
      <c r="E2684" s="224">
        <f t="shared" si="337"/>
        <v>0</v>
      </c>
      <c r="F2684" s="224">
        <f>'Faults data'!M2684</f>
        <v>0</v>
      </c>
      <c r="G2684" s="224" t="str">
        <f>IF('Faults data'!N2684=$G$17,$G$17,".")</f>
        <v>.</v>
      </c>
      <c r="H2684" s="224" t="str">
        <f>IF(ISNUMBER('Faults data'!L2684),'Faults data'!L2684,".")</f>
        <v>.</v>
      </c>
      <c r="I2684" s="224">
        <f>IF('Faults data'!S2684=Lists!$F$11,0,1)</f>
        <v>1</v>
      </c>
      <c r="J2684" s="240" t="str">
        <f t="shared" si="332"/>
        <v>.</v>
      </c>
      <c r="K2684" s="241"/>
      <c r="L2684" s="230" t="str">
        <f t="shared" si="333"/>
        <v>.</v>
      </c>
      <c r="M2684" s="231" t="str">
        <f t="shared" si="334"/>
        <v>.</v>
      </c>
      <c r="N2684" s="231" t="str">
        <f t="shared" si="335"/>
        <v>.</v>
      </c>
      <c r="O2684" s="231" t="str">
        <f t="shared" si="336"/>
        <v>.</v>
      </c>
      <c r="P2684" s="232" t="str">
        <f t="shared" si="338"/>
        <v>.</v>
      </c>
      <c r="Q2684" s="233" t="str">
        <f t="shared" si="339"/>
        <v>.</v>
      </c>
      <c r="R2684" s="140"/>
      <c r="S2684" s="140"/>
      <c r="T2684" s="140"/>
      <c r="U2684" s="140"/>
      <c r="V2684" s="140"/>
      <c r="W2684" s="140"/>
      <c r="X2684" s="140"/>
      <c r="Y2684" s="140"/>
      <c r="Z2684" s="140"/>
      <c r="AA2684" s="140"/>
      <c r="AB2684" s="140"/>
      <c r="AC2684" s="140"/>
      <c r="AD2684" s="140"/>
      <c r="AE2684" s="140"/>
      <c r="AF2684" s="140"/>
      <c r="AG2684" s="140"/>
      <c r="AH2684" s="140"/>
      <c r="AI2684" s="140"/>
      <c r="AJ2684" s="140"/>
      <c r="AK2684" s="140"/>
      <c r="AL2684" s="140"/>
      <c r="AM2684" s="140"/>
      <c r="AN2684" s="140"/>
      <c r="AO2684" s="140"/>
      <c r="AP2684" s="140"/>
      <c r="AQ2684" s="140"/>
      <c r="AR2684" s="140"/>
      <c r="AS2684" s="140"/>
      <c r="AT2684" s="140"/>
      <c r="AU2684" s="140"/>
      <c r="AV2684" s="140"/>
      <c r="AW2684" s="140"/>
      <c r="AX2684" s="140"/>
      <c r="AY2684" s="140"/>
      <c r="AZ2684" s="140"/>
      <c r="BA2684" s="140"/>
      <c r="BB2684" s="140"/>
      <c r="BC2684" s="140"/>
      <c r="BD2684" s="140"/>
      <c r="BE2684" s="140"/>
    </row>
    <row r="2685" spans="1:57" outlineLevel="1" x14ac:dyDescent="0.2">
      <c r="A2685" s="234">
        <f>'Faults data'!A2685</f>
        <v>2668</v>
      </c>
      <c r="B2685" s="320">
        <f>'Faults data'!B2685</f>
        <v>0</v>
      </c>
      <c r="C2685" s="223">
        <f>IFERROR(MATCH('Faults data'!F2685,Lists!$C$11:$C$14,0),0)</f>
        <v>0</v>
      </c>
      <c r="D2685" s="216">
        <f>VALUE('Faults data'!I2685)</f>
        <v>0</v>
      </c>
      <c r="E2685" s="224">
        <f t="shared" si="337"/>
        <v>0</v>
      </c>
      <c r="F2685" s="224">
        <f>'Faults data'!M2685</f>
        <v>0</v>
      </c>
      <c r="G2685" s="224" t="str">
        <f>IF('Faults data'!N2685=$G$17,$G$17,".")</f>
        <v>.</v>
      </c>
      <c r="H2685" s="224" t="str">
        <f>IF(ISNUMBER('Faults data'!L2685),'Faults data'!L2685,".")</f>
        <v>.</v>
      </c>
      <c r="I2685" s="224">
        <f>IF('Faults data'!S2685=Lists!$F$11,0,1)</f>
        <v>1</v>
      </c>
      <c r="J2685" s="240" t="str">
        <f t="shared" si="332"/>
        <v>.</v>
      </c>
      <c r="K2685" s="241"/>
      <c r="L2685" s="230" t="str">
        <f t="shared" si="333"/>
        <v>.</v>
      </c>
      <c r="M2685" s="231" t="str">
        <f t="shared" si="334"/>
        <v>.</v>
      </c>
      <c r="N2685" s="231" t="str">
        <f t="shared" si="335"/>
        <v>.</v>
      </c>
      <c r="O2685" s="231" t="str">
        <f t="shared" si="336"/>
        <v>.</v>
      </c>
      <c r="P2685" s="232" t="str">
        <f t="shared" si="338"/>
        <v>.</v>
      </c>
      <c r="Q2685" s="233" t="str">
        <f t="shared" si="339"/>
        <v>.</v>
      </c>
      <c r="R2685" s="140"/>
      <c r="S2685" s="140"/>
      <c r="T2685" s="140"/>
      <c r="U2685" s="140"/>
      <c r="V2685" s="140"/>
      <c r="W2685" s="140"/>
      <c r="X2685" s="140"/>
      <c r="Y2685" s="140"/>
      <c r="Z2685" s="140"/>
      <c r="AA2685" s="140"/>
      <c r="AB2685" s="140"/>
      <c r="AC2685" s="140"/>
      <c r="AD2685" s="140"/>
      <c r="AE2685" s="140"/>
      <c r="AF2685" s="140"/>
      <c r="AG2685" s="140"/>
      <c r="AH2685" s="140"/>
      <c r="AI2685" s="140"/>
      <c r="AJ2685" s="140"/>
      <c r="AK2685" s="140"/>
      <c r="AL2685" s="140"/>
      <c r="AM2685" s="140"/>
      <c r="AN2685" s="140"/>
      <c r="AO2685" s="140"/>
      <c r="AP2685" s="140"/>
      <c r="AQ2685" s="140"/>
      <c r="AR2685" s="140"/>
      <c r="AS2685" s="140"/>
      <c r="AT2685" s="140"/>
      <c r="AU2685" s="140"/>
      <c r="AV2685" s="140"/>
      <c r="AW2685" s="140"/>
      <c r="AX2685" s="140"/>
      <c r="AY2685" s="140"/>
      <c r="AZ2685" s="140"/>
      <c r="BA2685" s="140"/>
      <c r="BB2685" s="140"/>
      <c r="BC2685" s="140"/>
      <c r="BD2685" s="140"/>
      <c r="BE2685" s="140"/>
    </row>
    <row r="2686" spans="1:57" outlineLevel="1" x14ac:dyDescent="0.2">
      <c r="A2686" s="234">
        <f>'Faults data'!A2686</f>
        <v>2669</v>
      </c>
      <c r="B2686" s="320">
        <f>'Faults data'!B2686</f>
        <v>0</v>
      </c>
      <c r="C2686" s="223">
        <f>IFERROR(MATCH('Faults data'!F2686,Lists!$C$11:$C$14,0),0)</f>
        <v>0</v>
      </c>
      <c r="D2686" s="216">
        <f>VALUE('Faults data'!I2686)</f>
        <v>0</v>
      </c>
      <c r="E2686" s="224">
        <f t="shared" si="337"/>
        <v>0</v>
      </c>
      <c r="F2686" s="224">
        <f>'Faults data'!M2686</f>
        <v>0</v>
      </c>
      <c r="G2686" s="224" t="str">
        <f>IF('Faults data'!N2686=$G$17,$G$17,".")</f>
        <v>.</v>
      </c>
      <c r="H2686" s="224" t="str">
        <f>IF(ISNUMBER('Faults data'!L2686),'Faults data'!L2686,".")</f>
        <v>.</v>
      </c>
      <c r="I2686" s="224">
        <f>IF('Faults data'!S2686=Lists!$F$11,0,1)</f>
        <v>1</v>
      </c>
      <c r="J2686" s="240" t="str">
        <f t="shared" si="332"/>
        <v>.</v>
      </c>
      <c r="K2686" s="241"/>
      <c r="L2686" s="230" t="str">
        <f t="shared" si="333"/>
        <v>.</v>
      </c>
      <c r="M2686" s="231" t="str">
        <f t="shared" si="334"/>
        <v>.</v>
      </c>
      <c r="N2686" s="231" t="str">
        <f t="shared" si="335"/>
        <v>.</v>
      </c>
      <c r="O2686" s="231" t="str">
        <f t="shared" si="336"/>
        <v>.</v>
      </c>
      <c r="P2686" s="232" t="str">
        <f t="shared" si="338"/>
        <v>.</v>
      </c>
      <c r="Q2686" s="233" t="str">
        <f t="shared" si="339"/>
        <v>.</v>
      </c>
      <c r="R2686" s="140"/>
      <c r="S2686" s="140"/>
      <c r="T2686" s="140"/>
      <c r="U2686" s="140"/>
      <c r="V2686" s="140"/>
      <c r="W2686" s="140"/>
      <c r="X2686" s="140"/>
      <c r="Y2686" s="140"/>
      <c r="Z2686" s="140"/>
      <c r="AA2686" s="140"/>
      <c r="AB2686" s="140"/>
      <c r="AC2686" s="140"/>
      <c r="AD2686" s="140"/>
      <c r="AE2686" s="140"/>
      <c r="AF2686" s="140"/>
      <c r="AG2686" s="140"/>
      <c r="AH2686" s="140"/>
      <c r="AI2686" s="140"/>
      <c r="AJ2686" s="140"/>
      <c r="AK2686" s="140"/>
      <c r="AL2686" s="140"/>
      <c r="AM2686" s="140"/>
      <c r="AN2686" s="140"/>
      <c r="AO2686" s="140"/>
      <c r="AP2686" s="140"/>
      <c r="AQ2686" s="140"/>
      <c r="AR2686" s="140"/>
      <c r="AS2686" s="140"/>
      <c r="AT2686" s="140"/>
      <c r="AU2686" s="140"/>
      <c r="AV2686" s="140"/>
      <c r="AW2686" s="140"/>
      <c r="AX2686" s="140"/>
      <c r="AY2686" s="140"/>
      <c r="AZ2686" s="140"/>
      <c r="BA2686" s="140"/>
      <c r="BB2686" s="140"/>
      <c r="BC2686" s="140"/>
      <c r="BD2686" s="140"/>
      <c r="BE2686" s="140"/>
    </row>
    <row r="2687" spans="1:57" outlineLevel="1" x14ac:dyDescent="0.2">
      <c r="A2687" s="234">
        <f>'Faults data'!A2687</f>
        <v>2670</v>
      </c>
      <c r="B2687" s="320">
        <f>'Faults data'!B2687</f>
        <v>0</v>
      </c>
      <c r="C2687" s="223">
        <f>IFERROR(MATCH('Faults data'!F2687,Lists!$C$11:$C$14,0),0)</f>
        <v>0</v>
      </c>
      <c r="D2687" s="216">
        <f>VALUE('Faults data'!I2687)</f>
        <v>0</v>
      </c>
      <c r="E2687" s="224">
        <f t="shared" si="337"/>
        <v>0</v>
      </c>
      <c r="F2687" s="224">
        <f>'Faults data'!M2687</f>
        <v>0</v>
      </c>
      <c r="G2687" s="224" t="str">
        <f>IF('Faults data'!N2687=$G$17,$G$17,".")</f>
        <v>.</v>
      </c>
      <c r="H2687" s="224" t="str">
        <f>IF(ISNUMBER('Faults data'!L2687),'Faults data'!L2687,".")</f>
        <v>.</v>
      </c>
      <c r="I2687" s="224">
        <f>IF('Faults data'!S2687=Lists!$F$11,0,1)</f>
        <v>1</v>
      </c>
      <c r="J2687" s="240" t="str">
        <f t="shared" si="332"/>
        <v>.</v>
      </c>
      <c r="K2687" s="241"/>
      <c r="L2687" s="230" t="str">
        <f t="shared" si="333"/>
        <v>.</v>
      </c>
      <c r="M2687" s="231" t="str">
        <f t="shared" si="334"/>
        <v>.</v>
      </c>
      <c r="N2687" s="231" t="str">
        <f t="shared" si="335"/>
        <v>.</v>
      </c>
      <c r="O2687" s="231" t="str">
        <f t="shared" si="336"/>
        <v>.</v>
      </c>
      <c r="P2687" s="232" t="str">
        <f t="shared" si="338"/>
        <v>.</v>
      </c>
      <c r="Q2687" s="233" t="str">
        <f t="shared" si="339"/>
        <v>.</v>
      </c>
      <c r="R2687" s="140"/>
      <c r="S2687" s="140"/>
      <c r="T2687" s="140"/>
      <c r="U2687" s="140"/>
      <c r="V2687" s="140"/>
      <c r="W2687" s="140"/>
      <c r="X2687" s="140"/>
      <c r="Y2687" s="140"/>
      <c r="Z2687" s="140"/>
      <c r="AA2687" s="140"/>
      <c r="AB2687" s="140"/>
      <c r="AC2687" s="140"/>
      <c r="AD2687" s="140"/>
      <c r="AE2687" s="140"/>
      <c r="AF2687" s="140"/>
      <c r="AG2687" s="140"/>
      <c r="AH2687" s="140"/>
      <c r="AI2687" s="140"/>
      <c r="AJ2687" s="140"/>
      <c r="AK2687" s="140"/>
      <c r="AL2687" s="140"/>
      <c r="AM2687" s="140"/>
      <c r="AN2687" s="140"/>
      <c r="AO2687" s="140"/>
      <c r="AP2687" s="140"/>
      <c r="AQ2687" s="140"/>
      <c r="AR2687" s="140"/>
      <c r="AS2687" s="140"/>
      <c r="AT2687" s="140"/>
      <c r="AU2687" s="140"/>
      <c r="AV2687" s="140"/>
      <c r="AW2687" s="140"/>
      <c r="AX2687" s="140"/>
      <c r="AY2687" s="140"/>
      <c r="AZ2687" s="140"/>
      <c r="BA2687" s="140"/>
      <c r="BB2687" s="140"/>
      <c r="BC2687" s="140"/>
      <c r="BD2687" s="140"/>
      <c r="BE2687" s="140"/>
    </row>
    <row r="2688" spans="1:57" outlineLevel="1" x14ac:dyDescent="0.2">
      <c r="A2688" s="234">
        <f>'Faults data'!A2688</f>
        <v>2671</v>
      </c>
      <c r="B2688" s="320">
        <f>'Faults data'!B2688</f>
        <v>0</v>
      </c>
      <c r="C2688" s="223">
        <f>IFERROR(MATCH('Faults data'!F2688,Lists!$C$11:$C$14,0),0)</f>
        <v>0</v>
      </c>
      <c r="D2688" s="216">
        <f>VALUE('Faults data'!I2688)</f>
        <v>0</v>
      </c>
      <c r="E2688" s="224">
        <f t="shared" si="337"/>
        <v>0</v>
      </c>
      <c r="F2688" s="224">
        <f>'Faults data'!M2688</f>
        <v>0</v>
      </c>
      <c r="G2688" s="224" t="str">
        <f>IF('Faults data'!N2688=$G$17,$G$17,".")</f>
        <v>.</v>
      </c>
      <c r="H2688" s="224" t="str">
        <f>IF(ISNUMBER('Faults data'!L2688),'Faults data'!L2688,".")</f>
        <v>.</v>
      </c>
      <c r="I2688" s="224">
        <f>IF('Faults data'!S2688=Lists!$F$11,0,1)</f>
        <v>1</v>
      </c>
      <c r="J2688" s="240" t="str">
        <f t="shared" si="332"/>
        <v>.</v>
      </c>
      <c r="K2688" s="241"/>
      <c r="L2688" s="230" t="str">
        <f t="shared" si="333"/>
        <v>.</v>
      </c>
      <c r="M2688" s="231" t="str">
        <f t="shared" si="334"/>
        <v>.</v>
      </c>
      <c r="N2688" s="231" t="str">
        <f t="shared" si="335"/>
        <v>.</v>
      </c>
      <c r="O2688" s="231" t="str">
        <f t="shared" si="336"/>
        <v>.</v>
      </c>
      <c r="P2688" s="232" t="str">
        <f t="shared" si="338"/>
        <v>.</v>
      </c>
      <c r="Q2688" s="233" t="str">
        <f t="shared" si="339"/>
        <v>.</v>
      </c>
      <c r="R2688" s="140"/>
      <c r="S2688" s="140"/>
      <c r="T2688" s="140"/>
      <c r="U2688" s="140"/>
      <c r="V2688" s="140"/>
      <c r="W2688" s="140"/>
      <c r="X2688" s="140"/>
      <c r="Y2688" s="140"/>
      <c r="Z2688" s="140"/>
      <c r="AA2688" s="140"/>
      <c r="AB2688" s="140"/>
      <c r="AC2688" s="140"/>
      <c r="AD2688" s="140"/>
      <c r="AE2688" s="140"/>
      <c r="AF2688" s="140"/>
      <c r="AG2688" s="140"/>
      <c r="AH2688" s="140"/>
      <c r="AI2688" s="140"/>
      <c r="AJ2688" s="140"/>
      <c r="AK2688" s="140"/>
      <c r="AL2688" s="140"/>
      <c r="AM2688" s="140"/>
      <c r="AN2688" s="140"/>
      <c r="AO2688" s="140"/>
      <c r="AP2688" s="140"/>
      <c r="AQ2688" s="140"/>
      <c r="AR2688" s="140"/>
      <c r="AS2688" s="140"/>
      <c r="AT2688" s="140"/>
      <c r="AU2688" s="140"/>
      <c r="AV2688" s="140"/>
      <c r="AW2688" s="140"/>
      <c r="AX2688" s="140"/>
      <c r="AY2688" s="140"/>
      <c r="AZ2688" s="140"/>
      <c r="BA2688" s="140"/>
      <c r="BB2688" s="140"/>
      <c r="BC2688" s="140"/>
      <c r="BD2688" s="140"/>
      <c r="BE2688" s="140"/>
    </row>
    <row r="2689" spans="1:57" outlineLevel="1" x14ac:dyDescent="0.2">
      <c r="A2689" s="234">
        <f>'Faults data'!A2689</f>
        <v>2672</v>
      </c>
      <c r="B2689" s="320">
        <f>'Faults data'!B2689</f>
        <v>0</v>
      </c>
      <c r="C2689" s="223">
        <f>IFERROR(MATCH('Faults data'!F2689,Lists!$C$11:$C$14,0),0)</f>
        <v>0</v>
      </c>
      <c r="D2689" s="216">
        <f>VALUE('Faults data'!I2689)</f>
        <v>0</v>
      </c>
      <c r="E2689" s="224">
        <f t="shared" si="337"/>
        <v>0</v>
      </c>
      <c r="F2689" s="224">
        <f>'Faults data'!M2689</f>
        <v>0</v>
      </c>
      <c r="G2689" s="224" t="str">
        <f>IF('Faults data'!N2689=$G$17,$G$17,".")</f>
        <v>.</v>
      </c>
      <c r="H2689" s="224" t="str">
        <f>IF(ISNUMBER('Faults data'!L2689),'Faults data'!L2689,".")</f>
        <v>.</v>
      </c>
      <c r="I2689" s="224">
        <f>IF('Faults data'!S2689=Lists!$F$11,0,1)</f>
        <v>1</v>
      </c>
      <c r="J2689" s="240" t="str">
        <f t="shared" si="332"/>
        <v>.</v>
      </c>
      <c r="K2689" s="241"/>
      <c r="L2689" s="230" t="str">
        <f t="shared" si="333"/>
        <v>.</v>
      </c>
      <c r="M2689" s="231" t="str">
        <f t="shared" si="334"/>
        <v>.</v>
      </c>
      <c r="N2689" s="231" t="str">
        <f t="shared" si="335"/>
        <v>.</v>
      </c>
      <c r="O2689" s="231" t="str">
        <f t="shared" si="336"/>
        <v>.</v>
      </c>
      <c r="P2689" s="232" t="str">
        <f t="shared" si="338"/>
        <v>.</v>
      </c>
      <c r="Q2689" s="233" t="str">
        <f t="shared" si="339"/>
        <v>.</v>
      </c>
      <c r="R2689" s="140"/>
      <c r="S2689" s="140"/>
      <c r="T2689" s="140"/>
      <c r="U2689" s="140"/>
      <c r="V2689" s="140"/>
      <c r="W2689" s="140"/>
      <c r="X2689" s="140"/>
      <c r="Y2689" s="140"/>
      <c r="Z2689" s="140"/>
      <c r="AA2689" s="140"/>
      <c r="AB2689" s="140"/>
      <c r="AC2689" s="140"/>
      <c r="AD2689" s="140"/>
      <c r="AE2689" s="140"/>
      <c r="AF2689" s="140"/>
      <c r="AG2689" s="140"/>
      <c r="AH2689" s="140"/>
      <c r="AI2689" s="140"/>
      <c r="AJ2689" s="140"/>
      <c r="AK2689" s="140"/>
      <c r="AL2689" s="140"/>
      <c r="AM2689" s="140"/>
      <c r="AN2689" s="140"/>
      <c r="AO2689" s="140"/>
      <c r="AP2689" s="140"/>
      <c r="AQ2689" s="140"/>
      <c r="AR2689" s="140"/>
      <c r="AS2689" s="140"/>
      <c r="AT2689" s="140"/>
      <c r="AU2689" s="140"/>
      <c r="AV2689" s="140"/>
      <c r="AW2689" s="140"/>
      <c r="AX2689" s="140"/>
      <c r="AY2689" s="140"/>
      <c r="AZ2689" s="140"/>
      <c r="BA2689" s="140"/>
      <c r="BB2689" s="140"/>
      <c r="BC2689" s="140"/>
      <c r="BD2689" s="140"/>
      <c r="BE2689" s="140"/>
    </row>
    <row r="2690" spans="1:57" outlineLevel="1" x14ac:dyDescent="0.2">
      <c r="A2690" s="234">
        <f>'Faults data'!A2690</f>
        <v>2673</v>
      </c>
      <c r="B2690" s="320">
        <f>'Faults data'!B2690</f>
        <v>0</v>
      </c>
      <c r="C2690" s="223">
        <f>IFERROR(MATCH('Faults data'!F2690,Lists!$C$11:$C$14,0),0)</f>
        <v>0</v>
      </c>
      <c r="D2690" s="216">
        <f>VALUE('Faults data'!I2690)</f>
        <v>0</v>
      </c>
      <c r="E2690" s="224">
        <f t="shared" si="337"/>
        <v>0</v>
      </c>
      <c r="F2690" s="224">
        <f>'Faults data'!M2690</f>
        <v>0</v>
      </c>
      <c r="G2690" s="224" t="str">
        <f>IF('Faults data'!N2690=$G$17,$G$17,".")</f>
        <v>.</v>
      </c>
      <c r="H2690" s="224" t="str">
        <f>IF(ISNUMBER('Faults data'!L2690),'Faults data'!L2690,".")</f>
        <v>.</v>
      </c>
      <c r="I2690" s="224">
        <f>IF('Faults data'!S2690=Lists!$F$11,0,1)</f>
        <v>1</v>
      </c>
      <c r="J2690" s="240" t="str">
        <f t="shared" si="332"/>
        <v>.</v>
      </c>
      <c r="K2690" s="241"/>
      <c r="L2690" s="230" t="str">
        <f t="shared" si="333"/>
        <v>.</v>
      </c>
      <c r="M2690" s="231" t="str">
        <f t="shared" si="334"/>
        <v>.</v>
      </c>
      <c r="N2690" s="231" t="str">
        <f t="shared" si="335"/>
        <v>.</v>
      </c>
      <c r="O2690" s="231" t="str">
        <f t="shared" si="336"/>
        <v>.</v>
      </c>
      <c r="P2690" s="232" t="str">
        <f t="shared" si="338"/>
        <v>.</v>
      </c>
      <c r="Q2690" s="233" t="str">
        <f t="shared" si="339"/>
        <v>.</v>
      </c>
      <c r="R2690" s="140"/>
      <c r="S2690" s="140"/>
      <c r="T2690" s="140"/>
      <c r="U2690" s="140"/>
      <c r="V2690" s="140"/>
      <c r="W2690" s="140"/>
      <c r="X2690" s="140"/>
      <c r="Y2690" s="140"/>
      <c r="Z2690" s="140"/>
      <c r="AA2690" s="140"/>
      <c r="AB2690" s="140"/>
      <c r="AC2690" s="140"/>
      <c r="AD2690" s="140"/>
      <c r="AE2690" s="140"/>
      <c r="AF2690" s="140"/>
      <c r="AG2690" s="140"/>
      <c r="AH2690" s="140"/>
      <c r="AI2690" s="140"/>
      <c r="AJ2690" s="140"/>
      <c r="AK2690" s="140"/>
      <c r="AL2690" s="140"/>
      <c r="AM2690" s="140"/>
      <c r="AN2690" s="140"/>
      <c r="AO2690" s="140"/>
      <c r="AP2690" s="140"/>
      <c r="AQ2690" s="140"/>
      <c r="AR2690" s="140"/>
      <c r="AS2690" s="140"/>
      <c r="AT2690" s="140"/>
      <c r="AU2690" s="140"/>
      <c r="AV2690" s="140"/>
      <c r="AW2690" s="140"/>
      <c r="AX2690" s="140"/>
      <c r="AY2690" s="140"/>
      <c r="AZ2690" s="140"/>
      <c r="BA2690" s="140"/>
      <c r="BB2690" s="140"/>
      <c r="BC2690" s="140"/>
      <c r="BD2690" s="140"/>
      <c r="BE2690" s="140"/>
    </row>
    <row r="2691" spans="1:57" outlineLevel="1" x14ac:dyDescent="0.2">
      <c r="A2691" s="234">
        <f>'Faults data'!A2691</f>
        <v>2674</v>
      </c>
      <c r="B2691" s="320">
        <f>'Faults data'!B2691</f>
        <v>0</v>
      </c>
      <c r="C2691" s="223">
        <f>IFERROR(MATCH('Faults data'!F2691,Lists!$C$11:$C$14,0),0)</f>
        <v>0</v>
      </c>
      <c r="D2691" s="216">
        <f>VALUE('Faults data'!I2691)</f>
        <v>0</v>
      </c>
      <c r="E2691" s="224">
        <f t="shared" si="337"/>
        <v>0</v>
      </c>
      <c r="F2691" s="224">
        <f>'Faults data'!M2691</f>
        <v>0</v>
      </c>
      <c r="G2691" s="224" t="str">
        <f>IF('Faults data'!N2691=$G$17,$G$17,".")</f>
        <v>.</v>
      </c>
      <c r="H2691" s="224" t="str">
        <f>IF(ISNUMBER('Faults data'!L2691),'Faults data'!L2691,".")</f>
        <v>.</v>
      </c>
      <c r="I2691" s="224">
        <f>IF('Faults data'!S2691=Lists!$F$11,0,1)</f>
        <v>1</v>
      </c>
      <c r="J2691" s="240" t="str">
        <f t="shared" si="332"/>
        <v>.</v>
      </c>
      <c r="K2691" s="241"/>
      <c r="L2691" s="230" t="str">
        <f t="shared" si="333"/>
        <v>.</v>
      </c>
      <c r="M2691" s="231" t="str">
        <f t="shared" si="334"/>
        <v>.</v>
      </c>
      <c r="N2691" s="231" t="str">
        <f t="shared" si="335"/>
        <v>.</v>
      </c>
      <c r="O2691" s="231" t="str">
        <f t="shared" si="336"/>
        <v>.</v>
      </c>
      <c r="P2691" s="232" t="str">
        <f t="shared" si="338"/>
        <v>.</v>
      </c>
      <c r="Q2691" s="233" t="str">
        <f t="shared" si="339"/>
        <v>.</v>
      </c>
      <c r="R2691" s="140"/>
      <c r="S2691" s="140"/>
      <c r="T2691" s="140"/>
      <c r="U2691" s="140"/>
      <c r="V2691" s="140"/>
      <c r="W2691" s="140"/>
      <c r="X2691" s="140"/>
      <c r="Y2691" s="140"/>
      <c r="Z2691" s="140"/>
      <c r="AA2691" s="140"/>
      <c r="AB2691" s="140"/>
      <c r="AC2691" s="140"/>
      <c r="AD2691" s="140"/>
      <c r="AE2691" s="140"/>
      <c r="AF2691" s="140"/>
      <c r="AG2691" s="140"/>
      <c r="AH2691" s="140"/>
      <c r="AI2691" s="140"/>
      <c r="AJ2691" s="140"/>
      <c r="AK2691" s="140"/>
      <c r="AL2691" s="140"/>
      <c r="AM2691" s="140"/>
      <c r="AN2691" s="140"/>
      <c r="AO2691" s="140"/>
      <c r="AP2691" s="140"/>
      <c r="AQ2691" s="140"/>
      <c r="AR2691" s="140"/>
      <c r="AS2691" s="140"/>
      <c r="AT2691" s="140"/>
      <c r="AU2691" s="140"/>
      <c r="AV2691" s="140"/>
      <c r="AW2691" s="140"/>
      <c r="AX2691" s="140"/>
      <c r="AY2691" s="140"/>
      <c r="AZ2691" s="140"/>
      <c r="BA2691" s="140"/>
      <c r="BB2691" s="140"/>
      <c r="BC2691" s="140"/>
      <c r="BD2691" s="140"/>
      <c r="BE2691" s="140"/>
    </row>
    <row r="2692" spans="1:57" outlineLevel="1" x14ac:dyDescent="0.2">
      <c r="A2692" s="234">
        <f>'Faults data'!A2692</f>
        <v>2675</v>
      </c>
      <c r="B2692" s="320">
        <f>'Faults data'!B2692</f>
        <v>0</v>
      </c>
      <c r="C2692" s="223">
        <f>IFERROR(MATCH('Faults data'!F2692,Lists!$C$11:$C$14,0),0)</f>
        <v>0</v>
      </c>
      <c r="D2692" s="216">
        <f>VALUE('Faults data'!I2692)</f>
        <v>0</v>
      </c>
      <c r="E2692" s="224">
        <f t="shared" si="337"/>
        <v>0</v>
      </c>
      <c r="F2692" s="224">
        <f>'Faults data'!M2692</f>
        <v>0</v>
      </c>
      <c r="G2692" s="224" t="str">
        <f>IF('Faults data'!N2692=$G$17,$G$17,".")</f>
        <v>.</v>
      </c>
      <c r="H2692" s="224" t="str">
        <f>IF(ISNUMBER('Faults data'!L2692),'Faults data'!L2692,".")</f>
        <v>.</v>
      </c>
      <c r="I2692" s="224">
        <f>IF('Faults data'!S2692=Lists!$F$11,0,1)</f>
        <v>1</v>
      </c>
      <c r="J2692" s="240" t="str">
        <f t="shared" si="332"/>
        <v>.</v>
      </c>
      <c r="K2692" s="241"/>
      <c r="L2692" s="230" t="str">
        <f t="shared" si="333"/>
        <v>.</v>
      </c>
      <c r="M2692" s="231" t="str">
        <f t="shared" si="334"/>
        <v>.</v>
      </c>
      <c r="N2692" s="231" t="str">
        <f t="shared" si="335"/>
        <v>.</v>
      </c>
      <c r="O2692" s="231" t="str">
        <f t="shared" si="336"/>
        <v>.</v>
      </c>
      <c r="P2692" s="232" t="str">
        <f t="shared" si="338"/>
        <v>.</v>
      </c>
      <c r="Q2692" s="233" t="str">
        <f t="shared" si="339"/>
        <v>.</v>
      </c>
      <c r="R2692" s="140"/>
      <c r="S2692" s="140"/>
      <c r="T2692" s="140"/>
      <c r="U2692" s="140"/>
      <c r="V2692" s="140"/>
      <c r="W2692" s="140"/>
      <c r="X2692" s="140"/>
      <c r="Y2692" s="140"/>
      <c r="Z2692" s="140"/>
      <c r="AA2692" s="140"/>
      <c r="AB2692" s="140"/>
      <c r="AC2692" s="140"/>
      <c r="AD2692" s="140"/>
      <c r="AE2692" s="140"/>
      <c r="AF2692" s="140"/>
      <c r="AG2692" s="140"/>
      <c r="AH2692" s="140"/>
      <c r="AI2692" s="140"/>
      <c r="AJ2692" s="140"/>
      <c r="AK2692" s="140"/>
      <c r="AL2692" s="140"/>
      <c r="AM2692" s="140"/>
      <c r="AN2692" s="140"/>
      <c r="AO2692" s="140"/>
      <c r="AP2692" s="140"/>
      <c r="AQ2692" s="140"/>
      <c r="AR2692" s="140"/>
      <c r="AS2692" s="140"/>
      <c r="AT2692" s="140"/>
      <c r="AU2692" s="140"/>
      <c r="AV2692" s="140"/>
      <c r="AW2692" s="140"/>
      <c r="AX2692" s="140"/>
      <c r="AY2692" s="140"/>
      <c r="AZ2692" s="140"/>
      <c r="BA2692" s="140"/>
      <c r="BB2692" s="140"/>
      <c r="BC2692" s="140"/>
      <c r="BD2692" s="140"/>
      <c r="BE2692" s="140"/>
    </row>
    <row r="2693" spans="1:57" outlineLevel="1" x14ac:dyDescent="0.2">
      <c r="A2693" s="234">
        <f>'Faults data'!A2693</f>
        <v>2676</v>
      </c>
      <c r="B2693" s="320">
        <f>'Faults data'!B2693</f>
        <v>0</v>
      </c>
      <c r="C2693" s="223">
        <f>IFERROR(MATCH('Faults data'!F2693,Lists!$C$11:$C$14,0),0)</f>
        <v>0</v>
      </c>
      <c r="D2693" s="216">
        <f>VALUE('Faults data'!I2693)</f>
        <v>0</v>
      </c>
      <c r="E2693" s="224">
        <f t="shared" si="337"/>
        <v>0</v>
      </c>
      <c r="F2693" s="224">
        <f>'Faults data'!M2693</f>
        <v>0</v>
      </c>
      <c r="G2693" s="224" t="str">
        <f>IF('Faults data'!N2693=$G$17,$G$17,".")</f>
        <v>.</v>
      </c>
      <c r="H2693" s="224" t="str">
        <f>IF(ISNUMBER('Faults data'!L2693),'Faults data'!L2693,".")</f>
        <v>.</v>
      </c>
      <c r="I2693" s="224">
        <f>IF('Faults data'!S2693=Lists!$F$11,0,1)</f>
        <v>1</v>
      </c>
      <c r="J2693" s="240" t="str">
        <f t="shared" si="332"/>
        <v>.</v>
      </c>
      <c r="K2693" s="241"/>
      <c r="L2693" s="230" t="str">
        <f t="shared" si="333"/>
        <v>.</v>
      </c>
      <c r="M2693" s="231" t="str">
        <f t="shared" si="334"/>
        <v>.</v>
      </c>
      <c r="N2693" s="231" t="str">
        <f t="shared" si="335"/>
        <v>.</v>
      </c>
      <c r="O2693" s="231" t="str">
        <f t="shared" si="336"/>
        <v>.</v>
      </c>
      <c r="P2693" s="232" t="str">
        <f t="shared" si="338"/>
        <v>.</v>
      </c>
      <c r="Q2693" s="233" t="str">
        <f t="shared" si="339"/>
        <v>.</v>
      </c>
      <c r="R2693" s="140"/>
      <c r="S2693" s="140"/>
      <c r="T2693" s="140"/>
      <c r="U2693" s="140"/>
      <c r="V2693" s="140"/>
      <c r="W2693" s="140"/>
      <c r="X2693" s="140"/>
      <c r="Y2693" s="140"/>
      <c r="Z2693" s="140"/>
      <c r="AA2693" s="140"/>
      <c r="AB2693" s="140"/>
      <c r="AC2693" s="140"/>
      <c r="AD2693" s="140"/>
      <c r="AE2693" s="140"/>
      <c r="AF2693" s="140"/>
      <c r="AG2693" s="140"/>
      <c r="AH2693" s="140"/>
      <c r="AI2693" s="140"/>
      <c r="AJ2693" s="140"/>
      <c r="AK2693" s="140"/>
      <c r="AL2693" s="140"/>
      <c r="AM2693" s="140"/>
      <c r="AN2693" s="140"/>
      <c r="AO2693" s="140"/>
      <c r="AP2693" s="140"/>
      <c r="AQ2693" s="140"/>
      <c r="AR2693" s="140"/>
      <c r="AS2693" s="140"/>
      <c r="AT2693" s="140"/>
      <c r="AU2693" s="140"/>
      <c r="AV2693" s="140"/>
      <c r="AW2693" s="140"/>
      <c r="AX2693" s="140"/>
      <c r="AY2693" s="140"/>
      <c r="AZ2693" s="140"/>
      <c r="BA2693" s="140"/>
      <c r="BB2693" s="140"/>
      <c r="BC2693" s="140"/>
      <c r="BD2693" s="140"/>
      <c r="BE2693" s="140"/>
    </row>
    <row r="2694" spans="1:57" outlineLevel="1" x14ac:dyDescent="0.2">
      <c r="A2694" s="234">
        <f>'Faults data'!A2694</f>
        <v>2677</v>
      </c>
      <c r="B2694" s="320">
        <f>'Faults data'!B2694</f>
        <v>0</v>
      </c>
      <c r="C2694" s="223">
        <f>IFERROR(MATCH('Faults data'!F2694,Lists!$C$11:$C$14,0),0)</f>
        <v>0</v>
      </c>
      <c r="D2694" s="216">
        <f>VALUE('Faults data'!I2694)</f>
        <v>0</v>
      </c>
      <c r="E2694" s="224">
        <f t="shared" si="337"/>
        <v>0</v>
      </c>
      <c r="F2694" s="224">
        <f>'Faults data'!M2694</f>
        <v>0</v>
      </c>
      <c r="G2694" s="224" t="str">
        <f>IF('Faults data'!N2694=$G$17,$G$17,".")</f>
        <v>.</v>
      </c>
      <c r="H2694" s="224" t="str">
        <f>IF(ISNUMBER('Faults data'!L2694),'Faults data'!L2694,".")</f>
        <v>.</v>
      </c>
      <c r="I2694" s="224">
        <f>IF('Faults data'!S2694=Lists!$F$11,0,1)</f>
        <v>1</v>
      </c>
      <c r="J2694" s="240" t="str">
        <f t="shared" si="332"/>
        <v>.</v>
      </c>
      <c r="K2694" s="241"/>
      <c r="L2694" s="230" t="str">
        <f t="shared" si="333"/>
        <v>.</v>
      </c>
      <c r="M2694" s="231" t="str">
        <f t="shared" si="334"/>
        <v>.</v>
      </c>
      <c r="N2694" s="231" t="str">
        <f t="shared" si="335"/>
        <v>.</v>
      </c>
      <c r="O2694" s="231" t="str">
        <f t="shared" si="336"/>
        <v>.</v>
      </c>
      <c r="P2694" s="232" t="str">
        <f t="shared" si="338"/>
        <v>.</v>
      </c>
      <c r="Q2694" s="233" t="str">
        <f t="shared" si="339"/>
        <v>.</v>
      </c>
      <c r="R2694" s="140"/>
      <c r="S2694" s="140"/>
      <c r="T2694" s="140"/>
      <c r="U2694" s="140"/>
      <c r="V2694" s="140"/>
      <c r="W2694" s="140"/>
      <c r="X2694" s="140"/>
      <c r="Y2694" s="140"/>
      <c r="Z2694" s="140"/>
      <c r="AA2694" s="140"/>
      <c r="AB2694" s="140"/>
      <c r="AC2694" s="140"/>
      <c r="AD2694" s="140"/>
      <c r="AE2694" s="140"/>
      <c r="AF2694" s="140"/>
      <c r="AG2694" s="140"/>
      <c r="AH2694" s="140"/>
      <c r="AI2694" s="140"/>
      <c r="AJ2694" s="140"/>
      <c r="AK2694" s="140"/>
      <c r="AL2694" s="140"/>
      <c r="AM2694" s="140"/>
      <c r="AN2694" s="140"/>
      <c r="AO2694" s="140"/>
      <c r="AP2694" s="140"/>
      <c r="AQ2694" s="140"/>
      <c r="AR2694" s="140"/>
      <c r="AS2694" s="140"/>
      <c r="AT2694" s="140"/>
      <c r="AU2694" s="140"/>
      <c r="AV2694" s="140"/>
      <c r="AW2694" s="140"/>
      <c r="AX2694" s="140"/>
      <c r="AY2694" s="140"/>
      <c r="AZ2694" s="140"/>
      <c r="BA2694" s="140"/>
      <c r="BB2694" s="140"/>
      <c r="BC2694" s="140"/>
      <c r="BD2694" s="140"/>
      <c r="BE2694" s="140"/>
    </row>
    <row r="2695" spans="1:57" outlineLevel="1" x14ac:dyDescent="0.2">
      <c r="A2695" s="234">
        <f>'Faults data'!A2695</f>
        <v>2678</v>
      </c>
      <c r="B2695" s="320">
        <f>'Faults data'!B2695</f>
        <v>0</v>
      </c>
      <c r="C2695" s="223">
        <f>IFERROR(MATCH('Faults data'!F2695,Lists!$C$11:$C$14,0),0)</f>
        <v>0</v>
      </c>
      <c r="D2695" s="216">
        <f>VALUE('Faults data'!I2695)</f>
        <v>0</v>
      </c>
      <c r="E2695" s="224">
        <f t="shared" si="337"/>
        <v>0</v>
      </c>
      <c r="F2695" s="224">
        <f>'Faults data'!M2695</f>
        <v>0</v>
      </c>
      <c r="G2695" s="224" t="str">
        <f>IF('Faults data'!N2695=$G$17,$G$17,".")</f>
        <v>.</v>
      </c>
      <c r="H2695" s="224" t="str">
        <f>IF(ISNUMBER('Faults data'!L2695),'Faults data'!L2695,".")</f>
        <v>.</v>
      </c>
      <c r="I2695" s="224">
        <f>IF('Faults data'!S2695=Lists!$F$11,0,1)</f>
        <v>1</v>
      </c>
      <c r="J2695" s="240" t="str">
        <f t="shared" si="332"/>
        <v>.</v>
      </c>
      <c r="K2695" s="241"/>
      <c r="L2695" s="230" t="str">
        <f t="shared" si="333"/>
        <v>.</v>
      </c>
      <c r="M2695" s="231" t="str">
        <f t="shared" si="334"/>
        <v>.</v>
      </c>
      <c r="N2695" s="231" t="str">
        <f t="shared" si="335"/>
        <v>.</v>
      </c>
      <c r="O2695" s="231" t="str">
        <f t="shared" si="336"/>
        <v>.</v>
      </c>
      <c r="P2695" s="232" t="str">
        <f t="shared" si="338"/>
        <v>.</v>
      </c>
      <c r="Q2695" s="233" t="str">
        <f t="shared" si="339"/>
        <v>.</v>
      </c>
      <c r="R2695" s="140"/>
      <c r="S2695" s="140"/>
      <c r="T2695" s="140"/>
      <c r="U2695" s="140"/>
      <c r="V2695" s="140"/>
      <c r="W2695" s="140"/>
      <c r="X2695" s="140"/>
      <c r="Y2695" s="140"/>
      <c r="Z2695" s="140"/>
      <c r="AA2695" s="140"/>
      <c r="AB2695" s="140"/>
      <c r="AC2695" s="140"/>
      <c r="AD2695" s="140"/>
      <c r="AE2695" s="140"/>
      <c r="AF2695" s="140"/>
      <c r="AG2695" s="140"/>
      <c r="AH2695" s="140"/>
      <c r="AI2695" s="140"/>
      <c r="AJ2695" s="140"/>
      <c r="AK2695" s="140"/>
      <c r="AL2695" s="140"/>
      <c r="AM2695" s="140"/>
      <c r="AN2695" s="140"/>
      <c r="AO2695" s="140"/>
      <c r="AP2695" s="140"/>
      <c r="AQ2695" s="140"/>
      <c r="AR2695" s="140"/>
      <c r="AS2695" s="140"/>
      <c r="AT2695" s="140"/>
      <c r="AU2695" s="140"/>
      <c r="AV2695" s="140"/>
      <c r="AW2695" s="140"/>
      <c r="AX2695" s="140"/>
      <c r="AY2695" s="140"/>
      <c r="AZ2695" s="140"/>
      <c r="BA2695" s="140"/>
      <c r="BB2695" s="140"/>
      <c r="BC2695" s="140"/>
      <c r="BD2695" s="140"/>
      <c r="BE2695" s="140"/>
    </row>
    <row r="2696" spans="1:57" outlineLevel="1" x14ac:dyDescent="0.2">
      <c r="A2696" s="234">
        <f>'Faults data'!A2696</f>
        <v>2679</v>
      </c>
      <c r="B2696" s="320">
        <f>'Faults data'!B2696</f>
        <v>0</v>
      </c>
      <c r="C2696" s="223">
        <f>IFERROR(MATCH('Faults data'!F2696,Lists!$C$11:$C$14,0),0)</f>
        <v>0</v>
      </c>
      <c r="D2696" s="216">
        <f>VALUE('Faults data'!I2696)</f>
        <v>0</v>
      </c>
      <c r="E2696" s="224">
        <f t="shared" si="337"/>
        <v>0</v>
      </c>
      <c r="F2696" s="224">
        <f>'Faults data'!M2696</f>
        <v>0</v>
      </c>
      <c r="G2696" s="224" t="str">
        <f>IF('Faults data'!N2696=$G$17,$G$17,".")</f>
        <v>.</v>
      </c>
      <c r="H2696" s="224" t="str">
        <f>IF(ISNUMBER('Faults data'!L2696),'Faults data'!L2696,".")</f>
        <v>.</v>
      </c>
      <c r="I2696" s="224">
        <f>IF('Faults data'!S2696=Lists!$F$11,0,1)</f>
        <v>1</v>
      </c>
      <c r="J2696" s="240" t="str">
        <f t="shared" si="332"/>
        <v>.</v>
      </c>
      <c r="K2696" s="241"/>
      <c r="L2696" s="230" t="str">
        <f t="shared" si="333"/>
        <v>.</v>
      </c>
      <c r="M2696" s="231" t="str">
        <f t="shared" si="334"/>
        <v>.</v>
      </c>
      <c r="N2696" s="231" t="str">
        <f t="shared" si="335"/>
        <v>.</v>
      </c>
      <c r="O2696" s="231" t="str">
        <f t="shared" si="336"/>
        <v>.</v>
      </c>
      <c r="P2696" s="232" t="str">
        <f t="shared" si="338"/>
        <v>.</v>
      </c>
      <c r="Q2696" s="233" t="str">
        <f t="shared" si="339"/>
        <v>.</v>
      </c>
      <c r="R2696" s="140"/>
      <c r="S2696" s="140"/>
      <c r="T2696" s="140"/>
      <c r="U2696" s="140"/>
      <c r="V2696" s="140"/>
      <c r="W2696" s="140"/>
      <c r="X2696" s="140"/>
      <c r="Y2696" s="140"/>
      <c r="Z2696" s="140"/>
      <c r="AA2696" s="140"/>
      <c r="AB2696" s="140"/>
      <c r="AC2696" s="140"/>
      <c r="AD2696" s="140"/>
      <c r="AE2696" s="140"/>
      <c r="AF2696" s="140"/>
      <c r="AG2696" s="140"/>
      <c r="AH2696" s="140"/>
      <c r="AI2696" s="140"/>
      <c r="AJ2696" s="140"/>
      <c r="AK2696" s="140"/>
      <c r="AL2696" s="140"/>
      <c r="AM2696" s="140"/>
      <c r="AN2696" s="140"/>
      <c r="AO2696" s="140"/>
      <c r="AP2696" s="140"/>
      <c r="AQ2696" s="140"/>
      <c r="AR2696" s="140"/>
      <c r="AS2696" s="140"/>
      <c r="AT2696" s="140"/>
      <c r="AU2696" s="140"/>
      <c r="AV2696" s="140"/>
      <c r="AW2696" s="140"/>
      <c r="AX2696" s="140"/>
      <c r="AY2696" s="140"/>
      <c r="AZ2696" s="140"/>
      <c r="BA2696" s="140"/>
      <c r="BB2696" s="140"/>
      <c r="BC2696" s="140"/>
      <c r="BD2696" s="140"/>
      <c r="BE2696" s="140"/>
    </row>
    <row r="2697" spans="1:57" outlineLevel="1" x14ac:dyDescent="0.2">
      <c r="A2697" s="234">
        <f>'Faults data'!A2697</f>
        <v>2680</v>
      </c>
      <c r="B2697" s="320">
        <f>'Faults data'!B2697</f>
        <v>0</v>
      </c>
      <c r="C2697" s="223">
        <f>IFERROR(MATCH('Faults data'!F2697,Lists!$C$11:$C$14,0),0)</f>
        <v>0</v>
      </c>
      <c r="D2697" s="216">
        <f>VALUE('Faults data'!I2697)</f>
        <v>0</v>
      </c>
      <c r="E2697" s="224">
        <f t="shared" si="337"/>
        <v>0</v>
      </c>
      <c r="F2697" s="224">
        <f>'Faults data'!M2697</f>
        <v>0</v>
      </c>
      <c r="G2697" s="224" t="str">
        <f>IF('Faults data'!N2697=$G$17,$G$17,".")</f>
        <v>.</v>
      </c>
      <c r="H2697" s="224" t="str">
        <f>IF(ISNUMBER('Faults data'!L2697),'Faults data'!L2697,".")</f>
        <v>.</v>
      </c>
      <c r="I2697" s="224">
        <f>IF('Faults data'!S2697=Lists!$F$11,0,1)</f>
        <v>1</v>
      </c>
      <c r="J2697" s="240" t="str">
        <f t="shared" si="332"/>
        <v>.</v>
      </c>
      <c r="K2697" s="241"/>
      <c r="L2697" s="230" t="str">
        <f t="shared" si="333"/>
        <v>.</v>
      </c>
      <c r="M2697" s="231" t="str">
        <f t="shared" si="334"/>
        <v>.</v>
      </c>
      <c r="N2697" s="231" t="str">
        <f t="shared" si="335"/>
        <v>.</v>
      </c>
      <c r="O2697" s="231" t="str">
        <f t="shared" si="336"/>
        <v>.</v>
      </c>
      <c r="P2697" s="232" t="str">
        <f t="shared" si="338"/>
        <v>.</v>
      </c>
      <c r="Q2697" s="233" t="str">
        <f t="shared" si="339"/>
        <v>.</v>
      </c>
      <c r="R2697" s="140"/>
      <c r="S2697" s="140"/>
      <c r="T2697" s="140"/>
      <c r="U2697" s="140"/>
      <c r="V2697" s="140"/>
      <c r="W2697" s="140"/>
      <c r="X2697" s="140"/>
      <c r="Y2697" s="140"/>
      <c r="Z2697" s="140"/>
      <c r="AA2697" s="140"/>
      <c r="AB2697" s="140"/>
      <c r="AC2697" s="140"/>
      <c r="AD2697" s="140"/>
      <c r="AE2697" s="140"/>
      <c r="AF2697" s="140"/>
      <c r="AG2697" s="140"/>
      <c r="AH2697" s="140"/>
      <c r="AI2697" s="140"/>
      <c r="AJ2697" s="140"/>
      <c r="AK2697" s="140"/>
      <c r="AL2697" s="140"/>
      <c r="AM2697" s="140"/>
      <c r="AN2697" s="140"/>
      <c r="AO2697" s="140"/>
      <c r="AP2697" s="140"/>
      <c r="AQ2697" s="140"/>
      <c r="AR2697" s="140"/>
      <c r="AS2697" s="140"/>
      <c r="AT2697" s="140"/>
      <c r="AU2697" s="140"/>
      <c r="AV2697" s="140"/>
      <c r="AW2697" s="140"/>
      <c r="AX2697" s="140"/>
      <c r="AY2697" s="140"/>
      <c r="AZ2697" s="140"/>
      <c r="BA2697" s="140"/>
      <c r="BB2697" s="140"/>
      <c r="BC2697" s="140"/>
      <c r="BD2697" s="140"/>
      <c r="BE2697" s="140"/>
    </row>
    <row r="2698" spans="1:57" outlineLevel="1" x14ac:dyDescent="0.2">
      <c r="A2698" s="234">
        <f>'Faults data'!A2698</f>
        <v>2681</v>
      </c>
      <c r="B2698" s="320">
        <f>'Faults data'!B2698</f>
        <v>0</v>
      </c>
      <c r="C2698" s="223">
        <f>IFERROR(MATCH('Faults data'!F2698,Lists!$C$11:$C$14,0),0)</f>
        <v>0</v>
      </c>
      <c r="D2698" s="216">
        <f>VALUE('Faults data'!I2698)</f>
        <v>0</v>
      </c>
      <c r="E2698" s="224">
        <f t="shared" si="337"/>
        <v>0</v>
      </c>
      <c r="F2698" s="224">
        <f>'Faults data'!M2698</f>
        <v>0</v>
      </c>
      <c r="G2698" s="224" t="str">
        <f>IF('Faults data'!N2698=$G$17,$G$17,".")</f>
        <v>.</v>
      </c>
      <c r="H2698" s="224" t="str">
        <f>IF(ISNUMBER('Faults data'!L2698),'Faults data'!L2698,".")</f>
        <v>.</v>
      </c>
      <c r="I2698" s="224">
        <f>IF('Faults data'!S2698=Lists!$F$11,0,1)</f>
        <v>1</v>
      </c>
      <c r="J2698" s="240" t="str">
        <f t="shared" ref="J2698:J2728" si="340">IF(OR(C2698&gt;0,E2698=0,H2698="."),".",H2698)</f>
        <v>.</v>
      </c>
      <c r="K2698" s="241"/>
      <c r="L2698" s="230" t="str">
        <f t="shared" ref="L2698:L2728" si="341">IF(L$16=$F2698,$J2698,".")</f>
        <v>.</v>
      </c>
      <c r="M2698" s="231" t="str">
        <f t="shared" ref="M2698:M2728" si="342">IF(AND(L2698&gt;0,$G2698=M$17),L2698,".")</f>
        <v>.</v>
      </c>
      <c r="N2698" s="231" t="str">
        <f t="shared" ref="N2698:N2728" si="343">IF(N$16=$F2698,$J2698,".")</f>
        <v>.</v>
      </c>
      <c r="O2698" s="231" t="str">
        <f t="shared" si="336"/>
        <v>.</v>
      </c>
      <c r="P2698" s="232" t="str">
        <f t="shared" si="338"/>
        <v>.</v>
      </c>
      <c r="Q2698" s="233" t="str">
        <f t="shared" si="339"/>
        <v>.</v>
      </c>
      <c r="R2698" s="140"/>
      <c r="S2698" s="140"/>
      <c r="T2698" s="140"/>
      <c r="U2698" s="140"/>
      <c r="V2698" s="140"/>
      <c r="W2698" s="140"/>
      <c r="X2698" s="140"/>
      <c r="Y2698" s="140"/>
      <c r="Z2698" s="140"/>
      <c r="AA2698" s="140"/>
      <c r="AB2698" s="140"/>
      <c r="AC2698" s="140"/>
      <c r="AD2698" s="140"/>
      <c r="AE2698" s="140"/>
      <c r="AF2698" s="140"/>
      <c r="AG2698" s="140"/>
      <c r="AH2698" s="140"/>
      <c r="AI2698" s="140"/>
      <c r="AJ2698" s="140"/>
      <c r="AK2698" s="140"/>
      <c r="AL2698" s="140"/>
      <c r="AM2698" s="140"/>
      <c r="AN2698" s="140"/>
      <c r="AO2698" s="140"/>
      <c r="AP2698" s="140"/>
      <c r="AQ2698" s="140"/>
      <c r="AR2698" s="140"/>
      <c r="AS2698" s="140"/>
      <c r="AT2698" s="140"/>
      <c r="AU2698" s="140"/>
      <c r="AV2698" s="140"/>
      <c r="AW2698" s="140"/>
      <c r="AX2698" s="140"/>
      <c r="AY2698" s="140"/>
      <c r="AZ2698" s="140"/>
      <c r="BA2698" s="140"/>
      <c r="BB2698" s="140"/>
      <c r="BC2698" s="140"/>
      <c r="BD2698" s="140"/>
      <c r="BE2698" s="140"/>
    </row>
    <row r="2699" spans="1:57" outlineLevel="1" x14ac:dyDescent="0.2">
      <c r="A2699" s="234">
        <f>'Faults data'!A2699</f>
        <v>2682</v>
      </c>
      <c r="B2699" s="320">
        <f>'Faults data'!B2699</f>
        <v>0</v>
      </c>
      <c r="C2699" s="223">
        <f>IFERROR(MATCH('Faults data'!F2699,Lists!$C$11:$C$14,0),0)</f>
        <v>0</v>
      </c>
      <c r="D2699" s="216">
        <f>VALUE('Faults data'!I2699)</f>
        <v>0</v>
      </c>
      <c r="E2699" s="224">
        <f t="shared" si="337"/>
        <v>0</v>
      </c>
      <c r="F2699" s="224">
        <f>'Faults data'!M2699</f>
        <v>0</v>
      </c>
      <c r="G2699" s="224" t="str">
        <f>IF('Faults data'!N2699=$G$17,$G$17,".")</f>
        <v>.</v>
      </c>
      <c r="H2699" s="224" t="str">
        <f>IF(ISNUMBER('Faults data'!L2699),'Faults data'!L2699,".")</f>
        <v>.</v>
      </c>
      <c r="I2699" s="224">
        <f>IF('Faults data'!S2699=Lists!$F$11,0,1)</f>
        <v>1</v>
      </c>
      <c r="J2699" s="240" t="str">
        <f t="shared" si="340"/>
        <v>.</v>
      </c>
      <c r="K2699" s="241"/>
      <c r="L2699" s="230" t="str">
        <f t="shared" si="341"/>
        <v>.</v>
      </c>
      <c r="M2699" s="231" t="str">
        <f t="shared" si="342"/>
        <v>.</v>
      </c>
      <c r="N2699" s="231" t="str">
        <f t="shared" si="343"/>
        <v>.</v>
      </c>
      <c r="O2699" s="231" t="str">
        <f t="shared" ref="O2699:O2728" si="344">IF(AND(N2699&gt;=0,$G2699=O$17),N2699,".")</f>
        <v>.</v>
      </c>
      <c r="P2699" s="232" t="str">
        <f t="shared" si="338"/>
        <v>.</v>
      </c>
      <c r="Q2699" s="233" t="str">
        <f t="shared" si="339"/>
        <v>.</v>
      </c>
      <c r="R2699" s="140"/>
      <c r="S2699" s="140"/>
      <c r="T2699" s="140"/>
      <c r="U2699" s="140"/>
      <c r="V2699" s="140"/>
      <c r="W2699" s="140"/>
      <c r="X2699" s="140"/>
      <c r="Y2699" s="140"/>
      <c r="Z2699" s="140"/>
      <c r="AA2699" s="140"/>
      <c r="AB2699" s="140"/>
      <c r="AC2699" s="140"/>
      <c r="AD2699" s="140"/>
      <c r="AE2699" s="140"/>
      <c r="AF2699" s="140"/>
      <c r="AG2699" s="140"/>
      <c r="AH2699" s="140"/>
      <c r="AI2699" s="140"/>
      <c r="AJ2699" s="140"/>
      <c r="AK2699" s="140"/>
      <c r="AL2699" s="140"/>
      <c r="AM2699" s="140"/>
      <c r="AN2699" s="140"/>
      <c r="AO2699" s="140"/>
      <c r="AP2699" s="140"/>
      <c r="AQ2699" s="140"/>
      <c r="AR2699" s="140"/>
      <c r="AS2699" s="140"/>
      <c r="AT2699" s="140"/>
      <c r="AU2699" s="140"/>
      <c r="AV2699" s="140"/>
      <c r="AW2699" s="140"/>
      <c r="AX2699" s="140"/>
      <c r="AY2699" s="140"/>
      <c r="AZ2699" s="140"/>
      <c r="BA2699" s="140"/>
      <c r="BB2699" s="140"/>
      <c r="BC2699" s="140"/>
      <c r="BD2699" s="140"/>
      <c r="BE2699" s="140"/>
    </row>
    <row r="2700" spans="1:57" outlineLevel="1" x14ac:dyDescent="0.2">
      <c r="A2700" s="234">
        <f>'Faults data'!A2700</f>
        <v>2683</v>
      </c>
      <c r="B2700" s="320">
        <f>'Faults data'!B2700</f>
        <v>0</v>
      </c>
      <c r="C2700" s="223">
        <f>IFERROR(MATCH('Faults data'!F2700,Lists!$C$11:$C$14,0),0)</f>
        <v>0</v>
      </c>
      <c r="D2700" s="216">
        <f>VALUE('Faults data'!I2700)</f>
        <v>0</v>
      </c>
      <c r="E2700" s="224">
        <f t="shared" ref="E2700:E2728" si="345">IFERROR(IF(OR(D2700&lt;$C$9,D2700&gt;$C$10),0,1),0)</f>
        <v>0</v>
      </c>
      <c r="F2700" s="224">
        <f>'Faults data'!M2700</f>
        <v>0</v>
      </c>
      <c r="G2700" s="224" t="str">
        <f>IF('Faults data'!N2700=$G$17,$G$17,".")</f>
        <v>.</v>
      </c>
      <c r="H2700" s="224" t="str">
        <f>IF(ISNUMBER('Faults data'!L2700),'Faults data'!L2700,".")</f>
        <v>.</v>
      </c>
      <c r="I2700" s="224">
        <f>IF('Faults data'!S2700=Lists!$F$11,0,1)</f>
        <v>1</v>
      </c>
      <c r="J2700" s="240" t="str">
        <f t="shared" si="340"/>
        <v>.</v>
      </c>
      <c r="K2700" s="241"/>
      <c r="L2700" s="230" t="str">
        <f t="shared" si="341"/>
        <v>.</v>
      </c>
      <c r="M2700" s="231" t="str">
        <f t="shared" si="342"/>
        <v>.</v>
      </c>
      <c r="N2700" s="231" t="str">
        <f t="shared" si="343"/>
        <v>.</v>
      </c>
      <c r="O2700" s="231" t="str">
        <f t="shared" si="344"/>
        <v>.</v>
      </c>
      <c r="P2700" s="232" t="str">
        <f t="shared" si="338"/>
        <v>.</v>
      </c>
      <c r="Q2700" s="233" t="str">
        <f t="shared" si="339"/>
        <v>.</v>
      </c>
      <c r="R2700" s="140"/>
      <c r="S2700" s="140"/>
      <c r="T2700" s="140"/>
      <c r="U2700" s="140"/>
      <c r="V2700" s="140"/>
      <c r="W2700" s="140"/>
      <c r="X2700" s="140"/>
      <c r="Y2700" s="140"/>
      <c r="Z2700" s="140"/>
      <c r="AA2700" s="140"/>
      <c r="AB2700" s="140"/>
      <c r="AC2700" s="140"/>
      <c r="AD2700" s="140"/>
      <c r="AE2700" s="140"/>
      <c r="AF2700" s="140"/>
      <c r="AG2700" s="140"/>
      <c r="AH2700" s="140"/>
      <c r="AI2700" s="140"/>
      <c r="AJ2700" s="140"/>
      <c r="AK2700" s="140"/>
      <c r="AL2700" s="140"/>
      <c r="AM2700" s="140"/>
      <c r="AN2700" s="140"/>
      <c r="AO2700" s="140"/>
      <c r="AP2700" s="140"/>
      <c r="AQ2700" s="140"/>
      <c r="AR2700" s="140"/>
      <c r="AS2700" s="140"/>
      <c r="AT2700" s="140"/>
      <c r="AU2700" s="140"/>
      <c r="AV2700" s="140"/>
      <c r="AW2700" s="140"/>
      <c r="AX2700" s="140"/>
      <c r="AY2700" s="140"/>
      <c r="AZ2700" s="140"/>
      <c r="BA2700" s="140"/>
      <c r="BB2700" s="140"/>
      <c r="BC2700" s="140"/>
      <c r="BD2700" s="140"/>
      <c r="BE2700" s="140"/>
    </row>
    <row r="2701" spans="1:57" outlineLevel="1" x14ac:dyDescent="0.2">
      <c r="A2701" s="234">
        <f>'Faults data'!A2701</f>
        <v>2684</v>
      </c>
      <c r="B2701" s="320">
        <f>'Faults data'!B2701</f>
        <v>0</v>
      </c>
      <c r="C2701" s="223">
        <f>IFERROR(MATCH('Faults data'!F2701,Lists!$C$11:$C$14,0),0)</f>
        <v>0</v>
      </c>
      <c r="D2701" s="216">
        <f>VALUE('Faults data'!I2701)</f>
        <v>0</v>
      </c>
      <c r="E2701" s="224">
        <f t="shared" si="345"/>
        <v>0</v>
      </c>
      <c r="F2701" s="224">
        <f>'Faults data'!M2701</f>
        <v>0</v>
      </c>
      <c r="G2701" s="224" t="str">
        <f>IF('Faults data'!N2701=$G$17,$G$17,".")</f>
        <v>.</v>
      </c>
      <c r="H2701" s="224" t="str">
        <f>IF(ISNUMBER('Faults data'!L2701),'Faults data'!L2701,".")</f>
        <v>.</v>
      </c>
      <c r="I2701" s="224">
        <f>IF('Faults data'!S2701=Lists!$F$11,0,1)</f>
        <v>1</v>
      </c>
      <c r="J2701" s="240" t="str">
        <f t="shared" si="340"/>
        <v>.</v>
      </c>
      <c r="K2701" s="241"/>
      <c r="L2701" s="230" t="str">
        <f t="shared" si="341"/>
        <v>.</v>
      </c>
      <c r="M2701" s="231" t="str">
        <f t="shared" si="342"/>
        <v>.</v>
      </c>
      <c r="N2701" s="231" t="str">
        <f t="shared" si="343"/>
        <v>.</v>
      </c>
      <c r="O2701" s="231" t="str">
        <f t="shared" si="344"/>
        <v>.</v>
      </c>
      <c r="P2701" s="232" t="str">
        <f t="shared" si="338"/>
        <v>.</v>
      </c>
      <c r="Q2701" s="233" t="str">
        <f t="shared" si="339"/>
        <v>.</v>
      </c>
      <c r="R2701" s="140"/>
      <c r="S2701" s="140"/>
      <c r="T2701" s="140"/>
      <c r="U2701" s="140"/>
      <c r="V2701" s="140"/>
      <c r="W2701" s="140"/>
      <c r="X2701" s="140"/>
      <c r="Y2701" s="140"/>
      <c r="Z2701" s="140"/>
      <c r="AA2701" s="140"/>
      <c r="AB2701" s="140"/>
      <c r="AC2701" s="140"/>
      <c r="AD2701" s="140"/>
      <c r="AE2701" s="140"/>
      <c r="AF2701" s="140"/>
      <c r="AG2701" s="140"/>
      <c r="AH2701" s="140"/>
      <c r="AI2701" s="140"/>
      <c r="AJ2701" s="140"/>
      <c r="AK2701" s="140"/>
      <c r="AL2701" s="140"/>
      <c r="AM2701" s="140"/>
      <c r="AN2701" s="140"/>
      <c r="AO2701" s="140"/>
      <c r="AP2701" s="140"/>
      <c r="AQ2701" s="140"/>
      <c r="AR2701" s="140"/>
      <c r="AS2701" s="140"/>
      <c r="AT2701" s="140"/>
      <c r="AU2701" s="140"/>
      <c r="AV2701" s="140"/>
      <c r="AW2701" s="140"/>
      <c r="AX2701" s="140"/>
      <c r="AY2701" s="140"/>
      <c r="AZ2701" s="140"/>
      <c r="BA2701" s="140"/>
      <c r="BB2701" s="140"/>
      <c r="BC2701" s="140"/>
      <c r="BD2701" s="140"/>
      <c r="BE2701" s="140"/>
    </row>
    <row r="2702" spans="1:57" outlineLevel="1" x14ac:dyDescent="0.2">
      <c r="A2702" s="234">
        <f>'Faults data'!A2702</f>
        <v>2685</v>
      </c>
      <c r="B2702" s="320">
        <f>'Faults data'!B2702</f>
        <v>0</v>
      </c>
      <c r="C2702" s="223">
        <f>IFERROR(MATCH('Faults data'!F2702,Lists!$C$11:$C$14,0),0)</f>
        <v>0</v>
      </c>
      <c r="D2702" s="216">
        <f>VALUE('Faults data'!I2702)</f>
        <v>0</v>
      </c>
      <c r="E2702" s="224">
        <f t="shared" si="345"/>
        <v>0</v>
      </c>
      <c r="F2702" s="224">
        <f>'Faults data'!M2702</f>
        <v>0</v>
      </c>
      <c r="G2702" s="224" t="str">
        <f>IF('Faults data'!N2702=$G$17,$G$17,".")</f>
        <v>.</v>
      </c>
      <c r="H2702" s="224" t="str">
        <f>IF(ISNUMBER('Faults data'!L2702),'Faults data'!L2702,".")</f>
        <v>.</v>
      </c>
      <c r="I2702" s="224">
        <f>IF('Faults data'!S2702=Lists!$F$11,0,1)</f>
        <v>1</v>
      </c>
      <c r="J2702" s="240" t="str">
        <f t="shared" si="340"/>
        <v>.</v>
      </c>
      <c r="K2702" s="241"/>
      <c r="L2702" s="230" t="str">
        <f t="shared" si="341"/>
        <v>.</v>
      </c>
      <c r="M2702" s="231" t="str">
        <f t="shared" si="342"/>
        <v>.</v>
      </c>
      <c r="N2702" s="231" t="str">
        <f t="shared" si="343"/>
        <v>.</v>
      </c>
      <c r="O2702" s="231" t="str">
        <f t="shared" si="344"/>
        <v>.</v>
      </c>
      <c r="P2702" s="232" t="str">
        <f t="shared" si="338"/>
        <v>.</v>
      </c>
      <c r="Q2702" s="233" t="str">
        <f t="shared" si="339"/>
        <v>.</v>
      </c>
      <c r="R2702" s="140"/>
      <c r="S2702" s="140"/>
      <c r="T2702" s="140"/>
      <c r="U2702" s="140"/>
      <c r="V2702" s="140"/>
      <c r="W2702" s="140"/>
      <c r="X2702" s="140"/>
      <c r="Y2702" s="140"/>
      <c r="Z2702" s="140"/>
      <c r="AA2702" s="140"/>
      <c r="AB2702" s="140"/>
      <c r="AC2702" s="140"/>
      <c r="AD2702" s="140"/>
      <c r="AE2702" s="140"/>
      <c r="AF2702" s="140"/>
      <c r="AG2702" s="140"/>
      <c r="AH2702" s="140"/>
      <c r="AI2702" s="140"/>
      <c r="AJ2702" s="140"/>
      <c r="AK2702" s="140"/>
      <c r="AL2702" s="140"/>
      <c r="AM2702" s="140"/>
      <c r="AN2702" s="140"/>
      <c r="AO2702" s="140"/>
      <c r="AP2702" s="140"/>
      <c r="AQ2702" s="140"/>
      <c r="AR2702" s="140"/>
      <c r="AS2702" s="140"/>
      <c r="AT2702" s="140"/>
      <c r="AU2702" s="140"/>
      <c r="AV2702" s="140"/>
      <c r="AW2702" s="140"/>
      <c r="AX2702" s="140"/>
      <c r="AY2702" s="140"/>
      <c r="AZ2702" s="140"/>
      <c r="BA2702" s="140"/>
      <c r="BB2702" s="140"/>
      <c r="BC2702" s="140"/>
      <c r="BD2702" s="140"/>
      <c r="BE2702" s="140"/>
    </row>
    <row r="2703" spans="1:57" outlineLevel="1" x14ac:dyDescent="0.2">
      <c r="A2703" s="234">
        <f>'Faults data'!A2703</f>
        <v>2686</v>
      </c>
      <c r="B2703" s="320">
        <f>'Faults data'!B2703</f>
        <v>0</v>
      </c>
      <c r="C2703" s="223">
        <f>IFERROR(MATCH('Faults data'!F2703,Lists!$C$11:$C$14,0),0)</f>
        <v>0</v>
      </c>
      <c r="D2703" s="216">
        <f>VALUE('Faults data'!I2703)</f>
        <v>0</v>
      </c>
      <c r="E2703" s="224">
        <f t="shared" si="345"/>
        <v>0</v>
      </c>
      <c r="F2703" s="224">
        <f>'Faults data'!M2703</f>
        <v>0</v>
      </c>
      <c r="G2703" s="224" t="str">
        <f>IF('Faults data'!N2703=$G$17,$G$17,".")</f>
        <v>.</v>
      </c>
      <c r="H2703" s="224" t="str">
        <f>IF(ISNUMBER('Faults data'!L2703),'Faults data'!L2703,".")</f>
        <v>.</v>
      </c>
      <c r="I2703" s="224">
        <f>IF('Faults data'!S2703=Lists!$F$11,0,1)</f>
        <v>1</v>
      </c>
      <c r="J2703" s="240" t="str">
        <f t="shared" si="340"/>
        <v>.</v>
      </c>
      <c r="K2703" s="241"/>
      <c r="L2703" s="230" t="str">
        <f t="shared" si="341"/>
        <v>.</v>
      </c>
      <c r="M2703" s="231" t="str">
        <f t="shared" si="342"/>
        <v>.</v>
      </c>
      <c r="N2703" s="231" t="str">
        <f t="shared" si="343"/>
        <v>.</v>
      </c>
      <c r="O2703" s="231" t="str">
        <f t="shared" si="344"/>
        <v>.</v>
      </c>
      <c r="P2703" s="232" t="str">
        <f t="shared" si="338"/>
        <v>.</v>
      </c>
      <c r="Q2703" s="233" t="str">
        <f t="shared" si="339"/>
        <v>.</v>
      </c>
      <c r="R2703" s="140"/>
      <c r="S2703" s="140"/>
      <c r="T2703" s="140"/>
      <c r="U2703" s="140"/>
      <c r="V2703" s="140"/>
      <c r="W2703" s="140"/>
      <c r="X2703" s="140"/>
      <c r="Y2703" s="140"/>
      <c r="Z2703" s="140"/>
      <c r="AA2703" s="140"/>
      <c r="AB2703" s="140"/>
      <c r="AC2703" s="140"/>
      <c r="AD2703" s="140"/>
      <c r="AE2703" s="140"/>
      <c r="AF2703" s="140"/>
      <c r="AG2703" s="140"/>
      <c r="AH2703" s="140"/>
      <c r="AI2703" s="140"/>
      <c r="AJ2703" s="140"/>
      <c r="AK2703" s="140"/>
      <c r="AL2703" s="140"/>
      <c r="AM2703" s="140"/>
      <c r="AN2703" s="140"/>
      <c r="AO2703" s="140"/>
      <c r="AP2703" s="140"/>
      <c r="AQ2703" s="140"/>
      <c r="AR2703" s="140"/>
      <c r="AS2703" s="140"/>
      <c r="AT2703" s="140"/>
      <c r="AU2703" s="140"/>
      <c r="AV2703" s="140"/>
      <c r="AW2703" s="140"/>
      <c r="AX2703" s="140"/>
      <c r="AY2703" s="140"/>
      <c r="AZ2703" s="140"/>
      <c r="BA2703" s="140"/>
      <c r="BB2703" s="140"/>
      <c r="BC2703" s="140"/>
      <c r="BD2703" s="140"/>
      <c r="BE2703" s="140"/>
    </row>
    <row r="2704" spans="1:57" outlineLevel="1" x14ac:dyDescent="0.2">
      <c r="A2704" s="234">
        <f>'Faults data'!A2704</f>
        <v>2687</v>
      </c>
      <c r="B2704" s="320">
        <f>'Faults data'!B2704</f>
        <v>0</v>
      </c>
      <c r="C2704" s="223">
        <f>IFERROR(MATCH('Faults data'!F2704,Lists!$C$11:$C$14,0),0)</f>
        <v>0</v>
      </c>
      <c r="D2704" s="216">
        <f>VALUE('Faults data'!I2704)</f>
        <v>0</v>
      </c>
      <c r="E2704" s="224">
        <f t="shared" si="345"/>
        <v>0</v>
      </c>
      <c r="F2704" s="224">
        <f>'Faults data'!M2704</f>
        <v>0</v>
      </c>
      <c r="G2704" s="224" t="str">
        <f>IF('Faults data'!N2704=$G$17,$G$17,".")</f>
        <v>.</v>
      </c>
      <c r="H2704" s="224" t="str">
        <f>IF(ISNUMBER('Faults data'!L2704),'Faults data'!L2704,".")</f>
        <v>.</v>
      </c>
      <c r="I2704" s="224">
        <f>IF('Faults data'!S2704=Lists!$F$11,0,1)</f>
        <v>1</v>
      </c>
      <c r="J2704" s="240" t="str">
        <f t="shared" si="340"/>
        <v>.</v>
      </c>
      <c r="K2704" s="241"/>
      <c r="L2704" s="230" t="str">
        <f t="shared" si="341"/>
        <v>.</v>
      </c>
      <c r="M2704" s="231" t="str">
        <f t="shared" si="342"/>
        <v>.</v>
      </c>
      <c r="N2704" s="231" t="str">
        <f t="shared" si="343"/>
        <v>.</v>
      </c>
      <c r="O2704" s="231" t="str">
        <f t="shared" si="344"/>
        <v>.</v>
      </c>
      <c r="P2704" s="232" t="str">
        <f t="shared" si="338"/>
        <v>.</v>
      </c>
      <c r="Q2704" s="233" t="str">
        <f t="shared" si="339"/>
        <v>.</v>
      </c>
      <c r="R2704" s="140"/>
      <c r="S2704" s="140"/>
      <c r="T2704" s="140"/>
      <c r="U2704" s="140"/>
      <c r="V2704" s="140"/>
      <c r="W2704" s="140"/>
      <c r="X2704" s="140"/>
      <c r="Y2704" s="140"/>
      <c r="Z2704" s="140"/>
      <c r="AA2704" s="140"/>
      <c r="AB2704" s="140"/>
      <c r="AC2704" s="140"/>
      <c r="AD2704" s="140"/>
      <c r="AE2704" s="140"/>
      <c r="AF2704" s="140"/>
      <c r="AG2704" s="140"/>
      <c r="AH2704" s="140"/>
      <c r="AI2704" s="140"/>
      <c r="AJ2704" s="140"/>
      <c r="AK2704" s="140"/>
      <c r="AL2704" s="140"/>
      <c r="AM2704" s="140"/>
      <c r="AN2704" s="140"/>
      <c r="AO2704" s="140"/>
      <c r="AP2704" s="140"/>
      <c r="AQ2704" s="140"/>
      <c r="AR2704" s="140"/>
      <c r="AS2704" s="140"/>
      <c r="AT2704" s="140"/>
      <c r="AU2704" s="140"/>
      <c r="AV2704" s="140"/>
      <c r="AW2704" s="140"/>
      <c r="AX2704" s="140"/>
      <c r="AY2704" s="140"/>
      <c r="AZ2704" s="140"/>
      <c r="BA2704" s="140"/>
      <c r="BB2704" s="140"/>
      <c r="BC2704" s="140"/>
      <c r="BD2704" s="140"/>
      <c r="BE2704" s="140"/>
    </row>
    <row r="2705" spans="1:57" outlineLevel="1" x14ac:dyDescent="0.2">
      <c r="A2705" s="234">
        <f>'Faults data'!A2705</f>
        <v>2688</v>
      </c>
      <c r="B2705" s="320">
        <f>'Faults data'!B2705</f>
        <v>0</v>
      </c>
      <c r="C2705" s="223">
        <f>IFERROR(MATCH('Faults data'!F2705,Lists!$C$11:$C$14,0),0)</f>
        <v>0</v>
      </c>
      <c r="D2705" s="216">
        <f>VALUE('Faults data'!I2705)</f>
        <v>0</v>
      </c>
      <c r="E2705" s="224">
        <f t="shared" si="345"/>
        <v>0</v>
      </c>
      <c r="F2705" s="224">
        <f>'Faults data'!M2705</f>
        <v>0</v>
      </c>
      <c r="G2705" s="224" t="str">
        <f>IF('Faults data'!N2705=$G$17,$G$17,".")</f>
        <v>.</v>
      </c>
      <c r="H2705" s="224" t="str">
        <f>IF(ISNUMBER('Faults data'!L2705),'Faults data'!L2705,".")</f>
        <v>.</v>
      </c>
      <c r="I2705" s="224">
        <f>IF('Faults data'!S2705=Lists!$F$11,0,1)</f>
        <v>1</v>
      </c>
      <c r="J2705" s="240" t="str">
        <f t="shared" si="340"/>
        <v>.</v>
      </c>
      <c r="K2705" s="241"/>
      <c r="L2705" s="230" t="str">
        <f t="shared" si="341"/>
        <v>.</v>
      </c>
      <c r="M2705" s="231" t="str">
        <f t="shared" si="342"/>
        <v>.</v>
      </c>
      <c r="N2705" s="231" t="str">
        <f t="shared" si="343"/>
        <v>.</v>
      </c>
      <c r="O2705" s="231" t="str">
        <f t="shared" si="344"/>
        <v>.</v>
      </c>
      <c r="P2705" s="232" t="str">
        <f t="shared" si="338"/>
        <v>.</v>
      </c>
      <c r="Q2705" s="233" t="str">
        <f t="shared" si="339"/>
        <v>.</v>
      </c>
      <c r="R2705" s="140"/>
      <c r="S2705" s="140"/>
      <c r="T2705" s="140"/>
      <c r="U2705" s="140"/>
      <c r="V2705" s="140"/>
      <c r="W2705" s="140"/>
      <c r="X2705" s="140"/>
      <c r="Y2705" s="140"/>
      <c r="Z2705" s="140"/>
      <c r="AA2705" s="140"/>
      <c r="AB2705" s="140"/>
      <c r="AC2705" s="140"/>
      <c r="AD2705" s="140"/>
      <c r="AE2705" s="140"/>
      <c r="AF2705" s="140"/>
      <c r="AG2705" s="140"/>
      <c r="AH2705" s="140"/>
      <c r="AI2705" s="140"/>
      <c r="AJ2705" s="140"/>
      <c r="AK2705" s="140"/>
      <c r="AL2705" s="140"/>
      <c r="AM2705" s="140"/>
      <c r="AN2705" s="140"/>
      <c r="AO2705" s="140"/>
      <c r="AP2705" s="140"/>
      <c r="AQ2705" s="140"/>
      <c r="AR2705" s="140"/>
      <c r="AS2705" s="140"/>
      <c r="AT2705" s="140"/>
      <c r="AU2705" s="140"/>
      <c r="AV2705" s="140"/>
      <c r="AW2705" s="140"/>
      <c r="AX2705" s="140"/>
      <c r="AY2705" s="140"/>
      <c r="AZ2705" s="140"/>
      <c r="BA2705" s="140"/>
      <c r="BB2705" s="140"/>
      <c r="BC2705" s="140"/>
      <c r="BD2705" s="140"/>
      <c r="BE2705" s="140"/>
    </row>
    <row r="2706" spans="1:57" outlineLevel="1" x14ac:dyDescent="0.2">
      <c r="A2706" s="234">
        <f>'Faults data'!A2706</f>
        <v>2689</v>
      </c>
      <c r="B2706" s="320">
        <f>'Faults data'!B2706</f>
        <v>0</v>
      </c>
      <c r="C2706" s="223">
        <f>IFERROR(MATCH('Faults data'!F2706,Lists!$C$11:$C$14,0),0)</f>
        <v>0</v>
      </c>
      <c r="D2706" s="216">
        <f>VALUE('Faults data'!I2706)</f>
        <v>0</v>
      </c>
      <c r="E2706" s="224">
        <f t="shared" si="345"/>
        <v>0</v>
      </c>
      <c r="F2706" s="224">
        <f>'Faults data'!M2706</f>
        <v>0</v>
      </c>
      <c r="G2706" s="224" t="str">
        <f>IF('Faults data'!N2706=$G$17,$G$17,".")</f>
        <v>.</v>
      </c>
      <c r="H2706" s="224" t="str">
        <f>IF(ISNUMBER('Faults data'!L2706),'Faults data'!L2706,".")</f>
        <v>.</v>
      </c>
      <c r="I2706" s="224">
        <f>IF('Faults data'!S2706=Lists!$F$11,0,1)</f>
        <v>1</v>
      </c>
      <c r="J2706" s="240" t="str">
        <f t="shared" si="340"/>
        <v>.</v>
      </c>
      <c r="K2706" s="241"/>
      <c r="L2706" s="230" t="str">
        <f t="shared" si="341"/>
        <v>.</v>
      </c>
      <c r="M2706" s="231" t="str">
        <f t="shared" si="342"/>
        <v>.</v>
      </c>
      <c r="N2706" s="231" t="str">
        <f t="shared" si="343"/>
        <v>.</v>
      </c>
      <c r="O2706" s="231" t="str">
        <f t="shared" si="344"/>
        <v>.</v>
      </c>
      <c r="P2706" s="232" t="str">
        <f t="shared" si="338"/>
        <v>.</v>
      </c>
      <c r="Q2706" s="233" t="str">
        <f t="shared" si="339"/>
        <v>.</v>
      </c>
      <c r="R2706" s="140"/>
      <c r="S2706" s="140"/>
      <c r="T2706" s="140"/>
      <c r="U2706" s="140"/>
      <c r="V2706" s="140"/>
      <c r="W2706" s="140"/>
      <c r="X2706" s="140"/>
      <c r="Y2706" s="140"/>
      <c r="Z2706" s="140"/>
      <c r="AA2706" s="140"/>
      <c r="AB2706" s="140"/>
      <c r="AC2706" s="140"/>
      <c r="AD2706" s="140"/>
      <c r="AE2706" s="140"/>
      <c r="AF2706" s="140"/>
      <c r="AG2706" s="140"/>
      <c r="AH2706" s="140"/>
      <c r="AI2706" s="140"/>
      <c r="AJ2706" s="140"/>
      <c r="AK2706" s="140"/>
      <c r="AL2706" s="140"/>
      <c r="AM2706" s="140"/>
      <c r="AN2706" s="140"/>
      <c r="AO2706" s="140"/>
      <c r="AP2706" s="140"/>
      <c r="AQ2706" s="140"/>
      <c r="AR2706" s="140"/>
      <c r="AS2706" s="140"/>
      <c r="AT2706" s="140"/>
      <c r="AU2706" s="140"/>
      <c r="AV2706" s="140"/>
      <c r="AW2706" s="140"/>
      <c r="AX2706" s="140"/>
      <c r="AY2706" s="140"/>
      <c r="AZ2706" s="140"/>
      <c r="BA2706" s="140"/>
      <c r="BB2706" s="140"/>
      <c r="BC2706" s="140"/>
      <c r="BD2706" s="140"/>
      <c r="BE2706" s="140"/>
    </row>
    <row r="2707" spans="1:57" outlineLevel="1" x14ac:dyDescent="0.2">
      <c r="A2707" s="234">
        <f>'Faults data'!A2707</f>
        <v>2690</v>
      </c>
      <c r="B2707" s="320">
        <f>'Faults data'!B2707</f>
        <v>0</v>
      </c>
      <c r="C2707" s="223">
        <f>IFERROR(MATCH('Faults data'!F2707,Lists!$C$11:$C$14,0),0)</f>
        <v>0</v>
      </c>
      <c r="D2707" s="216">
        <f>VALUE('Faults data'!I2707)</f>
        <v>0</v>
      </c>
      <c r="E2707" s="224">
        <f t="shared" si="345"/>
        <v>0</v>
      </c>
      <c r="F2707" s="224">
        <f>'Faults data'!M2707</f>
        <v>0</v>
      </c>
      <c r="G2707" s="224" t="str">
        <f>IF('Faults data'!N2707=$G$17,$G$17,".")</f>
        <v>.</v>
      </c>
      <c r="H2707" s="224" t="str">
        <f>IF(ISNUMBER('Faults data'!L2707),'Faults data'!L2707,".")</f>
        <v>.</v>
      </c>
      <c r="I2707" s="224">
        <f>IF('Faults data'!S2707=Lists!$F$11,0,1)</f>
        <v>1</v>
      </c>
      <c r="J2707" s="240" t="str">
        <f t="shared" si="340"/>
        <v>.</v>
      </c>
      <c r="K2707" s="241"/>
      <c r="L2707" s="230" t="str">
        <f t="shared" si="341"/>
        <v>.</v>
      </c>
      <c r="M2707" s="231" t="str">
        <f t="shared" si="342"/>
        <v>.</v>
      </c>
      <c r="N2707" s="231" t="str">
        <f t="shared" si="343"/>
        <v>.</v>
      </c>
      <c r="O2707" s="231" t="str">
        <f t="shared" si="344"/>
        <v>.</v>
      </c>
      <c r="P2707" s="232" t="str">
        <f t="shared" ref="P2707:P2728" si="346">IF(L2707&gt;P$9,L2707,".")</f>
        <v>.</v>
      </c>
      <c r="Q2707" s="233" t="str">
        <f t="shared" ref="Q2707:Q2728" si="347">IF(N2707&gt;Q$9,N2707,".")</f>
        <v>.</v>
      </c>
      <c r="R2707" s="140"/>
      <c r="S2707" s="140"/>
      <c r="T2707" s="140"/>
      <c r="U2707" s="140"/>
      <c r="V2707" s="140"/>
      <c r="W2707" s="140"/>
      <c r="X2707" s="140"/>
      <c r="Y2707" s="140"/>
      <c r="Z2707" s="140"/>
      <c r="AA2707" s="140"/>
      <c r="AB2707" s="140"/>
      <c r="AC2707" s="140"/>
      <c r="AD2707" s="140"/>
      <c r="AE2707" s="140"/>
      <c r="AF2707" s="140"/>
      <c r="AG2707" s="140"/>
      <c r="AH2707" s="140"/>
      <c r="AI2707" s="140"/>
      <c r="AJ2707" s="140"/>
      <c r="AK2707" s="140"/>
      <c r="AL2707" s="140"/>
      <c r="AM2707" s="140"/>
      <c r="AN2707" s="140"/>
      <c r="AO2707" s="140"/>
      <c r="AP2707" s="140"/>
      <c r="AQ2707" s="140"/>
      <c r="AR2707" s="140"/>
      <c r="AS2707" s="140"/>
      <c r="AT2707" s="140"/>
      <c r="AU2707" s="140"/>
      <c r="AV2707" s="140"/>
      <c r="AW2707" s="140"/>
      <c r="AX2707" s="140"/>
      <c r="AY2707" s="140"/>
      <c r="AZ2707" s="140"/>
      <c r="BA2707" s="140"/>
      <c r="BB2707" s="140"/>
      <c r="BC2707" s="140"/>
      <c r="BD2707" s="140"/>
      <c r="BE2707" s="140"/>
    </row>
    <row r="2708" spans="1:57" outlineLevel="1" x14ac:dyDescent="0.2">
      <c r="A2708" s="234">
        <f>'Faults data'!A2708</f>
        <v>2691</v>
      </c>
      <c r="B2708" s="320">
        <f>'Faults data'!B2708</f>
        <v>0</v>
      </c>
      <c r="C2708" s="223">
        <f>IFERROR(MATCH('Faults data'!F2708,Lists!$C$11:$C$14,0),0)</f>
        <v>0</v>
      </c>
      <c r="D2708" s="216">
        <f>VALUE('Faults data'!I2708)</f>
        <v>0</v>
      </c>
      <c r="E2708" s="224">
        <f t="shared" si="345"/>
        <v>0</v>
      </c>
      <c r="F2708" s="224">
        <f>'Faults data'!M2708</f>
        <v>0</v>
      </c>
      <c r="G2708" s="224" t="str">
        <f>IF('Faults data'!N2708=$G$17,$G$17,".")</f>
        <v>.</v>
      </c>
      <c r="H2708" s="224" t="str">
        <f>IF(ISNUMBER('Faults data'!L2708),'Faults data'!L2708,".")</f>
        <v>.</v>
      </c>
      <c r="I2708" s="224">
        <f>IF('Faults data'!S2708=Lists!$F$11,0,1)</f>
        <v>1</v>
      </c>
      <c r="J2708" s="240" t="str">
        <f t="shared" si="340"/>
        <v>.</v>
      </c>
      <c r="K2708" s="241"/>
      <c r="L2708" s="230" t="str">
        <f t="shared" si="341"/>
        <v>.</v>
      </c>
      <c r="M2708" s="231" t="str">
        <f t="shared" si="342"/>
        <v>.</v>
      </c>
      <c r="N2708" s="231" t="str">
        <f t="shared" si="343"/>
        <v>.</v>
      </c>
      <c r="O2708" s="231" t="str">
        <f t="shared" si="344"/>
        <v>.</v>
      </c>
      <c r="P2708" s="232" t="str">
        <f t="shared" si="346"/>
        <v>.</v>
      </c>
      <c r="Q2708" s="233" t="str">
        <f t="shared" si="347"/>
        <v>.</v>
      </c>
      <c r="R2708" s="140"/>
      <c r="S2708" s="140"/>
      <c r="T2708" s="140"/>
      <c r="U2708" s="140"/>
      <c r="V2708" s="140"/>
      <c r="W2708" s="140"/>
      <c r="X2708" s="140"/>
      <c r="Y2708" s="140"/>
      <c r="Z2708" s="140"/>
      <c r="AA2708" s="140"/>
      <c r="AB2708" s="140"/>
      <c r="AC2708" s="140"/>
      <c r="AD2708" s="140"/>
      <c r="AE2708" s="140"/>
      <c r="AF2708" s="140"/>
      <c r="AG2708" s="140"/>
      <c r="AH2708" s="140"/>
      <c r="AI2708" s="140"/>
      <c r="AJ2708" s="140"/>
      <c r="AK2708" s="140"/>
      <c r="AL2708" s="140"/>
      <c r="AM2708" s="140"/>
      <c r="AN2708" s="140"/>
      <c r="AO2708" s="140"/>
      <c r="AP2708" s="140"/>
      <c r="AQ2708" s="140"/>
      <c r="AR2708" s="140"/>
      <c r="AS2708" s="140"/>
      <c r="AT2708" s="140"/>
      <c r="AU2708" s="140"/>
      <c r="AV2708" s="140"/>
      <c r="AW2708" s="140"/>
      <c r="AX2708" s="140"/>
      <c r="AY2708" s="140"/>
      <c r="AZ2708" s="140"/>
      <c r="BA2708" s="140"/>
      <c r="BB2708" s="140"/>
      <c r="BC2708" s="140"/>
      <c r="BD2708" s="140"/>
      <c r="BE2708" s="140"/>
    </row>
    <row r="2709" spans="1:57" outlineLevel="1" x14ac:dyDescent="0.2">
      <c r="A2709" s="234">
        <f>'Faults data'!A2709</f>
        <v>2692</v>
      </c>
      <c r="B2709" s="320">
        <f>'Faults data'!B2709</f>
        <v>0</v>
      </c>
      <c r="C2709" s="223">
        <f>IFERROR(MATCH('Faults data'!F2709,Lists!$C$11:$C$14,0),0)</f>
        <v>0</v>
      </c>
      <c r="D2709" s="216">
        <f>VALUE('Faults data'!I2709)</f>
        <v>0</v>
      </c>
      <c r="E2709" s="224">
        <f t="shared" si="345"/>
        <v>0</v>
      </c>
      <c r="F2709" s="224">
        <f>'Faults data'!M2709</f>
        <v>0</v>
      </c>
      <c r="G2709" s="224" t="str">
        <f>IF('Faults data'!N2709=$G$17,$G$17,".")</f>
        <v>.</v>
      </c>
      <c r="H2709" s="224" t="str">
        <f>IF(ISNUMBER('Faults data'!L2709),'Faults data'!L2709,".")</f>
        <v>.</v>
      </c>
      <c r="I2709" s="224">
        <f>IF('Faults data'!S2709=Lists!$F$11,0,1)</f>
        <v>1</v>
      </c>
      <c r="J2709" s="240" t="str">
        <f t="shared" si="340"/>
        <v>.</v>
      </c>
      <c r="K2709" s="241"/>
      <c r="L2709" s="230" t="str">
        <f t="shared" si="341"/>
        <v>.</v>
      </c>
      <c r="M2709" s="231" t="str">
        <f t="shared" si="342"/>
        <v>.</v>
      </c>
      <c r="N2709" s="231" t="str">
        <f t="shared" si="343"/>
        <v>.</v>
      </c>
      <c r="O2709" s="231" t="str">
        <f t="shared" si="344"/>
        <v>.</v>
      </c>
      <c r="P2709" s="232" t="str">
        <f t="shared" si="346"/>
        <v>.</v>
      </c>
      <c r="Q2709" s="233" t="str">
        <f t="shared" si="347"/>
        <v>.</v>
      </c>
      <c r="R2709" s="140"/>
      <c r="S2709" s="140"/>
      <c r="T2709" s="140"/>
      <c r="U2709" s="140"/>
      <c r="V2709" s="140"/>
      <c r="W2709" s="140"/>
      <c r="X2709" s="140"/>
      <c r="Y2709" s="140"/>
      <c r="Z2709" s="140"/>
      <c r="AA2709" s="140"/>
      <c r="AB2709" s="140"/>
      <c r="AC2709" s="140"/>
      <c r="AD2709" s="140"/>
      <c r="AE2709" s="140"/>
      <c r="AF2709" s="140"/>
      <c r="AG2709" s="140"/>
      <c r="AH2709" s="140"/>
      <c r="AI2709" s="140"/>
      <c r="AJ2709" s="140"/>
      <c r="AK2709" s="140"/>
      <c r="AL2709" s="140"/>
      <c r="AM2709" s="140"/>
      <c r="AN2709" s="140"/>
      <c r="AO2709" s="140"/>
      <c r="AP2709" s="140"/>
      <c r="AQ2709" s="140"/>
      <c r="AR2709" s="140"/>
      <c r="AS2709" s="140"/>
      <c r="AT2709" s="140"/>
      <c r="AU2709" s="140"/>
      <c r="AV2709" s="140"/>
      <c r="AW2709" s="140"/>
      <c r="AX2709" s="140"/>
      <c r="AY2709" s="140"/>
      <c r="AZ2709" s="140"/>
      <c r="BA2709" s="140"/>
      <c r="BB2709" s="140"/>
      <c r="BC2709" s="140"/>
      <c r="BD2709" s="140"/>
      <c r="BE2709" s="140"/>
    </row>
    <row r="2710" spans="1:57" outlineLevel="1" x14ac:dyDescent="0.2">
      <c r="A2710" s="234">
        <f>'Faults data'!A2710</f>
        <v>2693</v>
      </c>
      <c r="B2710" s="320">
        <f>'Faults data'!B2710</f>
        <v>0</v>
      </c>
      <c r="C2710" s="223">
        <f>IFERROR(MATCH('Faults data'!F2710,Lists!$C$11:$C$14,0),0)</f>
        <v>0</v>
      </c>
      <c r="D2710" s="216">
        <f>VALUE('Faults data'!I2710)</f>
        <v>0</v>
      </c>
      <c r="E2710" s="224">
        <f t="shared" si="345"/>
        <v>0</v>
      </c>
      <c r="F2710" s="224">
        <f>'Faults data'!M2710</f>
        <v>0</v>
      </c>
      <c r="G2710" s="224" t="str">
        <f>IF('Faults data'!N2710=$G$17,$G$17,".")</f>
        <v>.</v>
      </c>
      <c r="H2710" s="224" t="str">
        <f>IF(ISNUMBER('Faults data'!L2710),'Faults data'!L2710,".")</f>
        <v>.</v>
      </c>
      <c r="I2710" s="224">
        <f>IF('Faults data'!S2710=Lists!$F$11,0,1)</f>
        <v>1</v>
      </c>
      <c r="J2710" s="240" t="str">
        <f t="shared" si="340"/>
        <v>.</v>
      </c>
      <c r="K2710" s="241"/>
      <c r="L2710" s="230" t="str">
        <f t="shared" si="341"/>
        <v>.</v>
      </c>
      <c r="M2710" s="231" t="str">
        <f t="shared" si="342"/>
        <v>.</v>
      </c>
      <c r="N2710" s="231" t="str">
        <f t="shared" si="343"/>
        <v>.</v>
      </c>
      <c r="O2710" s="231" t="str">
        <f t="shared" si="344"/>
        <v>.</v>
      </c>
      <c r="P2710" s="232" t="str">
        <f t="shared" si="346"/>
        <v>.</v>
      </c>
      <c r="Q2710" s="233" t="str">
        <f t="shared" si="347"/>
        <v>.</v>
      </c>
      <c r="R2710" s="140"/>
      <c r="S2710" s="140"/>
      <c r="T2710" s="140"/>
      <c r="U2710" s="140"/>
      <c r="V2710" s="140"/>
      <c r="W2710" s="140"/>
      <c r="X2710" s="140"/>
      <c r="Y2710" s="140"/>
      <c r="Z2710" s="140"/>
      <c r="AA2710" s="140"/>
      <c r="AB2710" s="140"/>
      <c r="AC2710" s="140"/>
      <c r="AD2710" s="140"/>
      <c r="AE2710" s="140"/>
      <c r="AF2710" s="140"/>
      <c r="AG2710" s="140"/>
      <c r="AH2710" s="140"/>
      <c r="AI2710" s="140"/>
      <c r="AJ2710" s="140"/>
      <c r="AK2710" s="140"/>
      <c r="AL2710" s="140"/>
      <c r="AM2710" s="140"/>
      <c r="AN2710" s="140"/>
      <c r="AO2710" s="140"/>
      <c r="AP2710" s="140"/>
      <c r="AQ2710" s="140"/>
      <c r="AR2710" s="140"/>
      <c r="AS2710" s="140"/>
      <c r="AT2710" s="140"/>
      <c r="AU2710" s="140"/>
      <c r="AV2710" s="140"/>
      <c r="AW2710" s="140"/>
      <c r="AX2710" s="140"/>
      <c r="AY2710" s="140"/>
      <c r="AZ2710" s="140"/>
      <c r="BA2710" s="140"/>
      <c r="BB2710" s="140"/>
      <c r="BC2710" s="140"/>
      <c r="BD2710" s="140"/>
      <c r="BE2710" s="140"/>
    </row>
    <row r="2711" spans="1:57" outlineLevel="1" x14ac:dyDescent="0.2">
      <c r="A2711" s="234">
        <f>'Faults data'!A2711</f>
        <v>2694</v>
      </c>
      <c r="B2711" s="320">
        <f>'Faults data'!B2711</f>
        <v>0</v>
      </c>
      <c r="C2711" s="223">
        <f>IFERROR(MATCH('Faults data'!F2711,Lists!$C$11:$C$14,0),0)</f>
        <v>0</v>
      </c>
      <c r="D2711" s="216">
        <f>VALUE('Faults data'!I2711)</f>
        <v>0</v>
      </c>
      <c r="E2711" s="224">
        <f t="shared" si="345"/>
        <v>0</v>
      </c>
      <c r="F2711" s="224">
        <f>'Faults data'!M2711</f>
        <v>0</v>
      </c>
      <c r="G2711" s="224" t="str">
        <f>IF('Faults data'!N2711=$G$17,$G$17,".")</f>
        <v>.</v>
      </c>
      <c r="H2711" s="224" t="str">
        <f>IF(ISNUMBER('Faults data'!L2711),'Faults data'!L2711,".")</f>
        <v>.</v>
      </c>
      <c r="I2711" s="224">
        <f>IF('Faults data'!S2711=Lists!$F$11,0,1)</f>
        <v>1</v>
      </c>
      <c r="J2711" s="240" t="str">
        <f t="shared" si="340"/>
        <v>.</v>
      </c>
      <c r="K2711" s="241"/>
      <c r="L2711" s="230" t="str">
        <f t="shared" si="341"/>
        <v>.</v>
      </c>
      <c r="M2711" s="231" t="str">
        <f t="shared" si="342"/>
        <v>.</v>
      </c>
      <c r="N2711" s="231" t="str">
        <f t="shared" si="343"/>
        <v>.</v>
      </c>
      <c r="O2711" s="231" t="str">
        <f t="shared" si="344"/>
        <v>.</v>
      </c>
      <c r="P2711" s="232" t="str">
        <f t="shared" si="346"/>
        <v>.</v>
      </c>
      <c r="Q2711" s="233" t="str">
        <f t="shared" si="347"/>
        <v>.</v>
      </c>
      <c r="R2711" s="140"/>
      <c r="S2711" s="140"/>
      <c r="T2711" s="140"/>
      <c r="U2711" s="140"/>
      <c r="V2711" s="140"/>
      <c r="W2711" s="140"/>
      <c r="X2711" s="140"/>
      <c r="Y2711" s="140"/>
      <c r="Z2711" s="140"/>
      <c r="AA2711" s="140"/>
      <c r="AB2711" s="140"/>
      <c r="AC2711" s="140"/>
      <c r="AD2711" s="140"/>
      <c r="AE2711" s="140"/>
      <c r="AF2711" s="140"/>
      <c r="AG2711" s="140"/>
      <c r="AH2711" s="140"/>
      <c r="AI2711" s="140"/>
      <c r="AJ2711" s="140"/>
      <c r="AK2711" s="140"/>
      <c r="AL2711" s="140"/>
      <c r="AM2711" s="140"/>
      <c r="AN2711" s="140"/>
      <c r="AO2711" s="140"/>
      <c r="AP2711" s="140"/>
      <c r="AQ2711" s="140"/>
      <c r="AR2711" s="140"/>
      <c r="AS2711" s="140"/>
      <c r="AT2711" s="140"/>
      <c r="AU2711" s="140"/>
      <c r="AV2711" s="140"/>
      <c r="AW2711" s="140"/>
      <c r="AX2711" s="140"/>
      <c r="AY2711" s="140"/>
      <c r="AZ2711" s="140"/>
      <c r="BA2711" s="140"/>
      <c r="BB2711" s="140"/>
      <c r="BC2711" s="140"/>
      <c r="BD2711" s="140"/>
      <c r="BE2711" s="140"/>
    </row>
    <row r="2712" spans="1:57" outlineLevel="1" x14ac:dyDescent="0.2">
      <c r="A2712" s="234">
        <f>'Faults data'!A2712</f>
        <v>2695</v>
      </c>
      <c r="B2712" s="320">
        <f>'Faults data'!B2712</f>
        <v>0</v>
      </c>
      <c r="C2712" s="223">
        <f>IFERROR(MATCH('Faults data'!F2712,Lists!$C$11:$C$14,0),0)</f>
        <v>0</v>
      </c>
      <c r="D2712" s="216">
        <f>VALUE('Faults data'!I2712)</f>
        <v>0</v>
      </c>
      <c r="E2712" s="224">
        <f t="shared" si="345"/>
        <v>0</v>
      </c>
      <c r="F2712" s="224">
        <f>'Faults data'!M2712</f>
        <v>0</v>
      </c>
      <c r="G2712" s="224" t="str">
        <f>IF('Faults data'!N2712=$G$17,$G$17,".")</f>
        <v>.</v>
      </c>
      <c r="H2712" s="224" t="str">
        <f>IF(ISNUMBER('Faults data'!L2712),'Faults data'!L2712,".")</f>
        <v>.</v>
      </c>
      <c r="I2712" s="224">
        <f>IF('Faults data'!S2712=Lists!$F$11,0,1)</f>
        <v>1</v>
      </c>
      <c r="J2712" s="240" t="str">
        <f t="shared" si="340"/>
        <v>.</v>
      </c>
      <c r="K2712" s="241"/>
      <c r="L2712" s="230" t="str">
        <f t="shared" si="341"/>
        <v>.</v>
      </c>
      <c r="M2712" s="231" t="str">
        <f t="shared" si="342"/>
        <v>.</v>
      </c>
      <c r="N2712" s="231" t="str">
        <f t="shared" si="343"/>
        <v>.</v>
      </c>
      <c r="O2712" s="231" t="str">
        <f t="shared" si="344"/>
        <v>.</v>
      </c>
      <c r="P2712" s="232" t="str">
        <f t="shared" si="346"/>
        <v>.</v>
      </c>
      <c r="Q2712" s="233" t="str">
        <f t="shared" si="347"/>
        <v>.</v>
      </c>
      <c r="R2712" s="140"/>
      <c r="S2712" s="140"/>
      <c r="T2712" s="140"/>
      <c r="U2712" s="140"/>
      <c r="V2712" s="140"/>
      <c r="W2712" s="140"/>
      <c r="X2712" s="140"/>
      <c r="Y2712" s="140"/>
      <c r="Z2712" s="140"/>
      <c r="AA2712" s="140"/>
      <c r="AB2712" s="140"/>
      <c r="AC2712" s="140"/>
      <c r="AD2712" s="140"/>
      <c r="AE2712" s="140"/>
      <c r="AF2712" s="140"/>
      <c r="AG2712" s="140"/>
      <c r="AH2712" s="140"/>
      <c r="AI2712" s="140"/>
      <c r="AJ2712" s="140"/>
      <c r="AK2712" s="140"/>
      <c r="AL2712" s="140"/>
      <c r="AM2712" s="140"/>
      <c r="AN2712" s="140"/>
      <c r="AO2712" s="140"/>
      <c r="AP2712" s="140"/>
      <c r="AQ2712" s="140"/>
      <c r="AR2712" s="140"/>
      <c r="AS2712" s="140"/>
      <c r="AT2712" s="140"/>
      <c r="AU2712" s="140"/>
      <c r="AV2712" s="140"/>
      <c r="AW2712" s="140"/>
      <c r="AX2712" s="140"/>
      <c r="AY2712" s="140"/>
      <c r="AZ2712" s="140"/>
      <c r="BA2712" s="140"/>
      <c r="BB2712" s="140"/>
      <c r="BC2712" s="140"/>
      <c r="BD2712" s="140"/>
      <c r="BE2712" s="140"/>
    </row>
    <row r="2713" spans="1:57" outlineLevel="1" x14ac:dyDescent="0.2">
      <c r="A2713" s="234">
        <f>'Faults data'!A2713</f>
        <v>2696</v>
      </c>
      <c r="B2713" s="320">
        <f>'Faults data'!B2713</f>
        <v>0</v>
      </c>
      <c r="C2713" s="223">
        <f>IFERROR(MATCH('Faults data'!F2713,Lists!$C$11:$C$14,0),0)</f>
        <v>0</v>
      </c>
      <c r="D2713" s="216">
        <f>VALUE('Faults data'!I2713)</f>
        <v>0</v>
      </c>
      <c r="E2713" s="224">
        <f t="shared" si="345"/>
        <v>0</v>
      </c>
      <c r="F2713" s="224">
        <f>'Faults data'!M2713</f>
        <v>0</v>
      </c>
      <c r="G2713" s="224" t="str">
        <f>IF('Faults data'!N2713=$G$17,$G$17,".")</f>
        <v>.</v>
      </c>
      <c r="H2713" s="224" t="str">
        <f>IF(ISNUMBER('Faults data'!L2713),'Faults data'!L2713,".")</f>
        <v>.</v>
      </c>
      <c r="I2713" s="224">
        <f>IF('Faults data'!S2713=Lists!$F$11,0,1)</f>
        <v>1</v>
      </c>
      <c r="J2713" s="240" t="str">
        <f t="shared" si="340"/>
        <v>.</v>
      </c>
      <c r="K2713" s="241"/>
      <c r="L2713" s="230" t="str">
        <f t="shared" si="341"/>
        <v>.</v>
      </c>
      <c r="M2713" s="231" t="str">
        <f t="shared" si="342"/>
        <v>.</v>
      </c>
      <c r="N2713" s="231" t="str">
        <f t="shared" si="343"/>
        <v>.</v>
      </c>
      <c r="O2713" s="231" t="str">
        <f t="shared" si="344"/>
        <v>.</v>
      </c>
      <c r="P2713" s="232" t="str">
        <f t="shared" si="346"/>
        <v>.</v>
      </c>
      <c r="Q2713" s="233" t="str">
        <f t="shared" si="347"/>
        <v>.</v>
      </c>
      <c r="R2713" s="140"/>
      <c r="S2713" s="140"/>
      <c r="T2713" s="140"/>
      <c r="U2713" s="140"/>
      <c r="V2713" s="140"/>
      <c r="W2713" s="140"/>
      <c r="X2713" s="140"/>
      <c r="Y2713" s="140"/>
      <c r="Z2713" s="140"/>
      <c r="AA2713" s="140"/>
      <c r="AB2713" s="140"/>
      <c r="AC2713" s="140"/>
      <c r="AD2713" s="140"/>
      <c r="AE2713" s="140"/>
      <c r="AF2713" s="140"/>
      <c r="AG2713" s="140"/>
      <c r="AH2713" s="140"/>
      <c r="AI2713" s="140"/>
      <c r="AJ2713" s="140"/>
      <c r="AK2713" s="140"/>
      <c r="AL2713" s="140"/>
      <c r="AM2713" s="140"/>
      <c r="AN2713" s="140"/>
      <c r="AO2713" s="140"/>
      <c r="AP2713" s="140"/>
      <c r="AQ2713" s="140"/>
      <c r="AR2713" s="140"/>
      <c r="AS2713" s="140"/>
      <c r="AT2713" s="140"/>
      <c r="AU2713" s="140"/>
      <c r="AV2713" s="140"/>
      <c r="AW2713" s="140"/>
      <c r="AX2713" s="140"/>
      <c r="AY2713" s="140"/>
      <c r="AZ2713" s="140"/>
      <c r="BA2713" s="140"/>
      <c r="BB2713" s="140"/>
      <c r="BC2713" s="140"/>
      <c r="BD2713" s="140"/>
      <c r="BE2713" s="140"/>
    </row>
    <row r="2714" spans="1:57" outlineLevel="1" x14ac:dyDescent="0.2">
      <c r="A2714" s="234">
        <f>'Faults data'!A2714</f>
        <v>2697</v>
      </c>
      <c r="B2714" s="320">
        <f>'Faults data'!B2714</f>
        <v>0</v>
      </c>
      <c r="C2714" s="223">
        <f>IFERROR(MATCH('Faults data'!F2714,Lists!$C$11:$C$14,0),0)</f>
        <v>0</v>
      </c>
      <c r="D2714" s="216">
        <f>VALUE('Faults data'!I2714)</f>
        <v>0</v>
      </c>
      <c r="E2714" s="224">
        <f t="shared" si="345"/>
        <v>0</v>
      </c>
      <c r="F2714" s="224">
        <f>'Faults data'!M2714</f>
        <v>0</v>
      </c>
      <c r="G2714" s="224" t="str">
        <f>IF('Faults data'!N2714=$G$17,$G$17,".")</f>
        <v>.</v>
      </c>
      <c r="H2714" s="224" t="str">
        <f>IF(ISNUMBER('Faults data'!L2714),'Faults data'!L2714,".")</f>
        <v>.</v>
      </c>
      <c r="I2714" s="224">
        <f>IF('Faults data'!S2714=Lists!$F$11,0,1)</f>
        <v>1</v>
      </c>
      <c r="J2714" s="240" t="str">
        <f t="shared" si="340"/>
        <v>.</v>
      </c>
      <c r="K2714" s="241"/>
      <c r="L2714" s="230" t="str">
        <f t="shared" si="341"/>
        <v>.</v>
      </c>
      <c r="M2714" s="231" t="str">
        <f t="shared" si="342"/>
        <v>.</v>
      </c>
      <c r="N2714" s="231" t="str">
        <f t="shared" si="343"/>
        <v>.</v>
      </c>
      <c r="O2714" s="231" t="str">
        <f t="shared" si="344"/>
        <v>.</v>
      </c>
      <c r="P2714" s="232" t="str">
        <f t="shared" si="346"/>
        <v>.</v>
      </c>
      <c r="Q2714" s="233" t="str">
        <f t="shared" si="347"/>
        <v>.</v>
      </c>
      <c r="R2714" s="140"/>
      <c r="S2714" s="140"/>
      <c r="T2714" s="140"/>
      <c r="U2714" s="140"/>
      <c r="V2714" s="140"/>
      <c r="W2714" s="140"/>
      <c r="X2714" s="140"/>
      <c r="Y2714" s="140"/>
      <c r="Z2714" s="140"/>
      <c r="AA2714" s="140"/>
      <c r="AB2714" s="140"/>
      <c r="AC2714" s="140"/>
      <c r="AD2714" s="140"/>
      <c r="AE2714" s="140"/>
      <c r="AF2714" s="140"/>
      <c r="AG2714" s="140"/>
      <c r="AH2714" s="140"/>
      <c r="AI2714" s="140"/>
      <c r="AJ2714" s="140"/>
      <c r="AK2714" s="140"/>
      <c r="AL2714" s="140"/>
      <c r="AM2714" s="140"/>
      <c r="AN2714" s="140"/>
      <c r="AO2714" s="140"/>
      <c r="AP2714" s="140"/>
      <c r="AQ2714" s="140"/>
      <c r="AR2714" s="140"/>
      <c r="AS2714" s="140"/>
      <c r="AT2714" s="140"/>
      <c r="AU2714" s="140"/>
      <c r="AV2714" s="140"/>
      <c r="AW2714" s="140"/>
      <c r="AX2714" s="140"/>
      <c r="AY2714" s="140"/>
      <c r="AZ2714" s="140"/>
      <c r="BA2714" s="140"/>
      <c r="BB2714" s="140"/>
      <c r="BC2714" s="140"/>
      <c r="BD2714" s="140"/>
      <c r="BE2714" s="140"/>
    </row>
    <row r="2715" spans="1:57" outlineLevel="1" x14ac:dyDescent="0.2">
      <c r="A2715" s="234">
        <f>'Faults data'!A2715</f>
        <v>2698</v>
      </c>
      <c r="B2715" s="320">
        <f>'Faults data'!B2715</f>
        <v>0</v>
      </c>
      <c r="C2715" s="223">
        <f>IFERROR(MATCH('Faults data'!F2715,Lists!$C$11:$C$14,0),0)</f>
        <v>0</v>
      </c>
      <c r="D2715" s="216">
        <f>VALUE('Faults data'!I2715)</f>
        <v>0</v>
      </c>
      <c r="E2715" s="224">
        <f t="shared" si="345"/>
        <v>0</v>
      </c>
      <c r="F2715" s="224">
        <f>'Faults data'!M2715</f>
        <v>0</v>
      </c>
      <c r="G2715" s="224" t="str">
        <f>IF('Faults data'!N2715=$G$17,$G$17,".")</f>
        <v>.</v>
      </c>
      <c r="H2715" s="224" t="str">
        <f>IF(ISNUMBER('Faults data'!L2715),'Faults data'!L2715,".")</f>
        <v>.</v>
      </c>
      <c r="I2715" s="224">
        <f>IF('Faults data'!S2715=Lists!$F$11,0,1)</f>
        <v>1</v>
      </c>
      <c r="J2715" s="240" t="str">
        <f t="shared" si="340"/>
        <v>.</v>
      </c>
      <c r="K2715" s="241"/>
      <c r="L2715" s="230" t="str">
        <f t="shared" si="341"/>
        <v>.</v>
      </c>
      <c r="M2715" s="231" t="str">
        <f t="shared" si="342"/>
        <v>.</v>
      </c>
      <c r="N2715" s="231" t="str">
        <f t="shared" si="343"/>
        <v>.</v>
      </c>
      <c r="O2715" s="231" t="str">
        <f t="shared" si="344"/>
        <v>.</v>
      </c>
      <c r="P2715" s="232" t="str">
        <f t="shared" si="346"/>
        <v>.</v>
      </c>
      <c r="Q2715" s="233" t="str">
        <f t="shared" si="347"/>
        <v>.</v>
      </c>
      <c r="R2715" s="140"/>
      <c r="S2715" s="140"/>
      <c r="T2715" s="140"/>
      <c r="U2715" s="140"/>
      <c r="V2715" s="140"/>
      <c r="W2715" s="140"/>
      <c r="X2715" s="140"/>
      <c r="Y2715" s="140"/>
      <c r="Z2715" s="140"/>
      <c r="AA2715" s="140"/>
      <c r="AB2715" s="140"/>
      <c r="AC2715" s="140"/>
      <c r="AD2715" s="140"/>
      <c r="AE2715" s="140"/>
      <c r="AF2715" s="140"/>
      <c r="AG2715" s="140"/>
      <c r="AH2715" s="140"/>
      <c r="AI2715" s="140"/>
      <c r="AJ2715" s="140"/>
      <c r="AK2715" s="140"/>
      <c r="AL2715" s="140"/>
      <c r="AM2715" s="140"/>
      <c r="AN2715" s="140"/>
      <c r="AO2715" s="140"/>
      <c r="AP2715" s="140"/>
      <c r="AQ2715" s="140"/>
      <c r="AR2715" s="140"/>
      <c r="AS2715" s="140"/>
      <c r="AT2715" s="140"/>
      <c r="AU2715" s="140"/>
      <c r="AV2715" s="140"/>
      <c r="AW2715" s="140"/>
      <c r="AX2715" s="140"/>
      <c r="AY2715" s="140"/>
      <c r="AZ2715" s="140"/>
      <c r="BA2715" s="140"/>
      <c r="BB2715" s="140"/>
      <c r="BC2715" s="140"/>
      <c r="BD2715" s="140"/>
      <c r="BE2715" s="140"/>
    </row>
    <row r="2716" spans="1:57" outlineLevel="1" x14ac:dyDescent="0.2">
      <c r="A2716" s="234">
        <f>'Faults data'!A2716</f>
        <v>2699</v>
      </c>
      <c r="B2716" s="320">
        <f>'Faults data'!B2716</f>
        <v>0</v>
      </c>
      <c r="C2716" s="223">
        <f>IFERROR(MATCH('Faults data'!F2716,Lists!$C$11:$C$14,0),0)</f>
        <v>0</v>
      </c>
      <c r="D2716" s="216">
        <f>VALUE('Faults data'!I2716)</f>
        <v>0</v>
      </c>
      <c r="E2716" s="224">
        <f t="shared" si="345"/>
        <v>0</v>
      </c>
      <c r="F2716" s="224">
        <f>'Faults data'!M2716</f>
        <v>0</v>
      </c>
      <c r="G2716" s="224" t="str">
        <f>IF('Faults data'!N2716=$G$17,$G$17,".")</f>
        <v>.</v>
      </c>
      <c r="H2716" s="224" t="str">
        <f>IF(ISNUMBER('Faults data'!L2716),'Faults data'!L2716,".")</f>
        <v>.</v>
      </c>
      <c r="I2716" s="224">
        <f>IF('Faults data'!S2716=Lists!$F$11,0,1)</f>
        <v>1</v>
      </c>
      <c r="J2716" s="240" t="str">
        <f t="shared" si="340"/>
        <v>.</v>
      </c>
      <c r="K2716" s="241"/>
      <c r="L2716" s="230" t="str">
        <f t="shared" si="341"/>
        <v>.</v>
      </c>
      <c r="M2716" s="231" t="str">
        <f t="shared" si="342"/>
        <v>.</v>
      </c>
      <c r="N2716" s="231" t="str">
        <f t="shared" si="343"/>
        <v>.</v>
      </c>
      <c r="O2716" s="231" t="str">
        <f t="shared" si="344"/>
        <v>.</v>
      </c>
      <c r="P2716" s="232" t="str">
        <f t="shared" si="346"/>
        <v>.</v>
      </c>
      <c r="Q2716" s="233" t="str">
        <f t="shared" si="347"/>
        <v>.</v>
      </c>
      <c r="R2716" s="140"/>
      <c r="S2716" s="140"/>
      <c r="T2716" s="140"/>
      <c r="U2716" s="140"/>
      <c r="V2716" s="140"/>
      <c r="W2716" s="140"/>
      <c r="X2716" s="140"/>
      <c r="Y2716" s="140"/>
      <c r="Z2716" s="140"/>
      <c r="AA2716" s="140"/>
      <c r="AB2716" s="140"/>
      <c r="AC2716" s="140"/>
      <c r="AD2716" s="140"/>
      <c r="AE2716" s="140"/>
      <c r="AF2716" s="140"/>
      <c r="AG2716" s="140"/>
      <c r="AH2716" s="140"/>
      <c r="AI2716" s="140"/>
      <c r="AJ2716" s="140"/>
      <c r="AK2716" s="140"/>
      <c r="AL2716" s="140"/>
      <c r="AM2716" s="140"/>
      <c r="AN2716" s="140"/>
      <c r="AO2716" s="140"/>
      <c r="AP2716" s="140"/>
      <c r="AQ2716" s="140"/>
      <c r="AR2716" s="140"/>
      <c r="AS2716" s="140"/>
      <c r="AT2716" s="140"/>
      <c r="AU2716" s="140"/>
      <c r="AV2716" s="140"/>
      <c r="AW2716" s="140"/>
      <c r="AX2716" s="140"/>
      <c r="AY2716" s="140"/>
      <c r="AZ2716" s="140"/>
      <c r="BA2716" s="140"/>
      <c r="BB2716" s="140"/>
      <c r="BC2716" s="140"/>
      <c r="BD2716" s="140"/>
      <c r="BE2716" s="140"/>
    </row>
    <row r="2717" spans="1:57" outlineLevel="1" x14ac:dyDescent="0.2">
      <c r="A2717" s="234">
        <f>'Faults data'!A2717</f>
        <v>2700</v>
      </c>
      <c r="B2717" s="320">
        <f>'Faults data'!B2717</f>
        <v>0</v>
      </c>
      <c r="C2717" s="223">
        <f>IFERROR(MATCH('Faults data'!F2717,Lists!$C$11:$C$14,0),0)</f>
        <v>0</v>
      </c>
      <c r="D2717" s="216">
        <f>VALUE('Faults data'!I2717)</f>
        <v>0</v>
      </c>
      <c r="E2717" s="224">
        <f t="shared" si="345"/>
        <v>0</v>
      </c>
      <c r="F2717" s="224">
        <f>'Faults data'!M2717</f>
        <v>0</v>
      </c>
      <c r="G2717" s="224" t="str">
        <f>IF('Faults data'!N2717=$G$17,$G$17,".")</f>
        <v>.</v>
      </c>
      <c r="H2717" s="224" t="str">
        <f>IF(ISNUMBER('Faults data'!L2717),'Faults data'!L2717,".")</f>
        <v>.</v>
      </c>
      <c r="I2717" s="224">
        <f>IF('Faults data'!S2717=Lists!$F$11,0,1)</f>
        <v>1</v>
      </c>
      <c r="J2717" s="240" t="str">
        <f t="shared" si="340"/>
        <v>.</v>
      </c>
      <c r="K2717" s="241"/>
      <c r="L2717" s="230" t="str">
        <f t="shared" si="341"/>
        <v>.</v>
      </c>
      <c r="M2717" s="231" t="str">
        <f t="shared" si="342"/>
        <v>.</v>
      </c>
      <c r="N2717" s="231" t="str">
        <f t="shared" si="343"/>
        <v>.</v>
      </c>
      <c r="O2717" s="231" t="str">
        <f t="shared" si="344"/>
        <v>.</v>
      </c>
      <c r="P2717" s="232" t="str">
        <f t="shared" si="346"/>
        <v>.</v>
      </c>
      <c r="Q2717" s="233" t="str">
        <f t="shared" si="347"/>
        <v>.</v>
      </c>
      <c r="R2717" s="140"/>
      <c r="S2717" s="140"/>
      <c r="T2717" s="140"/>
      <c r="U2717" s="140"/>
      <c r="V2717" s="140"/>
      <c r="W2717" s="140"/>
      <c r="X2717" s="140"/>
      <c r="Y2717" s="140"/>
      <c r="Z2717" s="140"/>
      <c r="AA2717" s="140"/>
      <c r="AB2717" s="140"/>
      <c r="AC2717" s="140"/>
      <c r="AD2717" s="140"/>
      <c r="AE2717" s="140"/>
      <c r="AF2717" s="140"/>
      <c r="AG2717" s="140"/>
      <c r="AH2717" s="140"/>
      <c r="AI2717" s="140"/>
      <c r="AJ2717" s="140"/>
      <c r="AK2717" s="140"/>
      <c r="AL2717" s="140"/>
      <c r="AM2717" s="140"/>
      <c r="AN2717" s="140"/>
      <c r="AO2717" s="140"/>
      <c r="AP2717" s="140"/>
      <c r="AQ2717" s="140"/>
      <c r="AR2717" s="140"/>
      <c r="AS2717" s="140"/>
      <c r="AT2717" s="140"/>
      <c r="AU2717" s="140"/>
      <c r="AV2717" s="140"/>
      <c r="AW2717" s="140"/>
      <c r="AX2717" s="140"/>
      <c r="AY2717" s="140"/>
      <c r="AZ2717" s="140"/>
      <c r="BA2717" s="140"/>
      <c r="BB2717" s="140"/>
      <c r="BC2717" s="140"/>
      <c r="BD2717" s="140"/>
      <c r="BE2717" s="140"/>
    </row>
    <row r="2718" spans="1:57" outlineLevel="1" x14ac:dyDescent="0.2">
      <c r="A2718" s="234">
        <f>'Faults data'!A2718</f>
        <v>2701</v>
      </c>
      <c r="B2718" s="320">
        <f>'Faults data'!B2718</f>
        <v>0</v>
      </c>
      <c r="C2718" s="223">
        <f>IFERROR(MATCH('Faults data'!F2718,Lists!$C$11:$C$14,0),0)</f>
        <v>0</v>
      </c>
      <c r="D2718" s="216">
        <f>VALUE('Faults data'!I2718)</f>
        <v>0</v>
      </c>
      <c r="E2718" s="224">
        <f t="shared" si="345"/>
        <v>0</v>
      </c>
      <c r="F2718" s="224">
        <f>'Faults data'!M2718</f>
        <v>0</v>
      </c>
      <c r="G2718" s="224" t="str">
        <f>IF('Faults data'!N2718=$G$17,$G$17,".")</f>
        <v>.</v>
      </c>
      <c r="H2718" s="224" t="str">
        <f>IF(ISNUMBER('Faults data'!L2718),'Faults data'!L2718,".")</f>
        <v>.</v>
      </c>
      <c r="I2718" s="224">
        <f>IF('Faults data'!S2718=Lists!$F$11,0,1)</f>
        <v>1</v>
      </c>
      <c r="J2718" s="240" t="str">
        <f t="shared" si="340"/>
        <v>.</v>
      </c>
      <c r="K2718" s="241"/>
      <c r="L2718" s="230" t="str">
        <f t="shared" si="341"/>
        <v>.</v>
      </c>
      <c r="M2718" s="231" t="str">
        <f t="shared" si="342"/>
        <v>.</v>
      </c>
      <c r="N2718" s="231" t="str">
        <f t="shared" si="343"/>
        <v>.</v>
      </c>
      <c r="O2718" s="231" t="str">
        <f t="shared" si="344"/>
        <v>.</v>
      </c>
      <c r="P2718" s="232" t="str">
        <f t="shared" si="346"/>
        <v>.</v>
      </c>
      <c r="Q2718" s="233" t="str">
        <f t="shared" si="347"/>
        <v>.</v>
      </c>
      <c r="R2718" s="140"/>
      <c r="S2718" s="140"/>
      <c r="T2718" s="140"/>
      <c r="U2718" s="140"/>
      <c r="V2718" s="140"/>
      <c r="W2718" s="140"/>
      <c r="X2718" s="140"/>
      <c r="Y2718" s="140"/>
      <c r="Z2718" s="140"/>
      <c r="AA2718" s="140"/>
      <c r="AB2718" s="140"/>
      <c r="AC2718" s="140"/>
      <c r="AD2718" s="140"/>
      <c r="AE2718" s="140"/>
      <c r="AF2718" s="140"/>
      <c r="AG2718" s="140"/>
      <c r="AH2718" s="140"/>
      <c r="AI2718" s="140"/>
      <c r="AJ2718" s="140"/>
      <c r="AK2718" s="140"/>
      <c r="AL2718" s="140"/>
      <c r="AM2718" s="140"/>
      <c r="AN2718" s="140"/>
      <c r="AO2718" s="140"/>
      <c r="AP2718" s="140"/>
      <c r="AQ2718" s="140"/>
      <c r="AR2718" s="140"/>
      <c r="AS2718" s="140"/>
      <c r="AT2718" s="140"/>
      <c r="AU2718" s="140"/>
      <c r="AV2718" s="140"/>
      <c r="AW2718" s="140"/>
      <c r="AX2718" s="140"/>
      <c r="AY2718" s="140"/>
      <c r="AZ2718" s="140"/>
      <c r="BA2718" s="140"/>
      <c r="BB2718" s="140"/>
      <c r="BC2718" s="140"/>
      <c r="BD2718" s="140"/>
      <c r="BE2718" s="140"/>
    </row>
    <row r="2719" spans="1:57" outlineLevel="1" x14ac:dyDescent="0.2">
      <c r="A2719" s="234">
        <f>'Faults data'!A2719</f>
        <v>2702</v>
      </c>
      <c r="B2719" s="320">
        <f>'Faults data'!B2719</f>
        <v>0</v>
      </c>
      <c r="C2719" s="223">
        <f>IFERROR(MATCH('Faults data'!F2719,Lists!$C$11:$C$14,0),0)</f>
        <v>0</v>
      </c>
      <c r="D2719" s="216">
        <f>VALUE('Faults data'!I2719)</f>
        <v>0</v>
      </c>
      <c r="E2719" s="224">
        <f t="shared" si="345"/>
        <v>0</v>
      </c>
      <c r="F2719" s="224">
        <f>'Faults data'!M2719</f>
        <v>0</v>
      </c>
      <c r="G2719" s="224" t="str">
        <f>IF('Faults data'!N2719=$G$17,$G$17,".")</f>
        <v>.</v>
      </c>
      <c r="H2719" s="224" t="str">
        <f>IF(ISNUMBER('Faults data'!L2719),'Faults data'!L2719,".")</f>
        <v>.</v>
      </c>
      <c r="I2719" s="224">
        <f>IF('Faults data'!S2719=Lists!$F$11,0,1)</f>
        <v>1</v>
      </c>
      <c r="J2719" s="240" t="str">
        <f t="shared" si="340"/>
        <v>.</v>
      </c>
      <c r="K2719" s="241"/>
      <c r="L2719" s="230" t="str">
        <f t="shared" si="341"/>
        <v>.</v>
      </c>
      <c r="M2719" s="231" t="str">
        <f t="shared" si="342"/>
        <v>.</v>
      </c>
      <c r="N2719" s="231" t="str">
        <f t="shared" si="343"/>
        <v>.</v>
      </c>
      <c r="O2719" s="231" t="str">
        <f t="shared" si="344"/>
        <v>.</v>
      </c>
      <c r="P2719" s="232" t="str">
        <f t="shared" si="346"/>
        <v>.</v>
      </c>
      <c r="Q2719" s="233" t="str">
        <f t="shared" si="347"/>
        <v>.</v>
      </c>
      <c r="R2719" s="140"/>
      <c r="S2719" s="140"/>
      <c r="T2719" s="140"/>
      <c r="U2719" s="140"/>
      <c r="V2719" s="140"/>
      <c r="W2719" s="140"/>
      <c r="X2719" s="140"/>
      <c r="Y2719" s="140"/>
      <c r="Z2719" s="140"/>
      <c r="AA2719" s="140"/>
      <c r="AB2719" s="140"/>
      <c r="AC2719" s="140"/>
      <c r="AD2719" s="140"/>
      <c r="AE2719" s="140"/>
      <c r="AF2719" s="140"/>
      <c r="AG2719" s="140"/>
      <c r="AH2719" s="140"/>
      <c r="AI2719" s="140"/>
      <c r="AJ2719" s="140"/>
      <c r="AK2719" s="140"/>
      <c r="AL2719" s="140"/>
      <c r="AM2719" s="140"/>
      <c r="AN2719" s="140"/>
      <c r="AO2719" s="140"/>
      <c r="AP2719" s="140"/>
      <c r="AQ2719" s="140"/>
      <c r="AR2719" s="140"/>
      <c r="AS2719" s="140"/>
      <c r="AT2719" s="140"/>
      <c r="AU2719" s="140"/>
      <c r="AV2719" s="140"/>
      <c r="AW2719" s="140"/>
      <c r="AX2719" s="140"/>
      <c r="AY2719" s="140"/>
      <c r="AZ2719" s="140"/>
      <c r="BA2719" s="140"/>
      <c r="BB2719" s="140"/>
      <c r="BC2719" s="140"/>
      <c r="BD2719" s="140"/>
      <c r="BE2719" s="140"/>
    </row>
    <row r="2720" spans="1:57" outlineLevel="1" x14ac:dyDescent="0.2">
      <c r="A2720" s="234">
        <f>'Faults data'!A2720</f>
        <v>2703</v>
      </c>
      <c r="B2720" s="320">
        <f>'Faults data'!B2720</f>
        <v>0</v>
      </c>
      <c r="C2720" s="223">
        <f>IFERROR(MATCH('Faults data'!F2720,Lists!$C$11:$C$14,0),0)</f>
        <v>0</v>
      </c>
      <c r="D2720" s="216">
        <f>VALUE('Faults data'!I2720)</f>
        <v>0</v>
      </c>
      <c r="E2720" s="224">
        <f t="shared" si="345"/>
        <v>0</v>
      </c>
      <c r="F2720" s="224">
        <f>'Faults data'!M2720</f>
        <v>0</v>
      </c>
      <c r="G2720" s="224" t="str">
        <f>IF('Faults data'!N2720=$G$17,$G$17,".")</f>
        <v>.</v>
      </c>
      <c r="H2720" s="224" t="str">
        <f>IF(ISNUMBER('Faults data'!L2720),'Faults data'!L2720,".")</f>
        <v>.</v>
      </c>
      <c r="I2720" s="224">
        <f>IF('Faults data'!S2720=Lists!$F$11,0,1)</f>
        <v>1</v>
      </c>
      <c r="J2720" s="240" t="str">
        <f t="shared" si="340"/>
        <v>.</v>
      </c>
      <c r="K2720" s="241"/>
      <c r="L2720" s="230" t="str">
        <f t="shared" si="341"/>
        <v>.</v>
      </c>
      <c r="M2720" s="231" t="str">
        <f t="shared" si="342"/>
        <v>.</v>
      </c>
      <c r="N2720" s="231" t="str">
        <f t="shared" si="343"/>
        <v>.</v>
      </c>
      <c r="O2720" s="231" t="str">
        <f t="shared" si="344"/>
        <v>.</v>
      </c>
      <c r="P2720" s="232" t="str">
        <f t="shared" si="346"/>
        <v>.</v>
      </c>
      <c r="Q2720" s="233" t="str">
        <f t="shared" si="347"/>
        <v>.</v>
      </c>
      <c r="R2720" s="140"/>
      <c r="S2720" s="140"/>
      <c r="T2720" s="140"/>
      <c r="U2720" s="140"/>
      <c r="V2720" s="140"/>
      <c r="W2720" s="140"/>
      <c r="X2720" s="140"/>
      <c r="Y2720" s="140"/>
      <c r="Z2720" s="140"/>
      <c r="AA2720" s="140"/>
      <c r="AB2720" s="140"/>
      <c r="AC2720" s="140"/>
      <c r="AD2720" s="140"/>
      <c r="AE2720" s="140"/>
      <c r="AF2720" s="140"/>
      <c r="AG2720" s="140"/>
      <c r="AH2720" s="140"/>
      <c r="AI2720" s="140"/>
      <c r="AJ2720" s="140"/>
      <c r="AK2720" s="140"/>
      <c r="AL2720" s="140"/>
      <c r="AM2720" s="140"/>
      <c r="AN2720" s="140"/>
      <c r="AO2720" s="140"/>
      <c r="AP2720" s="140"/>
      <c r="AQ2720" s="140"/>
      <c r="AR2720" s="140"/>
      <c r="AS2720" s="140"/>
      <c r="AT2720" s="140"/>
      <c r="AU2720" s="140"/>
      <c r="AV2720" s="140"/>
      <c r="AW2720" s="140"/>
      <c r="AX2720" s="140"/>
      <c r="AY2720" s="140"/>
      <c r="AZ2720" s="140"/>
      <c r="BA2720" s="140"/>
      <c r="BB2720" s="140"/>
      <c r="BC2720" s="140"/>
      <c r="BD2720" s="140"/>
      <c r="BE2720" s="140"/>
    </row>
    <row r="2721" spans="1:57" outlineLevel="1" x14ac:dyDescent="0.2">
      <c r="A2721" s="234">
        <f>'Faults data'!A2721</f>
        <v>2704</v>
      </c>
      <c r="B2721" s="320">
        <f>'Faults data'!B2721</f>
        <v>0</v>
      </c>
      <c r="C2721" s="223">
        <f>IFERROR(MATCH('Faults data'!F2721,Lists!$C$11:$C$14,0),0)</f>
        <v>0</v>
      </c>
      <c r="D2721" s="216">
        <f>VALUE('Faults data'!I2721)</f>
        <v>0</v>
      </c>
      <c r="E2721" s="224">
        <f t="shared" si="345"/>
        <v>0</v>
      </c>
      <c r="F2721" s="224">
        <f>'Faults data'!M2721</f>
        <v>0</v>
      </c>
      <c r="G2721" s="224" t="str">
        <f>IF('Faults data'!N2721=$G$17,$G$17,".")</f>
        <v>.</v>
      </c>
      <c r="H2721" s="224" t="str">
        <f>IF(ISNUMBER('Faults data'!L2721),'Faults data'!L2721,".")</f>
        <v>.</v>
      </c>
      <c r="I2721" s="224">
        <f>IF('Faults data'!S2721=Lists!$F$11,0,1)</f>
        <v>1</v>
      </c>
      <c r="J2721" s="240" t="str">
        <f t="shared" si="340"/>
        <v>.</v>
      </c>
      <c r="K2721" s="241"/>
      <c r="L2721" s="230" t="str">
        <f t="shared" si="341"/>
        <v>.</v>
      </c>
      <c r="M2721" s="231" t="str">
        <f t="shared" si="342"/>
        <v>.</v>
      </c>
      <c r="N2721" s="231" t="str">
        <f t="shared" si="343"/>
        <v>.</v>
      </c>
      <c r="O2721" s="231" t="str">
        <f t="shared" si="344"/>
        <v>.</v>
      </c>
      <c r="P2721" s="232" t="str">
        <f t="shared" si="346"/>
        <v>.</v>
      </c>
      <c r="Q2721" s="233" t="str">
        <f t="shared" si="347"/>
        <v>.</v>
      </c>
      <c r="R2721" s="140"/>
      <c r="S2721" s="140"/>
      <c r="T2721" s="140"/>
      <c r="U2721" s="140"/>
      <c r="V2721" s="140"/>
      <c r="W2721" s="140"/>
      <c r="X2721" s="140"/>
      <c r="Y2721" s="140"/>
      <c r="Z2721" s="140"/>
      <c r="AA2721" s="140"/>
      <c r="AB2721" s="140"/>
      <c r="AC2721" s="140"/>
      <c r="AD2721" s="140"/>
      <c r="AE2721" s="140"/>
      <c r="AF2721" s="140"/>
      <c r="AG2721" s="140"/>
      <c r="AH2721" s="140"/>
      <c r="AI2721" s="140"/>
      <c r="AJ2721" s="140"/>
      <c r="AK2721" s="140"/>
      <c r="AL2721" s="140"/>
      <c r="AM2721" s="140"/>
      <c r="AN2721" s="140"/>
      <c r="AO2721" s="140"/>
      <c r="AP2721" s="140"/>
      <c r="AQ2721" s="140"/>
      <c r="AR2721" s="140"/>
      <c r="AS2721" s="140"/>
      <c r="AT2721" s="140"/>
      <c r="AU2721" s="140"/>
      <c r="AV2721" s="140"/>
      <c r="AW2721" s="140"/>
      <c r="AX2721" s="140"/>
      <c r="AY2721" s="140"/>
      <c r="AZ2721" s="140"/>
      <c r="BA2721" s="140"/>
      <c r="BB2721" s="140"/>
      <c r="BC2721" s="140"/>
      <c r="BD2721" s="140"/>
      <c r="BE2721" s="140"/>
    </row>
    <row r="2722" spans="1:57" outlineLevel="1" x14ac:dyDescent="0.2">
      <c r="A2722" s="234">
        <f>'Faults data'!A2722</f>
        <v>2705</v>
      </c>
      <c r="B2722" s="320">
        <f>'Faults data'!B2722</f>
        <v>0</v>
      </c>
      <c r="C2722" s="223">
        <f>IFERROR(MATCH('Faults data'!F2722,Lists!$C$11:$C$14,0),0)</f>
        <v>0</v>
      </c>
      <c r="D2722" s="216">
        <f>VALUE('Faults data'!I2722)</f>
        <v>0</v>
      </c>
      <c r="E2722" s="224">
        <f t="shared" si="345"/>
        <v>0</v>
      </c>
      <c r="F2722" s="224">
        <f>'Faults data'!M2722</f>
        <v>0</v>
      </c>
      <c r="G2722" s="224" t="str">
        <f>IF('Faults data'!N2722=$G$17,$G$17,".")</f>
        <v>.</v>
      </c>
      <c r="H2722" s="224" t="str">
        <f>IF(ISNUMBER('Faults data'!L2722),'Faults data'!L2722,".")</f>
        <v>.</v>
      </c>
      <c r="I2722" s="224">
        <f>IF('Faults data'!S2722=Lists!$F$11,0,1)</f>
        <v>1</v>
      </c>
      <c r="J2722" s="240" t="str">
        <f t="shared" si="340"/>
        <v>.</v>
      </c>
      <c r="K2722" s="241"/>
      <c r="L2722" s="230" t="str">
        <f t="shared" si="341"/>
        <v>.</v>
      </c>
      <c r="M2722" s="231" t="str">
        <f t="shared" si="342"/>
        <v>.</v>
      </c>
      <c r="N2722" s="231" t="str">
        <f t="shared" si="343"/>
        <v>.</v>
      </c>
      <c r="O2722" s="231" t="str">
        <f t="shared" si="344"/>
        <v>.</v>
      </c>
      <c r="P2722" s="232" t="str">
        <f t="shared" si="346"/>
        <v>.</v>
      </c>
      <c r="Q2722" s="233" t="str">
        <f t="shared" si="347"/>
        <v>.</v>
      </c>
      <c r="R2722" s="140"/>
      <c r="S2722" s="140"/>
      <c r="T2722" s="140"/>
      <c r="U2722" s="140"/>
      <c r="V2722" s="140"/>
      <c r="W2722" s="140"/>
      <c r="X2722" s="140"/>
      <c r="Y2722" s="140"/>
      <c r="Z2722" s="140"/>
      <c r="AA2722" s="140"/>
      <c r="AB2722" s="140"/>
      <c r="AC2722" s="140"/>
      <c r="AD2722" s="140"/>
      <c r="AE2722" s="140"/>
      <c r="AF2722" s="140"/>
      <c r="AG2722" s="140"/>
      <c r="AH2722" s="140"/>
      <c r="AI2722" s="140"/>
      <c r="AJ2722" s="140"/>
      <c r="AK2722" s="140"/>
      <c r="AL2722" s="140"/>
      <c r="AM2722" s="140"/>
      <c r="AN2722" s="140"/>
      <c r="AO2722" s="140"/>
      <c r="AP2722" s="140"/>
      <c r="AQ2722" s="140"/>
      <c r="AR2722" s="140"/>
      <c r="AS2722" s="140"/>
      <c r="AT2722" s="140"/>
      <c r="AU2722" s="140"/>
      <c r="AV2722" s="140"/>
      <c r="AW2722" s="140"/>
      <c r="AX2722" s="140"/>
      <c r="AY2722" s="140"/>
      <c r="AZ2722" s="140"/>
      <c r="BA2722" s="140"/>
      <c r="BB2722" s="140"/>
      <c r="BC2722" s="140"/>
      <c r="BD2722" s="140"/>
      <c r="BE2722" s="140"/>
    </row>
    <row r="2723" spans="1:57" outlineLevel="1" x14ac:dyDescent="0.2">
      <c r="A2723" s="234">
        <f>'Faults data'!A2723</f>
        <v>2706</v>
      </c>
      <c r="B2723" s="320">
        <f>'Faults data'!B2723</f>
        <v>0</v>
      </c>
      <c r="C2723" s="223">
        <f>IFERROR(MATCH('Faults data'!F2723,Lists!$C$11:$C$14,0),0)</f>
        <v>0</v>
      </c>
      <c r="D2723" s="216">
        <f>VALUE('Faults data'!I2723)</f>
        <v>0</v>
      </c>
      <c r="E2723" s="224">
        <f t="shared" si="345"/>
        <v>0</v>
      </c>
      <c r="F2723" s="224">
        <f>'Faults data'!M2723</f>
        <v>0</v>
      </c>
      <c r="G2723" s="224" t="str">
        <f>IF('Faults data'!N2723=$G$17,$G$17,".")</f>
        <v>.</v>
      </c>
      <c r="H2723" s="224" t="str">
        <f>IF(ISNUMBER('Faults data'!L2723),'Faults data'!L2723,".")</f>
        <v>.</v>
      </c>
      <c r="I2723" s="224">
        <f>IF('Faults data'!S2723=Lists!$F$11,0,1)</f>
        <v>1</v>
      </c>
      <c r="J2723" s="240" t="str">
        <f t="shared" si="340"/>
        <v>.</v>
      </c>
      <c r="K2723" s="241"/>
      <c r="L2723" s="230" t="str">
        <f t="shared" si="341"/>
        <v>.</v>
      </c>
      <c r="M2723" s="231" t="str">
        <f t="shared" si="342"/>
        <v>.</v>
      </c>
      <c r="N2723" s="231" t="str">
        <f t="shared" si="343"/>
        <v>.</v>
      </c>
      <c r="O2723" s="231" t="str">
        <f t="shared" si="344"/>
        <v>.</v>
      </c>
      <c r="P2723" s="232" t="str">
        <f t="shared" si="346"/>
        <v>.</v>
      </c>
      <c r="Q2723" s="233" t="str">
        <f t="shared" si="347"/>
        <v>.</v>
      </c>
      <c r="R2723" s="140"/>
      <c r="S2723" s="140"/>
      <c r="T2723" s="140"/>
      <c r="U2723" s="140"/>
      <c r="V2723" s="140"/>
      <c r="W2723" s="140"/>
      <c r="X2723" s="140"/>
      <c r="Y2723" s="140"/>
      <c r="Z2723" s="140"/>
      <c r="AA2723" s="140"/>
      <c r="AB2723" s="140"/>
      <c r="AC2723" s="140"/>
      <c r="AD2723" s="140"/>
      <c r="AE2723" s="140"/>
      <c r="AF2723" s="140"/>
      <c r="AG2723" s="140"/>
      <c r="AH2723" s="140"/>
      <c r="AI2723" s="140"/>
      <c r="AJ2723" s="140"/>
      <c r="AK2723" s="140"/>
      <c r="AL2723" s="140"/>
      <c r="AM2723" s="140"/>
      <c r="AN2723" s="140"/>
      <c r="AO2723" s="140"/>
      <c r="AP2723" s="140"/>
      <c r="AQ2723" s="140"/>
      <c r="AR2723" s="140"/>
      <c r="AS2723" s="140"/>
      <c r="AT2723" s="140"/>
      <c r="AU2723" s="140"/>
      <c r="AV2723" s="140"/>
      <c r="AW2723" s="140"/>
      <c r="AX2723" s="140"/>
      <c r="AY2723" s="140"/>
      <c r="AZ2723" s="140"/>
      <c r="BA2723" s="140"/>
      <c r="BB2723" s="140"/>
      <c r="BC2723" s="140"/>
      <c r="BD2723" s="140"/>
      <c r="BE2723" s="140"/>
    </row>
    <row r="2724" spans="1:57" outlineLevel="1" x14ac:dyDescent="0.2">
      <c r="A2724" s="234">
        <f>'Faults data'!A2724</f>
        <v>2707</v>
      </c>
      <c r="B2724" s="320">
        <f>'Faults data'!B2724</f>
        <v>0</v>
      </c>
      <c r="C2724" s="223">
        <f>IFERROR(MATCH('Faults data'!F2724,Lists!$C$11:$C$14,0),0)</f>
        <v>0</v>
      </c>
      <c r="D2724" s="216">
        <f>VALUE('Faults data'!I2724)</f>
        <v>0</v>
      </c>
      <c r="E2724" s="224">
        <f t="shared" si="345"/>
        <v>0</v>
      </c>
      <c r="F2724" s="224">
        <f>'Faults data'!M2724</f>
        <v>0</v>
      </c>
      <c r="G2724" s="224" t="str">
        <f>IF('Faults data'!N2724=$G$17,$G$17,".")</f>
        <v>.</v>
      </c>
      <c r="H2724" s="224" t="str">
        <f>IF(ISNUMBER('Faults data'!L2724),'Faults data'!L2724,".")</f>
        <v>.</v>
      </c>
      <c r="I2724" s="224">
        <f>IF('Faults data'!S2724=Lists!$F$11,0,1)</f>
        <v>1</v>
      </c>
      <c r="J2724" s="240" t="str">
        <f t="shared" si="340"/>
        <v>.</v>
      </c>
      <c r="K2724" s="241"/>
      <c r="L2724" s="230" t="str">
        <f t="shared" si="341"/>
        <v>.</v>
      </c>
      <c r="M2724" s="231" t="str">
        <f t="shared" si="342"/>
        <v>.</v>
      </c>
      <c r="N2724" s="231" t="str">
        <f t="shared" si="343"/>
        <v>.</v>
      </c>
      <c r="O2724" s="231" t="str">
        <f t="shared" si="344"/>
        <v>.</v>
      </c>
      <c r="P2724" s="232" t="str">
        <f t="shared" si="346"/>
        <v>.</v>
      </c>
      <c r="Q2724" s="233" t="str">
        <f t="shared" si="347"/>
        <v>.</v>
      </c>
      <c r="R2724" s="140"/>
      <c r="S2724" s="140"/>
      <c r="T2724" s="140"/>
      <c r="U2724" s="140"/>
      <c r="V2724" s="140"/>
      <c r="W2724" s="140"/>
      <c r="X2724" s="140"/>
      <c r="Y2724" s="140"/>
      <c r="Z2724" s="140"/>
      <c r="AA2724" s="140"/>
      <c r="AB2724" s="140"/>
      <c r="AC2724" s="140"/>
      <c r="AD2724" s="140"/>
      <c r="AE2724" s="140"/>
      <c r="AF2724" s="140"/>
      <c r="AG2724" s="140"/>
      <c r="AH2724" s="140"/>
      <c r="AI2724" s="140"/>
      <c r="AJ2724" s="140"/>
      <c r="AK2724" s="140"/>
      <c r="AL2724" s="140"/>
      <c r="AM2724" s="140"/>
      <c r="AN2724" s="140"/>
      <c r="AO2724" s="140"/>
      <c r="AP2724" s="140"/>
      <c r="AQ2724" s="140"/>
      <c r="AR2724" s="140"/>
      <c r="AS2724" s="140"/>
      <c r="AT2724" s="140"/>
      <c r="AU2724" s="140"/>
      <c r="AV2724" s="140"/>
      <c r="AW2724" s="140"/>
      <c r="AX2724" s="140"/>
      <c r="AY2724" s="140"/>
      <c r="AZ2724" s="140"/>
      <c r="BA2724" s="140"/>
      <c r="BB2724" s="140"/>
      <c r="BC2724" s="140"/>
      <c r="BD2724" s="140"/>
      <c r="BE2724" s="140"/>
    </row>
    <row r="2725" spans="1:57" outlineLevel="1" x14ac:dyDescent="0.2">
      <c r="A2725" s="234">
        <f>'Faults data'!A2725</f>
        <v>2708</v>
      </c>
      <c r="B2725" s="320">
        <f>'Faults data'!B2725</f>
        <v>0</v>
      </c>
      <c r="C2725" s="223">
        <f>IFERROR(MATCH('Faults data'!F2725,Lists!$C$11:$C$14,0),0)</f>
        <v>0</v>
      </c>
      <c r="D2725" s="216">
        <f>VALUE('Faults data'!I2725)</f>
        <v>0</v>
      </c>
      <c r="E2725" s="224">
        <f t="shared" si="345"/>
        <v>0</v>
      </c>
      <c r="F2725" s="224">
        <f>'Faults data'!M2725</f>
        <v>0</v>
      </c>
      <c r="G2725" s="224" t="str">
        <f>IF('Faults data'!N2725=$G$17,$G$17,".")</f>
        <v>.</v>
      </c>
      <c r="H2725" s="224" t="str">
        <f>IF(ISNUMBER('Faults data'!L2725),'Faults data'!L2725,".")</f>
        <v>.</v>
      </c>
      <c r="I2725" s="224">
        <f>IF('Faults data'!S2725=Lists!$F$11,0,1)</f>
        <v>1</v>
      </c>
      <c r="J2725" s="240" t="str">
        <f t="shared" si="340"/>
        <v>.</v>
      </c>
      <c r="K2725" s="241"/>
      <c r="L2725" s="230" t="str">
        <f t="shared" si="341"/>
        <v>.</v>
      </c>
      <c r="M2725" s="231" t="str">
        <f t="shared" si="342"/>
        <v>.</v>
      </c>
      <c r="N2725" s="231" t="str">
        <f t="shared" si="343"/>
        <v>.</v>
      </c>
      <c r="O2725" s="231" t="str">
        <f t="shared" si="344"/>
        <v>.</v>
      </c>
      <c r="P2725" s="232" t="str">
        <f t="shared" si="346"/>
        <v>.</v>
      </c>
      <c r="Q2725" s="233" t="str">
        <f t="shared" si="347"/>
        <v>.</v>
      </c>
      <c r="R2725" s="140"/>
      <c r="S2725" s="140"/>
      <c r="T2725" s="140"/>
      <c r="U2725" s="140"/>
      <c r="V2725" s="140"/>
      <c r="W2725" s="140"/>
      <c r="X2725" s="140"/>
      <c r="Y2725" s="140"/>
      <c r="Z2725" s="140"/>
      <c r="AA2725" s="140"/>
      <c r="AB2725" s="140"/>
      <c r="AC2725" s="140"/>
      <c r="AD2725" s="140"/>
      <c r="AE2725" s="140"/>
      <c r="AF2725" s="140"/>
      <c r="AG2725" s="140"/>
      <c r="AH2725" s="140"/>
      <c r="AI2725" s="140"/>
      <c r="AJ2725" s="140"/>
      <c r="AK2725" s="140"/>
      <c r="AL2725" s="140"/>
      <c r="AM2725" s="140"/>
      <c r="AN2725" s="140"/>
      <c r="AO2725" s="140"/>
      <c r="AP2725" s="140"/>
      <c r="AQ2725" s="140"/>
      <c r="AR2725" s="140"/>
      <c r="AS2725" s="140"/>
      <c r="AT2725" s="140"/>
      <c r="AU2725" s="140"/>
      <c r="AV2725" s="140"/>
      <c r="AW2725" s="140"/>
      <c r="AX2725" s="140"/>
      <c r="AY2725" s="140"/>
      <c r="AZ2725" s="140"/>
      <c r="BA2725" s="140"/>
      <c r="BB2725" s="140"/>
      <c r="BC2725" s="140"/>
      <c r="BD2725" s="140"/>
      <c r="BE2725" s="140"/>
    </row>
    <row r="2726" spans="1:57" outlineLevel="1" x14ac:dyDescent="0.2">
      <c r="A2726" s="234">
        <f>'Faults data'!A2726</f>
        <v>2709</v>
      </c>
      <c r="B2726" s="320">
        <f>'Faults data'!B2726</f>
        <v>0</v>
      </c>
      <c r="C2726" s="223">
        <f>IFERROR(MATCH('Faults data'!F2726,Lists!$C$11:$C$14,0),0)</f>
        <v>0</v>
      </c>
      <c r="D2726" s="216">
        <f>VALUE('Faults data'!I2726)</f>
        <v>0</v>
      </c>
      <c r="E2726" s="224">
        <f t="shared" si="345"/>
        <v>0</v>
      </c>
      <c r="F2726" s="224">
        <f>'Faults data'!M2726</f>
        <v>0</v>
      </c>
      <c r="G2726" s="224" t="str">
        <f>IF('Faults data'!N2726=$G$17,$G$17,".")</f>
        <v>.</v>
      </c>
      <c r="H2726" s="224" t="str">
        <f>IF(ISNUMBER('Faults data'!L2726),'Faults data'!L2726,".")</f>
        <v>.</v>
      </c>
      <c r="I2726" s="224">
        <f>IF('Faults data'!S2726=Lists!$F$11,0,1)</f>
        <v>1</v>
      </c>
      <c r="J2726" s="240" t="str">
        <f t="shared" si="340"/>
        <v>.</v>
      </c>
      <c r="K2726" s="241"/>
      <c r="L2726" s="230" t="str">
        <f t="shared" si="341"/>
        <v>.</v>
      </c>
      <c r="M2726" s="231" t="str">
        <f t="shared" si="342"/>
        <v>.</v>
      </c>
      <c r="N2726" s="231" t="str">
        <f t="shared" si="343"/>
        <v>.</v>
      </c>
      <c r="O2726" s="231" t="str">
        <f t="shared" si="344"/>
        <v>.</v>
      </c>
      <c r="P2726" s="232" t="str">
        <f t="shared" si="346"/>
        <v>.</v>
      </c>
      <c r="Q2726" s="233" t="str">
        <f t="shared" si="347"/>
        <v>.</v>
      </c>
      <c r="R2726" s="140"/>
      <c r="S2726" s="140"/>
      <c r="T2726" s="140"/>
      <c r="U2726" s="140"/>
      <c r="V2726" s="140"/>
      <c r="W2726" s="140"/>
      <c r="X2726" s="140"/>
      <c r="Y2726" s="140"/>
      <c r="Z2726" s="140"/>
      <c r="AA2726" s="140"/>
      <c r="AB2726" s="140"/>
      <c r="AC2726" s="140"/>
      <c r="AD2726" s="140"/>
      <c r="AE2726" s="140"/>
      <c r="AF2726" s="140"/>
      <c r="AG2726" s="140"/>
      <c r="AH2726" s="140"/>
      <c r="AI2726" s="140"/>
      <c r="AJ2726" s="140"/>
      <c r="AK2726" s="140"/>
      <c r="AL2726" s="140"/>
      <c r="AM2726" s="140"/>
      <c r="AN2726" s="140"/>
      <c r="AO2726" s="140"/>
      <c r="AP2726" s="140"/>
      <c r="AQ2726" s="140"/>
      <c r="AR2726" s="140"/>
      <c r="AS2726" s="140"/>
      <c r="AT2726" s="140"/>
      <c r="AU2726" s="140"/>
      <c r="AV2726" s="140"/>
      <c r="AW2726" s="140"/>
      <c r="AX2726" s="140"/>
      <c r="AY2726" s="140"/>
      <c r="AZ2726" s="140"/>
      <c r="BA2726" s="140"/>
      <c r="BB2726" s="140"/>
      <c r="BC2726" s="140"/>
      <c r="BD2726" s="140"/>
      <c r="BE2726" s="140"/>
    </row>
    <row r="2727" spans="1:57" outlineLevel="1" x14ac:dyDescent="0.2">
      <c r="A2727" s="234">
        <f>'Faults data'!A2727</f>
        <v>2710</v>
      </c>
      <c r="B2727" s="320">
        <f>'Faults data'!B2727</f>
        <v>0</v>
      </c>
      <c r="C2727" s="223">
        <f>IFERROR(MATCH('Faults data'!F2727,Lists!$C$11:$C$14,0),0)</f>
        <v>0</v>
      </c>
      <c r="D2727" s="216">
        <f>VALUE('Faults data'!I2727)</f>
        <v>0</v>
      </c>
      <c r="E2727" s="224">
        <f t="shared" si="345"/>
        <v>0</v>
      </c>
      <c r="F2727" s="224">
        <f>'Faults data'!M2727</f>
        <v>0</v>
      </c>
      <c r="G2727" s="224" t="str">
        <f>IF('Faults data'!N2727=$G$17,$G$17,".")</f>
        <v>.</v>
      </c>
      <c r="H2727" s="224" t="str">
        <f>IF(ISNUMBER('Faults data'!L2727),'Faults data'!L2727,".")</f>
        <v>.</v>
      </c>
      <c r="I2727" s="224">
        <f>IF('Faults data'!S2727=Lists!$F$11,0,1)</f>
        <v>1</v>
      </c>
      <c r="J2727" s="240" t="str">
        <f t="shared" si="340"/>
        <v>.</v>
      </c>
      <c r="K2727" s="241"/>
      <c r="L2727" s="230" t="str">
        <f t="shared" si="341"/>
        <v>.</v>
      </c>
      <c r="M2727" s="231" t="str">
        <f t="shared" si="342"/>
        <v>.</v>
      </c>
      <c r="N2727" s="231" t="str">
        <f t="shared" si="343"/>
        <v>.</v>
      </c>
      <c r="O2727" s="231" t="str">
        <f t="shared" si="344"/>
        <v>.</v>
      </c>
      <c r="P2727" s="232" t="str">
        <f t="shared" si="346"/>
        <v>.</v>
      </c>
      <c r="Q2727" s="233" t="str">
        <f t="shared" si="347"/>
        <v>.</v>
      </c>
      <c r="R2727" s="140"/>
      <c r="S2727" s="140"/>
      <c r="T2727" s="140"/>
      <c r="U2727" s="140"/>
      <c r="V2727" s="140"/>
      <c r="W2727" s="140"/>
      <c r="X2727" s="140"/>
      <c r="Y2727" s="140"/>
      <c r="Z2727" s="140"/>
      <c r="AA2727" s="140"/>
      <c r="AB2727" s="140"/>
      <c r="AC2727" s="140"/>
      <c r="AD2727" s="140"/>
      <c r="AE2727" s="140"/>
      <c r="AF2727" s="140"/>
      <c r="AG2727" s="140"/>
      <c r="AH2727" s="140"/>
      <c r="AI2727" s="140"/>
      <c r="AJ2727" s="140"/>
      <c r="AK2727" s="140"/>
      <c r="AL2727" s="140"/>
      <c r="AM2727" s="140"/>
      <c r="AN2727" s="140"/>
      <c r="AO2727" s="140"/>
      <c r="AP2727" s="140"/>
      <c r="AQ2727" s="140"/>
      <c r="AR2727" s="140"/>
      <c r="AS2727" s="140"/>
      <c r="AT2727" s="140"/>
      <c r="AU2727" s="140"/>
      <c r="AV2727" s="140"/>
      <c r="AW2727" s="140"/>
      <c r="AX2727" s="140"/>
      <c r="AY2727" s="140"/>
      <c r="AZ2727" s="140"/>
      <c r="BA2727" s="140"/>
      <c r="BB2727" s="140"/>
      <c r="BC2727" s="140"/>
      <c r="BD2727" s="140"/>
      <c r="BE2727" s="140"/>
    </row>
    <row r="2728" spans="1:57" ht="12.75" outlineLevel="1" thickBot="1" x14ac:dyDescent="0.25">
      <c r="A2728" s="234">
        <f>'Faults data'!A2728</f>
        <v>2711</v>
      </c>
      <c r="B2728" s="320">
        <f>'Faults data'!B2728</f>
        <v>0</v>
      </c>
      <c r="C2728" s="223">
        <f>IFERROR(MATCH('Faults data'!F2728,Lists!$C$11:$C$14,0),0)</f>
        <v>0</v>
      </c>
      <c r="D2728" s="216">
        <f>VALUE('Faults data'!I2728)</f>
        <v>0</v>
      </c>
      <c r="E2728" s="224">
        <f t="shared" si="345"/>
        <v>0</v>
      </c>
      <c r="F2728" s="224">
        <f>'Faults data'!M2728</f>
        <v>0</v>
      </c>
      <c r="G2728" s="224" t="str">
        <f>IF('Faults data'!N2728=$G$17,$G$17,".")</f>
        <v>.</v>
      </c>
      <c r="H2728" s="224" t="str">
        <f>IF(ISNUMBER('Faults data'!L2728),'Faults data'!L2728,".")</f>
        <v>.</v>
      </c>
      <c r="I2728" s="224">
        <f>IF('Faults data'!S2728=Lists!$F$11,0,1)</f>
        <v>1</v>
      </c>
      <c r="J2728" s="240" t="str">
        <f t="shared" si="340"/>
        <v>.</v>
      </c>
      <c r="K2728" s="241"/>
      <c r="L2728" s="230" t="str">
        <f t="shared" si="341"/>
        <v>.</v>
      </c>
      <c r="M2728" s="231" t="str">
        <f t="shared" si="342"/>
        <v>.</v>
      </c>
      <c r="N2728" s="231" t="str">
        <f t="shared" si="343"/>
        <v>.</v>
      </c>
      <c r="O2728" s="231" t="str">
        <f t="shared" si="344"/>
        <v>.</v>
      </c>
      <c r="P2728" s="232" t="str">
        <f t="shared" si="346"/>
        <v>.</v>
      </c>
      <c r="Q2728" s="233" t="str">
        <f t="shared" si="347"/>
        <v>.</v>
      </c>
      <c r="R2728" s="140"/>
      <c r="S2728" s="140"/>
      <c r="T2728" s="140"/>
      <c r="U2728" s="140"/>
      <c r="V2728" s="140"/>
      <c r="W2728" s="140"/>
      <c r="X2728" s="140"/>
      <c r="Y2728" s="140"/>
      <c r="Z2728" s="140"/>
      <c r="AA2728" s="140"/>
      <c r="AB2728" s="140"/>
      <c r="AC2728" s="140"/>
      <c r="AD2728" s="140"/>
      <c r="AE2728" s="140"/>
      <c r="AF2728" s="140"/>
      <c r="AG2728" s="140"/>
      <c r="AH2728" s="140"/>
      <c r="AI2728" s="140"/>
      <c r="AJ2728" s="140"/>
      <c r="AK2728" s="140"/>
      <c r="AL2728" s="140"/>
      <c r="AM2728" s="140"/>
      <c r="AN2728" s="140"/>
      <c r="AO2728" s="140"/>
      <c r="AP2728" s="140"/>
      <c r="AQ2728" s="140"/>
      <c r="AR2728" s="140"/>
      <c r="AS2728" s="140"/>
      <c r="AT2728" s="140"/>
      <c r="AU2728" s="140"/>
      <c r="AV2728" s="140"/>
      <c r="AW2728" s="140"/>
      <c r="AX2728" s="140"/>
      <c r="AY2728" s="140"/>
      <c r="AZ2728" s="140"/>
      <c r="BA2728" s="140"/>
      <c r="BB2728" s="140"/>
      <c r="BC2728" s="140"/>
      <c r="BD2728" s="140"/>
      <c r="BE2728" s="140"/>
    </row>
    <row r="2729" spans="1:57" x14ac:dyDescent="0.2">
      <c r="A2729" s="15"/>
      <c r="B2729" s="322" t="e">
        <f>"Add rows above row "&amp;ROW(#REF!)&amp;" and copy the formulae down"</f>
        <v>#REF!</v>
      </c>
      <c r="C2729" s="92"/>
      <c r="D2729" s="92"/>
      <c r="E2729" s="93"/>
      <c r="F2729" s="93"/>
      <c r="G2729" s="93"/>
      <c r="H2729" s="93"/>
      <c r="I2729" s="93"/>
      <c r="J2729" s="94"/>
      <c r="K2729" s="140"/>
      <c r="L2729" s="95"/>
      <c r="M2729" s="95"/>
      <c r="N2729" s="95"/>
      <c r="O2729" s="95"/>
      <c r="P2729" s="94"/>
      <c r="Q2729" s="94"/>
      <c r="R2729" s="140"/>
      <c r="S2729" s="140"/>
      <c r="T2729" s="140"/>
      <c r="U2729" s="140"/>
      <c r="V2729" s="140"/>
      <c r="W2729" s="140"/>
      <c r="X2729" s="140"/>
      <c r="Y2729" s="140"/>
      <c r="Z2729" s="140"/>
      <c r="AA2729" s="140"/>
      <c r="AB2729" s="140"/>
      <c r="AC2729" s="140"/>
      <c r="AD2729" s="140"/>
      <c r="AE2729" s="140"/>
      <c r="AF2729" s="140"/>
      <c r="AG2729" s="140"/>
      <c r="AH2729" s="140"/>
      <c r="AI2729" s="140"/>
      <c r="AJ2729" s="140"/>
      <c r="AK2729" s="140"/>
      <c r="AL2729" s="140"/>
      <c r="AM2729" s="140"/>
      <c r="AN2729" s="140"/>
      <c r="AO2729" s="140"/>
      <c r="AP2729" s="140"/>
      <c r="AQ2729" s="140"/>
      <c r="AR2729" s="140"/>
      <c r="AS2729" s="103"/>
      <c r="AT2729" s="103"/>
      <c r="AU2729" s="103"/>
      <c r="AV2729" s="103"/>
      <c r="AW2729" s="103"/>
      <c r="AX2729" s="103"/>
      <c r="AY2729" s="103"/>
      <c r="AZ2729" s="103"/>
      <c r="BA2729" s="103"/>
      <c r="BB2729" s="103"/>
      <c r="BC2729" s="103"/>
      <c r="BD2729" s="103"/>
      <c r="BE2729" s="103"/>
    </row>
    <row r="2730" spans="1:57" x14ac:dyDescent="0.2">
      <c r="A2730" s="15"/>
      <c r="B2730" s="24"/>
      <c r="C2730" s="24"/>
      <c r="D2730" s="24"/>
      <c r="E2730" s="29"/>
      <c r="F2730" s="29"/>
      <c r="G2730" s="29"/>
      <c r="H2730" s="29"/>
      <c r="I2730" s="29"/>
      <c r="J2730" s="96"/>
      <c r="K2730" s="140"/>
      <c r="L2730" s="97"/>
      <c r="M2730" s="97"/>
      <c r="N2730" s="97"/>
      <c r="O2730" s="97"/>
      <c r="P2730" s="96"/>
      <c r="Q2730" s="96"/>
      <c r="R2730" s="140"/>
      <c r="S2730" s="140"/>
      <c r="T2730" s="140"/>
      <c r="U2730" s="140"/>
      <c r="V2730" s="140"/>
      <c r="W2730" s="140"/>
      <c r="X2730" s="140"/>
      <c r="Y2730" s="140"/>
      <c r="Z2730" s="140"/>
      <c r="AA2730" s="140"/>
      <c r="AB2730" s="140"/>
      <c r="AC2730" s="140"/>
      <c r="AD2730" s="140"/>
      <c r="AE2730" s="140"/>
      <c r="AF2730" s="140"/>
      <c r="AG2730" s="140"/>
      <c r="AH2730" s="140"/>
      <c r="AI2730" s="140"/>
      <c r="AJ2730" s="140"/>
      <c r="AK2730" s="140"/>
      <c r="AL2730" s="140"/>
      <c r="AM2730" s="140"/>
      <c r="AN2730" s="140"/>
      <c r="AO2730" s="140"/>
      <c r="AP2730" s="140"/>
      <c r="AQ2730" s="140"/>
      <c r="AR2730" s="140"/>
      <c r="AS2730" s="103"/>
      <c r="AT2730" s="103"/>
      <c r="AU2730" s="103"/>
      <c r="AV2730" s="103"/>
      <c r="AW2730" s="103"/>
      <c r="AX2730" s="103"/>
      <c r="AY2730" s="103"/>
      <c r="AZ2730" s="103"/>
      <c r="BA2730" s="103"/>
      <c r="BB2730" s="103"/>
      <c r="BC2730" s="103"/>
      <c r="BD2730" s="103"/>
      <c r="BE2730" s="103"/>
    </row>
    <row r="2731" spans="1:57" x14ac:dyDescent="0.2">
      <c r="A2731" s="140"/>
      <c r="B2731" s="141"/>
      <c r="C2731" s="141"/>
      <c r="D2731" s="24"/>
      <c r="E2731" s="29"/>
      <c r="F2731" s="22"/>
      <c r="G2731" s="22"/>
      <c r="H2731" s="22"/>
      <c r="I2731" s="22"/>
      <c r="J2731" s="26"/>
      <c r="K2731" s="140"/>
      <c r="L2731" s="27"/>
      <c r="M2731" s="27"/>
      <c r="N2731" s="27"/>
      <c r="O2731" s="27"/>
      <c r="P2731" s="26"/>
      <c r="Q2731" s="26"/>
      <c r="R2731" s="140"/>
      <c r="S2731" s="140"/>
      <c r="T2731" s="140"/>
      <c r="U2731" s="140"/>
      <c r="V2731" s="140"/>
      <c r="W2731" s="140"/>
      <c r="X2731" s="140"/>
      <c r="Y2731" s="140"/>
      <c r="Z2731" s="140"/>
      <c r="AA2731" s="140"/>
      <c r="AB2731" s="140"/>
      <c r="AC2731" s="140"/>
      <c r="AD2731" s="140"/>
      <c r="AE2731" s="140"/>
      <c r="AF2731" s="140"/>
      <c r="AG2731" s="140"/>
      <c r="AH2731" s="140"/>
      <c r="AI2731" s="140"/>
      <c r="AJ2731" s="140"/>
      <c r="AK2731" s="140"/>
      <c r="AL2731" s="140"/>
      <c r="AM2731" s="140"/>
      <c r="AN2731" s="140"/>
      <c r="AO2731" s="140"/>
      <c r="AP2731" s="140"/>
      <c r="AQ2731" s="140"/>
      <c r="AR2731" s="140"/>
      <c r="AS2731" s="103"/>
      <c r="AT2731" s="103"/>
      <c r="AU2731" s="103"/>
      <c r="AV2731" s="103"/>
      <c r="AW2731" s="103"/>
      <c r="AX2731" s="103"/>
      <c r="AY2731" s="103"/>
      <c r="AZ2731" s="103"/>
      <c r="BA2731" s="103"/>
      <c r="BB2731" s="103"/>
      <c r="BC2731" s="103"/>
      <c r="BD2731" s="103"/>
      <c r="BE2731" s="103"/>
    </row>
    <row r="2732" spans="1:57" x14ac:dyDescent="0.2">
      <c r="A2732" s="140"/>
      <c r="B2732" s="141"/>
      <c r="C2732" s="141"/>
      <c r="D2732" s="24"/>
      <c r="E2732" s="29"/>
      <c r="F2732" s="22"/>
      <c r="G2732" s="22"/>
      <c r="H2732" s="22"/>
      <c r="I2732" s="22"/>
      <c r="J2732" s="26"/>
      <c r="K2732" s="140"/>
      <c r="L2732" s="27"/>
      <c r="M2732" s="27"/>
      <c r="N2732" s="27"/>
      <c r="O2732" s="27"/>
      <c r="P2732" s="26"/>
      <c r="Q2732" s="26"/>
      <c r="R2732" s="140"/>
      <c r="S2732" s="140"/>
      <c r="T2732" s="140"/>
      <c r="U2732" s="140"/>
      <c r="V2732" s="140"/>
      <c r="W2732" s="140"/>
      <c r="X2732" s="140"/>
      <c r="Y2732" s="140"/>
      <c r="Z2732" s="140"/>
      <c r="AA2732" s="140"/>
      <c r="AB2732" s="140"/>
      <c r="AC2732" s="140"/>
      <c r="AD2732" s="140"/>
      <c r="AE2732" s="140"/>
      <c r="AF2732" s="140"/>
      <c r="AG2732" s="140"/>
      <c r="AH2732" s="140"/>
      <c r="AI2732" s="140"/>
      <c r="AJ2732" s="140"/>
      <c r="AK2732" s="140"/>
      <c r="AL2732" s="140"/>
      <c r="AM2732" s="140"/>
      <c r="AN2732" s="140"/>
      <c r="AO2732" s="140"/>
      <c r="AP2732" s="140"/>
      <c r="AQ2732" s="140"/>
      <c r="AR2732" s="140"/>
      <c r="AS2732" s="103"/>
      <c r="AT2732" s="103"/>
      <c r="AU2732" s="103"/>
      <c r="AV2732" s="103"/>
      <c r="AW2732" s="103"/>
      <c r="AX2732" s="103"/>
      <c r="AY2732" s="103"/>
      <c r="AZ2732" s="103"/>
      <c r="BA2732" s="103"/>
      <c r="BB2732" s="103"/>
      <c r="BC2732" s="103"/>
      <c r="BD2732" s="103"/>
      <c r="BE2732" s="103"/>
    </row>
    <row r="2733" spans="1:57" x14ac:dyDescent="0.2">
      <c r="A2733" s="140"/>
      <c r="B2733" s="141"/>
      <c r="C2733" s="141"/>
      <c r="D2733" s="24"/>
      <c r="E2733" s="29"/>
      <c r="F2733" s="22"/>
      <c r="G2733" s="22"/>
      <c r="H2733" s="22"/>
      <c r="I2733" s="22"/>
      <c r="J2733" s="26"/>
      <c r="K2733" s="140"/>
      <c r="L2733" s="27"/>
      <c r="M2733" s="27"/>
      <c r="N2733" s="27"/>
      <c r="O2733" s="27"/>
      <c r="P2733" s="26"/>
      <c r="Q2733" s="26"/>
      <c r="R2733" s="140"/>
      <c r="S2733" s="140"/>
      <c r="T2733" s="140"/>
      <c r="U2733" s="140"/>
      <c r="V2733" s="140"/>
      <c r="W2733" s="140"/>
      <c r="X2733" s="140"/>
      <c r="Y2733" s="140"/>
      <c r="Z2733" s="140"/>
      <c r="AA2733" s="140"/>
      <c r="AB2733" s="140"/>
      <c r="AC2733" s="140"/>
      <c r="AD2733" s="140"/>
      <c r="AE2733" s="140"/>
      <c r="AF2733" s="140"/>
      <c r="AG2733" s="140"/>
      <c r="AH2733" s="140"/>
      <c r="AI2733" s="140"/>
      <c r="AJ2733" s="140"/>
      <c r="AK2733" s="140"/>
      <c r="AL2733" s="140"/>
      <c r="AM2733" s="140"/>
      <c r="AN2733" s="140"/>
      <c r="AO2733" s="140"/>
      <c r="AP2733" s="140"/>
      <c r="AQ2733" s="140"/>
      <c r="AR2733" s="140"/>
      <c r="AS2733" s="103"/>
      <c r="AT2733" s="103"/>
      <c r="AU2733" s="103"/>
      <c r="AV2733" s="103"/>
      <c r="AW2733" s="103"/>
      <c r="AX2733" s="103"/>
      <c r="AY2733" s="103"/>
      <c r="AZ2733" s="103"/>
      <c r="BA2733" s="103"/>
      <c r="BB2733" s="103"/>
      <c r="BC2733" s="103"/>
      <c r="BD2733" s="103"/>
      <c r="BE2733" s="103"/>
    </row>
    <row r="2734" spans="1:57" x14ac:dyDescent="0.2">
      <c r="A2734" s="140"/>
      <c r="B2734" s="141"/>
      <c r="C2734" s="141"/>
      <c r="D2734" s="24"/>
      <c r="E2734" s="29"/>
      <c r="F2734" s="22"/>
      <c r="G2734" s="22"/>
      <c r="H2734" s="22"/>
      <c r="I2734" s="22"/>
      <c r="J2734" s="26"/>
      <c r="K2734" s="140"/>
      <c r="L2734" s="27"/>
      <c r="M2734" s="27"/>
      <c r="N2734" s="27"/>
      <c r="O2734" s="27"/>
      <c r="P2734" s="26"/>
      <c r="Q2734" s="26"/>
      <c r="R2734" s="140"/>
      <c r="S2734" s="140"/>
      <c r="T2734" s="140"/>
      <c r="U2734" s="140"/>
      <c r="V2734" s="140"/>
      <c r="W2734" s="140"/>
      <c r="X2734" s="140"/>
      <c r="Y2734" s="140"/>
      <c r="Z2734" s="140"/>
      <c r="AA2734" s="140"/>
      <c r="AB2734" s="140"/>
      <c r="AC2734" s="140"/>
      <c r="AD2734" s="140"/>
      <c r="AE2734" s="140"/>
      <c r="AF2734" s="140"/>
      <c r="AG2734" s="140"/>
      <c r="AH2734" s="140"/>
      <c r="AI2734" s="140"/>
      <c r="AJ2734" s="140"/>
      <c r="AK2734" s="140"/>
      <c r="AL2734" s="140"/>
      <c r="AM2734" s="140"/>
      <c r="AN2734" s="140"/>
      <c r="AO2734" s="140"/>
      <c r="AP2734" s="140"/>
      <c r="AQ2734" s="140"/>
      <c r="AR2734" s="140"/>
      <c r="AS2734" s="103"/>
      <c r="AT2734" s="103"/>
      <c r="AU2734" s="103"/>
      <c r="AV2734" s="103"/>
      <c r="AW2734" s="103"/>
      <c r="AX2734" s="103"/>
      <c r="AY2734" s="103"/>
      <c r="AZ2734" s="103"/>
      <c r="BA2734" s="103"/>
      <c r="BB2734" s="103"/>
      <c r="BC2734" s="103"/>
      <c r="BD2734" s="103"/>
      <c r="BE2734" s="103"/>
    </row>
    <row r="2735" spans="1:57" x14ac:dyDescent="0.2">
      <c r="A2735" s="140"/>
      <c r="B2735" s="141"/>
      <c r="C2735" s="141"/>
      <c r="D2735" s="24"/>
      <c r="E2735" s="29"/>
      <c r="F2735" s="22"/>
      <c r="G2735" s="22"/>
      <c r="H2735" s="22"/>
      <c r="I2735" s="22"/>
      <c r="J2735" s="26"/>
      <c r="K2735" s="140"/>
      <c r="L2735" s="27"/>
      <c r="M2735" s="27"/>
      <c r="N2735" s="27"/>
      <c r="O2735" s="27"/>
      <c r="P2735" s="26"/>
      <c r="Q2735" s="26"/>
      <c r="R2735" s="140"/>
      <c r="S2735" s="140"/>
      <c r="T2735" s="140"/>
      <c r="U2735" s="140"/>
      <c r="V2735" s="140"/>
      <c r="W2735" s="140"/>
      <c r="X2735" s="140"/>
      <c r="Y2735" s="140"/>
      <c r="Z2735" s="140"/>
      <c r="AA2735" s="140"/>
      <c r="AB2735" s="140"/>
      <c r="AC2735" s="140"/>
      <c r="AD2735" s="140"/>
      <c r="AE2735" s="140"/>
      <c r="AF2735" s="140"/>
      <c r="AG2735" s="140"/>
      <c r="AH2735" s="140"/>
      <c r="AI2735" s="140"/>
      <c r="AJ2735" s="140"/>
      <c r="AK2735" s="140"/>
      <c r="AL2735" s="140"/>
      <c r="AM2735" s="140"/>
      <c r="AN2735" s="140"/>
      <c r="AO2735" s="140"/>
      <c r="AP2735" s="140"/>
      <c r="AQ2735" s="140"/>
      <c r="AR2735" s="140"/>
      <c r="AS2735" s="103"/>
      <c r="AT2735" s="103"/>
      <c r="AU2735" s="103"/>
      <c r="AV2735" s="103"/>
      <c r="AW2735" s="103"/>
      <c r="AX2735" s="103"/>
      <c r="AY2735" s="103"/>
      <c r="AZ2735" s="103"/>
      <c r="BA2735" s="103"/>
      <c r="BB2735" s="103"/>
      <c r="BC2735" s="103"/>
      <c r="BD2735" s="103"/>
      <c r="BE2735" s="103"/>
    </row>
    <row r="2736" spans="1:57" x14ac:dyDescent="0.2">
      <c r="A2736" s="140"/>
      <c r="B2736" s="141"/>
      <c r="C2736" s="141"/>
      <c r="D2736" s="24"/>
      <c r="E2736" s="29"/>
      <c r="F2736" s="22"/>
      <c r="G2736" s="22"/>
      <c r="H2736" s="22"/>
      <c r="I2736" s="22"/>
      <c r="J2736" s="26"/>
      <c r="K2736" s="140"/>
      <c r="L2736" s="27"/>
      <c r="M2736" s="27"/>
      <c r="N2736" s="27"/>
      <c r="O2736" s="27"/>
      <c r="P2736" s="26"/>
      <c r="Q2736" s="26"/>
      <c r="R2736" s="140"/>
      <c r="S2736" s="140"/>
      <c r="T2736" s="140"/>
      <c r="U2736" s="140"/>
      <c r="V2736" s="140"/>
      <c r="W2736" s="140"/>
      <c r="X2736" s="140"/>
      <c r="Y2736" s="140"/>
      <c r="Z2736" s="140"/>
      <c r="AA2736" s="140"/>
      <c r="AB2736" s="140"/>
      <c r="AC2736" s="140"/>
      <c r="AD2736" s="140"/>
      <c r="AE2736" s="140"/>
      <c r="AF2736" s="140"/>
      <c r="AG2736" s="140"/>
      <c r="AH2736" s="140"/>
      <c r="AI2736" s="140"/>
      <c r="AJ2736" s="140"/>
      <c r="AK2736" s="140"/>
      <c r="AL2736" s="140"/>
      <c r="AM2736" s="140"/>
      <c r="AN2736" s="140"/>
      <c r="AO2736" s="140"/>
      <c r="AP2736" s="140"/>
      <c r="AQ2736" s="140"/>
      <c r="AR2736" s="140"/>
      <c r="AS2736" s="103"/>
      <c r="AT2736" s="103"/>
      <c r="AU2736" s="103"/>
      <c r="AV2736" s="103"/>
      <c r="AW2736" s="103"/>
      <c r="AX2736" s="103"/>
      <c r="AY2736" s="103"/>
      <c r="AZ2736" s="103"/>
      <c r="BA2736" s="103"/>
      <c r="BB2736" s="103"/>
      <c r="BC2736" s="103"/>
      <c r="BD2736" s="103"/>
      <c r="BE2736" s="103"/>
    </row>
    <row r="2737" spans="1:57" x14ac:dyDescent="0.2">
      <c r="A2737" s="140"/>
      <c r="B2737" s="141"/>
      <c r="C2737" s="141"/>
      <c r="D2737" s="24"/>
      <c r="E2737" s="29"/>
      <c r="F2737" s="22"/>
      <c r="G2737" s="22"/>
      <c r="H2737" s="22"/>
      <c r="I2737" s="22"/>
      <c r="J2737" s="26"/>
      <c r="K2737" s="140"/>
      <c r="L2737" s="27"/>
      <c r="M2737" s="27"/>
      <c r="N2737" s="27"/>
      <c r="O2737" s="27"/>
      <c r="P2737" s="26"/>
      <c r="Q2737" s="26"/>
      <c r="R2737" s="140"/>
      <c r="S2737" s="140"/>
      <c r="T2737" s="140"/>
      <c r="U2737" s="140"/>
      <c r="V2737" s="140"/>
      <c r="W2737" s="140"/>
      <c r="X2737" s="140"/>
      <c r="Y2737" s="140"/>
      <c r="Z2737" s="140"/>
      <c r="AA2737" s="140"/>
      <c r="AB2737" s="140"/>
      <c r="AC2737" s="140"/>
      <c r="AD2737" s="140"/>
      <c r="AE2737" s="140"/>
      <c r="AF2737" s="140"/>
      <c r="AG2737" s="140"/>
      <c r="AH2737" s="140"/>
      <c r="AI2737" s="140"/>
      <c r="AJ2737" s="140"/>
      <c r="AK2737" s="140"/>
      <c r="AL2737" s="140"/>
      <c r="AM2737" s="140"/>
      <c r="AN2737" s="140"/>
      <c r="AO2737" s="140"/>
      <c r="AP2737" s="140"/>
      <c r="AQ2737" s="140"/>
      <c r="AR2737" s="140"/>
      <c r="AS2737" s="103"/>
      <c r="AT2737" s="103"/>
      <c r="AU2737" s="103"/>
      <c r="AV2737" s="103"/>
      <c r="AW2737" s="103"/>
      <c r="AX2737" s="103"/>
      <c r="AY2737" s="103"/>
      <c r="AZ2737" s="103"/>
      <c r="BA2737" s="103"/>
      <c r="BB2737" s="103"/>
      <c r="BC2737" s="103"/>
      <c r="BD2737" s="103"/>
      <c r="BE2737" s="103"/>
    </row>
    <row r="2738" spans="1:57" x14ac:dyDescent="0.2">
      <c r="A2738" s="140"/>
      <c r="B2738" s="141"/>
      <c r="C2738" s="141"/>
      <c r="D2738" s="24"/>
      <c r="E2738" s="29"/>
      <c r="F2738" s="22"/>
      <c r="G2738" s="22"/>
      <c r="H2738" s="22"/>
      <c r="I2738" s="22"/>
      <c r="J2738" s="26"/>
      <c r="K2738" s="140"/>
      <c r="L2738" s="27"/>
      <c r="M2738" s="27"/>
      <c r="N2738" s="27"/>
      <c r="O2738" s="27"/>
      <c r="P2738" s="26"/>
      <c r="Q2738" s="26"/>
      <c r="R2738" s="140"/>
      <c r="S2738" s="140"/>
      <c r="T2738" s="140"/>
      <c r="U2738" s="140"/>
      <c r="V2738" s="140"/>
      <c r="W2738" s="140"/>
      <c r="X2738" s="140"/>
      <c r="Y2738" s="140"/>
      <c r="Z2738" s="140"/>
      <c r="AA2738" s="140"/>
      <c r="AB2738" s="140"/>
      <c r="AC2738" s="140"/>
      <c r="AD2738" s="140"/>
      <c r="AE2738" s="140"/>
      <c r="AF2738" s="140"/>
      <c r="AG2738" s="140"/>
      <c r="AH2738" s="140"/>
      <c r="AI2738" s="140"/>
      <c r="AJ2738" s="140"/>
      <c r="AK2738" s="140"/>
      <c r="AL2738" s="140"/>
      <c r="AM2738" s="140"/>
      <c r="AN2738" s="140"/>
      <c r="AO2738" s="140"/>
      <c r="AP2738" s="140"/>
      <c r="AQ2738" s="140"/>
      <c r="AR2738" s="140"/>
      <c r="AS2738" s="103"/>
      <c r="AT2738" s="103"/>
      <c r="AU2738" s="103"/>
      <c r="AV2738" s="103"/>
      <c r="AW2738" s="103"/>
      <c r="AX2738" s="103"/>
      <c r="AY2738" s="103"/>
      <c r="AZ2738" s="103"/>
      <c r="BA2738" s="103"/>
      <c r="BB2738" s="103"/>
      <c r="BC2738" s="103"/>
      <c r="BD2738" s="103"/>
      <c r="BE2738" s="103"/>
    </row>
    <row r="2739" spans="1:57" x14ac:dyDescent="0.2">
      <c r="A2739" s="140"/>
      <c r="B2739" s="141"/>
      <c r="C2739" s="141"/>
      <c r="D2739" s="24"/>
      <c r="E2739" s="29"/>
      <c r="F2739" s="22"/>
      <c r="G2739" s="22"/>
      <c r="H2739" s="22"/>
      <c r="I2739" s="22"/>
      <c r="J2739" s="26"/>
      <c r="K2739" s="140"/>
      <c r="L2739" s="27"/>
      <c r="M2739" s="27"/>
      <c r="N2739" s="27"/>
      <c r="O2739" s="27"/>
      <c r="P2739" s="26"/>
      <c r="Q2739" s="26"/>
      <c r="R2739" s="140"/>
      <c r="S2739" s="140"/>
      <c r="T2739" s="140"/>
      <c r="U2739" s="140"/>
      <c r="V2739" s="140"/>
      <c r="W2739" s="140"/>
      <c r="X2739" s="140"/>
      <c r="Y2739" s="140"/>
      <c r="Z2739" s="140"/>
      <c r="AA2739" s="140"/>
      <c r="AB2739" s="140"/>
      <c r="AC2739" s="140"/>
      <c r="AD2739" s="140"/>
      <c r="AE2739" s="140"/>
      <c r="AF2739" s="140"/>
      <c r="AG2739" s="140"/>
      <c r="AH2739" s="140"/>
      <c r="AI2739" s="140"/>
      <c r="AJ2739" s="140"/>
      <c r="AK2739" s="140"/>
      <c r="AL2739" s="140"/>
      <c r="AM2739" s="140"/>
      <c r="AN2739" s="140"/>
      <c r="AO2739" s="140"/>
      <c r="AP2739" s="140"/>
      <c r="AQ2739" s="140"/>
      <c r="AR2739" s="140"/>
      <c r="AS2739" s="103"/>
      <c r="AT2739" s="103"/>
      <c r="AU2739" s="103"/>
      <c r="AV2739" s="103"/>
      <c r="AW2739" s="103"/>
      <c r="AX2739" s="103"/>
      <c r="AY2739" s="103"/>
      <c r="AZ2739" s="103"/>
      <c r="BA2739" s="103"/>
      <c r="BB2739" s="103"/>
      <c r="BC2739" s="103"/>
      <c r="BD2739" s="103"/>
      <c r="BE2739" s="103"/>
    </row>
    <row r="2740" spans="1:57" x14ac:dyDescent="0.2">
      <c r="A2740" s="140"/>
      <c r="B2740" s="141"/>
      <c r="C2740" s="141"/>
      <c r="D2740" s="24"/>
      <c r="E2740" s="29"/>
      <c r="F2740" s="22"/>
      <c r="G2740" s="22"/>
      <c r="H2740" s="22"/>
      <c r="I2740" s="22"/>
      <c r="J2740" s="26"/>
      <c r="K2740" s="140"/>
      <c r="L2740" s="27"/>
      <c r="M2740" s="27"/>
      <c r="N2740" s="27"/>
      <c r="O2740" s="27"/>
      <c r="P2740" s="26"/>
      <c r="Q2740" s="26"/>
      <c r="R2740" s="140"/>
      <c r="S2740" s="140"/>
      <c r="T2740" s="140"/>
      <c r="U2740" s="140"/>
      <c r="V2740" s="140"/>
      <c r="W2740" s="140"/>
      <c r="X2740" s="140"/>
      <c r="Y2740" s="140"/>
      <c r="Z2740" s="140"/>
      <c r="AA2740" s="140"/>
      <c r="AB2740" s="140"/>
      <c r="AC2740" s="140"/>
      <c r="AD2740" s="140"/>
      <c r="AE2740" s="140"/>
      <c r="AF2740" s="140"/>
      <c r="AG2740" s="140"/>
      <c r="AH2740" s="140"/>
      <c r="AI2740" s="140"/>
      <c r="AJ2740" s="140"/>
      <c r="AK2740" s="140"/>
      <c r="AL2740" s="140"/>
      <c r="AM2740" s="140"/>
      <c r="AN2740" s="140"/>
      <c r="AO2740" s="140"/>
      <c r="AP2740" s="140"/>
      <c r="AQ2740" s="140"/>
      <c r="AR2740" s="140"/>
      <c r="AS2740" s="103"/>
      <c r="AT2740" s="103"/>
      <c r="AU2740" s="103"/>
      <c r="AV2740" s="103"/>
      <c r="AW2740" s="103"/>
      <c r="AX2740" s="103"/>
      <c r="AY2740" s="103"/>
      <c r="AZ2740" s="103"/>
      <c r="BA2740" s="103"/>
      <c r="BB2740" s="103"/>
      <c r="BC2740" s="103"/>
      <c r="BD2740" s="103"/>
      <c r="BE2740" s="103"/>
    </row>
    <row r="2741" spans="1:57" x14ac:dyDescent="0.2">
      <c r="A2741" s="140"/>
      <c r="B2741" s="141"/>
      <c r="C2741" s="141"/>
      <c r="D2741" s="24"/>
      <c r="E2741" s="29"/>
      <c r="F2741" s="22"/>
      <c r="G2741" s="22"/>
      <c r="H2741" s="22"/>
      <c r="I2741" s="22"/>
      <c r="J2741" s="26"/>
      <c r="K2741" s="140"/>
      <c r="L2741" s="27"/>
      <c r="M2741" s="27"/>
      <c r="N2741" s="27"/>
      <c r="O2741" s="27"/>
      <c r="P2741" s="26"/>
      <c r="Q2741" s="26"/>
      <c r="R2741" s="140"/>
      <c r="S2741" s="140"/>
      <c r="T2741" s="140"/>
      <c r="U2741" s="140"/>
      <c r="V2741" s="140"/>
      <c r="W2741" s="140"/>
      <c r="X2741" s="140"/>
      <c r="Y2741" s="140"/>
      <c r="Z2741" s="140"/>
      <c r="AA2741" s="140"/>
      <c r="AB2741" s="140"/>
      <c r="AC2741" s="140"/>
      <c r="AD2741" s="140"/>
      <c r="AE2741" s="140"/>
      <c r="AF2741" s="140"/>
      <c r="AG2741" s="140"/>
      <c r="AH2741" s="140"/>
      <c r="AI2741" s="140"/>
      <c r="AJ2741" s="140"/>
      <c r="AK2741" s="140"/>
      <c r="AL2741" s="140"/>
      <c r="AM2741" s="140"/>
      <c r="AN2741" s="140"/>
      <c r="AO2741" s="140"/>
      <c r="AP2741" s="140"/>
      <c r="AQ2741" s="140"/>
      <c r="AR2741" s="140"/>
      <c r="AS2741" s="103"/>
      <c r="AT2741" s="103"/>
      <c r="AU2741" s="103"/>
      <c r="AV2741" s="103"/>
      <c r="AW2741" s="103"/>
      <c r="AX2741" s="103"/>
      <c r="AY2741" s="103"/>
      <c r="AZ2741" s="103"/>
      <c r="BA2741" s="103"/>
      <c r="BB2741" s="103"/>
      <c r="BC2741" s="103"/>
      <c r="BD2741" s="103"/>
      <c r="BE2741" s="103"/>
    </row>
    <row r="2742" spans="1:57" x14ac:dyDescent="0.2">
      <c r="A2742" s="140"/>
      <c r="B2742" s="141"/>
      <c r="C2742" s="141"/>
      <c r="D2742" s="24"/>
      <c r="E2742" s="29"/>
      <c r="F2742" s="22"/>
      <c r="G2742" s="22"/>
      <c r="H2742" s="22"/>
      <c r="I2742" s="22"/>
      <c r="J2742" s="26"/>
      <c r="K2742" s="140"/>
      <c r="L2742" s="27"/>
      <c r="M2742" s="27"/>
      <c r="N2742" s="27"/>
      <c r="O2742" s="27"/>
      <c r="P2742" s="26"/>
      <c r="Q2742" s="26"/>
      <c r="R2742" s="140"/>
      <c r="S2742" s="140"/>
      <c r="T2742" s="140"/>
      <c r="U2742" s="140"/>
      <c r="V2742" s="140"/>
      <c r="W2742" s="140"/>
      <c r="X2742" s="140"/>
      <c r="Y2742" s="140"/>
      <c r="Z2742" s="140"/>
      <c r="AA2742" s="140"/>
      <c r="AB2742" s="140"/>
      <c r="AC2742" s="140"/>
      <c r="AD2742" s="140"/>
      <c r="AE2742" s="140"/>
      <c r="AF2742" s="140"/>
      <c r="AG2742" s="140"/>
      <c r="AH2742" s="140"/>
      <c r="AI2742" s="140"/>
      <c r="AJ2742" s="140"/>
      <c r="AK2742" s="140"/>
      <c r="AL2742" s="140"/>
      <c r="AM2742" s="140"/>
      <c r="AN2742" s="140"/>
      <c r="AO2742" s="140"/>
      <c r="AP2742" s="140"/>
      <c r="AQ2742" s="140"/>
      <c r="AR2742" s="140"/>
      <c r="AS2742" s="103"/>
      <c r="AT2742" s="103"/>
      <c r="AU2742" s="103"/>
      <c r="AV2742" s="103"/>
      <c r="AW2742" s="103"/>
      <c r="AX2742" s="103"/>
      <c r="AY2742" s="103"/>
      <c r="AZ2742" s="103"/>
      <c r="BA2742" s="103"/>
      <c r="BB2742" s="103"/>
      <c r="BC2742" s="103"/>
      <c r="BD2742" s="103"/>
      <c r="BE2742" s="103"/>
    </row>
    <row r="2743" spans="1:57" x14ac:dyDescent="0.2">
      <c r="A2743" s="140"/>
      <c r="B2743" s="141"/>
      <c r="C2743" s="141"/>
      <c r="D2743" s="24"/>
      <c r="E2743" s="29"/>
      <c r="F2743" s="22"/>
      <c r="G2743" s="22"/>
      <c r="H2743" s="22"/>
      <c r="I2743" s="22"/>
      <c r="J2743" s="26"/>
      <c r="K2743" s="140"/>
      <c r="L2743" s="27"/>
      <c r="M2743" s="27"/>
      <c r="N2743" s="27"/>
      <c r="O2743" s="27"/>
      <c r="P2743" s="26"/>
      <c r="Q2743" s="26"/>
      <c r="R2743" s="140"/>
      <c r="S2743" s="140"/>
      <c r="T2743" s="140"/>
      <c r="U2743" s="140"/>
      <c r="V2743" s="140"/>
      <c r="W2743" s="140"/>
      <c r="X2743" s="140"/>
      <c r="Y2743" s="140"/>
      <c r="Z2743" s="140"/>
      <c r="AA2743" s="140"/>
      <c r="AB2743" s="140"/>
      <c r="AC2743" s="140"/>
      <c r="AD2743" s="140"/>
      <c r="AE2743" s="140"/>
      <c r="AF2743" s="140"/>
      <c r="AG2743" s="140"/>
      <c r="AH2743" s="140"/>
      <c r="AI2743" s="140"/>
      <c r="AJ2743" s="140"/>
      <c r="AK2743" s="140"/>
      <c r="AL2743" s="140"/>
      <c r="AM2743" s="140"/>
      <c r="AN2743" s="140"/>
      <c r="AO2743" s="140"/>
      <c r="AP2743" s="140"/>
      <c r="AQ2743" s="140"/>
      <c r="AR2743" s="140"/>
      <c r="AS2743" s="103"/>
      <c r="AT2743" s="103"/>
      <c r="AU2743" s="103"/>
      <c r="AV2743" s="103"/>
      <c r="AW2743" s="103"/>
      <c r="AX2743" s="103"/>
      <c r="AY2743" s="103"/>
      <c r="AZ2743" s="103"/>
      <c r="BA2743" s="103"/>
      <c r="BB2743" s="103"/>
      <c r="BC2743" s="103"/>
      <c r="BD2743" s="103"/>
      <c r="BE2743" s="103"/>
    </row>
    <row r="2744" spans="1:57" x14ac:dyDescent="0.2">
      <c r="A2744" s="140"/>
      <c r="B2744" s="141"/>
      <c r="C2744" s="141"/>
      <c r="D2744" s="24"/>
      <c r="E2744" s="29"/>
      <c r="F2744" s="22"/>
      <c r="G2744" s="22"/>
      <c r="H2744" s="22"/>
      <c r="I2744" s="22"/>
      <c r="J2744" s="26"/>
      <c r="K2744" s="140"/>
      <c r="L2744" s="27"/>
      <c r="M2744" s="27"/>
      <c r="N2744" s="27"/>
      <c r="O2744" s="27"/>
      <c r="P2744" s="26"/>
      <c r="Q2744" s="26"/>
      <c r="R2744" s="140"/>
      <c r="S2744" s="140"/>
      <c r="T2744" s="140"/>
      <c r="U2744" s="140"/>
      <c r="V2744" s="140"/>
      <c r="W2744" s="140"/>
      <c r="X2744" s="140"/>
      <c r="Y2744" s="140"/>
      <c r="Z2744" s="140"/>
      <c r="AA2744" s="140"/>
      <c r="AB2744" s="140"/>
      <c r="AC2744" s="140"/>
      <c r="AD2744" s="140"/>
      <c r="AE2744" s="140"/>
      <c r="AF2744" s="140"/>
      <c r="AG2744" s="140"/>
      <c r="AH2744" s="140"/>
      <c r="AI2744" s="140"/>
      <c r="AJ2744" s="140"/>
      <c r="AK2744" s="140"/>
      <c r="AL2744" s="140"/>
      <c r="AM2744" s="140"/>
      <c r="AN2744" s="140"/>
      <c r="AO2744" s="140"/>
      <c r="AP2744" s="140"/>
      <c r="AQ2744" s="140"/>
      <c r="AR2744" s="140"/>
      <c r="AS2744" s="103"/>
      <c r="AT2744" s="103"/>
      <c r="AU2744" s="103"/>
      <c r="AV2744" s="103"/>
      <c r="AW2744" s="103"/>
      <c r="AX2744" s="103"/>
      <c r="AY2744" s="103"/>
      <c r="AZ2744" s="103"/>
      <c r="BA2744" s="103"/>
      <c r="BB2744" s="103"/>
      <c r="BC2744" s="103"/>
      <c r="BD2744" s="103"/>
      <c r="BE2744" s="103"/>
    </row>
    <row r="2745" spans="1:57" x14ac:dyDescent="0.2">
      <c r="A2745" s="140"/>
      <c r="B2745" s="141"/>
      <c r="C2745" s="141"/>
      <c r="D2745" s="24"/>
      <c r="E2745" s="29"/>
      <c r="F2745" s="22"/>
      <c r="G2745" s="22"/>
      <c r="H2745" s="22"/>
      <c r="I2745" s="22"/>
      <c r="J2745" s="26"/>
      <c r="K2745" s="140"/>
      <c r="L2745" s="27"/>
      <c r="M2745" s="27"/>
      <c r="N2745" s="27"/>
      <c r="O2745" s="27"/>
      <c r="P2745" s="26"/>
      <c r="Q2745" s="26"/>
      <c r="R2745" s="140"/>
      <c r="S2745" s="140"/>
      <c r="T2745" s="140"/>
      <c r="U2745" s="140"/>
      <c r="V2745" s="140"/>
      <c r="W2745" s="140"/>
      <c r="X2745" s="140"/>
      <c r="Y2745" s="140"/>
      <c r="Z2745" s="140"/>
      <c r="AA2745" s="140"/>
      <c r="AB2745" s="140"/>
      <c r="AC2745" s="140"/>
      <c r="AD2745" s="140"/>
      <c r="AE2745" s="140"/>
      <c r="AF2745" s="140"/>
      <c r="AG2745" s="140"/>
      <c r="AH2745" s="140"/>
      <c r="AI2745" s="140"/>
      <c r="AJ2745" s="140"/>
      <c r="AK2745" s="140"/>
      <c r="AL2745" s="140"/>
      <c r="AM2745" s="140"/>
      <c r="AN2745" s="140"/>
      <c r="AO2745" s="140"/>
      <c r="AP2745" s="140"/>
      <c r="AQ2745" s="140"/>
      <c r="AR2745" s="140"/>
      <c r="AS2745" s="103"/>
      <c r="AT2745" s="103"/>
      <c r="AU2745" s="103"/>
      <c r="AV2745" s="103"/>
      <c r="AW2745" s="103"/>
      <c r="AX2745" s="103"/>
      <c r="AY2745" s="103"/>
      <c r="AZ2745" s="103"/>
      <c r="BA2745" s="103"/>
      <c r="BB2745" s="103"/>
      <c r="BC2745" s="103"/>
      <c r="BD2745" s="103"/>
      <c r="BE2745" s="103"/>
    </row>
    <row r="2746" spans="1:57" x14ac:dyDescent="0.2">
      <c r="A2746" s="140"/>
      <c r="B2746" s="141"/>
      <c r="C2746" s="141"/>
      <c r="D2746" s="24"/>
      <c r="E2746" s="29"/>
      <c r="F2746" s="22"/>
      <c r="G2746" s="22"/>
      <c r="H2746" s="22"/>
      <c r="I2746" s="22"/>
      <c r="J2746" s="26"/>
      <c r="K2746" s="140"/>
      <c r="L2746" s="27"/>
      <c r="M2746" s="27"/>
      <c r="N2746" s="27"/>
      <c r="O2746" s="27"/>
      <c r="P2746" s="26"/>
      <c r="Q2746" s="26"/>
      <c r="R2746" s="140"/>
      <c r="S2746" s="140"/>
      <c r="T2746" s="140"/>
      <c r="U2746" s="140"/>
      <c r="V2746" s="140"/>
      <c r="W2746" s="140"/>
      <c r="X2746" s="140"/>
      <c r="Y2746" s="140"/>
      <c r="Z2746" s="140"/>
      <c r="AA2746" s="140"/>
      <c r="AB2746" s="140"/>
      <c r="AC2746" s="140"/>
      <c r="AD2746" s="140"/>
      <c r="AE2746" s="140"/>
      <c r="AF2746" s="140"/>
      <c r="AG2746" s="140"/>
      <c r="AH2746" s="140"/>
      <c r="AI2746" s="140"/>
      <c r="AJ2746" s="140"/>
      <c r="AK2746" s="140"/>
      <c r="AL2746" s="140"/>
      <c r="AM2746" s="140"/>
      <c r="AN2746" s="140"/>
      <c r="AO2746" s="140"/>
      <c r="AP2746" s="140"/>
      <c r="AQ2746" s="140"/>
      <c r="AR2746" s="140"/>
      <c r="AS2746" s="103"/>
      <c r="AT2746" s="103"/>
      <c r="AU2746" s="103"/>
      <c r="AV2746" s="103"/>
      <c r="AW2746" s="103"/>
      <c r="AX2746" s="103"/>
      <c r="AY2746" s="103"/>
      <c r="AZ2746" s="103"/>
      <c r="BA2746" s="103"/>
      <c r="BB2746" s="103"/>
      <c r="BC2746" s="103"/>
      <c r="BD2746" s="103"/>
      <c r="BE2746" s="103"/>
    </row>
    <row r="2747" spans="1:57" x14ac:dyDescent="0.2">
      <c r="A2747" s="140"/>
      <c r="B2747" s="141"/>
      <c r="C2747" s="141"/>
      <c r="D2747" s="24"/>
      <c r="E2747" s="29"/>
      <c r="F2747" s="22"/>
      <c r="G2747" s="22"/>
      <c r="H2747" s="22"/>
      <c r="I2747" s="22"/>
      <c r="J2747" s="26"/>
      <c r="K2747" s="140"/>
      <c r="L2747" s="27"/>
      <c r="M2747" s="27"/>
      <c r="N2747" s="27"/>
      <c r="O2747" s="27"/>
      <c r="P2747" s="26"/>
      <c r="Q2747" s="26"/>
      <c r="R2747" s="140"/>
      <c r="S2747" s="140"/>
      <c r="T2747" s="140"/>
      <c r="U2747" s="140"/>
      <c r="V2747" s="140"/>
      <c r="W2747" s="140"/>
      <c r="X2747" s="140"/>
      <c r="Y2747" s="140"/>
      <c r="Z2747" s="140"/>
      <c r="AA2747" s="140"/>
      <c r="AB2747" s="140"/>
      <c r="AC2747" s="140"/>
      <c r="AD2747" s="140"/>
      <c r="AE2747" s="140"/>
      <c r="AF2747" s="140"/>
      <c r="AG2747" s="140"/>
      <c r="AH2747" s="140"/>
      <c r="AI2747" s="140"/>
      <c r="AJ2747" s="140"/>
      <c r="AK2747" s="140"/>
      <c r="AL2747" s="140"/>
      <c r="AM2747" s="140"/>
      <c r="AN2747" s="140"/>
      <c r="AO2747" s="140"/>
      <c r="AP2747" s="140"/>
      <c r="AQ2747" s="140"/>
      <c r="AR2747" s="140"/>
      <c r="AS2747" s="103"/>
      <c r="AT2747" s="103"/>
      <c r="AU2747" s="103"/>
      <c r="AV2747" s="103"/>
      <c r="AW2747" s="103"/>
      <c r="AX2747" s="103"/>
      <c r="AY2747" s="103"/>
      <c r="AZ2747" s="103"/>
      <c r="BA2747" s="103"/>
      <c r="BB2747" s="103"/>
      <c r="BC2747" s="103"/>
      <c r="BD2747" s="103"/>
      <c r="BE2747" s="103"/>
    </row>
    <row r="2748" spans="1:57" x14ac:dyDescent="0.2">
      <c r="A2748" s="140"/>
      <c r="B2748" s="141"/>
      <c r="C2748" s="141"/>
      <c r="D2748" s="24"/>
      <c r="E2748" s="29"/>
      <c r="F2748" s="22"/>
      <c r="G2748" s="22"/>
      <c r="H2748" s="22"/>
      <c r="I2748" s="22"/>
      <c r="J2748" s="26"/>
      <c r="K2748" s="140"/>
      <c r="L2748" s="27"/>
      <c r="M2748" s="27"/>
      <c r="N2748" s="27"/>
      <c r="O2748" s="27"/>
      <c r="P2748" s="26"/>
      <c r="Q2748" s="26"/>
      <c r="R2748" s="140"/>
      <c r="S2748" s="140"/>
      <c r="T2748" s="140"/>
      <c r="U2748" s="140"/>
      <c r="V2748" s="140"/>
      <c r="W2748" s="140"/>
      <c r="X2748" s="140"/>
      <c r="Y2748" s="140"/>
      <c r="Z2748" s="140"/>
      <c r="AA2748" s="140"/>
      <c r="AB2748" s="140"/>
      <c r="AC2748" s="140"/>
      <c r="AD2748" s="140"/>
      <c r="AE2748" s="140"/>
      <c r="AF2748" s="140"/>
      <c r="AG2748" s="140"/>
      <c r="AH2748" s="140"/>
      <c r="AI2748" s="140"/>
      <c r="AJ2748" s="140"/>
      <c r="AK2748" s="140"/>
      <c r="AL2748" s="140"/>
      <c r="AM2748" s="140"/>
      <c r="AN2748" s="140"/>
      <c r="AO2748" s="140"/>
      <c r="AP2748" s="140"/>
      <c r="AQ2748" s="140"/>
      <c r="AR2748" s="140"/>
      <c r="AS2748" s="103"/>
      <c r="AT2748" s="103"/>
      <c r="AU2748" s="103"/>
      <c r="AV2748" s="103"/>
      <c r="AW2748" s="103"/>
      <c r="AX2748" s="103"/>
      <c r="AY2748" s="103"/>
      <c r="AZ2748" s="103"/>
      <c r="BA2748" s="103"/>
      <c r="BB2748" s="103"/>
      <c r="BC2748" s="103"/>
      <c r="BD2748" s="103"/>
      <c r="BE2748" s="103"/>
    </row>
    <row r="2749" spans="1:57" x14ac:dyDescent="0.2">
      <c r="A2749" s="140"/>
      <c r="B2749" s="141"/>
      <c r="C2749" s="141"/>
      <c r="D2749" s="24"/>
      <c r="E2749" s="29"/>
      <c r="F2749" s="22"/>
      <c r="G2749" s="22"/>
      <c r="H2749" s="22"/>
      <c r="I2749" s="22"/>
      <c r="J2749" s="26"/>
      <c r="K2749" s="140"/>
      <c r="L2749" s="27"/>
      <c r="M2749" s="27"/>
      <c r="N2749" s="27"/>
      <c r="O2749" s="27"/>
      <c r="P2749" s="26"/>
      <c r="Q2749" s="26"/>
      <c r="R2749" s="140"/>
      <c r="S2749" s="140"/>
      <c r="T2749" s="140"/>
      <c r="U2749" s="140"/>
      <c r="V2749" s="140"/>
      <c r="W2749" s="140"/>
      <c r="X2749" s="140"/>
      <c r="Y2749" s="140"/>
      <c r="Z2749" s="140"/>
      <c r="AA2749" s="140"/>
      <c r="AB2749" s="140"/>
      <c r="AC2749" s="140"/>
      <c r="AD2749" s="140"/>
      <c r="AE2749" s="140"/>
      <c r="AF2749" s="140"/>
      <c r="AG2749" s="140"/>
      <c r="AH2749" s="140"/>
      <c r="AI2749" s="140"/>
      <c r="AJ2749" s="140"/>
      <c r="AK2749" s="140"/>
      <c r="AL2749" s="140"/>
      <c r="AM2749" s="140"/>
      <c r="AN2749" s="140"/>
      <c r="AO2749" s="140"/>
      <c r="AP2749" s="140"/>
      <c r="AQ2749" s="140"/>
      <c r="AR2749" s="140"/>
      <c r="AS2749" s="103"/>
      <c r="AT2749" s="103"/>
      <c r="AU2749" s="103"/>
      <c r="AV2749" s="103"/>
      <c r="AW2749" s="103"/>
      <c r="AX2749" s="103"/>
      <c r="AY2749" s="103"/>
      <c r="AZ2749" s="103"/>
      <c r="BA2749" s="103"/>
      <c r="BB2749" s="103"/>
      <c r="BC2749" s="103"/>
      <c r="BD2749" s="103"/>
      <c r="BE2749" s="103"/>
    </row>
    <row r="2750" spans="1:57" x14ac:dyDescent="0.2">
      <c r="A2750" s="140"/>
      <c r="B2750" s="141"/>
      <c r="C2750" s="141"/>
      <c r="D2750" s="24"/>
      <c r="E2750" s="29"/>
      <c r="F2750" s="22"/>
      <c r="G2750" s="22"/>
      <c r="H2750" s="22"/>
      <c r="I2750" s="22"/>
      <c r="J2750" s="26"/>
      <c r="K2750" s="140"/>
      <c r="L2750" s="27"/>
      <c r="M2750" s="27"/>
      <c r="N2750" s="27"/>
      <c r="O2750" s="27"/>
      <c r="P2750" s="26"/>
      <c r="Q2750" s="26"/>
      <c r="R2750" s="140"/>
      <c r="S2750" s="140"/>
      <c r="T2750" s="140"/>
      <c r="U2750" s="140"/>
      <c r="V2750" s="140"/>
      <c r="W2750" s="140"/>
      <c r="X2750" s="140"/>
      <c r="Y2750" s="140"/>
      <c r="Z2750" s="140"/>
      <c r="AA2750" s="140"/>
      <c r="AB2750" s="140"/>
      <c r="AC2750" s="140"/>
      <c r="AD2750" s="140"/>
      <c r="AE2750" s="140"/>
      <c r="AF2750" s="140"/>
      <c r="AG2750" s="140"/>
      <c r="AH2750" s="140"/>
      <c r="AI2750" s="140"/>
      <c r="AJ2750" s="140"/>
      <c r="AK2750" s="140"/>
      <c r="AL2750" s="140"/>
      <c r="AM2750" s="140"/>
      <c r="AN2750" s="140"/>
      <c r="AO2750" s="140"/>
      <c r="AP2750" s="140"/>
      <c r="AQ2750" s="140"/>
      <c r="AR2750" s="140"/>
      <c r="AS2750" s="103"/>
      <c r="AT2750" s="103"/>
      <c r="AU2750" s="103"/>
      <c r="AV2750" s="103"/>
      <c r="AW2750" s="103"/>
      <c r="AX2750" s="103"/>
      <c r="AY2750" s="103"/>
      <c r="AZ2750" s="103"/>
      <c r="BA2750" s="103"/>
      <c r="BB2750" s="103"/>
      <c r="BC2750" s="103"/>
      <c r="BD2750" s="103"/>
      <c r="BE2750" s="103"/>
    </row>
    <row r="2751" spans="1:57" x14ac:dyDescent="0.2">
      <c r="A2751" s="140"/>
      <c r="B2751" s="141"/>
      <c r="C2751" s="141"/>
      <c r="D2751" s="24"/>
      <c r="E2751" s="29"/>
      <c r="F2751" s="22"/>
      <c r="G2751" s="22"/>
      <c r="H2751" s="22"/>
      <c r="I2751" s="22"/>
      <c r="J2751" s="26"/>
      <c r="K2751" s="140"/>
      <c r="L2751" s="27"/>
      <c r="M2751" s="27"/>
      <c r="N2751" s="27"/>
      <c r="O2751" s="27"/>
      <c r="P2751" s="26"/>
      <c r="Q2751" s="26"/>
      <c r="R2751" s="140"/>
      <c r="S2751" s="140"/>
      <c r="T2751" s="140"/>
      <c r="U2751" s="140"/>
      <c r="V2751" s="140"/>
      <c r="W2751" s="140"/>
      <c r="X2751" s="140"/>
      <c r="Y2751" s="140"/>
      <c r="Z2751" s="140"/>
      <c r="AA2751" s="140"/>
      <c r="AB2751" s="140"/>
      <c r="AC2751" s="140"/>
      <c r="AD2751" s="140"/>
      <c r="AE2751" s="140"/>
      <c r="AF2751" s="140"/>
      <c r="AG2751" s="140"/>
      <c r="AH2751" s="140"/>
      <c r="AI2751" s="140"/>
      <c r="AJ2751" s="140"/>
      <c r="AK2751" s="140"/>
      <c r="AL2751" s="140"/>
      <c r="AM2751" s="140"/>
      <c r="AN2751" s="140"/>
      <c r="AO2751" s="140"/>
      <c r="AP2751" s="140"/>
      <c r="AQ2751" s="140"/>
      <c r="AR2751" s="140"/>
      <c r="AS2751" s="103"/>
      <c r="AT2751" s="103"/>
      <c r="AU2751" s="103"/>
      <c r="AV2751" s="103"/>
      <c r="AW2751" s="103"/>
      <c r="AX2751" s="103"/>
      <c r="AY2751" s="103"/>
      <c r="AZ2751" s="103"/>
      <c r="BA2751" s="103"/>
      <c r="BB2751" s="103"/>
      <c r="BC2751" s="103"/>
      <c r="BD2751" s="103"/>
      <c r="BE2751" s="103"/>
    </row>
    <row r="2752" spans="1:57" x14ac:dyDescent="0.2">
      <c r="A2752" s="140"/>
      <c r="B2752" s="141"/>
      <c r="C2752" s="141"/>
      <c r="D2752" s="24"/>
      <c r="E2752" s="29"/>
      <c r="F2752" s="22"/>
      <c r="G2752" s="22"/>
      <c r="H2752" s="22"/>
      <c r="I2752" s="22"/>
      <c r="J2752" s="26"/>
      <c r="K2752" s="140"/>
      <c r="L2752" s="27"/>
      <c r="M2752" s="27"/>
      <c r="N2752" s="27"/>
      <c r="O2752" s="27"/>
      <c r="P2752" s="26"/>
      <c r="Q2752" s="26"/>
      <c r="R2752" s="140"/>
      <c r="S2752" s="140"/>
      <c r="T2752" s="140"/>
      <c r="U2752" s="140"/>
      <c r="V2752" s="140"/>
      <c r="W2752" s="140"/>
      <c r="X2752" s="140"/>
      <c r="Y2752" s="140"/>
      <c r="Z2752" s="140"/>
      <c r="AA2752" s="140"/>
      <c r="AB2752" s="140"/>
      <c r="AC2752" s="140"/>
      <c r="AD2752" s="140"/>
      <c r="AE2752" s="140"/>
      <c r="AF2752" s="140"/>
      <c r="AG2752" s="140"/>
      <c r="AH2752" s="140"/>
      <c r="AI2752" s="140"/>
      <c r="AJ2752" s="140"/>
      <c r="AK2752" s="140"/>
      <c r="AL2752" s="140"/>
      <c r="AM2752" s="140"/>
      <c r="AN2752" s="140"/>
      <c r="AO2752" s="140"/>
      <c r="AP2752" s="140"/>
      <c r="AQ2752" s="140"/>
      <c r="AR2752" s="140"/>
      <c r="AS2752" s="103"/>
      <c r="AT2752" s="103"/>
      <c r="AU2752" s="103"/>
      <c r="AV2752" s="103"/>
      <c r="AW2752" s="103"/>
      <c r="AX2752" s="103"/>
      <c r="AY2752" s="103"/>
      <c r="AZ2752" s="103"/>
      <c r="BA2752" s="103"/>
      <c r="BB2752" s="103"/>
      <c r="BC2752" s="103"/>
      <c r="BD2752" s="103"/>
      <c r="BE2752" s="103"/>
    </row>
    <row r="2753" spans="1:57" x14ac:dyDescent="0.2">
      <c r="A2753" s="140"/>
      <c r="B2753" s="141"/>
      <c r="C2753" s="141"/>
      <c r="D2753" s="24"/>
      <c r="E2753" s="29"/>
      <c r="F2753" s="22"/>
      <c r="G2753" s="22"/>
      <c r="H2753" s="22"/>
      <c r="I2753" s="22"/>
      <c r="J2753" s="26"/>
      <c r="K2753" s="140"/>
      <c r="L2753" s="27"/>
      <c r="M2753" s="27"/>
      <c r="N2753" s="27"/>
      <c r="O2753" s="27"/>
      <c r="P2753" s="26"/>
      <c r="Q2753" s="26"/>
      <c r="R2753" s="140"/>
      <c r="S2753" s="140"/>
      <c r="T2753" s="140"/>
      <c r="U2753" s="140"/>
      <c r="V2753" s="140"/>
      <c r="W2753" s="140"/>
      <c r="X2753" s="140"/>
      <c r="Y2753" s="140"/>
      <c r="Z2753" s="140"/>
      <c r="AA2753" s="140"/>
      <c r="AB2753" s="140"/>
      <c r="AC2753" s="140"/>
      <c r="AD2753" s="140"/>
      <c r="AE2753" s="140"/>
      <c r="AF2753" s="140"/>
      <c r="AG2753" s="140"/>
      <c r="AH2753" s="140"/>
      <c r="AI2753" s="140"/>
      <c r="AJ2753" s="140"/>
      <c r="AK2753" s="140"/>
      <c r="AL2753" s="140"/>
      <c r="AM2753" s="140"/>
      <c r="AN2753" s="140"/>
      <c r="AO2753" s="140"/>
      <c r="AP2753" s="140"/>
      <c r="AQ2753" s="140"/>
      <c r="AR2753" s="140"/>
      <c r="AS2753" s="103"/>
      <c r="AT2753" s="103"/>
      <c r="AU2753" s="103"/>
      <c r="AV2753" s="103"/>
      <c r="AW2753" s="103"/>
      <c r="AX2753" s="103"/>
      <c r="AY2753" s="103"/>
      <c r="AZ2753" s="103"/>
      <c r="BA2753" s="103"/>
      <c r="BB2753" s="103"/>
      <c r="BC2753" s="103"/>
      <c r="BD2753" s="103"/>
      <c r="BE2753" s="103"/>
    </row>
    <row r="2754" spans="1:57" x14ac:dyDescent="0.2">
      <c r="A2754" s="140"/>
      <c r="B2754" s="141"/>
      <c r="C2754" s="141"/>
      <c r="D2754" s="24"/>
      <c r="E2754" s="29"/>
      <c r="F2754" s="22"/>
      <c r="G2754" s="22"/>
      <c r="H2754" s="22"/>
      <c r="I2754" s="22"/>
      <c r="J2754" s="26"/>
      <c r="K2754" s="140"/>
      <c r="L2754" s="27"/>
      <c r="M2754" s="27"/>
      <c r="N2754" s="27"/>
      <c r="O2754" s="27"/>
      <c r="P2754" s="26"/>
      <c r="Q2754" s="26"/>
      <c r="R2754" s="140"/>
      <c r="S2754" s="140"/>
      <c r="T2754" s="140"/>
      <c r="U2754" s="140"/>
      <c r="V2754" s="140"/>
      <c r="W2754" s="140"/>
      <c r="X2754" s="140"/>
      <c r="Y2754" s="140"/>
      <c r="Z2754" s="140"/>
      <c r="AA2754" s="140"/>
      <c r="AB2754" s="140"/>
      <c r="AC2754" s="140"/>
      <c r="AD2754" s="140"/>
      <c r="AE2754" s="140"/>
      <c r="AF2754" s="140"/>
      <c r="AG2754" s="140"/>
      <c r="AH2754" s="140"/>
      <c r="AI2754" s="140"/>
      <c r="AJ2754" s="140"/>
      <c r="AK2754" s="140"/>
      <c r="AL2754" s="140"/>
      <c r="AM2754" s="140"/>
      <c r="AN2754" s="140"/>
      <c r="AO2754" s="140"/>
      <c r="AP2754" s="140"/>
      <c r="AQ2754" s="140"/>
      <c r="AR2754" s="140"/>
      <c r="AS2754" s="103"/>
      <c r="AT2754" s="103"/>
      <c r="AU2754" s="103"/>
      <c r="AV2754" s="103"/>
      <c r="AW2754" s="103"/>
      <c r="AX2754" s="103"/>
      <c r="AY2754" s="103"/>
      <c r="AZ2754" s="103"/>
      <c r="BA2754" s="103"/>
      <c r="BB2754" s="103"/>
      <c r="BC2754" s="103"/>
      <c r="BD2754" s="103"/>
      <c r="BE2754" s="103"/>
    </row>
    <row r="2755" spans="1:57" x14ac:dyDescent="0.2">
      <c r="A2755" s="140"/>
      <c r="B2755" s="141"/>
      <c r="C2755" s="141"/>
      <c r="D2755" s="24"/>
      <c r="E2755" s="29"/>
      <c r="F2755" s="22"/>
      <c r="G2755" s="22"/>
      <c r="H2755" s="22"/>
      <c r="I2755" s="22"/>
      <c r="J2755" s="26"/>
      <c r="K2755" s="140"/>
      <c r="L2755" s="27"/>
      <c r="M2755" s="27"/>
      <c r="N2755" s="27"/>
      <c r="O2755" s="27"/>
      <c r="P2755" s="26"/>
      <c r="Q2755" s="26"/>
      <c r="R2755" s="140"/>
      <c r="S2755" s="140"/>
      <c r="T2755" s="140"/>
      <c r="U2755" s="140"/>
      <c r="V2755" s="140"/>
      <c r="W2755" s="140"/>
      <c r="X2755" s="140"/>
      <c r="Y2755" s="140"/>
      <c r="Z2755" s="140"/>
      <c r="AA2755" s="140"/>
      <c r="AB2755" s="140"/>
      <c r="AC2755" s="140"/>
      <c r="AD2755" s="140"/>
      <c r="AE2755" s="140"/>
      <c r="AF2755" s="140"/>
      <c r="AG2755" s="140"/>
      <c r="AH2755" s="140"/>
      <c r="AI2755" s="140"/>
      <c r="AJ2755" s="140"/>
      <c r="AK2755" s="140"/>
      <c r="AL2755" s="140"/>
      <c r="AM2755" s="140"/>
      <c r="AN2755" s="140"/>
      <c r="AO2755" s="140"/>
      <c r="AP2755" s="140"/>
      <c r="AQ2755" s="140"/>
      <c r="AR2755" s="140"/>
      <c r="AS2755" s="103"/>
      <c r="AT2755" s="103"/>
      <c r="AU2755" s="103"/>
      <c r="AV2755" s="103"/>
      <c r="AW2755" s="103"/>
      <c r="AX2755" s="103"/>
      <c r="AY2755" s="103"/>
      <c r="AZ2755" s="103"/>
      <c r="BA2755" s="103"/>
      <c r="BB2755" s="103"/>
      <c r="BC2755" s="103"/>
      <c r="BD2755" s="103"/>
      <c r="BE2755" s="103"/>
    </row>
    <row r="2756" spans="1:57" x14ac:dyDescent="0.2">
      <c r="A2756" s="140"/>
      <c r="B2756" s="141"/>
      <c r="C2756" s="141"/>
      <c r="D2756" s="24"/>
      <c r="E2756" s="29"/>
      <c r="F2756" s="22"/>
      <c r="G2756" s="22"/>
      <c r="H2756" s="22"/>
      <c r="I2756" s="22"/>
      <c r="J2756" s="26"/>
      <c r="K2756" s="140"/>
      <c r="L2756" s="27"/>
      <c r="M2756" s="27"/>
      <c r="N2756" s="27"/>
      <c r="O2756" s="27"/>
      <c r="P2756" s="26"/>
      <c r="Q2756" s="26"/>
      <c r="R2756" s="140"/>
      <c r="S2756" s="140"/>
      <c r="T2756" s="140"/>
      <c r="U2756" s="140"/>
      <c r="V2756" s="140"/>
      <c r="W2756" s="140"/>
      <c r="X2756" s="140"/>
      <c r="Y2756" s="140"/>
      <c r="Z2756" s="140"/>
      <c r="AA2756" s="140"/>
      <c r="AB2756" s="140"/>
      <c r="AC2756" s="140"/>
      <c r="AD2756" s="140"/>
      <c r="AE2756" s="140"/>
      <c r="AF2756" s="140"/>
      <c r="AG2756" s="140"/>
      <c r="AH2756" s="140"/>
      <c r="AI2756" s="140"/>
      <c r="AJ2756" s="140"/>
      <c r="AK2756" s="140"/>
      <c r="AL2756" s="140"/>
      <c r="AM2756" s="140"/>
      <c r="AN2756" s="140"/>
      <c r="AO2756" s="140"/>
      <c r="AP2756" s="140"/>
      <c r="AQ2756" s="140"/>
      <c r="AR2756" s="140"/>
      <c r="AS2756" s="103"/>
      <c r="AT2756" s="103"/>
      <c r="AU2756" s="103"/>
      <c r="AV2756" s="103"/>
      <c r="AW2756" s="103"/>
      <c r="AX2756" s="103"/>
      <c r="AY2756" s="103"/>
      <c r="AZ2756" s="103"/>
      <c r="BA2756" s="103"/>
      <c r="BB2756" s="103"/>
      <c r="BC2756" s="103"/>
      <c r="BD2756" s="103"/>
      <c r="BE2756" s="103"/>
    </row>
    <row r="2757" spans="1:57" x14ac:dyDescent="0.2">
      <c r="A2757" s="140"/>
      <c r="B2757" s="141"/>
      <c r="C2757" s="141"/>
      <c r="D2757" s="24"/>
      <c r="E2757" s="29"/>
      <c r="F2757" s="22"/>
      <c r="G2757" s="22"/>
      <c r="H2757" s="22"/>
      <c r="I2757" s="22"/>
      <c r="J2757" s="26"/>
      <c r="K2757" s="140"/>
      <c r="L2757" s="27"/>
      <c r="M2757" s="27"/>
      <c r="N2757" s="27"/>
      <c r="O2757" s="27"/>
      <c r="P2757" s="26"/>
      <c r="Q2757" s="26"/>
      <c r="R2757" s="140"/>
      <c r="S2757" s="140"/>
      <c r="T2757" s="140"/>
      <c r="U2757" s="140"/>
      <c r="V2757" s="140"/>
      <c r="W2757" s="140"/>
      <c r="X2757" s="140"/>
      <c r="Y2757" s="140"/>
      <c r="Z2757" s="140"/>
      <c r="AA2757" s="140"/>
      <c r="AB2757" s="140"/>
      <c r="AC2757" s="140"/>
      <c r="AD2757" s="140"/>
      <c r="AE2757" s="140"/>
      <c r="AF2757" s="140"/>
      <c r="AG2757" s="140"/>
      <c r="AH2757" s="140"/>
      <c r="AI2757" s="140"/>
      <c r="AJ2757" s="140"/>
      <c r="AK2757" s="140"/>
      <c r="AL2757" s="140"/>
      <c r="AM2757" s="140"/>
      <c r="AN2757" s="140"/>
      <c r="AO2757" s="140"/>
      <c r="AP2757" s="140"/>
      <c r="AQ2757" s="140"/>
      <c r="AR2757" s="140"/>
      <c r="AS2757" s="103"/>
      <c r="AT2757" s="103"/>
      <c r="AU2757" s="103"/>
      <c r="AV2757" s="103"/>
      <c r="AW2757" s="103"/>
      <c r="AX2757" s="103"/>
      <c r="AY2757" s="103"/>
      <c r="AZ2757" s="103"/>
      <c r="BA2757" s="103"/>
      <c r="BB2757" s="103"/>
      <c r="BC2757" s="103"/>
      <c r="BD2757" s="103"/>
      <c r="BE2757" s="103"/>
    </row>
    <row r="2758" spans="1:57" x14ac:dyDescent="0.2">
      <c r="A2758" s="140"/>
      <c r="B2758" s="141"/>
      <c r="C2758" s="141"/>
      <c r="D2758" s="24"/>
      <c r="E2758" s="29"/>
      <c r="F2758" s="22"/>
      <c r="G2758" s="22"/>
      <c r="H2758" s="22"/>
      <c r="I2758" s="22"/>
      <c r="J2758" s="26"/>
      <c r="K2758" s="140"/>
      <c r="L2758" s="27"/>
      <c r="M2758" s="27"/>
      <c r="N2758" s="27"/>
      <c r="O2758" s="27"/>
      <c r="P2758" s="26"/>
      <c r="Q2758" s="26"/>
      <c r="R2758" s="140"/>
      <c r="S2758" s="140"/>
      <c r="T2758" s="140"/>
      <c r="U2758" s="140"/>
      <c r="V2758" s="140"/>
      <c r="W2758" s="140"/>
      <c r="X2758" s="140"/>
      <c r="Y2758" s="140"/>
      <c r="Z2758" s="140"/>
      <c r="AA2758" s="140"/>
      <c r="AB2758" s="140"/>
      <c r="AC2758" s="140"/>
      <c r="AD2758" s="140"/>
      <c r="AE2758" s="140"/>
      <c r="AF2758" s="140"/>
      <c r="AG2758" s="140"/>
      <c r="AH2758" s="140"/>
      <c r="AI2758" s="140"/>
      <c r="AJ2758" s="140"/>
      <c r="AK2758" s="140"/>
      <c r="AL2758" s="140"/>
      <c r="AM2758" s="140"/>
      <c r="AN2758" s="140"/>
      <c r="AO2758" s="140"/>
      <c r="AP2758" s="140"/>
      <c r="AQ2758" s="140"/>
      <c r="AR2758" s="140"/>
      <c r="AS2758" s="103"/>
      <c r="AT2758" s="103"/>
      <c r="AU2758" s="103"/>
      <c r="AV2758" s="103"/>
      <c r="AW2758" s="103"/>
      <c r="AX2758" s="103"/>
      <c r="AY2758" s="103"/>
      <c r="AZ2758" s="103"/>
      <c r="BA2758" s="103"/>
      <c r="BB2758" s="103"/>
      <c r="BC2758" s="103"/>
      <c r="BD2758" s="103"/>
      <c r="BE2758" s="103"/>
    </row>
    <row r="2759" spans="1:57" x14ac:dyDescent="0.2">
      <c r="A2759" s="140"/>
      <c r="B2759" s="141"/>
      <c r="C2759" s="141"/>
      <c r="D2759" s="24"/>
      <c r="E2759" s="29"/>
      <c r="F2759" s="22"/>
      <c r="G2759" s="22"/>
      <c r="H2759" s="22"/>
      <c r="I2759" s="22"/>
      <c r="J2759" s="26"/>
      <c r="K2759" s="140"/>
      <c r="L2759" s="27"/>
      <c r="M2759" s="27"/>
      <c r="N2759" s="27"/>
      <c r="O2759" s="27"/>
      <c r="P2759" s="26"/>
      <c r="Q2759" s="26"/>
      <c r="R2759" s="140"/>
      <c r="S2759" s="140"/>
      <c r="T2759" s="140"/>
      <c r="U2759" s="140"/>
      <c r="V2759" s="140"/>
      <c r="W2759" s="140"/>
      <c r="X2759" s="140"/>
      <c r="Y2759" s="140"/>
      <c r="Z2759" s="140"/>
      <c r="AA2759" s="140"/>
      <c r="AB2759" s="140"/>
      <c r="AC2759" s="140"/>
      <c r="AD2759" s="140"/>
      <c r="AE2759" s="140"/>
      <c r="AF2759" s="140"/>
      <c r="AG2759" s="140"/>
      <c r="AH2759" s="140"/>
      <c r="AI2759" s="140"/>
      <c r="AJ2759" s="140"/>
      <c r="AK2759" s="140"/>
      <c r="AL2759" s="140"/>
      <c r="AM2759" s="140"/>
      <c r="AN2759" s="140"/>
      <c r="AO2759" s="140"/>
      <c r="AP2759" s="140"/>
      <c r="AQ2759" s="140"/>
      <c r="AR2759" s="140"/>
      <c r="AS2759" s="103"/>
      <c r="AT2759" s="103"/>
      <c r="AU2759" s="103"/>
      <c r="AV2759" s="103"/>
      <c r="AW2759" s="103"/>
      <c r="AX2759" s="103"/>
      <c r="AY2759" s="103"/>
      <c r="AZ2759" s="103"/>
      <c r="BA2759" s="103"/>
      <c r="BB2759" s="103"/>
      <c r="BC2759" s="103"/>
      <c r="BD2759" s="103"/>
      <c r="BE2759" s="103"/>
    </row>
    <row r="2760" spans="1:57" x14ac:dyDescent="0.2">
      <c r="A2760" s="140"/>
      <c r="B2760" s="141"/>
      <c r="C2760" s="141"/>
      <c r="D2760" s="24"/>
      <c r="E2760" s="29"/>
      <c r="F2760" s="22"/>
      <c r="G2760" s="22"/>
      <c r="H2760" s="22"/>
      <c r="I2760" s="22"/>
      <c r="J2760" s="26"/>
      <c r="K2760" s="140"/>
      <c r="L2760" s="27"/>
      <c r="M2760" s="27"/>
      <c r="N2760" s="27"/>
      <c r="O2760" s="27"/>
      <c r="P2760" s="26"/>
      <c r="Q2760" s="26"/>
      <c r="R2760" s="140"/>
      <c r="S2760" s="140"/>
      <c r="T2760" s="140"/>
      <c r="U2760" s="140"/>
      <c r="V2760" s="140"/>
      <c r="W2760" s="140"/>
      <c r="X2760" s="140"/>
      <c r="Y2760" s="140"/>
      <c r="Z2760" s="140"/>
      <c r="AA2760" s="140"/>
      <c r="AB2760" s="140"/>
      <c r="AC2760" s="140"/>
      <c r="AD2760" s="140"/>
      <c r="AE2760" s="140"/>
      <c r="AF2760" s="140"/>
      <c r="AG2760" s="140"/>
      <c r="AH2760" s="140"/>
      <c r="AI2760" s="140"/>
      <c r="AJ2760" s="140"/>
      <c r="AK2760" s="140"/>
      <c r="AL2760" s="140"/>
      <c r="AM2760" s="140"/>
      <c r="AN2760" s="140"/>
      <c r="AO2760" s="140"/>
      <c r="AP2760" s="140"/>
      <c r="AQ2760" s="140"/>
      <c r="AR2760" s="140"/>
      <c r="AS2760" s="103"/>
      <c r="AT2760" s="103"/>
      <c r="AU2760" s="103"/>
      <c r="AV2760" s="103"/>
      <c r="AW2760" s="103"/>
      <c r="AX2760" s="103"/>
      <c r="AY2760" s="103"/>
      <c r="AZ2760" s="103"/>
      <c r="BA2760" s="103"/>
      <c r="BB2760" s="103"/>
      <c r="BC2760" s="103"/>
      <c r="BD2760" s="103"/>
      <c r="BE2760" s="103"/>
    </row>
    <row r="2761" spans="1:57" x14ac:dyDescent="0.2">
      <c r="A2761" s="140"/>
      <c r="B2761" s="141"/>
      <c r="C2761" s="141"/>
      <c r="D2761" s="24"/>
      <c r="E2761" s="29"/>
      <c r="F2761" s="22"/>
      <c r="G2761" s="22"/>
      <c r="H2761" s="22"/>
      <c r="I2761" s="22"/>
      <c r="J2761" s="26"/>
      <c r="K2761" s="140"/>
      <c r="L2761" s="27"/>
      <c r="M2761" s="27"/>
      <c r="N2761" s="27"/>
      <c r="O2761" s="27"/>
      <c r="P2761" s="26"/>
      <c r="Q2761" s="26"/>
      <c r="R2761" s="140"/>
      <c r="S2761" s="140"/>
      <c r="T2761" s="140"/>
      <c r="U2761" s="140"/>
      <c r="V2761" s="140"/>
      <c r="W2761" s="140"/>
      <c r="X2761" s="140"/>
      <c r="Y2761" s="140"/>
      <c r="Z2761" s="140"/>
      <c r="AA2761" s="140"/>
      <c r="AB2761" s="140"/>
      <c r="AC2761" s="140"/>
      <c r="AD2761" s="140"/>
      <c r="AE2761" s="140"/>
      <c r="AF2761" s="140"/>
      <c r="AG2761" s="140"/>
      <c r="AH2761" s="140"/>
      <c r="AI2761" s="140"/>
      <c r="AJ2761" s="140"/>
      <c r="AK2761" s="140"/>
      <c r="AL2761" s="140"/>
      <c r="AM2761" s="140"/>
      <c r="AN2761" s="140"/>
      <c r="AO2761" s="140"/>
      <c r="AP2761" s="140"/>
      <c r="AQ2761" s="140"/>
      <c r="AR2761" s="140"/>
      <c r="AS2761" s="103"/>
      <c r="AT2761" s="103"/>
      <c r="AU2761" s="103"/>
      <c r="AV2761" s="103"/>
      <c r="AW2761" s="103"/>
      <c r="AX2761" s="103"/>
      <c r="AY2761" s="103"/>
      <c r="AZ2761" s="103"/>
      <c r="BA2761" s="103"/>
      <c r="BB2761" s="103"/>
      <c r="BC2761" s="103"/>
      <c r="BD2761" s="103"/>
      <c r="BE2761" s="103"/>
    </row>
    <row r="2762" spans="1:57" x14ac:dyDescent="0.2">
      <c r="A2762" s="140"/>
      <c r="B2762" s="141"/>
      <c r="C2762" s="141"/>
      <c r="D2762" s="24"/>
      <c r="E2762" s="29"/>
      <c r="F2762" s="22"/>
      <c r="G2762" s="22"/>
      <c r="H2762" s="22"/>
      <c r="I2762" s="22"/>
      <c r="J2762" s="26"/>
      <c r="K2762" s="140"/>
      <c r="L2762" s="27"/>
      <c r="M2762" s="27"/>
      <c r="N2762" s="27"/>
      <c r="O2762" s="27"/>
      <c r="P2762" s="26"/>
      <c r="Q2762" s="26"/>
      <c r="R2762" s="140"/>
      <c r="S2762" s="140"/>
      <c r="T2762" s="140"/>
      <c r="U2762" s="140"/>
      <c r="V2762" s="140"/>
      <c r="W2762" s="140"/>
      <c r="X2762" s="140"/>
      <c r="Y2762" s="140"/>
      <c r="Z2762" s="140"/>
      <c r="AA2762" s="140"/>
      <c r="AB2762" s="140"/>
      <c r="AC2762" s="140"/>
      <c r="AD2762" s="140"/>
      <c r="AE2762" s="140"/>
      <c r="AF2762" s="140"/>
      <c r="AG2762" s="140"/>
      <c r="AH2762" s="140"/>
      <c r="AI2762" s="140"/>
      <c r="AJ2762" s="140"/>
      <c r="AK2762" s="140"/>
      <c r="AL2762" s="140"/>
      <c r="AM2762" s="140"/>
      <c r="AN2762" s="140"/>
      <c r="AO2762" s="140"/>
      <c r="AP2762" s="140"/>
      <c r="AQ2762" s="140"/>
      <c r="AR2762" s="140"/>
      <c r="AS2762" s="103"/>
      <c r="AT2762" s="103"/>
      <c r="AU2762" s="103"/>
      <c r="AV2762" s="103"/>
      <c r="AW2762" s="103"/>
      <c r="AX2762" s="103"/>
      <c r="AY2762" s="103"/>
      <c r="AZ2762" s="103"/>
      <c r="BA2762" s="103"/>
      <c r="BB2762" s="103"/>
      <c r="BC2762" s="103"/>
      <c r="BD2762" s="103"/>
      <c r="BE2762" s="103"/>
    </row>
    <row r="2763" spans="1:57" x14ac:dyDescent="0.2">
      <c r="A2763" s="140"/>
      <c r="B2763" s="141"/>
      <c r="C2763" s="141"/>
      <c r="D2763" s="24"/>
      <c r="E2763" s="29"/>
      <c r="F2763" s="22"/>
      <c r="G2763" s="22"/>
      <c r="H2763" s="22"/>
      <c r="I2763" s="22"/>
      <c r="J2763" s="26"/>
      <c r="K2763" s="140"/>
      <c r="L2763" s="27"/>
      <c r="M2763" s="27"/>
      <c r="N2763" s="27"/>
      <c r="O2763" s="27"/>
      <c r="P2763" s="26"/>
      <c r="Q2763" s="26"/>
      <c r="R2763" s="140"/>
      <c r="S2763" s="140"/>
      <c r="T2763" s="140"/>
      <c r="U2763" s="140"/>
      <c r="V2763" s="140"/>
      <c r="W2763" s="140"/>
      <c r="X2763" s="140"/>
      <c r="Y2763" s="140"/>
      <c r="Z2763" s="140"/>
      <c r="AA2763" s="140"/>
      <c r="AB2763" s="140"/>
      <c r="AC2763" s="140"/>
      <c r="AD2763" s="140"/>
      <c r="AE2763" s="140"/>
      <c r="AF2763" s="140"/>
      <c r="AG2763" s="140"/>
      <c r="AH2763" s="140"/>
      <c r="AI2763" s="140"/>
      <c r="AJ2763" s="140"/>
      <c r="AK2763" s="140"/>
      <c r="AL2763" s="140"/>
      <c r="AM2763" s="140"/>
      <c r="AN2763" s="140"/>
      <c r="AO2763" s="140"/>
      <c r="AP2763" s="140"/>
      <c r="AQ2763" s="140"/>
      <c r="AR2763" s="140"/>
      <c r="AS2763" s="103"/>
      <c r="AT2763" s="103"/>
      <c r="AU2763" s="103"/>
      <c r="AV2763" s="103"/>
      <c r="AW2763" s="103"/>
      <c r="AX2763" s="103"/>
      <c r="AY2763" s="103"/>
      <c r="AZ2763" s="103"/>
      <c r="BA2763" s="103"/>
      <c r="BB2763" s="103"/>
      <c r="BC2763" s="103"/>
      <c r="BD2763" s="103"/>
      <c r="BE2763" s="103"/>
    </row>
    <row r="2764" spans="1:57" x14ac:dyDescent="0.2">
      <c r="A2764" s="140"/>
      <c r="B2764" s="141"/>
      <c r="C2764" s="141"/>
      <c r="D2764" s="24"/>
      <c r="E2764" s="29"/>
      <c r="F2764" s="22"/>
      <c r="G2764" s="22"/>
      <c r="H2764" s="22"/>
      <c r="I2764" s="22"/>
      <c r="J2764" s="26"/>
      <c r="K2764" s="140"/>
      <c r="L2764" s="27"/>
      <c r="M2764" s="27"/>
      <c r="N2764" s="27"/>
      <c r="O2764" s="27"/>
      <c r="P2764" s="26"/>
      <c r="Q2764" s="26"/>
      <c r="R2764" s="140"/>
      <c r="S2764" s="140"/>
      <c r="T2764" s="140"/>
      <c r="U2764" s="140"/>
      <c r="V2764" s="140"/>
      <c r="W2764" s="140"/>
      <c r="X2764" s="140"/>
      <c r="Y2764" s="140"/>
      <c r="Z2764" s="140"/>
      <c r="AA2764" s="140"/>
      <c r="AB2764" s="140"/>
      <c r="AC2764" s="140"/>
      <c r="AD2764" s="140"/>
      <c r="AE2764" s="140"/>
      <c r="AF2764" s="140"/>
      <c r="AG2764" s="140"/>
      <c r="AH2764" s="140"/>
      <c r="AI2764" s="140"/>
      <c r="AJ2764" s="140"/>
      <c r="AK2764" s="140"/>
      <c r="AL2764" s="140"/>
      <c r="AM2764" s="140"/>
      <c r="AN2764" s="140"/>
      <c r="AO2764" s="140"/>
      <c r="AP2764" s="140"/>
      <c r="AQ2764" s="140"/>
      <c r="AR2764" s="140"/>
      <c r="AS2764" s="103"/>
      <c r="AT2764" s="103"/>
      <c r="AU2764" s="103"/>
      <c r="AV2764" s="103"/>
      <c r="AW2764" s="103"/>
      <c r="AX2764" s="103"/>
      <c r="AY2764" s="103"/>
      <c r="AZ2764" s="103"/>
      <c r="BA2764" s="103"/>
      <c r="BB2764" s="103"/>
      <c r="BC2764" s="103"/>
      <c r="BD2764" s="103"/>
      <c r="BE2764" s="103"/>
    </row>
    <row r="2765" spans="1:57" x14ac:dyDescent="0.2">
      <c r="A2765" s="140"/>
      <c r="B2765" s="141"/>
      <c r="C2765" s="141"/>
      <c r="D2765" s="24"/>
      <c r="E2765" s="29"/>
      <c r="F2765" s="22"/>
      <c r="G2765" s="22"/>
      <c r="H2765" s="22"/>
      <c r="I2765" s="22"/>
      <c r="J2765" s="26"/>
      <c r="K2765" s="140"/>
      <c r="L2765" s="27"/>
      <c r="M2765" s="27"/>
      <c r="N2765" s="27"/>
      <c r="O2765" s="27"/>
      <c r="P2765" s="26"/>
      <c r="Q2765" s="26"/>
      <c r="R2765" s="140"/>
      <c r="S2765" s="140"/>
      <c r="T2765" s="140"/>
      <c r="U2765" s="140"/>
      <c r="V2765" s="140"/>
      <c r="W2765" s="140"/>
      <c r="X2765" s="140"/>
      <c r="Y2765" s="140"/>
      <c r="Z2765" s="140"/>
      <c r="AA2765" s="140"/>
      <c r="AB2765" s="140"/>
      <c r="AC2765" s="140"/>
      <c r="AD2765" s="140"/>
      <c r="AE2765" s="140"/>
      <c r="AF2765" s="140"/>
      <c r="AG2765" s="140"/>
      <c r="AH2765" s="140"/>
      <c r="AI2765" s="140"/>
      <c r="AJ2765" s="140"/>
      <c r="AK2765" s="140"/>
      <c r="AL2765" s="140"/>
      <c r="AM2765" s="140"/>
      <c r="AN2765" s="140"/>
      <c r="AO2765" s="140"/>
      <c r="AP2765" s="140"/>
      <c r="AQ2765" s="140"/>
      <c r="AR2765" s="140"/>
      <c r="AS2765" s="103"/>
      <c r="AT2765" s="103"/>
      <c r="AU2765" s="103"/>
      <c r="AV2765" s="103"/>
      <c r="AW2765" s="103"/>
      <c r="AX2765" s="103"/>
      <c r="AY2765" s="103"/>
      <c r="AZ2765" s="103"/>
      <c r="BA2765" s="103"/>
      <c r="BB2765" s="103"/>
      <c r="BC2765" s="103"/>
      <c r="BD2765" s="103"/>
      <c r="BE2765" s="103"/>
    </row>
    <row r="2766" spans="1:57" x14ac:dyDescent="0.2">
      <c r="A2766" s="140"/>
      <c r="B2766" s="141"/>
      <c r="C2766" s="141"/>
      <c r="D2766" s="24"/>
      <c r="E2766" s="29"/>
      <c r="F2766" s="22"/>
      <c r="G2766" s="22"/>
      <c r="H2766" s="22"/>
      <c r="I2766" s="22"/>
      <c r="J2766" s="26"/>
      <c r="K2766" s="140"/>
      <c r="L2766" s="27"/>
      <c r="M2766" s="27"/>
      <c r="N2766" s="27"/>
      <c r="O2766" s="27"/>
      <c r="P2766" s="26"/>
      <c r="Q2766" s="26"/>
      <c r="R2766" s="140"/>
      <c r="S2766" s="140"/>
      <c r="T2766" s="140"/>
      <c r="U2766" s="140"/>
      <c r="V2766" s="140"/>
      <c r="W2766" s="140"/>
      <c r="X2766" s="140"/>
      <c r="Y2766" s="140"/>
      <c r="Z2766" s="140"/>
      <c r="AA2766" s="140"/>
      <c r="AB2766" s="140"/>
      <c r="AC2766" s="140"/>
      <c r="AD2766" s="140"/>
      <c r="AE2766" s="140"/>
      <c r="AF2766" s="140"/>
      <c r="AG2766" s="140"/>
      <c r="AH2766" s="140"/>
      <c r="AI2766" s="140"/>
      <c r="AJ2766" s="140"/>
      <c r="AK2766" s="140"/>
      <c r="AL2766" s="140"/>
      <c r="AM2766" s="140"/>
      <c r="AN2766" s="140"/>
      <c r="AO2766" s="140"/>
      <c r="AP2766" s="140"/>
      <c r="AQ2766" s="140"/>
      <c r="AR2766" s="140"/>
      <c r="AS2766" s="103"/>
      <c r="AT2766" s="103"/>
      <c r="AU2766" s="103"/>
      <c r="AV2766" s="103"/>
      <c r="AW2766" s="103"/>
      <c r="AX2766" s="103"/>
      <c r="AY2766" s="103"/>
      <c r="AZ2766" s="103"/>
      <c r="BA2766" s="103"/>
      <c r="BB2766" s="103"/>
      <c r="BC2766" s="103"/>
      <c r="BD2766" s="103"/>
      <c r="BE2766" s="103"/>
    </row>
    <row r="2767" spans="1:57" x14ac:dyDescent="0.2">
      <c r="A2767" s="140"/>
      <c r="B2767" s="141"/>
      <c r="C2767" s="141"/>
      <c r="D2767" s="24"/>
      <c r="E2767" s="29"/>
      <c r="F2767" s="22"/>
      <c r="G2767" s="22"/>
      <c r="H2767" s="22"/>
      <c r="I2767" s="22"/>
      <c r="J2767" s="26"/>
      <c r="K2767" s="140"/>
      <c r="L2767" s="27"/>
      <c r="M2767" s="27"/>
      <c r="N2767" s="27"/>
      <c r="O2767" s="27"/>
      <c r="P2767" s="26"/>
      <c r="Q2767" s="26"/>
      <c r="R2767" s="140"/>
      <c r="S2767" s="140"/>
      <c r="T2767" s="140"/>
      <c r="U2767" s="140"/>
      <c r="V2767" s="140"/>
      <c r="W2767" s="140"/>
      <c r="X2767" s="140"/>
      <c r="Y2767" s="140"/>
      <c r="Z2767" s="140"/>
      <c r="AA2767" s="140"/>
      <c r="AB2767" s="140"/>
      <c r="AC2767" s="140"/>
      <c r="AD2767" s="140"/>
      <c r="AE2767" s="140"/>
      <c r="AF2767" s="140"/>
      <c r="AG2767" s="140"/>
      <c r="AH2767" s="140"/>
      <c r="AI2767" s="140"/>
      <c r="AJ2767" s="140"/>
      <c r="AK2767" s="140"/>
      <c r="AL2767" s="140"/>
      <c r="AM2767" s="140"/>
      <c r="AN2767" s="140"/>
      <c r="AO2767" s="140"/>
      <c r="AP2767" s="140"/>
      <c r="AQ2767" s="140"/>
      <c r="AR2767" s="140"/>
      <c r="AS2767" s="103"/>
      <c r="AT2767" s="103"/>
      <c r="AU2767" s="103"/>
      <c r="AV2767" s="103"/>
      <c r="AW2767" s="103"/>
      <c r="AX2767" s="103"/>
      <c r="AY2767" s="103"/>
      <c r="AZ2767" s="103"/>
      <c r="BA2767" s="103"/>
      <c r="BB2767" s="103"/>
      <c r="BC2767" s="103"/>
      <c r="BD2767" s="103"/>
      <c r="BE2767" s="103"/>
    </row>
    <row r="2768" spans="1:57" x14ac:dyDescent="0.2">
      <c r="A2768" s="140"/>
      <c r="B2768" s="141"/>
      <c r="C2768" s="141"/>
      <c r="D2768" s="24"/>
      <c r="E2768" s="29"/>
      <c r="F2768" s="22"/>
      <c r="G2768" s="22"/>
      <c r="H2768" s="22"/>
      <c r="I2768" s="22"/>
      <c r="J2768" s="26"/>
      <c r="K2768" s="140"/>
      <c r="L2768" s="27"/>
      <c r="M2768" s="27"/>
      <c r="N2768" s="27"/>
      <c r="O2768" s="27"/>
      <c r="P2768" s="26"/>
      <c r="Q2768" s="26"/>
      <c r="R2768" s="140"/>
      <c r="S2768" s="140"/>
      <c r="T2768" s="140"/>
      <c r="U2768" s="140"/>
      <c r="V2768" s="140"/>
      <c r="W2768" s="140"/>
      <c r="X2768" s="140"/>
      <c r="Y2768" s="140"/>
      <c r="Z2768" s="140"/>
      <c r="AA2768" s="140"/>
      <c r="AB2768" s="140"/>
      <c r="AC2768" s="140"/>
      <c r="AD2768" s="140"/>
      <c r="AE2768" s="140"/>
      <c r="AF2768" s="140"/>
      <c r="AG2768" s="140"/>
      <c r="AH2768" s="140"/>
      <c r="AI2768" s="140"/>
      <c r="AJ2768" s="140"/>
      <c r="AK2768" s="140"/>
      <c r="AL2768" s="140"/>
      <c r="AM2768" s="140"/>
      <c r="AN2768" s="140"/>
      <c r="AO2768" s="140"/>
      <c r="AP2768" s="140"/>
      <c r="AQ2768" s="140"/>
      <c r="AR2768" s="140"/>
      <c r="AS2768" s="103"/>
      <c r="AT2768" s="103"/>
      <c r="AU2768" s="103"/>
      <c r="AV2768" s="103"/>
      <c r="AW2768" s="103"/>
      <c r="AX2768" s="103"/>
      <c r="AY2768" s="103"/>
      <c r="AZ2768" s="103"/>
      <c r="BA2768" s="103"/>
      <c r="BB2768" s="103"/>
      <c r="BC2768" s="103"/>
      <c r="BD2768" s="103"/>
      <c r="BE2768" s="103"/>
    </row>
    <row r="2769" spans="1:57" x14ac:dyDescent="0.2">
      <c r="A2769" s="140"/>
      <c r="B2769" s="141"/>
      <c r="C2769" s="141"/>
      <c r="D2769" s="24"/>
      <c r="E2769" s="29"/>
      <c r="F2769" s="22"/>
      <c r="G2769" s="22"/>
      <c r="H2769" s="22"/>
      <c r="I2769" s="22"/>
      <c r="J2769" s="26"/>
      <c r="K2769" s="140"/>
      <c r="L2769" s="27"/>
      <c r="M2769" s="27"/>
      <c r="N2769" s="27"/>
      <c r="O2769" s="27"/>
      <c r="P2769" s="26"/>
      <c r="Q2769" s="26"/>
      <c r="R2769" s="140"/>
      <c r="S2769" s="140"/>
      <c r="T2769" s="140"/>
      <c r="U2769" s="140"/>
      <c r="V2769" s="140"/>
      <c r="W2769" s="140"/>
      <c r="X2769" s="140"/>
      <c r="Y2769" s="140"/>
      <c r="Z2769" s="140"/>
      <c r="AA2769" s="140"/>
      <c r="AB2769" s="140"/>
      <c r="AC2769" s="140"/>
      <c r="AD2769" s="140"/>
      <c r="AE2769" s="140"/>
      <c r="AF2769" s="140"/>
      <c r="AG2769" s="140"/>
      <c r="AH2769" s="140"/>
      <c r="AI2769" s="140"/>
      <c r="AJ2769" s="140"/>
      <c r="AK2769" s="140"/>
      <c r="AL2769" s="140"/>
      <c r="AM2769" s="140"/>
      <c r="AN2769" s="140"/>
      <c r="AO2769" s="140"/>
      <c r="AP2769" s="140"/>
      <c r="AQ2769" s="140"/>
      <c r="AR2769" s="140"/>
      <c r="AS2769" s="103"/>
      <c r="AT2769" s="103"/>
      <c r="AU2769" s="103"/>
      <c r="AV2769" s="103"/>
      <c r="AW2769" s="103"/>
      <c r="AX2769" s="103"/>
      <c r="AY2769" s="103"/>
      <c r="AZ2769" s="103"/>
      <c r="BA2769" s="103"/>
      <c r="BB2769" s="103"/>
      <c r="BC2769" s="103"/>
      <c r="BD2769" s="103"/>
      <c r="BE2769" s="103"/>
    </row>
    <row r="2770" spans="1:57" x14ac:dyDescent="0.2">
      <c r="A2770" s="140"/>
      <c r="B2770" s="141"/>
      <c r="C2770" s="141"/>
      <c r="D2770" s="24"/>
      <c r="E2770" s="29"/>
      <c r="F2770" s="22"/>
      <c r="G2770" s="22"/>
      <c r="H2770" s="22"/>
      <c r="I2770" s="22"/>
      <c r="J2770" s="26"/>
      <c r="K2770" s="140"/>
      <c r="L2770" s="27"/>
      <c r="M2770" s="27"/>
      <c r="N2770" s="27"/>
      <c r="O2770" s="27"/>
      <c r="P2770" s="26"/>
      <c r="Q2770" s="26"/>
      <c r="R2770" s="140"/>
      <c r="S2770" s="140"/>
      <c r="T2770" s="140"/>
      <c r="U2770" s="140"/>
      <c r="V2770" s="140"/>
      <c r="W2770" s="140"/>
      <c r="X2770" s="140"/>
      <c r="Y2770" s="140"/>
      <c r="Z2770" s="140"/>
      <c r="AA2770" s="140"/>
      <c r="AB2770" s="140"/>
      <c r="AC2770" s="140"/>
      <c r="AD2770" s="140"/>
      <c r="AE2770" s="140"/>
      <c r="AF2770" s="140"/>
      <c r="AG2770" s="140"/>
      <c r="AH2770" s="140"/>
      <c r="AI2770" s="140"/>
      <c r="AJ2770" s="140"/>
      <c r="AK2770" s="140"/>
      <c r="AL2770" s="140"/>
      <c r="AM2770" s="140"/>
      <c r="AN2770" s="140"/>
      <c r="AO2770" s="140"/>
      <c r="AP2770" s="140"/>
      <c r="AQ2770" s="140"/>
      <c r="AR2770" s="140"/>
      <c r="AS2770" s="103"/>
      <c r="AT2770" s="103"/>
      <c r="AU2770" s="103"/>
      <c r="AV2770" s="103"/>
      <c r="AW2770" s="103"/>
      <c r="AX2770" s="103"/>
      <c r="AY2770" s="103"/>
      <c r="AZ2770" s="103"/>
      <c r="BA2770" s="103"/>
      <c r="BB2770" s="103"/>
      <c r="BC2770" s="103"/>
      <c r="BD2770" s="103"/>
      <c r="BE2770" s="103"/>
    </row>
    <row r="2771" spans="1:57" x14ac:dyDescent="0.2">
      <c r="A2771" s="140"/>
      <c r="B2771" s="141"/>
      <c r="C2771" s="141"/>
      <c r="D2771" s="24"/>
      <c r="E2771" s="29"/>
      <c r="F2771" s="22"/>
      <c r="G2771" s="22"/>
      <c r="H2771" s="22"/>
      <c r="I2771" s="22"/>
      <c r="J2771" s="26"/>
      <c r="K2771" s="140"/>
      <c r="L2771" s="27"/>
      <c r="M2771" s="27"/>
      <c r="N2771" s="27"/>
      <c r="O2771" s="27"/>
      <c r="P2771" s="26"/>
      <c r="Q2771" s="26"/>
      <c r="R2771" s="140"/>
      <c r="S2771" s="140"/>
      <c r="T2771" s="140"/>
      <c r="U2771" s="140"/>
      <c r="V2771" s="140"/>
      <c r="W2771" s="140"/>
      <c r="X2771" s="140"/>
      <c r="Y2771" s="140"/>
      <c r="Z2771" s="140"/>
      <c r="AA2771" s="140"/>
      <c r="AB2771" s="140"/>
      <c r="AC2771" s="140"/>
      <c r="AD2771" s="140"/>
      <c r="AE2771" s="140"/>
      <c r="AF2771" s="140"/>
      <c r="AG2771" s="140"/>
      <c r="AH2771" s="140"/>
      <c r="AI2771" s="140"/>
      <c r="AJ2771" s="140"/>
      <c r="AK2771" s="140"/>
      <c r="AL2771" s="140"/>
      <c r="AM2771" s="140"/>
      <c r="AN2771" s="140"/>
      <c r="AO2771" s="140"/>
      <c r="AP2771" s="140"/>
      <c r="AQ2771" s="140"/>
      <c r="AR2771" s="140"/>
      <c r="AS2771" s="103"/>
      <c r="AT2771" s="103"/>
      <c r="AU2771" s="103"/>
      <c r="AV2771" s="103"/>
      <c r="AW2771" s="103"/>
      <c r="AX2771" s="103"/>
      <c r="AY2771" s="103"/>
      <c r="AZ2771" s="103"/>
      <c r="BA2771" s="103"/>
      <c r="BB2771" s="103"/>
      <c r="BC2771" s="103"/>
      <c r="BD2771" s="103"/>
      <c r="BE2771" s="103"/>
    </row>
    <row r="2772" spans="1:57" x14ac:dyDescent="0.2">
      <c r="A2772" s="140"/>
      <c r="B2772" s="141"/>
      <c r="C2772" s="141"/>
      <c r="D2772" s="24"/>
      <c r="E2772" s="29"/>
      <c r="F2772" s="22"/>
      <c r="G2772" s="22"/>
      <c r="H2772" s="22"/>
      <c r="I2772" s="22"/>
      <c r="J2772" s="26"/>
      <c r="K2772" s="140"/>
      <c r="L2772" s="27"/>
      <c r="M2772" s="27"/>
      <c r="N2772" s="27"/>
      <c r="O2772" s="27"/>
      <c r="P2772" s="26"/>
      <c r="Q2772" s="26"/>
      <c r="R2772" s="140"/>
      <c r="S2772" s="140"/>
      <c r="T2772" s="140"/>
      <c r="U2772" s="140"/>
      <c r="V2772" s="140"/>
      <c r="W2772" s="140"/>
      <c r="X2772" s="140"/>
      <c r="Y2772" s="140"/>
      <c r="Z2772" s="140"/>
      <c r="AA2772" s="140"/>
      <c r="AB2772" s="140"/>
      <c r="AC2772" s="140"/>
      <c r="AD2772" s="140"/>
      <c r="AE2772" s="140"/>
      <c r="AF2772" s="140"/>
      <c r="AG2772" s="140"/>
      <c r="AH2772" s="140"/>
      <c r="AI2772" s="140"/>
      <c r="AJ2772" s="140"/>
      <c r="AK2772" s="140"/>
      <c r="AL2772" s="140"/>
      <c r="AM2772" s="140"/>
      <c r="AN2772" s="140"/>
      <c r="AO2772" s="140"/>
      <c r="AP2772" s="140"/>
      <c r="AQ2772" s="140"/>
      <c r="AR2772" s="140"/>
      <c r="AS2772" s="103"/>
      <c r="AT2772" s="103"/>
      <c r="AU2772" s="103"/>
      <c r="AV2772" s="103"/>
      <c r="AW2772" s="103"/>
      <c r="AX2772" s="103"/>
      <c r="AY2772" s="103"/>
      <c r="AZ2772" s="103"/>
      <c r="BA2772" s="103"/>
      <c r="BB2772" s="103"/>
      <c r="BC2772" s="103"/>
      <c r="BD2772" s="103"/>
      <c r="BE2772" s="103"/>
    </row>
    <row r="2773" spans="1:57" x14ac:dyDescent="0.2">
      <c r="A2773" s="140"/>
      <c r="B2773" s="141"/>
      <c r="C2773" s="141"/>
      <c r="D2773" s="24"/>
      <c r="E2773" s="29"/>
      <c r="F2773" s="22"/>
      <c r="G2773" s="22"/>
      <c r="H2773" s="22"/>
      <c r="I2773" s="22"/>
      <c r="J2773" s="26"/>
      <c r="K2773" s="140"/>
      <c r="L2773" s="27"/>
      <c r="M2773" s="27"/>
      <c r="N2773" s="27"/>
      <c r="O2773" s="27"/>
      <c r="P2773" s="26"/>
      <c r="Q2773" s="26"/>
      <c r="R2773" s="140"/>
      <c r="S2773" s="140"/>
      <c r="T2773" s="140"/>
      <c r="U2773" s="140"/>
      <c r="V2773" s="140"/>
      <c r="W2773" s="140"/>
      <c r="X2773" s="140"/>
      <c r="Y2773" s="140"/>
      <c r="Z2773" s="140"/>
      <c r="AA2773" s="140"/>
      <c r="AB2773" s="140"/>
      <c r="AC2773" s="140"/>
      <c r="AD2773" s="140"/>
      <c r="AE2773" s="140"/>
      <c r="AF2773" s="140"/>
      <c r="AG2773" s="140"/>
      <c r="AH2773" s="140"/>
      <c r="AI2773" s="140"/>
      <c r="AJ2773" s="140"/>
      <c r="AK2773" s="140"/>
      <c r="AL2773" s="140"/>
      <c r="AM2773" s="140"/>
      <c r="AN2773" s="140"/>
      <c r="AO2773" s="140"/>
      <c r="AP2773" s="140"/>
      <c r="AQ2773" s="140"/>
      <c r="AR2773" s="140"/>
      <c r="AS2773" s="103"/>
      <c r="AT2773" s="103"/>
      <c r="AU2773" s="103"/>
      <c r="AV2773" s="103"/>
      <c r="AW2773" s="103"/>
      <c r="AX2773" s="103"/>
      <c r="AY2773" s="103"/>
      <c r="AZ2773" s="103"/>
      <c r="BA2773" s="103"/>
      <c r="BB2773" s="103"/>
      <c r="BC2773" s="103"/>
      <c r="BD2773" s="103"/>
      <c r="BE2773" s="103"/>
    </row>
    <row r="2774" spans="1:57" x14ac:dyDescent="0.2">
      <c r="A2774" s="140"/>
      <c r="B2774" s="141"/>
      <c r="C2774" s="141"/>
      <c r="D2774" s="24"/>
      <c r="E2774" s="29"/>
      <c r="F2774" s="22"/>
      <c r="G2774" s="22"/>
      <c r="H2774" s="22"/>
      <c r="I2774" s="22"/>
      <c r="J2774" s="26"/>
      <c r="K2774" s="140"/>
      <c r="L2774" s="27"/>
      <c r="M2774" s="27"/>
      <c r="N2774" s="27"/>
      <c r="O2774" s="27"/>
      <c r="P2774" s="26"/>
      <c r="Q2774" s="26"/>
      <c r="R2774" s="140"/>
      <c r="S2774" s="140"/>
      <c r="T2774" s="140"/>
      <c r="U2774" s="140"/>
      <c r="V2774" s="140"/>
      <c r="W2774" s="140"/>
      <c r="X2774" s="140"/>
      <c r="Y2774" s="140"/>
      <c r="Z2774" s="140"/>
      <c r="AA2774" s="140"/>
      <c r="AB2774" s="140"/>
      <c r="AC2774" s="140"/>
      <c r="AD2774" s="140"/>
      <c r="AE2774" s="140"/>
      <c r="AF2774" s="140"/>
      <c r="AG2774" s="140"/>
      <c r="AH2774" s="140"/>
      <c r="AI2774" s="140"/>
      <c r="AJ2774" s="140"/>
      <c r="AK2774" s="140"/>
      <c r="AL2774" s="140"/>
      <c r="AM2774" s="140"/>
      <c r="AN2774" s="140"/>
      <c r="AO2774" s="140"/>
      <c r="AP2774" s="140"/>
      <c r="AQ2774" s="140"/>
      <c r="AR2774" s="140"/>
      <c r="AS2774" s="103"/>
      <c r="AT2774" s="103"/>
      <c r="AU2774" s="103"/>
      <c r="AV2774" s="103"/>
      <c r="AW2774" s="103"/>
      <c r="AX2774" s="103"/>
      <c r="AY2774" s="103"/>
      <c r="AZ2774" s="103"/>
      <c r="BA2774" s="103"/>
      <c r="BB2774" s="103"/>
      <c r="BC2774" s="103"/>
      <c r="BD2774" s="103"/>
      <c r="BE2774" s="103"/>
    </row>
    <row r="2775" spans="1:57" x14ac:dyDescent="0.2">
      <c r="A2775" s="140"/>
      <c r="B2775" s="141"/>
      <c r="C2775" s="141"/>
      <c r="D2775" s="24"/>
      <c r="E2775" s="29"/>
      <c r="F2775" s="22"/>
      <c r="G2775" s="22"/>
      <c r="H2775" s="22"/>
      <c r="I2775" s="22"/>
      <c r="J2775" s="26"/>
      <c r="K2775" s="140"/>
      <c r="L2775" s="27"/>
      <c r="M2775" s="27"/>
      <c r="N2775" s="27"/>
      <c r="O2775" s="27"/>
      <c r="P2775" s="26"/>
      <c r="Q2775" s="26"/>
      <c r="R2775" s="140"/>
      <c r="S2775" s="140"/>
      <c r="T2775" s="140"/>
      <c r="U2775" s="140"/>
      <c r="V2775" s="140"/>
      <c r="W2775" s="140"/>
      <c r="X2775" s="140"/>
      <c r="Y2775" s="140"/>
      <c r="Z2775" s="140"/>
      <c r="AA2775" s="140"/>
      <c r="AB2775" s="140"/>
      <c r="AC2775" s="140"/>
      <c r="AD2775" s="140"/>
      <c r="AE2775" s="140"/>
      <c r="AF2775" s="140"/>
      <c r="AG2775" s="140"/>
      <c r="AH2775" s="140"/>
      <c r="AI2775" s="140"/>
      <c r="AJ2775" s="140"/>
      <c r="AK2775" s="140"/>
      <c r="AL2775" s="140"/>
      <c r="AM2775" s="140"/>
      <c r="AN2775" s="140"/>
      <c r="AO2775" s="140"/>
      <c r="AP2775" s="140"/>
      <c r="AQ2775" s="140"/>
      <c r="AR2775" s="140"/>
      <c r="AS2775" s="103"/>
      <c r="AT2775" s="103"/>
      <c r="AU2775" s="103"/>
      <c r="AV2775" s="103"/>
      <c r="AW2775" s="103"/>
      <c r="AX2775" s="103"/>
      <c r="AY2775" s="103"/>
      <c r="AZ2775" s="103"/>
      <c r="BA2775" s="103"/>
      <c r="BB2775" s="103"/>
      <c r="BC2775" s="103"/>
      <c r="BD2775" s="103"/>
      <c r="BE2775" s="103"/>
    </row>
    <row r="2776" spans="1:57" x14ac:dyDescent="0.2">
      <c r="A2776" s="140"/>
      <c r="B2776" s="141"/>
      <c r="C2776" s="141"/>
      <c r="D2776" s="24"/>
      <c r="E2776" s="29"/>
      <c r="F2776" s="22"/>
      <c r="G2776" s="22"/>
      <c r="H2776" s="22"/>
      <c r="I2776" s="22"/>
      <c r="J2776" s="26"/>
      <c r="K2776" s="140"/>
      <c r="L2776" s="27"/>
      <c r="M2776" s="27"/>
      <c r="N2776" s="27"/>
      <c r="O2776" s="27"/>
      <c r="P2776" s="26"/>
      <c r="Q2776" s="26"/>
      <c r="R2776" s="140"/>
      <c r="S2776" s="140"/>
      <c r="T2776" s="140"/>
      <c r="U2776" s="140"/>
      <c r="V2776" s="140"/>
      <c r="W2776" s="140"/>
      <c r="X2776" s="140"/>
      <c r="Y2776" s="140"/>
      <c r="Z2776" s="140"/>
      <c r="AA2776" s="140"/>
      <c r="AB2776" s="140"/>
      <c r="AC2776" s="140"/>
      <c r="AD2776" s="140"/>
      <c r="AE2776" s="140"/>
      <c r="AF2776" s="140"/>
      <c r="AG2776" s="140"/>
      <c r="AH2776" s="140"/>
      <c r="AI2776" s="140"/>
      <c r="AJ2776" s="140"/>
      <c r="AK2776" s="140"/>
      <c r="AL2776" s="140"/>
      <c r="AM2776" s="140"/>
      <c r="AN2776" s="140"/>
      <c r="AO2776" s="140"/>
      <c r="AP2776" s="140"/>
      <c r="AQ2776" s="140"/>
      <c r="AR2776" s="140"/>
      <c r="AS2776" s="103"/>
      <c r="AT2776" s="103"/>
      <c r="AU2776" s="103"/>
      <c r="AV2776" s="103"/>
      <c r="AW2776" s="103"/>
      <c r="AX2776" s="103"/>
      <c r="AY2776" s="103"/>
      <c r="AZ2776" s="103"/>
      <c r="BA2776" s="103"/>
      <c r="BB2776" s="103"/>
      <c r="BC2776" s="103"/>
      <c r="BD2776" s="103"/>
      <c r="BE2776" s="103"/>
    </row>
    <row r="2777" spans="1:57" x14ac:dyDescent="0.2">
      <c r="A2777" s="140"/>
      <c r="B2777" s="141"/>
      <c r="C2777" s="141"/>
      <c r="D2777" s="24"/>
      <c r="E2777" s="29"/>
      <c r="F2777" s="22"/>
      <c r="G2777" s="22"/>
      <c r="H2777" s="22"/>
      <c r="I2777" s="22"/>
      <c r="J2777" s="26"/>
      <c r="K2777" s="140"/>
      <c r="L2777" s="27"/>
      <c r="M2777" s="27"/>
      <c r="N2777" s="27"/>
      <c r="O2777" s="27"/>
      <c r="P2777" s="26"/>
      <c r="Q2777" s="26"/>
      <c r="R2777" s="140"/>
      <c r="S2777" s="140"/>
      <c r="T2777" s="140"/>
      <c r="U2777" s="140"/>
      <c r="V2777" s="140"/>
      <c r="W2777" s="140"/>
      <c r="X2777" s="140"/>
      <c r="Y2777" s="140"/>
      <c r="Z2777" s="140"/>
      <c r="AA2777" s="140"/>
      <c r="AB2777" s="140"/>
      <c r="AC2777" s="140"/>
      <c r="AD2777" s="140"/>
      <c r="AE2777" s="140"/>
      <c r="AF2777" s="140"/>
      <c r="AG2777" s="140"/>
      <c r="AH2777" s="140"/>
      <c r="AI2777" s="140"/>
      <c r="AJ2777" s="140"/>
      <c r="AK2777" s="140"/>
      <c r="AL2777" s="140"/>
      <c r="AM2777" s="140"/>
      <c r="AN2777" s="140"/>
      <c r="AO2777" s="140"/>
      <c r="AP2777" s="140"/>
      <c r="AQ2777" s="140"/>
      <c r="AR2777" s="140"/>
      <c r="AS2777" s="103"/>
      <c r="AT2777" s="103"/>
      <c r="AU2777" s="103"/>
      <c r="AV2777" s="103"/>
      <c r="AW2777" s="103"/>
      <c r="AX2777" s="103"/>
      <c r="AY2777" s="103"/>
      <c r="AZ2777" s="103"/>
      <c r="BA2777" s="103"/>
      <c r="BB2777" s="103"/>
      <c r="BC2777" s="103"/>
      <c r="BD2777" s="103"/>
      <c r="BE2777" s="103"/>
    </row>
    <row r="2778" spans="1:57" x14ac:dyDescent="0.2">
      <c r="A2778" s="140"/>
      <c r="B2778" s="141"/>
      <c r="C2778" s="141"/>
      <c r="D2778" s="24"/>
      <c r="E2778" s="29"/>
      <c r="F2778" s="22"/>
      <c r="G2778" s="22"/>
      <c r="H2778" s="22"/>
      <c r="I2778" s="22"/>
      <c r="J2778" s="26"/>
      <c r="K2778" s="140"/>
      <c r="L2778" s="27"/>
      <c r="M2778" s="27"/>
      <c r="N2778" s="27"/>
      <c r="O2778" s="27"/>
      <c r="P2778" s="26"/>
      <c r="Q2778" s="26"/>
      <c r="R2778" s="140"/>
      <c r="S2778" s="140"/>
      <c r="T2778" s="140"/>
      <c r="U2778" s="140"/>
      <c r="V2778" s="140"/>
      <c r="W2778" s="140"/>
      <c r="X2778" s="140"/>
      <c r="Y2778" s="140"/>
      <c r="Z2778" s="140"/>
      <c r="AA2778" s="140"/>
      <c r="AB2778" s="140"/>
      <c r="AC2778" s="140"/>
      <c r="AD2778" s="140"/>
      <c r="AE2778" s="140"/>
      <c r="AF2778" s="140"/>
      <c r="AG2778" s="140"/>
      <c r="AH2778" s="140"/>
      <c r="AI2778" s="140"/>
      <c r="AJ2778" s="140"/>
      <c r="AK2778" s="140"/>
      <c r="AL2778" s="140"/>
      <c r="AM2778" s="140"/>
      <c r="AN2778" s="140"/>
      <c r="AO2778" s="140"/>
      <c r="AP2778" s="140"/>
      <c r="AQ2778" s="140"/>
      <c r="AR2778" s="140"/>
      <c r="AS2778" s="103"/>
      <c r="AT2778" s="103"/>
      <c r="AU2778" s="103"/>
      <c r="AV2778" s="103"/>
      <c r="AW2778" s="103"/>
      <c r="AX2778" s="103"/>
      <c r="AY2778" s="103"/>
      <c r="AZ2778" s="103"/>
      <c r="BA2778" s="103"/>
      <c r="BB2778" s="103"/>
      <c r="BC2778" s="103"/>
      <c r="BD2778" s="103"/>
      <c r="BE2778" s="103"/>
    </row>
    <row r="2779" spans="1:57" x14ac:dyDescent="0.2">
      <c r="A2779" s="140"/>
      <c r="B2779" s="141"/>
      <c r="C2779" s="141"/>
      <c r="D2779" s="24"/>
      <c r="E2779" s="29"/>
      <c r="F2779" s="22"/>
      <c r="G2779" s="22"/>
      <c r="H2779" s="22"/>
      <c r="I2779" s="22"/>
      <c r="J2779" s="26"/>
      <c r="K2779" s="140"/>
      <c r="L2779" s="27"/>
      <c r="M2779" s="27"/>
      <c r="N2779" s="27"/>
      <c r="O2779" s="27"/>
      <c r="P2779" s="26"/>
      <c r="Q2779" s="26"/>
      <c r="R2779" s="140"/>
      <c r="S2779" s="140"/>
      <c r="T2779" s="140"/>
      <c r="U2779" s="140"/>
      <c r="V2779" s="140"/>
      <c r="W2779" s="140"/>
      <c r="X2779" s="140"/>
      <c r="Y2779" s="140"/>
      <c r="Z2779" s="140"/>
      <c r="AA2779" s="140"/>
      <c r="AB2779" s="140"/>
      <c r="AC2779" s="140"/>
      <c r="AD2779" s="140"/>
      <c r="AE2779" s="140"/>
      <c r="AF2779" s="140"/>
      <c r="AG2779" s="140"/>
      <c r="AH2779" s="140"/>
      <c r="AI2779" s="140"/>
      <c r="AJ2779" s="140"/>
      <c r="AK2779" s="140"/>
      <c r="AL2779" s="140"/>
      <c r="AM2779" s="140"/>
      <c r="AN2779" s="140"/>
      <c r="AO2779" s="140"/>
      <c r="AP2779" s="140"/>
      <c r="AQ2779" s="140"/>
      <c r="AR2779" s="140"/>
      <c r="AS2779" s="103"/>
      <c r="AT2779" s="103"/>
      <c r="AU2779" s="103"/>
      <c r="AV2779" s="103"/>
      <c r="AW2779" s="103"/>
      <c r="AX2779" s="103"/>
      <c r="AY2779" s="103"/>
      <c r="AZ2779" s="103"/>
      <c r="BA2779" s="103"/>
      <c r="BB2779" s="103"/>
      <c r="BC2779" s="103"/>
      <c r="BD2779" s="103"/>
      <c r="BE2779" s="103"/>
    </row>
    <row r="2780" spans="1:57" x14ac:dyDescent="0.2">
      <c r="A2780" s="140"/>
      <c r="B2780" s="141"/>
      <c r="C2780" s="141"/>
      <c r="D2780" s="24"/>
      <c r="E2780" s="29"/>
      <c r="F2780" s="22"/>
      <c r="G2780" s="22"/>
      <c r="H2780" s="22"/>
      <c r="I2780" s="22"/>
      <c r="J2780" s="26"/>
      <c r="K2780" s="140"/>
      <c r="L2780" s="27"/>
      <c r="M2780" s="27"/>
      <c r="N2780" s="27"/>
      <c r="O2780" s="27"/>
      <c r="P2780" s="26"/>
      <c r="Q2780" s="26"/>
      <c r="R2780" s="140"/>
      <c r="S2780" s="140"/>
      <c r="T2780" s="140"/>
      <c r="U2780" s="140"/>
      <c r="V2780" s="140"/>
      <c r="W2780" s="140"/>
      <c r="X2780" s="140"/>
      <c r="Y2780" s="140"/>
      <c r="Z2780" s="140"/>
      <c r="AA2780" s="140"/>
      <c r="AB2780" s="140"/>
      <c r="AC2780" s="140"/>
      <c r="AD2780" s="140"/>
      <c r="AE2780" s="140"/>
      <c r="AF2780" s="140"/>
      <c r="AG2780" s="140"/>
      <c r="AH2780" s="140"/>
      <c r="AI2780" s="140"/>
      <c r="AJ2780" s="140"/>
      <c r="AK2780" s="140"/>
      <c r="AL2780" s="140"/>
      <c r="AM2780" s="140"/>
      <c r="AN2780" s="140"/>
      <c r="AO2780" s="140"/>
      <c r="AP2780" s="140"/>
      <c r="AQ2780" s="140"/>
      <c r="AR2780" s="140"/>
      <c r="AS2780" s="103"/>
      <c r="AT2780" s="103"/>
      <c r="AU2780" s="103"/>
      <c r="AV2780" s="103"/>
      <c r="AW2780" s="103"/>
      <c r="AX2780" s="103"/>
      <c r="AY2780" s="103"/>
      <c r="AZ2780" s="103"/>
      <c r="BA2780" s="103"/>
      <c r="BB2780" s="103"/>
      <c r="BC2780" s="103"/>
      <c r="BD2780" s="103"/>
      <c r="BE2780" s="103"/>
    </row>
    <row r="2781" spans="1:57" x14ac:dyDescent="0.2">
      <c r="A2781" s="140"/>
      <c r="B2781" s="141"/>
      <c r="C2781" s="141"/>
      <c r="D2781" s="24"/>
      <c r="E2781" s="29"/>
      <c r="F2781" s="22"/>
      <c r="G2781" s="22"/>
      <c r="H2781" s="22"/>
      <c r="I2781" s="22"/>
      <c r="J2781" s="26"/>
      <c r="K2781" s="140"/>
      <c r="L2781" s="27"/>
      <c r="M2781" s="27"/>
      <c r="N2781" s="27"/>
      <c r="O2781" s="27"/>
      <c r="P2781" s="26"/>
      <c r="Q2781" s="26"/>
      <c r="R2781" s="140"/>
      <c r="S2781" s="140"/>
      <c r="T2781" s="140"/>
      <c r="U2781" s="140"/>
      <c r="V2781" s="140"/>
      <c r="W2781" s="140"/>
      <c r="X2781" s="140"/>
      <c r="Y2781" s="140"/>
      <c r="Z2781" s="140"/>
      <c r="AA2781" s="140"/>
      <c r="AB2781" s="140"/>
      <c r="AC2781" s="140"/>
      <c r="AD2781" s="140"/>
      <c r="AE2781" s="140"/>
      <c r="AF2781" s="140"/>
      <c r="AG2781" s="140"/>
      <c r="AH2781" s="140"/>
      <c r="AI2781" s="140"/>
      <c r="AJ2781" s="140"/>
      <c r="AK2781" s="140"/>
      <c r="AL2781" s="140"/>
      <c r="AM2781" s="140"/>
      <c r="AN2781" s="140"/>
      <c r="AO2781" s="140"/>
      <c r="AP2781" s="140"/>
      <c r="AQ2781" s="140"/>
      <c r="AR2781" s="140"/>
      <c r="AS2781" s="103"/>
      <c r="AT2781" s="103"/>
      <c r="AU2781" s="103"/>
      <c r="AV2781" s="103"/>
      <c r="AW2781" s="103"/>
      <c r="AX2781" s="103"/>
      <c r="AY2781" s="103"/>
      <c r="AZ2781" s="103"/>
      <c r="BA2781" s="103"/>
      <c r="BB2781" s="103"/>
      <c r="BC2781" s="103"/>
      <c r="BD2781" s="103"/>
      <c r="BE2781" s="103"/>
    </row>
    <row r="2782" spans="1:57" x14ac:dyDescent="0.2">
      <c r="A2782" s="140"/>
      <c r="B2782" s="141"/>
      <c r="C2782" s="141"/>
      <c r="D2782" s="24"/>
      <c r="E2782" s="29"/>
      <c r="F2782" s="22"/>
      <c r="G2782" s="22"/>
      <c r="H2782" s="22"/>
      <c r="I2782" s="22"/>
      <c r="J2782" s="26"/>
      <c r="K2782" s="140"/>
      <c r="L2782" s="27"/>
      <c r="M2782" s="27"/>
      <c r="N2782" s="27"/>
      <c r="O2782" s="27"/>
      <c r="P2782" s="26"/>
      <c r="Q2782" s="26"/>
      <c r="R2782" s="140"/>
      <c r="S2782" s="140"/>
      <c r="T2782" s="140"/>
      <c r="U2782" s="140"/>
      <c r="V2782" s="140"/>
      <c r="W2782" s="140"/>
      <c r="X2782" s="140"/>
      <c r="Y2782" s="140"/>
      <c r="Z2782" s="140"/>
      <c r="AA2782" s="140"/>
      <c r="AB2782" s="140"/>
      <c r="AC2782" s="140"/>
      <c r="AD2782" s="140"/>
      <c r="AE2782" s="140"/>
      <c r="AF2782" s="140"/>
      <c r="AG2782" s="140"/>
      <c r="AH2782" s="140"/>
      <c r="AI2782" s="140"/>
      <c r="AJ2782" s="140"/>
      <c r="AK2782" s="140"/>
      <c r="AL2782" s="140"/>
      <c r="AM2782" s="140"/>
      <c r="AN2782" s="140"/>
      <c r="AO2782" s="140"/>
      <c r="AP2782" s="140"/>
      <c r="AQ2782" s="140"/>
      <c r="AR2782" s="140"/>
      <c r="AS2782" s="103"/>
      <c r="AT2782" s="103"/>
      <c r="AU2782" s="103"/>
      <c r="AV2782" s="103"/>
      <c r="AW2782" s="103"/>
      <c r="AX2782" s="103"/>
      <c r="AY2782" s="103"/>
      <c r="AZ2782" s="103"/>
      <c r="BA2782" s="103"/>
      <c r="BB2782" s="103"/>
      <c r="BC2782" s="103"/>
      <c r="BD2782" s="103"/>
      <c r="BE2782" s="103"/>
    </row>
    <row r="2783" spans="1:57" x14ac:dyDescent="0.2">
      <c r="A2783" s="140"/>
      <c r="B2783" s="141"/>
      <c r="C2783" s="141"/>
      <c r="D2783" s="24"/>
      <c r="E2783" s="29"/>
      <c r="F2783" s="22"/>
      <c r="G2783" s="22"/>
      <c r="H2783" s="22"/>
      <c r="I2783" s="22"/>
      <c r="J2783" s="26"/>
      <c r="K2783" s="140"/>
      <c r="L2783" s="27"/>
      <c r="M2783" s="27"/>
      <c r="N2783" s="27"/>
      <c r="O2783" s="27"/>
      <c r="P2783" s="26"/>
      <c r="Q2783" s="26"/>
      <c r="R2783" s="140"/>
      <c r="S2783" s="140"/>
      <c r="T2783" s="140"/>
      <c r="U2783" s="140"/>
      <c r="V2783" s="140"/>
      <c r="W2783" s="140"/>
      <c r="X2783" s="140"/>
      <c r="Y2783" s="140"/>
      <c r="Z2783" s="140"/>
      <c r="AA2783" s="140"/>
      <c r="AB2783" s="140"/>
      <c r="AC2783" s="140"/>
      <c r="AD2783" s="140"/>
      <c r="AE2783" s="140"/>
      <c r="AF2783" s="140"/>
      <c r="AG2783" s="140"/>
      <c r="AH2783" s="140"/>
      <c r="AI2783" s="140"/>
      <c r="AJ2783" s="140"/>
      <c r="AK2783" s="140"/>
      <c r="AL2783" s="140"/>
      <c r="AM2783" s="140"/>
      <c r="AN2783" s="140"/>
      <c r="AO2783" s="140"/>
      <c r="AP2783" s="140"/>
      <c r="AQ2783" s="140"/>
      <c r="AR2783" s="140"/>
      <c r="AS2783" s="103"/>
      <c r="AT2783" s="103"/>
      <c r="AU2783" s="103"/>
      <c r="AV2783" s="103"/>
      <c r="AW2783" s="103"/>
      <c r="AX2783" s="103"/>
      <c r="AY2783" s="103"/>
      <c r="AZ2783" s="103"/>
      <c r="BA2783" s="103"/>
      <c r="BB2783" s="103"/>
      <c r="BC2783" s="103"/>
      <c r="BD2783" s="103"/>
      <c r="BE2783" s="103"/>
    </row>
    <row r="2784" spans="1:57" x14ac:dyDescent="0.2">
      <c r="A2784" s="140"/>
      <c r="B2784" s="141"/>
      <c r="C2784" s="141"/>
      <c r="D2784" s="24"/>
      <c r="E2784" s="29"/>
      <c r="F2784" s="22"/>
      <c r="G2784" s="22"/>
      <c r="H2784" s="22"/>
      <c r="I2784" s="22"/>
      <c r="J2784" s="26"/>
      <c r="K2784" s="140"/>
      <c r="L2784" s="27"/>
      <c r="M2784" s="27"/>
      <c r="N2784" s="27"/>
      <c r="O2784" s="27"/>
      <c r="P2784" s="26"/>
      <c r="Q2784" s="26"/>
      <c r="R2784" s="140"/>
      <c r="S2784" s="140"/>
      <c r="T2784" s="140"/>
      <c r="U2784" s="140"/>
      <c r="V2784" s="140"/>
      <c r="W2784" s="140"/>
      <c r="X2784" s="140"/>
      <c r="Y2784" s="140"/>
      <c r="Z2784" s="140"/>
      <c r="AA2784" s="140"/>
      <c r="AB2784" s="140"/>
      <c r="AC2784" s="140"/>
      <c r="AD2784" s="140"/>
      <c r="AE2784" s="140"/>
      <c r="AF2784" s="140"/>
      <c r="AG2784" s="140"/>
      <c r="AH2784" s="140"/>
      <c r="AI2784" s="140"/>
      <c r="AJ2784" s="140"/>
      <c r="AK2784" s="140"/>
      <c r="AL2784" s="140"/>
      <c r="AM2784" s="140"/>
      <c r="AN2784" s="140"/>
      <c r="AO2784" s="140"/>
      <c r="AP2784" s="140"/>
      <c r="AQ2784" s="140"/>
      <c r="AR2784" s="140"/>
      <c r="AS2784" s="103"/>
      <c r="AT2784" s="103"/>
      <c r="AU2784" s="103"/>
      <c r="AV2784" s="103"/>
      <c r="AW2784" s="103"/>
      <c r="AX2784" s="103"/>
      <c r="AY2784" s="103"/>
      <c r="AZ2784" s="103"/>
      <c r="BA2784" s="103"/>
      <c r="BB2784" s="103"/>
      <c r="BC2784" s="103"/>
      <c r="BD2784" s="103"/>
      <c r="BE2784" s="103"/>
    </row>
    <row r="2785" spans="1:57" x14ac:dyDescent="0.2">
      <c r="A2785" s="140"/>
      <c r="B2785" s="141"/>
      <c r="C2785" s="141"/>
      <c r="D2785" s="24"/>
      <c r="E2785" s="29"/>
      <c r="F2785" s="22"/>
      <c r="G2785" s="22"/>
      <c r="H2785" s="22"/>
      <c r="I2785" s="22"/>
      <c r="J2785" s="26"/>
      <c r="K2785" s="140"/>
      <c r="L2785" s="27"/>
      <c r="M2785" s="27"/>
      <c r="N2785" s="27"/>
      <c r="O2785" s="27"/>
      <c r="P2785" s="26"/>
      <c r="Q2785" s="26"/>
      <c r="R2785" s="140"/>
      <c r="S2785" s="140"/>
      <c r="T2785" s="140"/>
      <c r="U2785" s="140"/>
      <c r="V2785" s="140"/>
      <c r="W2785" s="140"/>
      <c r="X2785" s="140"/>
      <c r="Y2785" s="140"/>
      <c r="Z2785" s="140"/>
      <c r="AA2785" s="140"/>
      <c r="AB2785" s="140"/>
      <c r="AC2785" s="140"/>
      <c r="AD2785" s="140"/>
      <c r="AE2785" s="140"/>
      <c r="AF2785" s="140"/>
      <c r="AG2785" s="140"/>
      <c r="AH2785" s="140"/>
      <c r="AI2785" s="140"/>
      <c r="AJ2785" s="140"/>
      <c r="AK2785" s="140"/>
      <c r="AL2785" s="140"/>
      <c r="AM2785" s="140"/>
      <c r="AN2785" s="140"/>
      <c r="AO2785" s="140"/>
      <c r="AP2785" s="140"/>
      <c r="AQ2785" s="140"/>
      <c r="AR2785" s="140"/>
      <c r="AS2785" s="103"/>
      <c r="AT2785" s="103"/>
      <c r="AU2785" s="103"/>
      <c r="AV2785" s="103"/>
      <c r="AW2785" s="103"/>
      <c r="AX2785" s="103"/>
      <c r="AY2785" s="103"/>
      <c r="AZ2785" s="103"/>
      <c r="BA2785" s="103"/>
      <c r="BB2785" s="103"/>
      <c r="BC2785" s="103"/>
      <c r="BD2785" s="103"/>
      <c r="BE2785" s="103"/>
    </row>
    <row r="2786" spans="1:57" x14ac:dyDescent="0.2">
      <c r="A2786" s="140"/>
      <c r="B2786" s="141"/>
      <c r="C2786" s="141"/>
      <c r="D2786" s="24"/>
      <c r="E2786" s="29"/>
      <c r="F2786" s="22"/>
      <c r="G2786" s="22"/>
      <c r="H2786" s="22"/>
      <c r="I2786" s="22"/>
      <c r="J2786" s="26"/>
      <c r="K2786" s="140"/>
      <c r="L2786" s="27"/>
      <c r="M2786" s="27"/>
      <c r="N2786" s="27"/>
      <c r="O2786" s="27"/>
      <c r="P2786" s="26"/>
      <c r="Q2786" s="26"/>
      <c r="R2786" s="140"/>
      <c r="S2786" s="140"/>
      <c r="T2786" s="140"/>
      <c r="U2786" s="140"/>
      <c r="V2786" s="140"/>
      <c r="W2786" s="140"/>
      <c r="X2786" s="140"/>
      <c r="Y2786" s="140"/>
      <c r="Z2786" s="140"/>
      <c r="AA2786" s="140"/>
      <c r="AB2786" s="140"/>
      <c r="AC2786" s="140"/>
      <c r="AD2786" s="140"/>
      <c r="AE2786" s="140"/>
      <c r="AF2786" s="140"/>
      <c r="AG2786" s="140"/>
      <c r="AH2786" s="140"/>
      <c r="AI2786" s="140"/>
      <c r="AJ2786" s="140"/>
      <c r="AK2786" s="140"/>
      <c r="AL2786" s="140"/>
      <c r="AM2786" s="140"/>
      <c r="AN2786" s="140"/>
      <c r="AO2786" s="140"/>
      <c r="AP2786" s="140"/>
      <c r="AQ2786" s="140"/>
      <c r="AR2786" s="140"/>
      <c r="AS2786" s="103"/>
      <c r="AT2786" s="103"/>
      <c r="AU2786" s="103"/>
      <c r="AV2786" s="103"/>
      <c r="AW2786" s="103"/>
      <c r="AX2786" s="103"/>
      <c r="AY2786" s="103"/>
      <c r="AZ2786" s="103"/>
      <c r="BA2786" s="103"/>
      <c r="BB2786" s="103"/>
      <c r="BC2786" s="103"/>
      <c r="BD2786" s="103"/>
      <c r="BE2786" s="103"/>
    </row>
    <row r="2787" spans="1:57" x14ac:dyDescent="0.2">
      <c r="A2787" s="140"/>
      <c r="B2787" s="141"/>
      <c r="C2787" s="141"/>
      <c r="D2787" s="24"/>
      <c r="E2787" s="29"/>
      <c r="F2787" s="22"/>
      <c r="G2787" s="22"/>
      <c r="H2787" s="22"/>
      <c r="I2787" s="22"/>
      <c r="J2787" s="26"/>
      <c r="K2787" s="140"/>
      <c r="L2787" s="27"/>
      <c r="M2787" s="27"/>
      <c r="N2787" s="27"/>
      <c r="O2787" s="27"/>
      <c r="P2787" s="26"/>
      <c r="Q2787" s="26"/>
      <c r="R2787" s="140"/>
      <c r="S2787" s="140"/>
      <c r="T2787" s="140"/>
      <c r="U2787" s="140"/>
      <c r="V2787" s="140"/>
      <c r="W2787" s="140"/>
      <c r="X2787" s="140"/>
      <c r="Y2787" s="140"/>
      <c r="Z2787" s="140"/>
      <c r="AA2787" s="140"/>
      <c r="AB2787" s="140"/>
      <c r="AC2787" s="140"/>
      <c r="AD2787" s="140"/>
      <c r="AE2787" s="140"/>
      <c r="AF2787" s="140"/>
      <c r="AG2787" s="140"/>
      <c r="AH2787" s="140"/>
      <c r="AI2787" s="140"/>
      <c r="AJ2787" s="140"/>
      <c r="AK2787" s="140"/>
      <c r="AL2787" s="140"/>
      <c r="AM2787" s="140"/>
      <c r="AN2787" s="140"/>
      <c r="AO2787" s="140"/>
      <c r="AP2787" s="140"/>
      <c r="AQ2787" s="140"/>
      <c r="AR2787" s="140"/>
      <c r="AS2787" s="103"/>
      <c r="AT2787" s="103"/>
      <c r="AU2787" s="103"/>
      <c r="AV2787" s="103"/>
      <c r="AW2787" s="103"/>
      <c r="AX2787" s="103"/>
      <c r="AY2787" s="103"/>
      <c r="AZ2787" s="103"/>
      <c r="BA2787" s="103"/>
      <c r="BB2787" s="103"/>
      <c r="BC2787" s="103"/>
      <c r="BD2787" s="103"/>
      <c r="BE2787" s="103"/>
    </row>
    <row r="2788" spans="1:57" x14ac:dyDescent="0.2">
      <c r="A2788" s="140"/>
      <c r="B2788" s="141"/>
      <c r="C2788" s="141"/>
      <c r="D2788" s="24"/>
      <c r="E2788" s="29"/>
      <c r="F2788" s="22"/>
      <c r="G2788" s="22"/>
      <c r="H2788" s="22"/>
      <c r="I2788" s="22"/>
      <c r="J2788" s="26"/>
      <c r="K2788" s="140"/>
      <c r="L2788" s="27"/>
      <c r="M2788" s="27"/>
      <c r="N2788" s="27"/>
      <c r="O2788" s="27"/>
      <c r="P2788" s="26"/>
      <c r="Q2788" s="26"/>
      <c r="R2788" s="140"/>
      <c r="S2788" s="140"/>
      <c r="T2788" s="140"/>
      <c r="U2788" s="140"/>
      <c r="V2788" s="140"/>
      <c r="W2788" s="140"/>
      <c r="X2788" s="140"/>
      <c r="Y2788" s="140"/>
      <c r="Z2788" s="140"/>
      <c r="AA2788" s="140"/>
      <c r="AB2788" s="140"/>
      <c r="AC2788" s="140"/>
      <c r="AD2788" s="140"/>
      <c r="AE2788" s="140"/>
      <c r="AF2788" s="140"/>
      <c r="AG2788" s="140"/>
      <c r="AH2788" s="140"/>
      <c r="AI2788" s="140"/>
      <c r="AJ2788" s="140"/>
      <c r="AK2788" s="140"/>
      <c r="AL2788" s="140"/>
      <c r="AM2788" s="140"/>
      <c r="AN2788" s="140"/>
      <c r="AO2788" s="140"/>
      <c r="AP2788" s="140"/>
      <c r="AQ2788" s="140"/>
      <c r="AR2788" s="140"/>
      <c r="AS2788" s="103"/>
      <c r="AT2788" s="103"/>
      <c r="AU2788" s="103"/>
      <c r="AV2788" s="103"/>
      <c r="AW2788" s="103"/>
      <c r="AX2788" s="103"/>
      <c r="AY2788" s="103"/>
      <c r="AZ2788" s="103"/>
      <c r="BA2788" s="103"/>
      <c r="BB2788" s="103"/>
      <c r="BC2788" s="103"/>
      <c r="BD2788" s="103"/>
      <c r="BE2788" s="103"/>
    </row>
    <row r="2789" spans="1:57" x14ac:dyDescent="0.2">
      <c r="A2789" s="140"/>
      <c r="B2789" s="141"/>
      <c r="C2789" s="141"/>
      <c r="D2789" s="24"/>
      <c r="E2789" s="29"/>
      <c r="F2789" s="22"/>
      <c r="G2789" s="22"/>
      <c r="H2789" s="22"/>
      <c r="I2789" s="22"/>
      <c r="J2789" s="26"/>
      <c r="K2789" s="140"/>
      <c r="L2789" s="27"/>
      <c r="M2789" s="27"/>
      <c r="N2789" s="27"/>
      <c r="O2789" s="27"/>
      <c r="P2789" s="26"/>
      <c r="Q2789" s="26"/>
      <c r="R2789" s="140"/>
      <c r="S2789" s="140"/>
      <c r="T2789" s="140"/>
      <c r="U2789" s="140"/>
      <c r="V2789" s="140"/>
      <c r="W2789" s="140"/>
      <c r="X2789" s="140"/>
      <c r="Y2789" s="140"/>
      <c r="Z2789" s="140"/>
      <c r="AA2789" s="140"/>
      <c r="AB2789" s="140"/>
      <c r="AC2789" s="140"/>
      <c r="AD2789" s="140"/>
      <c r="AE2789" s="140"/>
      <c r="AF2789" s="140"/>
      <c r="AG2789" s="140"/>
      <c r="AH2789" s="140"/>
      <c r="AI2789" s="140"/>
      <c r="AJ2789" s="140"/>
      <c r="AK2789" s="140"/>
      <c r="AL2789" s="140"/>
      <c r="AM2789" s="140"/>
      <c r="AN2789" s="140"/>
      <c r="AO2789" s="140"/>
      <c r="AP2789" s="140"/>
      <c r="AQ2789" s="140"/>
      <c r="AR2789" s="140"/>
      <c r="AS2789" s="103"/>
      <c r="AT2789" s="103"/>
      <c r="AU2789" s="103"/>
      <c r="AV2789" s="103"/>
      <c r="AW2789" s="103"/>
      <c r="AX2789" s="103"/>
      <c r="AY2789" s="103"/>
      <c r="AZ2789" s="103"/>
      <c r="BA2789" s="103"/>
      <c r="BB2789" s="103"/>
      <c r="BC2789" s="103"/>
      <c r="BD2789" s="103"/>
      <c r="BE2789" s="103"/>
    </row>
    <row r="2790" spans="1:57" x14ac:dyDescent="0.2">
      <c r="A2790" s="140"/>
      <c r="B2790" s="141"/>
      <c r="C2790" s="141"/>
      <c r="D2790" s="24"/>
      <c r="E2790" s="29"/>
      <c r="F2790" s="22"/>
      <c r="G2790" s="22"/>
      <c r="H2790" s="22"/>
      <c r="I2790" s="22"/>
      <c r="J2790" s="26"/>
      <c r="K2790" s="140"/>
      <c r="L2790" s="27"/>
      <c r="M2790" s="27"/>
      <c r="N2790" s="27"/>
      <c r="O2790" s="27"/>
      <c r="P2790" s="26"/>
      <c r="Q2790" s="26"/>
      <c r="R2790" s="140"/>
      <c r="S2790" s="140"/>
      <c r="T2790" s="140"/>
      <c r="U2790" s="140"/>
      <c r="V2790" s="140"/>
      <c r="W2790" s="140"/>
      <c r="X2790" s="140"/>
      <c r="Y2790" s="140"/>
      <c r="Z2790" s="140"/>
      <c r="AA2790" s="140"/>
      <c r="AB2790" s="140"/>
      <c r="AC2790" s="140"/>
      <c r="AD2790" s="140"/>
      <c r="AE2790" s="140"/>
      <c r="AF2790" s="140"/>
      <c r="AG2790" s="140"/>
      <c r="AH2790" s="140"/>
      <c r="AI2790" s="140"/>
      <c r="AJ2790" s="140"/>
      <c r="AK2790" s="140"/>
      <c r="AL2790" s="140"/>
      <c r="AM2790" s="140"/>
      <c r="AN2790" s="140"/>
      <c r="AO2790" s="140"/>
      <c r="AP2790" s="140"/>
      <c r="AQ2790" s="140"/>
      <c r="AR2790" s="140"/>
      <c r="AS2790" s="103"/>
      <c r="AT2790" s="103"/>
      <c r="AU2790" s="103"/>
      <c r="AV2790" s="103"/>
      <c r="AW2790" s="103"/>
      <c r="AX2790" s="103"/>
      <c r="AY2790" s="103"/>
      <c r="AZ2790" s="103"/>
      <c r="BA2790" s="103"/>
      <c r="BB2790" s="103"/>
      <c r="BC2790" s="103"/>
      <c r="BD2790" s="103"/>
      <c r="BE2790" s="103"/>
    </row>
    <row r="2791" spans="1:57" x14ac:dyDescent="0.2">
      <c r="A2791" s="140"/>
      <c r="B2791" s="141"/>
      <c r="C2791" s="141"/>
      <c r="D2791" s="24"/>
      <c r="E2791" s="29"/>
      <c r="F2791" s="22"/>
      <c r="G2791" s="22"/>
      <c r="H2791" s="22"/>
      <c r="I2791" s="22"/>
      <c r="J2791" s="26"/>
      <c r="K2791" s="140"/>
      <c r="L2791" s="27"/>
      <c r="M2791" s="27"/>
      <c r="N2791" s="27"/>
      <c r="O2791" s="27"/>
      <c r="P2791" s="26"/>
      <c r="Q2791" s="26"/>
      <c r="R2791" s="140"/>
      <c r="S2791" s="140"/>
      <c r="T2791" s="140"/>
      <c r="U2791" s="140"/>
      <c r="V2791" s="140"/>
      <c r="W2791" s="140"/>
      <c r="X2791" s="140"/>
      <c r="Y2791" s="140"/>
      <c r="Z2791" s="140"/>
      <c r="AA2791" s="140"/>
      <c r="AB2791" s="140"/>
      <c r="AC2791" s="140"/>
      <c r="AD2791" s="140"/>
      <c r="AE2791" s="140"/>
      <c r="AF2791" s="140"/>
      <c r="AG2791" s="140"/>
      <c r="AH2791" s="140"/>
      <c r="AI2791" s="140"/>
      <c r="AJ2791" s="140"/>
      <c r="AK2791" s="140"/>
      <c r="AL2791" s="140"/>
      <c r="AM2791" s="140"/>
      <c r="AN2791" s="140"/>
      <c r="AO2791" s="140"/>
      <c r="AP2791" s="140"/>
      <c r="AQ2791" s="140"/>
      <c r="AR2791" s="140"/>
      <c r="AS2791" s="103"/>
      <c r="AT2791" s="103"/>
      <c r="AU2791" s="103"/>
      <c r="AV2791" s="103"/>
      <c r="AW2791" s="103"/>
      <c r="AX2791" s="103"/>
      <c r="AY2791" s="103"/>
      <c r="AZ2791" s="103"/>
      <c r="BA2791" s="103"/>
      <c r="BB2791" s="103"/>
      <c r="BC2791" s="103"/>
      <c r="BD2791" s="103"/>
      <c r="BE2791" s="103"/>
    </row>
    <row r="2792" spans="1:57" x14ac:dyDescent="0.2">
      <c r="A2792" s="140"/>
      <c r="B2792" s="141"/>
      <c r="C2792" s="141"/>
      <c r="D2792" s="24"/>
      <c r="E2792" s="29"/>
      <c r="F2792" s="22"/>
      <c r="G2792" s="22"/>
      <c r="H2792" s="22"/>
      <c r="I2792" s="22"/>
      <c r="J2792" s="26"/>
      <c r="K2792" s="140"/>
      <c r="L2792" s="27"/>
      <c r="M2792" s="27"/>
      <c r="N2792" s="27"/>
      <c r="O2792" s="27"/>
      <c r="P2792" s="26"/>
      <c r="Q2792" s="26"/>
      <c r="R2792" s="140"/>
      <c r="S2792" s="140"/>
      <c r="T2792" s="140"/>
      <c r="U2792" s="140"/>
      <c r="V2792" s="140"/>
      <c r="W2792" s="140"/>
      <c r="X2792" s="140"/>
      <c r="Y2792" s="140"/>
      <c r="Z2792" s="140"/>
      <c r="AA2792" s="140"/>
      <c r="AB2792" s="140"/>
      <c r="AC2792" s="140"/>
      <c r="AD2792" s="140"/>
      <c r="AE2792" s="140"/>
      <c r="AF2792" s="140"/>
      <c r="AG2792" s="140"/>
      <c r="AH2792" s="140"/>
      <c r="AI2792" s="140"/>
      <c r="AJ2792" s="140"/>
      <c r="AK2792" s="140"/>
      <c r="AL2792" s="140"/>
      <c r="AM2792" s="140"/>
      <c r="AN2792" s="140"/>
      <c r="AO2792" s="140"/>
      <c r="AP2792" s="140"/>
      <c r="AQ2792" s="140"/>
      <c r="AR2792" s="140"/>
      <c r="AS2792" s="103"/>
      <c r="AT2792" s="103"/>
      <c r="AU2792" s="103"/>
      <c r="AV2792" s="103"/>
      <c r="AW2792" s="103"/>
      <c r="AX2792" s="103"/>
      <c r="AY2792" s="103"/>
      <c r="AZ2792" s="103"/>
      <c r="BA2792" s="103"/>
      <c r="BB2792" s="103"/>
      <c r="BC2792" s="103"/>
      <c r="BD2792" s="103"/>
      <c r="BE2792" s="103"/>
    </row>
    <row r="2793" spans="1:57" x14ac:dyDescent="0.2">
      <c r="A2793" s="140"/>
      <c r="B2793" s="141"/>
      <c r="C2793" s="141"/>
      <c r="D2793" s="24"/>
      <c r="E2793" s="29"/>
      <c r="F2793" s="22"/>
      <c r="G2793" s="22"/>
      <c r="H2793" s="22"/>
      <c r="I2793" s="22"/>
      <c r="J2793" s="26"/>
      <c r="K2793" s="140"/>
      <c r="L2793" s="27"/>
      <c r="M2793" s="27"/>
      <c r="N2793" s="27"/>
      <c r="O2793" s="27"/>
      <c r="P2793" s="26"/>
      <c r="Q2793" s="26"/>
      <c r="R2793" s="140"/>
      <c r="S2793" s="140"/>
      <c r="T2793" s="140"/>
      <c r="U2793" s="140"/>
      <c r="V2793" s="140"/>
      <c r="W2793" s="140"/>
      <c r="X2793" s="140"/>
      <c r="Y2793" s="140"/>
      <c r="Z2793" s="140"/>
      <c r="AA2793" s="140"/>
      <c r="AB2793" s="140"/>
      <c r="AC2793" s="140"/>
      <c r="AD2793" s="140"/>
      <c r="AE2793" s="140"/>
      <c r="AF2793" s="140"/>
      <c r="AG2793" s="140"/>
      <c r="AH2793" s="140"/>
      <c r="AI2793" s="140"/>
      <c r="AJ2793" s="140"/>
      <c r="AK2793" s="140"/>
      <c r="AL2793" s="140"/>
      <c r="AM2793" s="140"/>
      <c r="AN2793" s="140"/>
      <c r="AO2793" s="140"/>
      <c r="AP2793" s="140"/>
      <c r="AQ2793" s="140"/>
      <c r="AR2793" s="140"/>
      <c r="AS2793" s="103"/>
      <c r="AT2793" s="103"/>
      <c r="AU2793" s="103"/>
      <c r="AV2793" s="103"/>
      <c r="AW2793" s="103"/>
      <c r="AX2793" s="103"/>
      <c r="AY2793" s="103"/>
      <c r="AZ2793" s="103"/>
      <c r="BA2793" s="103"/>
      <c r="BB2793" s="103"/>
      <c r="BC2793" s="103"/>
      <c r="BD2793" s="103"/>
      <c r="BE2793" s="103"/>
    </row>
    <row r="2794" spans="1:57" x14ac:dyDescent="0.2">
      <c r="A2794" s="140"/>
      <c r="B2794" s="141"/>
      <c r="C2794" s="141"/>
      <c r="D2794" s="24"/>
      <c r="E2794" s="29"/>
      <c r="F2794" s="22"/>
      <c r="G2794" s="22"/>
      <c r="H2794" s="22"/>
      <c r="I2794" s="22"/>
      <c r="J2794" s="26"/>
      <c r="K2794" s="140"/>
      <c r="L2794" s="27"/>
      <c r="M2794" s="27"/>
      <c r="N2794" s="27"/>
      <c r="O2794" s="27"/>
      <c r="P2794" s="26"/>
      <c r="Q2794" s="26"/>
      <c r="R2794" s="140"/>
      <c r="S2794" s="140"/>
      <c r="T2794" s="140"/>
      <c r="U2794" s="140"/>
      <c r="V2794" s="140"/>
      <c r="W2794" s="140"/>
      <c r="X2794" s="140"/>
      <c r="Y2794" s="140"/>
      <c r="Z2794" s="140"/>
      <c r="AA2794" s="140"/>
      <c r="AB2794" s="140"/>
      <c r="AC2794" s="140"/>
      <c r="AD2794" s="140"/>
      <c r="AE2794" s="140"/>
      <c r="AF2794" s="140"/>
      <c r="AG2794" s="140"/>
      <c r="AH2794" s="140"/>
      <c r="AI2794" s="140"/>
      <c r="AJ2794" s="140"/>
      <c r="AK2794" s="140"/>
      <c r="AL2794" s="140"/>
      <c r="AM2794" s="140"/>
      <c r="AN2794" s="140"/>
      <c r="AO2794" s="140"/>
      <c r="AP2794" s="140"/>
      <c r="AQ2794" s="140"/>
      <c r="AR2794" s="140"/>
      <c r="AS2794" s="103"/>
      <c r="AT2794" s="103"/>
      <c r="AU2794" s="103"/>
      <c r="AV2794" s="103"/>
      <c r="AW2794" s="103"/>
      <c r="AX2794" s="103"/>
      <c r="AY2794" s="103"/>
      <c r="AZ2794" s="103"/>
      <c r="BA2794" s="103"/>
      <c r="BB2794" s="103"/>
      <c r="BC2794" s="103"/>
      <c r="BD2794" s="103"/>
      <c r="BE2794" s="103"/>
    </row>
    <row r="2795" spans="1:57" x14ac:dyDescent="0.2">
      <c r="A2795" s="140"/>
      <c r="B2795" s="141"/>
      <c r="C2795" s="141"/>
      <c r="D2795" s="24"/>
      <c r="E2795" s="29"/>
      <c r="F2795" s="22"/>
      <c r="G2795" s="22"/>
      <c r="H2795" s="22"/>
      <c r="I2795" s="22"/>
      <c r="J2795" s="26"/>
      <c r="K2795" s="140"/>
      <c r="L2795" s="27"/>
      <c r="M2795" s="27"/>
      <c r="N2795" s="27"/>
      <c r="O2795" s="27"/>
      <c r="P2795" s="26"/>
      <c r="Q2795" s="26"/>
      <c r="R2795" s="140"/>
      <c r="S2795" s="140"/>
      <c r="T2795" s="140"/>
      <c r="U2795" s="140"/>
      <c r="V2795" s="140"/>
      <c r="W2795" s="140"/>
      <c r="X2795" s="140"/>
      <c r="Y2795" s="140"/>
      <c r="Z2795" s="140"/>
      <c r="AA2795" s="140"/>
      <c r="AB2795" s="140"/>
      <c r="AC2795" s="140"/>
      <c r="AD2795" s="140"/>
      <c r="AE2795" s="140"/>
      <c r="AF2795" s="140"/>
      <c r="AG2795" s="140"/>
      <c r="AH2795" s="140"/>
      <c r="AI2795" s="140"/>
      <c r="AJ2795" s="140"/>
      <c r="AK2795" s="140"/>
      <c r="AL2795" s="140"/>
      <c r="AM2795" s="140"/>
      <c r="AN2795" s="140"/>
      <c r="AO2795" s="140"/>
      <c r="AP2795" s="140"/>
      <c r="AQ2795" s="140"/>
      <c r="AR2795" s="140"/>
      <c r="AS2795" s="103"/>
      <c r="AT2795" s="103"/>
      <c r="AU2795" s="103"/>
      <c r="AV2795" s="103"/>
      <c r="AW2795" s="103"/>
      <c r="AX2795" s="103"/>
      <c r="AY2795" s="103"/>
      <c r="AZ2795" s="103"/>
      <c r="BA2795" s="103"/>
      <c r="BB2795" s="103"/>
      <c r="BC2795" s="103"/>
      <c r="BD2795" s="103"/>
      <c r="BE2795" s="103"/>
    </row>
    <row r="2796" spans="1:57" x14ac:dyDescent="0.2">
      <c r="A2796" s="140"/>
      <c r="B2796" s="141"/>
      <c r="C2796" s="141"/>
      <c r="D2796" s="24"/>
      <c r="E2796" s="29"/>
      <c r="F2796" s="22"/>
      <c r="G2796" s="22"/>
      <c r="H2796" s="22"/>
      <c r="I2796" s="22"/>
      <c r="J2796" s="26"/>
      <c r="K2796" s="140"/>
      <c r="L2796" s="27"/>
      <c r="M2796" s="27"/>
      <c r="N2796" s="27"/>
      <c r="O2796" s="27"/>
      <c r="P2796" s="26"/>
      <c r="Q2796" s="26"/>
      <c r="R2796" s="140"/>
      <c r="S2796" s="140"/>
      <c r="T2796" s="140"/>
      <c r="U2796" s="140"/>
      <c r="V2796" s="140"/>
      <c r="W2796" s="140"/>
      <c r="X2796" s="140"/>
      <c r="Y2796" s="140"/>
      <c r="Z2796" s="140"/>
      <c r="AA2796" s="140"/>
      <c r="AB2796" s="140"/>
      <c r="AC2796" s="140"/>
      <c r="AD2796" s="140"/>
      <c r="AE2796" s="140"/>
      <c r="AF2796" s="140"/>
      <c r="AG2796" s="140"/>
      <c r="AH2796" s="140"/>
      <c r="AI2796" s="140"/>
      <c r="AJ2796" s="140"/>
      <c r="AK2796" s="140"/>
      <c r="AL2796" s="140"/>
      <c r="AM2796" s="140"/>
      <c r="AN2796" s="140"/>
      <c r="AO2796" s="140"/>
      <c r="AP2796" s="140"/>
      <c r="AQ2796" s="140"/>
      <c r="AR2796" s="140"/>
      <c r="AS2796" s="103"/>
      <c r="AT2796" s="103"/>
      <c r="AU2796" s="103"/>
      <c r="AV2796" s="103"/>
      <c r="AW2796" s="103"/>
      <c r="AX2796" s="103"/>
      <c r="AY2796" s="103"/>
      <c r="AZ2796" s="103"/>
      <c r="BA2796" s="103"/>
      <c r="BB2796" s="103"/>
      <c r="BC2796" s="103"/>
      <c r="BD2796" s="103"/>
      <c r="BE2796" s="103"/>
    </row>
    <row r="2797" spans="1:57" x14ac:dyDescent="0.2">
      <c r="A2797" s="140"/>
      <c r="B2797" s="141"/>
      <c r="C2797" s="141"/>
      <c r="D2797" s="24"/>
      <c r="E2797" s="29"/>
      <c r="F2797" s="22"/>
      <c r="G2797" s="22"/>
      <c r="H2797" s="22"/>
      <c r="I2797" s="22"/>
      <c r="J2797" s="26"/>
      <c r="K2797" s="140"/>
      <c r="L2797" s="27"/>
      <c r="M2797" s="27"/>
      <c r="N2797" s="27"/>
      <c r="O2797" s="27"/>
      <c r="P2797" s="26"/>
      <c r="Q2797" s="26"/>
      <c r="R2797" s="140"/>
      <c r="S2797" s="140"/>
      <c r="T2797" s="140"/>
      <c r="U2797" s="140"/>
      <c r="V2797" s="140"/>
      <c r="W2797" s="140"/>
      <c r="X2797" s="140"/>
      <c r="Y2797" s="140"/>
      <c r="Z2797" s="140"/>
      <c r="AA2797" s="140"/>
      <c r="AB2797" s="140"/>
      <c r="AC2797" s="140"/>
      <c r="AD2797" s="140"/>
      <c r="AE2797" s="140"/>
      <c r="AF2797" s="140"/>
      <c r="AG2797" s="140"/>
      <c r="AH2797" s="140"/>
      <c r="AI2797" s="140"/>
      <c r="AJ2797" s="140"/>
      <c r="AK2797" s="140"/>
      <c r="AL2797" s="140"/>
      <c r="AM2797" s="140"/>
      <c r="AN2797" s="140"/>
      <c r="AO2797" s="140"/>
      <c r="AP2797" s="140"/>
      <c r="AQ2797" s="140"/>
      <c r="AR2797" s="140"/>
      <c r="AS2797" s="103"/>
      <c r="AT2797" s="103"/>
      <c r="AU2797" s="103"/>
      <c r="AV2797" s="103"/>
      <c r="AW2797" s="103"/>
      <c r="AX2797" s="103"/>
      <c r="AY2797" s="103"/>
      <c r="AZ2797" s="103"/>
      <c r="BA2797" s="103"/>
      <c r="BB2797" s="103"/>
      <c r="BC2797" s="103"/>
      <c r="BD2797" s="103"/>
      <c r="BE2797" s="103"/>
    </row>
    <row r="2798" spans="1:57" x14ac:dyDescent="0.2">
      <c r="A2798" s="140"/>
      <c r="B2798" s="141"/>
      <c r="C2798" s="141"/>
      <c r="D2798" s="24"/>
      <c r="E2798" s="29"/>
      <c r="F2798" s="22"/>
      <c r="G2798" s="22"/>
      <c r="H2798" s="22"/>
      <c r="I2798" s="22"/>
      <c r="J2798" s="26"/>
      <c r="K2798" s="140"/>
      <c r="L2798" s="27"/>
      <c r="M2798" s="27"/>
      <c r="N2798" s="27"/>
      <c r="O2798" s="27"/>
      <c r="P2798" s="26"/>
      <c r="Q2798" s="26"/>
      <c r="R2798" s="140"/>
      <c r="S2798" s="140"/>
      <c r="T2798" s="140"/>
      <c r="U2798" s="140"/>
      <c r="V2798" s="140"/>
      <c r="W2798" s="140"/>
      <c r="X2798" s="140"/>
      <c r="Y2798" s="140"/>
      <c r="Z2798" s="140"/>
      <c r="AA2798" s="140"/>
      <c r="AB2798" s="140"/>
      <c r="AC2798" s="140"/>
      <c r="AD2798" s="140"/>
      <c r="AE2798" s="140"/>
      <c r="AF2798" s="140"/>
      <c r="AG2798" s="140"/>
      <c r="AH2798" s="140"/>
      <c r="AI2798" s="140"/>
      <c r="AJ2798" s="140"/>
      <c r="AK2798" s="140"/>
      <c r="AL2798" s="140"/>
      <c r="AM2798" s="140"/>
      <c r="AN2798" s="140"/>
      <c r="AO2798" s="140"/>
      <c r="AP2798" s="140"/>
      <c r="AQ2798" s="140"/>
      <c r="AR2798" s="140"/>
      <c r="AS2798" s="103"/>
      <c r="AT2798" s="103"/>
      <c r="AU2798" s="103"/>
      <c r="AV2798" s="103"/>
      <c r="AW2798" s="103"/>
      <c r="AX2798" s="103"/>
      <c r="AY2798" s="103"/>
      <c r="AZ2798" s="103"/>
      <c r="BA2798" s="103"/>
      <c r="BB2798" s="103"/>
      <c r="BC2798" s="103"/>
      <c r="BD2798" s="103"/>
      <c r="BE2798" s="103"/>
    </row>
    <row r="2799" spans="1:57" x14ac:dyDescent="0.2">
      <c r="A2799" s="140"/>
      <c r="B2799" s="141"/>
      <c r="C2799" s="141"/>
      <c r="D2799" s="24"/>
      <c r="E2799" s="29"/>
      <c r="F2799" s="22"/>
      <c r="G2799" s="22"/>
      <c r="H2799" s="22"/>
      <c r="I2799" s="22"/>
      <c r="J2799" s="26"/>
      <c r="K2799" s="140"/>
      <c r="L2799" s="27"/>
      <c r="M2799" s="27"/>
      <c r="N2799" s="27"/>
      <c r="O2799" s="27"/>
      <c r="P2799" s="26"/>
      <c r="Q2799" s="26"/>
      <c r="R2799" s="140"/>
      <c r="S2799" s="140"/>
      <c r="T2799" s="140"/>
      <c r="U2799" s="140"/>
      <c r="V2799" s="140"/>
      <c r="W2799" s="140"/>
      <c r="X2799" s="140"/>
      <c r="Y2799" s="140"/>
      <c r="Z2799" s="140"/>
      <c r="AA2799" s="140"/>
      <c r="AB2799" s="140"/>
      <c r="AC2799" s="140"/>
      <c r="AD2799" s="140"/>
      <c r="AE2799" s="140"/>
      <c r="AF2799" s="140"/>
      <c r="AG2799" s="140"/>
      <c r="AH2799" s="140"/>
      <c r="AI2799" s="140"/>
      <c r="AJ2799" s="140"/>
      <c r="AK2799" s="140"/>
      <c r="AL2799" s="140"/>
      <c r="AM2799" s="140"/>
      <c r="AN2799" s="140"/>
      <c r="AO2799" s="140"/>
      <c r="AP2799" s="140"/>
      <c r="AQ2799" s="140"/>
      <c r="AR2799" s="140"/>
      <c r="AS2799" s="103"/>
      <c r="AT2799" s="103"/>
      <c r="AU2799" s="103"/>
      <c r="AV2799" s="103"/>
      <c r="AW2799" s="103"/>
      <c r="AX2799" s="103"/>
      <c r="AY2799" s="103"/>
      <c r="AZ2799" s="103"/>
      <c r="BA2799" s="103"/>
      <c r="BB2799" s="103"/>
      <c r="BC2799" s="103"/>
      <c r="BD2799" s="103"/>
      <c r="BE2799" s="103"/>
    </row>
    <row r="2800" spans="1:57" x14ac:dyDescent="0.2">
      <c r="A2800" s="140"/>
      <c r="B2800" s="141"/>
      <c r="C2800" s="141"/>
      <c r="D2800" s="24"/>
      <c r="E2800" s="29"/>
      <c r="F2800" s="22"/>
      <c r="G2800" s="22"/>
      <c r="H2800" s="22"/>
      <c r="I2800" s="22"/>
      <c r="J2800" s="26"/>
      <c r="K2800" s="140"/>
      <c r="L2800" s="27"/>
      <c r="M2800" s="27"/>
      <c r="N2800" s="27"/>
      <c r="O2800" s="27"/>
      <c r="P2800" s="26"/>
      <c r="Q2800" s="26"/>
      <c r="R2800" s="140"/>
      <c r="S2800" s="140"/>
      <c r="T2800" s="140"/>
      <c r="U2800" s="140"/>
      <c r="V2800" s="140"/>
      <c r="W2800" s="140"/>
      <c r="X2800" s="140"/>
      <c r="Y2800" s="140"/>
      <c r="Z2800" s="140"/>
      <c r="AA2800" s="140"/>
      <c r="AB2800" s="140"/>
      <c r="AC2800" s="140"/>
      <c r="AD2800" s="140"/>
      <c r="AE2800" s="140"/>
      <c r="AF2800" s="140"/>
      <c r="AG2800" s="140"/>
      <c r="AH2800" s="140"/>
      <c r="AI2800" s="140"/>
      <c r="AJ2800" s="140"/>
      <c r="AK2800" s="140"/>
      <c r="AL2800" s="140"/>
      <c r="AM2800" s="140"/>
      <c r="AN2800" s="140"/>
      <c r="AO2800" s="140"/>
      <c r="AP2800" s="140"/>
      <c r="AQ2800" s="140"/>
      <c r="AR2800" s="140"/>
      <c r="AS2800" s="103"/>
      <c r="AT2800" s="103"/>
      <c r="AU2800" s="103"/>
      <c r="AV2800" s="103"/>
      <c r="AW2800" s="103"/>
      <c r="AX2800" s="103"/>
      <c r="AY2800" s="103"/>
      <c r="AZ2800" s="103"/>
      <c r="BA2800" s="103"/>
      <c r="BB2800" s="103"/>
      <c r="BC2800" s="103"/>
      <c r="BD2800" s="103"/>
      <c r="BE2800" s="103"/>
    </row>
    <row r="2801" spans="1:57" x14ac:dyDescent="0.2">
      <c r="A2801" s="140"/>
      <c r="B2801" s="141"/>
      <c r="C2801" s="141"/>
      <c r="D2801" s="24"/>
      <c r="E2801" s="29"/>
      <c r="F2801" s="22"/>
      <c r="G2801" s="22"/>
      <c r="H2801" s="22"/>
      <c r="I2801" s="22"/>
      <c r="J2801" s="26"/>
      <c r="K2801" s="140"/>
      <c r="L2801" s="27"/>
      <c r="M2801" s="27"/>
      <c r="N2801" s="27"/>
      <c r="O2801" s="27"/>
      <c r="P2801" s="26"/>
      <c r="Q2801" s="26"/>
      <c r="R2801" s="140"/>
      <c r="S2801" s="140"/>
      <c r="T2801" s="140"/>
      <c r="U2801" s="140"/>
      <c r="V2801" s="140"/>
      <c r="W2801" s="140"/>
      <c r="X2801" s="140"/>
      <c r="Y2801" s="140"/>
      <c r="Z2801" s="140"/>
      <c r="AA2801" s="140"/>
      <c r="AB2801" s="140"/>
      <c r="AC2801" s="140"/>
      <c r="AD2801" s="140"/>
      <c r="AE2801" s="140"/>
      <c r="AF2801" s="140"/>
      <c r="AG2801" s="140"/>
      <c r="AH2801" s="140"/>
      <c r="AI2801" s="140"/>
      <c r="AJ2801" s="140"/>
      <c r="AK2801" s="140"/>
      <c r="AL2801" s="140"/>
      <c r="AM2801" s="140"/>
      <c r="AN2801" s="140"/>
      <c r="AO2801" s="140"/>
      <c r="AP2801" s="140"/>
      <c r="AQ2801" s="140"/>
      <c r="AR2801" s="140"/>
      <c r="AS2801" s="103"/>
      <c r="AT2801" s="103"/>
      <c r="AU2801" s="103"/>
      <c r="AV2801" s="103"/>
      <c r="AW2801" s="103"/>
      <c r="AX2801" s="103"/>
      <c r="AY2801" s="103"/>
      <c r="AZ2801" s="103"/>
      <c r="BA2801" s="103"/>
      <c r="BB2801" s="103"/>
      <c r="BC2801" s="103"/>
      <c r="BD2801" s="103"/>
      <c r="BE2801" s="103"/>
    </row>
    <row r="2802" spans="1:57" x14ac:dyDescent="0.2">
      <c r="A2802" s="140"/>
      <c r="B2802" s="141"/>
      <c r="C2802" s="141"/>
      <c r="D2802" s="24"/>
      <c r="E2802" s="29"/>
      <c r="F2802" s="22"/>
      <c r="G2802" s="22"/>
      <c r="H2802" s="22"/>
      <c r="I2802" s="22"/>
      <c r="J2802" s="26"/>
      <c r="K2802" s="140"/>
      <c r="L2802" s="27"/>
      <c r="M2802" s="27"/>
      <c r="N2802" s="27"/>
      <c r="O2802" s="27"/>
      <c r="P2802" s="26"/>
      <c r="Q2802" s="26"/>
      <c r="R2802" s="140"/>
      <c r="S2802" s="140"/>
      <c r="T2802" s="140"/>
      <c r="U2802" s="140"/>
      <c r="V2802" s="140"/>
      <c r="W2802" s="140"/>
      <c r="X2802" s="140"/>
      <c r="Y2802" s="140"/>
      <c r="Z2802" s="140"/>
      <c r="AA2802" s="140"/>
      <c r="AB2802" s="140"/>
      <c r="AC2802" s="140"/>
      <c r="AD2802" s="140"/>
      <c r="AE2802" s="140"/>
      <c r="AF2802" s="140"/>
      <c r="AG2802" s="140"/>
      <c r="AH2802" s="140"/>
      <c r="AI2802" s="140"/>
      <c r="AJ2802" s="140"/>
      <c r="AK2802" s="140"/>
      <c r="AL2802" s="140"/>
      <c r="AM2802" s="140"/>
      <c r="AN2802" s="140"/>
      <c r="AO2802" s="140"/>
      <c r="AP2802" s="140"/>
      <c r="AQ2802" s="140"/>
      <c r="AR2802" s="140"/>
      <c r="AS2802" s="103"/>
      <c r="AT2802" s="103"/>
      <c r="AU2802" s="103"/>
      <c r="AV2802" s="103"/>
      <c r="AW2802" s="103"/>
      <c r="AX2802" s="103"/>
      <c r="AY2802" s="103"/>
      <c r="AZ2802" s="103"/>
      <c r="BA2802" s="103"/>
      <c r="BB2802" s="103"/>
      <c r="BC2802" s="103"/>
      <c r="BD2802" s="103"/>
      <c r="BE2802" s="103"/>
    </row>
    <row r="2803" spans="1:57" x14ac:dyDescent="0.2">
      <c r="A2803" s="140"/>
      <c r="B2803" s="141"/>
      <c r="C2803" s="141"/>
      <c r="D2803" s="24"/>
      <c r="E2803" s="29"/>
      <c r="F2803" s="22"/>
      <c r="G2803" s="22"/>
      <c r="H2803" s="22"/>
      <c r="I2803" s="22"/>
      <c r="J2803" s="26"/>
      <c r="K2803" s="140"/>
      <c r="L2803" s="27"/>
      <c r="M2803" s="27"/>
      <c r="N2803" s="27"/>
      <c r="O2803" s="27"/>
      <c r="P2803" s="26"/>
      <c r="Q2803" s="26"/>
      <c r="R2803" s="140"/>
      <c r="S2803" s="140"/>
      <c r="T2803" s="140"/>
      <c r="U2803" s="140"/>
      <c r="V2803" s="140"/>
      <c r="W2803" s="140"/>
      <c r="X2803" s="140"/>
      <c r="Y2803" s="140"/>
      <c r="Z2803" s="140"/>
      <c r="AA2803" s="140"/>
      <c r="AB2803" s="140"/>
      <c r="AC2803" s="140"/>
      <c r="AD2803" s="140"/>
      <c r="AE2803" s="140"/>
      <c r="AF2803" s="140"/>
      <c r="AG2803" s="140"/>
      <c r="AH2803" s="140"/>
      <c r="AI2803" s="140"/>
      <c r="AJ2803" s="140"/>
      <c r="AK2803" s="140"/>
      <c r="AL2803" s="140"/>
      <c r="AM2803" s="140"/>
      <c r="AN2803" s="140"/>
      <c r="AO2803" s="140"/>
      <c r="AP2803" s="140"/>
      <c r="AQ2803" s="140"/>
      <c r="AR2803" s="140"/>
      <c r="AS2803" s="103"/>
      <c r="AT2803" s="103"/>
      <c r="AU2803" s="103"/>
      <c r="AV2803" s="103"/>
      <c r="AW2803" s="103"/>
      <c r="AX2803" s="103"/>
      <c r="AY2803" s="103"/>
      <c r="AZ2803" s="103"/>
      <c r="BA2803" s="103"/>
      <c r="BB2803" s="103"/>
      <c r="BC2803" s="103"/>
      <c r="BD2803" s="103"/>
      <c r="BE2803" s="103"/>
    </row>
    <row r="2804" spans="1:57" x14ac:dyDescent="0.2">
      <c r="A2804" s="140"/>
      <c r="B2804" s="141"/>
      <c r="C2804" s="141"/>
      <c r="D2804" s="24"/>
      <c r="E2804" s="29"/>
      <c r="F2804" s="22"/>
      <c r="G2804" s="22"/>
      <c r="H2804" s="22"/>
      <c r="I2804" s="22"/>
      <c r="J2804" s="26"/>
      <c r="K2804" s="140"/>
      <c r="L2804" s="27"/>
      <c r="M2804" s="27"/>
      <c r="N2804" s="27"/>
      <c r="O2804" s="27"/>
      <c r="P2804" s="26"/>
      <c r="Q2804" s="26"/>
      <c r="R2804" s="140"/>
      <c r="S2804" s="140"/>
      <c r="T2804" s="140"/>
      <c r="U2804" s="140"/>
      <c r="V2804" s="140"/>
      <c r="W2804" s="140"/>
      <c r="X2804" s="140"/>
      <c r="Y2804" s="140"/>
      <c r="Z2804" s="140"/>
      <c r="AA2804" s="140"/>
      <c r="AB2804" s="140"/>
      <c r="AC2804" s="140"/>
      <c r="AD2804" s="140"/>
      <c r="AE2804" s="140"/>
      <c r="AF2804" s="140"/>
      <c r="AG2804" s="140"/>
      <c r="AH2804" s="140"/>
      <c r="AI2804" s="140"/>
      <c r="AJ2804" s="140"/>
      <c r="AK2804" s="140"/>
      <c r="AL2804" s="140"/>
      <c r="AM2804" s="140"/>
      <c r="AN2804" s="140"/>
      <c r="AO2804" s="140"/>
      <c r="AP2804" s="140"/>
      <c r="AQ2804" s="140"/>
      <c r="AR2804" s="140"/>
      <c r="AS2804" s="103"/>
      <c r="AT2804" s="103"/>
      <c r="AU2804" s="103"/>
      <c r="AV2804" s="103"/>
      <c r="AW2804" s="103"/>
      <c r="AX2804" s="103"/>
      <c r="AY2804" s="103"/>
      <c r="AZ2804" s="103"/>
      <c r="BA2804" s="103"/>
      <c r="BB2804" s="103"/>
      <c r="BC2804" s="103"/>
      <c r="BD2804" s="103"/>
      <c r="BE2804" s="103"/>
    </row>
    <row r="2805" spans="1:57" x14ac:dyDescent="0.2">
      <c r="A2805" s="140"/>
      <c r="B2805" s="141"/>
      <c r="C2805" s="141"/>
      <c r="D2805" s="24"/>
      <c r="E2805" s="29"/>
      <c r="F2805" s="22"/>
      <c r="G2805" s="22"/>
      <c r="H2805" s="22"/>
      <c r="I2805" s="22"/>
      <c r="J2805" s="26"/>
      <c r="K2805" s="140"/>
      <c r="L2805" s="27"/>
      <c r="M2805" s="27"/>
      <c r="N2805" s="27"/>
      <c r="O2805" s="27"/>
      <c r="P2805" s="26"/>
      <c r="Q2805" s="26"/>
      <c r="R2805" s="140"/>
      <c r="S2805" s="140"/>
      <c r="T2805" s="140"/>
      <c r="U2805" s="140"/>
      <c r="V2805" s="140"/>
      <c r="W2805" s="140"/>
      <c r="X2805" s="140"/>
      <c r="Y2805" s="140"/>
      <c r="Z2805" s="140"/>
      <c r="AA2805" s="140"/>
      <c r="AB2805" s="140"/>
      <c r="AC2805" s="140"/>
      <c r="AD2805" s="140"/>
      <c r="AE2805" s="140"/>
      <c r="AF2805" s="140"/>
      <c r="AG2805" s="140"/>
      <c r="AH2805" s="140"/>
      <c r="AI2805" s="140"/>
      <c r="AJ2805" s="140"/>
      <c r="AK2805" s="140"/>
      <c r="AL2805" s="140"/>
      <c r="AM2805" s="140"/>
      <c r="AN2805" s="140"/>
      <c r="AO2805" s="140"/>
      <c r="AP2805" s="140"/>
      <c r="AQ2805" s="140"/>
      <c r="AR2805" s="140"/>
      <c r="AS2805" s="103"/>
      <c r="AT2805" s="103"/>
      <c r="AU2805" s="103"/>
      <c r="AV2805" s="103"/>
      <c r="AW2805" s="103"/>
      <c r="AX2805" s="103"/>
      <c r="AY2805" s="103"/>
      <c r="AZ2805" s="103"/>
      <c r="BA2805" s="103"/>
      <c r="BB2805" s="103"/>
      <c r="BC2805" s="103"/>
      <c r="BD2805" s="103"/>
      <c r="BE2805" s="103"/>
    </row>
    <row r="2806" spans="1:57" x14ac:dyDescent="0.2">
      <c r="A2806" s="140"/>
      <c r="B2806" s="141"/>
      <c r="C2806" s="141"/>
      <c r="D2806" s="24"/>
      <c r="E2806" s="29"/>
      <c r="F2806" s="22"/>
      <c r="G2806" s="22"/>
      <c r="H2806" s="22"/>
      <c r="I2806" s="22"/>
      <c r="J2806" s="26"/>
      <c r="K2806" s="140"/>
      <c r="L2806" s="27"/>
      <c r="M2806" s="27"/>
      <c r="N2806" s="27"/>
      <c r="O2806" s="27"/>
      <c r="P2806" s="26"/>
      <c r="Q2806" s="26"/>
      <c r="R2806" s="140"/>
      <c r="S2806" s="140"/>
      <c r="T2806" s="140"/>
      <c r="U2806" s="140"/>
      <c r="V2806" s="140"/>
      <c r="W2806" s="140"/>
      <c r="X2806" s="140"/>
      <c r="Y2806" s="140"/>
      <c r="Z2806" s="140"/>
      <c r="AA2806" s="140"/>
      <c r="AB2806" s="140"/>
      <c r="AC2806" s="140"/>
      <c r="AD2806" s="140"/>
      <c r="AE2806" s="140"/>
      <c r="AF2806" s="140"/>
      <c r="AG2806" s="140"/>
      <c r="AH2806" s="140"/>
      <c r="AI2806" s="140"/>
      <c r="AJ2806" s="140"/>
      <c r="AK2806" s="140"/>
      <c r="AL2806" s="140"/>
      <c r="AM2806" s="140"/>
      <c r="AN2806" s="140"/>
      <c r="AO2806" s="140"/>
      <c r="AP2806" s="140"/>
      <c r="AQ2806" s="140"/>
      <c r="AR2806" s="140"/>
      <c r="AS2806" s="103"/>
      <c r="AT2806" s="103"/>
      <c r="AU2806" s="103"/>
      <c r="AV2806" s="103"/>
      <c r="AW2806" s="103"/>
      <c r="AX2806" s="103"/>
      <c r="AY2806" s="103"/>
      <c r="AZ2806" s="103"/>
      <c r="BA2806" s="103"/>
      <c r="BB2806" s="103"/>
      <c r="BC2806" s="103"/>
      <c r="BD2806" s="103"/>
      <c r="BE2806" s="103"/>
    </row>
    <row r="2807" spans="1:57" x14ac:dyDescent="0.2">
      <c r="A2807" s="140"/>
      <c r="B2807" s="141"/>
      <c r="C2807" s="141"/>
      <c r="D2807" s="24"/>
      <c r="E2807" s="29"/>
      <c r="F2807" s="22"/>
      <c r="G2807" s="22"/>
      <c r="H2807" s="22"/>
      <c r="I2807" s="22"/>
      <c r="J2807" s="26"/>
      <c r="K2807" s="140"/>
      <c r="L2807" s="27"/>
      <c r="M2807" s="27"/>
      <c r="N2807" s="27"/>
      <c r="O2807" s="27"/>
      <c r="P2807" s="26"/>
      <c r="Q2807" s="26"/>
      <c r="R2807" s="140"/>
      <c r="S2807" s="140"/>
      <c r="T2807" s="140"/>
      <c r="U2807" s="140"/>
      <c r="V2807" s="140"/>
      <c r="W2807" s="140"/>
      <c r="X2807" s="140"/>
      <c r="Y2807" s="140"/>
      <c r="Z2807" s="140"/>
      <c r="AA2807" s="140"/>
      <c r="AB2807" s="140"/>
      <c r="AC2807" s="140"/>
      <c r="AD2807" s="140"/>
      <c r="AE2807" s="140"/>
      <c r="AF2807" s="140"/>
      <c r="AG2807" s="140"/>
      <c r="AH2807" s="140"/>
      <c r="AI2807" s="140"/>
      <c r="AJ2807" s="140"/>
      <c r="AK2807" s="140"/>
      <c r="AL2807" s="140"/>
      <c r="AM2807" s="140"/>
      <c r="AN2807" s="140"/>
      <c r="AO2807" s="140"/>
      <c r="AP2807" s="140"/>
      <c r="AQ2807" s="140"/>
      <c r="AR2807" s="140"/>
      <c r="AS2807" s="103"/>
      <c r="AT2807" s="103"/>
      <c r="AU2807" s="103"/>
      <c r="AV2807" s="103"/>
      <c r="AW2807" s="103"/>
      <c r="AX2807" s="103"/>
      <c r="AY2807" s="103"/>
      <c r="AZ2807" s="103"/>
      <c r="BA2807" s="103"/>
      <c r="BB2807" s="103"/>
      <c r="BC2807" s="103"/>
      <c r="BD2807" s="103"/>
      <c r="BE2807" s="103"/>
    </row>
    <row r="2808" spans="1:57" x14ac:dyDescent="0.2">
      <c r="A2808" s="140"/>
      <c r="B2808" s="141"/>
      <c r="C2808" s="141"/>
      <c r="D2808" s="24"/>
      <c r="E2808" s="29"/>
      <c r="F2808" s="22"/>
      <c r="G2808" s="22"/>
      <c r="H2808" s="22"/>
      <c r="I2808" s="22"/>
      <c r="J2808" s="26"/>
      <c r="K2808" s="140"/>
      <c r="L2808" s="27"/>
      <c r="M2808" s="27"/>
      <c r="N2808" s="27"/>
      <c r="O2808" s="27"/>
      <c r="P2808" s="26"/>
      <c r="Q2808" s="26"/>
      <c r="R2808" s="140"/>
      <c r="S2808" s="140"/>
      <c r="T2808" s="140"/>
      <c r="U2808" s="140"/>
      <c r="V2808" s="140"/>
      <c r="W2808" s="140"/>
      <c r="X2808" s="140"/>
      <c r="Y2808" s="140"/>
      <c r="Z2808" s="140"/>
      <c r="AA2808" s="140"/>
      <c r="AB2808" s="140"/>
      <c r="AC2808" s="140"/>
      <c r="AD2808" s="140"/>
      <c r="AE2808" s="140"/>
      <c r="AF2808" s="140"/>
      <c r="AG2808" s="140"/>
      <c r="AH2808" s="140"/>
      <c r="AI2808" s="140"/>
      <c r="AJ2808" s="140"/>
      <c r="AK2808" s="140"/>
      <c r="AL2808" s="140"/>
      <c r="AM2808" s="140"/>
      <c r="AN2808" s="140"/>
      <c r="AO2808" s="140"/>
      <c r="AP2808" s="140"/>
      <c r="AQ2808" s="140"/>
      <c r="AR2808" s="140"/>
      <c r="AS2808" s="103"/>
      <c r="AT2808" s="103"/>
      <c r="AU2808" s="103"/>
      <c r="AV2808" s="103"/>
      <c r="AW2808" s="103"/>
      <c r="AX2808" s="103"/>
      <c r="AY2808" s="103"/>
      <c r="AZ2808" s="103"/>
      <c r="BA2808" s="103"/>
      <c r="BB2808" s="103"/>
      <c r="BC2808" s="103"/>
      <c r="BD2808" s="103"/>
      <c r="BE2808" s="103"/>
    </row>
    <row r="2809" spans="1:57" x14ac:dyDescent="0.2">
      <c r="A2809" s="140"/>
      <c r="B2809" s="141"/>
      <c r="C2809" s="141"/>
      <c r="D2809" s="24"/>
      <c r="E2809" s="29"/>
      <c r="F2809" s="22"/>
      <c r="G2809" s="22"/>
      <c r="H2809" s="22"/>
      <c r="I2809" s="22"/>
      <c r="J2809" s="26"/>
      <c r="K2809" s="140"/>
      <c r="L2809" s="27"/>
      <c r="M2809" s="27"/>
      <c r="N2809" s="27"/>
      <c r="O2809" s="27"/>
      <c r="P2809" s="26"/>
      <c r="Q2809" s="26"/>
      <c r="R2809" s="140"/>
      <c r="S2809" s="140"/>
      <c r="T2809" s="140"/>
      <c r="U2809" s="140"/>
      <c r="V2809" s="140"/>
      <c r="W2809" s="140"/>
      <c r="X2809" s="140"/>
      <c r="Y2809" s="140"/>
      <c r="Z2809" s="140"/>
      <c r="AA2809" s="140"/>
      <c r="AB2809" s="140"/>
      <c r="AC2809" s="140"/>
      <c r="AD2809" s="140"/>
      <c r="AE2809" s="140"/>
      <c r="AF2809" s="140"/>
      <c r="AG2809" s="140"/>
      <c r="AH2809" s="140"/>
      <c r="AI2809" s="140"/>
      <c r="AJ2809" s="140"/>
      <c r="AK2809" s="140"/>
      <c r="AL2809" s="140"/>
      <c r="AM2809" s="140"/>
      <c r="AN2809" s="140"/>
      <c r="AO2809" s="140"/>
      <c r="AP2809" s="140"/>
      <c r="AQ2809" s="140"/>
      <c r="AR2809" s="140"/>
      <c r="AS2809" s="103"/>
      <c r="AT2809" s="103"/>
      <c r="AU2809" s="103"/>
      <c r="AV2809" s="103"/>
      <c r="AW2809" s="103"/>
      <c r="AX2809" s="103"/>
      <c r="AY2809" s="103"/>
      <c r="AZ2809" s="103"/>
      <c r="BA2809" s="103"/>
      <c r="BB2809" s="103"/>
      <c r="BC2809" s="103"/>
      <c r="BD2809" s="103"/>
      <c r="BE2809" s="103"/>
    </row>
    <row r="2810" spans="1:57" x14ac:dyDescent="0.2">
      <c r="A2810" s="140"/>
      <c r="B2810" s="141"/>
      <c r="C2810" s="141"/>
      <c r="D2810" s="24"/>
      <c r="E2810" s="29"/>
      <c r="F2810" s="22"/>
      <c r="G2810" s="22"/>
      <c r="H2810" s="22"/>
      <c r="I2810" s="22"/>
      <c r="J2810" s="26"/>
      <c r="K2810" s="140"/>
      <c r="L2810" s="27"/>
      <c r="M2810" s="27"/>
      <c r="N2810" s="27"/>
      <c r="O2810" s="27"/>
      <c r="P2810" s="26"/>
      <c r="Q2810" s="26"/>
      <c r="R2810" s="140"/>
      <c r="S2810" s="140"/>
      <c r="T2810" s="140"/>
      <c r="U2810" s="140"/>
      <c r="V2810" s="140"/>
      <c r="W2810" s="140"/>
      <c r="X2810" s="140"/>
      <c r="Y2810" s="140"/>
      <c r="Z2810" s="140"/>
      <c r="AA2810" s="140"/>
      <c r="AB2810" s="140"/>
      <c r="AC2810" s="140"/>
      <c r="AD2810" s="140"/>
      <c r="AE2810" s="140"/>
      <c r="AF2810" s="140"/>
      <c r="AG2810" s="140"/>
      <c r="AH2810" s="140"/>
      <c r="AI2810" s="140"/>
      <c r="AJ2810" s="140"/>
      <c r="AK2810" s="140"/>
      <c r="AL2810" s="140"/>
      <c r="AM2810" s="140"/>
      <c r="AN2810" s="140"/>
      <c r="AO2810" s="140"/>
      <c r="AP2810" s="140"/>
      <c r="AQ2810" s="140"/>
      <c r="AR2810" s="140"/>
      <c r="AS2810" s="103"/>
      <c r="AT2810" s="103"/>
      <c r="AU2810" s="103"/>
      <c r="AV2810" s="103"/>
      <c r="AW2810" s="103"/>
      <c r="AX2810" s="103"/>
      <c r="AY2810" s="103"/>
      <c r="AZ2810" s="103"/>
      <c r="BA2810" s="103"/>
      <c r="BB2810" s="103"/>
      <c r="BC2810" s="103"/>
      <c r="BD2810" s="103"/>
      <c r="BE2810" s="103"/>
    </row>
    <row r="2811" spans="1:57" x14ac:dyDescent="0.2">
      <c r="A2811" s="140"/>
      <c r="B2811" s="141"/>
      <c r="C2811" s="141"/>
      <c r="D2811" s="24"/>
      <c r="E2811" s="29"/>
      <c r="F2811" s="22"/>
      <c r="G2811" s="22"/>
      <c r="H2811" s="22"/>
      <c r="I2811" s="22"/>
      <c r="J2811" s="26"/>
      <c r="K2811" s="140"/>
      <c r="L2811" s="27"/>
      <c r="M2811" s="27"/>
      <c r="N2811" s="27"/>
      <c r="O2811" s="27"/>
      <c r="P2811" s="26"/>
      <c r="Q2811" s="26"/>
      <c r="R2811" s="140"/>
      <c r="S2811" s="140"/>
      <c r="T2811" s="140"/>
      <c r="U2811" s="140"/>
      <c r="V2811" s="140"/>
      <c r="W2811" s="140"/>
      <c r="X2811" s="140"/>
      <c r="Y2811" s="140"/>
      <c r="Z2811" s="140"/>
      <c r="AA2811" s="140"/>
      <c r="AB2811" s="140"/>
      <c r="AC2811" s="140"/>
      <c r="AD2811" s="140"/>
      <c r="AE2811" s="140"/>
      <c r="AF2811" s="140"/>
      <c r="AG2811" s="140"/>
      <c r="AH2811" s="140"/>
      <c r="AI2811" s="140"/>
      <c r="AJ2811" s="140"/>
      <c r="AK2811" s="140"/>
      <c r="AL2811" s="140"/>
      <c r="AM2811" s="140"/>
      <c r="AN2811" s="140"/>
      <c r="AO2811" s="140"/>
      <c r="AP2811" s="140"/>
      <c r="AQ2811" s="140"/>
      <c r="AR2811" s="140"/>
      <c r="AS2811" s="103"/>
      <c r="AT2811" s="103"/>
      <c r="AU2811" s="103"/>
      <c r="AV2811" s="103"/>
      <c r="AW2811" s="103"/>
      <c r="AX2811" s="103"/>
      <c r="AY2811" s="103"/>
      <c r="AZ2811" s="103"/>
      <c r="BA2811" s="103"/>
      <c r="BB2811" s="103"/>
      <c r="BC2811" s="103"/>
      <c r="BD2811" s="103"/>
      <c r="BE2811" s="103"/>
    </row>
    <row r="2812" spans="1:57" x14ac:dyDescent="0.2">
      <c r="A2812" s="140"/>
      <c r="B2812" s="141"/>
      <c r="C2812" s="141"/>
      <c r="D2812" s="24"/>
      <c r="E2812" s="29"/>
      <c r="F2812" s="22"/>
      <c r="G2812" s="22"/>
      <c r="H2812" s="22"/>
      <c r="I2812" s="22"/>
      <c r="J2812" s="26"/>
      <c r="K2812" s="140"/>
      <c r="L2812" s="27"/>
      <c r="M2812" s="27"/>
      <c r="N2812" s="27"/>
      <c r="O2812" s="27"/>
      <c r="P2812" s="26"/>
      <c r="Q2812" s="26"/>
      <c r="R2812" s="140"/>
      <c r="S2812" s="140"/>
      <c r="T2812" s="140"/>
      <c r="U2812" s="140"/>
      <c r="V2812" s="140"/>
      <c r="W2812" s="140"/>
      <c r="X2812" s="140"/>
      <c r="Y2812" s="140"/>
      <c r="Z2812" s="140"/>
      <c r="AA2812" s="140"/>
      <c r="AB2812" s="140"/>
      <c r="AC2812" s="140"/>
      <c r="AD2812" s="140"/>
      <c r="AE2812" s="140"/>
      <c r="AF2812" s="140"/>
      <c r="AG2812" s="140"/>
      <c r="AH2812" s="140"/>
      <c r="AI2812" s="140"/>
      <c r="AJ2812" s="140"/>
      <c r="AK2812" s="140"/>
      <c r="AL2812" s="140"/>
      <c r="AM2812" s="140"/>
      <c r="AN2812" s="140"/>
      <c r="AO2812" s="140"/>
      <c r="AP2812" s="140"/>
      <c r="AQ2812" s="140"/>
      <c r="AR2812" s="140"/>
      <c r="AS2812" s="103"/>
      <c r="AT2812" s="103"/>
      <c r="AU2812" s="103"/>
      <c r="AV2812" s="103"/>
      <c r="AW2812" s="103"/>
      <c r="AX2812" s="103"/>
      <c r="AY2812" s="103"/>
      <c r="AZ2812" s="103"/>
      <c r="BA2812" s="103"/>
      <c r="BB2812" s="103"/>
      <c r="BC2812" s="103"/>
      <c r="BD2812" s="103"/>
      <c r="BE2812" s="103"/>
    </row>
    <row r="2813" spans="1:57" x14ac:dyDescent="0.2">
      <c r="A2813" s="140"/>
      <c r="B2813" s="141"/>
      <c r="C2813" s="141"/>
      <c r="D2813" s="24"/>
      <c r="E2813" s="29"/>
      <c r="F2813" s="22"/>
      <c r="G2813" s="22"/>
      <c r="H2813" s="22"/>
      <c r="I2813" s="22"/>
      <c r="J2813" s="26"/>
      <c r="K2813" s="140"/>
      <c r="L2813" s="27"/>
      <c r="M2813" s="27"/>
      <c r="N2813" s="27"/>
      <c r="O2813" s="27"/>
      <c r="P2813" s="26"/>
      <c r="Q2813" s="26"/>
      <c r="R2813" s="140"/>
      <c r="S2813" s="140"/>
      <c r="T2813" s="140"/>
      <c r="U2813" s="140"/>
      <c r="V2813" s="140"/>
      <c r="W2813" s="140"/>
      <c r="X2813" s="140"/>
      <c r="Y2813" s="140"/>
      <c r="Z2813" s="140"/>
      <c r="AA2813" s="140"/>
      <c r="AB2813" s="140"/>
      <c r="AC2813" s="140"/>
      <c r="AD2813" s="140"/>
      <c r="AE2813" s="140"/>
      <c r="AF2813" s="140"/>
      <c r="AG2813" s="140"/>
      <c r="AH2813" s="140"/>
      <c r="AI2813" s="140"/>
      <c r="AJ2813" s="140"/>
      <c r="AK2813" s="140"/>
      <c r="AL2813" s="140"/>
      <c r="AM2813" s="140"/>
      <c r="AN2813" s="140"/>
      <c r="AO2813" s="140"/>
      <c r="AP2813" s="140"/>
      <c r="AQ2813" s="140"/>
      <c r="AR2813" s="140"/>
      <c r="AS2813" s="103"/>
      <c r="AT2813" s="103"/>
      <c r="AU2813" s="103"/>
      <c r="AV2813" s="103"/>
      <c r="AW2813" s="103"/>
      <c r="AX2813" s="103"/>
      <c r="AY2813" s="103"/>
      <c r="AZ2813" s="103"/>
      <c r="BA2813" s="103"/>
      <c r="BB2813" s="103"/>
      <c r="BC2813" s="103"/>
      <c r="BD2813" s="103"/>
      <c r="BE2813" s="103"/>
    </row>
    <row r="2814" spans="1:57" x14ac:dyDescent="0.2">
      <c r="A2814" s="140"/>
      <c r="B2814" s="141"/>
      <c r="C2814" s="141"/>
      <c r="D2814" s="24"/>
      <c r="E2814" s="29"/>
      <c r="F2814" s="22"/>
      <c r="G2814" s="22"/>
      <c r="H2814" s="22"/>
      <c r="I2814" s="22"/>
      <c r="J2814" s="26"/>
      <c r="K2814" s="140"/>
      <c r="L2814" s="27"/>
      <c r="M2814" s="27"/>
      <c r="N2814" s="27"/>
      <c r="O2814" s="27"/>
      <c r="P2814" s="26"/>
      <c r="Q2814" s="26"/>
      <c r="R2814" s="140"/>
      <c r="S2814" s="140"/>
      <c r="T2814" s="140"/>
      <c r="U2814" s="140"/>
      <c r="V2814" s="140"/>
      <c r="W2814" s="140"/>
      <c r="X2814" s="140"/>
      <c r="Y2814" s="140"/>
      <c r="Z2814" s="140"/>
      <c r="AA2814" s="140"/>
      <c r="AB2814" s="140"/>
      <c r="AC2814" s="140"/>
      <c r="AD2814" s="140"/>
      <c r="AE2814" s="140"/>
      <c r="AF2814" s="140"/>
      <c r="AG2814" s="140"/>
      <c r="AH2814" s="140"/>
      <c r="AI2814" s="140"/>
      <c r="AJ2814" s="140"/>
      <c r="AK2814" s="140"/>
      <c r="AL2814" s="140"/>
      <c r="AM2814" s="140"/>
      <c r="AN2814" s="140"/>
      <c r="AO2814" s="140"/>
      <c r="AP2814" s="140"/>
      <c r="AQ2814" s="140"/>
      <c r="AR2814" s="140"/>
      <c r="AS2814" s="103"/>
      <c r="AT2814" s="103"/>
      <c r="AU2814" s="103"/>
      <c r="AV2814" s="103"/>
      <c r="AW2814" s="103"/>
      <c r="AX2814" s="103"/>
      <c r="AY2814" s="103"/>
      <c r="AZ2814" s="103"/>
      <c r="BA2814" s="103"/>
      <c r="BB2814" s="103"/>
      <c r="BC2814" s="103"/>
      <c r="BD2814" s="103"/>
      <c r="BE2814" s="103"/>
    </row>
    <row r="2815" spans="1:57" x14ac:dyDescent="0.2">
      <c r="A2815" s="140"/>
      <c r="B2815" s="141"/>
      <c r="C2815" s="141"/>
      <c r="D2815" s="24"/>
      <c r="E2815" s="29"/>
      <c r="F2815" s="22"/>
      <c r="G2815" s="22"/>
      <c r="H2815" s="22"/>
      <c r="I2815" s="22"/>
      <c r="J2815" s="26"/>
      <c r="K2815" s="140"/>
      <c r="L2815" s="27"/>
      <c r="M2815" s="27"/>
      <c r="N2815" s="27"/>
      <c r="O2815" s="27"/>
      <c r="P2815" s="26"/>
      <c r="Q2815" s="26"/>
      <c r="R2815" s="140"/>
      <c r="S2815" s="140"/>
      <c r="T2815" s="140"/>
      <c r="U2815" s="140"/>
      <c r="V2815" s="140"/>
      <c r="W2815" s="140"/>
      <c r="X2815" s="140"/>
      <c r="Y2815" s="140"/>
      <c r="Z2815" s="140"/>
      <c r="AA2815" s="140"/>
      <c r="AB2815" s="140"/>
      <c r="AC2815" s="140"/>
      <c r="AD2815" s="140"/>
      <c r="AE2815" s="140"/>
      <c r="AF2815" s="140"/>
      <c r="AG2815" s="140"/>
      <c r="AH2815" s="140"/>
      <c r="AI2815" s="140"/>
      <c r="AJ2815" s="140"/>
      <c r="AK2815" s="140"/>
      <c r="AL2815" s="140"/>
      <c r="AM2815" s="140"/>
      <c r="AN2815" s="140"/>
      <c r="AO2815" s="140"/>
      <c r="AP2815" s="140"/>
      <c r="AQ2815" s="140"/>
      <c r="AR2815" s="140"/>
      <c r="AS2815" s="103"/>
      <c r="AT2815" s="103"/>
      <c r="AU2815" s="103"/>
      <c r="AV2815" s="103"/>
      <c r="AW2815" s="103"/>
      <c r="AX2815" s="103"/>
      <c r="AY2815" s="103"/>
      <c r="AZ2815" s="103"/>
      <c r="BA2815" s="103"/>
      <c r="BB2815" s="103"/>
      <c r="BC2815" s="103"/>
      <c r="BD2815" s="103"/>
      <c r="BE2815" s="103"/>
    </row>
    <row r="2816" spans="1:57" x14ac:dyDescent="0.2">
      <c r="A2816" s="140"/>
      <c r="B2816" s="141"/>
      <c r="C2816" s="141"/>
      <c r="D2816" s="24"/>
      <c r="E2816" s="29"/>
      <c r="F2816" s="22"/>
      <c r="G2816" s="22"/>
      <c r="H2816" s="22"/>
      <c r="I2816" s="22"/>
      <c r="J2816" s="26"/>
      <c r="K2816" s="140"/>
      <c r="L2816" s="27"/>
      <c r="M2816" s="27"/>
      <c r="N2816" s="27"/>
      <c r="O2816" s="27"/>
      <c r="P2816" s="26"/>
      <c r="Q2816" s="26"/>
      <c r="R2816" s="140"/>
      <c r="S2816" s="140"/>
      <c r="T2816" s="140"/>
      <c r="U2816" s="140"/>
      <c r="V2816" s="140"/>
      <c r="W2816" s="140"/>
      <c r="X2816" s="140"/>
      <c r="Y2816" s="140"/>
      <c r="Z2816" s="140"/>
      <c r="AA2816" s="140"/>
      <c r="AB2816" s="140"/>
      <c r="AC2816" s="140"/>
      <c r="AD2816" s="140"/>
      <c r="AE2816" s="140"/>
      <c r="AF2816" s="140"/>
      <c r="AG2816" s="140"/>
      <c r="AH2816" s="140"/>
      <c r="AI2816" s="140"/>
      <c r="AJ2816" s="140"/>
      <c r="AK2816" s="140"/>
      <c r="AL2816" s="140"/>
      <c r="AM2816" s="140"/>
      <c r="AN2816" s="140"/>
      <c r="AO2816" s="140"/>
      <c r="AP2816" s="140"/>
      <c r="AQ2816" s="140"/>
      <c r="AR2816" s="140"/>
      <c r="AS2816" s="103"/>
      <c r="AT2816" s="103"/>
      <c r="AU2816" s="103"/>
      <c r="AV2816" s="103"/>
      <c r="AW2816" s="103"/>
      <c r="AX2816" s="103"/>
      <c r="AY2816" s="103"/>
      <c r="AZ2816" s="103"/>
      <c r="BA2816" s="103"/>
      <c r="BB2816" s="103"/>
      <c r="BC2816" s="103"/>
      <c r="BD2816" s="103"/>
      <c r="BE2816" s="103"/>
    </row>
    <row r="2817" spans="1:57" x14ac:dyDescent="0.2">
      <c r="A2817" s="140"/>
      <c r="B2817" s="141"/>
      <c r="C2817" s="141"/>
      <c r="D2817" s="24"/>
      <c r="E2817" s="29"/>
      <c r="F2817" s="22"/>
      <c r="G2817" s="22"/>
      <c r="H2817" s="22"/>
      <c r="I2817" s="22"/>
      <c r="J2817" s="26"/>
      <c r="K2817" s="140"/>
      <c r="L2817" s="27"/>
      <c r="M2817" s="27"/>
      <c r="N2817" s="27"/>
      <c r="O2817" s="27"/>
      <c r="P2817" s="26"/>
      <c r="Q2817" s="26"/>
      <c r="R2817" s="140"/>
      <c r="S2817" s="140"/>
      <c r="T2817" s="140"/>
      <c r="U2817" s="140"/>
      <c r="V2817" s="140"/>
      <c r="W2817" s="140"/>
      <c r="X2817" s="140"/>
      <c r="Y2817" s="140"/>
      <c r="Z2817" s="140"/>
      <c r="AA2817" s="140"/>
      <c r="AB2817" s="140"/>
      <c r="AC2817" s="140"/>
      <c r="AD2817" s="140"/>
      <c r="AE2817" s="140"/>
      <c r="AF2817" s="140"/>
      <c r="AG2817" s="140"/>
      <c r="AH2817" s="140"/>
      <c r="AI2817" s="140"/>
      <c r="AJ2817" s="140"/>
      <c r="AK2817" s="140"/>
      <c r="AL2817" s="140"/>
      <c r="AM2817" s="140"/>
      <c r="AN2817" s="140"/>
      <c r="AO2817" s="140"/>
      <c r="AP2817" s="140"/>
      <c r="AQ2817" s="140"/>
      <c r="AR2817" s="140"/>
      <c r="AS2817" s="103"/>
      <c r="AT2817" s="103"/>
      <c r="AU2817" s="103"/>
      <c r="AV2817" s="103"/>
      <c r="AW2817" s="103"/>
      <c r="AX2817" s="103"/>
      <c r="AY2817" s="103"/>
      <c r="AZ2817" s="103"/>
      <c r="BA2817" s="103"/>
      <c r="BB2817" s="103"/>
      <c r="BC2817" s="103"/>
      <c r="BD2817" s="103"/>
      <c r="BE2817" s="103"/>
    </row>
    <row r="2818" spans="1:57" x14ac:dyDescent="0.2">
      <c r="A2818" s="140"/>
      <c r="B2818" s="141"/>
      <c r="C2818" s="141"/>
      <c r="D2818" s="24"/>
      <c r="E2818" s="29"/>
      <c r="F2818" s="22"/>
      <c r="G2818" s="22"/>
      <c r="H2818" s="22"/>
      <c r="I2818" s="22"/>
      <c r="J2818" s="26"/>
      <c r="K2818" s="140"/>
      <c r="L2818" s="27"/>
      <c r="M2818" s="27"/>
      <c r="N2818" s="27"/>
      <c r="O2818" s="27"/>
      <c r="P2818" s="26"/>
      <c r="Q2818" s="26"/>
      <c r="R2818" s="140"/>
      <c r="S2818" s="140"/>
      <c r="T2818" s="140"/>
      <c r="U2818" s="140"/>
      <c r="V2818" s="140"/>
      <c r="W2818" s="140"/>
      <c r="X2818" s="140"/>
      <c r="Y2818" s="140"/>
      <c r="Z2818" s="140"/>
      <c r="AA2818" s="140"/>
      <c r="AB2818" s="140"/>
      <c r="AC2818" s="140"/>
      <c r="AD2818" s="140"/>
      <c r="AE2818" s="140"/>
      <c r="AF2818" s="140"/>
      <c r="AG2818" s="140"/>
      <c r="AH2818" s="140"/>
      <c r="AI2818" s="140"/>
      <c r="AJ2818" s="140"/>
      <c r="AK2818" s="140"/>
      <c r="AL2818" s="140"/>
      <c r="AM2818" s="140"/>
      <c r="AN2818" s="140"/>
      <c r="AO2818" s="140"/>
      <c r="AP2818" s="140"/>
      <c r="AQ2818" s="140"/>
      <c r="AR2818" s="140"/>
      <c r="AS2818" s="103"/>
      <c r="AT2818" s="103"/>
      <c r="AU2818" s="103"/>
      <c r="AV2818" s="103"/>
      <c r="AW2818" s="103"/>
      <c r="AX2818" s="103"/>
      <c r="AY2818" s="103"/>
      <c r="AZ2818" s="103"/>
      <c r="BA2818" s="103"/>
      <c r="BB2818" s="103"/>
      <c r="BC2818" s="103"/>
      <c r="BD2818" s="103"/>
      <c r="BE2818" s="103"/>
    </row>
    <row r="2819" spans="1:57" x14ac:dyDescent="0.2">
      <c r="A2819" s="140"/>
      <c r="B2819" s="141"/>
      <c r="C2819" s="141"/>
      <c r="D2819" s="24"/>
      <c r="E2819" s="29"/>
      <c r="F2819" s="22"/>
      <c r="G2819" s="22"/>
      <c r="H2819" s="22"/>
      <c r="I2819" s="22"/>
      <c r="J2819" s="26"/>
      <c r="K2819" s="140"/>
      <c r="L2819" s="27"/>
      <c r="M2819" s="27"/>
      <c r="N2819" s="27"/>
      <c r="O2819" s="27"/>
      <c r="P2819" s="26"/>
      <c r="Q2819" s="26"/>
      <c r="R2819" s="140"/>
      <c r="S2819" s="140"/>
      <c r="T2819" s="140"/>
      <c r="U2819" s="140"/>
      <c r="V2819" s="140"/>
      <c r="W2819" s="140"/>
      <c r="X2819" s="140"/>
      <c r="Y2819" s="140"/>
      <c r="Z2819" s="140"/>
      <c r="AA2819" s="140"/>
      <c r="AB2819" s="140"/>
      <c r="AC2819" s="140"/>
      <c r="AD2819" s="140"/>
      <c r="AE2819" s="140"/>
      <c r="AF2819" s="140"/>
      <c r="AG2819" s="140"/>
      <c r="AH2819" s="140"/>
      <c r="AI2819" s="140"/>
      <c r="AJ2819" s="140"/>
      <c r="AK2819" s="140"/>
      <c r="AL2819" s="140"/>
      <c r="AM2819" s="140"/>
      <c r="AN2819" s="140"/>
      <c r="AO2819" s="140"/>
      <c r="AP2819" s="140"/>
      <c r="AQ2819" s="140"/>
      <c r="AR2819" s="140"/>
      <c r="AS2819" s="103"/>
      <c r="AT2819" s="103"/>
      <c r="AU2819" s="103"/>
      <c r="AV2819" s="103"/>
      <c r="AW2819" s="103"/>
      <c r="AX2819" s="103"/>
      <c r="AY2819" s="103"/>
      <c r="AZ2819" s="103"/>
      <c r="BA2819" s="103"/>
      <c r="BB2819" s="103"/>
      <c r="BC2819" s="103"/>
      <c r="BD2819" s="103"/>
      <c r="BE2819" s="103"/>
    </row>
    <row r="2820" spans="1:57" x14ac:dyDescent="0.2">
      <c r="A2820" s="140"/>
      <c r="B2820" s="141"/>
      <c r="C2820" s="141"/>
      <c r="D2820" s="24"/>
      <c r="E2820" s="29"/>
      <c r="F2820" s="22"/>
      <c r="G2820" s="22"/>
      <c r="H2820" s="22"/>
      <c r="I2820" s="22"/>
      <c r="J2820" s="26"/>
      <c r="K2820" s="140"/>
      <c r="L2820" s="27"/>
      <c r="M2820" s="27"/>
      <c r="N2820" s="27"/>
      <c r="O2820" s="27"/>
      <c r="P2820" s="26"/>
      <c r="Q2820" s="26"/>
      <c r="R2820" s="140"/>
      <c r="S2820" s="140"/>
      <c r="T2820" s="140"/>
      <c r="U2820" s="140"/>
      <c r="V2820" s="140"/>
      <c r="W2820" s="140"/>
      <c r="X2820" s="140"/>
      <c r="Y2820" s="140"/>
      <c r="Z2820" s="140"/>
      <c r="AA2820" s="140"/>
      <c r="AB2820" s="140"/>
      <c r="AC2820" s="140"/>
      <c r="AD2820" s="140"/>
      <c r="AE2820" s="140"/>
      <c r="AF2820" s="140"/>
      <c r="AG2820" s="140"/>
      <c r="AH2820" s="140"/>
      <c r="AI2820" s="140"/>
      <c r="AJ2820" s="140"/>
      <c r="AK2820" s="140"/>
      <c r="AL2820" s="140"/>
      <c r="AM2820" s="140"/>
      <c r="AN2820" s="140"/>
      <c r="AO2820" s="140"/>
      <c r="AP2820" s="140"/>
      <c r="AQ2820" s="140"/>
      <c r="AR2820" s="140"/>
      <c r="AS2820" s="103"/>
      <c r="AT2820" s="103"/>
      <c r="AU2820" s="103"/>
      <c r="AV2820" s="103"/>
      <c r="AW2820" s="103"/>
      <c r="AX2820" s="103"/>
      <c r="AY2820" s="103"/>
      <c r="AZ2820" s="103"/>
      <c r="BA2820" s="103"/>
      <c r="BB2820" s="103"/>
      <c r="BC2820" s="103"/>
      <c r="BD2820" s="103"/>
      <c r="BE2820" s="103"/>
    </row>
    <row r="2821" spans="1:57" x14ac:dyDescent="0.2">
      <c r="A2821" s="140"/>
      <c r="B2821" s="141"/>
      <c r="C2821" s="141"/>
      <c r="D2821" s="24"/>
      <c r="E2821" s="29"/>
      <c r="F2821" s="22"/>
      <c r="G2821" s="22"/>
      <c r="H2821" s="22"/>
      <c r="I2821" s="22"/>
      <c r="J2821" s="26"/>
      <c r="K2821" s="140"/>
      <c r="L2821" s="27"/>
      <c r="M2821" s="27"/>
      <c r="N2821" s="27"/>
      <c r="O2821" s="27"/>
      <c r="P2821" s="26"/>
      <c r="Q2821" s="26"/>
      <c r="R2821" s="140"/>
      <c r="S2821" s="140"/>
      <c r="T2821" s="140"/>
      <c r="U2821" s="140"/>
      <c r="V2821" s="140"/>
      <c r="W2821" s="140"/>
      <c r="X2821" s="140"/>
      <c r="Y2821" s="140"/>
      <c r="Z2821" s="140"/>
      <c r="AA2821" s="140"/>
      <c r="AB2821" s="140"/>
      <c r="AC2821" s="140"/>
      <c r="AD2821" s="140"/>
      <c r="AE2821" s="140"/>
      <c r="AF2821" s="140"/>
      <c r="AG2821" s="140"/>
      <c r="AH2821" s="140"/>
      <c r="AI2821" s="140"/>
      <c r="AJ2821" s="140"/>
      <c r="AK2821" s="140"/>
      <c r="AL2821" s="140"/>
      <c r="AM2821" s="140"/>
      <c r="AN2821" s="140"/>
      <c r="AO2821" s="140"/>
      <c r="AP2821" s="140"/>
      <c r="AQ2821" s="140"/>
      <c r="AR2821" s="140"/>
      <c r="AS2821" s="103"/>
      <c r="AT2821" s="103"/>
      <c r="AU2821" s="103"/>
      <c r="AV2821" s="103"/>
      <c r="AW2821" s="103"/>
      <c r="AX2821" s="103"/>
      <c r="AY2821" s="103"/>
      <c r="AZ2821" s="103"/>
      <c r="BA2821" s="103"/>
      <c r="BB2821" s="103"/>
      <c r="BC2821" s="103"/>
      <c r="BD2821" s="103"/>
      <c r="BE2821" s="103"/>
    </row>
    <row r="2822" spans="1:57" x14ac:dyDescent="0.2">
      <c r="A2822" s="140"/>
      <c r="B2822" s="141"/>
      <c r="C2822" s="141"/>
      <c r="D2822" s="24"/>
      <c r="E2822" s="29"/>
      <c r="F2822" s="22"/>
      <c r="G2822" s="22"/>
      <c r="H2822" s="22"/>
      <c r="I2822" s="22"/>
      <c r="J2822" s="26"/>
      <c r="K2822" s="140"/>
      <c r="L2822" s="27"/>
      <c r="M2822" s="27"/>
      <c r="N2822" s="27"/>
      <c r="O2822" s="27"/>
      <c r="P2822" s="26"/>
      <c r="Q2822" s="26"/>
      <c r="R2822" s="140"/>
      <c r="S2822" s="140"/>
      <c r="T2822" s="140"/>
      <c r="U2822" s="140"/>
      <c r="V2822" s="140"/>
      <c r="W2822" s="140"/>
      <c r="X2822" s="140"/>
      <c r="Y2822" s="140"/>
      <c r="Z2822" s="140"/>
      <c r="AA2822" s="140"/>
      <c r="AB2822" s="140"/>
      <c r="AC2822" s="140"/>
      <c r="AD2822" s="140"/>
      <c r="AE2822" s="140"/>
      <c r="AF2822" s="140"/>
      <c r="AG2822" s="140"/>
      <c r="AH2822" s="140"/>
      <c r="AI2822" s="140"/>
      <c r="AJ2822" s="140"/>
      <c r="AK2822" s="140"/>
      <c r="AL2822" s="140"/>
      <c r="AM2822" s="140"/>
      <c r="AN2822" s="140"/>
      <c r="AO2822" s="140"/>
      <c r="AP2822" s="140"/>
      <c r="AQ2822" s="140"/>
      <c r="AR2822" s="140"/>
      <c r="AS2822" s="103"/>
      <c r="AT2822" s="103"/>
      <c r="AU2822" s="103"/>
      <c r="AV2822" s="103"/>
      <c r="AW2822" s="103"/>
      <c r="AX2822" s="103"/>
      <c r="AY2822" s="103"/>
      <c r="AZ2822" s="103"/>
      <c r="BA2822" s="103"/>
      <c r="BB2822" s="103"/>
      <c r="BC2822" s="103"/>
      <c r="BD2822" s="103"/>
      <c r="BE2822" s="103"/>
    </row>
    <row r="2823" spans="1:57" x14ac:dyDescent="0.2">
      <c r="A2823" s="140"/>
      <c r="B2823" s="141"/>
      <c r="C2823" s="141"/>
      <c r="D2823" s="24"/>
      <c r="E2823" s="29"/>
      <c r="F2823" s="22"/>
      <c r="G2823" s="22"/>
      <c r="H2823" s="22"/>
      <c r="I2823" s="22"/>
      <c r="J2823" s="26"/>
      <c r="K2823" s="140"/>
      <c r="L2823" s="27"/>
      <c r="M2823" s="27"/>
      <c r="N2823" s="27"/>
      <c r="O2823" s="27"/>
      <c r="P2823" s="26"/>
      <c r="Q2823" s="26"/>
      <c r="R2823" s="140"/>
      <c r="S2823" s="140"/>
      <c r="T2823" s="140"/>
      <c r="U2823" s="140"/>
      <c r="V2823" s="140"/>
      <c r="W2823" s="140"/>
      <c r="X2823" s="140"/>
      <c r="Y2823" s="140"/>
      <c r="Z2823" s="140"/>
      <c r="AA2823" s="140"/>
      <c r="AB2823" s="140"/>
      <c r="AC2823" s="140"/>
      <c r="AD2823" s="140"/>
      <c r="AE2823" s="140"/>
      <c r="AF2823" s="140"/>
      <c r="AG2823" s="140"/>
      <c r="AH2823" s="140"/>
      <c r="AI2823" s="140"/>
      <c r="AJ2823" s="140"/>
      <c r="AK2823" s="140"/>
      <c r="AL2823" s="140"/>
      <c r="AM2823" s="140"/>
      <c r="AN2823" s="140"/>
      <c r="AO2823" s="140"/>
      <c r="AP2823" s="140"/>
      <c r="AQ2823" s="140"/>
      <c r="AR2823" s="140"/>
      <c r="AS2823" s="103"/>
      <c r="AT2823" s="103"/>
      <c r="AU2823" s="103"/>
      <c r="AV2823" s="103"/>
      <c r="AW2823" s="103"/>
      <c r="AX2823" s="103"/>
      <c r="AY2823" s="103"/>
      <c r="AZ2823" s="103"/>
      <c r="BA2823" s="103"/>
      <c r="BB2823" s="103"/>
      <c r="BC2823" s="103"/>
      <c r="BD2823" s="103"/>
      <c r="BE2823" s="103"/>
    </row>
    <row r="2824" spans="1:57" x14ac:dyDescent="0.2">
      <c r="A2824" s="140"/>
      <c r="B2824" s="141"/>
      <c r="C2824" s="141"/>
      <c r="D2824" s="24"/>
      <c r="E2824" s="29"/>
      <c r="F2824" s="22"/>
      <c r="G2824" s="22"/>
      <c r="H2824" s="22"/>
      <c r="I2824" s="22"/>
      <c r="J2824" s="26"/>
      <c r="K2824" s="140"/>
      <c r="L2824" s="27"/>
      <c r="M2824" s="27"/>
      <c r="N2824" s="27"/>
      <c r="O2824" s="27"/>
      <c r="P2824" s="26"/>
      <c r="Q2824" s="26"/>
      <c r="R2824" s="140"/>
      <c r="S2824" s="140"/>
      <c r="T2824" s="140"/>
      <c r="U2824" s="140"/>
      <c r="V2824" s="140"/>
      <c r="W2824" s="140"/>
      <c r="X2824" s="140"/>
      <c r="Y2824" s="140"/>
      <c r="Z2824" s="140"/>
      <c r="AA2824" s="140"/>
      <c r="AB2824" s="140"/>
      <c r="AC2824" s="140"/>
      <c r="AD2824" s="140"/>
      <c r="AE2824" s="140"/>
      <c r="AF2824" s="140"/>
      <c r="AG2824" s="140"/>
      <c r="AH2824" s="140"/>
      <c r="AI2824" s="140"/>
      <c r="AJ2824" s="140"/>
      <c r="AK2824" s="140"/>
      <c r="AL2824" s="140"/>
      <c r="AM2824" s="140"/>
      <c r="AN2824" s="140"/>
      <c r="AO2824" s="140"/>
      <c r="AP2824" s="140"/>
      <c r="AQ2824" s="140"/>
      <c r="AR2824" s="140"/>
      <c r="AS2824" s="103"/>
      <c r="AT2824" s="103"/>
      <c r="AU2824" s="103"/>
      <c r="AV2824" s="103"/>
      <c r="AW2824" s="103"/>
      <c r="AX2824" s="103"/>
      <c r="AY2824" s="103"/>
      <c r="AZ2824" s="103"/>
      <c r="BA2824" s="103"/>
      <c r="BB2824" s="103"/>
      <c r="BC2824" s="103"/>
      <c r="BD2824" s="103"/>
      <c r="BE2824" s="103"/>
    </row>
    <row r="2825" spans="1:57" x14ac:dyDescent="0.2">
      <c r="A2825" s="140"/>
      <c r="B2825" s="141"/>
      <c r="C2825" s="141"/>
      <c r="D2825" s="24"/>
      <c r="E2825" s="29"/>
      <c r="F2825" s="22"/>
      <c r="G2825" s="22"/>
      <c r="H2825" s="22"/>
      <c r="I2825" s="22"/>
      <c r="J2825" s="26"/>
      <c r="K2825" s="140"/>
      <c r="L2825" s="27"/>
      <c r="M2825" s="27"/>
      <c r="N2825" s="27"/>
      <c r="O2825" s="27"/>
      <c r="P2825" s="26"/>
      <c r="Q2825" s="26"/>
      <c r="R2825" s="140"/>
      <c r="S2825" s="140"/>
      <c r="T2825" s="140"/>
      <c r="U2825" s="140"/>
      <c r="V2825" s="140"/>
      <c r="W2825" s="140"/>
      <c r="X2825" s="140"/>
      <c r="Y2825" s="140"/>
      <c r="Z2825" s="140"/>
      <c r="AA2825" s="140"/>
      <c r="AB2825" s="140"/>
      <c r="AC2825" s="140"/>
      <c r="AD2825" s="140"/>
      <c r="AE2825" s="140"/>
      <c r="AF2825" s="140"/>
      <c r="AG2825" s="140"/>
      <c r="AH2825" s="140"/>
      <c r="AI2825" s="140"/>
      <c r="AJ2825" s="140"/>
      <c r="AK2825" s="140"/>
      <c r="AL2825" s="140"/>
      <c r="AM2825" s="140"/>
      <c r="AN2825" s="140"/>
      <c r="AO2825" s="140"/>
      <c r="AP2825" s="140"/>
      <c r="AQ2825" s="140"/>
      <c r="AR2825" s="140"/>
      <c r="AS2825" s="103"/>
      <c r="AT2825" s="103"/>
      <c r="AU2825" s="103"/>
      <c r="AV2825" s="103"/>
      <c r="AW2825" s="103"/>
      <c r="AX2825" s="103"/>
      <c r="AY2825" s="103"/>
      <c r="AZ2825" s="103"/>
      <c r="BA2825" s="103"/>
      <c r="BB2825" s="103"/>
      <c r="BC2825" s="103"/>
      <c r="BD2825" s="103"/>
      <c r="BE2825" s="103"/>
    </row>
    <row r="2826" spans="1:57" x14ac:dyDescent="0.2">
      <c r="A2826" s="140"/>
      <c r="B2826" s="141"/>
      <c r="C2826" s="141"/>
      <c r="D2826" s="24"/>
      <c r="E2826" s="29"/>
      <c r="F2826" s="22"/>
      <c r="G2826" s="22"/>
      <c r="H2826" s="22"/>
      <c r="I2826" s="22"/>
      <c r="J2826" s="26"/>
      <c r="K2826" s="140"/>
      <c r="L2826" s="27"/>
      <c r="M2826" s="27"/>
      <c r="N2826" s="27"/>
      <c r="O2826" s="27"/>
      <c r="P2826" s="26"/>
      <c r="Q2826" s="26"/>
      <c r="R2826" s="140"/>
      <c r="S2826" s="140"/>
      <c r="T2826" s="140"/>
      <c r="U2826" s="140"/>
      <c r="V2826" s="140"/>
      <c r="W2826" s="140"/>
      <c r="X2826" s="140"/>
      <c r="Y2826" s="140"/>
      <c r="Z2826" s="140"/>
      <c r="AA2826" s="140"/>
      <c r="AB2826" s="140"/>
      <c r="AC2826" s="140"/>
      <c r="AD2826" s="140"/>
      <c r="AE2826" s="140"/>
      <c r="AF2826" s="140"/>
      <c r="AG2826" s="140"/>
      <c r="AH2826" s="140"/>
      <c r="AI2826" s="140"/>
      <c r="AJ2826" s="140"/>
      <c r="AK2826" s="140"/>
      <c r="AL2826" s="140"/>
      <c r="AM2826" s="140"/>
      <c r="AN2826" s="140"/>
      <c r="AO2826" s="140"/>
      <c r="AP2826" s="140"/>
      <c r="AQ2826" s="140"/>
      <c r="AR2826" s="140"/>
      <c r="AS2826" s="103"/>
      <c r="AT2826" s="103"/>
      <c r="AU2826" s="103"/>
      <c r="AV2826" s="103"/>
      <c r="AW2826" s="103"/>
      <c r="AX2826" s="103"/>
      <c r="AY2826" s="103"/>
      <c r="AZ2826" s="103"/>
      <c r="BA2826" s="103"/>
      <c r="BB2826" s="103"/>
      <c r="BC2826" s="103"/>
      <c r="BD2826" s="103"/>
      <c r="BE2826" s="103"/>
    </row>
    <row r="2827" spans="1:57" x14ac:dyDescent="0.2">
      <c r="A2827" s="140"/>
      <c r="B2827" s="141"/>
      <c r="C2827" s="141"/>
      <c r="D2827" s="24"/>
      <c r="E2827" s="29"/>
      <c r="F2827" s="22"/>
      <c r="G2827" s="22"/>
      <c r="H2827" s="22"/>
      <c r="I2827" s="22"/>
      <c r="J2827" s="26"/>
      <c r="K2827" s="140"/>
      <c r="L2827" s="27"/>
      <c r="M2827" s="27"/>
      <c r="N2827" s="27"/>
      <c r="O2827" s="27"/>
      <c r="P2827" s="26"/>
      <c r="Q2827" s="26"/>
      <c r="R2827" s="140"/>
      <c r="S2827" s="140"/>
      <c r="T2827" s="140"/>
      <c r="U2827" s="140"/>
      <c r="V2827" s="140"/>
      <c r="W2827" s="140"/>
      <c r="X2827" s="140"/>
      <c r="Y2827" s="140"/>
      <c r="Z2827" s="140"/>
      <c r="AA2827" s="140"/>
      <c r="AB2827" s="140"/>
      <c r="AC2827" s="140"/>
      <c r="AD2827" s="140"/>
      <c r="AE2827" s="140"/>
      <c r="AF2827" s="140"/>
      <c r="AG2827" s="140"/>
      <c r="AH2827" s="140"/>
      <c r="AI2827" s="140"/>
      <c r="AJ2827" s="140"/>
      <c r="AK2827" s="140"/>
      <c r="AL2827" s="140"/>
      <c r="AM2827" s="140"/>
      <c r="AN2827" s="140"/>
      <c r="AO2827" s="140"/>
      <c r="AP2827" s="140"/>
      <c r="AQ2827" s="140"/>
      <c r="AR2827" s="140"/>
      <c r="AS2827" s="103"/>
      <c r="AT2827" s="103"/>
      <c r="AU2827" s="103"/>
      <c r="AV2827" s="103"/>
      <c r="AW2827" s="103"/>
      <c r="AX2827" s="103"/>
      <c r="AY2827" s="103"/>
      <c r="AZ2827" s="103"/>
      <c r="BA2827" s="103"/>
      <c r="BB2827" s="103"/>
      <c r="BC2827" s="103"/>
      <c r="BD2827" s="103"/>
      <c r="BE2827" s="103"/>
    </row>
    <row r="2828" spans="1:57" x14ac:dyDescent="0.2">
      <c r="A2828" s="140"/>
      <c r="B2828" s="141"/>
      <c r="C2828" s="141"/>
      <c r="D2828" s="24"/>
      <c r="E2828" s="29"/>
      <c r="F2828" s="22"/>
      <c r="G2828" s="22"/>
      <c r="H2828" s="22"/>
      <c r="I2828" s="22"/>
      <c r="J2828" s="26"/>
      <c r="K2828" s="140"/>
      <c r="L2828" s="27"/>
      <c r="M2828" s="27"/>
      <c r="N2828" s="27"/>
      <c r="O2828" s="27"/>
      <c r="P2828" s="26"/>
      <c r="Q2828" s="26"/>
      <c r="R2828" s="140"/>
      <c r="S2828" s="140"/>
      <c r="T2828" s="140"/>
      <c r="U2828" s="140"/>
      <c r="V2828" s="140"/>
      <c r="W2828" s="140"/>
      <c r="X2828" s="140"/>
      <c r="Y2828" s="140"/>
      <c r="Z2828" s="140"/>
      <c r="AA2828" s="140"/>
      <c r="AB2828" s="140"/>
      <c r="AC2828" s="140"/>
      <c r="AD2828" s="140"/>
      <c r="AE2828" s="140"/>
      <c r="AF2828" s="140"/>
      <c r="AG2828" s="140"/>
      <c r="AH2828" s="140"/>
      <c r="AI2828" s="140"/>
      <c r="AJ2828" s="140"/>
      <c r="AK2828" s="140"/>
      <c r="AL2828" s="140"/>
      <c r="AM2828" s="140"/>
      <c r="AN2828" s="140"/>
      <c r="AO2828" s="140"/>
      <c r="AP2828" s="140"/>
      <c r="AQ2828" s="140"/>
      <c r="AR2828" s="140"/>
      <c r="AS2828" s="103"/>
      <c r="AT2828" s="103"/>
      <c r="AU2828" s="103"/>
      <c r="AV2828" s="103"/>
      <c r="AW2828" s="103"/>
      <c r="AX2828" s="103"/>
      <c r="AY2828" s="103"/>
      <c r="AZ2828" s="103"/>
      <c r="BA2828" s="103"/>
      <c r="BB2828" s="103"/>
      <c r="BC2828" s="103"/>
      <c r="BD2828" s="103"/>
      <c r="BE2828" s="103"/>
    </row>
    <row r="2829" spans="1:57" x14ac:dyDescent="0.2">
      <c r="A2829" s="140"/>
      <c r="B2829" s="141"/>
      <c r="C2829" s="141"/>
      <c r="D2829" s="24"/>
      <c r="E2829" s="29"/>
      <c r="F2829" s="22"/>
      <c r="G2829" s="22"/>
      <c r="H2829" s="22"/>
      <c r="I2829" s="22"/>
      <c r="J2829" s="26"/>
      <c r="K2829" s="140"/>
      <c r="L2829" s="27"/>
      <c r="M2829" s="27"/>
      <c r="N2829" s="27"/>
      <c r="O2829" s="27"/>
      <c r="P2829" s="26"/>
      <c r="Q2829" s="26"/>
      <c r="R2829" s="140"/>
      <c r="S2829" s="140"/>
      <c r="T2829" s="140"/>
      <c r="U2829" s="140"/>
      <c r="V2829" s="140"/>
      <c r="W2829" s="140"/>
      <c r="X2829" s="140"/>
      <c r="Y2829" s="140"/>
      <c r="Z2829" s="140"/>
      <c r="AA2829" s="140"/>
      <c r="AB2829" s="140"/>
      <c r="AC2829" s="140"/>
      <c r="AD2829" s="140"/>
      <c r="AE2829" s="140"/>
      <c r="AF2829" s="140"/>
      <c r="AG2829" s="140"/>
      <c r="AH2829" s="140"/>
      <c r="AI2829" s="140"/>
      <c r="AJ2829" s="140"/>
      <c r="AK2829" s="140"/>
      <c r="AL2829" s="140"/>
      <c r="AM2829" s="140"/>
      <c r="AN2829" s="140"/>
      <c r="AO2829" s="140"/>
      <c r="AP2829" s="140"/>
      <c r="AQ2829" s="140"/>
      <c r="AR2829" s="140"/>
      <c r="AS2829" s="103"/>
      <c r="AT2829" s="103"/>
      <c r="AU2829" s="103"/>
      <c r="AV2829" s="103"/>
      <c r="AW2829" s="103"/>
      <c r="AX2829" s="103"/>
      <c r="AY2829" s="103"/>
      <c r="AZ2829" s="103"/>
      <c r="BA2829" s="103"/>
      <c r="BB2829" s="103"/>
      <c r="BC2829" s="103"/>
      <c r="BD2829" s="103"/>
      <c r="BE2829" s="103"/>
    </row>
    <row r="2830" spans="1:57" x14ac:dyDescent="0.2">
      <c r="A2830" s="140"/>
      <c r="B2830" s="141"/>
      <c r="C2830" s="141"/>
      <c r="D2830" s="24"/>
      <c r="E2830" s="29"/>
      <c r="F2830" s="22"/>
      <c r="G2830" s="22"/>
      <c r="H2830" s="22"/>
      <c r="I2830" s="22"/>
      <c r="J2830" s="26"/>
      <c r="K2830" s="140"/>
      <c r="L2830" s="27"/>
      <c r="M2830" s="27"/>
      <c r="N2830" s="27"/>
      <c r="O2830" s="27"/>
      <c r="P2830" s="26"/>
      <c r="Q2830" s="26"/>
      <c r="R2830" s="140"/>
      <c r="S2830" s="140"/>
      <c r="T2830" s="140"/>
      <c r="U2830" s="140"/>
      <c r="V2830" s="140"/>
      <c r="W2830" s="140"/>
      <c r="X2830" s="140"/>
      <c r="Y2830" s="140"/>
      <c r="Z2830" s="140"/>
      <c r="AA2830" s="140"/>
      <c r="AB2830" s="140"/>
      <c r="AC2830" s="140"/>
      <c r="AD2830" s="140"/>
      <c r="AE2830" s="140"/>
      <c r="AF2830" s="140"/>
      <c r="AG2830" s="140"/>
      <c r="AH2830" s="140"/>
      <c r="AI2830" s="140"/>
      <c r="AJ2830" s="140"/>
      <c r="AK2830" s="140"/>
      <c r="AL2830" s="140"/>
      <c r="AM2830" s="140"/>
      <c r="AN2830" s="140"/>
      <c r="AO2830" s="140"/>
      <c r="AP2830" s="140"/>
      <c r="AQ2830" s="140"/>
      <c r="AR2830" s="140"/>
      <c r="AS2830" s="103"/>
      <c r="AT2830" s="103"/>
      <c r="AU2830" s="103"/>
      <c r="AV2830" s="103"/>
      <c r="AW2830" s="103"/>
      <c r="AX2830" s="103"/>
      <c r="AY2830" s="103"/>
      <c r="AZ2830" s="103"/>
      <c r="BA2830" s="103"/>
      <c r="BB2830" s="103"/>
      <c r="BC2830" s="103"/>
      <c r="BD2830" s="103"/>
      <c r="BE2830" s="103"/>
    </row>
    <row r="2831" spans="1:57" x14ac:dyDescent="0.2">
      <c r="A2831" s="140"/>
      <c r="B2831" s="141"/>
      <c r="C2831" s="141"/>
      <c r="D2831" s="24"/>
      <c r="E2831" s="29"/>
      <c r="F2831" s="22"/>
      <c r="G2831" s="22"/>
      <c r="H2831" s="22"/>
      <c r="I2831" s="22"/>
      <c r="J2831" s="26"/>
      <c r="K2831" s="140"/>
      <c r="L2831" s="27"/>
      <c r="M2831" s="27"/>
      <c r="N2831" s="27"/>
      <c r="O2831" s="27"/>
      <c r="P2831" s="26"/>
      <c r="Q2831" s="26"/>
      <c r="R2831" s="140"/>
      <c r="S2831" s="140"/>
      <c r="T2831" s="140"/>
      <c r="U2831" s="140"/>
      <c r="V2831" s="140"/>
      <c r="W2831" s="140"/>
      <c r="X2831" s="140"/>
      <c r="Y2831" s="140"/>
      <c r="Z2831" s="140"/>
      <c r="AA2831" s="140"/>
      <c r="AB2831" s="140"/>
      <c r="AC2831" s="140"/>
      <c r="AD2831" s="140"/>
      <c r="AE2831" s="140"/>
      <c r="AF2831" s="140"/>
      <c r="AG2831" s="140"/>
      <c r="AH2831" s="140"/>
      <c r="AI2831" s="140"/>
      <c r="AJ2831" s="140"/>
      <c r="AK2831" s="140"/>
      <c r="AL2831" s="140"/>
      <c r="AM2831" s="140"/>
      <c r="AN2831" s="140"/>
      <c r="AO2831" s="140"/>
      <c r="AP2831" s="140"/>
      <c r="AQ2831" s="140"/>
      <c r="AR2831" s="140"/>
      <c r="AS2831" s="103"/>
      <c r="AT2831" s="103"/>
      <c r="AU2831" s="103"/>
      <c r="AV2831" s="103"/>
      <c r="AW2831" s="103"/>
      <c r="AX2831" s="103"/>
      <c r="AY2831" s="103"/>
      <c r="AZ2831" s="103"/>
      <c r="BA2831" s="103"/>
      <c r="BB2831" s="103"/>
      <c r="BC2831" s="103"/>
      <c r="BD2831" s="103"/>
      <c r="BE2831" s="103"/>
    </row>
    <row r="2832" spans="1:57" x14ac:dyDescent="0.2">
      <c r="A2832" s="140"/>
      <c r="B2832" s="141"/>
      <c r="C2832" s="141"/>
      <c r="D2832" s="24"/>
      <c r="E2832" s="29"/>
      <c r="F2832" s="22"/>
      <c r="G2832" s="22"/>
      <c r="H2832" s="22"/>
      <c r="I2832" s="22"/>
      <c r="J2832" s="26"/>
      <c r="K2832" s="140"/>
      <c r="L2832" s="27"/>
      <c r="M2832" s="27"/>
      <c r="N2832" s="27"/>
      <c r="O2832" s="27"/>
      <c r="P2832" s="26"/>
      <c r="Q2832" s="26"/>
      <c r="R2832" s="140"/>
      <c r="S2832" s="140"/>
      <c r="T2832" s="140"/>
      <c r="U2832" s="140"/>
      <c r="V2832" s="140"/>
      <c r="W2832" s="140"/>
      <c r="X2832" s="140"/>
      <c r="Y2832" s="140"/>
      <c r="Z2832" s="140"/>
      <c r="AA2832" s="140"/>
      <c r="AB2832" s="140"/>
      <c r="AC2832" s="140"/>
      <c r="AD2832" s="140"/>
      <c r="AE2832" s="140"/>
      <c r="AF2832" s="140"/>
      <c r="AG2832" s="140"/>
      <c r="AH2832" s="140"/>
      <c r="AI2832" s="140"/>
      <c r="AJ2832" s="140"/>
      <c r="AK2832" s="140"/>
      <c r="AL2832" s="140"/>
      <c r="AM2832" s="140"/>
      <c r="AN2832" s="140"/>
      <c r="AO2832" s="140"/>
      <c r="AP2832" s="140"/>
      <c r="AQ2832" s="140"/>
      <c r="AR2832" s="140"/>
      <c r="AS2832" s="103"/>
      <c r="AT2832" s="103"/>
      <c r="AU2832" s="103"/>
      <c r="AV2832" s="103"/>
      <c r="AW2832" s="103"/>
      <c r="AX2832" s="103"/>
      <c r="AY2832" s="103"/>
      <c r="AZ2832" s="103"/>
      <c r="BA2832" s="103"/>
      <c r="BB2832" s="103"/>
      <c r="BC2832" s="103"/>
      <c r="BD2832" s="103"/>
      <c r="BE2832" s="103"/>
    </row>
    <row r="2833" spans="1:57" x14ac:dyDescent="0.2">
      <c r="A2833" s="140"/>
      <c r="B2833" s="141"/>
      <c r="C2833" s="141"/>
      <c r="D2833" s="24"/>
      <c r="E2833" s="29"/>
      <c r="F2833" s="22"/>
      <c r="G2833" s="22"/>
      <c r="H2833" s="22"/>
      <c r="I2833" s="22"/>
      <c r="J2833" s="26"/>
      <c r="K2833" s="140"/>
      <c r="L2833" s="27"/>
      <c r="M2833" s="27"/>
      <c r="N2833" s="27"/>
      <c r="O2833" s="27"/>
      <c r="P2833" s="26"/>
      <c r="Q2833" s="26"/>
      <c r="R2833" s="140"/>
      <c r="S2833" s="140"/>
      <c r="T2833" s="140"/>
      <c r="U2833" s="140"/>
      <c r="V2833" s="140"/>
      <c r="W2833" s="140"/>
      <c r="X2833" s="140"/>
      <c r="Y2833" s="140"/>
      <c r="Z2833" s="140"/>
      <c r="AA2833" s="140"/>
      <c r="AB2833" s="140"/>
      <c r="AC2833" s="140"/>
      <c r="AD2833" s="140"/>
      <c r="AE2833" s="140"/>
      <c r="AF2833" s="140"/>
      <c r="AG2833" s="140"/>
      <c r="AH2833" s="140"/>
      <c r="AI2833" s="140"/>
      <c r="AJ2833" s="140"/>
      <c r="AK2833" s="140"/>
      <c r="AL2833" s="140"/>
      <c r="AM2833" s="140"/>
      <c r="AN2833" s="140"/>
      <c r="AO2833" s="140"/>
      <c r="AP2833" s="140"/>
      <c r="AQ2833" s="140"/>
      <c r="AR2833" s="140"/>
      <c r="AS2833" s="103"/>
      <c r="AT2833" s="103"/>
      <c r="AU2833" s="103"/>
      <c r="AV2833" s="103"/>
      <c r="AW2833" s="103"/>
      <c r="AX2833" s="103"/>
      <c r="AY2833" s="103"/>
      <c r="AZ2833" s="103"/>
      <c r="BA2833" s="103"/>
      <c r="BB2833" s="103"/>
      <c r="BC2833" s="103"/>
      <c r="BD2833" s="103"/>
      <c r="BE2833" s="103"/>
    </row>
    <row r="2834" spans="1:57" x14ac:dyDescent="0.2">
      <c r="A2834" s="140"/>
      <c r="B2834" s="141"/>
      <c r="C2834" s="141"/>
      <c r="D2834" s="24"/>
      <c r="E2834" s="29"/>
      <c r="F2834" s="22"/>
      <c r="G2834" s="22"/>
      <c r="H2834" s="22"/>
      <c r="I2834" s="22"/>
      <c r="J2834" s="26"/>
      <c r="K2834" s="140"/>
      <c r="L2834" s="27"/>
      <c r="M2834" s="27"/>
      <c r="N2834" s="27"/>
      <c r="O2834" s="27"/>
      <c r="P2834" s="26"/>
      <c r="Q2834" s="26"/>
      <c r="R2834" s="140"/>
      <c r="S2834" s="140"/>
      <c r="T2834" s="140"/>
      <c r="U2834" s="140"/>
      <c r="V2834" s="140"/>
      <c r="W2834" s="140"/>
      <c r="X2834" s="140"/>
      <c r="Y2834" s="140"/>
      <c r="Z2834" s="140"/>
      <c r="AA2834" s="140"/>
      <c r="AB2834" s="140"/>
      <c r="AC2834" s="140"/>
      <c r="AD2834" s="140"/>
      <c r="AE2834" s="140"/>
      <c r="AF2834" s="140"/>
      <c r="AG2834" s="140"/>
      <c r="AH2834" s="140"/>
      <c r="AI2834" s="140"/>
      <c r="AJ2834" s="140"/>
      <c r="AK2834" s="140"/>
      <c r="AL2834" s="140"/>
      <c r="AM2834" s="140"/>
      <c r="AN2834" s="140"/>
      <c r="AO2834" s="140"/>
      <c r="AP2834" s="140"/>
      <c r="AQ2834" s="140"/>
      <c r="AR2834" s="140"/>
      <c r="AS2834" s="103"/>
      <c r="AT2834" s="103"/>
      <c r="AU2834" s="103"/>
      <c r="AV2834" s="103"/>
      <c r="AW2834" s="103"/>
      <c r="AX2834" s="103"/>
      <c r="AY2834" s="103"/>
      <c r="AZ2834" s="103"/>
      <c r="BA2834" s="103"/>
      <c r="BB2834" s="103"/>
      <c r="BC2834" s="103"/>
      <c r="BD2834" s="103"/>
      <c r="BE2834" s="103"/>
    </row>
    <row r="2835" spans="1:57" x14ac:dyDescent="0.2">
      <c r="A2835" s="140"/>
      <c r="B2835" s="141"/>
      <c r="C2835" s="141"/>
      <c r="D2835" s="24"/>
      <c r="E2835" s="29"/>
      <c r="F2835" s="22"/>
      <c r="G2835" s="22"/>
      <c r="H2835" s="22"/>
      <c r="I2835" s="22"/>
      <c r="J2835" s="26"/>
      <c r="K2835" s="140"/>
      <c r="L2835" s="27"/>
      <c r="M2835" s="27"/>
      <c r="N2835" s="27"/>
      <c r="O2835" s="27"/>
      <c r="P2835" s="26"/>
      <c r="Q2835" s="26"/>
      <c r="R2835" s="140"/>
      <c r="S2835" s="140"/>
      <c r="T2835" s="140"/>
      <c r="U2835" s="140"/>
      <c r="V2835" s="140"/>
      <c r="W2835" s="140"/>
      <c r="X2835" s="140"/>
      <c r="Y2835" s="140"/>
      <c r="Z2835" s="140"/>
      <c r="AA2835" s="140"/>
      <c r="AB2835" s="140"/>
      <c r="AC2835" s="140"/>
      <c r="AD2835" s="140"/>
      <c r="AE2835" s="140"/>
      <c r="AF2835" s="140"/>
      <c r="AG2835" s="140"/>
      <c r="AH2835" s="140"/>
      <c r="AI2835" s="140"/>
      <c r="AJ2835" s="140"/>
      <c r="AK2835" s="140"/>
      <c r="AL2835" s="140"/>
      <c r="AM2835" s="140"/>
      <c r="AN2835" s="140"/>
      <c r="AO2835" s="140"/>
      <c r="AP2835" s="140"/>
      <c r="AQ2835" s="140"/>
      <c r="AR2835" s="140"/>
      <c r="AS2835" s="103"/>
      <c r="AT2835" s="103"/>
      <c r="AU2835" s="103"/>
      <c r="AV2835" s="103"/>
      <c r="AW2835" s="103"/>
      <c r="AX2835" s="103"/>
      <c r="AY2835" s="103"/>
      <c r="AZ2835" s="103"/>
      <c r="BA2835" s="103"/>
      <c r="BB2835" s="103"/>
      <c r="BC2835" s="103"/>
      <c r="BD2835" s="103"/>
      <c r="BE2835" s="103"/>
    </row>
    <row r="2836" spans="1:57" x14ac:dyDescent="0.2">
      <c r="A2836" s="140"/>
      <c r="B2836" s="141"/>
      <c r="C2836" s="141"/>
      <c r="D2836" s="24"/>
      <c r="E2836" s="29"/>
      <c r="F2836" s="22"/>
      <c r="G2836" s="22"/>
      <c r="H2836" s="22"/>
      <c r="I2836" s="22"/>
      <c r="J2836" s="26"/>
      <c r="K2836" s="140"/>
      <c r="L2836" s="140"/>
      <c r="M2836" s="140"/>
      <c r="N2836" s="140"/>
      <c r="O2836" s="140"/>
      <c r="P2836" s="26"/>
      <c r="Q2836" s="26"/>
      <c r="R2836" s="140"/>
      <c r="S2836" s="140"/>
      <c r="T2836" s="140"/>
      <c r="U2836" s="140"/>
      <c r="V2836" s="140"/>
      <c r="W2836" s="140"/>
      <c r="X2836" s="140"/>
      <c r="Y2836" s="140"/>
      <c r="Z2836" s="140"/>
      <c r="AA2836" s="140"/>
      <c r="AB2836" s="140"/>
      <c r="AC2836" s="140"/>
      <c r="AD2836" s="140"/>
      <c r="AE2836" s="140"/>
      <c r="AF2836" s="140"/>
      <c r="AG2836" s="140"/>
      <c r="AH2836" s="140"/>
      <c r="AI2836" s="140"/>
      <c r="AJ2836" s="140"/>
      <c r="AK2836" s="140"/>
      <c r="AL2836" s="140"/>
      <c r="AM2836" s="140"/>
      <c r="AN2836" s="140"/>
      <c r="AO2836" s="140"/>
      <c r="AP2836" s="140"/>
      <c r="AQ2836" s="140"/>
      <c r="AR2836" s="140"/>
      <c r="AS2836" s="103"/>
      <c r="AT2836" s="103"/>
      <c r="AU2836" s="103"/>
      <c r="AV2836" s="103"/>
      <c r="AW2836" s="103"/>
      <c r="AX2836" s="103"/>
      <c r="AY2836" s="103"/>
      <c r="AZ2836" s="103"/>
      <c r="BA2836" s="103"/>
      <c r="BB2836" s="103"/>
      <c r="BC2836" s="103"/>
      <c r="BD2836" s="103"/>
      <c r="BE2836" s="103"/>
    </row>
    <row r="2837" spans="1:57" x14ac:dyDescent="0.2">
      <c r="A2837" s="140"/>
      <c r="B2837" s="141"/>
      <c r="C2837" s="141"/>
      <c r="D2837" s="24"/>
      <c r="E2837" s="29"/>
      <c r="F2837" s="22"/>
      <c r="G2837" s="22"/>
      <c r="H2837" s="22"/>
      <c r="I2837" s="22"/>
      <c r="J2837" s="26"/>
      <c r="K2837" s="140"/>
      <c r="L2837" s="140"/>
      <c r="M2837" s="140"/>
      <c r="N2837" s="140"/>
      <c r="O2837" s="140"/>
      <c r="P2837" s="26"/>
      <c r="Q2837" s="26"/>
      <c r="R2837" s="140"/>
      <c r="S2837" s="140"/>
      <c r="T2837" s="140"/>
      <c r="U2837" s="140"/>
      <c r="V2837" s="140"/>
      <c r="W2837" s="140"/>
      <c r="X2837" s="140"/>
      <c r="Y2837" s="140"/>
      <c r="Z2837" s="140"/>
      <c r="AA2837" s="140"/>
      <c r="AB2837" s="140"/>
      <c r="AC2837" s="140"/>
      <c r="AD2837" s="140"/>
      <c r="AE2837" s="140"/>
      <c r="AF2837" s="140"/>
      <c r="AG2837" s="140"/>
      <c r="AH2837" s="140"/>
      <c r="AI2837" s="140"/>
      <c r="AJ2837" s="140"/>
      <c r="AK2837" s="140"/>
      <c r="AL2837" s="140"/>
      <c r="AM2837" s="140"/>
      <c r="AN2837" s="140"/>
      <c r="AO2837" s="140"/>
      <c r="AP2837" s="140"/>
      <c r="AQ2837" s="140"/>
      <c r="AR2837" s="140"/>
      <c r="AS2837" s="103"/>
      <c r="AT2837" s="103"/>
      <c r="AU2837" s="103"/>
      <c r="AV2837" s="103"/>
      <c r="AW2837" s="103"/>
      <c r="AX2837" s="103"/>
      <c r="AY2837" s="103"/>
      <c r="AZ2837" s="103"/>
      <c r="BA2837" s="103"/>
      <c r="BB2837" s="103"/>
      <c r="BC2837" s="103"/>
      <c r="BD2837" s="103"/>
      <c r="BE2837" s="103"/>
    </row>
    <row r="2838" spans="1:57" x14ac:dyDescent="0.2">
      <c r="A2838" s="140"/>
      <c r="B2838" s="141"/>
      <c r="C2838" s="141"/>
      <c r="D2838" s="24"/>
      <c r="E2838" s="29"/>
      <c r="F2838" s="22"/>
      <c r="G2838" s="22"/>
      <c r="H2838" s="22"/>
      <c r="I2838" s="22"/>
      <c r="J2838" s="26"/>
      <c r="K2838" s="140"/>
      <c r="L2838" s="140"/>
      <c r="M2838" s="140"/>
      <c r="N2838" s="140"/>
      <c r="O2838" s="140"/>
      <c r="P2838" s="26"/>
      <c r="Q2838" s="26"/>
      <c r="R2838" s="140"/>
      <c r="S2838" s="140"/>
      <c r="T2838" s="140"/>
      <c r="U2838" s="140"/>
      <c r="V2838" s="140"/>
      <c r="W2838" s="140"/>
      <c r="X2838" s="140"/>
      <c r="Y2838" s="140"/>
      <c r="Z2838" s="140"/>
      <c r="AA2838" s="140"/>
      <c r="AB2838" s="140"/>
      <c r="AC2838" s="140"/>
      <c r="AD2838" s="140"/>
      <c r="AE2838" s="140"/>
      <c r="AF2838" s="140"/>
      <c r="AG2838" s="140"/>
      <c r="AH2838" s="140"/>
      <c r="AI2838" s="140"/>
      <c r="AJ2838" s="140"/>
      <c r="AK2838" s="140"/>
      <c r="AL2838" s="140"/>
      <c r="AM2838" s="140"/>
      <c r="AN2838" s="140"/>
      <c r="AO2838" s="140"/>
      <c r="AP2838" s="140"/>
      <c r="AQ2838" s="140"/>
      <c r="AR2838" s="140"/>
      <c r="AS2838" s="103"/>
      <c r="AT2838" s="103"/>
      <c r="AU2838" s="103"/>
      <c r="AV2838" s="103"/>
      <c r="AW2838" s="103"/>
      <c r="AX2838" s="103"/>
      <c r="AY2838" s="103"/>
      <c r="AZ2838" s="103"/>
      <c r="BA2838" s="103"/>
      <c r="BB2838" s="103"/>
      <c r="BC2838" s="103"/>
      <c r="BD2838" s="103"/>
      <c r="BE2838" s="103"/>
    </row>
    <row r="2839" spans="1:57" x14ac:dyDescent="0.2">
      <c r="A2839" s="140"/>
      <c r="B2839" s="141"/>
      <c r="C2839" s="141"/>
      <c r="D2839" s="24"/>
      <c r="E2839" s="29"/>
      <c r="F2839" s="22"/>
      <c r="G2839" s="22"/>
      <c r="H2839" s="22"/>
      <c r="I2839" s="22"/>
      <c r="J2839" s="26"/>
      <c r="K2839" s="140"/>
      <c r="L2839" s="140"/>
      <c r="M2839" s="140"/>
      <c r="N2839" s="140"/>
      <c r="O2839" s="140"/>
      <c r="P2839" s="26"/>
      <c r="Q2839" s="26"/>
      <c r="R2839" s="140"/>
      <c r="S2839" s="140"/>
      <c r="T2839" s="140"/>
      <c r="U2839" s="140"/>
      <c r="V2839" s="140"/>
      <c r="W2839" s="140"/>
      <c r="X2839" s="140"/>
      <c r="Y2839" s="140"/>
      <c r="Z2839" s="140"/>
      <c r="AA2839" s="140"/>
      <c r="AB2839" s="140"/>
      <c r="AC2839" s="140"/>
      <c r="AD2839" s="140"/>
      <c r="AE2839" s="140"/>
      <c r="AF2839" s="140"/>
      <c r="AG2839" s="140"/>
      <c r="AH2839" s="140"/>
      <c r="AI2839" s="140"/>
      <c r="AJ2839" s="140"/>
      <c r="AK2839" s="140"/>
      <c r="AL2839" s="140"/>
      <c r="AM2839" s="140"/>
      <c r="AN2839" s="140"/>
      <c r="AO2839" s="140"/>
      <c r="AP2839" s="140"/>
      <c r="AQ2839" s="140"/>
      <c r="AR2839" s="140"/>
      <c r="AS2839" s="103"/>
      <c r="AT2839" s="103"/>
      <c r="AU2839" s="103"/>
      <c r="AV2839" s="103"/>
      <c r="AW2839" s="103"/>
      <c r="AX2839" s="103"/>
      <c r="AY2839" s="103"/>
      <c r="AZ2839" s="103"/>
      <c r="BA2839" s="103"/>
      <c r="BB2839" s="103"/>
      <c r="BC2839" s="103"/>
      <c r="BD2839" s="103"/>
      <c r="BE2839" s="103"/>
    </row>
    <row r="2840" spans="1:57" x14ac:dyDescent="0.2">
      <c r="A2840" s="140"/>
      <c r="B2840" s="141"/>
      <c r="C2840" s="141"/>
      <c r="D2840" s="24"/>
      <c r="E2840" s="29"/>
      <c r="F2840" s="22"/>
      <c r="G2840" s="22"/>
      <c r="H2840" s="22"/>
      <c r="I2840" s="22"/>
      <c r="J2840" s="26"/>
      <c r="K2840" s="140"/>
      <c r="L2840" s="140"/>
      <c r="M2840" s="140"/>
      <c r="N2840" s="140"/>
      <c r="O2840" s="140"/>
      <c r="P2840" s="26"/>
      <c r="Q2840" s="26"/>
      <c r="R2840" s="140"/>
      <c r="S2840" s="140"/>
      <c r="T2840" s="140"/>
      <c r="U2840" s="140"/>
      <c r="V2840" s="140"/>
      <c r="W2840" s="140"/>
      <c r="X2840" s="140"/>
      <c r="Y2840" s="140"/>
      <c r="Z2840" s="140"/>
      <c r="AA2840" s="140"/>
      <c r="AB2840" s="140"/>
      <c r="AC2840" s="140"/>
      <c r="AD2840" s="140"/>
      <c r="AE2840" s="140"/>
      <c r="AF2840" s="140"/>
      <c r="AG2840" s="140"/>
      <c r="AH2840" s="140"/>
      <c r="AI2840" s="140"/>
      <c r="AJ2840" s="140"/>
      <c r="AK2840" s="140"/>
      <c r="AL2840" s="140"/>
      <c r="AM2840" s="140"/>
      <c r="AN2840" s="140"/>
      <c r="AO2840" s="140"/>
      <c r="AP2840" s="140"/>
      <c r="AQ2840" s="140"/>
      <c r="AR2840" s="140"/>
      <c r="AS2840" s="103"/>
      <c r="AT2840" s="103"/>
      <c r="AU2840" s="103"/>
      <c r="AV2840" s="103"/>
      <c r="AW2840" s="103"/>
      <c r="AX2840" s="103"/>
      <c r="AY2840" s="103"/>
      <c r="AZ2840" s="103"/>
      <c r="BA2840" s="103"/>
      <c r="BB2840" s="103"/>
      <c r="BC2840" s="103"/>
      <c r="BD2840" s="103"/>
      <c r="BE2840" s="103"/>
    </row>
    <row r="2841" spans="1:57" x14ac:dyDescent="0.2">
      <c r="A2841" s="140"/>
      <c r="B2841" s="141"/>
      <c r="C2841" s="141"/>
      <c r="D2841" s="24"/>
      <c r="E2841" s="29"/>
      <c r="F2841" s="22"/>
      <c r="G2841" s="22"/>
      <c r="H2841" s="22"/>
      <c r="I2841" s="22"/>
      <c r="J2841" s="26"/>
      <c r="K2841" s="140"/>
      <c r="L2841" s="140"/>
      <c r="M2841" s="140"/>
      <c r="N2841" s="140"/>
      <c r="O2841" s="140"/>
      <c r="P2841" s="26"/>
      <c r="Q2841" s="26"/>
      <c r="R2841" s="140"/>
      <c r="S2841" s="140"/>
      <c r="T2841" s="140"/>
      <c r="U2841" s="140"/>
      <c r="V2841" s="140"/>
      <c r="W2841" s="140"/>
      <c r="X2841" s="140"/>
      <c r="Y2841" s="140"/>
      <c r="Z2841" s="140"/>
      <c r="AA2841" s="140"/>
      <c r="AB2841" s="140"/>
      <c r="AC2841" s="140"/>
      <c r="AD2841" s="140"/>
      <c r="AE2841" s="140"/>
      <c r="AF2841" s="140"/>
      <c r="AG2841" s="140"/>
      <c r="AH2841" s="140"/>
      <c r="AI2841" s="140"/>
      <c r="AJ2841" s="140"/>
      <c r="AK2841" s="140"/>
      <c r="AL2841" s="140"/>
      <c r="AM2841" s="140"/>
      <c r="AN2841" s="140"/>
      <c r="AO2841" s="140"/>
      <c r="AP2841" s="140"/>
      <c r="AQ2841" s="140"/>
      <c r="AR2841" s="140"/>
      <c r="AS2841" s="103"/>
      <c r="AT2841" s="103"/>
      <c r="AU2841" s="103"/>
      <c r="AV2841" s="103"/>
      <c r="AW2841" s="103"/>
      <c r="AX2841" s="103"/>
      <c r="AY2841" s="103"/>
      <c r="AZ2841" s="103"/>
      <c r="BA2841" s="103"/>
      <c r="BB2841" s="103"/>
      <c r="BC2841" s="103"/>
      <c r="BD2841" s="103"/>
      <c r="BE2841" s="103"/>
    </row>
    <row r="2842" spans="1:57" x14ac:dyDescent="0.2">
      <c r="A2842" s="140"/>
      <c r="B2842" s="141"/>
      <c r="C2842" s="141"/>
      <c r="D2842" s="24"/>
      <c r="E2842" s="29"/>
      <c r="F2842" s="22"/>
      <c r="G2842" s="22"/>
      <c r="H2842" s="22"/>
      <c r="I2842" s="22"/>
      <c r="J2842" s="26"/>
      <c r="K2842" s="140"/>
      <c r="L2842" s="140"/>
      <c r="M2842" s="140"/>
      <c r="N2842" s="140"/>
      <c r="O2842" s="140"/>
      <c r="P2842" s="26"/>
      <c r="Q2842" s="26"/>
      <c r="R2842" s="140"/>
      <c r="S2842" s="140"/>
      <c r="T2842" s="140"/>
      <c r="U2842" s="140"/>
      <c r="V2842" s="140"/>
      <c r="W2842" s="140"/>
      <c r="X2842" s="140"/>
      <c r="Y2842" s="140"/>
      <c r="Z2842" s="140"/>
      <c r="AA2842" s="140"/>
      <c r="AB2842" s="140"/>
      <c r="AC2842" s="140"/>
      <c r="AD2842" s="140"/>
      <c r="AE2842" s="140"/>
      <c r="AF2842" s="140"/>
      <c r="AG2842" s="140"/>
      <c r="AH2842" s="140"/>
      <c r="AI2842" s="140"/>
      <c r="AJ2842" s="140"/>
      <c r="AK2842" s="140"/>
      <c r="AL2842" s="140"/>
      <c r="AM2842" s="140"/>
      <c r="AN2842" s="140"/>
      <c r="AO2842" s="140"/>
      <c r="AP2842" s="140"/>
      <c r="AQ2842" s="140"/>
      <c r="AR2842" s="140"/>
      <c r="AS2842" s="103"/>
      <c r="AT2842" s="103"/>
      <c r="AU2842" s="103"/>
      <c r="AV2842" s="103"/>
      <c r="AW2842" s="103"/>
      <c r="AX2842" s="103"/>
      <c r="AY2842" s="103"/>
      <c r="AZ2842" s="103"/>
      <c r="BA2842" s="103"/>
      <c r="BB2842" s="103"/>
      <c r="BC2842" s="103"/>
      <c r="BD2842" s="103"/>
      <c r="BE2842" s="103"/>
    </row>
    <row r="2843" spans="1:57" x14ac:dyDescent="0.2">
      <c r="A2843" s="140"/>
      <c r="B2843" s="141"/>
      <c r="C2843" s="141"/>
      <c r="D2843" s="24"/>
      <c r="E2843" s="29"/>
      <c r="F2843" s="22"/>
      <c r="G2843" s="22"/>
      <c r="H2843" s="22"/>
      <c r="I2843" s="22"/>
      <c r="J2843" s="26"/>
      <c r="K2843" s="140"/>
      <c r="L2843" s="140"/>
      <c r="M2843" s="140"/>
      <c r="N2843" s="140"/>
      <c r="O2843" s="140"/>
      <c r="P2843" s="26"/>
      <c r="Q2843" s="26"/>
      <c r="R2843" s="140"/>
      <c r="S2843" s="140"/>
      <c r="T2843" s="140"/>
      <c r="U2843" s="140"/>
      <c r="V2843" s="140"/>
      <c r="W2843" s="140"/>
      <c r="X2843" s="140"/>
      <c r="Y2843" s="140"/>
      <c r="Z2843" s="140"/>
      <c r="AA2843" s="140"/>
      <c r="AB2843" s="140"/>
      <c r="AC2843" s="140"/>
      <c r="AD2843" s="140"/>
      <c r="AE2843" s="140"/>
      <c r="AF2843" s="140"/>
      <c r="AG2843" s="140"/>
      <c r="AH2843" s="140"/>
      <c r="AI2843" s="140"/>
      <c r="AJ2843" s="140"/>
      <c r="AK2843" s="140"/>
      <c r="AL2843" s="140"/>
      <c r="AM2843" s="140"/>
      <c r="AN2843" s="140"/>
      <c r="AO2843" s="140"/>
      <c r="AP2843" s="140"/>
      <c r="AQ2843" s="140"/>
      <c r="AR2843" s="140"/>
      <c r="AS2843" s="103"/>
      <c r="AT2843" s="103"/>
      <c r="AU2843" s="103"/>
      <c r="AV2843" s="103"/>
      <c r="AW2843" s="103"/>
      <c r="AX2843" s="103"/>
      <c r="AY2843" s="103"/>
      <c r="AZ2843" s="103"/>
      <c r="BA2843" s="103"/>
      <c r="BB2843" s="103"/>
      <c r="BC2843" s="103"/>
      <c r="BD2843" s="103"/>
      <c r="BE2843" s="103"/>
    </row>
    <row r="2844" spans="1:57" x14ac:dyDescent="0.2">
      <c r="A2844" s="140"/>
      <c r="B2844" s="141"/>
      <c r="C2844" s="141"/>
      <c r="D2844" s="24"/>
      <c r="E2844" s="29"/>
      <c r="F2844" s="22"/>
      <c r="G2844" s="22"/>
      <c r="H2844" s="22"/>
      <c r="I2844" s="22"/>
      <c r="J2844" s="26"/>
      <c r="K2844" s="140"/>
      <c r="L2844" s="140"/>
      <c r="M2844" s="140"/>
      <c r="N2844" s="140"/>
      <c r="O2844" s="140"/>
      <c r="P2844" s="26"/>
      <c r="Q2844" s="26"/>
      <c r="R2844" s="140"/>
      <c r="S2844" s="140"/>
      <c r="T2844" s="140"/>
      <c r="U2844" s="140"/>
      <c r="V2844" s="140"/>
      <c r="W2844" s="140"/>
      <c r="X2844" s="140"/>
      <c r="Y2844" s="140"/>
      <c r="Z2844" s="140"/>
      <c r="AA2844" s="140"/>
      <c r="AB2844" s="140"/>
      <c r="AC2844" s="140"/>
      <c r="AD2844" s="140"/>
      <c r="AE2844" s="140"/>
      <c r="AF2844" s="140"/>
      <c r="AG2844" s="140"/>
      <c r="AH2844" s="140"/>
      <c r="AI2844" s="140"/>
      <c r="AJ2844" s="140"/>
      <c r="AK2844" s="140"/>
      <c r="AL2844" s="140"/>
      <c r="AM2844" s="140"/>
      <c r="AN2844" s="140"/>
      <c r="AO2844" s="140"/>
      <c r="AP2844" s="140"/>
      <c r="AQ2844" s="140"/>
      <c r="AR2844" s="140"/>
      <c r="AS2844" s="103"/>
      <c r="AT2844" s="103"/>
      <c r="AU2844" s="103"/>
      <c r="AV2844" s="103"/>
      <c r="AW2844" s="103"/>
      <c r="AX2844" s="103"/>
      <c r="AY2844" s="103"/>
      <c r="AZ2844" s="103"/>
      <c r="BA2844" s="103"/>
      <c r="BB2844" s="103"/>
      <c r="BC2844" s="103"/>
      <c r="BD2844" s="103"/>
      <c r="BE2844" s="103"/>
    </row>
    <row r="2845" spans="1:57" x14ac:dyDescent="0.2">
      <c r="A2845" s="140"/>
      <c r="B2845" s="141"/>
      <c r="C2845" s="141"/>
      <c r="D2845" s="24"/>
      <c r="E2845" s="29"/>
      <c r="F2845" s="22"/>
      <c r="G2845" s="22"/>
      <c r="H2845" s="22"/>
      <c r="I2845" s="22"/>
      <c r="J2845" s="26"/>
      <c r="K2845" s="140"/>
      <c r="L2845" s="140"/>
      <c r="M2845" s="140"/>
      <c r="N2845" s="140"/>
      <c r="O2845" s="140"/>
      <c r="P2845" s="26"/>
      <c r="Q2845" s="26"/>
      <c r="R2845" s="140"/>
      <c r="S2845" s="140"/>
      <c r="T2845" s="140"/>
      <c r="U2845" s="140"/>
      <c r="V2845" s="140"/>
      <c r="W2845" s="140"/>
      <c r="X2845" s="140"/>
      <c r="Y2845" s="140"/>
      <c r="Z2845" s="140"/>
      <c r="AA2845" s="140"/>
      <c r="AB2845" s="140"/>
      <c r="AC2845" s="140"/>
      <c r="AD2845" s="140"/>
      <c r="AE2845" s="140"/>
      <c r="AF2845" s="140"/>
      <c r="AG2845" s="140"/>
      <c r="AH2845" s="140"/>
      <c r="AI2845" s="140"/>
      <c r="AJ2845" s="140"/>
      <c r="AK2845" s="140"/>
      <c r="AL2845" s="140"/>
      <c r="AM2845" s="140"/>
      <c r="AN2845" s="140"/>
      <c r="AO2845" s="140"/>
      <c r="AP2845" s="140"/>
      <c r="AQ2845" s="140"/>
      <c r="AR2845" s="140"/>
      <c r="AS2845" s="103"/>
      <c r="AT2845" s="103"/>
      <c r="AU2845" s="103"/>
      <c r="AV2845" s="103"/>
      <c r="AW2845" s="103"/>
      <c r="AX2845" s="103"/>
      <c r="AY2845" s="103"/>
      <c r="AZ2845" s="103"/>
      <c r="BA2845" s="103"/>
      <c r="BB2845" s="103"/>
      <c r="BC2845" s="103"/>
      <c r="BD2845" s="103"/>
      <c r="BE2845" s="103"/>
    </row>
    <row r="2846" spans="1:57" x14ac:dyDescent="0.2">
      <c r="A2846" s="140"/>
      <c r="B2846" s="141"/>
      <c r="C2846" s="141"/>
      <c r="D2846" s="24"/>
      <c r="E2846" s="29"/>
      <c r="F2846" s="22"/>
      <c r="G2846" s="22"/>
      <c r="H2846" s="22"/>
      <c r="I2846" s="22"/>
      <c r="J2846" s="26"/>
      <c r="K2846" s="140"/>
      <c r="L2846" s="140"/>
      <c r="M2846" s="140"/>
      <c r="N2846" s="140"/>
      <c r="O2846" s="140"/>
      <c r="P2846" s="26"/>
      <c r="Q2846" s="26"/>
      <c r="R2846" s="140"/>
      <c r="S2846" s="140"/>
      <c r="T2846" s="140"/>
      <c r="U2846" s="140"/>
      <c r="V2846" s="140"/>
      <c r="W2846" s="140"/>
      <c r="X2846" s="140"/>
      <c r="Y2846" s="140"/>
      <c r="Z2846" s="140"/>
      <c r="AA2846" s="140"/>
      <c r="AB2846" s="140"/>
      <c r="AC2846" s="140"/>
      <c r="AD2846" s="140"/>
      <c r="AE2846" s="140"/>
      <c r="AF2846" s="140"/>
      <c r="AG2846" s="140"/>
      <c r="AH2846" s="140"/>
      <c r="AI2846" s="140"/>
      <c r="AJ2846" s="140"/>
      <c r="AK2846" s="140"/>
      <c r="AL2846" s="140"/>
      <c r="AM2846" s="140"/>
      <c r="AN2846" s="140"/>
      <c r="AO2846" s="140"/>
      <c r="AP2846" s="140"/>
      <c r="AQ2846" s="140"/>
      <c r="AR2846" s="140"/>
      <c r="AS2846" s="103"/>
      <c r="AT2846" s="103"/>
      <c r="AU2846" s="103"/>
      <c r="AV2846" s="103"/>
      <c r="AW2846" s="103"/>
      <c r="AX2846" s="103"/>
      <c r="AY2846" s="103"/>
      <c r="AZ2846" s="103"/>
      <c r="BA2846" s="103"/>
      <c r="BB2846" s="103"/>
      <c r="BC2846" s="103"/>
      <c r="BD2846" s="103"/>
      <c r="BE2846" s="103"/>
    </row>
    <row r="2847" spans="1:57" x14ac:dyDescent="0.2">
      <c r="A2847" s="140"/>
      <c r="B2847" s="141"/>
      <c r="C2847" s="141"/>
      <c r="D2847" s="24"/>
      <c r="E2847" s="29"/>
      <c r="F2847" s="22"/>
      <c r="G2847" s="22"/>
      <c r="H2847" s="22"/>
      <c r="I2847" s="22"/>
      <c r="J2847" s="26"/>
      <c r="K2847" s="140"/>
      <c r="L2847" s="140"/>
      <c r="M2847" s="140"/>
      <c r="N2847" s="140"/>
      <c r="O2847" s="140"/>
      <c r="P2847" s="26"/>
      <c r="Q2847" s="26"/>
      <c r="R2847" s="140"/>
      <c r="S2847" s="140"/>
      <c r="T2847" s="140"/>
      <c r="U2847" s="140"/>
      <c r="V2847" s="140"/>
      <c r="W2847" s="140"/>
      <c r="X2847" s="140"/>
      <c r="Y2847" s="140"/>
      <c r="Z2847" s="140"/>
      <c r="AA2847" s="140"/>
      <c r="AB2847" s="140"/>
      <c r="AC2847" s="140"/>
      <c r="AD2847" s="140"/>
      <c r="AE2847" s="140"/>
      <c r="AF2847" s="140"/>
      <c r="AG2847" s="140"/>
      <c r="AH2847" s="140"/>
      <c r="AI2847" s="140"/>
      <c r="AJ2847" s="140"/>
      <c r="AK2847" s="140"/>
      <c r="AL2847" s="140"/>
      <c r="AM2847" s="140"/>
      <c r="AN2847" s="140"/>
      <c r="AO2847" s="140"/>
      <c r="AP2847" s="140"/>
      <c r="AQ2847" s="140"/>
      <c r="AR2847" s="140"/>
      <c r="AS2847" s="103"/>
      <c r="AT2847" s="103"/>
      <c r="AU2847" s="103"/>
      <c r="AV2847" s="103"/>
      <c r="AW2847" s="103"/>
      <c r="AX2847" s="103"/>
      <c r="AY2847" s="103"/>
      <c r="AZ2847" s="103"/>
      <c r="BA2847" s="103"/>
      <c r="BB2847" s="103"/>
      <c r="BC2847" s="103"/>
      <c r="BD2847" s="103"/>
      <c r="BE2847" s="103"/>
    </row>
    <row r="2848" spans="1:57" x14ac:dyDescent="0.2">
      <c r="A2848" s="140"/>
      <c r="B2848" s="141"/>
      <c r="C2848" s="141"/>
      <c r="D2848" s="24"/>
      <c r="E2848" s="29"/>
      <c r="F2848" s="22"/>
      <c r="G2848" s="22"/>
      <c r="H2848" s="22"/>
      <c r="I2848" s="22"/>
      <c r="J2848" s="26"/>
      <c r="K2848" s="140"/>
      <c r="L2848" s="140"/>
      <c r="M2848" s="140"/>
      <c r="N2848" s="140"/>
      <c r="O2848" s="140"/>
      <c r="P2848" s="26"/>
      <c r="Q2848" s="26"/>
      <c r="R2848" s="140"/>
      <c r="S2848" s="140"/>
      <c r="T2848" s="140"/>
      <c r="U2848" s="140"/>
      <c r="V2848" s="140"/>
      <c r="W2848" s="140"/>
      <c r="X2848" s="140"/>
      <c r="Y2848" s="140"/>
      <c r="Z2848" s="140"/>
      <c r="AA2848" s="140"/>
      <c r="AB2848" s="140"/>
      <c r="AC2848" s="140"/>
      <c r="AD2848" s="140"/>
      <c r="AE2848" s="140"/>
      <c r="AF2848" s="140"/>
      <c r="AG2848" s="140"/>
      <c r="AH2848" s="140"/>
      <c r="AI2848" s="140"/>
      <c r="AJ2848" s="140"/>
      <c r="AK2848" s="140"/>
      <c r="AL2848" s="140"/>
      <c r="AM2848" s="140"/>
      <c r="AN2848" s="140"/>
      <c r="AO2848" s="140"/>
      <c r="AP2848" s="140"/>
      <c r="AQ2848" s="140"/>
      <c r="AR2848" s="140"/>
      <c r="AS2848" s="103"/>
      <c r="AT2848" s="103"/>
      <c r="AU2848" s="103"/>
      <c r="AV2848" s="103"/>
      <c r="AW2848" s="103"/>
      <c r="AX2848" s="103"/>
      <c r="AY2848" s="103"/>
      <c r="AZ2848" s="103"/>
      <c r="BA2848" s="103"/>
      <c r="BB2848" s="103"/>
      <c r="BC2848" s="103"/>
      <c r="BD2848" s="103"/>
      <c r="BE2848" s="103"/>
    </row>
    <row r="2849" spans="1:57" x14ac:dyDescent="0.2">
      <c r="A2849" s="140"/>
      <c r="B2849" s="141"/>
      <c r="C2849" s="141"/>
      <c r="D2849" s="24"/>
      <c r="E2849" s="29"/>
      <c r="F2849" s="22"/>
      <c r="G2849" s="22"/>
      <c r="H2849" s="22"/>
      <c r="I2849" s="22"/>
      <c r="J2849" s="26"/>
      <c r="K2849" s="140"/>
      <c r="L2849" s="140"/>
      <c r="M2849" s="140"/>
      <c r="N2849" s="140"/>
      <c r="O2849" s="140"/>
      <c r="P2849" s="26"/>
      <c r="Q2849" s="26"/>
      <c r="R2849" s="140"/>
      <c r="S2849" s="140"/>
      <c r="T2849" s="140"/>
      <c r="U2849" s="140"/>
      <c r="V2849" s="140"/>
      <c r="W2849" s="140"/>
      <c r="X2849" s="140"/>
      <c r="Y2849" s="140"/>
      <c r="Z2849" s="140"/>
      <c r="AA2849" s="140"/>
      <c r="AB2849" s="140"/>
      <c r="AC2849" s="140"/>
      <c r="AD2849" s="140"/>
      <c r="AE2849" s="140"/>
      <c r="AF2849" s="140"/>
      <c r="AG2849" s="140"/>
      <c r="AH2849" s="140"/>
      <c r="AI2849" s="140"/>
      <c r="AJ2849" s="140"/>
      <c r="AK2849" s="140"/>
      <c r="AL2849" s="140"/>
      <c r="AM2849" s="140"/>
      <c r="AN2849" s="140"/>
      <c r="AO2849" s="140"/>
      <c r="AP2849" s="140"/>
      <c r="AQ2849" s="140"/>
      <c r="AR2849" s="140"/>
      <c r="AS2849" s="103"/>
      <c r="AT2849" s="103"/>
      <c r="AU2849" s="103"/>
      <c r="AV2849" s="103"/>
      <c r="AW2849" s="103"/>
      <c r="AX2849" s="103"/>
      <c r="AY2849" s="103"/>
      <c r="AZ2849" s="103"/>
      <c r="BA2849" s="103"/>
      <c r="BB2849" s="103"/>
      <c r="BC2849" s="103"/>
      <c r="BD2849" s="103"/>
      <c r="BE2849" s="103"/>
    </row>
    <row r="2850" spans="1:57" x14ac:dyDescent="0.2">
      <c r="A2850" s="140"/>
      <c r="B2850" s="141"/>
      <c r="C2850" s="141"/>
      <c r="D2850" s="24"/>
      <c r="E2850" s="29"/>
      <c r="F2850" s="22"/>
      <c r="G2850" s="22"/>
      <c r="H2850" s="22"/>
      <c r="I2850" s="22"/>
      <c r="J2850" s="26"/>
      <c r="K2850" s="140"/>
      <c r="L2850" s="140"/>
      <c r="M2850" s="140"/>
      <c r="N2850" s="140"/>
      <c r="O2850" s="140"/>
      <c r="P2850" s="26"/>
      <c r="Q2850" s="26"/>
      <c r="R2850" s="140"/>
      <c r="S2850" s="140"/>
      <c r="T2850" s="140"/>
      <c r="U2850" s="140"/>
      <c r="V2850" s="140"/>
      <c r="W2850" s="140"/>
      <c r="X2850" s="140"/>
      <c r="Y2850" s="140"/>
      <c r="Z2850" s="140"/>
      <c r="AA2850" s="140"/>
      <c r="AB2850" s="140"/>
      <c r="AC2850" s="140"/>
      <c r="AD2850" s="140"/>
      <c r="AE2850" s="140"/>
      <c r="AF2850" s="140"/>
      <c r="AG2850" s="140"/>
      <c r="AH2850" s="140"/>
      <c r="AI2850" s="140"/>
      <c r="AJ2850" s="140"/>
      <c r="AK2850" s="140"/>
      <c r="AL2850" s="140"/>
      <c r="AM2850" s="140"/>
      <c r="AN2850" s="140"/>
      <c r="AO2850" s="140"/>
      <c r="AP2850" s="140"/>
      <c r="AQ2850" s="140"/>
      <c r="AR2850" s="140"/>
      <c r="AS2850" s="103"/>
      <c r="AT2850" s="103"/>
      <c r="AU2850" s="103"/>
      <c r="AV2850" s="103"/>
      <c r="AW2850" s="103"/>
      <c r="AX2850" s="103"/>
      <c r="AY2850" s="103"/>
      <c r="AZ2850" s="103"/>
      <c r="BA2850" s="103"/>
      <c r="BB2850" s="103"/>
      <c r="BC2850" s="103"/>
      <c r="BD2850" s="103"/>
      <c r="BE2850" s="103"/>
    </row>
    <row r="2851" spans="1:57" x14ac:dyDescent="0.2">
      <c r="A2851" s="140"/>
      <c r="B2851" s="141"/>
      <c r="C2851" s="141"/>
      <c r="D2851" s="24"/>
      <c r="E2851" s="29"/>
      <c r="F2851" s="22"/>
      <c r="G2851" s="22"/>
      <c r="H2851" s="22"/>
      <c r="I2851" s="22"/>
      <c r="J2851" s="26"/>
      <c r="K2851" s="140"/>
      <c r="L2851" s="140"/>
      <c r="M2851" s="140"/>
      <c r="N2851" s="140"/>
      <c r="O2851" s="140"/>
      <c r="P2851" s="26"/>
      <c r="Q2851" s="26"/>
      <c r="R2851" s="140"/>
      <c r="S2851" s="140"/>
      <c r="T2851" s="140"/>
      <c r="U2851" s="140"/>
      <c r="V2851" s="140"/>
      <c r="W2851" s="140"/>
      <c r="X2851" s="140"/>
      <c r="Y2851" s="140"/>
      <c r="Z2851" s="140"/>
      <c r="AA2851" s="140"/>
      <c r="AB2851" s="140"/>
      <c r="AC2851" s="140"/>
      <c r="AD2851" s="140"/>
      <c r="AE2851" s="140"/>
      <c r="AF2851" s="140"/>
      <c r="AG2851" s="140"/>
      <c r="AH2851" s="140"/>
      <c r="AI2851" s="140"/>
      <c r="AJ2851" s="140"/>
      <c r="AK2851" s="140"/>
      <c r="AL2851" s="140"/>
      <c r="AM2851" s="140"/>
      <c r="AN2851" s="140"/>
      <c r="AO2851" s="140"/>
      <c r="AP2851" s="140"/>
      <c r="AQ2851" s="140"/>
      <c r="AR2851" s="140"/>
      <c r="AS2851" s="103"/>
      <c r="AT2851" s="103"/>
      <c r="AU2851" s="103"/>
      <c r="AV2851" s="103"/>
      <c r="AW2851" s="103"/>
      <c r="AX2851" s="103"/>
      <c r="AY2851" s="103"/>
      <c r="AZ2851" s="103"/>
      <c r="BA2851" s="103"/>
      <c r="BB2851" s="103"/>
      <c r="BC2851" s="103"/>
      <c r="BD2851" s="103"/>
      <c r="BE2851" s="103"/>
    </row>
    <row r="2852" spans="1:57" x14ac:dyDescent="0.2">
      <c r="A2852" s="140"/>
      <c r="B2852" s="141"/>
      <c r="C2852" s="141"/>
      <c r="D2852" s="24"/>
      <c r="E2852" s="29"/>
      <c r="F2852" s="22"/>
      <c r="G2852" s="22"/>
      <c r="H2852" s="22"/>
      <c r="I2852" s="22"/>
      <c r="J2852" s="26"/>
      <c r="K2852" s="140"/>
      <c r="L2852" s="140"/>
      <c r="M2852" s="140"/>
      <c r="N2852" s="140"/>
      <c r="O2852" s="140"/>
      <c r="P2852" s="26"/>
      <c r="Q2852" s="26"/>
      <c r="R2852" s="140"/>
      <c r="S2852" s="140"/>
      <c r="T2852" s="140"/>
      <c r="U2852" s="140"/>
      <c r="V2852" s="140"/>
      <c r="W2852" s="140"/>
      <c r="X2852" s="140"/>
      <c r="Y2852" s="140"/>
      <c r="Z2852" s="140"/>
      <c r="AA2852" s="140"/>
      <c r="AB2852" s="140"/>
      <c r="AC2852" s="140"/>
      <c r="AD2852" s="140"/>
      <c r="AE2852" s="140"/>
      <c r="AF2852" s="140"/>
      <c r="AG2852" s="140"/>
      <c r="AH2852" s="140"/>
      <c r="AI2852" s="140"/>
      <c r="AJ2852" s="140"/>
      <c r="AK2852" s="140"/>
      <c r="AL2852" s="140"/>
      <c r="AM2852" s="140"/>
      <c r="AN2852" s="140"/>
      <c r="AO2852" s="140"/>
      <c r="AP2852" s="140"/>
      <c r="AQ2852" s="140"/>
      <c r="AR2852" s="140"/>
      <c r="AS2852" s="103"/>
      <c r="AT2852" s="103"/>
      <c r="AU2852" s="103"/>
      <c r="AV2852" s="103"/>
      <c r="AW2852" s="103"/>
      <c r="AX2852" s="103"/>
      <c r="AY2852" s="103"/>
      <c r="AZ2852" s="103"/>
      <c r="BA2852" s="103"/>
      <c r="BB2852" s="103"/>
      <c r="BC2852" s="103"/>
      <c r="BD2852" s="103"/>
      <c r="BE2852" s="103"/>
    </row>
    <row r="2853" spans="1:57" x14ac:dyDescent="0.2">
      <c r="A2853" s="140"/>
      <c r="B2853" s="141"/>
      <c r="C2853" s="141"/>
      <c r="D2853" s="24"/>
      <c r="E2853" s="29"/>
      <c r="F2853" s="22"/>
      <c r="G2853" s="22"/>
      <c r="H2853" s="22"/>
      <c r="I2853" s="22"/>
      <c r="J2853" s="26"/>
      <c r="K2853" s="140"/>
      <c r="L2853" s="140"/>
      <c r="M2853" s="140"/>
      <c r="N2853" s="140"/>
      <c r="O2853" s="140"/>
      <c r="P2853" s="26"/>
      <c r="Q2853" s="26"/>
      <c r="R2853" s="140"/>
      <c r="S2853" s="140"/>
      <c r="T2853" s="140"/>
      <c r="U2853" s="140"/>
      <c r="V2853" s="140"/>
      <c r="W2853" s="140"/>
      <c r="X2853" s="140"/>
      <c r="Y2853" s="140"/>
      <c r="Z2853" s="140"/>
      <c r="AA2853" s="140"/>
      <c r="AB2853" s="140"/>
      <c r="AC2853" s="140"/>
      <c r="AD2853" s="140"/>
      <c r="AE2853" s="140"/>
      <c r="AF2853" s="140"/>
      <c r="AG2853" s="140"/>
      <c r="AH2853" s="140"/>
      <c r="AI2853" s="140"/>
      <c r="AJ2853" s="140"/>
      <c r="AK2853" s="140"/>
      <c r="AL2853" s="140"/>
      <c r="AM2853" s="140"/>
      <c r="AN2853" s="140"/>
      <c r="AO2853" s="140"/>
      <c r="AP2853" s="140"/>
      <c r="AQ2853" s="140"/>
      <c r="AR2853" s="140"/>
      <c r="AS2853" s="103"/>
      <c r="AT2853" s="103"/>
      <c r="AU2853" s="103"/>
      <c r="AV2853" s="103"/>
      <c r="AW2853" s="103"/>
      <c r="AX2853" s="103"/>
      <c r="AY2853" s="103"/>
      <c r="AZ2853" s="103"/>
      <c r="BA2853" s="103"/>
      <c r="BB2853" s="103"/>
      <c r="BC2853" s="103"/>
      <c r="BD2853" s="103"/>
      <c r="BE2853" s="103"/>
    </row>
    <row r="2854" spans="1:57" x14ac:dyDescent="0.2">
      <c r="A2854" s="140"/>
      <c r="B2854" s="141"/>
      <c r="C2854" s="141"/>
      <c r="D2854" s="24"/>
      <c r="E2854" s="29"/>
      <c r="F2854" s="22"/>
      <c r="G2854" s="22"/>
      <c r="H2854" s="22"/>
      <c r="I2854" s="22"/>
      <c r="J2854" s="26"/>
      <c r="K2854" s="140"/>
      <c r="L2854" s="140"/>
      <c r="M2854" s="140"/>
      <c r="N2854" s="140"/>
      <c r="O2854" s="140"/>
      <c r="P2854" s="26"/>
      <c r="Q2854" s="26"/>
      <c r="R2854" s="140"/>
      <c r="S2854" s="140"/>
      <c r="T2854" s="140"/>
      <c r="U2854" s="140"/>
      <c r="V2854" s="140"/>
      <c r="W2854" s="140"/>
      <c r="X2854" s="140"/>
      <c r="Y2854" s="140"/>
      <c r="Z2854" s="140"/>
      <c r="AA2854" s="140"/>
      <c r="AB2854" s="140"/>
      <c r="AC2854" s="140"/>
      <c r="AD2854" s="140"/>
      <c r="AE2854" s="140"/>
      <c r="AF2854" s="140"/>
      <c r="AG2854" s="140"/>
      <c r="AH2854" s="140"/>
      <c r="AI2854" s="140"/>
      <c r="AJ2854" s="140"/>
      <c r="AK2854" s="140"/>
      <c r="AL2854" s="140"/>
      <c r="AM2854" s="140"/>
      <c r="AN2854" s="140"/>
      <c r="AO2854" s="140"/>
      <c r="AP2854" s="140"/>
      <c r="AQ2854" s="140"/>
      <c r="AR2854" s="140"/>
      <c r="AS2854" s="103"/>
      <c r="AT2854" s="103"/>
      <c r="AU2854" s="103"/>
      <c r="AV2854" s="103"/>
      <c r="AW2854" s="103"/>
      <c r="AX2854" s="103"/>
      <c r="AY2854" s="103"/>
      <c r="AZ2854" s="103"/>
      <c r="BA2854" s="103"/>
      <c r="BB2854" s="103"/>
      <c r="BC2854" s="103"/>
      <c r="BD2854" s="103"/>
      <c r="BE2854" s="103"/>
    </row>
    <row r="2855" spans="1:57" x14ac:dyDescent="0.2">
      <c r="A2855" s="140"/>
      <c r="B2855" s="141"/>
      <c r="C2855" s="141"/>
      <c r="D2855" s="24"/>
      <c r="E2855" s="29"/>
      <c r="F2855" s="22"/>
      <c r="G2855" s="22"/>
      <c r="H2855" s="22"/>
      <c r="I2855" s="22"/>
      <c r="J2855" s="26"/>
      <c r="K2855" s="140"/>
      <c r="L2855" s="140"/>
      <c r="M2855" s="140"/>
      <c r="N2855" s="140"/>
      <c r="O2855" s="140"/>
      <c r="P2855" s="26"/>
      <c r="Q2855" s="26"/>
      <c r="R2855" s="140"/>
      <c r="S2855" s="140"/>
      <c r="T2855" s="140"/>
      <c r="U2855" s="140"/>
      <c r="V2855" s="140"/>
      <c r="W2855" s="140"/>
      <c r="X2855" s="140"/>
      <c r="Y2855" s="140"/>
      <c r="Z2855" s="140"/>
      <c r="AA2855" s="140"/>
      <c r="AB2855" s="140"/>
      <c r="AC2855" s="140"/>
      <c r="AD2855" s="140"/>
      <c r="AE2855" s="140"/>
      <c r="AF2855" s="140"/>
      <c r="AG2855" s="140"/>
      <c r="AH2855" s="140"/>
      <c r="AI2855" s="140"/>
      <c r="AJ2855" s="140"/>
      <c r="AK2855" s="140"/>
      <c r="AL2855" s="140"/>
      <c r="AM2855" s="140"/>
      <c r="AN2855" s="140"/>
      <c r="AO2855" s="140"/>
      <c r="AP2855" s="140"/>
      <c r="AQ2855" s="140"/>
      <c r="AR2855" s="140"/>
      <c r="AS2855" s="103"/>
      <c r="AT2855" s="103"/>
      <c r="AU2855" s="103"/>
      <c r="AV2855" s="103"/>
      <c r="AW2855" s="103"/>
      <c r="AX2855" s="103"/>
      <c r="AY2855" s="103"/>
      <c r="AZ2855" s="103"/>
      <c r="BA2855" s="103"/>
      <c r="BB2855" s="103"/>
      <c r="BC2855" s="103"/>
      <c r="BD2855" s="103"/>
      <c r="BE2855" s="103"/>
    </row>
    <row r="2856" spans="1:57" x14ac:dyDescent="0.2">
      <c r="A2856" s="140"/>
      <c r="B2856" s="141"/>
      <c r="C2856" s="141"/>
      <c r="D2856" s="24"/>
      <c r="E2856" s="29"/>
      <c r="F2856" s="22"/>
      <c r="G2856" s="22"/>
      <c r="H2856" s="22"/>
      <c r="I2856" s="22"/>
      <c r="J2856" s="26"/>
      <c r="K2856" s="140"/>
      <c r="L2856" s="140"/>
      <c r="M2856" s="140"/>
      <c r="N2856" s="140"/>
      <c r="O2856" s="140"/>
      <c r="P2856" s="26"/>
      <c r="Q2856" s="26"/>
      <c r="R2856" s="140"/>
      <c r="S2856" s="140"/>
      <c r="T2856" s="140"/>
      <c r="U2856" s="140"/>
      <c r="V2856" s="140"/>
      <c r="W2856" s="140"/>
      <c r="X2856" s="140"/>
      <c r="Y2856" s="140"/>
      <c r="Z2856" s="140"/>
      <c r="AA2856" s="140"/>
      <c r="AB2856" s="140"/>
      <c r="AC2856" s="140"/>
      <c r="AD2856" s="140"/>
      <c r="AE2856" s="140"/>
      <c r="AF2856" s="140"/>
      <c r="AG2856" s="140"/>
      <c r="AH2856" s="140"/>
      <c r="AI2856" s="140"/>
      <c r="AJ2856" s="140"/>
      <c r="AK2856" s="140"/>
      <c r="AL2856" s="140"/>
      <c r="AM2856" s="140"/>
      <c r="AN2856" s="140"/>
      <c r="AO2856" s="140"/>
      <c r="AP2856" s="140"/>
      <c r="AQ2856" s="140"/>
      <c r="AR2856" s="140"/>
      <c r="AS2856" s="103"/>
      <c r="AT2856" s="103"/>
      <c r="AU2856" s="103"/>
      <c r="AV2856" s="103"/>
      <c r="AW2856" s="103"/>
      <c r="AX2856" s="103"/>
      <c r="AY2856" s="103"/>
      <c r="AZ2856" s="103"/>
      <c r="BA2856" s="103"/>
      <c r="BB2856" s="103"/>
      <c r="BC2856" s="103"/>
      <c r="BD2856" s="103"/>
      <c r="BE2856" s="103"/>
    </row>
    <row r="2857" spans="1:57" x14ac:dyDescent="0.2">
      <c r="A2857" s="140"/>
      <c r="B2857" s="141"/>
      <c r="C2857" s="141"/>
      <c r="D2857" s="24"/>
      <c r="E2857" s="29"/>
      <c r="F2857" s="22"/>
      <c r="G2857" s="22"/>
      <c r="H2857" s="22"/>
      <c r="I2857" s="22"/>
      <c r="J2857" s="26"/>
      <c r="K2857" s="140"/>
      <c r="L2857" s="140"/>
      <c r="M2857" s="140"/>
      <c r="N2857" s="140"/>
      <c r="O2857" s="140"/>
      <c r="P2857" s="26"/>
      <c r="Q2857" s="26"/>
      <c r="R2857" s="140"/>
      <c r="S2857" s="140"/>
      <c r="T2857" s="140"/>
      <c r="U2857" s="140"/>
      <c r="V2857" s="140"/>
      <c r="W2857" s="140"/>
      <c r="X2857" s="140"/>
      <c r="Y2857" s="140"/>
      <c r="Z2857" s="140"/>
      <c r="AA2857" s="140"/>
      <c r="AB2857" s="140"/>
      <c r="AC2857" s="140"/>
      <c r="AD2857" s="140"/>
      <c r="AE2857" s="140"/>
      <c r="AF2857" s="140"/>
      <c r="AG2857" s="140"/>
      <c r="AH2857" s="140"/>
      <c r="AI2857" s="140"/>
      <c r="AJ2857" s="140"/>
      <c r="AK2857" s="140"/>
      <c r="AL2857" s="140"/>
      <c r="AM2857" s="140"/>
      <c r="AN2857" s="140"/>
      <c r="AO2857" s="140"/>
      <c r="AP2857" s="140"/>
      <c r="AQ2857" s="140"/>
      <c r="AR2857" s="140"/>
      <c r="AS2857" s="103"/>
      <c r="AT2857" s="103"/>
      <c r="AU2857" s="103"/>
      <c r="AV2857" s="103"/>
      <c r="AW2857" s="103"/>
      <c r="AX2857" s="103"/>
      <c r="AY2857" s="103"/>
      <c r="AZ2857" s="103"/>
      <c r="BA2857" s="103"/>
      <c r="BB2857" s="103"/>
      <c r="BC2857" s="103"/>
      <c r="BD2857" s="103"/>
      <c r="BE2857" s="103"/>
    </row>
    <row r="2858" spans="1:57" x14ac:dyDescent="0.2">
      <c r="A2858" s="140"/>
      <c r="B2858" s="141"/>
      <c r="C2858" s="141"/>
      <c r="D2858" s="24"/>
      <c r="E2858" s="29"/>
      <c r="F2858" s="22"/>
      <c r="G2858" s="22"/>
      <c r="H2858" s="22"/>
      <c r="I2858" s="22"/>
      <c r="J2858" s="26"/>
      <c r="K2858" s="140"/>
      <c r="L2858" s="140"/>
      <c r="M2858" s="140"/>
      <c r="N2858" s="140"/>
      <c r="O2858" s="140"/>
      <c r="P2858" s="26"/>
      <c r="Q2858" s="26"/>
      <c r="R2858" s="140"/>
      <c r="S2858" s="140"/>
      <c r="T2858" s="140"/>
      <c r="U2858" s="140"/>
      <c r="V2858" s="140"/>
      <c r="W2858" s="140"/>
      <c r="X2858" s="140"/>
      <c r="Y2858" s="140"/>
      <c r="Z2858" s="140"/>
      <c r="AA2858" s="140"/>
      <c r="AB2858" s="140"/>
      <c r="AC2858" s="140"/>
      <c r="AD2858" s="140"/>
      <c r="AE2858" s="140"/>
      <c r="AF2858" s="140"/>
      <c r="AG2858" s="140"/>
      <c r="AH2858" s="140"/>
      <c r="AI2858" s="140"/>
      <c r="AJ2858" s="140"/>
      <c r="AK2858" s="140"/>
      <c r="AL2858" s="140"/>
      <c r="AM2858" s="140"/>
      <c r="AN2858" s="140"/>
      <c r="AO2858" s="140"/>
      <c r="AP2858" s="140"/>
      <c r="AQ2858" s="140"/>
      <c r="AR2858" s="140"/>
      <c r="AS2858" s="103"/>
      <c r="AT2858" s="103"/>
      <c r="AU2858" s="103"/>
      <c r="AV2858" s="103"/>
      <c r="AW2858" s="103"/>
      <c r="AX2858" s="103"/>
      <c r="AY2858" s="103"/>
      <c r="AZ2858" s="103"/>
      <c r="BA2858" s="103"/>
      <c r="BB2858" s="103"/>
      <c r="BC2858" s="103"/>
      <c r="BD2858" s="103"/>
      <c r="BE2858" s="103"/>
    </row>
    <row r="2859" spans="1:57" x14ac:dyDescent="0.2">
      <c r="A2859" s="140"/>
      <c r="B2859" s="141"/>
      <c r="C2859" s="141"/>
      <c r="D2859" s="24"/>
      <c r="E2859" s="29"/>
      <c r="F2859" s="22"/>
      <c r="G2859" s="22"/>
      <c r="H2859" s="22"/>
      <c r="I2859" s="22"/>
      <c r="J2859" s="26"/>
      <c r="K2859" s="140"/>
      <c r="L2859" s="140"/>
      <c r="M2859" s="140"/>
      <c r="N2859" s="140"/>
      <c r="O2859" s="140"/>
      <c r="P2859" s="26"/>
      <c r="Q2859" s="26"/>
      <c r="R2859" s="140"/>
      <c r="S2859" s="140"/>
      <c r="T2859" s="140"/>
      <c r="U2859" s="140"/>
      <c r="V2859" s="140"/>
      <c r="W2859" s="140"/>
      <c r="X2859" s="140"/>
      <c r="Y2859" s="140"/>
      <c r="Z2859" s="140"/>
      <c r="AA2859" s="140"/>
      <c r="AB2859" s="140"/>
      <c r="AC2859" s="140"/>
      <c r="AD2859" s="140"/>
      <c r="AE2859" s="140"/>
      <c r="AF2859" s="140"/>
      <c r="AG2859" s="140"/>
      <c r="AH2859" s="140"/>
      <c r="AI2859" s="140"/>
      <c r="AJ2859" s="140"/>
      <c r="AK2859" s="140"/>
      <c r="AL2859" s="140"/>
      <c r="AM2859" s="140"/>
      <c r="AN2859" s="140"/>
      <c r="AO2859" s="140"/>
      <c r="AP2859" s="140"/>
      <c r="AQ2859" s="140"/>
      <c r="AR2859" s="140"/>
      <c r="AS2859" s="103"/>
      <c r="AT2859" s="103"/>
      <c r="AU2859" s="103"/>
      <c r="AV2859" s="103"/>
      <c r="AW2859" s="103"/>
      <c r="AX2859" s="103"/>
      <c r="AY2859" s="103"/>
      <c r="AZ2859" s="103"/>
      <c r="BA2859" s="103"/>
      <c r="BB2859" s="103"/>
      <c r="BC2859" s="103"/>
      <c r="BD2859" s="103"/>
      <c r="BE2859" s="103"/>
    </row>
    <row r="2860" spans="1:57" x14ac:dyDescent="0.2">
      <c r="A2860" s="140"/>
      <c r="B2860" s="141"/>
      <c r="C2860" s="141"/>
      <c r="D2860" s="24"/>
      <c r="E2860" s="29"/>
      <c r="F2860" s="22"/>
      <c r="G2860" s="22"/>
      <c r="H2860" s="22"/>
      <c r="I2860" s="22"/>
      <c r="J2860" s="26"/>
      <c r="K2860" s="140"/>
      <c r="L2860" s="140"/>
      <c r="M2860" s="140"/>
      <c r="N2860" s="140"/>
      <c r="O2860" s="140"/>
      <c r="P2860" s="26"/>
      <c r="Q2860" s="26"/>
      <c r="R2860" s="140"/>
      <c r="S2860" s="140"/>
      <c r="T2860" s="140"/>
      <c r="U2860" s="140"/>
      <c r="V2860" s="140"/>
      <c r="W2860" s="140"/>
      <c r="X2860" s="140"/>
      <c r="Y2860" s="140"/>
      <c r="Z2860" s="140"/>
      <c r="AA2860" s="140"/>
      <c r="AB2860" s="140"/>
      <c r="AC2860" s="140"/>
      <c r="AD2860" s="140"/>
      <c r="AE2860" s="140"/>
      <c r="AF2860" s="140"/>
      <c r="AG2860" s="140"/>
      <c r="AH2860" s="140"/>
      <c r="AI2860" s="140"/>
      <c r="AJ2860" s="140"/>
      <c r="AK2860" s="140"/>
      <c r="AL2860" s="140"/>
      <c r="AM2860" s="140"/>
      <c r="AN2860" s="140"/>
      <c r="AO2860" s="140"/>
      <c r="AP2860" s="140"/>
      <c r="AQ2860" s="140"/>
      <c r="AR2860" s="140"/>
      <c r="AS2860" s="103"/>
      <c r="AT2860" s="103"/>
      <c r="AU2860" s="103"/>
      <c r="AV2860" s="103"/>
      <c r="AW2860" s="103"/>
      <c r="AX2860" s="103"/>
      <c r="AY2860" s="103"/>
      <c r="AZ2860" s="103"/>
      <c r="BA2860" s="103"/>
      <c r="BB2860" s="103"/>
      <c r="BC2860" s="103"/>
      <c r="BD2860" s="103"/>
      <c r="BE2860" s="103"/>
    </row>
    <row r="2861" spans="1:57" x14ac:dyDescent="0.2">
      <c r="A2861" s="140"/>
      <c r="B2861" s="141"/>
      <c r="C2861" s="141"/>
      <c r="D2861" s="24"/>
      <c r="E2861" s="29"/>
      <c r="F2861" s="22"/>
      <c r="G2861" s="22"/>
      <c r="H2861" s="22"/>
      <c r="I2861" s="22"/>
      <c r="J2861" s="26"/>
      <c r="K2861" s="140"/>
      <c r="L2861" s="140"/>
      <c r="M2861" s="140"/>
      <c r="N2861" s="140"/>
      <c r="O2861" s="140"/>
      <c r="P2861" s="26"/>
      <c r="Q2861" s="26"/>
      <c r="R2861" s="140"/>
      <c r="S2861" s="140"/>
      <c r="T2861" s="140"/>
      <c r="U2861" s="140"/>
      <c r="V2861" s="140"/>
      <c r="W2861" s="140"/>
      <c r="X2861" s="140"/>
      <c r="Y2861" s="140"/>
      <c r="Z2861" s="140"/>
      <c r="AA2861" s="140"/>
      <c r="AB2861" s="140"/>
      <c r="AC2861" s="140"/>
      <c r="AD2861" s="140"/>
      <c r="AE2861" s="140"/>
      <c r="AF2861" s="140"/>
      <c r="AG2861" s="140"/>
      <c r="AH2861" s="140"/>
      <c r="AI2861" s="140"/>
      <c r="AJ2861" s="140"/>
      <c r="AK2861" s="140"/>
      <c r="AL2861" s="140"/>
      <c r="AM2861" s="140"/>
      <c r="AN2861" s="140"/>
      <c r="AO2861" s="140"/>
      <c r="AP2861" s="140"/>
      <c r="AQ2861" s="140"/>
      <c r="AR2861" s="140"/>
      <c r="AS2861" s="103"/>
      <c r="AT2861" s="103"/>
      <c r="AU2861" s="103"/>
      <c r="AV2861" s="103"/>
      <c r="AW2861" s="103"/>
      <c r="AX2861" s="103"/>
      <c r="AY2861" s="103"/>
      <c r="AZ2861" s="103"/>
      <c r="BA2861" s="103"/>
      <c r="BB2861" s="103"/>
      <c r="BC2861" s="103"/>
      <c r="BD2861" s="103"/>
      <c r="BE2861" s="103"/>
    </row>
    <row r="2862" spans="1:57" x14ac:dyDescent="0.2">
      <c r="A2862" s="140"/>
      <c r="B2862" s="141"/>
      <c r="C2862" s="141"/>
      <c r="D2862" s="24"/>
      <c r="E2862" s="29"/>
      <c r="F2862" s="22"/>
      <c r="G2862" s="22"/>
      <c r="H2862" s="22"/>
      <c r="I2862" s="22"/>
      <c r="J2862" s="26"/>
      <c r="K2862" s="140"/>
      <c r="L2862" s="140"/>
      <c r="M2862" s="140"/>
      <c r="N2862" s="140"/>
      <c r="O2862" s="140"/>
      <c r="P2862" s="26"/>
      <c r="Q2862" s="26"/>
      <c r="R2862" s="140"/>
      <c r="S2862" s="140"/>
      <c r="T2862" s="140"/>
      <c r="U2862" s="140"/>
      <c r="V2862" s="140"/>
      <c r="W2862" s="140"/>
      <c r="X2862" s="140"/>
      <c r="Y2862" s="140"/>
      <c r="Z2862" s="140"/>
      <c r="AA2862" s="140"/>
      <c r="AB2862" s="140"/>
      <c r="AC2862" s="140"/>
      <c r="AD2862" s="140"/>
      <c r="AE2862" s="140"/>
      <c r="AF2862" s="140"/>
      <c r="AG2862" s="140"/>
      <c r="AH2862" s="140"/>
      <c r="AI2862" s="140"/>
      <c r="AJ2862" s="140"/>
      <c r="AK2862" s="140"/>
      <c r="AL2862" s="140"/>
      <c r="AM2862" s="140"/>
      <c r="AN2862" s="140"/>
      <c r="AO2862" s="140"/>
      <c r="AP2862" s="140"/>
      <c r="AQ2862" s="140"/>
      <c r="AR2862" s="140"/>
      <c r="AS2862" s="103"/>
      <c r="AT2862" s="103"/>
      <c r="AU2862" s="103"/>
      <c r="AV2862" s="103"/>
      <c r="AW2862" s="103"/>
      <c r="AX2862" s="103"/>
      <c r="AY2862" s="103"/>
      <c r="AZ2862" s="103"/>
      <c r="BA2862" s="103"/>
      <c r="BB2862" s="103"/>
      <c r="BC2862" s="103"/>
      <c r="BD2862" s="103"/>
      <c r="BE2862" s="103"/>
    </row>
    <row r="2863" spans="1:57" x14ac:dyDescent="0.2">
      <c r="A2863" s="140"/>
      <c r="B2863" s="141"/>
      <c r="C2863" s="141"/>
      <c r="D2863" s="24"/>
      <c r="E2863" s="29"/>
      <c r="F2863" s="22"/>
      <c r="G2863" s="22"/>
      <c r="H2863" s="22"/>
      <c r="I2863" s="22"/>
      <c r="J2863" s="26"/>
      <c r="K2863" s="140"/>
      <c r="L2863" s="140"/>
      <c r="M2863" s="140"/>
      <c r="N2863" s="140"/>
      <c r="O2863" s="140"/>
      <c r="P2863" s="26"/>
      <c r="Q2863" s="26"/>
      <c r="R2863" s="140"/>
      <c r="S2863" s="140"/>
      <c r="T2863" s="140"/>
      <c r="U2863" s="140"/>
      <c r="V2863" s="140"/>
      <c r="W2863" s="140"/>
      <c r="X2863" s="140"/>
      <c r="Y2863" s="140"/>
      <c r="Z2863" s="140"/>
      <c r="AA2863" s="140"/>
      <c r="AB2863" s="140"/>
      <c r="AC2863" s="140"/>
      <c r="AD2863" s="140"/>
      <c r="AE2863" s="140"/>
      <c r="AF2863" s="140"/>
      <c r="AG2863" s="140"/>
      <c r="AH2863" s="140"/>
      <c r="AI2863" s="140"/>
      <c r="AJ2863" s="140"/>
      <c r="AK2863" s="140"/>
      <c r="AL2863" s="140"/>
      <c r="AM2863" s="140"/>
      <c r="AN2863" s="140"/>
      <c r="AO2863" s="140"/>
      <c r="AP2863" s="140"/>
      <c r="AQ2863" s="140"/>
      <c r="AR2863" s="140"/>
      <c r="AS2863" s="103"/>
      <c r="AT2863" s="103"/>
      <c r="AU2863" s="103"/>
      <c r="AV2863" s="103"/>
      <c r="AW2863" s="103"/>
      <c r="AX2863" s="103"/>
      <c r="AY2863" s="103"/>
      <c r="AZ2863" s="103"/>
      <c r="BA2863" s="103"/>
      <c r="BB2863" s="103"/>
      <c r="BC2863" s="103"/>
      <c r="BD2863" s="103"/>
      <c r="BE2863" s="103"/>
    </row>
    <row r="2864" spans="1:57" x14ac:dyDescent="0.2">
      <c r="A2864" s="140"/>
      <c r="B2864" s="141"/>
      <c r="C2864" s="141"/>
      <c r="D2864" s="24"/>
      <c r="E2864" s="29"/>
      <c r="F2864" s="22"/>
      <c r="G2864" s="22"/>
      <c r="H2864" s="22"/>
      <c r="I2864" s="22"/>
      <c r="J2864" s="26"/>
      <c r="K2864" s="140"/>
      <c r="L2864" s="140"/>
      <c r="M2864" s="140"/>
      <c r="N2864" s="140"/>
      <c r="O2864" s="140"/>
      <c r="P2864" s="26"/>
      <c r="Q2864" s="26"/>
      <c r="R2864" s="140"/>
      <c r="S2864" s="140"/>
      <c r="T2864" s="140"/>
      <c r="U2864" s="140"/>
      <c r="V2864" s="140"/>
      <c r="W2864" s="140"/>
      <c r="X2864" s="140"/>
      <c r="Y2864" s="140"/>
      <c r="Z2864" s="140"/>
      <c r="AA2864" s="140"/>
      <c r="AB2864" s="140"/>
      <c r="AC2864" s="140"/>
      <c r="AD2864" s="140"/>
      <c r="AE2864" s="140"/>
      <c r="AF2864" s="140"/>
      <c r="AG2864" s="140"/>
      <c r="AH2864" s="140"/>
      <c r="AI2864" s="140"/>
      <c r="AJ2864" s="140"/>
      <c r="AK2864" s="140"/>
      <c r="AL2864" s="140"/>
      <c r="AM2864" s="140"/>
      <c r="AN2864" s="140"/>
      <c r="AO2864" s="140"/>
      <c r="AP2864" s="140"/>
      <c r="AQ2864" s="140"/>
      <c r="AR2864" s="140"/>
      <c r="AS2864" s="103"/>
      <c r="AT2864" s="103"/>
      <c r="AU2864" s="103"/>
      <c r="AV2864" s="103"/>
      <c r="AW2864" s="103"/>
      <c r="AX2864" s="103"/>
      <c r="AY2864" s="103"/>
      <c r="AZ2864" s="103"/>
      <c r="BA2864" s="103"/>
      <c r="BB2864" s="103"/>
      <c r="BC2864" s="103"/>
      <c r="BD2864" s="103"/>
      <c r="BE2864" s="103"/>
    </row>
    <row r="2865" spans="1:57" x14ac:dyDescent="0.2">
      <c r="A2865" s="140"/>
      <c r="B2865" s="141"/>
      <c r="C2865" s="141"/>
      <c r="D2865" s="24"/>
      <c r="E2865" s="29"/>
      <c r="F2865" s="22"/>
      <c r="G2865" s="22"/>
      <c r="H2865" s="22"/>
      <c r="I2865" s="22"/>
      <c r="J2865" s="26"/>
      <c r="K2865" s="140"/>
      <c r="L2865" s="140"/>
      <c r="M2865" s="140"/>
      <c r="N2865" s="140"/>
      <c r="O2865" s="140"/>
      <c r="P2865" s="26"/>
      <c r="Q2865" s="26"/>
      <c r="R2865" s="140"/>
      <c r="S2865" s="140"/>
      <c r="T2865" s="140"/>
      <c r="U2865" s="140"/>
      <c r="V2865" s="140"/>
      <c r="W2865" s="140"/>
      <c r="X2865" s="140"/>
      <c r="Y2865" s="140"/>
      <c r="Z2865" s="140"/>
      <c r="AA2865" s="140"/>
      <c r="AB2865" s="140"/>
      <c r="AC2865" s="140"/>
      <c r="AD2865" s="140"/>
      <c r="AE2865" s="140"/>
      <c r="AF2865" s="140"/>
      <c r="AG2865" s="140"/>
      <c r="AH2865" s="140"/>
      <c r="AI2865" s="140"/>
      <c r="AJ2865" s="140"/>
      <c r="AK2865" s="140"/>
      <c r="AL2865" s="140"/>
      <c r="AM2865" s="140"/>
      <c r="AN2865" s="140"/>
      <c r="AO2865" s="140"/>
      <c r="AP2865" s="140"/>
      <c r="AQ2865" s="140"/>
      <c r="AR2865" s="140"/>
      <c r="AS2865" s="103"/>
      <c r="AT2865" s="103"/>
      <c r="AU2865" s="103"/>
      <c r="AV2865" s="103"/>
      <c r="AW2865" s="103"/>
      <c r="AX2865" s="103"/>
      <c r="AY2865" s="103"/>
      <c r="AZ2865" s="103"/>
      <c r="BA2865" s="103"/>
      <c r="BB2865" s="103"/>
      <c r="BC2865" s="103"/>
      <c r="BD2865" s="103"/>
      <c r="BE2865" s="103"/>
    </row>
    <row r="2866" spans="1:57" x14ac:dyDescent="0.2">
      <c r="A2866" s="140"/>
      <c r="B2866" s="141"/>
      <c r="C2866" s="141"/>
      <c r="D2866" s="24"/>
      <c r="E2866" s="29"/>
      <c r="F2866" s="22"/>
      <c r="G2866" s="22"/>
      <c r="H2866" s="22"/>
      <c r="I2866" s="22"/>
      <c r="J2866" s="26"/>
      <c r="K2866" s="140"/>
      <c r="L2866" s="140"/>
      <c r="M2866" s="140"/>
      <c r="N2866" s="140"/>
      <c r="O2866" s="140"/>
      <c r="P2866" s="26"/>
      <c r="Q2866" s="26"/>
      <c r="R2866" s="140"/>
      <c r="S2866" s="140"/>
      <c r="T2866" s="140"/>
      <c r="U2866" s="140"/>
      <c r="V2866" s="140"/>
      <c r="W2866" s="140"/>
      <c r="X2866" s="140"/>
      <c r="Y2866" s="140"/>
      <c r="Z2866" s="140"/>
      <c r="AA2866" s="140"/>
      <c r="AB2866" s="140"/>
      <c r="AC2866" s="140"/>
      <c r="AD2866" s="140"/>
      <c r="AE2866" s="140"/>
      <c r="AF2866" s="140"/>
      <c r="AG2866" s="140"/>
      <c r="AH2866" s="140"/>
      <c r="AI2866" s="140"/>
      <c r="AJ2866" s="140"/>
      <c r="AK2866" s="140"/>
      <c r="AL2866" s="140"/>
      <c r="AM2866" s="140"/>
      <c r="AN2866" s="140"/>
      <c r="AO2866" s="140"/>
      <c r="AP2866" s="140"/>
      <c r="AQ2866" s="140"/>
      <c r="AR2866" s="140"/>
      <c r="AS2866" s="103"/>
      <c r="AT2866" s="103"/>
      <c r="AU2866" s="103"/>
      <c r="AV2866" s="103"/>
      <c r="AW2866" s="103"/>
      <c r="AX2866" s="103"/>
      <c r="AY2866" s="103"/>
      <c r="AZ2866" s="103"/>
      <c r="BA2866" s="103"/>
      <c r="BB2866" s="103"/>
      <c r="BC2866" s="103"/>
      <c r="BD2866" s="103"/>
      <c r="BE2866" s="103"/>
    </row>
    <row r="2867" spans="1:57" x14ac:dyDescent="0.2">
      <c r="A2867" s="140"/>
      <c r="B2867" s="141"/>
      <c r="C2867" s="141"/>
      <c r="D2867" s="24"/>
      <c r="E2867" s="29"/>
      <c r="F2867" s="22"/>
      <c r="G2867" s="22"/>
      <c r="H2867" s="22"/>
      <c r="I2867" s="22"/>
      <c r="J2867" s="26"/>
      <c r="K2867" s="140"/>
      <c r="L2867" s="140"/>
      <c r="M2867" s="140"/>
      <c r="N2867" s="140"/>
      <c r="O2867" s="140"/>
      <c r="P2867" s="26"/>
      <c r="Q2867" s="26"/>
      <c r="R2867" s="140"/>
      <c r="S2867" s="140"/>
      <c r="T2867" s="140"/>
      <c r="U2867" s="140"/>
      <c r="V2867" s="140"/>
      <c r="W2867" s="140"/>
      <c r="X2867" s="140"/>
      <c r="Y2867" s="140"/>
      <c r="Z2867" s="140"/>
      <c r="AA2867" s="140"/>
      <c r="AB2867" s="140"/>
      <c r="AC2867" s="140"/>
      <c r="AD2867" s="140"/>
      <c r="AE2867" s="140"/>
      <c r="AF2867" s="140"/>
      <c r="AG2867" s="140"/>
      <c r="AH2867" s="140"/>
      <c r="AI2867" s="140"/>
      <c r="AJ2867" s="140"/>
      <c r="AK2867" s="140"/>
      <c r="AL2867" s="140"/>
      <c r="AM2867" s="140"/>
      <c r="AN2867" s="140"/>
      <c r="AO2867" s="140"/>
      <c r="AP2867" s="140"/>
      <c r="AQ2867" s="140"/>
      <c r="AR2867" s="140"/>
      <c r="AS2867" s="103"/>
      <c r="AT2867" s="103"/>
      <c r="AU2867" s="103"/>
      <c r="AV2867" s="103"/>
      <c r="AW2867" s="103"/>
      <c r="AX2867" s="103"/>
      <c r="AY2867" s="103"/>
      <c r="AZ2867" s="103"/>
      <c r="BA2867" s="103"/>
      <c r="BB2867" s="103"/>
      <c r="BC2867" s="103"/>
      <c r="BD2867" s="103"/>
      <c r="BE2867" s="103"/>
    </row>
    <row r="2868" spans="1:57" x14ac:dyDescent="0.2">
      <c r="A2868" s="140"/>
      <c r="B2868" s="141"/>
      <c r="C2868" s="141"/>
      <c r="D2868" s="24"/>
      <c r="E2868" s="29"/>
      <c r="F2868" s="22"/>
      <c r="G2868" s="22"/>
      <c r="H2868" s="22"/>
      <c r="I2868" s="22"/>
      <c r="J2868" s="26"/>
      <c r="K2868" s="140"/>
      <c r="L2868" s="140"/>
      <c r="M2868" s="140"/>
      <c r="N2868" s="140"/>
      <c r="O2868" s="140"/>
      <c r="P2868" s="26"/>
      <c r="Q2868" s="26"/>
      <c r="R2868" s="140"/>
      <c r="S2868" s="140"/>
      <c r="T2868" s="140"/>
      <c r="U2868" s="140"/>
      <c r="V2868" s="140"/>
      <c r="W2868" s="140"/>
      <c r="X2868" s="140"/>
      <c r="Y2868" s="140"/>
      <c r="Z2868" s="140"/>
      <c r="AA2868" s="140"/>
      <c r="AB2868" s="140"/>
      <c r="AC2868" s="140"/>
      <c r="AD2868" s="140"/>
      <c r="AE2868" s="140"/>
      <c r="AF2868" s="140"/>
      <c r="AG2868" s="140"/>
      <c r="AH2868" s="140"/>
      <c r="AI2868" s="140"/>
      <c r="AJ2868" s="140"/>
      <c r="AK2868" s="140"/>
      <c r="AL2868" s="140"/>
      <c r="AM2868" s="140"/>
      <c r="AN2868" s="140"/>
      <c r="AO2868" s="140"/>
      <c r="AP2868" s="140"/>
      <c r="AQ2868" s="140"/>
      <c r="AR2868" s="140"/>
      <c r="AS2868" s="103"/>
      <c r="AT2868" s="103"/>
      <c r="AU2868" s="103"/>
      <c r="AV2868" s="103"/>
      <c r="AW2868" s="103"/>
      <c r="AX2868" s="103"/>
      <c r="AY2868" s="103"/>
      <c r="AZ2868" s="103"/>
      <c r="BA2868" s="103"/>
      <c r="BB2868" s="103"/>
      <c r="BC2868" s="103"/>
      <c r="BD2868" s="103"/>
      <c r="BE2868" s="103"/>
    </row>
    <row r="2869" spans="1:57" x14ac:dyDescent="0.2">
      <c r="A2869" s="140"/>
      <c r="B2869" s="141"/>
      <c r="C2869" s="141"/>
      <c r="D2869" s="24"/>
      <c r="E2869" s="29"/>
      <c r="F2869" s="22"/>
      <c r="G2869" s="22"/>
      <c r="H2869" s="22"/>
      <c r="I2869" s="22"/>
      <c r="J2869" s="26"/>
      <c r="K2869" s="140"/>
      <c r="L2869" s="140"/>
      <c r="M2869" s="140"/>
      <c r="N2869" s="140"/>
      <c r="O2869" s="140"/>
      <c r="P2869" s="26"/>
      <c r="Q2869" s="26"/>
      <c r="R2869" s="140"/>
      <c r="S2869" s="140"/>
      <c r="T2869" s="140"/>
      <c r="U2869" s="140"/>
      <c r="V2869" s="140"/>
      <c r="W2869" s="140"/>
      <c r="X2869" s="140"/>
      <c r="Y2869" s="140"/>
      <c r="Z2869" s="140"/>
      <c r="AA2869" s="140"/>
      <c r="AB2869" s="140"/>
      <c r="AC2869" s="140"/>
      <c r="AD2869" s="140"/>
      <c r="AE2869" s="140"/>
      <c r="AF2869" s="140"/>
      <c r="AG2869" s="140"/>
      <c r="AH2869" s="140"/>
      <c r="AI2869" s="140"/>
      <c r="AJ2869" s="140"/>
      <c r="AK2869" s="140"/>
      <c r="AL2869" s="140"/>
      <c r="AM2869" s="140"/>
      <c r="AN2869" s="140"/>
      <c r="AO2869" s="140"/>
      <c r="AP2869" s="140"/>
      <c r="AQ2869" s="140"/>
      <c r="AR2869" s="140"/>
      <c r="AS2869" s="103"/>
      <c r="AT2869" s="103"/>
      <c r="AU2869" s="103"/>
      <c r="AV2869" s="103"/>
      <c r="AW2869" s="103"/>
      <c r="AX2869" s="103"/>
      <c r="AY2869" s="103"/>
      <c r="AZ2869" s="103"/>
      <c r="BA2869" s="103"/>
      <c r="BB2869" s="103"/>
      <c r="BC2869" s="103"/>
      <c r="BD2869" s="103"/>
      <c r="BE2869" s="103"/>
    </row>
    <row r="2870" spans="1:57" x14ac:dyDescent="0.2">
      <c r="A2870" s="140"/>
      <c r="B2870" s="141"/>
      <c r="C2870" s="141"/>
      <c r="D2870" s="24"/>
      <c r="E2870" s="29"/>
      <c r="F2870" s="22"/>
      <c r="G2870" s="22"/>
      <c r="H2870" s="22"/>
      <c r="I2870" s="22"/>
      <c r="J2870" s="26"/>
      <c r="K2870" s="140"/>
      <c r="L2870" s="140"/>
      <c r="M2870" s="140"/>
      <c r="N2870" s="140"/>
      <c r="O2870" s="140"/>
      <c r="P2870" s="26"/>
      <c r="Q2870" s="26"/>
      <c r="R2870" s="140"/>
      <c r="S2870" s="140"/>
      <c r="T2870" s="140"/>
      <c r="U2870" s="140"/>
      <c r="V2870" s="140"/>
      <c r="W2870" s="140"/>
      <c r="X2870" s="140"/>
      <c r="Y2870" s="140"/>
      <c r="Z2870" s="140"/>
      <c r="AA2870" s="140"/>
      <c r="AB2870" s="140"/>
      <c r="AC2870" s="140"/>
      <c r="AD2870" s="140"/>
      <c r="AE2870" s="140"/>
      <c r="AF2870" s="140"/>
      <c r="AG2870" s="140"/>
      <c r="AH2870" s="140"/>
      <c r="AI2870" s="140"/>
      <c r="AJ2870" s="140"/>
      <c r="AK2870" s="140"/>
      <c r="AL2870" s="140"/>
      <c r="AM2870" s="140"/>
      <c r="AN2870" s="140"/>
      <c r="AO2870" s="140"/>
      <c r="AP2870" s="140"/>
      <c r="AQ2870" s="140"/>
      <c r="AR2870" s="140"/>
      <c r="AS2870" s="103"/>
      <c r="AT2870" s="103"/>
      <c r="AU2870" s="103"/>
      <c r="AV2870" s="103"/>
      <c r="AW2870" s="103"/>
      <c r="AX2870" s="103"/>
      <c r="AY2870" s="103"/>
      <c r="AZ2870" s="103"/>
      <c r="BA2870" s="103"/>
      <c r="BB2870" s="103"/>
      <c r="BC2870" s="103"/>
      <c r="BD2870" s="103"/>
      <c r="BE2870" s="103"/>
    </row>
    <row r="2871" spans="1:57" x14ac:dyDescent="0.2">
      <c r="A2871" s="140"/>
      <c r="B2871" s="141"/>
      <c r="C2871" s="141"/>
      <c r="D2871" s="24"/>
      <c r="E2871" s="29"/>
      <c r="F2871" s="22"/>
      <c r="G2871" s="22"/>
      <c r="H2871" s="22"/>
      <c r="I2871" s="22"/>
      <c r="J2871" s="26"/>
      <c r="K2871" s="140"/>
      <c r="L2871" s="140"/>
      <c r="M2871" s="140"/>
      <c r="N2871" s="140"/>
      <c r="O2871" s="140"/>
      <c r="P2871" s="26"/>
      <c r="Q2871" s="26"/>
      <c r="R2871" s="140"/>
      <c r="S2871" s="140"/>
      <c r="T2871" s="140"/>
      <c r="U2871" s="140"/>
      <c r="V2871" s="140"/>
      <c r="W2871" s="140"/>
      <c r="X2871" s="140"/>
      <c r="Y2871" s="140"/>
      <c r="Z2871" s="140"/>
      <c r="AA2871" s="140"/>
      <c r="AB2871" s="140"/>
      <c r="AC2871" s="140"/>
      <c r="AD2871" s="140"/>
      <c r="AE2871" s="140"/>
      <c r="AF2871" s="140"/>
      <c r="AG2871" s="140"/>
      <c r="AH2871" s="140"/>
      <c r="AI2871" s="140"/>
      <c r="AJ2871" s="140"/>
      <c r="AK2871" s="140"/>
      <c r="AL2871" s="140"/>
      <c r="AM2871" s="140"/>
      <c r="AN2871" s="140"/>
      <c r="AO2871" s="140"/>
      <c r="AP2871" s="140"/>
      <c r="AQ2871" s="140"/>
      <c r="AR2871" s="140"/>
      <c r="AS2871" s="103"/>
      <c r="AT2871" s="103"/>
      <c r="AU2871" s="103"/>
      <c r="AV2871" s="103"/>
      <c r="AW2871" s="103"/>
      <c r="AX2871" s="103"/>
      <c r="AY2871" s="103"/>
      <c r="AZ2871" s="103"/>
      <c r="BA2871" s="103"/>
      <c r="BB2871" s="103"/>
      <c r="BC2871" s="103"/>
      <c r="BD2871" s="103"/>
      <c r="BE2871" s="103"/>
    </row>
    <row r="2872" spans="1:57" x14ac:dyDescent="0.2">
      <c r="A2872" s="140"/>
      <c r="B2872" s="141"/>
      <c r="C2872" s="141"/>
      <c r="D2872" s="24"/>
      <c r="E2872" s="29"/>
      <c r="F2872" s="22"/>
      <c r="G2872" s="22"/>
      <c r="H2872" s="22"/>
      <c r="I2872" s="22"/>
      <c r="J2872" s="26"/>
      <c r="K2872" s="140"/>
      <c r="L2872" s="140"/>
      <c r="M2872" s="140"/>
      <c r="N2872" s="140"/>
      <c r="O2872" s="140"/>
      <c r="P2872" s="26"/>
      <c r="Q2872" s="26"/>
      <c r="R2872" s="140"/>
      <c r="S2872" s="140"/>
      <c r="T2872" s="140"/>
      <c r="U2872" s="140"/>
      <c r="V2872" s="140"/>
      <c r="W2872" s="140"/>
      <c r="X2872" s="140"/>
      <c r="Y2872" s="140"/>
      <c r="Z2872" s="140"/>
      <c r="AA2872" s="140"/>
      <c r="AB2872" s="140"/>
      <c r="AC2872" s="140"/>
      <c r="AD2872" s="140"/>
      <c r="AE2872" s="140"/>
      <c r="AF2872" s="140"/>
      <c r="AG2872" s="140"/>
      <c r="AH2872" s="140"/>
      <c r="AI2872" s="140"/>
      <c r="AJ2872" s="140"/>
      <c r="AK2872" s="140"/>
      <c r="AL2872" s="140"/>
      <c r="AM2872" s="140"/>
      <c r="AN2872" s="140"/>
      <c r="AO2872" s="140"/>
      <c r="AP2872" s="140"/>
      <c r="AQ2872" s="140"/>
      <c r="AR2872" s="140"/>
      <c r="AS2872" s="103"/>
      <c r="AT2872" s="103"/>
      <c r="AU2872" s="103"/>
      <c r="AV2872" s="103"/>
      <c r="AW2872" s="103"/>
      <c r="AX2872" s="103"/>
      <c r="AY2872" s="103"/>
      <c r="AZ2872" s="103"/>
      <c r="BA2872" s="103"/>
      <c r="BB2872" s="103"/>
      <c r="BC2872" s="103"/>
      <c r="BD2872" s="103"/>
      <c r="BE2872" s="103"/>
    </row>
    <row r="2873" spans="1:57" x14ac:dyDescent="0.2">
      <c r="A2873" s="140"/>
      <c r="B2873" s="141"/>
      <c r="C2873" s="141"/>
      <c r="D2873" s="24"/>
      <c r="E2873" s="29"/>
      <c r="F2873" s="22"/>
      <c r="G2873" s="22"/>
      <c r="H2873" s="22"/>
      <c r="I2873" s="22"/>
      <c r="J2873" s="26"/>
      <c r="K2873" s="140"/>
      <c r="L2873" s="140"/>
      <c r="M2873" s="140"/>
      <c r="N2873" s="140"/>
      <c r="O2873" s="140"/>
      <c r="P2873" s="26"/>
      <c r="Q2873" s="26"/>
      <c r="R2873" s="140"/>
      <c r="S2873" s="140"/>
      <c r="T2873" s="140"/>
      <c r="U2873" s="140"/>
      <c r="V2873" s="140"/>
      <c r="W2873" s="140"/>
      <c r="X2873" s="140"/>
      <c r="Y2873" s="140"/>
      <c r="Z2873" s="140"/>
      <c r="AA2873" s="140"/>
      <c r="AB2873" s="140"/>
      <c r="AC2873" s="140"/>
      <c r="AD2873" s="140"/>
      <c r="AE2873" s="140"/>
      <c r="AF2873" s="140"/>
      <c r="AG2873" s="140"/>
      <c r="AH2873" s="140"/>
      <c r="AI2873" s="140"/>
      <c r="AJ2873" s="140"/>
      <c r="AK2873" s="140"/>
      <c r="AL2873" s="140"/>
      <c r="AM2873" s="140"/>
      <c r="AN2873" s="140"/>
      <c r="AO2873" s="140"/>
      <c r="AP2873" s="140"/>
      <c r="AQ2873" s="140"/>
      <c r="AR2873" s="140"/>
      <c r="AS2873" s="103"/>
      <c r="AT2873" s="103"/>
      <c r="AU2873" s="103"/>
      <c r="AV2873" s="103"/>
      <c r="AW2873" s="103"/>
      <c r="AX2873" s="103"/>
      <c r="AY2873" s="103"/>
      <c r="AZ2873" s="103"/>
      <c r="BA2873" s="103"/>
      <c r="BB2873" s="103"/>
      <c r="BC2873" s="103"/>
      <c r="BD2873" s="103"/>
      <c r="BE2873" s="103"/>
    </row>
    <row r="2874" spans="1:57" x14ac:dyDescent="0.2">
      <c r="A2874" s="140"/>
      <c r="B2874" s="141"/>
      <c r="C2874" s="141"/>
      <c r="D2874" s="24"/>
      <c r="E2874" s="29"/>
      <c r="F2874" s="22"/>
      <c r="G2874" s="22"/>
      <c r="H2874" s="22"/>
      <c r="I2874" s="22"/>
      <c r="J2874" s="26"/>
      <c r="K2874" s="140"/>
      <c r="L2874" s="140"/>
      <c r="M2874" s="140"/>
      <c r="N2874" s="140"/>
      <c r="O2874" s="140"/>
      <c r="P2874" s="26"/>
      <c r="Q2874" s="26"/>
      <c r="R2874" s="140"/>
      <c r="S2874" s="140"/>
      <c r="T2874" s="140"/>
      <c r="U2874" s="140"/>
      <c r="V2874" s="140"/>
      <c r="W2874" s="140"/>
      <c r="X2874" s="140"/>
      <c r="Y2874" s="140"/>
      <c r="Z2874" s="140"/>
      <c r="AA2874" s="140"/>
      <c r="AB2874" s="140"/>
      <c r="AC2874" s="140"/>
      <c r="AD2874" s="140"/>
      <c r="AE2874" s="140"/>
      <c r="AF2874" s="140"/>
      <c r="AG2874" s="140"/>
      <c r="AH2874" s="140"/>
      <c r="AI2874" s="140"/>
      <c r="AJ2874" s="140"/>
      <c r="AK2874" s="140"/>
      <c r="AL2874" s="140"/>
      <c r="AM2874" s="140"/>
      <c r="AN2874" s="140"/>
      <c r="AO2874" s="140"/>
      <c r="AP2874" s="140"/>
      <c r="AQ2874" s="140"/>
      <c r="AR2874" s="140"/>
      <c r="AS2874" s="103"/>
      <c r="AT2874" s="103"/>
      <c r="AU2874" s="103"/>
      <c r="AV2874" s="103"/>
      <c r="AW2874" s="103"/>
      <c r="AX2874" s="103"/>
      <c r="AY2874" s="103"/>
      <c r="AZ2874" s="103"/>
      <c r="BA2874" s="103"/>
      <c r="BB2874" s="103"/>
      <c r="BC2874" s="103"/>
      <c r="BD2874" s="103"/>
      <c r="BE2874" s="103"/>
    </row>
    <row r="2875" spans="1:57" x14ac:dyDescent="0.2">
      <c r="A2875" s="140"/>
      <c r="B2875" s="141"/>
      <c r="C2875" s="141"/>
      <c r="D2875" s="24"/>
      <c r="E2875" s="29"/>
      <c r="F2875" s="22"/>
      <c r="G2875" s="22"/>
      <c r="H2875" s="22"/>
      <c r="I2875" s="22"/>
      <c r="J2875" s="26"/>
      <c r="K2875" s="140"/>
      <c r="L2875" s="140"/>
      <c r="M2875" s="140"/>
      <c r="N2875" s="140"/>
      <c r="O2875" s="140"/>
      <c r="P2875" s="26"/>
      <c r="Q2875" s="26"/>
      <c r="R2875" s="140"/>
      <c r="S2875" s="140"/>
      <c r="T2875" s="140"/>
      <c r="U2875" s="140"/>
      <c r="V2875" s="140"/>
      <c r="W2875" s="140"/>
      <c r="X2875" s="140"/>
      <c r="Y2875" s="140"/>
      <c r="Z2875" s="140"/>
      <c r="AA2875" s="140"/>
      <c r="AB2875" s="140"/>
      <c r="AC2875" s="140"/>
      <c r="AD2875" s="140"/>
      <c r="AE2875" s="140"/>
      <c r="AF2875" s="140"/>
      <c r="AG2875" s="140"/>
      <c r="AH2875" s="140"/>
      <c r="AI2875" s="140"/>
      <c r="AJ2875" s="140"/>
      <c r="AK2875" s="140"/>
      <c r="AL2875" s="140"/>
      <c r="AM2875" s="140"/>
      <c r="AN2875" s="140"/>
      <c r="AO2875" s="140"/>
      <c r="AP2875" s="140"/>
      <c r="AQ2875" s="140"/>
      <c r="AR2875" s="140"/>
      <c r="AS2875" s="103"/>
      <c r="AT2875" s="103"/>
      <c r="AU2875" s="103"/>
      <c r="AV2875" s="103"/>
      <c r="AW2875" s="103"/>
      <c r="AX2875" s="103"/>
      <c r="AY2875" s="103"/>
      <c r="AZ2875" s="103"/>
      <c r="BA2875" s="103"/>
      <c r="BB2875" s="103"/>
      <c r="BC2875" s="103"/>
      <c r="BD2875" s="103"/>
      <c r="BE2875" s="103"/>
    </row>
    <row r="2876" spans="1:57" x14ac:dyDescent="0.2">
      <c r="A2876" s="140"/>
      <c r="B2876" s="141"/>
      <c r="C2876" s="141"/>
      <c r="D2876" s="24"/>
      <c r="E2876" s="29"/>
      <c r="F2876" s="22"/>
      <c r="G2876" s="22"/>
      <c r="H2876" s="22"/>
      <c r="I2876" s="22"/>
      <c r="J2876" s="26"/>
      <c r="K2876" s="140"/>
      <c r="L2876" s="140"/>
      <c r="M2876" s="140"/>
      <c r="N2876" s="140"/>
      <c r="O2876" s="140"/>
      <c r="P2876" s="26"/>
      <c r="Q2876" s="26"/>
      <c r="R2876" s="140"/>
      <c r="S2876" s="140"/>
      <c r="T2876" s="140"/>
      <c r="U2876" s="140"/>
      <c r="V2876" s="140"/>
      <c r="W2876" s="140"/>
      <c r="X2876" s="140"/>
      <c r="Y2876" s="140"/>
      <c r="Z2876" s="140"/>
      <c r="AA2876" s="140"/>
      <c r="AB2876" s="140"/>
      <c r="AC2876" s="140"/>
      <c r="AD2876" s="140"/>
      <c r="AE2876" s="140"/>
      <c r="AF2876" s="140"/>
      <c r="AG2876" s="140"/>
      <c r="AH2876" s="140"/>
      <c r="AI2876" s="140"/>
      <c r="AJ2876" s="140"/>
      <c r="AK2876" s="140"/>
      <c r="AL2876" s="140"/>
      <c r="AM2876" s="140"/>
      <c r="AN2876" s="140"/>
      <c r="AO2876" s="140"/>
      <c r="AP2876" s="140"/>
      <c r="AQ2876" s="140"/>
      <c r="AR2876" s="140"/>
      <c r="AS2876" s="103"/>
      <c r="AT2876" s="103"/>
      <c r="AU2876" s="103"/>
      <c r="AV2876" s="103"/>
      <c r="AW2876" s="103"/>
      <c r="AX2876" s="103"/>
      <c r="AY2876" s="103"/>
      <c r="AZ2876" s="103"/>
      <c r="BA2876" s="103"/>
      <c r="BB2876" s="103"/>
      <c r="BC2876" s="103"/>
      <c r="BD2876" s="103"/>
      <c r="BE2876" s="103"/>
    </row>
    <row r="2877" spans="1:57" x14ac:dyDescent="0.2">
      <c r="A2877" s="140"/>
      <c r="B2877" s="141"/>
      <c r="C2877" s="141"/>
      <c r="D2877" s="24"/>
      <c r="E2877" s="29"/>
      <c r="F2877" s="22"/>
      <c r="G2877" s="22"/>
      <c r="H2877" s="22"/>
      <c r="I2877" s="22"/>
      <c r="J2877" s="26"/>
      <c r="K2877" s="140"/>
      <c r="L2877" s="140"/>
      <c r="M2877" s="140"/>
      <c r="N2877" s="140"/>
      <c r="O2877" s="140"/>
      <c r="P2877" s="26"/>
      <c r="Q2877" s="26"/>
      <c r="R2877" s="140"/>
      <c r="S2877" s="140"/>
      <c r="T2877" s="140"/>
      <c r="U2877" s="140"/>
      <c r="V2877" s="140"/>
      <c r="W2877" s="140"/>
      <c r="X2877" s="140"/>
      <c r="Y2877" s="140"/>
      <c r="Z2877" s="140"/>
      <c r="AA2877" s="140"/>
      <c r="AB2877" s="140"/>
      <c r="AC2877" s="140"/>
      <c r="AD2877" s="140"/>
      <c r="AE2877" s="140"/>
      <c r="AF2877" s="140"/>
      <c r="AG2877" s="140"/>
      <c r="AH2877" s="140"/>
      <c r="AI2877" s="140"/>
      <c r="AJ2877" s="140"/>
      <c r="AK2877" s="140"/>
      <c r="AL2877" s="140"/>
      <c r="AM2877" s="140"/>
      <c r="AN2877" s="140"/>
      <c r="AO2877" s="140"/>
      <c r="AP2877" s="140"/>
      <c r="AQ2877" s="140"/>
      <c r="AR2877" s="140"/>
      <c r="AS2877" s="103"/>
      <c r="AT2877" s="103"/>
      <c r="AU2877" s="103"/>
      <c r="AV2877" s="103"/>
      <c r="AW2877" s="103"/>
      <c r="AX2877" s="103"/>
      <c r="AY2877" s="103"/>
      <c r="AZ2877" s="103"/>
      <c r="BA2877" s="103"/>
      <c r="BB2877" s="103"/>
      <c r="BC2877" s="103"/>
      <c r="BD2877" s="103"/>
      <c r="BE2877" s="103"/>
    </row>
    <row r="2878" spans="1:57" x14ac:dyDescent="0.2">
      <c r="A2878" s="140"/>
      <c r="B2878" s="141"/>
      <c r="C2878" s="141"/>
      <c r="D2878" s="24"/>
      <c r="E2878" s="29"/>
      <c r="F2878" s="22"/>
      <c r="G2878" s="22"/>
      <c r="H2878" s="22"/>
      <c r="I2878" s="22"/>
      <c r="J2878" s="26"/>
      <c r="K2878" s="140"/>
      <c r="L2878" s="140"/>
      <c r="M2878" s="140"/>
      <c r="N2878" s="140"/>
      <c r="O2878" s="140"/>
      <c r="P2878" s="26"/>
      <c r="Q2878" s="26"/>
      <c r="R2878" s="140"/>
      <c r="S2878" s="140"/>
      <c r="T2878" s="140"/>
      <c r="U2878" s="140"/>
      <c r="V2878" s="140"/>
      <c r="W2878" s="140"/>
      <c r="X2878" s="140"/>
      <c r="Y2878" s="140"/>
      <c r="Z2878" s="140"/>
      <c r="AA2878" s="140"/>
      <c r="AB2878" s="140"/>
      <c r="AC2878" s="140"/>
      <c r="AD2878" s="140"/>
      <c r="AE2878" s="140"/>
      <c r="AF2878" s="140"/>
      <c r="AG2878" s="140"/>
      <c r="AH2878" s="140"/>
      <c r="AI2878" s="140"/>
      <c r="AJ2878" s="140"/>
      <c r="AK2878" s="140"/>
      <c r="AL2878" s="140"/>
      <c r="AM2878" s="140"/>
      <c r="AN2878" s="140"/>
      <c r="AO2878" s="140"/>
      <c r="AP2878" s="140"/>
      <c r="AQ2878" s="140"/>
      <c r="AR2878" s="140"/>
      <c r="AS2878" s="103"/>
      <c r="AT2878" s="103"/>
      <c r="AU2878" s="103"/>
      <c r="AV2878" s="103"/>
      <c r="AW2878" s="103"/>
      <c r="AX2878" s="103"/>
      <c r="AY2878" s="103"/>
      <c r="AZ2878" s="103"/>
      <c r="BA2878" s="103"/>
      <c r="BB2878" s="103"/>
      <c r="BC2878" s="103"/>
      <c r="BD2878" s="103"/>
      <c r="BE2878" s="103"/>
    </row>
    <row r="2879" spans="1:57" x14ac:dyDescent="0.2">
      <c r="A2879" s="140"/>
      <c r="B2879" s="141"/>
      <c r="C2879" s="141"/>
      <c r="D2879" s="24"/>
      <c r="E2879" s="29"/>
      <c r="F2879" s="22"/>
      <c r="G2879" s="22"/>
      <c r="H2879" s="22"/>
      <c r="I2879" s="22"/>
      <c r="J2879" s="26"/>
      <c r="K2879" s="140"/>
      <c r="L2879" s="140"/>
      <c r="M2879" s="140"/>
      <c r="N2879" s="140"/>
      <c r="O2879" s="140"/>
      <c r="P2879" s="26"/>
      <c r="Q2879" s="26"/>
      <c r="R2879" s="140"/>
      <c r="S2879" s="140"/>
      <c r="T2879" s="140"/>
      <c r="U2879" s="140"/>
      <c r="V2879" s="140"/>
      <c r="W2879" s="140"/>
      <c r="X2879" s="140"/>
      <c r="Y2879" s="140"/>
      <c r="Z2879" s="140"/>
      <c r="AA2879" s="140"/>
      <c r="AB2879" s="140"/>
      <c r="AC2879" s="140"/>
      <c r="AD2879" s="140"/>
      <c r="AE2879" s="140"/>
      <c r="AF2879" s="140"/>
      <c r="AG2879" s="140"/>
      <c r="AH2879" s="140"/>
      <c r="AI2879" s="140"/>
      <c r="AJ2879" s="140"/>
      <c r="AK2879" s="140"/>
      <c r="AL2879" s="140"/>
      <c r="AM2879" s="140"/>
      <c r="AN2879" s="140"/>
      <c r="AO2879" s="140"/>
      <c r="AP2879" s="140"/>
      <c r="AQ2879" s="140"/>
      <c r="AR2879" s="140"/>
      <c r="AS2879" s="103"/>
      <c r="AT2879" s="103"/>
      <c r="AU2879" s="103"/>
      <c r="AV2879" s="103"/>
      <c r="AW2879" s="103"/>
      <c r="AX2879" s="103"/>
      <c r="AY2879" s="103"/>
      <c r="AZ2879" s="103"/>
      <c r="BA2879" s="103"/>
      <c r="BB2879" s="103"/>
      <c r="BC2879" s="103"/>
      <c r="BD2879" s="103"/>
      <c r="BE2879" s="103"/>
    </row>
    <row r="2880" spans="1:57" x14ac:dyDescent="0.2">
      <c r="A2880" s="140"/>
      <c r="B2880" s="141"/>
      <c r="C2880" s="141"/>
      <c r="D2880" s="24"/>
      <c r="E2880" s="29"/>
      <c r="F2880" s="22"/>
      <c r="G2880" s="22"/>
      <c r="H2880" s="22"/>
      <c r="I2880" s="22"/>
      <c r="J2880" s="26"/>
      <c r="K2880" s="140"/>
      <c r="L2880" s="140"/>
      <c r="M2880" s="140"/>
      <c r="N2880" s="140"/>
      <c r="O2880" s="140"/>
      <c r="P2880" s="26"/>
      <c r="Q2880" s="26"/>
      <c r="R2880" s="140"/>
      <c r="S2880" s="140"/>
      <c r="T2880" s="140"/>
      <c r="U2880" s="140"/>
      <c r="V2880" s="140"/>
      <c r="W2880" s="140"/>
      <c r="X2880" s="140"/>
      <c r="Y2880" s="140"/>
      <c r="Z2880" s="140"/>
      <c r="AA2880" s="140"/>
      <c r="AB2880" s="140"/>
      <c r="AC2880" s="140"/>
      <c r="AD2880" s="140"/>
      <c r="AE2880" s="140"/>
      <c r="AF2880" s="140"/>
      <c r="AG2880" s="140"/>
      <c r="AH2880" s="140"/>
      <c r="AI2880" s="140"/>
      <c r="AJ2880" s="140"/>
      <c r="AK2880" s="140"/>
      <c r="AL2880" s="140"/>
      <c r="AM2880" s="140"/>
      <c r="AN2880" s="140"/>
      <c r="AO2880" s="140"/>
      <c r="AP2880" s="140"/>
      <c r="AQ2880" s="140"/>
      <c r="AR2880" s="140"/>
      <c r="AS2880" s="103"/>
      <c r="AT2880" s="103"/>
      <c r="AU2880" s="103"/>
      <c r="AV2880" s="103"/>
      <c r="AW2880" s="103"/>
      <c r="AX2880" s="103"/>
      <c r="AY2880" s="103"/>
      <c r="AZ2880" s="103"/>
      <c r="BA2880" s="103"/>
      <c r="BB2880" s="103"/>
      <c r="BC2880" s="103"/>
      <c r="BD2880" s="103"/>
      <c r="BE2880" s="103"/>
    </row>
    <row r="2881" spans="1:57" x14ac:dyDescent="0.2">
      <c r="A2881" s="140"/>
      <c r="B2881" s="141"/>
      <c r="C2881" s="141"/>
      <c r="D2881" s="24"/>
      <c r="E2881" s="29"/>
      <c r="F2881" s="22"/>
      <c r="G2881" s="22"/>
      <c r="H2881" s="22"/>
      <c r="I2881" s="22"/>
      <c r="J2881" s="26"/>
      <c r="K2881" s="140"/>
      <c r="L2881" s="140"/>
      <c r="M2881" s="140"/>
      <c r="N2881" s="140"/>
      <c r="O2881" s="140"/>
      <c r="P2881" s="26"/>
      <c r="Q2881" s="26"/>
      <c r="R2881" s="140"/>
      <c r="S2881" s="140"/>
      <c r="T2881" s="140"/>
      <c r="U2881" s="140"/>
      <c r="V2881" s="140"/>
      <c r="W2881" s="140"/>
      <c r="X2881" s="140"/>
      <c r="Y2881" s="140"/>
      <c r="Z2881" s="140"/>
      <c r="AA2881" s="140"/>
      <c r="AB2881" s="140"/>
      <c r="AC2881" s="140"/>
      <c r="AD2881" s="140"/>
      <c r="AE2881" s="140"/>
      <c r="AF2881" s="140"/>
      <c r="AG2881" s="140"/>
      <c r="AH2881" s="140"/>
      <c r="AI2881" s="140"/>
      <c r="AJ2881" s="140"/>
      <c r="AK2881" s="140"/>
      <c r="AL2881" s="140"/>
      <c r="AM2881" s="140"/>
      <c r="AN2881" s="140"/>
      <c r="AO2881" s="140"/>
      <c r="AP2881" s="140"/>
      <c r="AQ2881" s="140"/>
      <c r="AR2881" s="140"/>
      <c r="AS2881" s="103"/>
      <c r="AT2881" s="103"/>
      <c r="AU2881" s="103"/>
      <c r="AV2881" s="103"/>
      <c r="AW2881" s="103"/>
      <c r="AX2881" s="103"/>
      <c r="AY2881" s="103"/>
      <c r="AZ2881" s="103"/>
      <c r="BA2881" s="103"/>
      <c r="BB2881" s="103"/>
      <c r="BC2881" s="103"/>
      <c r="BD2881" s="103"/>
      <c r="BE2881" s="103"/>
    </row>
    <row r="2882" spans="1:57" x14ac:dyDescent="0.2">
      <c r="A2882" s="140"/>
      <c r="B2882" s="141"/>
      <c r="C2882" s="141"/>
      <c r="D2882" s="24"/>
      <c r="E2882" s="29"/>
      <c r="F2882" s="22"/>
      <c r="G2882" s="22"/>
      <c r="H2882" s="22"/>
      <c r="I2882" s="22"/>
      <c r="J2882" s="26"/>
      <c r="K2882" s="140"/>
      <c r="L2882" s="140"/>
      <c r="M2882" s="140"/>
      <c r="N2882" s="140"/>
      <c r="O2882" s="140"/>
      <c r="P2882" s="26"/>
      <c r="Q2882" s="26"/>
      <c r="R2882" s="140"/>
      <c r="S2882" s="140"/>
      <c r="T2882" s="140"/>
      <c r="U2882" s="140"/>
      <c r="V2882" s="140"/>
      <c r="W2882" s="140"/>
      <c r="X2882" s="140"/>
      <c r="Y2882" s="140"/>
      <c r="Z2882" s="140"/>
      <c r="AA2882" s="140"/>
      <c r="AB2882" s="140"/>
      <c r="AC2882" s="140"/>
      <c r="AD2882" s="140"/>
      <c r="AE2882" s="140"/>
      <c r="AF2882" s="140"/>
      <c r="AG2882" s="140"/>
      <c r="AH2882" s="140"/>
      <c r="AI2882" s="140"/>
      <c r="AJ2882" s="140"/>
      <c r="AK2882" s="140"/>
      <c r="AL2882" s="140"/>
      <c r="AM2882" s="140"/>
      <c r="AN2882" s="140"/>
      <c r="AO2882" s="140"/>
      <c r="AP2882" s="140"/>
      <c r="AQ2882" s="140"/>
      <c r="AR2882" s="140"/>
      <c r="AS2882" s="103"/>
      <c r="AT2882" s="103"/>
      <c r="AU2882" s="103"/>
      <c r="AV2882" s="103"/>
      <c r="AW2882" s="103"/>
      <c r="AX2882" s="103"/>
      <c r="AY2882" s="103"/>
      <c r="AZ2882" s="103"/>
      <c r="BA2882" s="103"/>
      <c r="BB2882" s="103"/>
      <c r="BC2882" s="103"/>
      <c r="BD2882" s="103"/>
      <c r="BE2882" s="103"/>
    </row>
    <row r="2883" spans="1:57" x14ac:dyDescent="0.2">
      <c r="A2883" s="140"/>
      <c r="B2883" s="141"/>
      <c r="C2883" s="141"/>
      <c r="D2883" s="24"/>
      <c r="E2883" s="29"/>
      <c r="F2883" s="22"/>
      <c r="G2883" s="22"/>
      <c r="H2883" s="22"/>
      <c r="I2883" s="22"/>
      <c r="J2883" s="26"/>
      <c r="K2883" s="140"/>
      <c r="L2883" s="140"/>
      <c r="M2883" s="140"/>
      <c r="N2883" s="140"/>
      <c r="O2883" s="140"/>
      <c r="P2883" s="26"/>
      <c r="Q2883" s="26"/>
      <c r="R2883" s="140"/>
      <c r="S2883" s="140"/>
      <c r="T2883" s="140"/>
      <c r="U2883" s="140"/>
      <c r="V2883" s="140"/>
      <c r="W2883" s="140"/>
      <c r="X2883" s="140"/>
      <c r="Y2883" s="140"/>
      <c r="Z2883" s="140"/>
      <c r="AA2883" s="140"/>
      <c r="AB2883" s="140"/>
      <c r="AC2883" s="140"/>
      <c r="AD2883" s="140"/>
      <c r="AE2883" s="140"/>
      <c r="AF2883" s="140"/>
      <c r="AG2883" s="140"/>
      <c r="AH2883" s="140"/>
      <c r="AI2883" s="140"/>
      <c r="AJ2883" s="140"/>
      <c r="AK2883" s="140"/>
      <c r="AL2883" s="140"/>
      <c r="AM2883" s="140"/>
      <c r="AN2883" s="140"/>
      <c r="AO2883" s="140"/>
      <c r="AP2883" s="140"/>
      <c r="AQ2883" s="140"/>
      <c r="AR2883" s="140"/>
      <c r="AS2883" s="103"/>
      <c r="AT2883" s="103"/>
      <c r="AU2883" s="103"/>
      <c r="AV2883" s="103"/>
      <c r="AW2883" s="103"/>
      <c r="AX2883" s="103"/>
      <c r="AY2883" s="103"/>
      <c r="AZ2883" s="103"/>
      <c r="BA2883" s="103"/>
      <c r="BB2883" s="103"/>
      <c r="BC2883" s="103"/>
      <c r="BD2883" s="103"/>
      <c r="BE2883" s="103"/>
    </row>
    <row r="2884" spans="1:57" x14ac:dyDescent="0.2">
      <c r="A2884" s="140"/>
      <c r="B2884" s="141"/>
      <c r="C2884" s="141"/>
      <c r="D2884" s="24"/>
      <c r="E2884" s="29"/>
      <c r="F2884" s="22"/>
      <c r="G2884" s="22"/>
      <c r="H2884" s="22"/>
      <c r="I2884" s="22"/>
      <c r="J2884" s="26"/>
      <c r="K2884" s="140"/>
      <c r="L2884" s="140"/>
      <c r="M2884" s="140"/>
      <c r="N2884" s="140"/>
      <c r="O2884" s="140"/>
      <c r="P2884" s="26"/>
      <c r="Q2884" s="26"/>
      <c r="R2884" s="140"/>
      <c r="S2884" s="140"/>
      <c r="T2884" s="140"/>
      <c r="U2884" s="140"/>
      <c r="V2884" s="140"/>
      <c r="W2884" s="140"/>
      <c r="X2884" s="140"/>
      <c r="Y2884" s="140"/>
      <c r="Z2884" s="140"/>
      <c r="AA2884" s="140"/>
      <c r="AB2884" s="140"/>
      <c r="AC2884" s="140"/>
      <c r="AD2884" s="140"/>
      <c r="AE2884" s="140"/>
      <c r="AF2884" s="140"/>
      <c r="AG2884" s="140"/>
      <c r="AH2884" s="140"/>
      <c r="AI2884" s="140"/>
      <c r="AJ2884" s="140"/>
      <c r="AK2884" s="140"/>
      <c r="AL2884" s="140"/>
      <c r="AM2884" s="140"/>
      <c r="AN2884" s="140"/>
      <c r="AO2884" s="140"/>
      <c r="AP2884" s="140"/>
      <c r="AQ2884" s="140"/>
      <c r="AR2884" s="140"/>
      <c r="AS2884" s="103"/>
      <c r="AT2884" s="103"/>
      <c r="AU2884" s="103"/>
      <c r="AV2884" s="103"/>
      <c r="AW2884" s="103"/>
      <c r="AX2884" s="103"/>
      <c r="AY2884" s="103"/>
      <c r="AZ2884" s="103"/>
      <c r="BA2884" s="103"/>
      <c r="BB2884" s="103"/>
      <c r="BC2884" s="103"/>
      <c r="BD2884" s="103"/>
      <c r="BE2884" s="103"/>
    </row>
    <row r="2885" spans="1:57" x14ac:dyDescent="0.2">
      <c r="A2885" s="140"/>
      <c r="B2885" s="141"/>
      <c r="C2885" s="141"/>
      <c r="D2885" s="24"/>
      <c r="E2885" s="29"/>
      <c r="F2885" s="22"/>
      <c r="G2885" s="22"/>
      <c r="H2885" s="22"/>
      <c r="I2885" s="22"/>
      <c r="J2885" s="26"/>
      <c r="K2885" s="140"/>
      <c r="L2885" s="140"/>
      <c r="M2885" s="140"/>
      <c r="N2885" s="140"/>
      <c r="O2885" s="140"/>
      <c r="P2885" s="26"/>
      <c r="Q2885" s="26"/>
      <c r="R2885" s="140"/>
      <c r="S2885" s="140"/>
      <c r="T2885" s="140"/>
      <c r="U2885" s="140"/>
      <c r="V2885" s="140"/>
      <c r="W2885" s="140"/>
      <c r="X2885" s="140"/>
      <c r="Y2885" s="140"/>
      <c r="Z2885" s="140"/>
      <c r="AA2885" s="140"/>
      <c r="AB2885" s="140"/>
      <c r="AC2885" s="140"/>
      <c r="AD2885" s="140"/>
      <c r="AE2885" s="140"/>
      <c r="AF2885" s="140"/>
      <c r="AG2885" s="140"/>
      <c r="AH2885" s="140"/>
      <c r="AI2885" s="140"/>
      <c r="AJ2885" s="140"/>
      <c r="AK2885" s="140"/>
      <c r="AL2885" s="140"/>
      <c r="AM2885" s="140"/>
      <c r="AN2885" s="140"/>
      <c r="AO2885" s="140"/>
      <c r="AP2885" s="140"/>
      <c r="AQ2885" s="140"/>
      <c r="AR2885" s="140"/>
      <c r="AS2885" s="103"/>
      <c r="AT2885" s="103"/>
      <c r="AU2885" s="103"/>
      <c r="AV2885" s="103"/>
      <c r="AW2885" s="103"/>
      <c r="AX2885" s="103"/>
      <c r="AY2885" s="103"/>
      <c r="AZ2885" s="103"/>
      <c r="BA2885" s="103"/>
      <c r="BB2885" s="103"/>
      <c r="BC2885" s="103"/>
      <c r="BD2885" s="103"/>
      <c r="BE2885" s="103"/>
    </row>
    <row r="2886" spans="1:57" x14ac:dyDescent="0.2">
      <c r="A2886" s="140"/>
      <c r="B2886" s="141"/>
      <c r="C2886" s="141"/>
      <c r="D2886" s="24"/>
      <c r="E2886" s="29"/>
      <c r="F2886" s="22"/>
      <c r="G2886" s="22"/>
      <c r="H2886" s="22"/>
      <c r="I2886" s="22"/>
      <c r="J2886" s="26"/>
      <c r="K2886" s="140"/>
      <c r="L2886" s="140"/>
      <c r="M2886" s="140"/>
      <c r="N2886" s="140"/>
      <c r="O2886" s="140"/>
      <c r="P2886" s="26"/>
      <c r="Q2886" s="26"/>
      <c r="R2886" s="140"/>
      <c r="S2886" s="140"/>
      <c r="T2886" s="140"/>
      <c r="U2886" s="140"/>
      <c r="V2886" s="140"/>
      <c r="W2886" s="140"/>
      <c r="X2886" s="140"/>
      <c r="Y2886" s="140"/>
      <c r="Z2886" s="140"/>
      <c r="AA2886" s="140"/>
      <c r="AB2886" s="140"/>
      <c r="AC2886" s="140"/>
      <c r="AD2886" s="140"/>
      <c r="AE2886" s="140"/>
      <c r="AF2886" s="140"/>
      <c r="AG2886" s="140"/>
      <c r="AH2886" s="140"/>
      <c r="AI2886" s="140"/>
      <c r="AJ2886" s="140"/>
      <c r="AK2886" s="140"/>
      <c r="AL2886" s="140"/>
      <c r="AM2886" s="140"/>
      <c r="AN2886" s="140"/>
      <c r="AO2886" s="140"/>
      <c r="AP2886" s="140"/>
      <c r="AQ2886" s="140"/>
      <c r="AR2886" s="140"/>
      <c r="AS2886" s="103"/>
      <c r="AT2886" s="103"/>
      <c r="AU2886" s="103"/>
      <c r="AV2886" s="103"/>
      <c r="AW2886" s="103"/>
      <c r="AX2886" s="103"/>
      <c r="AY2886" s="103"/>
      <c r="AZ2886" s="103"/>
      <c r="BA2886" s="103"/>
      <c r="BB2886" s="103"/>
      <c r="BC2886" s="103"/>
      <c r="BD2886" s="103"/>
      <c r="BE2886" s="103"/>
    </row>
    <row r="2887" spans="1:57" x14ac:dyDescent="0.2">
      <c r="A2887" s="140"/>
      <c r="B2887" s="141"/>
      <c r="C2887" s="141"/>
      <c r="D2887" s="24"/>
      <c r="E2887" s="29"/>
      <c r="F2887" s="22"/>
      <c r="G2887" s="22"/>
      <c r="H2887" s="22"/>
      <c r="I2887" s="22"/>
      <c r="J2887" s="26"/>
      <c r="K2887" s="140"/>
      <c r="L2887" s="140"/>
      <c r="M2887" s="140"/>
      <c r="N2887" s="140"/>
      <c r="O2887" s="140"/>
      <c r="P2887" s="26"/>
      <c r="Q2887" s="26"/>
      <c r="R2887" s="140"/>
      <c r="S2887" s="140"/>
      <c r="T2887" s="140"/>
      <c r="U2887" s="140"/>
      <c r="V2887" s="140"/>
      <c r="W2887" s="140"/>
      <c r="X2887" s="140"/>
      <c r="Y2887" s="140"/>
      <c r="Z2887" s="140"/>
      <c r="AA2887" s="140"/>
      <c r="AB2887" s="140"/>
      <c r="AC2887" s="140"/>
      <c r="AD2887" s="140"/>
      <c r="AE2887" s="140"/>
      <c r="AF2887" s="140"/>
      <c r="AG2887" s="140"/>
      <c r="AH2887" s="140"/>
      <c r="AI2887" s="140"/>
      <c r="AJ2887" s="140"/>
      <c r="AK2887" s="140"/>
      <c r="AL2887" s="140"/>
      <c r="AM2887" s="140"/>
      <c r="AN2887" s="140"/>
      <c r="AO2887" s="140"/>
      <c r="AP2887" s="140"/>
      <c r="AQ2887" s="140"/>
      <c r="AR2887" s="140"/>
      <c r="AS2887" s="103"/>
      <c r="AT2887" s="103"/>
      <c r="AU2887" s="103"/>
      <c r="AV2887" s="103"/>
      <c r="AW2887" s="103"/>
      <c r="AX2887" s="103"/>
      <c r="AY2887" s="103"/>
      <c r="AZ2887" s="103"/>
      <c r="BA2887" s="103"/>
      <c r="BB2887" s="103"/>
      <c r="BC2887" s="103"/>
      <c r="BD2887" s="103"/>
      <c r="BE2887" s="103"/>
    </row>
    <row r="2888" spans="1:57" x14ac:dyDescent="0.2">
      <c r="A2888" s="140"/>
      <c r="B2888" s="141"/>
      <c r="C2888" s="141"/>
      <c r="D2888" s="24"/>
      <c r="E2888" s="29"/>
      <c r="F2888" s="22"/>
      <c r="G2888" s="22"/>
      <c r="H2888" s="22"/>
      <c r="I2888" s="22"/>
      <c r="J2888" s="26"/>
      <c r="K2888" s="140"/>
      <c r="L2888" s="140"/>
      <c r="M2888" s="140"/>
      <c r="N2888" s="140"/>
      <c r="O2888" s="140"/>
      <c r="P2888" s="26"/>
      <c r="Q2888" s="26"/>
      <c r="R2888" s="140"/>
      <c r="S2888" s="140"/>
      <c r="T2888" s="140"/>
      <c r="U2888" s="140"/>
      <c r="V2888" s="140"/>
      <c r="W2888" s="140"/>
      <c r="X2888" s="140"/>
      <c r="Y2888" s="140"/>
      <c r="Z2888" s="140"/>
      <c r="AA2888" s="140"/>
      <c r="AB2888" s="140"/>
      <c r="AC2888" s="140"/>
      <c r="AD2888" s="140"/>
      <c r="AE2888" s="140"/>
      <c r="AF2888" s="140"/>
      <c r="AG2888" s="140"/>
      <c r="AH2888" s="140"/>
      <c r="AI2888" s="140"/>
      <c r="AJ2888" s="140"/>
      <c r="AK2888" s="140"/>
      <c r="AL2888" s="140"/>
      <c r="AM2888" s="140"/>
      <c r="AN2888" s="140"/>
      <c r="AO2888" s="140"/>
      <c r="AP2888" s="140"/>
      <c r="AQ2888" s="140"/>
      <c r="AR2888" s="140"/>
      <c r="AS2888" s="103"/>
      <c r="AT2888" s="103"/>
      <c r="AU2888" s="103"/>
      <c r="AV2888" s="103"/>
      <c r="AW2888" s="103"/>
      <c r="AX2888" s="103"/>
      <c r="AY2888" s="103"/>
      <c r="AZ2888" s="103"/>
      <c r="BA2888" s="103"/>
      <c r="BB2888" s="103"/>
      <c r="BC2888" s="103"/>
      <c r="BD2888" s="103"/>
      <c r="BE2888" s="103"/>
    </row>
    <row r="2889" spans="1:57" x14ac:dyDescent="0.2">
      <c r="A2889" s="140"/>
      <c r="B2889" s="141"/>
      <c r="C2889" s="141"/>
      <c r="D2889" s="24"/>
      <c r="E2889" s="29"/>
      <c r="F2889" s="22"/>
      <c r="G2889" s="22"/>
      <c r="H2889" s="22"/>
      <c r="I2889" s="22"/>
      <c r="J2889" s="26"/>
      <c r="K2889" s="140"/>
      <c r="L2889" s="140"/>
      <c r="M2889" s="140"/>
      <c r="N2889" s="140"/>
      <c r="O2889" s="140"/>
      <c r="P2889" s="26"/>
      <c r="Q2889" s="26"/>
      <c r="R2889" s="140"/>
      <c r="S2889" s="140"/>
      <c r="T2889" s="140"/>
      <c r="U2889" s="140"/>
      <c r="V2889" s="140"/>
      <c r="W2889" s="140"/>
      <c r="X2889" s="140"/>
      <c r="Y2889" s="140"/>
      <c r="Z2889" s="140"/>
      <c r="AA2889" s="140"/>
      <c r="AB2889" s="140"/>
      <c r="AC2889" s="140"/>
      <c r="AD2889" s="140"/>
      <c r="AE2889" s="140"/>
      <c r="AF2889" s="140"/>
      <c r="AG2889" s="140"/>
      <c r="AH2889" s="140"/>
      <c r="AI2889" s="140"/>
      <c r="AJ2889" s="140"/>
      <c r="AK2889" s="140"/>
      <c r="AL2889" s="140"/>
      <c r="AM2889" s="140"/>
      <c r="AN2889" s="140"/>
      <c r="AO2889" s="140"/>
      <c r="AP2889" s="140"/>
      <c r="AQ2889" s="140"/>
      <c r="AR2889" s="140"/>
      <c r="AS2889" s="103"/>
      <c r="AT2889" s="103"/>
      <c r="AU2889" s="103"/>
      <c r="AV2889" s="103"/>
      <c r="AW2889" s="103"/>
      <c r="AX2889" s="103"/>
      <c r="AY2889" s="103"/>
      <c r="AZ2889" s="103"/>
      <c r="BA2889" s="103"/>
      <c r="BB2889" s="103"/>
      <c r="BC2889" s="103"/>
      <c r="BD2889" s="103"/>
      <c r="BE2889" s="103"/>
    </row>
    <row r="2890" spans="1:57" x14ac:dyDescent="0.2">
      <c r="A2890" s="140"/>
      <c r="B2890" s="141"/>
      <c r="C2890" s="141"/>
      <c r="D2890" s="24"/>
      <c r="E2890" s="29"/>
      <c r="F2890" s="22"/>
      <c r="G2890" s="22"/>
      <c r="H2890" s="22"/>
      <c r="I2890" s="22"/>
      <c r="J2890" s="26"/>
      <c r="K2890" s="140"/>
      <c r="L2890" s="140"/>
      <c r="M2890" s="140"/>
      <c r="N2890" s="140"/>
      <c r="O2890" s="140"/>
      <c r="P2890" s="26"/>
      <c r="Q2890" s="26"/>
      <c r="R2890" s="140"/>
      <c r="S2890" s="140"/>
      <c r="T2890" s="140"/>
      <c r="U2890" s="140"/>
      <c r="V2890" s="140"/>
      <c r="W2890" s="140"/>
      <c r="X2890" s="140"/>
      <c r="Y2890" s="140"/>
      <c r="Z2890" s="140"/>
      <c r="AA2890" s="140"/>
      <c r="AB2890" s="140"/>
      <c r="AC2890" s="140"/>
      <c r="AD2890" s="140"/>
      <c r="AE2890" s="140"/>
      <c r="AF2890" s="140"/>
      <c r="AG2890" s="140"/>
      <c r="AH2890" s="140"/>
      <c r="AI2890" s="140"/>
      <c r="AJ2890" s="140"/>
      <c r="AK2890" s="140"/>
      <c r="AL2890" s="140"/>
      <c r="AM2890" s="140"/>
      <c r="AN2890" s="140"/>
      <c r="AO2890" s="140"/>
      <c r="AP2890" s="140"/>
      <c r="AQ2890" s="140"/>
      <c r="AR2890" s="140"/>
      <c r="AS2890" s="103"/>
      <c r="AT2890" s="103"/>
      <c r="AU2890" s="103"/>
      <c r="AV2890" s="103"/>
      <c r="AW2890" s="103"/>
      <c r="AX2890" s="103"/>
      <c r="AY2890" s="103"/>
      <c r="AZ2890" s="103"/>
      <c r="BA2890" s="103"/>
      <c r="BB2890" s="103"/>
      <c r="BC2890" s="103"/>
      <c r="BD2890" s="103"/>
      <c r="BE2890" s="103"/>
    </row>
    <row r="2891" spans="1:57" x14ac:dyDescent="0.2">
      <c r="A2891" s="140"/>
      <c r="B2891" s="141"/>
      <c r="C2891" s="141"/>
      <c r="D2891" s="24"/>
      <c r="E2891" s="29"/>
      <c r="F2891" s="22"/>
      <c r="G2891" s="22"/>
      <c r="H2891" s="22"/>
      <c r="I2891" s="22"/>
      <c r="J2891" s="26"/>
      <c r="K2891" s="140"/>
      <c r="L2891" s="140"/>
      <c r="M2891" s="140"/>
      <c r="N2891" s="140"/>
      <c r="O2891" s="140"/>
      <c r="P2891" s="26"/>
      <c r="Q2891" s="26"/>
      <c r="R2891" s="140"/>
      <c r="S2891" s="140"/>
      <c r="T2891" s="140"/>
      <c r="U2891" s="140"/>
      <c r="V2891" s="140"/>
      <c r="W2891" s="140"/>
      <c r="X2891" s="140"/>
      <c r="Y2891" s="140"/>
      <c r="Z2891" s="140"/>
      <c r="AA2891" s="140"/>
      <c r="AB2891" s="140"/>
      <c r="AC2891" s="140"/>
      <c r="AD2891" s="140"/>
      <c r="AE2891" s="140"/>
      <c r="AF2891" s="140"/>
      <c r="AG2891" s="140"/>
      <c r="AH2891" s="140"/>
      <c r="AI2891" s="140"/>
      <c r="AJ2891" s="140"/>
      <c r="AK2891" s="140"/>
      <c r="AL2891" s="140"/>
      <c r="AM2891" s="140"/>
      <c r="AN2891" s="140"/>
      <c r="AO2891" s="140"/>
      <c r="AP2891" s="140"/>
      <c r="AQ2891" s="140"/>
      <c r="AR2891" s="140"/>
      <c r="AS2891" s="103"/>
      <c r="AT2891" s="103"/>
      <c r="AU2891" s="103"/>
      <c r="AV2891" s="103"/>
      <c r="AW2891" s="103"/>
      <c r="AX2891" s="103"/>
      <c r="AY2891" s="103"/>
      <c r="AZ2891" s="103"/>
      <c r="BA2891" s="103"/>
      <c r="BB2891" s="103"/>
      <c r="BC2891" s="103"/>
      <c r="BD2891" s="103"/>
      <c r="BE2891" s="103"/>
    </row>
    <row r="2892" spans="1:57" x14ac:dyDescent="0.2">
      <c r="A2892" s="140"/>
      <c r="B2892" s="141"/>
      <c r="C2892" s="141"/>
      <c r="D2892" s="24"/>
      <c r="E2892" s="29"/>
      <c r="F2892" s="22"/>
      <c r="G2892" s="22"/>
      <c r="H2892" s="22"/>
      <c r="I2892" s="22"/>
      <c r="J2892" s="26"/>
      <c r="K2892" s="140"/>
      <c r="L2892" s="140"/>
      <c r="M2892" s="140"/>
      <c r="N2892" s="140"/>
      <c r="O2892" s="140"/>
      <c r="P2892" s="26"/>
      <c r="Q2892" s="26"/>
      <c r="R2892" s="140"/>
      <c r="S2892" s="140"/>
      <c r="T2892" s="140"/>
      <c r="U2892" s="140"/>
      <c r="V2892" s="140"/>
      <c r="W2892" s="140"/>
      <c r="X2892" s="140"/>
      <c r="Y2892" s="140"/>
      <c r="Z2892" s="140"/>
      <c r="AA2892" s="140"/>
      <c r="AB2892" s="140"/>
      <c r="AC2892" s="140"/>
      <c r="AD2892" s="140"/>
      <c r="AE2892" s="140"/>
      <c r="AF2892" s="140"/>
      <c r="AG2892" s="140"/>
      <c r="AH2892" s="140"/>
      <c r="AI2892" s="140"/>
      <c r="AJ2892" s="140"/>
      <c r="AK2892" s="140"/>
      <c r="AL2892" s="140"/>
      <c r="AM2892" s="140"/>
      <c r="AN2892" s="140"/>
      <c r="AO2892" s="140"/>
      <c r="AP2892" s="140"/>
      <c r="AQ2892" s="140"/>
      <c r="AR2892" s="140"/>
      <c r="AS2892" s="103"/>
      <c r="AT2892" s="103"/>
      <c r="AU2892" s="103"/>
      <c r="AV2892" s="103"/>
      <c r="AW2892" s="103"/>
      <c r="AX2892" s="103"/>
      <c r="AY2892" s="103"/>
      <c r="AZ2892" s="103"/>
      <c r="BA2892" s="103"/>
      <c r="BB2892" s="103"/>
      <c r="BC2892" s="103"/>
      <c r="BD2892" s="103"/>
      <c r="BE2892" s="103"/>
    </row>
    <row r="2893" spans="1:57" x14ac:dyDescent="0.2">
      <c r="A2893" s="140"/>
      <c r="B2893" s="141"/>
      <c r="C2893" s="141"/>
      <c r="D2893" s="24"/>
      <c r="E2893" s="29"/>
      <c r="F2893" s="22"/>
      <c r="G2893" s="22"/>
      <c r="H2893" s="22"/>
      <c r="I2893" s="22"/>
      <c r="J2893" s="26"/>
      <c r="K2893" s="140"/>
      <c r="L2893" s="140"/>
      <c r="M2893" s="140"/>
      <c r="N2893" s="140"/>
      <c r="O2893" s="140"/>
      <c r="P2893" s="26"/>
      <c r="Q2893" s="26"/>
      <c r="R2893" s="140"/>
      <c r="S2893" s="140"/>
      <c r="T2893" s="140"/>
      <c r="U2893" s="140"/>
      <c r="V2893" s="140"/>
      <c r="W2893" s="140"/>
      <c r="X2893" s="140"/>
      <c r="Y2893" s="140"/>
      <c r="Z2893" s="140"/>
      <c r="AA2893" s="140"/>
      <c r="AB2893" s="140"/>
      <c r="AC2893" s="140"/>
      <c r="AD2893" s="140"/>
      <c r="AE2893" s="140"/>
      <c r="AF2893" s="140"/>
      <c r="AG2893" s="140"/>
      <c r="AH2893" s="140"/>
      <c r="AI2893" s="140"/>
      <c r="AJ2893" s="140"/>
      <c r="AK2893" s="140"/>
      <c r="AL2893" s="140"/>
      <c r="AM2893" s="140"/>
      <c r="AN2893" s="140"/>
      <c r="AO2893" s="140"/>
      <c r="AP2893" s="140"/>
      <c r="AQ2893" s="140"/>
      <c r="AR2893" s="140"/>
      <c r="AS2893" s="103"/>
      <c r="AT2893" s="103"/>
      <c r="AU2893" s="103"/>
      <c r="AV2893" s="103"/>
      <c r="AW2893" s="103"/>
      <c r="AX2893" s="103"/>
      <c r="AY2893" s="103"/>
      <c r="AZ2893" s="103"/>
      <c r="BA2893" s="103"/>
      <c r="BB2893" s="103"/>
      <c r="BC2893" s="103"/>
      <c r="BD2893" s="103"/>
      <c r="BE2893" s="103"/>
    </row>
    <row r="2894" spans="1:57" x14ac:dyDescent="0.2">
      <c r="A2894" s="140"/>
      <c r="B2894" s="141"/>
      <c r="C2894" s="141"/>
      <c r="D2894" s="24"/>
      <c r="E2894" s="29"/>
      <c r="F2894" s="22"/>
      <c r="G2894" s="22"/>
      <c r="H2894" s="22"/>
      <c r="I2894" s="22"/>
      <c r="J2894" s="26"/>
      <c r="K2894" s="140"/>
      <c r="L2894" s="140"/>
      <c r="M2894" s="140"/>
      <c r="N2894" s="140"/>
      <c r="O2894" s="140"/>
      <c r="P2894" s="26"/>
      <c r="Q2894" s="26"/>
      <c r="R2894" s="140"/>
      <c r="S2894" s="140"/>
      <c r="T2894" s="140"/>
      <c r="U2894" s="140"/>
      <c r="V2894" s="140"/>
      <c r="W2894" s="140"/>
      <c r="X2894" s="140"/>
      <c r="Y2894" s="140"/>
      <c r="Z2894" s="140"/>
      <c r="AA2894" s="140"/>
      <c r="AB2894" s="140"/>
      <c r="AC2894" s="140"/>
      <c r="AD2894" s="140"/>
      <c r="AE2894" s="140"/>
      <c r="AF2894" s="140"/>
      <c r="AG2894" s="140"/>
      <c r="AH2894" s="140"/>
      <c r="AI2894" s="140"/>
      <c r="AJ2894" s="140"/>
      <c r="AK2894" s="140"/>
      <c r="AL2894" s="140"/>
      <c r="AM2894" s="140"/>
      <c r="AN2894" s="140"/>
      <c r="AO2894" s="140"/>
      <c r="AP2894" s="140"/>
      <c r="AQ2894" s="140"/>
      <c r="AR2894" s="140"/>
      <c r="AS2894" s="103"/>
      <c r="AT2894" s="103"/>
      <c r="AU2894" s="103"/>
      <c r="AV2894" s="103"/>
      <c r="AW2894" s="103"/>
      <c r="AX2894" s="103"/>
      <c r="AY2894" s="103"/>
      <c r="AZ2894" s="103"/>
      <c r="BA2894" s="103"/>
      <c r="BB2894" s="103"/>
      <c r="BC2894" s="103"/>
      <c r="BD2894" s="103"/>
      <c r="BE2894" s="103"/>
    </row>
    <row r="2895" spans="1:57" x14ac:dyDescent="0.2">
      <c r="A2895" s="140"/>
      <c r="B2895" s="141"/>
      <c r="C2895" s="141"/>
      <c r="D2895" s="24"/>
      <c r="E2895" s="29"/>
      <c r="F2895" s="22"/>
      <c r="G2895" s="22"/>
      <c r="H2895" s="22"/>
      <c r="I2895" s="22"/>
      <c r="J2895" s="26"/>
      <c r="K2895" s="140"/>
      <c r="L2895" s="140"/>
      <c r="M2895" s="140"/>
      <c r="N2895" s="140"/>
      <c r="O2895" s="140"/>
      <c r="P2895" s="26"/>
      <c r="Q2895" s="26"/>
      <c r="R2895" s="140"/>
      <c r="S2895" s="140"/>
      <c r="T2895" s="140"/>
      <c r="U2895" s="140"/>
      <c r="V2895" s="140"/>
      <c r="W2895" s="140"/>
      <c r="X2895" s="140"/>
      <c r="Y2895" s="140"/>
      <c r="Z2895" s="140"/>
      <c r="AA2895" s="140"/>
      <c r="AB2895" s="140"/>
      <c r="AC2895" s="140"/>
      <c r="AD2895" s="140"/>
      <c r="AE2895" s="140"/>
      <c r="AF2895" s="140"/>
      <c r="AG2895" s="140"/>
      <c r="AH2895" s="140"/>
      <c r="AI2895" s="140"/>
      <c r="AJ2895" s="140"/>
      <c r="AK2895" s="140"/>
      <c r="AL2895" s="140"/>
      <c r="AM2895" s="140"/>
      <c r="AN2895" s="140"/>
      <c r="AO2895" s="140"/>
      <c r="AP2895" s="140"/>
      <c r="AQ2895" s="140"/>
      <c r="AR2895" s="140"/>
      <c r="AS2895" s="103"/>
      <c r="AT2895" s="103"/>
      <c r="AU2895" s="103"/>
      <c r="AV2895" s="103"/>
      <c r="AW2895" s="103"/>
      <c r="AX2895" s="103"/>
      <c r="AY2895" s="103"/>
      <c r="AZ2895" s="103"/>
      <c r="BA2895" s="103"/>
      <c r="BB2895" s="103"/>
      <c r="BC2895" s="103"/>
      <c r="BD2895" s="103"/>
      <c r="BE2895" s="103"/>
    </row>
    <row r="2896" spans="1:57" x14ac:dyDescent="0.2">
      <c r="A2896" s="140"/>
      <c r="B2896" s="141"/>
      <c r="C2896" s="141"/>
      <c r="D2896" s="24"/>
      <c r="E2896" s="29"/>
      <c r="F2896" s="22"/>
      <c r="G2896" s="22"/>
      <c r="H2896" s="22"/>
      <c r="I2896" s="22"/>
      <c r="J2896" s="26"/>
      <c r="K2896" s="140"/>
      <c r="L2896" s="140"/>
      <c r="M2896" s="140"/>
      <c r="N2896" s="140"/>
      <c r="O2896" s="140"/>
      <c r="P2896" s="26"/>
      <c r="Q2896" s="26"/>
      <c r="R2896" s="140"/>
      <c r="S2896" s="140"/>
      <c r="T2896" s="140"/>
      <c r="U2896" s="140"/>
      <c r="V2896" s="140"/>
      <c r="W2896" s="140"/>
      <c r="X2896" s="140"/>
      <c r="Y2896" s="140"/>
      <c r="Z2896" s="140"/>
      <c r="AA2896" s="140"/>
      <c r="AB2896" s="140"/>
      <c r="AC2896" s="140"/>
      <c r="AD2896" s="140"/>
      <c r="AE2896" s="140"/>
      <c r="AF2896" s="140"/>
      <c r="AG2896" s="140"/>
      <c r="AH2896" s="140"/>
      <c r="AI2896" s="140"/>
      <c r="AJ2896" s="140"/>
      <c r="AK2896" s="140"/>
      <c r="AL2896" s="140"/>
      <c r="AM2896" s="140"/>
      <c r="AN2896" s="140"/>
      <c r="AO2896" s="140"/>
      <c r="AP2896" s="140"/>
      <c r="AQ2896" s="140"/>
      <c r="AR2896" s="140"/>
      <c r="AS2896" s="103"/>
      <c r="AT2896" s="103"/>
      <c r="AU2896" s="103"/>
      <c r="AV2896" s="103"/>
      <c r="AW2896" s="103"/>
      <c r="AX2896" s="103"/>
      <c r="AY2896" s="103"/>
      <c r="AZ2896" s="103"/>
      <c r="BA2896" s="103"/>
      <c r="BB2896" s="103"/>
      <c r="BC2896" s="103"/>
      <c r="BD2896" s="103"/>
      <c r="BE2896" s="103"/>
    </row>
    <row r="2897" spans="1:57" x14ac:dyDescent="0.2">
      <c r="A2897" s="140"/>
      <c r="B2897" s="141"/>
      <c r="C2897" s="141"/>
      <c r="D2897" s="24"/>
      <c r="E2897" s="29"/>
      <c r="F2897" s="22"/>
      <c r="G2897" s="22"/>
      <c r="H2897" s="22"/>
      <c r="I2897" s="22"/>
      <c r="J2897" s="26"/>
      <c r="K2897" s="140"/>
      <c r="L2897" s="140"/>
      <c r="M2897" s="140"/>
      <c r="N2897" s="140"/>
      <c r="O2897" s="140"/>
      <c r="P2897" s="26"/>
      <c r="Q2897" s="26"/>
      <c r="R2897" s="140"/>
      <c r="S2897" s="140"/>
      <c r="T2897" s="140"/>
      <c r="U2897" s="140"/>
      <c r="V2897" s="140"/>
      <c r="W2897" s="140"/>
      <c r="X2897" s="140"/>
      <c r="Y2897" s="140"/>
      <c r="Z2897" s="140"/>
      <c r="AA2897" s="140"/>
      <c r="AB2897" s="140"/>
      <c r="AC2897" s="140"/>
      <c r="AD2897" s="140"/>
      <c r="AE2897" s="140"/>
      <c r="AF2897" s="140"/>
      <c r="AG2897" s="140"/>
      <c r="AH2897" s="140"/>
      <c r="AI2897" s="140"/>
      <c r="AJ2897" s="140"/>
      <c r="AK2897" s="140"/>
      <c r="AL2897" s="140"/>
      <c r="AM2897" s="140"/>
      <c r="AN2897" s="140"/>
      <c r="AO2897" s="140"/>
      <c r="AP2897" s="140"/>
      <c r="AQ2897" s="140"/>
      <c r="AR2897" s="140"/>
      <c r="AS2897" s="103"/>
      <c r="AT2897" s="103"/>
      <c r="AU2897" s="103"/>
      <c r="AV2897" s="103"/>
      <c r="AW2897" s="103"/>
      <c r="AX2897" s="103"/>
      <c r="AY2897" s="103"/>
      <c r="AZ2897" s="103"/>
      <c r="BA2897" s="103"/>
      <c r="BB2897" s="103"/>
      <c r="BC2897" s="103"/>
      <c r="BD2897" s="103"/>
      <c r="BE2897" s="103"/>
    </row>
    <row r="2898" spans="1:57" x14ac:dyDescent="0.2">
      <c r="A2898" s="140"/>
      <c r="B2898" s="141"/>
      <c r="C2898" s="141"/>
      <c r="D2898" s="24"/>
      <c r="E2898" s="29"/>
      <c r="F2898" s="22"/>
      <c r="G2898" s="22"/>
      <c r="H2898" s="22"/>
      <c r="I2898" s="22"/>
      <c r="J2898" s="26"/>
      <c r="K2898" s="140"/>
      <c r="L2898" s="140"/>
      <c r="M2898" s="140"/>
      <c r="N2898" s="140"/>
      <c r="O2898" s="140"/>
      <c r="P2898" s="26"/>
      <c r="Q2898" s="26"/>
      <c r="R2898" s="140"/>
      <c r="S2898" s="140"/>
      <c r="T2898" s="140"/>
      <c r="U2898" s="140"/>
      <c r="V2898" s="140"/>
      <c r="W2898" s="140"/>
      <c r="X2898" s="140"/>
      <c r="Y2898" s="140"/>
      <c r="Z2898" s="140"/>
      <c r="AA2898" s="140"/>
      <c r="AB2898" s="140"/>
      <c r="AC2898" s="140"/>
      <c r="AD2898" s="140"/>
      <c r="AE2898" s="140"/>
      <c r="AF2898" s="140"/>
      <c r="AG2898" s="140"/>
      <c r="AH2898" s="140"/>
      <c r="AI2898" s="140"/>
      <c r="AJ2898" s="140"/>
      <c r="AK2898" s="140"/>
      <c r="AL2898" s="140"/>
      <c r="AM2898" s="140"/>
      <c r="AN2898" s="140"/>
      <c r="AO2898" s="140"/>
      <c r="AP2898" s="140"/>
      <c r="AQ2898" s="140"/>
      <c r="AR2898" s="140"/>
      <c r="AS2898" s="103"/>
      <c r="AT2898" s="103"/>
      <c r="AU2898" s="103"/>
      <c r="AV2898" s="103"/>
      <c r="AW2898" s="103"/>
      <c r="AX2898" s="103"/>
      <c r="AY2898" s="103"/>
      <c r="AZ2898" s="103"/>
      <c r="BA2898" s="103"/>
      <c r="BB2898" s="103"/>
      <c r="BC2898" s="103"/>
      <c r="BD2898" s="103"/>
      <c r="BE2898" s="103"/>
    </row>
    <row r="2899" spans="1:57" x14ac:dyDescent="0.2">
      <c r="A2899" s="140"/>
      <c r="B2899" s="141"/>
      <c r="C2899" s="141"/>
      <c r="D2899" s="24"/>
      <c r="E2899" s="29"/>
      <c r="F2899" s="22"/>
      <c r="G2899" s="22"/>
      <c r="H2899" s="22"/>
      <c r="I2899" s="22"/>
      <c r="J2899" s="26"/>
      <c r="K2899" s="140"/>
      <c r="L2899" s="140"/>
      <c r="M2899" s="140"/>
      <c r="N2899" s="140"/>
      <c r="O2899" s="140"/>
      <c r="P2899" s="26"/>
      <c r="Q2899" s="26"/>
      <c r="R2899" s="140"/>
      <c r="S2899" s="140"/>
      <c r="T2899" s="140"/>
      <c r="U2899" s="140"/>
      <c r="V2899" s="140"/>
      <c r="W2899" s="140"/>
      <c r="X2899" s="140"/>
      <c r="Y2899" s="140"/>
      <c r="Z2899" s="140"/>
      <c r="AA2899" s="140"/>
      <c r="AB2899" s="140"/>
      <c r="AC2899" s="140"/>
      <c r="AD2899" s="140"/>
      <c r="AE2899" s="140"/>
      <c r="AF2899" s="140"/>
      <c r="AG2899" s="140"/>
      <c r="AH2899" s="140"/>
      <c r="AI2899" s="140"/>
      <c r="AJ2899" s="140"/>
      <c r="AK2899" s="140"/>
      <c r="AL2899" s="140"/>
      <c r="AM2899" s="140"/>
      <c r="AN2899" s="140"/>
      <c r="AO2899" s="140"/>
      <c r="AP2899" s="140"/>
      <c r="AQ2899" s="140"/>
      <c r="AR2899" s="140"/>
      <c r="AS2899" s="103"/>
      <c r="AT2899" s="103"/>
      <c r="AU2899" s="103"/>
      <c r="AV2899" s="103"/>
      <c r="AW2899" s="103"/>
      <c r="AX2899" s="103"/>
      <c r="AY2899" s="103"/>
      <c r="AZ2899" s="103"/>
      <c r="BA2899" s="103"/>
      <c r="BB2899" s="103"/>
      <c r="BC2899" s="103"/>
      <c r="BD2899" s="103"/>
      <c r="BE2899" s="103"/>
    </row>
    <row r="2900" spans="1:57" x14ac:dyDescent="0.2">
      <c r="A2900" s="140"/>
      <c r="B2900" s="141"/>
      <c r="C2900" s="141"/>
      <c r="D2900" s="24"/>
      <c r="E2900" s="29"/>
      <c r="F2900" s="22"/>
      <c r="G2900" s="22"/>
      <c r="H2900" s="22"/>
      <c r="I2900" s="22"/>
      <c r="J2900" s="26"/>
      <c r="K2900" s="140"/>
      <c r="L2900" s="140"/>
      <c r="M2900" s="140"/>
      <c r="N2900" s="140"/>
      <c r="O2900" s="140"/>
      <c r="P2900" s="26"/>
      <c r="Q2900" s="26"/>
      <c r="R2900" s="140"/>
      <c r="S2900" s="140"/>
      <c r="T2900" s="140"/>
      <c r="U2900" s="140"/>
      <c r="V2900" s="140"/>
      <c r="W2900" s="140"/>
      <c r="X2900" s="140"/>
      <c r="Y2900" s="140"/>
      <c r="Z2900" s="140"/>
      <c r="AA2900" s="140"/>
      <c r="AB2900" s="140"/>
      <c r="AC2900" s="140"/>
      <c r="AD2900" s="140"/>
      <c r="AE2900" s="140"/>
      <c r="AF2900" s="140"/>
      <c r="AG2900" s="140"/>
      <c r="AH2900" s="140"/>
      <c r="AI2900" s="140"/>
      <c r="AJ2900" s="140"/>
      <c r="AK2900" s="140"/>
      <c r="AL2900" s="140"/>
      <c r="AM2900" s="140"/>
      <c r="AN2900" s="140"/>
      <c r="AO2900" s="140"/>
      <c r="AP2900" s="140"/>
      <c r="AQ2900" s="140"/>
      <c r="AR2900" s="140"/>
      <c r="AS2900" s="103"/>
      <c r="AT2900" s="103"/>
      <c r="AU2900" s="103"/>
      <c r="AV2900" s="103"/>
      <c r="AW2900" s="103"/>
      <c r="AX2900" s="103"/>
      <c r="AY2900" s="103"/>
      <c r="AZ2900" s="103"/>
      <c r="BA2900" s="103"/>
      <c r="BB2900" s="103"/>
      <c r="BC2900" s="103"/>
      <c r="BD2900" s="103"/>
      <c r="BE2900" s="103"/>
    </row>
    <row r="2901" spans="1:57" x14ac:dyDescent="0.2">
      <c r="A2901" s="140"/>
      <c r="B2901" s="141"/>
      <c r="C2901" s="141"/>
      <c r="D2901" s="24"/>
      <c r="E2901" s="29"/>
      <c r="F2901" s="22"/>
      <c r="G2901" s="22"/>
      <c r="H2901" s="22"/>
      <c r="I2901" s="22"/>
      <c r="J2901" s="26"/>
      <c r="K2901" s="140"/>
      <c r="L2901" s="140"/>
      <c r="M2901" s="140"/>
      <c r="N2901" s="140"/>
      <c r="O2901" s="140"/>
      <c r="P2901" s="26"/>
      <c r="Q2901" s="26"/>
      <c r="R2901" s="140"/>
      <c r="S2901" s="140"/>
      <c r="T2901" s="140"/>
      <c r="U2901" s="140"/>
      <c r="V2901" s="140"/>
      <c r="W2901" s="140"/>
      <c r="X2901" s="140"/>
      <c r="Y2901" s="140"/>
      <c r="Z2901" s="140"/>
      <c r="AA2901" s="140"/>
      <c r="AB2901" s="140"/>
      <c r="AC2901" s="140"/>
      <c r="AD2901" s="140"/>
      <c r="AE2901" s="140"/>
      <c r="AF2901" s="140"/>
      <c r="AG2901" s="140"/>
      <c r="AH2901" s="140"/>
      <c r="AI2901" s="140"/>
      <c r="AJ2901" s="140"/>
      <c r="AK2901" s="140"/>
      <c r="AL2901" s="140"/>
      <c r="AM2901" s="140"/>
      <c r="AN2901" s="140"/>
      <c r="AO2901" s="140"/>
      <c r="AP2901" s="140"/>
      <c r="AQ2901" s="140"/>
      <c r="AR2901" s="140"/>
      <c r="AS2901" s="103"/>
      <c r="AT2901" s="103"/>
      <c r="AU2901" s="103"/>
      <c r="AV2901" s="103"/>
      <c r="AW2901" s="103"/>
      <c r="AX2901" s="103"/>
      <c r="AY2901" s="103"/>
      <c r="AZ2901" s="103"/>
      <c r="BA2901" s="103"/>
      <c r="BB2901" s="103"/>
      <c r="BC2901" s="103"/>
      <c r="BD2901" s="103"/>
      <c r="BE2901" s="103"/>
    </row>
    <row r="2902" spans="1:57" x14ac:dyDescent="0.2">
      <c r="A2902" s="140"/>
      <c r="B2902" s="141"/>
      <c r="C2902" s="141"/>
      <c r="D2902" s="24"/>
      <c r="E2902" s="29"/>
      <c r="F2902" s="22"/>
      <c r="G2902" s="22"/>
      <c r="H2902" s="22"/>
      <c r="I2902" s="22"/>
      <c r="J2902" s="26"/>
      <c r="K2902" s="140"/>
      <c r="L2902" s="140"/>
      <c r="M2902" s="140"/>
      <c r="N2902" s="140"/>
      <c r="O2902" s="140"/>
      <c r="P2902" s="26"/>
      <c r="Q2902" s="26"/>
      <c r="R2902" s="140"/>
      <c r="S2902" s="140"/>
      <c r="T2902" s="140"/>
      <c r="U2902" s="140"/>
      <c r="V2902" s="140"/>
      <c r="W2902" s="140"/>
      <c r="X2902" s="140"/>
      <c r="Y2902" s="140"/>
      <c r="Z2902" s="140"/>
      <c r="AA2902" s="140"/>
      <c r="AB2902" s="140"/>
      <c r="AC2902" s="140"/>
      <c r="AD2902" s="140"/>
      <c r="AE2902" s="140"/>
      <c r="AF2902" s="140"/>
      <c r="AG2902" s="140"/>
      <c r="AH2902" s="140"/>
      <c r="AI2902" s="140"/>
      <c r="AJ2902" s="140"/>
      <c r="AK2902" s="140"/>
      <c r="AL2902" s="140"/>
      <c r="AM2902" s="140"/>
      <c r="AN2902" s="140"/>
      <c r="AO2902" s="140"/>
      <c r="AP2902" s="140"/>
      <c r="AQ2902" s="140"/>
      <c r="AR2902" s="140"/>
      <c r="AS2902" s="103"/>
      <c r="AT2902" s="103"/>
      <c r="AU2902" s="103"/>
      <c r="AV2902" s="103"/>
      <c r="AW2902" s="103"/>
      <c r="AX2902" s="103"/>
      <c r="AY2902" s="103"/>
      <c r="AZ2902" s="103"/>
      <c r="BA2902" s="103"/>
      <c r="BB2902" s="103"/>
      <c r="BC2902" s="103"/>
      <c r="BD2902" s="103"/>
      <c r="BE2902" s="103"/>
    </row>
    <row r="2903" spans="1:57" x14ac:dyDescent="0.2">
      <c r="A2903" s="140"/>
      <c r="B2903" s="141"/>
      <c r="C2903" s="141"/>
      <c r="D2903" s="24"/>
      <c r="E2903" s="29"/>
      <c r="F2903" s="22"/>
      <c r="G2903" s="22"/>
      <c r="H2903" s="22"/>
      <c r="I2903" s="22"/>
      <c r="J2903" s="26"/>
      <c r="K2903" s="140"/>
      <c r="L2903" s="140"/>
      <c r="M2903" s="140"/>
      <c r="N2903" s="140"/>
      <c r="O2903" s="140"/>
      <c r="P2903" s="26"/>
      <c r="Q2903" s="26"/>
      <c r="R2903" s="140"/>
      <c r="S2903" s="140"/>
      <c r="T2903" s="140"/>
      <c r="U2903" s="140"/>
      <c r="V2903" s="140"/>
      <c r="W2903" s="140"/>
      <c r="X2903" s="140"/>
      <c r="Y2903" s="140"/>
      <c r="Z2903" s="140"/>
      <c r="AA2903" s="140"/>
      <c r="AB2903" s="140"/>
      <c r="AC2903" s="140"/>
      <c r="AD2903" s="140"/>
      <c r="AE2903" s="140"/>
      <c r="AF2903" s="140"/>
      <c r="AG2903" s="140"/>
      <c r="AH2903" s="140"/>
      <c r="AI2903" s="140"/>
      <c r="AJ2903" s="140"/>
      <c r="AK2903" s="140"/>
      <c r="AL2903" s="140"/>
      <c r="AM2903" s="140"/>
      <c r="AN2903" s="140"/>
      <c r="AO2903" s="140"/>
      <c r="AP2903" s="140"/>
      <c r="AQ2903" s="140"/>
      <c r="AR2903" s="140"/>
      <c r="AS2903" s="103"/>
      <c r="AT2903" s="103"/>
      <c r="AU2903" s="103"/>
      <c r="AV2903" s="103"/>
      <c r="AW2903" s="103"/>
      <c r="AX2903" s="103"/>
      <c r="AY2903" s="103"/>
      <c r="AZ2903" s="103"/>
      <c r="BA2903" s="103"/>
      <c r="BB2903" s="103"/>
      <c r="BC2903" s="103"/>
      <c r="BD2903" s="103"/>
      <c r="BE2903" s="103"/>
    </row>
    <row r="2904" spans="1:57" x14ac:dyDescent="0.2">
      <c r="A2904" s="140"/>
      <c r="B2904" s="141"/>
      <c r="C2904" s="141"/>
      <c r="D2904" s="24"/>
      <c r="E2904" s="29"/>
      <c r="F2904" s="22"/>
      <c r="G2904" s="22"/>
      <c r="H2904" s="22"/>
      <c r="I2904" s="22"/>
      <c r="J2904" s="26"/>
      <c r="K2904" s="140"/>
      <c r="L2904" s="140"/>
      <c r="M2904" s="140"/>
      <c r="N2904" s="140"/>
      <c r="O2904" s="140"/>
      <c r="P2904" s="26"/>
      <c r="Q2904" s="26"/>
      <c r="R2904" s="140"/>
      <c r="S2904" s="140"/>
      <c r="T2904" s="140"/>
      <c r="U2904" s="140"/>
      <c r="V2904" s="140"/>
      <c r="W2904" s="140"/>
      <c r="X2904" s="140"/>
      <c r="Y2904" s="140"/>
      <c r="Z2904" s="140"/>
      <c r="AA2904" s="140"/>
      <c r="AB2904" s="140"/>
      <c r="AC2904" s="140"/>
      <c r="AD2904" s="140"/>
      <c r="AE2904" s="140"/>
      <c r="AF2904" s="140"/>
      <c r="AG2904" s="140"/>
      <c r="AH2904" s="140"/>
      <c r="AI2904" s="140"/>
      <c r="AJ2904" s="140"/>
      <c r="AK2904" s="140"/>
      <c r="AL2904" s="140"/>
      <c r="AM2904" s="140"/>
      <c r="AN2904" s="140"/>
      <c r="AO2904" s="140"/>
      <c r="AP2904" s="140"/>
      <c r="AQ2904" s="140"/>
      <c r="AR2904" s="140"/>
      <c r="AS2904" s="103"/>
      <c r="AT2904" s="103"/>
      <c r="AU2904" s="103"/>
      <c r="AV2904" s="103"/>
      <c r="AW2904" s="103"/>
      <c r="AX2904" s="103"/>
      <c r="AY2904" s="103"/>
      <c r="AZ2904" s="103"/>
      <c r="BA2904" s="103"/>
      <c r="BB2904" s="103"/>
      <c r="BC2904" s="103"/>
      <c r="BD2904" s="103"/>
      <c r="BE2904" s="103"/>
    </row>
    <row r="2905" spans="1:57" x14ac:dyDescent="0.2">
      <c r="A2905" s="140"/>
      <c r="B2905" s="141"/>
      <c r="C2905" s="141"/>
      <c r="D2905" s="24"/>
      <c r="E2905" s="29"/>
      <c r="F2905" s="22"/>
      <c r="G2905" s="22"/>
      <c r="H2905" s="22"/>
      <c r="I2905" s="22"/>
      <c r="J2905" s="26"/>
      <c r="K2905" s="140"/>
      <c r="L2905" s="140"/>
      <c r="M2905" s="140"/>
      <c r="N2905" s="140"/>
      <c r="O2905" s="140"/>
      <c r="P2905" s="26"/>
      <c r="Q2905" s="26"/>
      <c r="R2905" s="140"/>
      <c r="S2905" s="140"/>
      <c r="T2905" s="140"/>
      <c r="U2905" s="140"/>
      <c r="V2905" s="140"/>
      <c r="W2905" s="140"/>
      <c r="X2905" s="140"/>
      <c r="Y2905" s="140"/>
      <c r="Z2905" s="140"/>
      <c r="AA2905" s="140"/>
      <c r="AB2905" s="140"/>
      <c r="AC2905" s="140"/>
      <c r="AD2905" s="140"/>
      <c r="AE2905" s="140"/>
      <c r="AF2905" s="140"/>
      <c r="AG2905" s="140"/>
      <c r="AH2905" s="140"/>
      <c r="AI2905" s="140"/>
      <c r="AJ2905" s="140"/>
      <c r="AK2905" s="140"/>
      <c r="AL2905" s="140"/>
      <c r="AM2905" s="140"/>
      <c r="AN2905" s="140"/>
      <c r="AO2905" s="140"/>
      <c r="AP2905" s="140"/>
      <c r="AQ2905" s="140"/>
      <c r="AR2905" s="140"/>
      <c r="AS2905" s="103"/>
      <c r="AT2905" s="103"/>
      <c r="AU2905" s="103"/>
      <c r="AV2905" s="103"/>
      <c r="AW2905" s="103"/>
      <c r="AX2905" s="103"/>
      <c r="AY2905" s="103"/>
      <c r="AZ2905" s="103"/>
      <c r="BA2905" s="103"/>
      <c r="BB2905" s="103"/>
      <c r="BC2905" s="103"/>
      <c r="BD2905" s="103"/>
      <c r="BE2905" s="103"/>
    </row>
    <row r="2906" spans="1:57" x14ac:dyDescent="0.2">
      <c r="A2906" s="140"/>
      <c r="B2906" s="141"/>
      <c r="C2906" s="141"/>
      <c r="D2906" s="24"/>
      <c r="E2906" s="29"/>
      <c r="F2906" s="22"/>
      <c r="G2906" s="22"/>
      <c r="H2906" s="22"/>
      <c r="I2906" s="22"/>
      <c r="J2906" s="26"/>
      <c r="K2906" s="140"/>
      <c r="L2906" s="140"/>
      <c r="M2906" s="140"/>
      <c r="N2906" s="140"/>
      <c r="O2906" s="140"/>
      <c r="P2906" s="26"/>
      <c r="Q2906" s="26"/>
      <c r="R2906" s="140"/>
      <c r="S2906" s="140"/>
      <c r="T2906" s="140"/>
      <c r="U2906" s="140"/>
      <c r="V2906" s="140"/>
      <c r="W2906" s="140"/>
      <c r="X2906" s="140"/>
      <c r="Y2906" s="140"/>
      <c r="Z2906" s="140"/>
      <c r="AA2906" s="140"/>
      <c r="AB2906" s="140"/>
      <c r="AC2906" s="140"/>
      <c r="AD2906" s="140"/>
      <c r="AE2906" s="140"/>
      <c r="AF2906" s="140"/>
      <c r="AG2906" s="140"/>
      <c r="AH2906" s="140"/>
      <c r="AI2906" s="140"/>
      <c r="AJ2906" s="140"/>
      <c r="AK2906" s="140"/>
      <c r="AL2906" s="140"/>
      <c r="AM2906" s="140"/>
      <c r="AN2906" s="140"/>
      <c r="AO2906" s="140"/>
      <c r="AP2906" s="140"/>
      <c r="AQ2906" s="140"/>
      <c r="AR2906" s="140"/>
      <c r="AS2906" s="103"/>
      <c r="AT2906" s="103"/>
      <c r="AU2906" s="103"/>
      <c r="AV2906" s="103"/>
      <c r="AW2906" s="103"/>
      <c r="AX2906" s="103"/>
      <c r="AY2906" s="103"/>
      <c r="AZ2906" s="103"/>
      <c r="BA2906" s="103"/>
      <c r="BB2906" s="103"/>
      <c r="BC2906" s="103"/>
      <c r="BD2906" s="103"/>
      <c r="BE2906" s="103"/>
    </row>
    <row r="2907" spans="1:57" x14ac:dyDescent="0.2">
      <c r="A2907" s="140"/>
      <c r="B2907" s="141"/>
      <c r="C2907" s="141"/>
      <c r="D2907" s="24"/>
      <c r="E2907" s="29"/>
      <c r="F2907" s="22"/>
      <c r="G2907" s="22"/>
      <c r="H2907" s="22"/>
      <c r="I2907" s="22"/>
      <c r="J2907" s="26"/>
      <c r="K2907" s="140"/>
      <c r="L2907" s="140"/>
      <c r="M2907" s="140"/>
      <c r="N2907" s="140"/>
      <c r="O2907" s="140"/>
      <c r="P2907" s="26"/>
      <c r="Q2907" s="26"/>
      <c r="R2907" s="140"/>
      <c r="S2907" s="140"/>
      <c r="T2907" s="140"/>
      <c r="U2907" s="140"/>
      <c r="V2907" s="140"/>
      <c r="W2907" s="140"/>
      <c r="X2907" s="140"/>
      <c r="Y2907" s="140"/>
      <c r="Z2907" s="140"/>
      <c r="AA2907" s="140"/>
      <c r="AB2907" s="140"/>
      <c r="AC2907" s="140"/>
      <c r="AD2907" s="140"/>
      <c r="AE2907" s="140"/>
      <c r="AF2907" s="140"/>
      <c r="AG2907" s="140"/>
      <c r="AH2907" s="140"/>
      <c r="AI2907" s="140"/>
      <c r="AJ2907" s="140"/>
      <c r="AK2907" s="140"/>
      <c r="AL2907" s="140"/>
      <c r="AM2907" s="140"/>
      <c r="AN2907" s="140"/>
      <c r="AO2907" s="140"/>
      <c r="AP2907" s="140"/>
      <c r="AQ2907" s="140"/>
      <c r="AR2907" s="140"/>
      <c r="AS2907" s="103"/>
      <c r="AT2907" s="103"/>
      <c r="AU2907" s="103"/>
      <c r="AV2907" s="103"/>
      <c r="AW2907" s="103"/>
      <c r="AX2907" s="103"/>
      <c r="AY2907" s="103"/>
      <c r="AZ2907" s="103"/>
      <c r="BA2907" s="103"/>
      <c r="BB2907" s="103"/>
      <c r="BC2907" s="103"/>
      <c r="BD2907" s="103"/>
      <c r="BE2907" s="103"/>
    </row>
    <row r="2908" spans="1:57" x14ac:dyDescent="0.2">
      <c r="A2908" s="140"/>
      <c r="B2908" s="141"/>
      <c r="C2908" s="141"/>
      <c r="D2908" s="24"/>
      <c r="E2908" s="29"/>
      <c r="F2908" s="22"/>
      <c r="G2908" s="22"/>
      <c r="H2908" s="22"/>
      <c r="I2908" s="22"/>
      <c r="J2908" s="26"/>
      <c r="K2908" s="140"/>
      <c r="L2908" s="140"/>
      <c r="M2908" s="140"/>
      <c r="N2908" s="140"/>
      <c r="O2908" s="140"/>
      <c r="P2908" s="26"/>
      <c r="Q2908" s="26"/>
      <c r="R2908" s="140"/>
      <c r="S2908" s="140"/>
      <c r="T2908" s="140"/>
      <c r="U2908" s="140"/>
      <c r="V2908" s="140"/>
      <c r="W2908" s="140"/>
      <c r="X2908" s="140"/>
      <c r="Y2908" s="140"/>
      <c r="Z2908" s="140"/>
      <c r="AA2908" s="140"/>
      <c r="AB2908" s="140"/>
      <c r="AC2908" s="140"/>
      <c r="AD2908" s="140"/>
      <c r="AE2908" s="140"/>
      <c r="AF2908" s="140"/>
      <c r="AG2908" s="140"/>
      <c r="AH2908" s="140"/>
      <c r="AI2908" s="140"/>
      <c r="AJ2908" s="140"/>
      <c r="AK2908" s="140"/>
      <c r="AL2908" s="140"/>
      <c r="AM2908" s="140"/>
      <c r="AN2908" s="140"/>
      <c r="AO2908" s="140"/>
      <c r="AP2908" s="140"/>
      <c r="AQ2908" s="140"/>
      <c r="AR2908" s="140"/>
      <c r="AS2908" s="103"/>
      <c r="AT2908" s="103"/>
      <c r="AU2908" s="103"/>
      <c r="AV2908" s="103"/>
      <c r="AW2908" s="103"/>
      <c r="AX2908" s="103"/>
      <c r="AY2908" s="103"/>
      <c r="AZ2908" s="103"/>
      <c r="BA2908" s="103"/>
      <c r="BB2908" s="103"/>
      <c r="BC2908" s="103"/>
      <c r="BD2908" s="103"/>
      <c r="BE2908" s="103"/>
    </row>
    <row r="2909" spans="1:57" x14ac:dyDescent="0.2">
      <c r="A2909" s="140"/>
      <c r="B2909" s="141"/>
      <c r="C2909" s="141"/>
      <c r="D2909" s="24"/>
      <c r="E2909" s="29"/>
      <c r="F2909" s="22"/>
      <c r="G2909" s="22"/>
      <c r="H2909" s="22"/>
      <c r="I2909" s="22"/>
      <c r="J2909" s="26"/>
      <c r="K2909" s="140"/>
      <c r="L2909" s="140"/>
      <c r="M2909" s="140"/>
      <c r="N2909" s="140"/>
      <c r="O2909" s="140"/>
      <c r="P2909" s="26"/>
      <c r="Q2909" s="26"/>
      <c r="R2909" s="140"/>
      <c r="S2909" s="140"/>
      <c r="T2909" s="140"/>
      <c r="U2909" s="140"/>
      <c r="V2909" s="140"/>
      <c r="W2909" s="140"/>
      <c r="X2909" s="140"/>
      <c r="Y2909" s="140"/>
      <c r="Z2909" s="140"/>
      <c r="AA2909" s="140"/>
      <c r="AB2909" s="140"/>
      <c r="AC2909" s="140"/>
      <c r="AD2909" s="140"/>
      <c r="AE2909" s="140"/>
      <c r="AF2909" s="140"/>
      <c r="AG2909" s="140"/>
      <c r="AH2909" s="140"/>
      <c r="AI2909" s="140"/>
      <c r="AJ2909" s="140"/>
      <c r="AK2909" s="140"/>
      <c r="AL2909" s="140"/>
      <c r="AM2909" s="140"/>
      <c r="AN2909" s="140"/>
      <c r="AO2909" s="140"/>
      <c r="AP2909" s="140"/>
      <c r="AQ2909" s="140"/>
      <c r="AR2909" s="140"/>
      <c r="AS2909" s="103"/>
      <c r="AT2909" s="103"/>
      <c r="AU2909" s="103"/>
      <c r="AV2909" s="103"/>
      <c r="AW2909" s="103"/>
      <c r="AX2909" s="103"/>
      <c r="AY2909" s="103"/>
      <c r="AZ2909" s="103"/>
      <c r="BA2909" s="103"/>
      <c r="BB2909" s="103"/>
      <c r="BC2909" s="103"/>
      <c r="BD2909" s="103"/>
      <c r="BE2909" s="103"/>
    </row>
    <row r="2910" spans="1:57" x14ac:dyDescent="0.2">
      <c r="A2910" s="140"/>
      <c r="B2910" s="141"/>
      <c r="C2910" s="141"/>
      <c r="D2910" s="24"/>
      <c r="E2910" s="29"/>
      <c r="F2910" s="22"/>
      <c r="G2910" s="22"/>
      <c r="H2910" s="22"/>
      <c r="I2910" s="22"/>
      <c r="J2910" s="26"/>
      <c r="K2910" s="140"/>
      <c r="L2910" s="140"/>
      <c r="M2910" s="140"/>
      <c r="N2910" s="140"/>
      <c r="O2910" s="140"/>
      <c r="P2910" s="26"/>
      <c r="Q2910" s="26"/>
      <c r="R2910" s="140"/>
      <c r="S2910" s="140"/>
      <c r="T2910" s="140"/>
      <c r="U2910" s="140"/>
      <c r="V2910" s="140"/>
      <c r="W2910" s="140"/>
      <c r="X2910" s="140"/>
      <c r="Y2910" s="140"/>
      <c r="Z2910" s="140"/>
      <c r="AA2910" s="140"/>
      <c r="AB2910" s="140"/>
      <c r="AC2910" s="140"/>
      <c r="AD2910" s="140"/>
      <c r="AE2910" s="140"/>
      <c r="AF2910" s="140"/>
      <c r="AG2910" s="140"/>
      <c r="AH2910" s="140"/>
      <c r="AI2910" s="140"/>
      <c r="AJ2910" s="140"/>
      <c r="AK2910" s="140"/>
      <c r="AL2910" s="140"/>
      <c r="AM2910" s="140"/>
      <c r="AN2910" s="140"/>
      <c r="AO2910" s="140"/>
      <c r="AP2910" s="140"/>
      <c r="AQ2910" s="140"/>
      <c r="AR2910" s="140"/>
      <c r="AS2910" s="103"/>
      <c r="AT2910" s="103"/>
      <c r="AU2910" s="103"/>
      <c r="AV2910" s="103"/>
      <c r="AW2910" s="103"/>
      <c r="AX2910" s="103"/>
      <c r="AY2910" s="103"/>
      <c r="AZ2910" s="103"/>
      <c r="BA2910" s="103"/>
      <c r="BB2910" s="103"/>
      <c r="BC2910" s="103"/>
      <c r="BD2910" s="103"/>
      <c r="BE2910" s="103"/>
    </row>
    <row r="2911" spans="1:57" x14ac:dyDescent="0.2">
      <c r="A2911" s="140"/>
      <c r="B2911" s="141"/>
      <c r="C2911" s="141"/>
      <c r="D2911" s="24"/>
      <c r="E2911" s="29"/>
      <c r="F2911" s="22"/>
      <c r="G2911" s="22"/>
      <c r="H2911" s="22"/>
      <c r="I2911" s="22"/>
      <c r="J2911" s="26"/>
      <c r="K2911" s="140"/>
      <c r="L2911" s="140"/>
      <c r="M2911" s="140"/>
      <c r="N2911" s="140"/>
      <c r="O2911" s="140"/>
      <c r="P2911" s="26"/>
      <c r="Q2911" s="26"/>
      <c r="R2911" s="140"/>
      <c r="S2911" s="140"/>
      <c r="T2911" s="140"/>
      <c r="U2911" s="140"/>
      <c r="V2911" s="140"/>
      <c r="W2911" s="140"/>
      <c r="X2911" s="140"/>
      <c r="Y2911" s="140"/>
      <c r="Z2911" s="140"/>
      <c r="AA2911" s="140"/>
      <c r="AB2911" s="140"/>
      <c r="AC2911" s="140"/>
      <c r="AD2911" s="140"/>
      <c r="AE2911" s="140"/>
      <c r="AF2911" s="140"/>
      <c r="AG2911" s="140"/>
      <c r="AH2911" s="140"/>
      <c r="AI2911" s="140"/>
      <c r="AJ2911" s="140"/>
      <c r="AK2911" s="140"/>
      <c r="AL2911" s="140"/>
      <c r="AM2911" s="140"/>
      <c r="AN2911" s="140"/>
      <c r="AO2911" s="140"/>
      <c r="AP2911" s="140"/>
      <c r="AQ2911" s="140"/>
      <c r="AR2911" s="140"/>
      <c r="AS2911" s="103"/>
      <c r="AT2911" s="103"/>
      <c r="AU2911" s="103"/>
      <c r="AV2911" s="103"/>
      <c r="AW2911" s="103"/>
      <c r="AX2911" s="103"/>
      <c r="AY2911" s="103"/>
      <c r="AZ2911" s="103"/>
      <c r="BA2911" s="103"/>
      <c r="BB2911" s="103"/>
      <c r="BC2911" s="103"/>
      <c r="BD2911" s="103"/>
      <c r="BE2911" s="103"/>
    </row>
    <row r="2912" spans="1:57" x14ac:dyDescent="0.2">
      <c r="A2912" s="140"/>
      <c r="B2912" s="141"/>
      <c r="C2912" s="141"/>
      <c r="D2912" s="24"/>
      <c r="E2912" s="29"/>
      <c r="F2912" s="22"/>
      <c r="G2912" s="22"/>
      <c r="H2912" s="22"/>
      <c r="I2912" s="22"/>
      <c r="J2912" s="26"/>
      <c r="K2912" s="140"/>
      <c r="L2912" s="140"/>
      <c r="M2912" s="140"/>
      <c r="N2912" s="140"/>
      <c r="O2912" s="140"/>
      <c r="P2912" s="26"/>
      <c r="Q2912" s="26"/>
      <c r="R2912" s="140"/>
      <c r="S2912" s="140"/>
      <c r="T2912" s="140"/>
      <c r="U2912" s="140"/>
      <c r="V2912" s="140"/>
      <c r="W2912" s="140"/>
      <c r="X2912" s="140"/>
      <c r="Y2912" s="140"/>
      <c r="Z2912" s="140"/>
      <c r="AA2912" s="140"/>
      <c r="AB2912" s="140"/>
      <c r="AC2912" s="140"/>
      <c r="AD2912" s="140"/>
      <c r="AE2912" s="140"/>
      <c r="AF2912" s="140"/>
      <c r="AG2912" s="140"/>
      <c r="AH2912" s="140"/>
      <c r="AI2912" s="140"/>
      <c r="AJ2912" s="140"/>
      <c r="AK2912" s="140"/>
      <c r="AL2912" s="140"/>
      <c r="AM2912" s="140"/>
      <c r="AN2912" s="140"/>
      <c r="AO2912" s="140"/>
      <c r="AP2912" s="140"/>
      <c r="AQ2912" s="140"/>
      <c r="AR2912" s="140"/>
      <c r="AS2912" s="103"/>
      <c r="AT2912" s="103"/>
      <c r="AU2912" s="103"/>
      <c r="AV2912" s="103"/>
      <c r="AW2912" s="103"/>
      <c r="AX2912" s="103"/>
      <c r="AY2912" s="103"/>
      <c r="AZ2912" s="103"/>
      <c r="BA2912" s="103"/>
      <c r="BB2912" s="103"/>
      <c r="BC2912" s="103"/>
      <c r="BD2912" s="103"/>
      <c r="BE2912" s="103"/>
    </row>
    <row r="2913" spans="1:57" x14ac:dyDescent="0.2">
      <c r="A2913" s="140"/>
      <c r="B2913" s="141"/>
      <c r="C2913" s="141"/>
      <c r="D2913" s="24"/>
      <c r="E2913" s="29"/>
      <c r="F2913" s="22"/>
      <c r="G2913" s="22"/>
      <c r="H2913" s="22"/>
      <c r="I2913" s="22"/>
      <c r="J2913" s="26"/>
      <c r="K2913" s="140"/>
      <c r="L2913" s="140"/>
      <c r="M2913" s="140"/>
      <c r="N2913" s="140"/>
      <c r="O2913" s="140"/>
      <c r="P2913" s="26"/>
      <c r="Q2913" s="26"/>
      <c r="R2913" s="140"/>
      <c r="S2913" s="140"/>
      <c r="T2913" s="140"/>
      <c r="U2913" s="140"/>
      <c r="V2913" s="140"/>
      <c r="W2913" s="140"/>
      <c r="X2913" s="140"/>
      <c r="Y2913" s="140"/>
      <c r="Z2913" s="140"/>
      <c r="AA2913" s="140"/>
      <c r="AB2913" s="140"/>
      <c r="AC2913" s="140"/>
      <c r="AD2913" s="140"/>
      <c r="AE2913" s="140"/>
      <c r="AF2913" s="140"/>
      <c r="AG2913" s="140"/>
      <c r="AH2913" s="140"/>
      <c r="AI2913" s="140"/>
      <c r="AJ2913" s="140"/>
      <c r="AK2913" s="140"/>
      <c r="AL2913" s="140"/>
      <c r="AM2913" s="140"/>
      <c r="AN2913" s="140"/>
      <c r="AO2913" s="140"/>
      <c r="AP2913" s="140"/>
      <c r="AQ2913" s="140"/>
      <c r="AR2913" s="140"/>
      <c r="AS2913" s="103"/>
      <c r="AT2913" s="103"/>
      <c r="AU2913" s="103"/>
      <c r="AV2913" s="103"/>
      <c r="AW2913" s="103"/>
      <c r="AX2913" s="103"/>
      <c r="AY2913" s="103"/>
      <c r="AZ2913" s="103"/>
      <c r="BA2913" s="103"/>
      <c r="BB2913" s="103"/>
      <c r="BC2913" s="103"/>
      <c r="BD2913" s="103"/>
      <c r="BE2913" s="103"/>
    </row>
    <row r="2914" spans="1:57" x14ac:dyDescent="0.2">
      <c r="A2914" s="140"/>
      <c r="B2914" s="141"/>
      <c r="C2914" s="141"/>
      <c r="D2914" s="24"/>
      <c r="E2914" s="29"/>
      <c r="F2914" s="22"/>
      <c r="G2914" s="22"/>
      <c r="H2914" s="22"/>
      <c r="I2914" s="22"/>
      <c r="J2914" s="26"/>
      <c r="K2914" s="140"/>
      <c r="L2914" s="140"/>
      <c r="M2914" s="140"/>
      <c r="N2914" s="140"/>
      <c r="O2914" s="140"/>
      <c r="P2914" s="26"/>
      <c r="Q2914" s="26"/>
      <c r="R2914" s="140"/>
      <c r="S2914" s="140"/>
      <c r="T2914" s="140"/>
      <c r="U2914" s="140"/>
      <c r="V2914" s="140"/>
      <c r="W2914" s="140"/>
      <c r="X2914" s="140"/>
      <c r="Y2914" s="140"/>
      <c r="Z2914" s="140"/>
      <c r="AA2914" s="140"/>
      <c r="AB2914" s="140"/>
      <c r="AC2914" s="140"/>
      <c r="AD2914" s="140"/>
      <c r="AE2914" s="140"/>
      <c r="AF2914" s="140"/>
      <c r="AG2914" s="140"/>
      <c r="AH2914" s="140"/>
      <c r="AI2914" s="140"/>
      <c r="AJ2914" s="140"/>
      <c r="AK2914" s="140"/>
      <c r="AL2914" s="140"/>
      <c r="AM2914" s="140"/>
      <c r="AN2914" s="140"/>
      <c r="AO2914" s="140"/>
      <c r="AP2914" s="140"/>
      <c r="AQ2914" s="140"/>
      <c r="AR2914" s="140"/>
      <c r="AS2914" s="103"/>
      <c r="AT2914" s="103"/>
      <c r="AU2914" s="103"/>
      <c r="AV2914" s="103"/>
      <c r="AW2914" s="103"/>
      <c r="AX2914" s="103"/>
      <c r="AY2914" s="103"/>
      <c r="AZ2914" s="103"/>
      <c r="BA2914" s="103"/>
      <c r="BB2914" s="103"/>
      <c r="BC2914" s="103"/>
      <c r="BD2914" s="103"/>
      <c r="BE2914" s="103"/>
    </row>
    <row r="2915" spans="1:57" x14ac:dyDescent="0.2">
      <c r="A2915" s="140"/>
      <c r="B2915" s="141"/>
      <c r="C2915" s="141"/>
      <c r="D2915" s="24"/>
      <c r="E2915" s="29"/>
      <c r="F2915" s="22"/>
      <c r="G2915" s="22"/>
      <c r="H2915" s="22"/>
      <c r="I2915" s="22"/>
      <c r="J2915" s="26"/>
      <c r="K2915" s="140"/>
      <c r="L2915" s="140"/>
      <c r="M2915" s="140"/>
      <c r="N2915" s="140"/>
      <c r="O2915" s="140"/>
      <c r="P2915" s="26"/>
      <c r="Q2915" s="26"/>
      <c r="R2915" s="140"/>
      <c r="S2915" s="140"/>
      <c r="T2915" s="140"/>
      <c r="U2915" s="140"/>
      <c r="V2915" s="140"/>
      <c r="W2915" s="140"/>
      <c r="X2915" s="140"/>
      <c r="Y2915" s="140"/>
      <c r="Z2915" s="140"/>
      <c r="AA2915" s="140"/>
      <c r="AB2915" s="140"/>
      <c r="AC2915" s="140"/>
      <c r="AD2915" s="140"/>
      <c r="AE2915" s="140"/>
      <c r="AF2915" s="140"/>
      <c r="AG2915" s="140"/>
      <c r="AH2915" s="140"/>
      <c r="AI2915" s="140"/>
      <c r="AJ2915" s="140"/>
      <c r="AK2915" s="140"/>
      <c r="AL2915" s="140"/>
      <c r="AM2915" s="140"/>
      <c r="AN2915" s="140"/>
      <c r="AO2915" s="140"/>
      <c r="AP2915" s="140"/>
      <c r="AQ2915" s="140"/>
      <c r="AR2915" s="140"/>
      <c r="AS2915" s="103"/>
      <c r="AT2915" s="103"/>
      <c r="AU2915" s="103"/>
      <c r="AV2915" s="103"/>
      <c r="AW2915" s="103"/>
      <c r="AX2915" s="103"/>
      <c r="AY2915" s="103"/>
      <c r="AZ2915" s="103"/>
      <c r="BA2915" s="103"/>
      <c r="BB2915" s="103"/>
      <c r="BC2915" s="103"/>
      <c r="BD2915" s="103"/>
      <c r="BE2915" s="103"/>
    </row>
    <row r="2916" spans="1:57" x14ac:dyDescent="0.2">
      <c r="A2916" s="140"/>
      <c r="B2916" s="141"/>
      <c r="C2916" s="141"/>
      <c r="D2916" s="24"/>
      <c r="E2916" s="29"/>
      <c r="F2916" s="22"/>
      <c r="G2916" s="22"/>
      <c r="H2916" s="22"/>
      <c r="I2916" s="22"/>
      <c r="J2916" s="26"/>
      <c r="K2916" s="140"/>
      <c r="L2916" s="140"/>
      <c r="M2916" s="140"/>
      <c r="N2916" s="140"/>
      <c r="O2916" s="140"/>
      <c r="P2916" s="26"/>
      <c r="Q2916" s="26"/>
      <c r="R2916" s="140"/>
      <c r="S2916" s="140"/>
      <c r="T2916" s="140"/>
      <c r="U2916" s="140"/>
      <c r="V2916" s="140"/>
      <c r="W2916" s="140"/>
      <c r="X2916" s="140"/>
      <c r="Y2916" s="140"/>
      <c r="Z2916" s="140"/>
      <c r="AA2916" s="140"/>
      <c r="AB2916" s="140"/>
      <c r="AC2916" s="140"/>
      <c r="AD2916" s="140"/>
      <c r="AE2916" s="140"/>
      <c r="AF2916" s="140"/>
      <c r="AG2916" s="140"/>
      <c r="AH2916" s="140"/>
      <c r="AI2916" s="140"/>
      <c r="AJ2916" s="140"/>
      <c r="AK2916" s="140"/>
      <c r="AL2916" s="140"/>
      <c r="AM2916" s="140"/>
      <c r="AN2916" s="140"/>
      <c r="AO2916" s="140"/>
      <c r="AP2916" s="140"/>
      <c r="AQ2916" s="140"/>
      <c r="AR2916" s="140"/>
      <c r="AS2916" s="103"/>
      <c r="AT2916" s="103"/>
      <c r="AU2916" s="103"/>
      <c r="AV2916" s="103"/>
      <c r="AW2916" s="103"/>
      <c r="AX2916" s="103"/>
      <c r="AY2916" s="103"/>
      <c r="AZ2916" s="103"/>
      <c r="BA2916" s="103"/>
      <c r="BB2916" s="103"/>
      <c r="BC2916" s="103"/>
      <c r="BD2916" s="103"/>
      <c r="BE2916" s="103"/>
    </row>
    <row r="2917" spans="1:57" x14ac:dyDescent="0.2">
      <c r="A2917" s="140"/>
      <c r="B2917" s="141"/>
      <c r="C2917" s="141"/>
      <c r="D2917" s="24"/>
      <c r="E2917" s="29"/>
      <c r="F2917" s="22"/>
      <c r="G2917" s="22"/>
      <c r="H2917" s="22"/>
      <c r="I2917" s="22"/>
      <c r="J2917" s="26"/>
      <c r="K2917" s="140"/>
      <c r="L2917" s="140"/>
      <c r="M2917" s="140"/>
      <c r="N2917" s="140"/>
      <c r="O2917" s="140"/>
      <c r="P2917" s="26"/>
      <c r="Q2917" s="26"/>
      <c r="R2917" s="140"/>
      <c r="S2917" s="140"/>
      <c r="T2917" s="140"/>
      <c r="U2917" s="140"/>
      <c r="V2917" s="140"/>
      <c r="W2917" s="140"/>
      <c r="X2917" s="140"/>
      <c r="Y2917" s="140"/>
      <c r="Z2917" s="140"/>
      <c r="AA2917" s="140"/>
      <c r="AB2917" s="140"/>
      <c r="AC2917" s="140"/>
      <c r="AD2917" s="140"/>
      <c r="AE2917" s="140"/>
      <c r="AF2917" s="140"/>
      <c r="AG2917" s="140"/>
      <c r="AH2917" s="140"/>
      <c r="AI2917" s="140"/>
      <c r="AJ2917" s="140"/>
      <c r="AK2917" s="140"/>
      <c r="AL2917" s="140"/>
      <c r="AM2917" s="140"/>
      <c r="AN2917" s="140"/>
      <c r="AO2917" s="140"/>
      <c r="AP2917" s="140"/>
      <c r="AQ2917" s="140"/>
      <c r="AR2917" s="140"/>
      <c r="AS2917" s="103"/>
      <c r="AT2917" s="103"/>
      <c r="AU2917" s="103"/>
      <c r="AV2917" s="103"/>
      <c r="AW2917" s="103"/>
      <c r="AX2917" s="103"/>
      <c r="AY2917" s="103"/>
      <c r="AZ2917" s="103"/>
      <c r="BA2917" s="103"/>
      <c r="BB2917" s="103"/>
      <c r="BC2917" s="103"/>
      <c r="BD2917" s="103"/>
      <c r="BE2917" s="103"/>
    </row>
    <row r="2918" spans="1:57" x14ac:dyDescent="0.2">
      <c r="A2918" s="140"/>
      <c r="B2918" s="141"/>
      <c r="C2918" s="141"/>
      <c r="D2918" s="24"/>
      <c r="E2918" s="29"/>
      <c r="F2918" s="22"/>
      <c r="G2918" s="22"/>
      <c r="H2918" s="22"/>
      <c r="I2918" s="22"/>
      <c r="J2918" s="26"/>
      <c r="K2918" s="140"/>
      <c r="L2918" s="140"/>
      <c r="M2918" s="140"/>
      <c r="N2918" s="140"/>
      <c r="O2918" s="140"/>
      <c r="P2918" s="26"/>
      <c r="Q2918" s="26"/>
      <c r="R2918" s="140"/>
      <c r="S2918" s="140"/>
      <c r="T2918" s="140"/>
      <c r="U2918" s="140"/>
      <c r="V2918" s="140"/>
      <c r="W2918" s="140"/>
      <c r="X2918" s="140"/>
      <c r="Y2918" s="140"/>
      <c r="Z2918" s="140"/>
      <c r="AA2918" s="140"/>
      <c r="AB2918" s="140"/>
      <c r="AC2918" s="140"/>
      <c r="AD2918" s="140"/>
      <c r="AE2918" s="140"/>
      <c r="AF2918" s="140"/>
      <c r="AG2918" s="140"/>
      <c r="AH2918" s="140"/>
      <c r="AI2918" s="140"/>
      <c r="AJ2918" s="140"/>
      <c r="AK2918" s="140"/>
      <c r="AL2918" s="140"/>
      <c r="AM2918" s="140"/>
      <c r="AN2918" s="140"/>
      <c r="AO2918" s="140"/>
      <c r="AP2918" s="140"/>
      <c r="AQ2918" s="140"/>
      <c r="AR2918" s="140"/>
      <c r="AS2918" s="103"/>
      <c r="AT2918" s="103"/>
      <c r="AU2918" s="103"/>
      <c r="AV2918" s="103"/>
      <c r="AW2918" s="103"/>
      <c r="AX2918" s="103"/>
      <c r="AY2918" s="103"/>
      <c r="AZ2918" s="103"/>
      <c r="BA2918" s="103"/>
      <c r="BB2918" s="103"/>
      <c r="BC2918" s="103"/>
      <c r="BD2918" s="103"/>
      <c r="BE2918" s="103"/>
    </row>
    <row r="2919" spans="1:57" x14ac:dyDescent="0.2">
      <c r="A2919" s="140"/>
      <c r="B2919" s="141"/>
      <c r="C2919" s="141"/>
      <c r="D2919" s="24"/>
      <c r="E2919" s="29"/>
      <c r="F2919" s="22"/>
      <c r="G2919" s="22"/>
      <c r="H2919" s="22"/>
      <c r="I2919" s="22"/>
      <c r="J2919" s="26"/>
      <c r="K2919" s="140"/>
      <c r="L2919" s="140"/>
      <c r="M2919" s="140"/>
      <c r="N2919" s="140"/>
      <c r="O2919" s="140"/>
      <c r="P2919" s="26"/>
      <c r="Q2919" s="26"/>
      <c r="R2919" s="140"/>
      <c r="S2919" s="140"/>
      <c r="T2919" s="140"/>
      <c r="U2919" s="140"/>
      <c r="V2919" s="140"/>
      <c r="W2919" s="140"/>
      <c r="X2919" s="140"/>
      <c r="Y2919" s="140"/>
      <c r="Z2919" s="140"/>
      <c r="AA2919" s="140"/>
      <c r="AB2919" s="140"/>
      <c r="AC2919" s="140"/>
      <c r="AD2919" s="140"/>
      <c r="AE2919" s="140"/>
      <c r="AF2919" s="140"/>
      <c r="AG2919" s="140"/>
      <c r="AH2919" s="140"/>
      <c r="AI2919" s="140"/>
      <c r="AJ2919" s="140"/>
      <c r="AK2919" s="140"/>
      <c r="AL2919" s="140"/>
      <c r="AM2919" s="140"/>
      <c r="AN2919" s="140"/>
      <c r="AO2919" s="140"/>
      <c r="AP2919" s="140"/>
      <c r="AQ2919" s="140"/>
      <c r="AR2919" s="140"/>
      <c r="AS2919" s="103"/>
      <c r="AT2919" s="103"/>
      <c r="AU2919" s="103"/>
      <c r="AV2919" s="103"/>
      <c r="AW2919" s="103"/>
      <c r="AX2919" s="103"/>
      <c r="AY2919" s="103"/>
      <c r="AZ2919" s="103"/>
      <c r="BA2919" s="103"/>
      <c r="BB2919" s="103"/>
      <c r="BC2919" s="103"/>
      <c r="BD2919" s="103"/>
      <c r="BE2919" s="103"/>
    </row>
    <row r="2920" spans="1:57" x14ac:dyDescent="0.2">
      <c r="A2920" s="140"/>
      <c r="B2920" s="141"/>
      <c r="C2920" s="141"/>
      <c r="D2920" s="24"/>
      <c r="E2920" s="29"/>
      <c r="F2920" s="22"/>
      <c r="G2920" s="22"/>
      <c r="H2920" s="22"/>
      <c r="I2920" s="22"/>
      <c r="J2920" s="26"/>
      <c r="K2920" s="140"/>
      <c r="L2920" s="140"/>
      <c r="M2920" s="140"/>
      <c r="N2920" s="140"/>
      <c r="O2920" s="140"/>
      <c r="P2920" s="26"/>
      <c r="Q2920" s="26"/>
      <c r="R2920" s="140"/>
      <c r="S2920" s="140"/>
      <c r="T2920" s="140"/>
      <c r="U2920" s="140"/>
      <c r="V2920" s="140"/>
      <c r="W2920" s="140"/>
      <c r="X2920" s="140"/>
      <c r="Y2920" s="140"/>
      <c r="Z2920" s="140"/>
      <c r="AA2920" s="140"/>
      <c r="AB2920" s="140"/>
      <c r="AC2920" s="140"/>
      <c r="AD2920" s="140"/>
      <c r="AE2920" s="140"/>
      <c r="AF2920" s="140"/>
      <c r="AG2920" s="140"/>
      <c r="AH2920" s="140"/>
      <c r="AI2920" s="140"/>
      <c r="AJ2920" s="140"/>
      <c r="AK2920" s="140"/>
      <c r="AL2920" s="140"/>
      <c r="AM2920" s="140"/>
      <c r="AN2920" s="140"/>
      <c r="AO2920" s="140"/>
      <c r="AP2920" s="140"/>
      <c r="AQ2920" s="140"/>
      <c r="AR2920" s="140"/>
      <c r="AS2920" s="103"/>
      <c r="AT2920" s="103"/>
      <c r="AU2920" s="103"/>
      <c r="AV2920" s="103"/>
      <c r="AW2920" s="103"/>
      <c r="AX2920" s="103"/>
      <c r="AY2920" s="103"/>
      <c r="AZ2920" s="103"/>
      <c r="BA2920" s="103"/>
      <c r="BB2920" s="103"/>
      <c r="BC2920" s="103"/>
      <c r="BD2920" s="103"/>
      <c r="BE2920" s="103"/>
    </row>
    <row r="2921" spans="1:57" x14ac:dyDescent="0.2">
      <c r="A2921" s="140"/>
      <c r="B2921" s="141"/>
      <c r="C2921" s="141"/>
      <c r="D2921" s="24"/>
      <c r="E2921" s="29"/>
      <c r="F2921" s="22"/>
      <c r="G2921" s="22"/>
      <c r="H2921" s="22"/>
      <c r="I2921" s="22"/>
      <c r="J2921" s="26"/>
      <c r="K2921" s="140"/>
      <c r="L2921" s="140"/>
      <c r="M2921" s="140"/>
      <c r="N2921" s="140"/>
      <c r="O2921" s="140"/>
      <c r="P2921" s="26"/>
      <c r="Q2921" s="26"/>
      <c r="R2921" s="140"/>
      <c r="S2921" s="140"/>
      <c r="T2921" s="140"/>
      <c r="U2921" s="140"/>
      <c r="V2921" s="140"/>
      <c r="W2921" s="140"/>
      <c r="X2921" s="140"/>
      <c r="Y2921" s="140"/>
      <c r="Z2921" s="140"/>
      <c r="AA2921" s="140"/>
      <c r="AB2921" s="140"/>
      <c r="AC2921" s="140"/>
      <c r="AD2921" s="140"/>
      <c r="AE2921" s="140"/>
      <c r="AF2921" s="140"/>
      <c r="AG2921" s="140"/>
      <c r="AH2921" s="140"/>
      <c r="AI2921" s="140"/>
      <c r="AJ2921" s="140"/>
      <c r="AK2921" s="140"/>
      <c r="AL2921" s="140"/>
      <c r="AM2921" s="140"/>
      <c r="AN2921" s="140"/>
      <c r="AO2921" s="140"/>
      <c r="AP2921" s="140"/>
      <c r="AQ2921" s="140"/>
      <c r="AR2921" s="140"/>
      <c r="AS2921" s="103"/>
      <c r="AT2921" s="103"/>
      <c r="AU2921" s="103"/>
      <c r="AV2921" s="103"/>
      <c r="AW2921" s="103"/>
      <c r="AX2921" s="103"/>
      <c r="AY2921" s="103"/>
      <c r="AZ2921" s="103"/>
      <c r="BA2921" s="103"/>
      <c r="BB2921" s="103"/>
      <c r="BC2921" s="103"/>
      <c r="BD2921" s="103"/>
      <c r="BE2921" s="103"/>
    </row>
    <row r="2922" spans="1:57" x14ac:dyDescent="0.2">
      <c r="A2922" s="140"/>
      <c r="B2922" s="141"/>
      <c r="C2922" s="141"/>
      <c r="D2922" s="24"/>
      <c r="E2922" s="29"/>
      <c r="F2922" s="22"/>
      <c r="G2922" s="22"/>
      <c r="H2922" s="22"/>
      <c r="I2922" s="22"/>
      <c r="J2922" s="26"/>
      <c r="K2922" s="140"/>
      <c r="L2922" s="140"/>
      <c r="M2922" s="140"/>
      <c r="N2922" s="140"/>
      <c r="O2922" s="140"/>
      <c r="P2922" s="26"/>
      <c r="Q2922" s="26"/>
      <c r="R2922" s="140"/>
      <c r="S2922" s="140"/>
      <c r="T2922" s="140"/>
      <c r="U2922" s="140"/>
      <c r="V2922" s="140"/>
      <c r="W2922" s="140"/>
      <c r="X2922" s="140"/>
      <c r="Y2922" s="140"/>
      <c r="Z2922" s="140"/>
      <c r="AA2922" s="140"/>
      <c r="AB2922" s="140"/>
      <c r="AC2922" s="140"/>
      <c r="AD2922" s="140"/>
      <c r="AE2922" s="140"/>
      <c r="AF2922" s="140"/>
      <c r="AG2922" s="140"/>
      <c r="AH2922" s="140"/>
      <c r="AI2922" s="140"/>
      <c r="AJ2922" s="140"/>
      <c r="AK2922" s="140"/>
      <c r="AL2922" s="140"/>
      <c r="AM2922" s="140"/>
      <c r="AN2922" s="140"/>
      <c r="AO2922" s="140"/>
      <c r="AP2922" s="140"/>
      <c r="AQ2922" s="140"/>
      <c r="AR2922" s="140"/>
      <c r="AS2922" s="103"/>
      <c r="AT2922" s="103"/>
      <c r="AU2922" s="103"/>
      <c r="AV2922" s="103"/>
      <c r="AW2922" s="103"/>
      <c r="AX2922" s="103"/>
      <c r="AY2922" s="103"/>
      <c r="AZ2922" s="103"/>
      <c r="BA2922" s="103"/>
      <c r="BB2922" s="103"/>
      <c r="BC2922" s="103"/>
      <c r="BD2922" s="103"/>
      <c r="BE2922" s="103"/>
    </row>
    <row r="2923" spans="1:57" x14ac:dyDescent="0.2">
      <c r="A2923" s="140"/>
      <c r="B2923" s="141"/>
      <c r="C2923" s="141"/>
      <c r="D2923" s="24"/>
      <c r="E2923" s="29"/>
      <c r="F2923" s="22"/>
      <c r="G2923" s="22"/>
      <c r="H2923" s="22"/>
      <c r="I2923" s="22"/>
      <c r="J2923" s="26"/>
      <c r="K2923" s="140"/>
      <c r="L2923" s="140"/>
      <c r="M2923" s="140"/>
      <c r="N2923" s="140"/>
      <c r="O2923" s="140"/>
      <c r="P2923" s="26"/>
      <c r="Q2923" s="26"/>
      <c r="R2923" s="140"/>
      <c r="S2923" s="140"/>
      <c r="T2923" s="140"/>
      <c r="U2923" s="140"/>
      <c r="V2923" s="140"/>
      <c r="W2923" s="140"/>
      <c r="X2923" s="140"/>
      <c r="Y2923" s="140"/>
      <c r="Z2923" s="140"/>
      <c r="AA2923" s="140"/>
      <c r="AB2923" s="140"/>
      <c r="AC2923" s="140"/>
      <c r="AD2923" s="140"/>
      <c r="AE2923" s="140"/>
      <c r="AF2923" s="140"/>
      <c r="AG2923" s="140"/>
      <c r="AH2923" s="140"/>
      <c r="AI2923" s="140"/>
      <c r="AJ2923" s="140"/>
      <c r="AK2923" s="140"/>
      <c r="AL2923" s="140"/>
      <c r="AM2923" s="140"/>
      <c r="AN2923" s="140"/>
      <c r="AO2923" s="140"/>
      <c r="AP2923" s="140"/>
      <c r="AQ2923" s="140"/>
      <c r="AR2923" s="140"/>
      <c r="AS2923" s="103"/>
      <c r="AT2923" s="103"/>
      <c r="AU2923" s="103"/>
      <c r="AV2923" s="103"/>
      <c r="AW2923" s="103"/>
      <c r="AX2923" s="103"/>
      <c r="AY2923" s="103"/>
      <c r="AZ2923" s="103"/>
      <c r="BA2923" s="103"/>
      <c r="BB2923" s="103"/>
      <c r="BC2923" s="103"/>
      <c r="BD2923" s="103"/>
      <c r="BE2923" s="103"/>
    </row>
    <row r="2924" spans="1:57" x14ac:dyDescent="0.2">
      <c r="A2924" s="140"/>
      <c r="B2924" s="141"/>
      <c r="C2924" s="141"/>
      <c r="D2924" s="24"/>
      <c r="E2924" s="29"/>
      <c r="F2924" s="22"/>
      <c r="G2924" s="22"/>
      <c r="H2924" s="22"/>
      <c r="I2924" s="22"/>
      <c r="J2924" s="26"/>
      <c r="K2924" s="140"/>
      <c r="L2924" s="140"/>
      <c r="M2924" s="140"/>
      <c r="N2924" s="140"/>
      <c r="O2924" s="140"/>
      <c r="P2924" s="26"/>
      <c r="Q2924" s="26"/>
      <c r="R2924" s="140"/>
      <c r="S2924" s="140"/>
      <c r="T2924" s="140"/>
      <c r="U2924" s="140"/>
      <c r="V2924" s="140"/>
      <c r="W2924" s="140"/>
      <c r="X2924" s="140"/>
      <c r="Y2924" s="140"/>
      <c r="Z2924" s="140"/>
      <c r="AA2924" s="140"/>
      <c r="AB2924" s="140"/>
      <c r="AC2924" s="140"/>
      <c r="AD2924" s="140"/>
      <c r="AE2924" s="140"/>
      <c r="AF2924" s="140"/>
      <c r="AG2924" s="140"/>
      <c r="AH2924" s="140"/>
      <c r="AI2924" s="140"/>
      <c r="AJ2924" s="140"/>
      <c r="AK2924" s="140"/>
      <c r="AL2924" s="140"/>
      <c r="AM2924" s="140"/>
      <c r="AN2924" s="140"/>
      <c r="AO2924" s="140"/>
      <c r="AP2924" s="140"/>
      <c r="AQ2924" s="140"/>
      <c r="AR2924" s="140"/>
      <c r="AS2924" s="103"/>
      <c r="AT2924" s="103"/>
      <c r="AU2924" s="103"/>
      <c r="AV2924" s="103"/>
      <c r="AW2924" s="103"/>
      <c r="AX2924" s="103"/>
      <c r="AY2924" s="103"/>
      <c r="AZ2924" s="103"/>
      <c r="BA2924" s="103"/>
      <c r="BB2924" s="103"/>
      <c r="BC2924" s="103"/>
      <c r="BD2924" s="103"/>
      <c r="BE2924" s="103"/>
    </row>
    <row r="2925" spans="1:57" x14ac:dyDescent="0.2">
      <c r="A2925" s="140"/>
      <c r="B2925" s="141"/>
      <c r="C2925" s="141"/>
      <c r="D2925" s="24"/>
      <c r="E2925" s="29"/>
      <c r="F2925" s="22"/>
      <c r="G2925" s="22"/>
      <c r="H2925" s="22"/>
      <c r="I2925" s="22"/>
      <c r="J2925" s="26"/>
      <c r="K2925" s="140"/>
      <c r="L2925" s="140"/>
      <c r="M2925" s="140"/>
      <c r="N2925" s="140"/>
      <c r="O2925" s="140"/>
      <c r="P2925" s="26"/>
      <c r="Q2925" s="26"/>
      <c r="R2925" s="140"/>
      <c r="S2925" s="140"/>
      <c r="T2925" s="140"/>
      <c r="U2925" s="140"/>
      <c r="V2925" s="140"/>
      <c r="W2925" s="140"/>
      <c r="X2925" s="140"/>
      <c r="Y2925" s="140"/>
      <c r="Z2925" s="140"/>
      <c r="AA2925" s="140"/>
      <c r="AB2925" s="140"/>
      <c r="AC2925" s="140"/>
      <c r="AD2925" s="140"/>
      <c r="AE2925" s="140"/>
      <c r="AF2925" s="140"/>
      <c r="AG2925" s="140"/>
      <c r="AH2925" s="140"/>
      <c r="AI2925" s="140"/>
      <c r="AJ2925" s="140"/>
      <c r="AK2925" s="140"/>
      <c r="AL2925" s="140"/>
      <c r="AM2925" s="140"/>
      <c r="AN2925" s="140"/>
      <c r="AO2925" s="140"/>
      <c r="AP2925" s="140"/>
      <c r="AQ2925" s="140"/>
      <c r="AR2925" s="140"/>
      <c r="AS2925" s="103"/>
      <c r="AT2925" s="103"/>
      <c r="AU2925" s="103"/>
      <c r="AV2925" s="103"/>
      <c r="AW2925" s="103"/>
      <c r="AX2925" s="103"/>
      <c r="AY2925" s="103"/>
      <c r="AZ2925" s="103"/>
      <c r="BA2925" s="103"/>
      <c r="BB2925" s="103"/>
      <c r="BC2925" s="103"/>
      <c r="BD2925" s="103"/>
      <c r="BE2925" s="103"/>
    </row>
    <row r="2926" spans="1:57" x14ac:dyDescent="0.2">
      <c r="A2926" s="140"/>
      <c r="B2926" s="141"/>
      <c r="C2926" s="141"/>
      <c r="D2926" s="24"/>
      <c r="E2926" s="29"/>
      <c r="F2926" s="22"/>
      <c r="G2926" s="22"/>
      <c r="H2926" s="22"/>
      <c r="I2926" s="22"/>
      <c r="J2926" s="26"/>
      <c r="K2926" s="140"/>
      <c r="L2926" s="140"/>
      <c r="M2926" s="140"/>
      <c r="N2926" s="140"/>
      <c r="O2926" s="140"/>
      <c r="P2926" s="26"/>
      <c r="Q2926" s="26"/>
      <c r="R2926" s="140"/>
      <c r="S2926" s="140"/>
      <c r="T2926" s="140"/>
      <c r="U2926" s="140"/>
      <c r="V2926" s="140"/>
      <c r="W2926" s="140"/>
      <c r="X2926" s="140"/>
      <c r="Y2926" s="140"/>
      <c r="Z2926" s="140"/>
      <c r="AA2926" s="140"/>
      <c r="AB2926" s="140"/>
      <c r="AC2926" s="140"/>
      <c r="AD2926" s="140"/>
      <c r="AE2926" s="140"/>
      <c r="AF2926" s="140"/>
      <c r="AG2926" s="140"/>
      <c r="AH2926" s="140"/>
      <c r="AI2926" s="140"/>
      <c r="AJ2926" s="140"/>
      <c r="AK2926" s="140"/>
      <c r="AL2926" s="140"/>
      <c r="AM2926" s="140"/>
      <c r="AN2926" s="140"/>
      <c r="AO2926" s="140"/>
      <c r="AP2926" s="140"/>
      <c r="AQ2926" s="140"/>
      <c r="AR2926" s="140"/>
      <c r="AS2926" s="103"/>
      <c r="AT2926" s="103"/>
      <c r="AU2926" s="103"/>
      <c r="AV2926" s="103"/>
      <c r="AW2926" s="103"/>
      <c r="AX2926" s="103"/>
      <c r="AY2926" s="103"/>
      <c r="AZ2926" s="103"/>
      <c r="BA2926" s="103"/>
      <c r="BB2926" s="103"/>
      <c r="BC2926" s="103"/>
      <c r="BD2926" s="103"/>
      <c r="BE2926" s="103"/>
    </row>
    <row r="2927" spans="1:57" x14ac:dyDescent="0.2">
      <c r="A2927" s="140"/>
      <c r="B2927" s="141"/>
      <c r="C2927" s="141"/>
      <c r="D2927" s="24"/>
      <c r="E2927" s="29"/>
      <c r="F2927" s="22"/>
      <c r="G2927" s="22"/>
      <c r="H2927" s="22"/>
      <c r="I2927" s="22"/>
      <c r="J2927" s="26"/>
      <c r="K2927" s="140"/>
      <c r="L2927" s="140"/>
      <c r="M2927" s="140"/>
      <c r="N2927" s="140"/>
      <c r="O2927" s="140"/>
      <c r="P2927" s="26"/>
      <c r="Q2927" s="26"/>
      <c r="R2927" s="140"/>
      <c r="S2927" s="140"/>
      <c r="T2927" s="140"/>
      <c r="U2927" s="140"/>
      <c r="V2927" s="140"/>
      <c r="W2927" s="140"/>
      <c r="X2927" s="140"/>
      <c r="Y2927" s="140"/>
      <c r="Z2927" s="140"/>
      <c r="AA2927" s="140"/>
      <c r="AB2927" s="140"/>
      <c r="AC2927" s="140"/>
      <c r="AD2927" s="140"/>
      <c r="AE2927" s="140"/>
      <c r="AF2927" s="140"/>
      <c r="AG2927" s="140"/>
      <c r="AH2927" s="140"/>
      <c r="AI2927" s="140"/>
      <c r="AJ2927" s="140"/>
      <c r="AK2927" s="140"/>
      <c r="AL2927" s="140"/>
      <c r="AM2927" s="140"/>
      <c r="AN2927" s="140"/>
      <c r="AO2927" s="140"/>
      <c r="AP2927" s="140"/>
      <c r="AQ2927" s="140"/>
      <c r="AR2927" s="140"/>
      <c r="AS2927" s="103"/>
      <c r="AT2927" s="103"/>
      <c r="AU2927" s="103"/>
      <c r="AV2927" s="103"/>
      <c r="AW2927" s="103"/>
      <c r="AX2927" s="103"/>
      <c r="AY2927" s="103"/>
      <c r="AZ2927" s="103"/>
      <c r="BA2927" s="103"/>
      <c r="BB2927" s="103"/>
      <c r="BC2927" s="103"/>
      <c r="BD2927" s="103"/>
      <c r="BE2927" s="103"/>
    </row>
    <row r="2928" spans="1:57" x14ac:dyDescent="0.2">
      <c r="A2928" s="140"/>
      <c r="B2928" s="141"/>
      <c r="C2928" s="141"/>
      <c r="D2928" s="24"/>
      <c r="E2928" s="29"/>
      <c r="F2928" s="22"/>
      <c r="G2928" s="22"/>
      <c r="H2928" s="22"/>
      <c r="I2928" s="22"/>
      <c r="J2928" s="26"/>
      <c r="K2928" s="140"/>
      <c r="L2928" s="140"/>
      <c r="M2928" s="140"/>
      <c r="N2928" s="140"/>
      <c r="O2928" s="140"/>
      <c r="P2928" s="26"/>
      <c r="Q2928" s="26"/>
      <c r="R2928" s="140"/>
      <c r="S2928" s="140"/>
      <c r="T2928" s="140"/>
      <c r="U2928" s="140"/>
      <c r="V2928" s="140"/>
      <c r="W2928" s="140"/>
      <c r="X2928" s="140"/>
      <c r="Y2928" s="140"/>
      <c r="Z2928" s="140"/>
      <c r="AA2928" s="140"/>
      <c r="AB2928" s="140"/>
      <c r="AC2928" s="140"/>
      <c r="AD2928" s="140"/>
      <c r="AE2928" s="140"/>
      <c r="AF2928" s="140"/>
      <c r="AG2928" s="140"/>
      <c r="AH2928" s="140"/>
      <c r="AI2928" s="140"/>
      <c r="AJ2928" s="140"/>
      <c r="AK2928" s="140"/>
      <c r="AL2928" s="140"/>
      <c r="AM2928" s="140"/>
      <c r="AN2928" s="140"/>
      <c r="AO2928" s="140"/>
      <c r="AP2928" s="140"/>
      <c r="AQ2928" s="140"/>
      <c r="AR2928" s="140"/>
      <c r="AS2928" s="103"/>
      <c r="AT2928" s="103"/>
      <c r="AU2928" s="103"/>
      <c r="AV2928" s="103"/>
      <c r="AW2928" s="103"/>
      <c r="AX2928" s="103"/>
      <c r="AY2928" s="103"/>
      <c r="AZ2928" s="103"/>
      <c r="BA2928" s="103"/>
      <c r="BB2928" s="103"/>
      <c r="BC2928" s="103"/>
      <c r="BD2928" s="103"/>
      <c r="BE2928" s="103"/>
    </row>
    <row r="2929" spans="1:57" x14ac:dyDescent="0.2">
      <c r="A2929" s="140"/>
      <c r="B2929" s="141"/>
      <c r="C2929" s="141"/>
      <c r="D2929" s="24"/>
      <c r="E2929" s="29"/>
      <c r="F2929" s="22"/>
      <c r="G2929" s="22"/>
      <c r="H2929" s="22"/>
      <c r="I2929" s="22"/>
      <c r="J2929" s="26"/>
      <c r="K2929" s="140"/>
      <c r="L2929" s="140"/>
      <c r="M2929" s="140"/>
      <c r="N2929" s="140"/>
      <c r="O2929" s="140"/>
      <c r="P2929" s="26"/>
      <c r="Q2929" s="26"/>
      <c r="R2929" s="140"/>
      <c r="S2929" s="140"/>
      <c r="T2929" s="140"/>
      <c r="U2929" s="140"/>
      <c r="V2929" s="140"/>
      <c r="W2929" s="140"/>
      <c r="X2929" s="140"/>
      <c r="Y2929" s="140"/>
      <c r="Z2929" s="140"/>
      <c r="AA2929" s="140"/>
      <c r="AB2929" s="140"/>
      <c r="AC2929" s="140"/>
      <c r="AD2929" s="140"/>
      <c r="AE2929" s="140"/>
      <c r="AF2929" s="140"/>
      <c r="AG2929" s="140"/>
      <c r="AH2929" s="140"/>
      <c r="AI2929" s="140"/>
      <c r="AJ2929" s="140"/>
      <c r="AK2929" s="140"/>
      <c r="AL2929" s="140"/>
      <c r="AM2929" s="140"/>
      <c r="AN2929" s="140"/>
      <c r="AO2929" s="140"/>
      <c r="AP2929" s="140"/>
      <c r="AQ2929" s="140"/>
      <c r="AR2929" s="140"/>
      <c r="AS2929" s="103"/>
      <c r="AT2929" s="103"/>
      <c r="AU2929" s="103"/>
      <c r="AV2929" s="103"/>
      <c r="AW2929" s="103"/>
      <c r="AX2929" s="103"/>
      <c r="AY2929" s="103"/>
      <c r="AZ2929" s="103"/>
      <c r="BA2929" s="103"/>
      <c r="BB2929" s="103"/>
      <c r="BC2929" s="103"/>
      <c r="BD2929" s="103"/>
      <c r="BE2929" s="103"/>
    </row>
    <row r="2930" spans="1:57" x14ac:dyDescent="0.2">
      <c r="A2930" s="140"/>
      <c r="B2930" s="141"/>
      <c r="C2930" s="141"/>
      <c r="D2930" s="24"/>
      <c r="E2930" s="29"/>
      <c r="F2930" s="22"/>
      <c r="G2930" s="22"/>
      <c r="H2930" s="22"/>
      <c r="I2930" s="22"/>
      <c r="J2930" s="26"/>
      <c r="K2930" s="140"/>
      <c r="L2930" s="140"/>
      <c r="M2930" s="140"/>
      <c r="N2930" s="140"/>
      <c r="O2930" s="140"/>
      <c r="P2930" s="26"/>
      <c r="Q2930" s="26"/>
      <c r="R2930" s="140"/>
      <c r="S2930" s="140"/>
      <c r="T2930" s="140"/>
      <c r="U2930" s="140"/>
      <c r="V2930" s="140"/>
      <c r="W2930" s="140"/>
      <c r="X2930" s="140"/>
      <c r="Y2930" s="140"/>
      <c r="Z2930" s="140"/>
      <c r="AA2930" s="140"/>
      <c r="AB2930" s="140"/>
      <c r="AC2930" s="140"/>
      <c r="AD2930" s="140"/>
      <c r="AE2930" s="140"/>
      <c r="AF2930" s="140"/>
      <c r="AG2930" s="140"/>
      <c r="AH2930" s="140"/>
      <c r="AI2930" s="140"/>
      <c r="AJ2930" s="140"/>
      <c r="AK2930" s="140"/>
      <c r="AL2930" s="140"/>
      <c r="AM2930" s="140"/>
      <c r="AN2930" s="140"/>
      <c r="AO2930" s="140"/>
      <c r="AP2930" s="140"/>
      <c r="AQ2930" s="140"/>
      <c r="AR2930" s="140"/>
      <c r="AS2930" s="103"/>
      <c r="AT2930" s="103"/>
      <c r="AU2930" s="103"/>
      <c r="AV2930" s="103"/>
      <c r="AW2930" s="103"/>
      <c r="AX2930" s="103"/>
      <c r="AY2930" s="103"/>
      <c r="AZ2930" s="103"/>
      <c r="BA2930" s="103"/>
      <c r="BB2930" s="103"/>
      <c r="BC2930" s="103"/>
      <c r="BD2930" s="103"/>
      <c r="BE2930" s="103"/>
    </row>
    <row r="2931" spans="1:57" x14ac:dyDescent="0.2">
      <c r="A2931" s="140"/>
      <c r="B2931" s="141"/>
      <c r="C2931" s="141"/>
      <c r="D2931" s="24"/>
      <c r="E2931" s="29"/>
      <c r="F2931" s="22"/>
      <c r="G2931" s="22"/>
      <c r="H2931" s="22"/>
      <c r="I2931" s="22"/>
      <c r="J2931" s="26"/>
      <c r="K2931" s="140"/>
      <c r="L2931" s="140"/>
      <c r="M2931" s="140"/>
      <c r="N2931" s="140"/>
      <c r="O2931" s="140"/>
      <c r="P2931" s="26"/>
      <c r="Q2931" s="26"/>
      <c r="R2931" s="140"/>
      <c r="S2931" s="140"/>
      <c r="T2931" s="140"/>
      <c r="U2931" s="140"/>
      <c r="V2931" s="140"/>
      <c r="W2931" s="140"/>
      <c r="X2931" s="140"/>
      <c r="Y2931" s="140"/>
      <c r="Z2931" s="140"/>
      <c r="AA2931" s="140"/>
      <c r="AB2931" s="140"/>
      <c r="AC2931" s="140"/>
      <c r="AD2931" s="140"/>
      <c r="AE2931" s="140"/>
      <c r="AF2931" s="140"/>
      <c r="AG2931" s="140"/>
      <c r="AH2931" s="140"/>
      <c r="AI2931" s="140"/>
      <c r="AJ2931" s="140"/>
      <c r="AK2931" s="140"/>
      <c r="AL2931" s="140"/>
      <c r="AM2931" s="140"/>
      <c r="AN2931" s="140"/>
      <c r="AO2931" s="140"/>
      <c r="AP2931" s="140"/>
      <c r="AQ2931" s="140"/>
      <c r="AR2931" s="140"/>
      <c r="AS2931" s="103"/>
      <c r="AT2931" s="103"/>
      <c r="AU2931" s="103"/>
      <c r="AV2931" s="103"/>
      <c r="AW2931" s="103"/>
      <c r="AX2931" s="103"/>
      <c r="AY2931" s="103"/>
      <c r="AZ2931" s="103"/>
      <c r="BA2931" s="103"/>
      <c r="BB2931" s="103"/>
      <c r="BC2931" s="103"/>
      <c r="BD2931" s="103"/>
      <c r="BE2931" s="103"/>
    </row>
    <row r="2932" spans="1:57" x14ac:dyDescent="0.2">
      <c r="A2932" s="140"/>
      <c r="B2932" s="141"/>
      <c r="C2932" s="141"/>
      <c r="D2932" s="24"/>
      <c r="E2932" s="29"/>
      <c r="F2932" s="22"/>
      <c r="G2932" s="22"/>
      <c r="H2932" s="22"/>
      <c r="I2932" s="22"/>
      <c r="J2932" s="26"/>
      <c r="K2932" s="140"/>
      <c r="L2932" s="140"/>
      <c r="M2932" s="140"/>
      <c r="N2932" s="140"/>
      <c r="O2932" s="140"/>
      <c r="P2932" s="26"/>
      <c r="Q2932" s="26"/>
      <c r="R2932" s="140"/>
      <c r="S2932" s="140"/>
      <c r="T2932" s="140"/>
      <c r="U2932" s="140"/>
      <c r="V2932" s="140"/>
      <c r="W2932" s="140"/>
      <c r="X2932" s="140"/>
      <c r="Y2932" s="140"/>
      <c r="Z2932" s="140"/>
      <c r="AA2932" s="140"/>
      <c r="AB2932" s="140"/>
      <c r="AC2932" s="140"/>
      <c r="AD2932" s="140"/>
      <c r="AE2932" s="140"/>
      <c r="AF2932" s="140"/>
      <c r="AG2932" s="140"/>
      <c r="AH2932" s="140"/>
      <c r="AI2932" s="140"/>
      <c r="AJ2932" s="140"/>
      <c r="AK2932" s="140"/>
      <c r="AL2932" s="140"/>
      <c r="AM2932" s="140"/>
      <c r="AN2932" s="140"/>
      <c r="AO2932" s="140"/>
      <c r="AP2932" s="140"/>
      <c r="AQ2932" s="140"/>
      <c r="AR2932" s="140"/>
      <c r="AS2932" s="103"/>
      <c r="AT2932" s="103"/>
      <c r="AU2932" s="103"/>
      <c r="AV2932" s="103"/>
      <c r="AW2932" s="103"/>
      <c r="AX2932" s="103"/>
      <c r="AY2932" s="103"/>
      <c r="AZ2932" s="103"/>
      <c r="BA2932" s="103"/>
      <c r="BB2932" s="103"/>
      <c r="BC2932" s="103"/>
      <c r="BD2932" s="103"/>
      <c r="BE2932" s="103"/>
    </row>
    <row r="2933" spans="1:57" x14ac:dyDescent="0.2">
      <c r="A2933" s="140"/>
      <c r="B2933" s="141"/>
      <c r="C2933" s="141"/>
      <c r="D2933" s="24"/>
      <c r="E2933" s="29"/>
      <c r="F2933" s="22"/>
      <c r="G2933" s="22"/>
      <c r="H2933" s="22"/>
      <c r="I2933" s="22"/>
      <c r="J2933" s="26"/>
      <c r="K2933" s="140"/>
      <c r="L2933" s="140"/>
      <c r="M2933" s="140"/>
      <c r="N2933" s="140"/>
      <c r="O2933" s="140"/>
      <c r="P2933" s="26"/>
      <c r="Q2933" s="26"/>
      <c r="R2933" s="140"/>
      <c r="S2933" s="140"/>
      <c r="T2933" s="140"/>
      <c r="U2933" s="140"/>
      <c r="V2933" s="140"/>
      <c r="W2933" s="140"/>
      <c r="X2933" s="140"/>
      <c r="Y2933" s="140"/>
      <c r="Z2933" s="140"/>
      <c r="AA2933" s="140"/>
      <c r="AB2933" s="140"/>
      <c r="AC2933" s="140"/>
      <c r="AD2933" s="140"/>
      <c r="AE2933" s="140"/>
      <c r="AF2933" s="140"/>
      <c r="AG2933" s="140"/>
      <c r="AH2933" s="140"/>
      <c r="AI2933" s="140"/>
      <c r="AJ2933" s="140"/>
      <c r="AK2933" s="140"/>
      <c r="AL2933" s="140"/>
      <c r="AM2933" s="140"/>
      <c r="AN2933" s="140"/>
      <c r="AO2933" s="140"/>
      <c r="AP2933" s="140"/>
      <c r="AQ2933" s="140"/>
      <c r="AR2933" s="140"/>
      <c r="AS2933" s="103"/>
      <c r="AT2933" s="103"/>
      <c r="AU2933" s="103"/>
      <c r="AV2933" s="103"/>
      <c r="AW2933" s="103"/>
      <c r="AX2933" s="103"/>
      <c r="AY2933" s="103"/>
      <c r="AZ2933" s="103"/>
      <c r="BA2933" s="103"/>
      <c r="BB2933" s="103"/>
      <c r="BC2933" s="103"/>
      <c r="BD2933" s="103"/>
      <c r="BE2933" s="103"/>
    </row>
    <row r="2934" spans="1:57" x14ac:dyDescent="0.2">
      <c r="A2934" s="140"/>
      <c r="B2934" s="141"/>
      <c r="C2934" s="141"/>
      <c r="D2934" s="24"/>
      <c r="E2934" s="29"/>
      <c r="F2934" s="22"/>
      <c r="G2934" s="22"/>
      <c r="H2934" s="22"/>
      <c r="I2934" s="22"/>
      <c r="J2934" s="26"/>
      <c r="K2934" s="140"/>
      <c r="L2934" s="140"/>
      <c r="M2934" s="140"/>
      <c r="N2934" s="140"/>
      <c r="O2934" s="140"/>
      <c r="P2934" s="26"/>
      <c r="Q2934" s="26"/>
      <c r="R2934" s="140"/>
      <c r="S2934" s="140"/>
      <c r="T2934" s="140"/>
      <c r="U2934" s="140"/>
      <c r="V2934" s="140"/>
      <c r="W2934" s="140"/>
      <c r="X2934" s="140"/>
      <c r="Y2934" s="140"/>
      <c r="Z2934" s="140"/>
      <c r="AA2934" s="140"/>
      <c r="AB2934" s="140"/>
      <c r="AC2934" s="140"/>
      <c r="AD2934" s="140"/>
      <c r="AE2934" s="140"/>
      <c r="AF2934" s="140"/>
      <c r="AG2934" s="140"/>
      <c r="AH2934" s="140"/>
      <c r="AI2934" s="140"/>
      <c r="AJ2934" s="140"/>
      <c r="AK2934" s="140"/>
      <c r="AL2934" s="140"/>
      <c r="AM2934" s="140"/>
      <c r="AN2934" s="140"/>
      <c r="AO2934" s="140"/>
      <c r="AP2934" s="140"/>
      <c r="AQ2934" s="140"/>
      <c r="AR2934" s="140"/>
      <c r="AS2934" s="103"/>
      <c r="AT2934" s="103"/>
      <c r="AU2934" s="103"/>
      <c r="AV2934" s="103"/>
      <c r="AW2934" s="103"/>
      <c r="AX2934" s="103"/>
      <c r="AY2934" s="103"/>
      <c r="AZ2934" s="103"/>
      <c r="BA2934" s="103"/>
      <c r="BB2934" s="103"/>
      <c r="BC2934" s="103"/>
      <c r="BD2934" s="103"/>
      <c r="BE2934" s="103"/>
    </row>
    <row r="2935" spans="1:57" x14ac:dyDescent="0.2">
      <c r="A2935" s="140"/>
      <c r="B2935" s="141"/>
      <c r="C2935" s="141"/>
      <c r="D2935" s="24"/>
      <c r="E2935" s="29"/>
      <c r="F2935" s="22"/>
      <c r="G2935" s="22"/>
      <c r="H2935" s="22"/>
      <c r="I2935" s="22"/>
      <c r="J2935" s="26"/>
      <c r="K2935" s="140"/>
      <c r="L2935" s="140"/>
      <c r="M2935" s="140"/>
      <c r="N2935" s="140"/>
      <c r="O2935" s="140"/>
      <c r="P2935" s="26"/>
      <c r="Q2935" s="26"/>
      <c r="R2935" s="140"/>
      <c r="S2935" s="140"/>
      <c r="T2935" s="140"/>
      <c r="U2935" s="140"/>
      <c r="V2935" s="140"/>
      <c r="W2935" s="140"/>
      <c r="X2935" s="140"/>
      <c r="Y2935" s="140"/>
      <c r="Z2935" s="140"/>
      <c r="AA2935" s="140"/>
      <c r="AB2935" s="140"/>
      <c r="AC2935" s="140"/>
      <c r="AD2935" s="140"/>
      <c r="AE2935" s="140"/>
      <c r="AF2935" s="140"/>
      <c r="AG2935" s="140"/>
      <c r="AH2935" s="140"/>
      <c r="AI2935" s="140"/>
      <c r="AJ2935" s="140"/>
      <c r="AK2935" s="140"/>
      <c r="AL2935" s="140"/>
      <c r="AM2935" s="140"/>
      <c r="AN2935" s="140"/>
      <c r="AO2935" s="140"/>
      <c r="AP2935" s="140"/>
      <c r="AQ2935" s="140"/>
      <c r="AR2935" s="140"/>
      <c r="AS2935" s="103"/>
      <c r="AT2935" s="103"/>
      <c r="AU2935" s="103"/>
      <c r="AV2935" s="103"/>
      <c r="AW2935" s="103"/>
      <c r="AX2935" s="103"/>
      <c r="AY2935" s="103"/>
      <c r="AZ2935" s="103"/>
      <c r="BA2935" s="103"/>
      <c r="BB2935" s="103"/>
      <c r="BC2935" s="103"/>
      <c r="BD2935" s="103"/>
      <c r="BE2935" s="103"/>
    </row>
    <row r="2936" spans="1:57" x14ac:dyDescent="0.2">
      <c r="A2936" s="140"/>
      <c r="B2936" s="141"/>
      <c r="C2936" s="141"/>
      <c r="D2936" s="24"/>
      <c r="E2936" s="29"/>
      <c r="F2936" s="22"/>
      <c r="G2936" s="22"/>
      <c r="H2936" s="22"/>
      <c r="I2936" s="22"/>
      <c r="J2936" s="26"/>
      <c r="K2936" s="140"/>
      <c r="L2936" s="140"/>
      <c r="M2936" s="140"/>
      <c r="N2936" s="140"/>
      <c r="O2936" s="140"/>
      <c r="P2936" s="26"/>
      <c r="Q2936" s="26"/>
      <c r="R2936" s="140"/>
      <c r="S2936" s="140"/>
      <c r="T2936" s="140"/>
      <c r="U2936" s="140"/>
      <c r="V2936" s="140"/>
      <c r="W2936" s="140"/>
      <c r="X2936" s="140"/>
      <c r="Y2936" s="140"/>
      <c r="Z2936" s="140"/>
      <c r="AA2936" s="140"/>
      <c r="AB2936" s="140"/>
      <c r="AC2936" s="140"/>
      <c r="AD2936" s="140"/>
      <c r="AE2936" s="140"/>
      <c r="AF2936" s="140"/>
      <c r="AG2936" s="140"/>
      <c r="AH2936" s="140"/>
      <c r="AI2936" s="140"/>
      <c r="AJ2936" s="140"/>
      <c r="AK2936" s="140"/>
      <c r="AL2936" s="140"/>
      <c r="AM2936" s="140"/>
      <c r="AN2936" s="140"/>
      <c r="AO2936" s="140"/>
      <c r="AP2936" s="140"/>
      <c r="AQ2936" s="140"/>
      <c r="AR2936" s="140"/>
      <c r="AS2936" s="103"/>
      <c r="AT2936" s="103"/>
      <c r="AU2936" s="103"/>
      <c r="AV2936" s="103"/>
      <c r="AW2936" s="103"/>
      <c r="AX2936" s="103"/>
      <c r="AY2936" s="103"/>
      <c r="AZ2936" s="103"/>
      <c r="BA2936" s="103"/>
      <c r="BB2936" s="103"/>
      <c r="BC2936" s="103"/>
      <c r="BD2936" s="103"/>
      <c r="BE2936" s="103"/>
    </row>
    <row r="2937" spans="1:57" x14ac:dyDescent="0.2">
      <c r="A2937" s="140"/>
      <c r="B2937" s="141"/>
      <c r="C2937" s="141"/>
      <c r="D2937" s="24"/>
      <c r="E2937" s="29"/>
      <c r="F2937" s="22"/>
      <c r="G2937" s="22"/>
      <c r="H2937" s="22"/>
      <c r="I2937" s="22"/>
      <c r="J2937" s="26"/>
      <c r="K2937" s="140"/>
      <c r="L2937" s="140"/>
      <c r="M2937" s="140"/>
      <c r="N2937" s="140"/>
      <c r="O2937" s="140"/>
      <c r="P2937" s="26"/>
      <c r="Q2937" s="26"/>
      <c r="R2937" s="140"/>
      <c r="S2937" s="140"/>
      <c r="T2937" s="140"/>
      <c r="U2937" s="140"/>
      <c r="V2937" s="140"/>
      <c r="W2937" s="140"/>
      <c r="X2937" s="140"/>
      <c r="Y2937" s="140"/>
      <c r="Z2937" s="140"/>
      <c r="AA2937" s="140"/>
      <c r="AB2937" s="140"/>
      <c r="AC2937" s="140"/>
      <c r="AD2937" s="140"/>
      <c r="AE2937" s="140"/>
      <c r="AF2937" s="140"/>
      <c r="AG2937" s="140"/>
      <c r="AH2937" s="140"/>
      <c r="AI2937" s="140"/>
      <c r="AJ2937" s="140"/>
      <c r="AK2937" s="140"/>
      <c r="AL2937" s="140"/>
      <c r="AM2937" s="140"/>
      <c r="AN2937" s="140"/>
      <c r="AO2937" s="140"/>
      <c r="AP2937" s="140"/>
      <c r="AQ2937" s="140"/>
      <c r="AR2937" s="140"/>
      <c r="AS2937" s="103"/>
      <c r="AT2937" s="103"/>
      <c r="AU2937" s="103"/>
      <c r="AV2937" s="103"/>
      <c r="AW2937" s="103"/>
      <c r="AX2937" s="103"/>
      <c r="AY2937" s="103"/>
      <c r="AZ2937" s="103"/>
      <c r="BA2937" s="103"/>
      <c r="BB2937" s="103"/>
      <c r="BC2937" s="103"/>
      <c r="BD2937" s="103"/>
      <c r="BE2937" s="103"/>
    </row>
    <row r="2938" spans="1:57" x14ac:dyDescent="0.2">
      <c r="A2938" s="140"/>
      <c r="B2938" s="141"/>
      <c r="C2938" s="141"/>
      <c r="D2938" s="24"/>
      <c r="E2938" s="29"/>
      <c r="F2938" s="22"/>
      <c r="G2938" s="22"/>
      <c r="H2938" s="22"/>
      <c r="I2938" s="22"/>
      <c r="J2938" s="26"/>
      <c r="K2938" s="140"/>
      <c r="L2938" s="140"/>
      <c r="M2938" s="140"/>
      <c r="N2938" s="140"/>
      <c r="O2938" s="140"/>
      <c r="P2938" s="26"/>
      <c r="Q2938" s="26"/>
      <c r="R2938" s="140"/>
      <c r="S2938" s="140"/>
      <c r="T2938" s="140"/>
      <c r="U2938" s="140"/>
      <c r="V2938" s="140"/>
      <c r="W2938" s="140"/>
      <c r="X2938" s="140"/>
      <c r="Y2938" s="140"/>
      <c r="Z2938" s="140"/>
      <c r="AA2938" s="140"/>
      <c r="AB2938" s="140"/>
      <c r="AC2938" s="140"/>
      <c r="AD2938" s="140"/>
      <c r="AE2938" s="140"/>
      <c r="AF2938" s="140"/>
      <c r="AG2938" s="140"/>
      <c r="AH2938" s="140"/>
      <c r="AI2938" s="140"/>
      <c r="AJ2938" s="140"/>
      <c r="AK2938" s="140"/>
      <c r="AL2938" s="140"/>
      <c r="AM2938" s="140"/>
      <c r="AN2938" s="140"/>
      <c r="AO2938" s="140"/>
      <c r="AP2938" s="140"/>
      <c r="AQ2938" s="140"/>
      <c r="AR2938" s="140"/>
      <c r="AS2938" s="103"/>
      <c r="AT2938" s="103"/>
      <c r="AU2938" s="103"/>
      <c r="AV2938" s="103"/>
      <c r="AW2938" s="103"/>
      <c r="AX2938" s="103"/>
      <c r="AY2938" s="103"/>
      <c r="AZ2938" s="103"/>
      <c r="BA2938" s="103"/>
      <c r="BB2938" s="103"/>
      <c r="BC2938" s="103"/>
      <c r="BD2938" s="103"/>
      <c r="BE2938" s="103"/>
    </row>
    <row r="2939" spans="1:57" x14ac:dyDescent="0.2">
      <c r="A2939" s="140"/>
      <c r="B2939" s="141"/>
      <c r="C2939" s="141"/>
      <c r="D2939" s="24"/>
      <c r="E2939" s="29"/>
      <c r="F2939" s="22"/>
      <c r="G2939" s="22"/>
      <c r="H2939" s="22"/>
      <c r="I2939" s="22"/>
      <c r="J2939" s="26"/>
      <c r="K2939" s="140"/>
      <c r="L2939" s="140"/>
      <c r="M2939" s="140"/>
      <c r="N2939" s="140"/>
      <c r="O2939" s="140"/>
      <c r="P2939" s="26"/>
      <c r="Q2939" s="26"/>
      <c r="R2939" s="140"/>
      <c r="S2939" s="140"/>
      <c r="T2939" s="140"/>
      <c r="U2939" s="140"/>
      <c r="V2939" s="140"/>
      <c r="W2939" s="140"/>
      <c r="X2939" s="140"/>
      <c r="Y2939" s="140"/>
      <c r="Z2939" s="140"/>
      <c r="AA2939" s="140"/>
      <c r="AB2939" s="140"/>
      <c r="AC2939" s="140"/>
      <c r="AD2939" s="140"/>
      <c r="AE2939" s="140"/>
      <c r="AF2939" s="140"/>
      <c r="AG2939" s="140"/>
      <c r="AH2939" s="140"/>
      <c r="AI2939" s="140"/>
      <c r="AJ2939" s="140"/>
      <c r="AK2939" s="140"/>
      <c r="AL2939" s="140"/>
      <c r="AM2939" s="140"/>
      <c r="AN2939" s="140"/>
      <c r="AO2939" s="140"/>
      <c r="AP2939" s="140"/>
      <c r="AQ2939" s="140"/>
      <c r="AR2939" s="140"/>
      <c r="AS2939" s="103"/>
      <c r="AT2939" s="103"/>
      <c r="AU2939" s="103"/>
      <c r="AV2939" s="103"/>
      <c r="AW2939" s="103"/>
      <c r="AX2939" s="103"/>
      <c r="AY2939" s="103"/>
      <c r="AZ2939" s="103"/>
      <c r="BA2939" s="103"/>
      <c r="BB2939" s="103"/>
      <c r="BC2939" s="103"/>
      <c r="BD2939" s="103"/>
      <c r="BE2939" s="103"/>
    </row>
    <row r="2940" spans="1:57" x14ac:dyDescent="0.2">
      <c r="A2940" s="140"/>
      <c r="B2940" s="141"/>
      <c r="C2940" s="141"/>
      <c r="D2940" s="24"/>
      <c r="E2940" s="29"/>
      <c r="F2940" s="22"/>
      <c r="G2940" s="22"/>
      <c r="H2940" s="22"/>
      <c r="I2940" s="22"/>
      <c r="J2940" s="26"/>
      <c r="K2940" s="140"/>
      <c r="L2940" s="140"/>
      <c r="M2940" s="140"/>
      <c r="N2940" s="140"/>
      <c r="O2940" s="140"/>
      <c r="P2940" s="26"/>
      <c r="Q2940" s="26"/>
      <c r="R2940" s="140"/>
      <c r="S2940" s="140"/>
      <c r="T2940" s="140"/>
      <c r="U2940" s="140"/>
      <c r="V2940" s="140"/>
      <c r="W2940" s="140"/>
      <c r="X2940" s="140"/>
      <c r="Y2940" s="140"/>
      <c r="Z2940" s="140"/>
      <c r="AA2940" s="140"/>
      <c r="AB2940" s="140"/>
      <c r="AC2940" s="140"/>
      <c r="AD2940" s="140"/>
      <c r="AE2940" s="140"/>
      <c r="AF2940" s="140"/>
      <c r="AG2940" s="140"/>
      <c r="AH2940" s="140"/>
      <c r="AI2940" s="140"/>
      <c r="AJ2940" s="140"/>
      <c r="AK2940" s="140"/>
      <c r="AL2940" s="140"/>
      <c r="AM2940" s="140"/>
      <c r="AN2940" s="140"/>
      <c r="AO2940" s="140"/>
      <c r="AP2940" s="140"/>
      <c r="AQ2940" s="140"/>
      <c r="AR2940" s="140"/>
      <c r="AS2940" s="103"/>
      <c r="AT2940" s="103"/>
      <c r="AU2940" s="103"/>
      <c r="AV2940" s="103"/>
      <c r="AW2940" s="103"/>
      <c r="AX2940" s="103"/>
      <c r="AY2940" s="103"/>
      <c r="AZ2940" s="103"/>
      <c r="BA2940" s="103"/>
      <c r="BB2940" s="103"/>
      <c r="BC2940" s="103"/>
      <c r="BD2940" s="103"/>
      <c r="BE2940" s="103"/>
    </row>
    <row r="2941" spans="1:57" x14ac:dyDescent="0.2">
      <c r="A2941" s="140"/>
      <c r="B2941" s="141"/>
      <c r="C2941" s="141"/>
      <c r="D2941" s="24"/>
      <c r="E2941" s="29"/>
      <c r="F2941" s="22"/>
      <c r="G2941" s="22"/>
      <c r="H2941" s="22"/>
      <c r="I2941" s="22"/>
      <c r="J2941" s="26"/>
      <c r="K2941" s="140"/>
      <c r="L2941" s="140"/>
      <c r="M2941" s="140"/>
      <c r="N2941" s="140"/>
      <c r="O2941" s="140"/>
      <c r="P2941" s="26"/>
      <c r="Q2941" s="26"/>
      <c r="R2941" s="140"/>
      <c r="S2941" s="140"/>
      <c r="T2941" s="140"/>
      <c r="U2941" s="140"/>
      <c r="V2941" s="140"/>
      <c r="W2941" s="140"/>
      <c r="X2941" s="140"/>
      <c r="Y2941" s="140"/>
      <c r="Z2941" s="140"/>
      <c r="AA2941" s="140"/>
      <c r="AB2941" s="140"/>
      <c r="AC2941" s="140"/>
      <c r="AD2941" s="140"/>
      <c r="AE2941" s="140"/>
      <c r="AF2941" s="140"/>
      <c r="AG2941" s="140"/>
      <c r="AH2941" s="140"/>
      <c r="AI2941" s="140"/>
      <c r="AJ2941" s="140"/>
      <c r="AK2941" s="140"/>
      <c r="AL2941" s="140"/>
      <c r="AM2941" s="140"/>
      <c r="AN2941" s="140"/>
      <c r="AO2941" s="140"/>
      <c r="AP2941" s="140"/>
      <c r="AQ2941" s="140"/>
      <c r="AR2941" s="140"/>
      <c r="AS2941" s="103"/>
      <c r="AT2941" s="103"/>
      <c r="AU2941" s="103"/>
      <c r="AV2941" s="103"/>
      <c r="AW2941" s="103"/>
      <c r="AX2941" s="103"/>
      <c r="AY2941" s="103"/>
      <c r="AZ2941" s="103"/>
      <c r="BA2941" s="103"/>
      <c r="BB2941" s="103"/>
      <c r="BC2941" s="103"/>
      <c r="BD2941" s="103"/>
      <c r="BE2941" s="103"/>
    </row>
    <row r="2942" spans="1:57" x14ac:dyDescent="0.2">
      <c r="A2942" s="140"/>
      <c r="B2942" s="141"/>
      <c r="C2942" s="141"/>
      <c r="D2942" s="24"/>
      <c r="E2942" s="29"/>
      <c r="F2942" s="22"/>
      <c r="G2942" s="22"/>
      <c r="H2942" s="22"/>
      <c r="I2942" s="22"/>
      <c r="J2942" s="26"/>
      <c r="K2942" s="140"/>
      <c r="L2942" s="140"/>
      <c r="M2942" s="140"/>
      <c r="N2942" s="140"/>
      <c r="O2942" s="140"/>
      <c r="P2942" s="26"/>
      <c r="Q2942" s="26"/>
      <c r="R2942" s="140"/>
      <c r="S2942" s="140"/>
      <c r="T2942" s="140"/>
      <c r="U2942" s="140"/>
      <c r="V2942" s="140"/>
      <c r="W2942" s="140"/>
      <c r="X2942" s="140"/>
      <c r="Y2942" s="140"/>
      <c r="Z2942" s="140"/>
      <c r="AA2942" s="140"/>
      <c r="AB2942" s="140"/>
      <c r="AC2942" s="140"/>
      <c r="AD2942" s="140"/>
      <c r="AE2942" s="140"/>
      <c r="AF2942" s="140"/>
      <c r="AG2942" s="140"/>
      <c r="AH2942" s="140"/>
      <c r="AI2942" s="140"/>
      <c r="AJ2942" s="140"/>
      <c r="AK2942" s="140"/>
      <c r="AL2942" s="140"/>
      <c r="AM2942" s="140"/>
      <c r="AN2942" s="140"/>
      <c r="AO2942" s="140"/>
      <c r="AP2942" s="140"/>
      <c r="AQ2942" s="140"/>
      <c r="AR2942" s="140"/>
      <c r="AS2942" s="103"/>
      <c r="AT2942" s="103"/>
      <c r="AU2942" s="103"/>
      <c r="AV2942" s="103"/>
      <c r="AW2942" s="103"/>
      <c r="AX2942" s="103"/>
      <c r="AY2942" s="103"/>
      <c r="AZ2942" s="103"/>
      <c r="BA2942" s="103"/>
      <c r="BB2942" s="103"/>
      <c r="BC2942" s="103"/>
      <c r="BD2942" s="103"/>
      <c r="BE2942" s="103"/>
    </row>
    <row r="2943" spans="1:57" x14ac:dyDescent="0.2">
      <c r="A2943" s="140"/>
      <c r="B2943" s="141"/>
      <c r="C2943" s="141"/>
      <c r="D2943" s="24"/>
      <c r="E2943" s="29"/>
      <c r="F2943" s="22"/>
      <c r="G2943" s="22"/>
      <c r="H2943" s="22"/>
      <c r="I2943" s="22"/>
      <c r="J2943" s="26"/>
      <c r="K2943" s="140"/>
      <c r="L2943" s="140"/>
      <c r="M2943" s="140"/>
      <c r="N2943" s="140"/>
      <c r="O2943" s="140"/>
      <c r="P2943" s="26"/>
      <c r="Q2943" s="26"/>
      <c r="R2943" s="140"/>
      <c r="S2943" s="140"/>
      <c r="T2943" s="140"/>
      <c r="U2943" s="140"/>
      <c r="V2943" s="140"/>
      <c r="W2943" s="140"/>
      <c r="X2943" s="140"/>
      <c r="Y2943" s="140"/>
      <c r="Z2943" s="140"/>
      <c r="AA2943" s="140"/>
      <c r="AB2943" s="140"/>
      <c r="AC2943" s="140"/>
      <c r="AD2943" s="140"/>
      <c r="AE2943" s="140"/>
      <c r="AF2943" s="140"/>
      <c r="AG2943" s="140"/>
      <c r="AH2943" s="140"/>
      <c r="AI2943" s="140"/>
      <c r="AJ2943" s="140"/>
      <c r="AK2943" s="140"/>
      <c r="AL2943" s="140"/>
      <c r="AM2943" s="140"/>
      <c r="AN2943" s="140"/>
      <c r="AO2943" s="140"/>
      <c r="AP2943" s="140"/>
      <c r="AQ2943" s="140"/>
      <c r="AR2943" s="140"/>
      <c r="AS2943" s="103"/>
      <c r="AT2943" s="103"/>
      <c r="AU2943" s="103"/>
      <c r="AV2943" s="103"/>
      <c r="AW2943" s="103"/>
      <c r="AX2943" s="103"/>
      <c r="AY2943" s="103"/>
      <c r="AZ2943" s="103"/>
      <c r="BA2943" s="103"/>
      <c r="BB2943" s="103"/>
      <c r="BC2943" s="103"/>
      <c r="BD2943" s="103"/>
      <c r="BE2943" s="103"/>
    </row>
    <row r="2944" spans="1:57" x14ac:dyDescent="0.2">
      <c r="A2944" s="140"/>
      <c r="B2944" s="141"/>
      <c r="C2944" s="141"/>
      <c r="D2944" s="24"/>
      <c r="E2944" s="29"/>
      <c r="F2944" s="22"/>
      <c r="G2944" s="22"/>
      <c r="H2944" s="22"/>
      <c r="I2944" s="22"/>
      <c r="J2944" s="26"/>
      <c r="K2944" s="140"/>
      <c r="L2944" s="140"/>
      <c r="M2944" s="140"/>
      <c r="N2944" s="140"/>
      <c r="O2944" s="140"/>
      <c r="P2944" s="26"/>
      <c r="Q2944" s="26"/>
      <c r="R2944" s="140"/>
      <c r="S2944" s="140"/>
      <c r="T2944" s="140"/>
      <c r="U2944" s="140"/>
      <c r="V2944" s="140"/>
      <c r="W2944" s="140"/>
      <c r="X2944" s="140"/>
      <c r="Y2944" s="140"/>
      <c r="Z2944" s="140"/>
      <c r="AA2944" s="140"/>
      <c r="AB2944" s="140"/>
      <c r="AC2944" s="140"/>
      <c r="AD2944" s="140"/>
      <c r="AE2944" s="140"/>
      <c r="AF2944" s="140"/>
      <c r="AG2944" s="140"/>
      <c r="AH2944" s="140"/>
      <c r="AI2944" s="140"/>
      <c r="AJ2944" s="140"/>
      <c r="AK2944" s="140"/>
      <c r="AL2944" s="140"/>
      <c r="AM2944" s="140"/>
      <c r="AN2944" s="140"/>
      <c r="AO2944" s="140"/>
      <c r="AP2944" s="140"/>
      <c r="AQ2944" s="140"/>
      <c r="AR2944" s="140"/>
      <c r="AS2944" s="103"/>
      <c r="AT2944" s="103"/>
      <c r="AU2944" s="103"/>
      <c r="AV2944" s="103"/>
      <c r="AW2944" s="103"/>
      <c r="AX2944" s="103"/>
      <c r="AY2944" s="103"/>
      <c r="AZ2944" s="103"/>
      <c r="BA2944" s="103"/>
      <c r="BB2944" s="103"/>
      <c r="BC2944" s="103"/>
      <c r="BD2944" s="103"/>
      <c r="BE2944" s="103"/>
    </row>
    <row r="2945" spans="1:57" x14ac:dyDescent="0.2">
      <c r="A2945" s="140"/>
      <c r="B2945" s="141"/>
      <c r="C2945" s="141"/>
      <c r="D2945" s="24"/>
      <c r="E2945" s="29"/>
      <c r="F2945" s="22"/>
      <c r="G2945" s="22"/>
      <c r="H2945" s="22"/>
      <c r="I2945" s="22"/>
      <c r="J2945" s="26"/>
      <c r="K2945" s="140"/>
      <c r="L2945" s="140"/>
      <c r="M2945" s="140"/>
      <c r="N2945" s="140"/>
      <c r="O2945" s="140"/>
      <c r="P2945" s="26"/>
      <c r="Q2945" s="26"/>
      <c r="R2945" s="140"/>
      <c r="S2945" s="140"/>
      <c r="T2945" s="140"/>
      <c r="U2945" s="140"/>
      <c r="V2945" s="140"/>
      <c r="W2945" s="140"/>
      <c r="X2945" s="140"/>
      <c r="Y2945" s="140"/>
      <c r="Z2945" s="140"/>
      <c r="AA2945" s="140"/>
      <c r="AB2945" s="140"/>
      <c r="AC2945" s="140"/>
      <c r="AD2945" s="140"/>
      <c r="AE2945" s="140"/>
      <c r="AF2945" s="140"/>
      <c r="AG2945" s="140"/>
      <c r="AH2945" s="140"/>
      <c r="AI2945" s="140"/>
      <c r="AJ2945" s="140"/>
      <c r="AK2945" s="140"/>
      <c r="AL2945" s="140"/>
      <c r="AM2945" s="140"/>
      <c r="AN2945" s="140"/>
      <c r="AO2945" s="140"/>
      <c r="AP2945" s="140"/>
      <c r="AQ2945" s="140"/>
      <c r="AR2945" s="140"/>
      <c r="AS2945" s="103"/>
      <c r="AT2945" s="103"/>
      <c r="AU2945" s="103"/>
      <c r="AV2945" s="103"/>
      <c r="AW2945" s="103"/>
      <c r="AX2945" s="103"/>
      <c r="AY2945" s="103"/>
      <c r="AZ2945" s="103"/>
      <c r="BA2945" s="103"/>
      <c r="BB2945" s="103"/>
      <c r="BC2945" s="103"/>
      <c r="BD2945" s="103"/>
      <c r="BE2945" s="103"/>
    </row>
    <row r="2946" spans="1:57" x14ac:dyDescent="0.2">
      <c r="A2946" s="140"/>
      <c r="B2946" s="141"/>
      <c r="C2946" s="141"/>
      <c r="D2946" s="24"/>
      <c r="E2946" s="29"/>
      <c r="F2946" s="22"/>
      <c r="G2946" s="22"/>
      <c r="H2946" s="22"/>
      <c r="I2946" s="22"/>
      <c r="J2946" s="26"/>
      <c r="K2946" s="140"/>
      <c r="L2946" s="140"/>
      <c r="M2946" s="140"/>
      <c r="N2946" s="140"/>
      <c r="O2946" s="140"/>
      <c r="P2946" s="26"/>
      <c r="Q2946" s="26"/>
      <c r="R2946" s="140"/>
      <c r="S2946" s="140"/>
      <c r="T2946" s="140"/>
      <c r="U2946" s="140"/>
      <c r="V2946" s="140"/>
      <c r="W2946" s="140"/>
      <c r="X2946" s="140"/>
      <c r="Y2946" s="140"/>
      <c r="Z2946" s="140"/>
      <c r="AA2946" s="140"/>
      <c r="AB2946" s="140"/>
      <c r="AC2946" s="140"/>
      <c r="AD2946" s="140"/>
      <c r="AE2946" s="140"/>
      <c r="AF2946" s="140"/>
      <c r="AG2946" s="140"/>
      <c r="AH2946" s="140"/>
      <c r="AI2946" s="140"/>
      <c r="AJ2946" s="140"/>
      <c r="AK2946" s="140"/>
      <c r="AL2946" s="140"/>
      <c r="AM2946" s="140"/>
      <c r="AN2946" s="140"/>
      <c r="AO2946" s="140"/>
      <c r="AP2946" s="140"/>
      <c r="AQ2946" s="140"/>
      <c r="AR2946" s="140"/>
      <c r="AS2946" s="103"/>
      <c r="AT2946" s="103"/>
      <c r="AU2946" s="103"/>
      <c r="AV2946" s="103"/>
      <c r="AW2946" s="103"/>
      <c r="AX2946" s="103"/>
      <c r="AY2946" s="103"/>
      <c r="AZ2946" s="103"/>
      <c r="BA2946" s="103"/>
      <c r="BB2946" s="103"/>
      <c r="BC2946" s="103"/>
      <c r="BD2946" s="103"/>
      <c r="BE2946" s="103"/>
    </row>
    <row r="2947" spans="1:57" x14ac:dyDescent="0.2">
      <c r="A2947" s="140"/>
      <c r="B2947" s="141"/>
      <c r="C2947" s="141"/>
      <c r="D2947" s="24"/>
      <c r="E2947" s="29"/>
      <c r="F2947" s="22"/>
      <c r="G2947" s="22"/>
      <c r="H2947" s="22"/>
      <c r="I2947" s="22"/>
      <c r="J2947" s="26"/>
      <c r="K2947" s="140"/>
      <c r="L2947" s="140"/>
      <c r="M2947" s="140"/>
      <c r="N2947" s="140"/>
      <c r="O2947" s="140"/>
      <c r="P2947" s="26"/>
      <c r="Q2947" s="26"/>
      <c r="R2947" s="140"/>
      <c r="S2947" s="140"/>
      <c r="T2947" s="140"/>
      <c r="U2947" s="140"/>
      <c r="V2947" s="140"/>
      <c r="W2947" s="140"/>
      <c r="X2947" s="140"/>
      <c r="Y2947" s="140"/>
      <c r="Z2947" s="140"/>
      <c r="AA2947" s="140"/>
      <c r="AB2947" s="140"/>
      <c r="AC2947" s="140"/>
      <c r="AD2947" s="140"/>
      <c r="AE2947" s="140"/>
      <c r="AF2947" s="140"/>
      <c r="AG2947" s="140"/>
      <c r="AH2947" s="140"/>
      <c r="AI2947" s="140"/>
      <c r="AJ2947" s="140"/>
      <c r="AK2947" s="140"/>
      <c r="AL2947" s="140"/>
      <c r="AM2947" s="140"/>
      <c r="AN2947" s="140"/>
      <c r="AO2947" s="140"/>
      <c r="AP2947" s="140"/>
      <c r="AQ2947" s="140"/>
      <c r="AR2947" s="140"/>
      <c r="AS2947" s="103"/>
      <c r="AT2947" s="103"/>
      <c r="AU2947" s="103"/>
      <c r="AV2947" s="103"/>
      <c r="AW2947" s="103"/>
      <c r="AX2947" s="103"/>
      <c r="AY2947" s="103"/>
      <c r="AZ2947" s="103"/>
      <c r="BA2947" s="103"/>
      <c r="BB2947" s="103"/>
      <c r="BC2947" s="103"/>
      <c r="BD2947" s="103"/>
      <c r="BE2947" s="103"/>
    </row>
    <row r="2948" spans="1:57" x14ac:dyDescent="0.2">
      <c r="A2948" s="140"/>
      <c r="B2948" s="141"/>
      <c r="C2948" s="141"/>
      <c r="D2948" s="24"/>
      <c r="E2948" s="29"/>
      <c r="F2948" s="22"/>
      <c r="G2948" s="22"/>
      <c r="H2948" s="22"/>
      <c r="I2948" s="22"/>
      <c r="J2948" s="26"/>
      <c r="K2948" s="140"/>
      <c r="L2948" s="140"/>
      <c r="M2948" s="140"/>
      <c r="N2948" s="140"/>
      <c r="O2948" s="140"/>
      <c r="P2948" s="26"/>
      <c r="Q2948" s="26"/>
      <c r="R2948" s="140"/>
      <c r="S2948" s="140"/>
      <c r="T2948" s="140"/>
      <c r="U2948" s="140"/>
      <c r="V2948" s="140"/>
      <c r="W2948" s="140"/>
      <c r="X2948" s="140"/>
      <c r="Y2948" s="140"/>
      <c r="Z2948" s="140"/>
      <c r="AA2948" s="140"/>
      <c r="AB2948" s="140"/>
      <c r="AC2948" s="140"/>
      <c r="AD2948" s="140"/>
      <c r="AE2948" s="140"/>
      <c r="AF2948" s="140"/>
      <c r="AG2948" s="140"/>
      <c r="AH2948" s="140"/>
      <c r="AI2948" s="140"/>
      <c r="AJ2948" s="140"/>
      <c r="AK2948" s="140"/>
      <c r="AL2948" s="140"/>
      <c r="AM2948" s="140"/>
      <c r="AN2948" s="140"/>
      <c r="AO2948" s="140"/>
      <c r="AP2948" s="140"/>
      <c r="AQ2948" s="140"/>
      <c r="AR2948" s="140"/>
      <c r="AS2948" s="103"/>
      <c r="AT2948" s="103"/>
      <c r="AU2948" s="103"/>
      <c r="AV2948" s="103"/>
      <c r="AW2948" s="103"/>
      <c r="AX2948" s="103"/>
      <c r="AY2948" s="103"/>
      <c r="AZ2948" s="103"/>
      <c r="BA2948" s="103"/>
      <c r="BB2948" s="103"/>
      <c r="BC2948" s="103"/>
      <c r="BD2948" s="103"/>
      <c r="BE2948" s="103"/>
    </row>
    <row r="2949" spans="1:57" x14ac:dyDescent="0.2">
      <c r="A2949" s="140"/>
      <c r="B2949" s="141"/>
      <c r="C2949" s="141"/>
      <c r="D2949" s="24"/>
      <c r="E2949" s="29"/>
      <c r="F2949" s="22"/>
      <c r="G2949" s="22"/>
      <c r="H2949" s="22"/>
      <c r="I2949" s="22"/>
      <c r="J2949" s="26"/>
      <c r="K2949" s="140"/>
      <c r="L2949" s="140"/>
      <c r="M2949" s="140"/>
      <c r="N2949" s="140"/>
      <c r="O2949" s="140"/>
      <c r="P2949" s="26"/>
      <c r="Q2949" s="26"/>
      <c r="R2949" s="140"/>
      <c r="S2949" s="140"/>
      <c r="T2949" s="140"/>
      <c r="U2949" s="140"/>
      <c r="V2949" s="140"/>
      <c r="W2949" s="140"/>
      <c r="X2949" s="140"/>
      <c r="Y2949" s="140"/>
      <c r="Z2949" s="140"/>
      <c r="AA2949" s="140"/>
      <c r="AB2949" s="140"/>
      <c r="AC2949" s="140"/>
      <c r="AD2949" s="140"/>
      <c r="AE2949" s="140"/>
      <c r="AF2949" s="140"/>
      <c r="AG2949" s="140"/>
      <c r="AH2949" s="140"/>
      <c r="AI2949" s="140"/>
      <c r="AJ2949" s="140"/>
      <c r="AK2949" s="140"/>
      <c r="AL2949" s="140"/>
      <c r="AM2949" s="140"/>
      <c r="AN2949" s="140"/>
      <c r="AO2949" s="140"/>
      <c r="AP2949" s="140"/>
      <c r="AQ2949" s="140"/>
      <c r="AR2949" s="140"/>
      <c r="AS2949" s="103"/>
      <c r="AT2949" s="103"/>
      <c r="AU2949" s="103"/>
      <c r="AV2949" s="103"/>
      <c r="AW2949" s="103"/>
      <c r="AX2949" s="103"/>
      <c r="AY2949" s="103"/>
      <c r="AZ2949" s="103"/>
      <c r="BA2949" s="103"/>
      <c r="BB2949" s="103"/>
      <c r="BC2949" s="103"/>
      <c r="BD2949" s="103"/>
      <c r="BE2949" s="103"/>
    </row>
    <row r="2950" spans="1:57" x14ac:dyDescent="0.2">
      <c r="A2950" s="140"/>
      <c r="B2950" s="141"/>
      <c r="C2950" s="141"/>
      <c r="D2950" s="24"/>
      <c r="E2950" s="29"/>
      <c r="F2950" s="22"/>
      <c r="G2950" s="22"/>
      <c r="H2950" s="22"/>
      <c r="I2950" s="22"/>
      <c r="J2950" s="26"/>
      <c r="K2950" s="140"/>
      <c r="L2950" s="140"/>
      <c r="M2950" s="140"/>
      <c r="N2950" s="140"/>
      <c r="O2950" s="140"/>
      <c r="P2950" s="26"/>
      <c r="Q2950" s="26"/>
      <c r="R2950" s="140"/>
      <c r="S2950" s="140"/>
      <c r="T2950" s="140"/>
      <c r="U2950" s="140"/>
      <c r="V2950" s="140"/>
      <c r="W2950" s="140"/>
      <c r="X2950" s="140"/>
      <c r="Y2950" s="140"/>
      <c r="Z2950" s="140"/>
      <c r="AA2950" s="140"/>
      <c r="AB2950" s="140"/>
      <c r="AC2950" s="140"/>
      <c r="AD2950" s="140"/>
      <c r="AE2950" s="140"/>
      <c r="AF2950" s="140"/>
      <c r="AG2950" s="140"/>
      <c r="AH2950" s="140"/>
      <c r="AI2950" s="140"/>
      <c r="AJ2950" s="140"/>
      <c r="AK2950" s="140"/>
      <c r="AL2950" s="140"/>
      <c r="AM2950" s="140"/>
      <c r="AN2950" s="140"/>
      <c r="AO2950" s="140"/>
      <c r="AP2950" s="140"/>
      <c r="AQ2950" s="140"/>
      <c r="AR2950" s="140"/>
      <c r="AS2950" s="103"/>
      <c r="AT2950" s="103"/>
      <c r="AU2950" s="103"/>
      <c r="AV2950" s="103"/>
      <c r="AW2950" s="103"/>
      <c r="AX2950" s="103"/>
      <c r="AY2950" s="103"/>
      <c r="AZ2950" s="103"/>
      <c r="BA2950" s="103"/>
      <c r="BB2950" s="103"/>
      <c r="BC2950" s="103"/>
      <c r="BD2950" s="103"/>
      <c r="BE2950" s="103"/>
    </row>
    <row r="2951" spans="1:57" x14ac:dyDescent="0.2">
      <c r="A2951" s="140"/>
      <c r="B2951" s="141"/>
      <c r="C2951" s="141"/>
      <c r="D2951" s="24"/>
      <c r="E2951" s="29"/>
      <c r="F2951" s="22"/>
      <c r="G2951" s="22"/>
      <c r="H2951" s="22"/>
      <c r="I2951" s="22"/>
      <c r="J2951" s="26"/>
      <c r="K2951" s="140"/>
      <c r="L2951" s="140"/>
      <c r="M2951" s="140"/>
      <c r="N2951" s="140"/>
      <c r="O2951" s="140"/>
      <c r="P2951" s="26"/>
      <c r="Q2951" s="26"/>
      <c r="R2951" s="140"/>
      <c r="S2951" s="140"/>
      <c r="T2951" s="140"/>
      <c r="U2951" s="140"/>
      <c r="V2951" s="140"/>
      <c r="W2951" s="140"/>
      <c r="X2951" s="140"/>
      <c r="Y2951" s="140"/>
      <c r="Z2951" s="140"/>
      <c r="AA2951" s="140"/>
      <c r="AB2951" s="140"/>
      <c r="AC2951" s="140"/>
      <c r="AD2951" s="140"/>
      <c r="AE2951" s="140"/>
      <c r="AF2951" s="140"/>
      <c r="AG2951" s="140"/>
      <c r="AH2951" s="140"/>
      <c r="AI2951" s="140"/>
      <c r="AJ2951" s="140"/>
      <c r="AK2951" s="140"/>
      <c r="AL2951" s="140"/>
      <c r="AM2951" s="140"/>
      <c r="AN2951" s="140"/>
      <c r="AO2951" s="140"/>
      <c r="AP2951" s="140"/>
      <c r="AQ2951" s="140"/>
      <c r="AR2951" s="140"/>
      <c r="AS2951" s="103"/>
      <c r="AT2951" s="103"/>
      <c r="AU2951" s="103"/>
      <c r="AV2951" s="103"/>
      <c r="AW2951" s="103"/>
      <c r="AX2951" s="103"/>
      <c r="AY2951" s="103"/>
      <c r="AZ2951" s="103"/>
      <c r="BA2951" s="103"/>
      <c r="BB2951" s="103"/>
      <c r="BC2951" s="103"/>
      <c r="BD2951" s="103"/>
      <c r="BE2951" s="103"/>
    </row>
    <row r="2952" spans="1:57" x14ac:dyDescent="0.2">
      <c r="A2952" s="140"/>
      <c r="B2952" s="141"/>
      <c r="C2952" s="141"/>
      <c r="D2952" s="24"/>
      <c r="E2952" s="29"/>
      <c r="F2952" s="22"/>
      <c r="G2952" s="22"/>
      <c r="H2952" s="22"/>
      <c r="I2952" s="22"/>
      <c r="J2952" s="26"/>
      <c r="K2952" s="140"/>
      <c r="L2952" s="140"/>
      <c r="M2952" s="140"/>
      <c r="N2952" s="140"/>
      <c r="O2952" s="140"/>
      <c r="P2952" s="26"/>
      <c r="Q2952" s="26"/>
      <c r="R2952" s="140"/>
      <c r="S2952" s="140"/>
      <c r="T2952" s="140"/>
      <c r="U2952" s="140"/>
      <c r="V2952" s="140"/>
      <c r="W2952" s="140"/>
      <c r="X2952" s="140"/>
      <c r="Y2952" s="140"/>
      <c r="Z2952" s="140"/>
      <c r="AA2952" s="140"/>
      <c r="AB2952" s="140"/>
      <c r="AC2952" s="140"/>
      <c r="AD2952" s="140"/>
      <c r="AE2952" s="140"/>
      <c r="AF2952" s="140"/>
      <c r="AG2952" s="140"/>
      <c r="AH2952" s="140"/>
      <c r="AI2952" s="140"/>
      <c r="AJ2952" s="140"/>
      <c r="AK2952" s="140"/>
      <c r="AL2952" s="140"/>
      <c r="AM2952" s="140"/>
      <c r="AN2952" s="140"/>
      <c r="AO2952" s="140"/>
      <c r="AP2952" s="140"/>
      <c r="AQ2952" s="140"/>
      <c r="AR2952" s="140"/>
      <c r="AS2952" s="103"/>
      <c r="AT2952" s="103"/>
      <c r="AU2952" s="103"/>
      <c r="AV2952" s="103"/>
      <c r="AW2952" s="103"/>
      <c r="AX2952" s="103"/>
      <c r="AY2952" s="103"/>
      <c r="AZ2952" s="103"/>
      <c r="BA2952" s="103"/>
      <c r="BB2952" s="103"/>
      <c r="BC2952" s="103"/>
      <c r="BD2952" s="103"/>
      <c r="BE2952" s="103"/>
    </row>
    <row r="2953" spans="1:57" x14ac:dyDescent="0.2">
      <c r="A2953" s="140"/>
      <c r="B2953" s="141"/>
      <c r="C2953" s="141"/>
      <c r="D2953" s="24"/>
      <c r="E2953" s="29"/>
      <c r="F2953" s="22"/>
      <c r="G2953" s="22"/>
      <c r="H2953" s="22"/>
      <c r="I2953" s="22"/>
      <c r="J2953" s="26"/>
      <c r="K2953" s="140"/>
      <c r="L2953" s="140"/>
      <c r="M2953" s="140"/>
      <c r="N2953" s="140"/>
      <c r="O2953" s="140"/>
      <c r="P2953" s="26"/>
      <c r="Q2953" s="26"/>
      <c r="R2953" s="140"/>
      <c r="S2953" s="140"/>
      <c r="T2953" s="140"/>
      <c r="U2953" s="140"/>
      <c r="V2953" s="140"/>
      <c r="W2953" s="140"/>
      <c r="X2953" s="140"/>
      <c r="Y2953" s="140"/>
      <c r="Z2953" s="140"/>
      <c r="AA2953" s="140"/>
      <c r="AB2953" s="140"/>
      <c r="AC2953" s="140"/>
      <c r="AD2953" s="140"/>
      <c r="AE2953" s="140"/>
      <c r="AF2953" s="140"/>
      <c r="AG2953" s="140"/>
      <c r="AH2953" s="140"/>
      <c r="AI2953" s="140"/>
      <c r="AJ2953" s="140"/>
      <c r="AK2953" s="140"/>
      <c r="AL2953" s="140"/>
      <c r="AM2953" s="140"/>
      <c r="AN2953" s="140"/>
      <c r="AO2953" s="140"/>
      <c r="AP2953" s="140"/>
      <c r="AQ2953" s="140"/>
      <c r="AR2953" s="140"/>
      <c r="AS2953" s="103"/>
      <c r="AT2953" s="103"/>
      <c r="AU2953" s="103"/>
      <c r="AV2953" s="103"/>
      <c r="AW2953" s="103"/>
      <c r="AX2953" s="103"/>
      <c r="AY2953" s="103"/>
      <c r="AZ2953" s="103"/>
      <c r="BA2953" s="103"/>
      <c r="BB2953" s="103"/>
      <c r="BC2953" s="103"/>
      <c r="BD2953" s="103"/>
      <c r="BE2953" s="103"/>
    </row>
    <row r="2954" spans="1:57" x14ac:dyDescent="0.2">
      <c r="A2954" s="140"/>
      <c r="B2954" s="141"/>
      <c r="C2954" s="141"/>
      <c r="D2954" s="24"/>
      <c r="E2954" s="29"/>
      <c r="F2954" s="22"/>
      <c r="G2954" s="22"/>
      <c r="H2954" s="22"/>
      <c r="I2954" s="22"/>
      <c r="J2954" s="26"/>
      <c r="K2954" s="140"/>
      <c r="L2954" s="140"/>
      <c r="M2954" s="140"/>
      <c r="N2954" s="140"/>
      <c r="O2954" s="140"/>
      <c r="P2954" s="26"/>
      <c r="Q2954" s="26"/>
      <c r="R2954" s="140"/>
      <c r="S2954" s="140"/>
      <c r="T2954" s="140"/>
      <c r="U2954" s="140"/>
      <c r="V2954" s="140"/>
      <c r="W2954" s="140"/>
      <c r="X2954" s="140"/>
      <c r="Y2954" s="140"/>
      <c r="Z2954" s="140"/>
      <c r="AA2954" s="140"/>
      <c r="AB2954" s="140"/>
      <c r="AC2954" s="140"/>
      <c r="AD2954" s="140"/>
      <c r="AE2954" s="140"/>
      <c r="AF2954" s="140"/>
      <c r="AG2954" s="140"/>
      <c r="AH2954" s="140"/>
      <c r="AI2954" s="140"/>
      <c r="AJ2954" s="140"/>
      <c r="AK2954" s="140"/>
      <c r="AL2954" s="140"/>
      <c r="AM2954" s="140"/>
      <c r="AN2954" s="140"/>
      <c r="AO2954" s="140"/>
      <c r="AP2954" s="140"/>
      <c r="AQ2954" s="140"/>
      <c r="AR2954" s="140"/>
      <c r="AS2954" s="103"/>
      <c r="AT2954" s="103"/>
      <c r="AU2954" s="103"/>
      <c r="AV2954" s="103"/>
      <c r="AW2954" s="103"/>
      <c r="AX2954" s="103"/>
      <c r="AY2954" s="103"/>
      <c r="AZ2954" s="103"/>
      <c r="BA2954" s="103"/>
      <c r="BB2954" s="103"/>
      <c r="BC2954" s="103"/>
      <c r="BD2954" s="103"/>
      <c r="BE2954" s="103"/>
    </row>
    <row r="2955" spans="1:57" x14ac:dyDescent="0.2">
      <c r="A2955" s="140"/>
      <c r="B2955" s="141"/>
      <c r="C2955" s="141"/>
      <c r="D2955" s="24"/>
      <c r="E2955" s="29"/>
      <c r="F2955" s="22"/>
      <c r="G2955" s="22"/>
      <c r="H2955" s="22"/>
      <c r="I2955" s="22"/>
      <c r="J2955" s="26"/>
      <c r="K2955" s="140"/>
      <c r="L2955" s="140"/>
      <c r="M2955" s="140"/>
      <c r="N2955" s="140"/>
      <c r="O2955" s="140"/>
      <c r="P2955" s="26"/>
      <c r="Q2955" s="26"/>
      <c r="R2955" s="140"/>
      <c r="S2955" s="140"/>
      <c r="T2955" s="140"/>
      <c r="U2955" s="140"/>
      <c r="V2955" s="140"/>
      <c r="W2955" s="140"/>
      <c r="X2955" s="140"/>
      <c r="Y2955" s="140"/>
      <c r="Z2955" s="140"/>
      <c r="AA2955" s="140"/>
      <c r="AB2955" s="140"/>
      <c r="AC2955" s="140"/>
      <c r="AD2955" s="140"/>
      <c r="AE2955" s="140"/>
      <c r="AF2955" s="140"/>
      <c r="AG2955" s="140"/>
      <c r="AH2955" s="140"/>
      <c r="AI2955" s="140"/>
      <c r="AJ2955" s="140"/>
      <c r="AK2955" s="140"/>
      <c r="AL2955" s="140"/>
      <c r="AM2955" s="140"/>
      <c r="AN2955" s="140"/>
      <c r="AO2955" s="140"/>
      <c r="AP2955" s="140"/>
      <c r="AQ2955" s="140"/>
      <c r="AR2955" s="140"/>
      <c r="AS2955" s="103"/>
      <c r="AT2955" s="103"/>
      <c r="AU2955" s="103"/>
      <c r="AV2955" s="103"/>
      <c r="AW2955" s="103"/>
      <c r="AX2955" s="103"/>
      <c r="AY2955" s="103"/>
      <c r="AZ2955" s="103"/>
      <c r="BA2955" s="103"/>
      <c r="BB2955" s="103"/>
      <c r="BC2955" s="103"/>
      <c r="BD2955" s="103"/>
      <c r="BE2955" s="103"/>
    </row>
    <row r="2956" spans="1:57" x14ac:dyDescent="0.2">
      <c r="A2956" s="140"/>
      <c r="B2956" s="141"/>
      <c r="C2956" s="141"/>
      <c r="D2956" s="24"/>
      <c r="E2956" s="29"/>
      <c r="F2956" s="22"/>
      <c r="G2956" s="22"/>
      <c r="H2956" s="22"/>
      <c r="I2956" s="22"/>
      <c r="J2956" s="26"/>
      <c r="K2956" s="140"/>
      <c r="L2956" s="140"/>
      <c r="M2956" s="140"/>
      <c r="N2956" s="140"/>
      <c r="O2956" s="140"/>
      <c r="P2956" s="26"/>
      <c r="Q2956" s="26"/>
      <c r="R2956" s="140"/>
      <c r="S2956" s="140"/>
      <c r="T2956" s="140"/>
      <c r="U2956" s="140"/>
      <c r="V2956" s="140"/>
      <c r="W2956" s="140"/>
      <c r="X2956" s="140"/>
      <c r="Y2956" s="140"/>
      <c r="Z2956" s="140"/>
      <c r="AA2956" s="140"/>
      <c r="AB2956" s="140"/>
      <c r="AC2956" s="140"/>
      <c r="AD2956" s="140"/>
      <c r="AE2956" s="140"/>
      <c r="AF2956" s="140"/>
      <c r="AG2956" s="140"/>
      <c r="AH2956" s="140"/>
      <c r="AI2956" s="140"/>
      <c r="AJ2956" s="140"/>
      <c r="AK2956" s="140"/>
      <c r="AL2956" s="140"/>
      <c r="AM2956" s="140"/>
      <c r="AN2956" s="140"/>
      <c r="AO2956" s="140"/>
      <c r="AP2956" s="140"/>
      <c r="AQ2956" s="140"/>
      <c r="AR2956" s="140"/>
      <c r="AS2956" s="103"/>
      <c r="AT2956" s="103"/>
      <c r="AU2956" s="103"/>
      <c r="AV2956" s="103"/>
      <c r="AW2956" s="103"/>
      <c r="AX2956" s="103"/>
      <c r="AY2956" s="103"/>
      <c r="AZ2956" s="103"/>
      <c r="BA2956" s="103"/>
      <c r="BB2956" s="103"/>
      <c r="BC2956" s="103"/>
      <c r="BD2956" s="103"/>
      <c r="BE2956" s="103"/>
    </row>
    <row r="2957" spans="1:57" x14ac:dyDescent="0.2">
      <c r="A2957" s="140"/>
      <c r="B2957" s="141"/>
      <c r="C2957" s="141"/>
      <c r="D2957" s="24"/>
      <c r="E2957" s="29"/>
      <c r="F2957" s="22"/>
      <c r="G2957" s="22"/>
      <c r="H2957" s="22"/>
      <c r="I2957" s="22"/>
      <c r="J2957" s="26"/>
      <c r="K2957" s="140"/>
      <c r="L2957" s="140"/>
      <c r="M2957" s="140"/>
      <c r="N2957" s="140"/>
      <c r="O2957" s="140"/>
      <c r="P2957" s="26"/>
      <c r="Q2957" s="26"/>
      <c r="R2957" s="140"/>
      <c r="S2957" s="140"/>
      <c r="T2957" s="140"/>
      <c r="U2957" s="140"/>
      <c r="V2957" s="140"/>
      <c r="W2957" s="140"/>
      <c r="X2957" s="140"/>
      <c r="Y2957" s="140"/>
      <c r="Z2957" s="140"/>
      <c r="AA2957" s="140"/>
      <c r="AB2957" s="140"/>
      <c r="AC2957" s="140"/>
      <c r="AD2957" s="140"/>
      <c r="AE2957" s="140"/>
      <c r="AF2957" s="140"/>
      <c r="AG2957" s="140"/>
      <c r="AH2957" s="140"/>
      <c r="AI2957" s="140"/>
      <c r="AJ2957" s="140"/>
      <c r="AK2957" s="140"/>
      <c r="AL2957" s="140"/>
      <c r="AM2957" s="140"/>
      <c r="AN2957" s="140"/>
      <c r="AO2957" s="140"/>
      <c r="AP2957" s="140"/>
      <c r="AQ2957" s="140"/>
      <c r="AR2957" s="140"/>
      <c r="AS2957" s="103"/>
      <c r="AT2957" s="103"/>
      <c r="AU2957" s="103"/>
      <c r="AV2957" s="103"/>
      <c r="AW2957" s="103"/>
      <c r="AX2957" s="103"/>
      <c r="AY2957" s="103"/>
      <c r="AZ2957" s="103"/>
      <c r="BA2957" s="103"/>
      <c r="BB2957" s="103"/>
      <c r="BC2957" s="103"/>
      <c r="BD2957" s="103"/>
      <c r="BE2957" s="103"/>
    </row>
    <row r="2958" spans="1:57" x14ac:dyDescent="0.2">
      <c r="A2958" s="140"/>
      <c r="B2958" s="141"/>
      <c r="C2958" s="141"/>
      <c r="D2958" s="24"/>
      <c r="E2958" s="29"/>
      <c r="F2958" s="22"/>
      <c r="G2958" s="22"/>
      <c r="H2958" s="22"/>
      <c r="I2958" s="22"/>
      <c r="J2958" s="26"/>
      <c r="K2958" s="140"/>
      <c r="L2958" s="140"/>
      <c r="M2958" s="140"/>
      <c r="N2958" s="140"/>
      <c r="O2958" s="140"/>
      <c r="P2958" s="26"/>
      <c r="Q2958" s="26"/>
      <c r="R2958" s="140"/>
      <c r="S2958" s="140"/>
      <c r="T2958" s="140"/>
      <c r="U2958" s="140"/>
      <c r="V2958" s="140"/>
      <c r="W2958" s="140"/>
      <c r="X2958" s="140"/>
      <c r="Y2958" s="140"/>
      <c r="Z2958" s="140"/>
      <c r="AA2958" s="140"/>
      <c r="AB2958" s="140"/>
      <c r="AC2958" s="140"/>
      <c r="AD2958" s="140"/>
      <c r="AE2958" s="140"/>
      <c r="AF2958" s="140"/>
      <c r="AG2958" s="140"/>
      <c r="AH2958" s="140"/>
      <c r="AI2958" s="140"/>
      <c r="AJ2958" s="140"/>
      <c r="AK2958" s="140"/>
      <c r="AL2958" s="140"/>
      <c r="AM2958" s="140"/>
      <c r="AN2958" s="140"/>
      <c r="AO2958" s="140"/>
      <c r="AP2958" s="140"/>
      <c r="AQ2958" s="140"/>
      <c r="AR2958" s="140"/>
      <c r="AS2958" s="103"/>
      <c r="AT2958" s="103"/>
      <c r="AU2958" s="103"/>
      <c r="AV2958" s="103"/>
      <c r="AW2958" s="103"/>
      <c r="AX2958" s="103"/>
      <c r="AY2958" s="103"/>
      <c r="AZ2958" s="103"/>
      <c r="BA2958" s="103"/>
      <c r="BB2958" s="103"/>
      <c r="BC2958" s="103"/>
      <c r="BD2958" s="103"/>
      <c r="BE2958" s="103"/>
    </row>
    <row r="2959" spans="1:57" x14ac:dyDescent="0.2">
      <c r="A2959" s="140"/>
      <c r="B2959" s="141"/>
      <c r="C2959" s="141"/>
      <c r="D2959" s="24"/>
      <c r="E2959" s="29"/>
      <c r="F2959" s="22"/>
      <c r="G2959" s="22"/>
      <c r="H2959" s="22"/>
      <c r="I2959" s="22"/>
      <c r="J2959" s="26"/>
      <c r="K2959" s="140"/>
      <c r="L2959" s="140"/>
      <c r="M2959" s="140"/>
      <c r="N2959" s="140"/>
      <c r="O2959" s="140"/>
      <c r="P2959" s="26"/>
      <c r="Q2959" s="26"/>
      <c r="R2959" s="140"/>
      <c r="S2959" s="140"/>
      <c r="T2959" s="140"/>
      <c r="U2959" s="140"/>
      <c r="V2959" s="140"/>
      <c r="W2959" s="140"/>
      <c r="X2959" s="140"/>
      <c r="Y2959" s="140"/>
      <c r="Z2959" s="140"/>
      <c r="AA2959" s="140"/>
      <c r="AB2959" s="140"/>
      <c r="AC2959" s="140"/>
      <c r="AD2959" s="140"/>
      <c r="AE2959" s="140"/>
      <c r="AF2959" s="140"/>
      <c r="AG2959" s="140"/>
      <c r="AH2959" s="140"/>
      <c r="AI2959" s="140"/>
      <c r="AJ2959" s="140"/>
      <c r="AK2959" s="140"/>
      <c r="AL2959" s="140"/>
      <c r="AM2959" s="140"/>
      <c r="AN2959" s="140"/>
      <c r="AO2959" s="140"/>
      <c r="AP2959" s="140"/>
      <c r="AQ2959" s="140"/>
      <c r="AR2959" s="140"/>
      <c r="AS2959" s="103"/>
      <c r="AT2959" s="103"/>
      <c r="AU2959" s="103"/>
      <c r="AV2959" s="103"/>
      <c r="AW2959" s="103"/>
      <c r="AX2959" s="103"/>
      <c r="AY2959" s="103"/>
      <c r="AZ2959" s="103"/>
      <c r="BA2959" s="103"/>
      <c r="BB2959" s="103"/>
      <c r="BC2959" s="103"/>
      <c r="BD2959" s="103"/>
      <c r="BE2959" s="103"/>
    </row>
    <row r="2960" spans="1:57" x14ac:dyDescent="0.2">
      <c r="A2960" s="140"/>
      <c r="B2960" s="141"/>
      <c r="C2960" s="141"/>
      <c r="D2960" s="24"/>
      <c r="E2960" s="29"/>
      <c r="F2960" s="22"/>
      <c r="G2960" s="22"/>
      <c r="H2960" s="22"/>
      <c r="I2960" s="22"/>
      <c r="J2960" s="26"/>
      <c r="K2960" s="140"/>
      <c r="L2960" s="140"/>
      <c r="M2960" s="140"/>
      <c r="N2960" s="140"/>
      <c r="O2960" s="140"/>
      <c r="P2960" s="26"/>
      <c r="Q2960" s="26"/>
      <c r="R2960" s="140"/>
      <c r="S2960" s="140"/>
      <c r="T2960" s="140"/>
      <c r="U2960" s="140"/>
      <c r="V2960" s="140"/>
      <c r="W2960" s="140"/>
      <c r="X2960" s="140"/>
      <c r="Y2960" s="140"/>
      <c r="Z2960" s="140"/>
      <c r="AA2960" s="140"/>
      <c r="AB2960" s="140"/>
      <c r="AC2960" s="140"/>
      <c r="AD2960" s="140"/>
      <c r="AE2960" s="140"/>
      <c r="AF2960" s="140"/>
      <c r="AG2960" s="140"/>
      <c r="AH2960" s="140"/>
      <c r="AI2960" s="140"/>
      <c r="AJ2960" s="140"/>
      <c r="AK2960" s="140"/>
      <c r="AL2960" s="140"/>
      <c r="AM2960" s="140"/>
      <c r="AN2960" s="140"/>
      <c r="AO2960" s="140"/>
      <c r="AP2960" s="140"/>
      <c r="AQ2960" s="140"/>
      <c r="AR2960" s="140"/>
      <c r="AS2960" s="103"/>
      <c r="AT2960" s="103"/>
      <c r="AU2960" s="103"/>
      <c r="AV2960" s="103"/>
      <c r="AW2960" s="103"/>
      <c r="AX2960" s="103"/>
      <c r="AY2960" s="103"/>
      <c r="AZ2960" s="103"/>
      <c r="BA2960" s="103"/>
      <c r="BB2960" s="103"/>
      <c r="BC2960" s="103"/>
      <c r="BD2960" s="103"/>
      <c r="BE2960" s="103"/>
    </row>
    <row r="2961" spans="1:57" x14ac:dyDescent="0.2">
      <c r="A2961" s="140"/>
      <c r="B2961" s="141"/>
      <c r="C2961" s="141"/>
      <c r="D2961" s="24"/>
      <c r="E2961" s="29"/>
      <c r="F2961" s="22"/>
      <c r="G2961" s="22"/>
      <c r="H2961" s="22"/>
      <c r="I2961" s="22"/>
      <c r="J2961" s="26"/>
      <c r="K2961" s="140"/>
      <c r="L2961" s="140"/>
      <c r="M2961" s="140"/>
      <c r="N2961" s="140"/>
      <c r="O2961" s="140"/>
      <c r="P2961" s="26"/>
      <c r="Q2961" s="26"/>
      <c r="R2961" s="140"/>
      <c r="S2961" s="140"/>
      <c r="T2961" s="140"/>
      <c r="U2961" s="140"/>
      <c r="V2961" s="140"/>
      <c r="W2961" s="140"/>
      <c r="X2961" s="140"/>
      <c r="Y2961" s="140"/>
      <c r="Z2961" s="140"/>
      <c r="AA2961" s="140"/>
      <c r="AB2961" s="140"/>
      <c r="AC2961" s="140"/>
      <c r="AD2961" s="140"/>
      <c r="AE2961" s="140"/>
      <c r="AF2961" s="140"/>
      <c r="AG2961" s="140"/>
      <c r="AH2961" s="140"/>
      <c r="AI2961" s="140"/>
      <c r="AJ2961" s="140"/>
      <c r="AK2961" s="140"/>
      <c r="AL2961" s="140"/>
      <c r="AM2961" s="140"/>
      <c r="AN2961" s="140"/>
      <c r="AO2961" s="140"/>
      <c r="AP2961" s="140"/>
      <c r="AQ2961" s="140"/>
      <c r="AR2961" s="140"/>
      <c r="AS2961" s="103"/>
      <c r="AT2961" s="103"/>
      <c r="AU2961" s="103"/>
      <c r="AV2961" s="103"/>
      <c r="AW2961" s="103"/>
      <c r="AX2961" s="103"/>
      <c r="AY2961" s="103"/>
      <c r="AZ2961" s="103"/>
      <c r="BA2961" s="103"/>
      <c r="BB2961" s="103"/>
      <c r="BC2961" s="103"/>
      <c r="BD2961" s="103"/>
      <c r="BE2961" s="103"/>
    </row>
    <row r="2962" spans="1:57" x14ac:dyDescent="0.2">
      <c r="A2962" s="140"/>
      <c r="B2962" s="141"/>
      <c r="C2962" s="141"/>
      <c r="D2962" s="24"/>
      <c r="E2962" s="29"/>
      <c r="F2962" s="22"/>
      <c r="G2962" s="22"/>
      <c r="H2962" s="22"/>
      <c r="I2962" s="22"/>
      <c r="J2962" s="26"/>
      <c r="K2962" s="140"/>
      <c r="L2962" s="140"/>
      <c r="M2962" s="140"/>
      <c r="N2962" s="140"/>
      <c r="O2962" s="140"/>
      <c r="P2962" s="26"/>
      <c r="Q2962" s="26"/>
      <c r="R2962" s="140"/>
      <c r="S2962" s="140"/>
      <c r="T2962" s="140"/>
      <c r="U2962" s="140"/>
      <c r="V2962" s="140"/>
      <c r="W2962" s="140"/>
      <c r="X2962" s="140"/>
      <c r="Y2962" s="140"/>
      <c r="Z2962" s="140"/>
      <c r="AA2962" s="140"/>
      <c r="AB2962" s="140"/>
      <c r="AC2962" s="140"/>
      <c r="AD2962" s="140"/>
      <c r="AE2962" s="140"/>
      <c r="AF2962" s="140"/>
      <c r="AG2962" s="140"/>
      <c r="AH2962" s="140"/>
      <c r="AI2962" s="140"/>
      <c r="AJ2962" s="140"/>
      <c r="AK2962" s="140"/>
      <c r="AL2962" s="140"/>
      <c r="AM2962" s="140"/>
      <c r="AN2962" s="140"/>
      <c r="AO2962" s="140"/>
      <c r="AP2962" s="140"/>
      <c r="AQ2962" s="140"/>
      <c r="AR2962" s="140"/>
      <c r="AS2962" s="103"/>
      <c r="AT2962" s="103"/>
      <c r="AU2962" s="103"/>
      <c r="AV2962" s="103"/>
      <c r="AW2962" s="103"/>
      <c r="AX2962" s="103"/>
      <c r="AY2962" s="103"/>
      <c r="AZ2962" s="103"/>
      <c r="BA2962" s="103"/>
      <c r="BB2962" s="103"/>
      <c r="BC2962" s="103"/>
      <c r="BD2962" s="103"/>
      <c r="BE2962" s="103"/>
    </row>
    <row r="2963" spans="1:57" x14ac:dyDescent="0.2">
      <c r="A2963" s="140"/>
      <c r="B2963" s="141"/>
      <c r="C2963" s="141"/>
      <c r="D2963" s="24"/>
      <c r="E2963" s="29"/>
      <c r="F2963" s="22"/>
      <c r="G2963" s="22"/>
      <c r="H2963" s="22"/>
      <c r="I2963" s="22"/>
      <c r="J2963" s="26"/>
      <c r="K2963" s="140"/>
      <c r="L2963" s="140"/>
      <c r="M2963" s="140"/>
      <c r="N2963" s="140"/>
      <c r="O2963" s="140"/>
      <c r="P2963" s="26"/>
      <c r="Q2963" s="26"/>
      <c r="R2963" s="140"/>
      <c r="S2963" s="140"/>
      <c r="T2963" s="140"/>
      <c r="U2963" s="140"/>
      <c r="V2963" s="140"/>
      <c r="W2963" s="140"/>
      <c r="X2963" s="140"/>
      <c r="Y2963" s="140"/>
      <c r="Z2963" s="140"/>
      <c r="AA2963" s="140"/>
      <c r="AB2963" s="140"/>
      <c r="AC2963" s="140"/>
      <c r="AD2963" s="140"/>
      <c r="AE2963" s="140"/>
      <c r="AF2963" s="140"/>
      <c r="AG2963" s="140"/>
      <c r="AH2963" s="140"/>
      <c r="AI2963" s="140"/>
      <c r="AJ2963" s="140"/>
      <c r="AK2963" s="140"/>
      <c r="AL2963" s="140"/>
      <c r="AM2963" s="140"/>
      <c r="AN2963" s="140"/>
      <c r="AO2963" s="140"/>
      <c r="AP2963" s="140"/>
      <c r="AQ2963" s="140"/>
      <c r="AR2963" s="140"/>
      <c r="AS2963" s="103"/>
      <c r="AT2963" s="103"/>
      <c r="AU2963" s="103"/>
      <c r="AV2963" s="103"/>
      <c r="AW2963" s="103"/>
      <c r="AX2963" s="103"/>
      <c r="AY2963" s="103"/>
      <c r="AZ2963" s="103"/>
      <c r="BA2963" s="103"/>
      <c r="BB2963" s="103"/>
      <c r="BC2963" s="103"/>
      <c r="BD2963" s="103"/>
      <c r="BE2963" s="103"/>
    </row>
    <row r="2964" spans="1:57" x14ac:dyDescent="0.2">
      <c r="A2964" s="140"/>
      <c r="B2964" s="141"/>
      <c r="C2964" s="141"/>
      <c r="D2964" s="24"/>
      <c r="E2964" s="29"/>
      <c r="F2964" s="22"/>
      <c r="G2964" s="22"/>
      <c r="H2964" s="22"/>
      <c r="I2964" s="22"/>
      <c r="J2964" s="26"/>
      <c r="K2964" s="140"/>
      <c r="L2964" s="140"/>
      <c r="M2964" s="140"/>
      <c r="N2964" s="140"/>
      <c r="O2964" s="140"/>
      <c r="P2964" s="26"/>
      <c r="Q2964" s="26"/>
      <c r="R2964" s="140"/>
      <c r="S2964" s="140"/>
      <c r="T2964" s="140"/>
      <c r="U2964" s="140"/>
      <c r="V2964" s="140"/>
      <c r="W2964" s="140"/>
      <c r="X2964" s="140"/>
      <c r="Y2964" s="140"/>
      <c r="Z2964" s="140"/>
      <c r="AA2964" s="140"/>
      <c r="AB2964" s="140"/>
      <c r="AC2964" s="140"/>
      <c r="AD2964" s="140"/>
      <c r="AE2964" s="140"/>
      <c r="AF2964" s="140"/>
      <c r="AG2964" s="140"/>
      <c r="AH2964" s="140"/>
      <c r="AI2964" s="140"/>
      <c r="AJ2964" s="140"/>
      <c r="AK2964" s="140"/>
      <c r="AL2964" s="140"/>
      <c r="AM2964" s="140"/>
      <c r="AN2964" s="140"/>
      <c r="AO2964" s="140"/>
      <c r="AP2964" s="140"/>
      <c r="AQ2964" s="140"/>
      <c r="AR2964" s="140"/>
      <c r="AS2964" s="103"/>
      <c r="AT2964" s="103"/>
      <c r="AU2964" s="103"/>
      <c r="AV2964" s="103"/>
      <c r="AW2964" s="103"/>
      <c r="AX2964" s="103"/>
      <c r="AY2964" s="103"/>
      <c r="AZ2964" s="103"/>
      <c r="BA2964" s="103"/>
      <c r="BB2964" s="103"/>
      <c r="BC2964" s="103"/>
      <c r="BD2964" s="103"/>
      <c r="BE2964" s="103"/>
    </row>
    <row r="2965" spans="1:57" x14ac:dyDescent="0.2">
      <c r="A2965" s="140"/>
      <c r="B2965" s="141"/>
      <c r="C2965" s="141"/>
      <c r="D2965" s="24"/>
      <c r="E2965" s="29"/>
      <c r="F2965" s="22"/>
      <c r="G2965" s="22"/>
      <c r="H2965" s="22"/>
      <c r="I2965" s="22"/>
      <c r="J2965" s="26"/>
      <c r="K2965" s="140"/>
      <c r="L2965" s="140"/>
      <c r="M2965" s="140"/>
      <c r="N2965" s="140"/>
      <c r="O2965" s="140"/>
      <c r="P2965" s="26"/>
      <c r="Q2965" s="26"/>
      <c r="R2965" s="140"/>
      <c r="S2965" s="140"/>
      <c r="T2965" s="140"/>
      <c r="U2965" s="140"/>
      <c r="V2965" s="140"/>
      <c r="W2965" s="140"/>
      <c r="X2965" s="140"/>
      <c r="Y2965" s="140"/>
      <c r="Z2965" s="140"/>
      <c r="AA2965" s="140"/>
      <c r="AB2965" s="140"/>
      <c r="AC2965" s="140"/>
      <c r="AD2965" s="140"/>
      <c r="AE2965" s="140"/>
      <c r="AF2965" s="140"/>
      <c r="AG2965" s="140"/>
      <c r="AH2965" s="140"/>
      <c r="AI2965" s="140"/>
      <c r="AJ2965" s="140"/>
      <c r="AK2965" s="140"/>
      <c r="AL2965" s="140"/>
      <c r="AM2965" s="140"/>
      <c r="AN2965" s="140"/>
      <c r="AO2965" s="140"/>
      <c r="AP2965" s="140"/>
      <c r="AQ2965" s="140"/>
      <c r="AR2965" s="140"/>
      <c r="AS2965" s="103"/>
      <c r="AT2965" s="103"/>
      <c r="AU2965" s="103"/>
      <c r="AV2965" s="103"/>
      <c r="AW2965" s="103"/>
      <c r="AX2965" s="103"/>
      <c r="AY2965" s="103"/>
      <c r="AZ2965" s="103"/>
      <c r="BA2965" s="103"/>
      <c r="BB2965" s="103"/>
      <c r="BC2965" s="103"/>
      <c r="BD2965" s="103"/>
      <c r="BE2965" s="103"/>
    </row>
    <row r="2966" spans="1:57" x14ac:dyDescent="0.2">
      <c r="A2966" s="140"/>
      <c r="B2966" s="141"/>
      <c r="C2966" s="141"/>
      <c r="D2966" s="24"/>
      <c r="E2966" s="29"/>
      <c r="F2966" s="22"/>
      <c r="G2966" s="22"/>
      <c r="H2966" s="22"/>
      <c r="I2966" s="22"/>
      <c r="J2966" s="26"/>
      <c r="K2966" s="140"/>
      <c r="L2966" s="140"/>
      <c r="M2966" s="140"/>
      <c r="N2966" s="140"/>
      <c r="O2966" s="140"/>
      <c r="P2966" s="26"/>
      <c r="Q2966" s="26"/>
      <c r="R2966" s="140"/>
      <c r="S2966" s="140"/>
      <c r="T2966" s="140"/>
      <c r="U2966" s="140"/>
      <c r="V2966" s="140"/>
      <c r="W2966" s="140"/>
      <c r="X2966" s="140"/>
      <c r="Y2966" s="140"/>
      <c r="Z2966" s="140"/>
      <c r="AA2966" s="140"/>
      <c r="AB2966" s="140"/>
      <c r="AC2966" s="140"/>
      <c r="AD2966" s="140"/>
      <c r="AE2966" s="140"/>
      <c r="AF2966" s="140"/>
      <c r="AG2966" s="140"/>
      <c r="AH2966" s="140"/>
      <c r="AI2966" s="140"/>
      <c r="AJ2966" s="140"/>
      <c r="AK2966" s="140"/>
      <c r="AL2966" s="140"/>
      <c r="AM2966" s="140"/>
      <c r="AN2966" s="140"/>
      <c r="AO2966" s="140"/>
      <c r="AP2966" s="140"/>
      <c r="AQ2966" s="140"/>
      <c r="AR2966" s="140"/>
      <c r="AS2966" s="103"/>
      <c r="AT2966" s="103"/>
      <c r="AU2966" s="103"/>
      <c r="AV2966" s="103"/>
      <c r="AW2966" s="103"/>
      <c r="AX2966" s="103"/>
      <c r="AY2966" s="103"/>
      <c r="AZ2966" s="103"/>
      <c r="BA2966" s="103"/>
      <c r="BB2966" s="103"/>
      <c r="BC2966" s="103"/>
      <c r="BD2966" s="103"/>
      <c r="BE2966" s="103"/>
    </row>
    <row r="2967" spans="1:57" x14ac:dyDescent="0.2">
      <c r="A2967" s="140"/>
      <c r="B2967" s="141"/>
      <c r="C2967" s="141"/>
      <c r="D2967" s="24"/>
      <c r="E2967" s="29"/>
      <c r="F2967" s="22"/>
      <c r="G2967" s="22"/>
      <c r="H2967" s="22"/>
      <c r="I2967" s="22"/>
      <c r="J2967" s="26"/>
      <c r="K2967" s="140"/>
      <c r="L2967" s="140"/>
      <c r="M2967" s="140"/>
      <c r="N2967" s="140"/>
      <c r="O2967" s="140"/>
      <c r="P2967" s="26"/>
      <c r="Q2967" s="26"/>
      <c r="R2967" s="140"/>
      <c r="S2967" s="140"/>
      <c r="T2967" s="140"/>
      <c r="U2967" s="140"/>
      <c r="V2967" s="140"/>
      <c r="W2967" s="140"/>
      <c r="X2967" s="140"/>
      <c r="Y2967" s="140"/>
      <c r="Z2967" s="140"/>
      <c r="AA2967" s="140"/>
      <c r="AB2967" s="140"/>
      <c r="AC2967" s="140"/>
      <c r="AD2967" s="140"/>
      <c r="AE2967" s="140"/>
      <c r="AF2967" s="140"/>
      <c r="AG2967" s="140"/>
      <c r="AH2967" s="140"/>
      <c r="AI2967" s="140"/>
      <c r="AJ2967" s="140"/>
      <c r="AK2967" s="140"/>
      <c r="AL2967" s="140"/>
      <c r="AM2967" s="140"/>
      <c r="AN2967" s="140"/>
      <c r="AO2967" s="140"/>
      <c r="AP2967" s="140"/>
      <c r="AQ2967" s="140"/>
      <c r="AR2967" s="140"/>
      <c r="AS2967" s="103"/>
      <c r="AT2967" s="103"/>
      <c r="AU2967" s="103"/>
      <c r="AV2967" s="103"/>
      <c r="AW2967" s="103"/>
      <c r="AX2967" s="103"/>
      <c r="AY2967" s="103"/>
      <c r="AZ2967" s="103"/>
      <c r="BA2967" s="103"/>
      <c r="BB2967" s="103"/>
      <c r="BC2967" s="103"/>
      <c r="BD2967" s="103"/>
      <c r="BE2967" s="103"/>
    </row>
    <row r="2968" spans="1:57" x14ac:dyDescent="0.2">
      <c r="A2968" s="140"/>
      <c r="B2968" s="141"/>
      <c r="C2968" s="141"/>
      <c r="D2968" s="24"/>
      <c r="E2968" s="29"/>
      <c r="F2968" s="22"/>
      <c r="G2968" s="22"/>
      <c r="H2968" s="22"/>
      <c r="I2968" s="22"/>
      <c r="J2968" s="26"/>
      <c r="K2968" s="140"/>
      <c r="L2968" s="140"/>
      <c r="M2968" s="140"/>
      <c r="N2968" s="140"/>
      <c r="O2968" s="140"/>
      <c r="P2968" s="26"/>
      <c r="Q2968" s="26"/>
      <c r="R2968" s="140"/>
      <c r="S2968" s="140"/>
      <c r="T2968" s="140"/>
      <c r="U2968" s="140"/>
      <c r="V2968" s="140"/>
      <c r="W2968" s="140"/>
      <c r="X2968" s="140"/>
      <c r="Y2968" s="140"/>
      <c r="Z2968" s="140"/>
      <c r="AA2968" s="140"/>
      <c r="AB2968" s="140"/>
      <c r="AC2968" s="140"/>
      <c r="AD2968" s="140"/>
      <c r="AE2968" s="140"/>
      <c r="AF2968" s="140"/>
      <c r="AG2968" s="140"/>
      <c r="AH2968" s="140"/>
      <c r="AI2968" s="140"/>
      <c r="AJ2968" s="140"/>
      <c r="AK2968" s="140"/>
      <c r="AL2968" s="140"/>
      <c r="AM2968" s="140"/>
      <c r="AN2968" s="140"/>
      <c r="AO2968" s="140"/>
      <c r="AP2968" s="140"/>
      <c r="AQ2968" s="140"/>
      <c r="AR2968" s="140"/>
      <c r="AS2968" s="103"/>
      <c r="AT2968" s="103"/>
      <c r="AU2968" s="103"/>
      <c r="AV2968" s="103"/>
      <c r="AW2968" s="103"/>
      <c r="AX2968" s="103"/>
      <c r="AY2968" s="103"/>
      <c r="AZ2968" s="103"/>
      <c r="BA2968" s="103"/>
      <c r="BB2968" s="103"/>
      <c r="BC2968" s="103"/>
      <c r="BD2968" s="103"/>
      <c r="BE2968" s="103"/>
    </row>
    <row r="2969" spans="1:57" x14ac:dyDescent="0.2">
      <c r="A2969" s="140"/>
      <c r="B2969" s="141"/>
      <c r="C2969" s="141"/>
      <c r="D2969" s="24"/>
      <c r="E2969" s="29"/>
      <c r="F2969" s="22"/>
      <c r="G2969" s="22"/>
      <c r="H2969" s="22"/>
      <c r="I2969" s="22"/>
      <c r="J2969" s="26"/>
      <c r="K2969" s="140"/>
      <c r="L2969" s="140"/>
      <c r="M2969" s="140"/>
      <c r="N2969" s="140"/>
      <c r="O2969" s="140"/>
      <c r="P2969" s="26"/>
      <c r="Q2969" s="26"/>
      <c r="R2969" s="140"/>
      <c r="S2969" s="140"/>
      <c r="T2969" s="140"/>
      <c r="U2969" s="140"/>
      <c r="V2969" s="140"/>
      <c r="W2969" s="140"/>
      <c r="X2969" s="140"/>
      <c r="Y2969" s="140"/>
      <c r="Z2969" s="140"/>
      <c r="AA2969" s="140"/>
      <c r="AB2969" s="140"/>
      <c r="AC2969" s="140"/>
      <c r="AD2969" s="140"/>
      <c r="AE2969" s="140"/>
      <c r="AF2969" s="140"/>
      <c r="AG2969" s="140"/>
      <c r="AH2969" s="140"/>
      <c r="AI2969" s="140"/>
      <c r="AJ2969" s="140"/>
      <c r="AK2969" s="140"/>
      <c r="AL2969" s="140"/>
      <c r="AM2969" s="140"/>
      <c r="AN2969" s="140"/>
      <c r="AO2969" s="140"/>
      <c r="AP2969" s="140"/>
      <c r="AQ2969" s="140"/>
      <c r="AR2969" s="140"/>
      <c r="AS2969" s="103"/>
      <c r="AT2969" s="103"/>
      <c r="AU2969" s="103"/>
      <c r="AV2969" s="103"/>
      <c r="AW2969" s="103"/>
      <c r="AX2969" s="103"/>
      <c r="AY2969" s="103"/>
      <c r="AZ2969" s="103"/>
      <c r="BA2969" s="103"/>
      <c r="BB2969" s="103"/>
      <c r="BC2969" s="103"/>
      <c r="BD2969" s="103"/>
      <c r="BE2969" s="103"/>
    </row>
    <row r="2970" spans="1:57" x14ac:dyDescent="0.2">
      <c r="A2970" s="140"/>
      <c r="B2970" s="141"/>
      <c r="C2970" s="141"/>
      <c r="D2970" s="24"/>
      <c r="E2970" s="29"/>
      <c r="F2970" s="22"/>
      <c r="G2970" s="22"/>
      <c r="H2970" s="22"/>
      <c r="I2970" s="22"/>
      <c r="J2970" s="26"/>
      <c r="K2970" s="140"/>
      <c r="L2970" s="140"/>
      <c r="M2970" s="140"/>
      <c r="N2970" s="140"/>
      <c r="O2970" s="140"/>
      <c r="P2970" s="26"/>
      <c r="Q2970" s="26"/>
      <c r="R2970" s="140"/>
      <c r="S2970" s="140"/>
      <c r="T2970" s="140"/>
      <c r="U2970" s="140"/>
      <c r="V2970" s="140"/>
      <c r="W2970" s="140"/>
      <c r="X2970" s="140"/>
      <c r="Y2970" s="140"/>
      <c r="Z2970" s="140"/>
      <c r="AA2970" s="140"/>
      <c r="AB2970" s="140"/>
      <c r="AC2970" s="140"/>
      <c r="AD2970" s="140"/>
      <c r="AE2970" s="140"/>
      <c r="AF2970" s="140"/>
      <c r="AG2970" s="140"/>
      <c r="AH2970" s="140"/>
      <c r="AI2970" s="140"/>
      <c r="AJ2970" s="140"/>
      <c r="AK2970" s="140"/>
      <c r="AL2970" s="140"/>
      <c r="AM2970" s="140"/>
      <c r="AN2970" s="140"/>
      <c r="AO2970" s="140"/>
      <c r="AP2970" s="140"/>
      <c r="AQ2970" s="140"/>
      <c r="AR2970" s="140"/>
      <c r="AS2970" s="103"/>
      <c r="AT2970" s="103"/>
      <c r="AU2970" s="103"/>
      <c r="AV2970" s="103"/>
      <c r="AW2970" s="103"/>
      <c r="AX2970" s="103"/>
      <c r="AY2970" s="103"/>
      <c r="AZ2970" s="103"/>
      <c r="BA2970" s="103"/>
      <c r="BB2970" s="103"/>
      <c r="BC2970" s="103"/>
      <c r="BD2970" s="103"/>
      <c r="BE2970" s="103"/>
    </row>
    <row r="2971" spans="1:57" x14ac:dyDescent="0.2">
      <c r="A2971" s="140"/>
      <c r="B2971" s="141"/>
      <c r="C2971" s="141"/>
      <c r="D2971" s="24"/>
      <c r="E2971" s="29"/>
      <c r="F2971" s="22"/>
      <c r="G2971" s="22"/>
      <c r="H2971" s="22"/>
      <c r="I2971" s="22"/>
      <c r="J2971" s="26"/>
      <c r="K2971" s="140"/>
      <c r="L2971" s="140"/>
      <c r="M2971" s="140"/>
      <c r="N2971" s="140"/>
      <c r="O2971" s="140"/>
      <c r="P2971" s="26"/>
      <c r="Q2971" s="26"/>
      <c r="R2971" s="140"/>
      <c r="S2971" s="140"/>
      <c r="T2971" s="140"/>
      <c r="U2971" s="140"/>
      <c r="V2971" s="140"/>
      <c r="W2971" s="140"/>
      <c r="X2971" s="140"/>
      <c r="Y2971" s="140"/>
      <c r="Z2971" s="140"/>
      <c r="AA2971" s="140"/>
      <c r="AB2971" s="140"/>
      <c r="AC2971" s="140"/>
      <c r="AD2971" s="140"/>
      <c r="AE2971" s="140"/>
      <c r="AF2971" s="140"/>
      <c r="AG2971" s="140"/>
      <c r="AH2971" s="140"/>
      <c r="AI2971" s="140"/>
      <c r="AJ2971" s="140"/>
      <c r="AK2971" s="140"/>
      <c r="AL2971" s="140"/>
      <c r="AM2971" s="140"/>
      <c r="AN2971" s="140"/>
      <c r="AO2971" s="140"/>
      <c r="AP2971" s="140"/>
      <c r="AQ2971" s="140"/>
      <c r="AR2971" s="140"/>
      <c r="AS2971" s="103"/>
      <c r="AT2971" s="103"/>
      <c r="AU2971" s="103"/>
      <c r="AV2971" s="103"/>
      <c r="AW2971" s="103"/>
      <c r="AX2971" s="103"/>
      <c r="AY2971" s="103"/>
      <c r="AZ2971" s="103"/>
      <c r="BA2971" s="103"/>
      <c r="BB2971" s="103"/>
      <c r="BC2971" s="103"/>
      <c r="BD2971" s="103"/>
      <c r="BE2971" s="103"/>
    </row>
    <row r="2972" spans="1:57" x14ac:dyDescent="0.2">
      <c r="A2972" s="140"/>
      <c r="B2972" s="141"/>
      <c r="C2972" s="141"/>
      <c r="D2972" s="24"/>
      <c r="E2972" s="29"/>
      <c r="F2972" s="22"/>
      <c r="G2972" s="22"/>
      <c r="H2972" s="22"/>
      <c r="I2972" s="22"/>
      <c r="J2972" s="26"/>
      <c r="K2972" s="140"/>
      <c r="L2972" s="140"/>
      <c r="M2972" s="140"/>
      <c r="N2972" s="140"/>
      <c r="O2972" s="140"/>
      <c r="P2972" s="26"/>
      <c r="Q2972" s="26"/>
      <c r="R2972" s="140"/>
      <c r="S2972" s="140"/>
      <c r="T2972" s="140"/>
      <c r="U2972" s="140"/>
      <c r="V2972" s="140"/>
      <c r="W2972" s="140"/>
      <c r="X2972" s="140"/>
      <c r="Y2972" s="140"/>
      <c r="Z2972" s="140"/>
      <c r="AA2972" s="140"/>
      <c r="AB2972" s="140"/>
      <c r="AC2972" s="140"/>
      <c r="AD2972" s="140"/>
      <c r="AE2972" s="140"/>
      <c r="AF2972" s="140"/>
      <c r="AG2972" s="140"/>
      <c r="AH2972" s="140"/>
      <c r="AI2972" s="140"/>
      <c r="AJ2972" s="140"/>
      <c r="AK2972" s="140"/>
      <c r="AL2972" s="140"/>
      <c r="AM2972" s="140"/>
      <c r="AN2972" s="140"/>
      <c r="AO2972" s="140"/>
      <c r="AP2972" s="140"/>
      <c r="AQ2972" s="140"/>
      <c r="AR2972" s="140"/>
      <c r="AS2972" s="103"/>
      <c r="AT2972" s="103"/>
      <c r="AU2972" s="103"/>
      <c r="AV2972" s="103"/>
      <c r="AW2972" s="103"/>
      <c r="AX2972" s="103"/>
      <c r="AY2972" s="103"/>
      <c r="AZ2972" s="103"/>
      <c r="BA2972" s="103"/>
      <c r="BB2972" s="103"/>
      <c r="BC2972" s="103"/>
      <c r="BD2972" s="103"/>
      <c r="BE2972" s="103"/>
    </row>
    <row r="2973" spans="1:57" x14ac:dyDescent="0.2">
      <c r="A2973" s="140"/>
      <c r="B2973" s="141"/>
      <c r="C2973" s="141"/>
      <c r="D2973" s="24"/>
      <c r="E2973" s="29"/>
      <c r="F2973" s="22"/>
      <c r="G2973" s="22"/>
      <c r="H2973" s="22"/>
      <c r="I2973" s="22"/>
      <c r="J2973" s="26"/>
      <c r="K2973" s="140"/>
      <c r="L2973" s="140"/>
      <c r="M2973" s="140"/>
      <c r="N2973" s="140"/>
      <c r="O2973" s="140"/>
      <c r="P2973" s="26"/>
      <c r="Q2973" s="26"/>
      <c r="R2973" s="140"/>
      <c r="S2973" s="140"/>
      <c r="T2973" s="140"/>
      <c r="U2973" s="140"/>
      <c r="V2973" s="140"/>
      <c r="W2973" s="140"/>
      <c r="X2973" s="140"/>
      <c r="Y2973" s="140"/>
      <c r="Z2973" s="140"/>
      <c r="AA2973" s="140"/>
      <c r="AB2973" s="140"/>
      <c r="AC2973" s="140"/>
      <c r="AD2973" s="140"/>
      <c r="AE2973" s="140"/>
      <c r="AF2973" s="140"/>
      <c r="AG2973" s="140"/>
      <c r="AH2973" s="140"/>
      <c r="AI2973" s="140"/>
      <c r="AJ2973" s="140"/>
      <c r="AK2973" s="140"/>
      <c r="AL2973" s="140"/>
      <c r="AM2973" s="140"/>
      <c r="AN2973" s="140"/>
      <c r="AO2973" s="140"/>
      <c r="AP2973" s="140"/>
      <c r="AQ2973" s="140"/>
      <c r="AR2973" s="140"/>
      <c r="AS2973" s="103"/>
      <c r="AT2973" s="103"/>
      <c r="AU2973" s="103"/>
      <c r="AV2973" s="103"/>
      <c r="AW2973" s="103"/>
      <c r="AX2973" s="103"/>
      <c r="AY2973" s="103"/>
      <c r="AZ2973" s="103"/>
      <c r="BA2973" s="103"/>
      <c r="BB2973" s="103"/>
      <c r="BC2973" s="103"/>
      <c r="BD2973" s="103"/>
      <c r="BE2973" s="103"/>
    </row>
    <row r="2974" spans="1:57" x14ac:dyDescent="0.2">
      <c r="A2974" s="140"/>
      <c r="B2974" s="141"/>
      <c r="C2974" s="141"/>
      <c r="D2974" s="24"/>
      <c r="E2974" s="29"/>
      <c r="F2974" s="22"/>
      <c r="G2974" s="22"/>
      <c r="H2974" s="22"/>
      <c r="I2974" s="22"/>
      <c r="J2974" s="26"/>
      <c r="K2974" s="140"/>
      <c r="L2974" s="140"/>
      <c r="M2974" s="140"/>
      <c r="N2974" s="140"/>
      <c r="O2974" s="140"/>
      <c r="P2974" s="26"/>
      <c r="Q2974" s="26"/>
      <c r="R2974" s="140"/>
      <c r="S2974" s="140"/>
      <c r="T2974" s="140"/>
      <c r="U2974" s="140"/>
      <c r="V2974" s="140"/>
      <c r="W2974" s="140"/>
      <c r="X2974" s="140"/>
      <c r="Y2974" s="140"/>
      <c r="Z2974" s="140"/>
      <c r="AA2974" s="140"/>
      <c r="AB2974" s="140"/>
      <c r="AC2974" s="140"/>
      <c r="AD2974" s="140"/>
      <c r="AE2974" s="140"/>
      <c r="AF2974" s="140"/>
      <c r="AG2974" s="140"/>
      <c r="AH2974" s="140"/>
      <c r="AI2974" s="140"/>
      <c r="AJ2974" s="140"/>
      <c r="AK2974" s="140"/>
      <c r="AL2974" s="140"/>
      <c r="AM2974" s="140"/>
      <c r="AN2974" s="140"/>
      <c r="AO2974" s="140"/>
      <c r="AP2974" s="140"/>
      <c r="AQ2974" s="140"/>
      <c r="AR2974" s="140"/>
      <c r="AS2974" s="103"/>
      <c r="AT2974" s="103"/>
      <c r="AU2974" s="103"/>
      <c r="AV2974" s="103"/>
      <c r="AW2974" s="103"/>
      <c r="AX2974" s="103"/>
      <c r="AY2974" s="103"/>
      <c r="AZ2974" s="103"/>
      <c r="BA2974" s="103"/>
      <c r="BB2974" s="103"/>
      <c r="BC2974" s="103"/>
      <c r="BD2974" s="103"/>
      <c r="BE2974" s="103"/>
    </row>
    <row r="2975" spans="1:57" x14ac:dyDescent="0.2">
      <c r="A2975" s="140"/>
      <c r="B2975" s="141"/>
      <c r="C2975" s="141"/>
      <c r="D2975" s="24"/>
      <c r="E2975" s="29"/>
      <c r="F2975" s="22"/>
      <c r="G2975" s="22"/>
      <c r="H2975" s="22"/>
      <c r="I2975" s="22"/>
      <c r="J2975" s="26"/>
      <c r="K2975" s="140"/>
      <c r="L2975" s="140"/>
      <c r="M2975" s="140"/>
      <c r="N2975" s="140"/>
      <c r="O2975" s="140"/>
      <c r="P2975" s="26"/>
      <c r="Q2975" s="26"/>
      <c r="R2975" s="140"/>
      <c r="S2975" s="140"/>
      <c r="T2975" s="140"/>
      <c r="U2975" s="140"/>
      <c r="V2975" s="140"/>
      <c r="W2975" s="140"/>
      <c r="X2975" s="140"/>
      <c r="Y2975" s="140"/>
      <c r="Z2975" s="140"/>
      <c r="AA2975" s="140"/>
      <c r="AB2975" s="140"/>
      <c r="AC2975" s="140"/>
      <c r="AD2975" s="140"/>
      <c r="AE2975" s="140"/>
      <c r="AF2975" s="140"/>
      <c r="AG2975" s="140"/>
      <c r="AH2975" s="140"/>
      <c r="AI2975" s="140"/>
      <c r="AJ2975" s="140"/>
      <c r="AK2975" s="140"/>
      <c r="AL2975" s="140"/>
      <c r="AM2975" s="140"/>
      <c r="AN2975" s="140"/>
      <c r="AO2975" s="140"/>
      <c r="AP2975" s="140"/>
      <c r="AQ2975" s="140"/>
      <c r="AR2975" s="140"/>
      <c r="AS2975" s="103"/>
      <c r="AT2975" s="103"/>
      <c r="AU2975" s="103"/>
      <c r="AV2975" s="103"/>
      <c r="AW2975" s="103"/>
      <c r="AX2975" s="103"/>
      <c r="AY2975" s="103"/>
      <c r="AZ2975" s="103"/>
      <c r="BA2975" s="103"/>
      <c r="BB2975" s="103"/>
      <c r="BC2975" s="103"/>
      <c r="BD2975" s="103"/>
      <c r="BE2975" s="103"/>
    </row>
    <row r="2976" spans="1:57" x14ac:dyDescent="0.2">
      <c r="A2976" s="140"/>
      <c r="B2976" s="141"/>
      <c r="C2976" s="141"/>
      <c r="D2976" s="24"/>
      <c r="E2976" s="29"/>
      <c r="F2976" s="22"/>
      <c r="G2976" s="22"/>
      <c r="H2976" s="22"/>
      <c r="I2976" s="22"/>
      <c r="J2976" s="26"/>
      <c r="K2976" s="140"/>
      <c r="L2976" s="140"/>
      <c r="M2976" s="140"/>
      <c r="N2976" s="140"/>
      <c r="O2976" s="140"/>
      <c r="P2976" s="26"/>
      <c r="Q2976" s="26"/>
      <c r="R2976" s="140"/>
      <c r="S2976" s="140"/>
      <c r="T2976" s="140"/>
      <c r="U2976" s="140"/>
      <c r="V2976" s="140"/>
      <c r="W2976" s="140"/>
      <c r="X2976" s="140"/>
      <c r="Y2976" s="140"/>
      <c r="Z2976" s="140"/>
      <c r="AA2976" s="140"/>
      <c r="AB2976" s="140"/>
      <c r="AC2976" s="140"/>
      <c r="AD2976" s="140"/>
      <c r="AE2976" s="140"/>
      <c r="AF2976" s="140"/>
      <c r="AG2976" s="140"/>
      <c r="AH2976" s="140"/>
      <c r="AI2976" s="140"/>
      <c r="AJ2976" s="140"/>
      <c r="AK2976" s="140"/>
      <c r="AL2976" s="140"/>
      <c r="AM2976" s="140"/>
      <c r="AN2976" s="140"/>
      <c r="AO2976" s="140"/>
      <c r="AP2976" s="140"/>
      <c r="AQ2976" s="140"/>
      <c r="AR2976" s="140"/>
      <c r="AS2976" s="103"/>
      <c r="AT2976" s="103"/>
      <c r="AU2976" s="103"/>
      <c r="AV2976" s="103"/>
      <c r="AW2976" s="103"/>
      <c r="AX2976" s="103"/>
      <c r="AY2976" s="103"/>
      <c r="AZ2976" s="103"/>
      <c r="BA2976" s="103"/>
      <c r="BB2976" s="103"/>
      <c r="BC2976" s="103"/>
      <c r="BD2976" s="103"/>
      <c r="BE2976" s="103"/>
    </row>
    <row r="2977" spans="1:57" x14ac:dyDescent="0.2">
      <c r="A2977" s="140"/>
      <c r="B2977" s="141"/>
      <c r="C2977" s="141"/>
      <c r="D2977" s="24"/>
      <c r="E2977" s="29"/>
      <c r="F2977" s="22"/>
      <c r="G2977" s="22"/>
      <c r="H2977" s="22"/>
      <c r="I2977" s="22"/>
      <c r="J2977" s="26"/>
      <c r="K2977" s="140"/>
      <c r="L2977" s="140"/>
      <c r="M2977" s="140"/>
      <c r="N2977" s="140"/>
      <c r="O2977" s="140"/>
      <c r="P2977" s="26"/>
      <c r="Q2977" s="26"/>
      <c r="R2977" s="140"/>
      <c r="S2977" s="140"/>
      <c r="T2977" s="140"/>
      <c r="U2977" s="140"/>
      <c r="V2977" s="140"/>
      <c r="W2977" s="140"/>
      <c r="X2977" s="140"/>
      <c r="Y2977" s="140"/>
      <c r="Z2977" s="140"/>
      <c r="AA2977" s="140"/>
      <c r="AB2977" s="140"/>
      <c r="AC2977" s="140"/>
      <c r="AD2977" s="140"/>
      <c r="AE2977" s="140"/>
      <c r="AF2977" s="140"/>
      <c r="AG2977" s="140"/>
      <c r="AH2977" s="140"/>
      <c r="AI2977" s="140"/>
      <c r="AJ2977" s="140"/>
      <c r="AK2977" s="140"/>
      <c r="AL2977" s="140"/>
      <c r="AM2977" s="140"/>
      <c r="AN2977" s="140"/>
      <c r="AO2977" s="140"/>
      <c r="AP2977" s="140"/>
      <c r="AQ2977" s="140"/>
      <c r="AR2977" s="140"/>
      <c r="AS2977" s="103"/>
      <c r="AT2977" s="103"/>
      <c r="AU2977" s="103"/>
      <c r="AV2977" s="103"/>
      <c r="AW2977" s="103"/>
      <c r="AX2977" s="103"/>
      <c r="AY2977" s="103"/>
      <c r="AZ2977" s="103"/>
      <c r="BA2977" s="103"/>
      <c r="BB2977" s="103"/>
      <c r="BC2977" s="103"/>
      <c r="BD2977" s="103"/>
      <c r="BE2977" s="103"/>
    </row>
    <row r="2978" spans="1:57" x14ac:dyDescent="0.2">
      <c r="A2978" s="140"/>
      <c r="B2978" s="141"/>
      <c r="C2978" s="141"/>
      <c r="D2978" s="24"/>
      <c r="E2978" s="29"/>
      <c r="F2978" s="22"/>
      <c r="G2978" s="22"/>
      <c r="H2978" s="22"/>
      <c r="I2978" s="22"/>
      <c r="J2978" s="26"/>
      <c r="K2978" s="140"/>
      <c r="L2978" s="140"/>
      <c r="M2978" s="140"/>
      <c r="N2978" s="140"/>
      <c r="O2978" s="140"/>
      <c r="P2978" s="26"/>
      <c r="Q2978" s="26"/>
      <c r="R2978" s="140"/>
      <c r="S2978" s="140"/>
      <c r="T2978" s="140"/>
      <c r="U2978" s="140"/>
      <c r="V2978" s="140"/>
      <c r="W2978" s="140"/>
      <c r="X2978" s="140"/>
      <c r="Y2978" s="140"/>
      <c r="Z2978" s="140"/>
      <c r="AA2978" s="140"/>
      <c r="AB2978" s="140"/>
      <c r="AC2978" s="140"/>
      <c r="AD2978" s="140"/>
      <c r="AE2978" s="140"/>
      <c r="AF2978" s="140"/>
      <c r="AG2978" s="140"/>
      <c r="AH2978" s="140"/>
      <c r="AI2978" s="140"/>
      <c r="AJ2978" s="140"/>
      <c r="AK2978" s="140"/>
      <c r="AL2978" s="140"/>
      <c r="AM2978" s="140"/>
      <c r="AN2978" s="140"/>
      <c r="AO2978" s="140"/>
      <c r="AP2978" s="140"/>
      <c r="AQ2978" s="140"/>
      <c r="AR2978" s="140"/>
      <c r="AS2978" s="103"/>
      <c r="AT2978" s="103"/>
      <c r="AU2978" s="103"/>
      <c r="AV2978" s="103"/>
      <c r="AW2978" s="103"/>
      <c r="AX2978" s="103"/>
      <c r="AY2978" s="103"/>
      <c r="AZ2978" s="103"/>
      <c r="BA2978" s="103"/>
      <c r="BB2978" s="103"/>
      <c r="BC2978" s="103"/>
      <c r="BD2978" s="103"/>
      <c r="BE2978" s="103"/>
    </row>
    <row r="2979" spans="1:57" x14ac:dyDescent="0.2">
      <c r="A2979" s="140"/>
      <c r="B2979" s="141"/>
      <c r="C2979" s="141"/>
      <c r="D2979" s="24"/>
      <c r="E2979" s="29"/>
      <c r="F2979" s="22"/>
      <c r="G2979" s="22"/>
      <c r="H2979" s="22"/>
      <c r="I2979" s="22"/>
      <c r="J2979" s="26"/>
      <c r="K2979" s="140"/>
      <c r="L2979" s="140"/>
      <c r="M2979" s="140"/>
      <c r="N2979" s="140"/>
      <c r="O2979" s="140"/>
      <c r="P2979" s="26"/>
      <c r="Q2979" s="26"/>
      <c r="R2979" s="140"/>
      <c r="S2979" s="140"/>
      <c r="T2979" s="140"/>
      <c r="U2979" s="140"/>
      <c r="V2979" s="140"/>
      <c r="W2979" s="140"/>
      <c r="X2979" s="140"/>
      <c r="Y2979" s="140"/>
      <c r="Z2979" s="140"/>
      <c r="AA2979" s="140"/>
      <c r="AB2979" s="140"/>
      <c r="AC2979" s="140"/>
      <c r="AD2979" s="140"/>
      <c r="AE2979" s="140"/>
      <c r="AF2979" s="140"/>
      <c r="AG2979" s="140"/>
      <c r="AH2979" s="140"/>
      <c r="AI2979" s="140"/>
      <c r="AJ2979" s="140"/>
      <c r="AK2979" s="140"/>
      <c r="AL2979" s="140"/>
      <c r="AM2979" s="140"/>
      <c r="AN2979" s="140"/>
      <c r="AO2979" s="140"/>
      <c r="AP2979" s="140"/>
      <c r="AQ2979" s="140"/>
      <c r="AR2979" s="140"/>
      <c r="AS2979" s="103"/>
      <c r="AT2979" s="103"/>
      <c r="AU2979" s="103"/>
      <c r="AV2979" s="103"/>
      <c r="AW2979" s="103"/>
      <c r="AX2979" s="103"/>
      <c r="AY2979" s="103"/>
      <c r="AZ2979" s="103"/>
      <c r="BA2979" s="103"/>
      <c r="BB2979" s="103"/>
      <c r="BC2979" s="103"/>
      <c r="BD2979" s="103"/>
      <c r="BE2979" s="103"/>
    </row>
    <row r="2980" spans="1:57" x14ac:dyDescent="0.2">
      <c r="A2980" s="140"/>
      <c r="B2980" s="141"/>
      <c r="C2980" s="141"/>
      <c r="D2980" s="24"/>
      <c r="E2980" s="29"/>
      <c r="F2980" s="22"/>
      <c r="G2980" s="22"/>
      <c r="H2980" s="22"/>
      <c r="I2980" s="22"/>
      <c r="J2980" s="26"/>
      <c r="K2980" s="140"/>
      <c r="L2980" s="140"/>
      <c r="M2980" s="140"/>
      <c r="N2980" s="140"/>
      <c r="O2980" s="140"/>
      <c r="P2980" s="26"/>
      <c r="Q2980" s="26"/>
      <c r="R2980" s="140"/>
      <c r="S2980" s="140"/>
      <c r="T2980" s="140"/>
      <c r="U2980" s="140"/>
      <c r="V2980" s="140"/>
      <c r="W2980" s="140"/>
      <c r="X2980" s="140"/>
      <c r="Y2980" s="140"/>
      <c r="Z2980" s="140"/>
      <c r="AA2980" s="140"/>
      <c r="AB2980" s="140"/>
      <c r="AC2980" s="140"/>
      <c r="AD2980" s="140"/>
      <c r="AE2980" s="140"/>
      <c r="AF2980" s="140"/>
      <c r="AG2980" s="140"/>
      <c r="AH2980" s="140"/>
      <c r="AI2980" s="140"/>
      <c r="AJ2980" s="140"/>
      <c r="AK2980" s="140"/>
      <c r="AL2980" s="140"/>
      <c r="AM2980" s="140"/>
      <c r="AN2980" s="140"/>
      <c r="AO2980" s="140"/>
      <c r="AP2980" s="140"/>
      <c r="AQ2980" s="140"/>
      <c r="AR2980" s="140"/>
      <c r="AS2980" s="103"/>
      <c r="AT2980" s="103"/>
      <c r="AU2980" s="103"/>
      <c r="AV2980" s="103"/>
      <c r="AW2980" s="103"/>
      <c r="AX2980" s="103"/>
      <c r="AY2980" s="103"/>
      <c r="AZ2980" s="103"/>
      <c r="BA2980" s="103"/>
      <c r="BB2980" s="103"/>
      <c r="BC2980" s="103"/>
      <c r="BD2980" s="103"/>
      <c r="BE2980" s="103"/>
    </row>
    <row r="2981" spans="1:57" x14ac:dyDescent="0.2">
      <c r="A2981" s="140"/>
      <c r="B2981" s="141"/>
      <c r="C2981" s="141"/>
      <c r="D2981" s="24"/>
      <c r="E2981" s="29"/>
      <c r="F2981" s="22"/>
      <c r="G2981" s="22"/>
      <c r="H2981" s="22"/>
      <c r="I2981" s="22"/>
      <c r="J2981" s="26"/>
      <c r="K2981" s="140"/>
      <c r="L2981" s="140"/>
      <c r="M2981" s="140"/>
      <c r="N2981" s="140"/>
      <c r="O2981" s="140"/>
      <c r="P2981" s="26"/>
      <c r="Q2981" s="26"/>
      <c r="R2981" s="140"/>
      <c r="S2981" s="140"/>
      <c r="T2981" s="140"/>
      <c r="U2981" s="140"/>
      <c r="V2981" s="140"/>
      <c r="W2981" s="140"/>
      <c r="X2981" s="140"/>
      <c r="Y2981" s="140"/>
      <c r="Z2981" s="140"/>
      <c r="AA2981" s="140"/>
      <c r="AB2981" s="140"/>
      <c r="AC2981" s="140"/>
      <c r="AD2981" s="140"/>
      <c r="AE2981" s="140"/>
      <c r="AF2981" s="140"/>
      <c r="AG2981" s="140"/>
      <c r="AH2981" s="140"/>
      <c r="AI2981" s="140"/>
      <c r="AJ2981" s="140"/>
      <c r="AK2981" s="140"/>
      <c r="AL2981" s="140"/>
      <c r="AM2981" s="140"/>
      <c r="AN2981" s="140"/>
      <c r="AO2981" s="140"/>
      <c r="AP2981" s="140"/>
      <c r="AQ2981" s="140"/>
      <c r="AR2981" s="140"/>
      <c r="AS2981" s="103"/>
      <c r="AT2981" s="103"/>
      <c r="AU2981" s="103"/>
      <c r="AV2981" s="103"/>
      <c r="AW2981" s="103"/>
      <c r="AX2981" s="103"/>
      <c r="AY2981" s="103"/>
      <c r="AZ2981" s="103"/>
      <c r="BA2981" s="103"/>
      <c r="BB2981" s="103"/>
      <c r="BC2981" s="103"/>
      <c r="BD2981" s="103"/>
      <c r="BE2981" s="103"/>
    </row>
    <row r="2982" spans="1:57" x14ac:dyDescent="0.2">
      <c r="A2982" s="140"/>
      <c r="B2982" s="141"/>
      <c r="C2982" s="141"/>
      <c r="D2982" s="24"/>
      <c r="E2982" s="29"/>
      <c r="F2982" s="22"/>
      <c r="G2982" s="22"/>
      <c r="H2982" s="22"/>
      <c r="I2982" s="22"/>
      <c r="J2982" s="26"/>
      <c r="K2982" s="140"/>
      <c r="L2982" s="140"/>
      <c r="M2982" s="140"/>
      <c r="N2982" s="140"/>
      <c r="O2982" s="140"/>
      <c r="P2982" s="26"/>
      <c r="Q2982" s="26"/>
      <c r="R2982" s="140"/>
      <c r="S2982" s="140"/>
      <c r="T2982" s="140"/>
      <c r="U2982" s="140"/>
      <c r="V2982" s="140"/>
      <c r="W2982" s="140"/>
      <c r="X2982" s="140"/>
      <c r="Y2982" s="140"/>
      <c r="Z2982" s="140"/>
      <c r="AA2982" s="140"/>
      <c r="AB2982" s="140"/>
      <c r="AC2982" s="140"/>
      <c r="AD2982" s="140"/>
      <c r="AE2982" s="140"/>
      <c r="AF2982" s="140"/>
      <c r="AG2982" s="140"/>
      <c r="AH2982" s="140"/>
      <c r="AI2982" s="140"/>
      <c r="AJ2982" s="140"/>
      <c r="AK2982" s="140"/>
      <c r="AL2982" s="140"/>
      <c r="AM2982" s="140"/>
      <c r="AN2982" s="140"/>
      <c r="AO2982" s="140"/>
      <c r="AP2982" s="140"/>
      <c r="AQ2982" s="140"/>
      <c r="AR2982" s="140"/>
      <c r="AS2982" s="103"/>
      <c r="AT2982" s="103"/>
      <c r="AU2982" s="103"/>
      <c r="AV2982" s="103"/>
      <c r="AW2982" s="103"/>
      <c r="AX2982" s="103"/>
      <c r="AY2982" s="103"/>
      <c r="AZ2982" s="103"/>
      <c r="BA2982" s="103"/>
      <c r="BB2982" s="103"/>
      <c r="BC2982" s="103"/>
      <c r="BD2982" s="103"/>
      <c r="BE2982" s="103"/>
    </row>
    <row r="2983" spans="1:57" x14ac:dyDescent="0.2">
      <c r="A2983" s="140"/>
      <c r="B2983" s="141"/>
      <c r="C2983" s="141"/>
      <c r="D2983" s="24"/>
      <c r="E2983" s="29"/>
      <c r="F2983" s="22"/>
      <c r="G2983" s="22"/>
      <c r="H2983" s="22"/>
      <c r="I2983" s="22"/>
      <c r="J2983" s="26"/>
      <c r="K2983" s="140"/>
      <c r="L2983" s="140"/>
      <c r="M2983" s="140"/>
      <c r="N2983" s="140"/>
      <c r="O2983" s="140"/>
      <c r="P2983" s="26"/>
      <c r="Q2983" s="26"/>
      <c r="R2983" s="140"/>
      <c r="S2983" s="140"/>
      <c r="T2983" s="140"/>
      <c r="U2983" s="140"/>
      <c r="V2983" s="140"/>
      <c r="W2983" s="140"/>
      <c r="X2983" s="140"/>
      <c r="Y2983" s="140"/>
      <c r="Z2983" s="140"/>
      <c r="AA2983" s="140"/>
      <c r="AB2983" s="140"/>
      <c r="AC2983" s="140"/>
      <c r="AD2983" s="140"/>
      <c r="AE2983" s="140"/>
      <c r="AF2983" s="140"/>
      <c r="AG2983" s="140"/>
      <c r="AH2983" s="140"/>
      <c r="AI2983" s="140"/>
      <c r="AJ2983" s="140"/>
      <c r="AK2983" s="140"/>
      <c r="AL2983" s="140"/>
      <c r="AM2983" s="140"/>
      <c r="AN2983" s="140"/>
      <c r="AO2983" s="140"/>
      <c r="AP2983" s="140"/>
      <c r="AQ2983" s="140"/>
      <c r="AR2983" s="140"/>
      <c r="AS2983" s="103"/>
      <c r="AT2983" s="103"/>
      <c r="AU2983" s="103"/>
      <c r="AV2983" s="103"/>
      <c r="AW2983" s="103"/>
      <c r="AX2983" s="103"/>
      <c r="AY2983" s="103"/>
      <c r="AZ2983" s="103"/>
      <c r="BA2983" s="103"/>
      <c r="BB2983" s="103"/>
      <c r="BC2983" s="103"/>
      <c r="BD2983" s="103"/>
      <c r="BE2983" s="103"/>
    </row>
    <row r="2984" spans="1:57" x14ac:dyDescent="0.2">
      <c r="A2984" s="140"/>
      <c r="B2984" s="141"/>
      <c r="C2984" s="141"/>
      <c r="D2984" s="24"/>
      <c r="E2984" s="29"/>
      <c r="F2984" s="22"/>
      <c r="G2984" s="22"/>
      <c r="H2984" s="22"/>
      <c r="I2984" s="22"/>
      <c r="J2984" s="26"/>
      <c r="K2984" s="140"/>
      <c r="L2984" s="140"/>
      <c r="M2984" s="140"/>
      <c r="N2984" s="140"/>
      <c r="O2984" s="140"/>
      <c r="P2984" s="26"/>
      <c r="Q2984" s="26"/>
      <c r="R2984" s="140"/>
      <c r="S2984" s="140"/>
      <c r="T2984" s="140"/>
      <c r="U2984" s="140"/>
      <c r="V2984" s="140"/>
      <c r="W2984" s="140"/>
      <c r="X2984" s="140"/>
      <c r="Y2984" s="140"/>
      <c r="Z2984" s="140"/>
      <c r="AA2984" s="140"/>
      <c r="AB2984" s="140"/>
      <c r="AC2984" s="140"/>
      <c r="AD2984" s="140"/>
      <c r="AE2984" s="140"/>
      <c r="AF2984" s="140"/>
      <c r="AG2984" s="140"/>
      <c r="AH2984" s="140"/>
      <c r="AI2984" s="140"/>
      <c r="AJ2984" s="140"/>
      <c r="AK2984" s="140"/>
      <c r="AL2984" s="140"/>
      <c r="AM2984" s="140"/>
      <c r="AN2984" s="140"/>
      <c r="AO2984" s="140"/>
      <c r="AP2984" s="140"/>
      <c r="AQ2984" s="140"/>
      <c r="AR2984" s="140"/>
      <c r="AS2984" s="103"/>
      <c r="AT2984" s="103"/>
      <c r="AU2984" s="103"/>
      <c r="AV2984" s="103"/>
      <c r="AW2984" s="103"/>
      <c r="AX2984" s="103"/>
      <c r="AY2984" s="103"/>
      <c r="AZ2984" s="103"/>
      <c r="BA2984" s="103"/>
      <c r="BB2984" s="103"/>
      <c r="BC2984" s="103"/>
      <c r="BD2984" s="103"/>
      <c r="BE2984" s="103"/>
    </row>
    <row r="2985" spans="1:57" x14ac:dyDescent="0.2">
      <c r="A2985" s="140"/>
      <c r="B2985" s="141"/>
      <c r="C2985" s="141"/>
      <c r="D2985" s="24"/>
      <c r="E2985" s="29"/>
      <c r="F2985" s="22"/>
      <c r="G2985" s="22"/>
      <c r="H2985" s="22"/>
      <c r="I2985" s="22"/>
      <c r="J2985" s="26"/>
      <c r="K2985" s="140"/>
      <c r="L2985" s="140"/>
      <c r="M2985" s="140"/>
      <c r="N2985" s="140"/>
      <c r="O2985" s="140"/>
      <c r="P2985" s="26"/>
      <c r="Q2985" s="26"/>
      <c r="R2985" s="140"/>
      <c r="S2985" s="140"/>
      <c r="T2985" s="140"/>
      <c r="U2985" s="140"/>
      <c r="V2985" s="140"/>
      <c r="W2985" s="140"/>
      <c r="X2985" s="140"/>
      <c r="Y2985" s="140"/>
      <c r="Z2985" s="140"/>
      <c r="AA2985" s="140"/>
      <c r="AB2985" s="140"/>
      <c r="AC2985" s="140"/>
      <c r="AD2985" s="140"/>
      <c r="AE2985" s="140"/>
      <c r="AF2985" s="140"/>
      <c r="AG2985" s="140"/>
      <c r="AH2985" s="140"/>
      <c r="AI2985" s="140"/>
      <c r="AJ2985" s="140"/>
      <c r="AK2985" s="140"/>
      <c r="AL2985" s="140"/>
      <c r="AM2985" s="140"/>
      <c r="AN2985" s="140"/>
      <c r="AO2985" s="140"/>
      <c r="AP2985" s="140"/>
      <c r="AQ2985" s="140"/>
      <c r="AR2985" s="140"/>
      <c r="AS2985" s="103"/>
      <c r="AT2985" s="103"/>
      <c r="AU2985" s="103"/>
      <c r="AV2985" s="103"/>
      <c r="AW2985" s="103"/>
      <c r="AX2985" s="103"/>
      <c r="AY2985" s="103"/>
      <c r="AZ2985" s="103"/>
      <c r="BA2985" s="103"/>
      <c r="BB2985" s="103"/>
      <c r="BC2985" s="103"/>
      <c r="BD2985" s="103"/>
      <c r="BE2985" s="103"/>
    </row>
    <row r="2986" spans="1:57" x14ac:dyDescent="0.2">
      <c r="A2986" s="140"/>
      <c r="B2986" s="141"/>
      <c r="C2986" s="141"/>
      <c r="D2986" s="24"/>
      <c r="E2986" s="29"/>
      <c r="F2986" s="22"/>
      <c r="G2986" s="22"/>
      <c r="H2986" s="22"/>
      <c r="I2986" s="22"/>
      <c r="J2986" s="26"/>
      <c r="K2986" s="140"/>
      <c r="L2986" s="140"/>
      <c r="M2986" s="140"/>
      <c r="N2986" s="140"/>
      <c r="O2986" s="140"/>
      <c r="P2986" s="26"/>
      <c r="Q2986" s="26"/>
      <c r="R2986" s="140"/>
      <c r="S2986" s="140"/>
      <c r="T2986" s="140"/>
      <c r="U2986" s="140"/>
      <c r="V2986" s="140"/>
      <c r="W2986" s="140"/>
      <c r="X2986" s="140"/>
      <c r="Y2986" s="140"/>
      <c r="Z2986" s="140"/>
      <c r="AA2986" s="140"/>
      <c r="AB2986" s="140"/>
      <c r="AC2986" s="140"/>
      <c r="AD2986" s="140"/>
      <c r="AE2986" s="140"/>
      <c r="AF2986" s="140"/>
      <c r="AG2986" s="140"/>
      <c r="AH2986" s="140"/>
      <c r="AI2986" s="140"/>
      <c r="AJ2986" s="140"/>
      <c r="AK2986" s="140"/>
      <c r="AL2986" s="140"/>
      <c r="AM2986" s="140"/>
      <c r="AN2986" s="140"/>
      <c r="AO2986" s="140"/>
      <c r="AP2986" s="140"/>
      <c r="AQ2986" s="140"/>
      <c r="AR2986" s="140"/>
      <c r="AS2986" s="103"/>
      <c r="AT2986" s="103"/>
      <c r="AU2986" s="103"/>
      <c r="AV2986" s="103"/>
      <c r="AW2986" s="103"/>
      <c r="AX2986" s="103"/>
      <c r="AY2986" s="103"/>
      <c r="AZ2986" s="103"/>
      <c r="BA2986" s="103"/>
      <c r="BB2986" s="103"/>
      <c r="BC2986" s="103"/>
      <c r="BD2986" s="103"/>
      <c r="BE2986" s="103"/>
    </row>
    <row r="2987" spans="1:57" x14ac:dyDescent="0.2">
      <c r="A2987" s="140"/>
      <c r="B2987" s="141"/>
      <c r="C2987" s="141"/>
      <c r="D2987" s="24"/>
      <c r="E2987" s="29"/>
      <c r="F2987" s="22"/>
      <c r="G2987" s="22"/>
      <c r="H2987" s="22"/>
      <c r="I2987" s="22"/>
      <c r="J2987" s="26"/>
      <c r="K2987" s="140"/>
      <c r="L2987" s="140"/>
      <c r="M2987" s="140"/>
      <c r="N2987" s="140"/>
      <c r="O2987" s="140"/>
      <c r="P2987" s="26"/>
      <c r="Q2987" s="26"/>
      <c r="R2987" s="140"/>
      <c r="S2987" s="140"/>
      <c r="T2987" s="140"/>
      <c r="U2987" s="140"/>
      <c r="V2987" s="140"/>
      <c r="W2987" s="140"/>
      <c r="X2987" s="140"/>
      <c r="Y2987" s="140"/>
      <c r="Z2987" s="140"/>
      <c r="AA2987" s="140"/>
      <c r="AB2987" s="140"/>
      <c r="AC2987" s="140"/>
      <c r="AD2987" s="140"/>
      <c r="AE2987" s="140"/>
      <c r="AF2987" s="140"/>
      <c r="AG2987" s="140"/>
      <c r="AH2987" s="140"/>
      <c r="AI2987" s="140"/>
      <c r="AJ2987" s="140"/>
      <c r="AK2987" s="140"/>
      <c r="AL2987" s="140"/>
      <c r="AM2987" s="140"/>
      <c r="AN2987" s="140"/>
      <c r="AO2987" s="140"/>
      <c r="AP2987" s="140"/>
      <c r="AQ2987" s="140"/>
      <c r="AR2987" s="140"/>
      <c r="AS2987" s="103"/>
      <c r="AT2987" s="103"/>
      <c r="AU2987" s="103"/>
      <c r="AV2987" s="103"/>
      <c r="AW2987" s="103"/>
      <c r="AX2987" s="103"/>
      <c r="AY2987" s="103"/>
      <c r="AZ2987" s="103"/>
      <c r="BA2987" s="103"/>
      <c r="BB2987" s="103"/>
      <c r="BC2987" s="103"/>
      <c r="BD2987" s="103"/>
      <c r="BE2987" s="103"/>
    </row>
    <row r="2988" spans="1:57" x14ac:dyDescent="0.2">
      <c r="A2988" s="140"/>
      <c r="B2988" s="141"/>
      <c r="C2988" s="141"/>
      <c r="D2988" s="24"/>
      <c r="E2988" s="29"/>
      <c r="F2988" s="22"/>
      <c r="G2988" s="22"/>
      <c r="H2988" s="22"/>
      <c r="I2988" s="22"/>
      <c r="J2988" s="26"/>
      <c r="K2988" s="140"/>
      <c r="L2988" s="140"/>
      <c r="M2988" s="140"/>
      <c r="N2988" s="140"/>
      <c r="O2988" s="140"/>
      <c r="P2988" s="26"/>
      <c r="Q2988" s="26"/>
      <c r="R2988" s="140"/>
      <c r="S2988" s="140"/>
      <c r="T2988" s="140"/>
      <c r="U2988" s="140"/>
      <c r="V2988" s="140"/>
      <c r="W2988" s="140"/>
      <c r="X2988" s="140"/>
      <c r="Y2988" s="140"/>
      <c r="Z2988" s="140"/>
      <c r="AA2988" s="140"/>
      <c r="AB2988" s="140"/>
      <c r="AC2988" s="140"/>
      <c r="AD2988" s="140"/>
      <c r="AE2988" s="140"/>
      <c r="AF2988" s="140"/>
      <c r="AG2988" s="140"/>
      <c r="AH2988" s="140"/>
      <c r="AI2988" s="140"/>
      <c r="AJ2988" s="140"/>
      <c r="AK2988" s="140"/>
      <c r="AL2988" s="140"/>
      <c r="AM2988" s="140"/>
      <c r="AN2988" s="140"/>
      <c r="AO2988" s="140"/>
      <c r="AP2988" s="140"/>
      <c r="AQ2988" s="140"/>
      <c r="AR2988" s="140"/>
      <c r="AS2988" s="103"/>
      <c r="AT2988" s="103"/>
      <c r="AU2988" s="103"/>
      <c r="AV2988" s="103"/>
      <c r="AW2988" s="103"/>
      <c r="AX2988" s="103"/>
      <c r="AY2988" s="103"/>
      <c r="AZ2988" s="103"/>
      <c r="BA2988" s="103"/>
      <c r="BB2988" s="103"/>
      <c r="BC2988" s="103"/>
      <c r="BD2988" s="103"/>
      <c r="BE2988" s="103"/>
    </row>
    <row r="2989" spans="1:57" x14ac:dyDescent="0.2">
      <c r="A2989" s="140"/>
      <c r="B2989" s="141"/>
      <c r="C2989" s="141"/>
      <c r="D2989" s="24"/>
      <c r="E2989" s="29"/>
      <c r="F2989" s="22"/>
      <c r="G2989" s="22"/>
      <c r="H2989" s="22"/>
      <c r="I2989" s="22"/>
      <c r="J2989" s="26"/>
      <c r="K2989" s="140"/>
      <c r="L2989" s="140"/>
      <c r="M2989" s="140"/>
      <c r="N2989" s="140"/>
      <c r="O2989" s="140"/>
      <c r="P2989" s="26"/>
      <c r="Q2989" s="26"/>
      <c r="R2989" s="140"/>
      <c r="S2989" s="140"/>
      <c r="T2989" s="140"/>
      <c r="U2989" s="140"/>
      <c r="V2989" s="140"/>
      <c r="W2989" s="140"/>
      <c r="X2989" s="140"/>
      <c r="Y2989" s="140"/>
      <c r="Z2989" s="140"/>
      <c r="AA2989" s="140"/>
      <c r="AB2989" s="140"/>
      <c r="AC2989" s="140"/>
      <c r="AD2989" s="140"/>
      <c r="AE2989" s="140"/>
      <c r="AF2989" s="140"/>
      <c r="AG2989" s="140"/>
      <c r="AH2989" s="140"/>
      <c r="AI2989" s="140"/>
      <c r="AJ2989" s="140"/>
      <c r="AK2989" s="140"/>
      <c r="AL2989" s="140"/>
      <c r="AM2989" s="140"/>
      <c r="AN2989" s="140"/>
      <c r="AO2989" s="140"/>
      <c r="AP2989" s="140"/>
      <c r="AQ2989" s="140"/>
      <c r="AR2989" s="140"/>
      <c r="AS2989" s="103"/>
      <c r="AT2989" s="103"/>
      <c r="AU2989" s="103"/>
      <c r="AV2989" s="103"/>
      <c r="AW2989" s="103"/>
      <c r="AX2989" s="103"/>
      <c r="AY2989" s="103"/>
      <c r="AZ2989" s="103"/>
      <c r="BA2989" s="103"/>
      <c r="BB2989" s="103"/>
      <c r="BC2989" s="103"/>
      <c r="BD2989" s="103"/>
      <c r="BE2989" s="103"/>
    </row>
    <row r="2990" spans="1:57" x14ac:dyDescent="0.2">
      <c r="A2990" s="140"/>
      <c r="B2990" s="141"/>
      <c r="C2990" s="141"/>
      <c r="D2990" s="24"/>
      <c r="E2990" s="29"/>
      <c r="F2990" s="22"/>
      <c r="G2990" s="22"/>
      <c r="H2990" s="22"/>
      <c r="I2990" s="22"/>
      <c r="J2990" s="26"/>
      <c r="K2990" s="140"/>
      <c r="L2990" s="140"/>
      <c r="M2990" s="140"/>
      <c r="N2990" s="140"/>
      <c r="O2990" s="140"/>
      <c r="P2990" s="26"/>
      <c r="Q2990" s="26"/>
      <c r="R2990" s="140"/>
      <c r="S2990" s="140"/>
      <c r="T2990" s="140"/>
      <c r="U2990" s="140"/>
      <c r="V2990" s="140"/>
      <c r="W2990" s="140"/>
      <c r="X2990" s="140"/>
      <c r="Y2990" s="140"/>
      <c r="Z2990" s="140"/>
      <c r="AA2990" s="140"/>
      <c r="AB2990" s="140"/>
      <c r="AC2990" s="140"/>
      <c r="AD2990" s="140"/>
      <c r="AE2990" s="140"/>
      <c r="AF2990" s="140"/>
      <c r="AG2990" s="140"/>
      <c r="AH2990" s="140"/>
      <c r="AI2990" s="140"/>
      <c r="AJ2990" s="140"/>
      <c r="AK2990" s="140"/>
      <c r="AL2990" s="140"/>
      <c r="AM2990" s="140"/>
      <c r="AN2990" s="140"/>
      <c r="AO2990" s="140"/>
      <c r="AP2990" s="140"/>
      <c r="AQ2990" s="140"/>
      <c r="AR2990" s="140"/>
      <c r="AS2990" s="103"/>
      <c r="AT2990" s="103"/>
      <c r="AU2990" s="103"/>
      <c r="AV2990" s="103"/>
      <c r="AW2990" s="103"/>
      <c r="AX2990" s="103"/>
      <c r="AY2990" s="103"/>
      <c r="AZ2990" s="103"/>
      <c r="BA2990" s="103"/>
      <c r="BB2990" s="103"/>
      <c r="BC2990" s="103"/>
      <c r="BD2990" s="103"/>
      <c r="BE2990" s="103"/>
    </row>
    <row r="2991" spans="1:57" x14ac:dyDescent="0.2">
      <c r="A2991" s="140"/>
      <c r="B2991" s="141"/>
      <c r="C2991" s="141"/>
      <c r="D2991" s="24"/>
      <c r="E2991" s="29"/>
      <c r="F2991" s="22"/>
      <c r="G2991" s="22"/>
      <c r="H2991" s="22"/>
      <c r="I2991" s="22"/>
      <c r="J2991" s="26"/>
      <c r="K2991" s="140"/>
      <c r="L2991" s="140"/>
      <c r="M2991" s="140"/>
      <c r="N2991" s="140"/>
      <c r="O2991" s="140"/>
      <c r="P2991" s="26"/>
      <c r="Q2991" s="26"/>
      <c r="R2991" s="140"/>
      <c r="S2991" s="140"/>
      <c r="T2991" s="140"/>
      <c r="U2991" s="140"/>
      <c r="V2991" s="140"/>
      <c r="W2991" s="140"/>
      <c r="X2991" s="140"/>
      <c r="Y2991" s="140"/>
      <c r="Z2991" s="140"/>
      <c r="AA2991" s="140"/>
      <c r="AB2991" s="140"/>
      <c r="AC2991" s="140"/>
      <c r="AD2991" s="140"/>
      <c r="AE2991" s="140"/>
      <c r="AF2991" s="140"/>
      <c r="AG2991" s="140"/>
      <c r="AH2991" s="140"/>
      <c r="AI2991" s="140"/>
      <c r="AJ2991" s="140"/>
      <c r="AK2991" s="140"/>
      <c r="AL2991" s="140"/>
      <c r="AM2991" s="140"/>
      <c r="AN2991" s="140"/>
      <c r="AO2991" s="140"/>
      <c r="AP2991" s="140"/>
      <c r="AQ2991" s="140"/>
      <c r="AR2991" s="140"/>
      <c r="AS2991" s="103"/>
      <c r="AT2991" s="103"/>
      <c r="AU2991" s="103"/>
      <c r="AV2991" s="103"/>
      <c r="AW2991" s="103"/>
      <c r="AX2991" s="103"/>
      <c r="AY2991" s="103"/>
      <c r="AZ2991" s="103"/>
      <c r="BA2991" s="103"/>
      <c r="BB2991" s="103"/>
      <c r="BC2991" s="103"/>
      <c r="BD2991" s="103"/>
      <c r="BE2991" s="103"/>
    </row>
    <row r="2992" spans="1:57" x14ac:dyDescent="0.2">
      <c r="A2992" s="140"/>
      <c r="B2992" s="141"/>
      <c r="C2992" s="141"/>
      <c r="D2992" s="24"/>
      <c r="E2992" s="29"/>
      <c r="F2992" s="22"/>
      <c r="G2992" s="22"/>
      <c r="H2992" s="22"/>
      <c r="I2992" s="22"/>
      <c r="J2992" s="26"/>
      <c r="K2992" s="140"/>
      <c r="L2992" s="140"/>
      <c r="M2992" s="140"/>
      <c r="N2992" s="140"/>
      <c r="O2992" s="140"/>
      <c r="P2992" s="26"/>
      <c r="Q2992" s="26"/>
      <c r="R2992" s="140"/>
      <c r="S2992" s="140"/>
      <c r="T2992" s="140"/>
      <c r="U2992" s="140"/>
      <c r="V2992" s="140"/>
      <c r="W2992" s="140"/>
      <c r="X2992" s="140"/>
      <c r="Y2992" s="140"/>
      <c r="Z2992" s="140"/>
      <c r="AA2992" s="140"/>
      <c r="AB2992" s="140"/>
      <c r="AC2992" s="140"/>
      <c r="AD2992" s="140"/>
      <c r="AE2992" s="140"/>
      <c r="AF2992" s="140"/>
      <c r="AG2992" s="140"/>
      <c r="AH2992" s="140"/>
      <c r="AI2992" s="140"/>
      <c r="AJ2992" s="140"/>
      <c r="AK2992" s="140"/>
      <c r="AL2992" s="140"/>
      <c r="AM2992" s="140"/>
      <c r="AN2992" s="140"/>
      <c r="AO2992" s="140"/>
      <c r="AP2992" s="140"/>
      <c r="AQ2992" s="140"/>
      <c r="AR2992" s="140"/>
      <c r="AS2992" s="103"/>
      <c r="AT2992" s="103"/>
      <c r="AU2992" s="103"/>
      <c r="AV2992" s="103"/>
      <c r="AW2992" s="103"/>
      <c r="AX2992" s="103"/>
      <c r="AY2992" s="103"/>
      <c r="AZ2992" s="103"/>
      <c r="BA2992" s="103"/>
      <c r="BB2992" s="103"/>
      <c r="BC2992" s="103"/>
      <c r="BD2992" s="103"/>
      <c r="BE2992" s="103"/>
    </row>
    <row r="2993" spans="1:57" x14ac:dyDescent="0.2">
      <c r="A2993" s="140"/>
      <c r="B2993" s="141"/>
      <c r="C2993" s="141"/>
      <c r="D2993" s="24"/>
      <c r="E2993" s="29"/>
      <c r="F2993" s="22"/>
      <c r="G2993" s="22"/>
      <c r="H2993" s="22"/>
      <c r="I2993" s="22"/>
      <c r="J2993" s="26"/>
      <c r="K2993" s="140"/>
      <c r="L2993" s="140"/>
      <c r="M2993" s="140"/>
      <c r="N2993" s="140"/>
      <c r="O2993" s="140"/>
      <c r="P2993" s="26"/>
      <c r="Q2993" s="26"/>
      <c r="R2993" s="140"/>
      <c r="S2993" s="140"/>
      <c r="T2993" s="140"/>
      <c r="U2993" s="140"/>
      <c r="V2993" s="140"/>
      <c r="W2993" s="140"/>
      <c r="X2993" s="140"/>
      <c r="Y2993" s="140"/>
      <c r="Z2993" s="140"/>
      <c r="AA2993" s="140"/>
      <c r="AB2993" s="140"/>
      <c r="AC2993" s="140"/>
      <c r="AD2993" s="140"/>
      <c r="AE2993" s="140"/>
      <c r="AF2993" s="140"/>
      <c r="AG2993" s="140"/>
      <c r="AH2993" s="140"/>
      <c r="AI2993" s="140"/>
      <c r="AJ2993" s="140"/>
      <c r="AK2993" s="140"/>
      <c r="AL2993" s="140"/>
      <c r="AM2993" s="140"/>
      <c r="AN2993" s="140"/>
      <c r="AO2993" s="140"/>
      <c r="AP2993" s="140"/>
      <c r="AQ2993" s="140"/>
      <c r="AR2993" s="140"/>
      <c r="AS2993" s="103"/>
      <c r="AT2993" s="103"/>
      <c r="AU2993" s="103"/>
      <c r="AV2993" s="103"/>
      <c r="AW2993" s="103"/>
      <c r="AX2993" s="103"/>
      <c r="AY2993" s="103"/>
      <c r="AZ2993" s="103"/>
      <c r="BA2993" s="103"/>
      <c r="BB2993" s="103"/>
      <c r="BC2993" s="103"/>
      <c r="BD2993" s="103"/>
      <c r="BE2993" s="103"/>
    </row>
    <row r="2994" spans="1:57" x14ac:dyDescent="0.2">
      <c r="A2994" s="140"/>
      <c r="B2994" s="141"/>
      <c r="C2994" s="141"/>
      <c r="D2994" s="24"/>
      <c r="E2994" s="29"/>
      <c r="F2994" s="22"/>
      <c r="G2994" s="22"/>
      <c r="H2994" s="22"/>
      <c r="I2994" s="22"/>
      <c r="J2994" s="26"/>
      <c r="K2994" s="140"/>
      <c r="L2994" s="140"/>
      <c r="M2994" s="140"/>
      <c r="N2994" s="140"/>
      <c r="O2994" s="140"/>
      <c r="P2994" s="26"/>
      <c r="Q2994" s="26"/>
      <c r="R2994" s="140"/>
      <c r="S2994" s="140"/>
      <c r="T2994" s="140"/>
      <c r="U2994" s="140"/>
      <c r="V2994" s="140"/>
      <c r="W2994" s="140"/>
      <c r="X2994" s="140"/>
      <c r="Y2994" s="140"/>
      <c r="Z2994" s="140"/>
      <c r="AA2994" s="140"/>
      <c r="AB2994" s="140"/>
      <c r="AC2994" s="140"/>
      <c r="AD2994" s="140"/>
      <c r="AE2994" s="140"/>
      <c r="AF2994" s="140"/>
      <c r="AG2994" s="140"/>
      <c r="AH2994" s="140"/>
      <c r="AI2994" s="140"/>
      <c r="AJ2994" s="140"/>
      <c r="AK2994" s="140"/>
      <c r="AL2994" s="140"/>
      <c r="AM2994" s="140"/>
      <c r="AN2994" s="140"/>
      <c r="AO2994" s="140"/>
      <c r="AP2994" s="140"/>
      <c r="AQ2994" s="140"/>
      <c r="AR2994" s="140"/>
      <c r="AS2994" s="103"/>
      <c r="AT2994" s="103"/>
      <c r="AU2994" s="103"/>
      <c r="AV2994" s="103"/>
      <c r="AW2994" s="103"/>
      <c r="AX2994" s="103"/>
      <c r="AY2994" s="103"/>
      <c r="AZ2994" s="103"/>
      <c r="BA2994" s="103"/>
      <c r="BB2994" s="103"/>
      <c r="BC2994" s="103"/>
      <c r="BD2994" s="103"/>
      <c r="BE2994" s="103"/>
    </row>
    <row r="2995" spans="1:57" x14ac:dyDescent="0.2">
      <c r="A2995" s="140"/>
      <c r="B2995" s="141"/>
      <c r="C2995" s="141"/>
      <c r="D2995" s="24"/>
      <c r="E2995" s="29"/>
      <c r="F2995" s="22"/>
      <c r="G2995" s="22"/>
      <c r="H2995" s="22"/>
      <c r="I2995" s="22"/>
      <c r="J2995" s="26"/>
      <c r="K2995" s="140"/>
      <c r="L2995" s="140"/>
      <c r="M2995" s="140"/>
      <c r="N2995" s="140"/>
      <c r="O2995" s="140"/>
      <c r="P2995" s="26"/>
      <c r="Q2995" s="26"/>
      <c r="R2995" s="140"/>
      <c r="S2995" s="140"/>
      <c r="T2995" s="140"/>
      <c r="U2995" s="140"/>
      <c r="V2995" s="140"/>
      <c r="W2995" s="140"/>
      <c r="X2995" s="140"/>
      <c r="Y2995" s="140"/>
      <c r="Z2995" s="140"/>
      <c r="AA2995" s="140"/>
      <c r="AB2995" s="140"/>
      <c r="AC2995" s="140"/>
      <c r="AD2995" s="140"/>
      <c r="AE2995" s="140"/>
      <c r="AF2995" s="140"/>
      <c r="AG2995" s="140"/>
      <c r="AH2995" s="140"/>
      <c r="AI2995" s="140"/>
      <c r="AJ2995" s="140"/>
      <c r="AK2995" s="140"/>
      <c r="AL2995" s="140"/>
      <c r="AM2995" s="140"/>
      <c r="AN2995" s="140"/>
      <c r="AO2995" s="140"/>
      <c r="AP2995" s="140"/>
      <c r="AQ2995" s="140"/>
      <c r="AR2995" s="140"/>
      <c r="AS2995" s="103"/>
      <c r="AT2995" s="103"/>
      <c r="AU2995" s="103"/>
      <c r="AV2995" s="103"/>
      <c r="AW2995" s="103"/>
      <c r="AX2995" s="103"/>
      <c r="AY2995" s="103"/>
      <c r="AZ2995" s="103"/>
      <c r="BA2995" s="103"/>
      <c r="BB2995" s="103"/>
      <c r="BC2995" s="103"/>
      <c r="BD2995" s="103"/>
      <c r="BE2995" s="103"/>
    </row>
    <row r="2996" spans="1:57" x14ac:dyDescent="0.2">
      <c r="A2996" s="140"/>
      <c r="B2996" s="141"/>
      <c r="C2996" s="141"/>
      <c r="D2996" s="24"/>
      <c r="E2996" s="29"/>
      <c r="F2996" s="22"/>
      <c r="G2996" s="22"/>
      <c r="H2996" s="22"/>
      <c r="I2996" s="22"/>
      <c r="J2996" s="26"/>
      <c r="K2996" s="140"/>
      <c r="L2996" s="140"/>
      <c r="M2996" s="140"/>
      <c r="N2996" s="140"/>
      <c r="O2996" s="140"/>
      <c r="P2996" s="26"/>
      <c r="Q2996" s="26"/>
      <c r="R2996" s="140"/>
      <c r="S2996" s="140"/>
      <c r="T2996" s="140"/>
      <c r="U2996" s="140"/>
      <c r="V2996" s="140"/>
      <c r="W2996" s="140"/>
      <c r="X2996" s="140"/>
      <c r="Y2996" s="140"/>
      <c r="Z2996" s="140"/>
      <c r="AA2996" s="140"/>
      <c r="AB2996" s="140"/>
      <c r="AC2996" s="140"/>
      <c r="AD2996" s="140"/>
      <c r="AE2996" s="140"/>
      <c r="AF2996" s="140"/>
      <c r="AG2996" s="140"/>
      <c r="AH2996" s="140"/>
      <c r="AI2996" s="140"/>
      <c r="AJ2996" s="140"/>
      <c r="AK2996" s="140"/>
      <c r="AL2996" s="140"/>
      <c r="AM2996" s="140"/>
      <c r="AN2996" s="140"/>
      <c r="AO2996" s="140"/>
      <c r="AP2996" s="140"/>
      <c r="AQ2996" s="140"/>
      <c r="AR2996" s="140"/>
      <c r="AS2996" s="103"/>
      <c r="AT2996" s="103"/>
      <c r="AU2996" s="103"/>
      <c r="AV2996" s="103"/>
      <c r="AW2996" s="103"/>
      <c r="AX2996" s="103"/>
      <c r="AY2996" s="103"/>
      <c r="AZ2996" s="103"/>
      <c r="BA2996" s="103"/>
      <c r="BB2996" s="103"/>
      <c r="BC2996" s="103"/>
      <c r="BD2996" s="103"/>
      <c r="BE2996" s="103"/>
    </row>
    <row r="2997" spans="1:57" x14ac:dyDescent="0.2">
      <c r="A2997" s="140"/>
      <c r="B2997" s="141"/>
      <c r="C2997" s="141"/>
      <c r="D2997" s="24"/>
      <c r="E2997" s="29"/>
      <c r="F2997" s="22"/>
      <c r="G2997" s="22"/>
      <c r="H2997" s="22"/>
      <c r="I2997" s="22"/>
      <c r="J2997" s="26"/>
      <c r="K2997" s="140"/>
      <c r="L2997" s="140"/>
      <c r="M2997" s="140"/>
      <c r="N2997" s="140"/>
      <c r="O2997" s="140"/>
      <c r="P2997" s="26"/>
      <c r="Q2997" s="26"/>
      <c r="R2997" s="140"/>
      <c r="S2997" s="140"/>
      <c r="T2997" s="140"/>
      <c r="U2997" s="140"/>
      <c r="V2997" s="140"/>
      <c r="W2997" s="140"/>
      <c r="X2997" s="140"/>
      <c r="Y2997" s="140"/>
      <c r="Z2997" s="140"/>
      <c r="AA2997" s="140"/>
      <c r="AB2997" s="140"/>
      <c r="AC2997" s="140"/>
      <c r="AD2997" s="140"/>
      <c r="AE2997" s="140"/>
      <c r="AF2997" s="140"/>
      <c r="AG2997" s="140"/>
      <c r="AH2997" s="140"/>
      <c r="AI2997" s="140"/>
      <c r="AJ2997" s="140"/>
      <c r="AK2997" s="140"/>
      <c r="AL2997" s="140"/>
      <c r="AM2997" s="140"/>
      <c r="AN2997" s="140"/>
      <c r="AO2997" s="140"/>
      <c r="AP2997" s="140"/>
      <c r="AQ2997" s="140"/>
      <c r="AR2997" s="140"/>
      <c r="AS2997" s="103"/>
      <c r="AT2997" s="103"/>
      <c r="AU2997" s="103"/>
      <c r="AV2997" s="103"/>
      <c r="AW2997" s="103"/>
      <c r="AX2997" s="103"/>
      <c r="AY2997" s="103"/>
      <c r="AZ2997" s="103"/>
      <c r="BA2997" s="103"/>
      <c r="BB2997" s="103"/>
      <c r="BC2997" s="103"/>
      <c r="BD2997" s="103"/>
      <c r="BE2997" s="103"/>
    </row>
    <row r="2998" spans="1:57" x14ac:dyDescent="0.2">
      <c r="A2998" s="140"/>
      <c r="B2998" s="141"/>
      <c r="C2998" s="141"/>
      <c r="D2998" s="24"/>
      <c r="E2998" s="29"/>
      <c r="F2998" s="22"/>
      <c r="G2998" s="22"/>
      <c r="H2998" s="22"/>
      <c r="I2998" s="22"/>
      <c r="J2998" s="26"/>
      <c r="K2998" s="140"/>
      <c r="L2998" s="140"/>
      <c r="M2998" s="140"/>
      <c r="N2998" s="140"/>
      <c r="O2998" s="140"/>
      <c r="P2998" s="26"/>
      <c r="Q2998" s="26"/>
      <c r="R2998" s="140"/>
      <c r="S2998" s="140"/>
      <c r="T2998" s="140"/>
      <c r="U2998" s="140"/>
      <c r="V2998" s="140"/>
      <c r="W2998" s="140"/>
      <c r="X2998" s="140"/>
      <c r="Y2998" s="140"/>
      <c r="Z2998" s="140"/>
      <c r="AA2998" s="140"/>
      <c r="AB2998" s="140"/>
      <c r="AC2998" s="140"/>
      <c r="AD2998" s="140"/>
      <c r="AE2998" s="140"/>
      <c r="AF2998" s="140"/>
      <c r="AG2998" s="140"/>
      <c r="AH2998" s="140"/>
      <c r="AI2998" s="140"/>
      <c r="AJ2998" s="140"/>
      <c r="AK2998" s="140"/>
      <c r="AL2998" s="140"/>
      <c r="AM2998" s="140"/>
      <c r="AN2998" s="140"/>
      <c r="AO2998" s="140"/>
      <c r="AP2998" s="140"/>
      <c r="AQ2998" s="140"/>
      <c r="AR2998" s="140"/>
      <c r="AS2998" s="103"/>
      <c r="AT2998" s="103"/>
      <c r="AU2998" s="103"/>
      <c r="AV2998" s="103"/>
      <c r="AW2998" s="103"/>
      <c r="AX2998" s="103"/>
      <c r="AY2998" s="103"/>
      <c r="AZ2998" s="103"/>
      <c r="BA2998" s="103"/>
      <c r="BB2998" s="103"/>
      <c r="BC2998" s="103"/>
      <c r="BD2998" s="103"/>
      <c r="BE2998" s="103"/>
    </row>
    <row r="2999" spans="1:57" x14ac:dyDescent="0.2">
      <c r="A2999" s="140"/>
      <c r="B2999" s="141"/>
      <c r="C2999" s="141"/>
      <c r="D2999" s="24"/>
      <c r="E2999" s="29"/>
      <c r="F2999" s="22"/>
      <c r="G2999" s="22"/>
      <c r="H2999" s="22"/>
      <c r="I2999" s="22"/>
      <c r="J2999" s="26"/>
      <c r="K2999" s="140"/>
      <c r="L2999" s="140"/>
      <c r="M2999" s="140"/>
      <c r="N2999" s="140"/>
      <c r="O2999" s="140"/>
      <c r="P2999" s="26"/>
      <c r="Q2999" s="26"/>
      <c r="R2999" s="140"/>
      <c r="S2999" s="140"/>
      <c r="T2999" s="140"/>
      <c r="U2999" s="140"/>
      <c r="V2999" s="140"/>
      <c r="W2999" s="140"/>
      <c r="X2999" s="140"/>
      <c r="Y2999" s="140"/>
      <c r="Z2999" s="140"/>
      <c r="AA2999" s="140"/>
      <c r="AB2999" s="140"/>
      <c r="AC2999" s="140"/>
      <c r="AD2999" s="140"/>
      <c r="AE2999" s="140"/>
      <c r="AF2999" s="140"/>
      <c r="AG2999" s="140"/>
      <c r="AH2999" s="140"/>
      <c r="AI2999" s="140"/>
      <c r="AJ2999" s="140"/>
      <c r="AK2999" s="140"/>
      <c r="AL2999" s="140"/>
      <c r="AM2999" s="140"/>
      <c r="AN2999" s="140"/>
      <c r="AO2999" s="140"/>
      <c r="AP2999" s="140"/>
      <c r="AQ2999" s="140"/>
      <c r="AR2999" s="140"/>
      <c r="AS2999" s="103"/>
      <c r="AT2999" s="103"/>
      <c r="AU2999" s="103"/>
      <c r="AV2999" s="103"/>
      <c r="AW2999" s="103"/>
      <c r="AX2999" s="103"/>
      <c r="AY2999" s="103"/>
      <c r="AZ2999" s="103"/>
      <c r="BA2999" s="103"/>
      <c r="BB2999" s="103"/>
      <c r="BC2999" s="103"/>
      <c r="BD2999" s="103"/>
      <c r="BE2999" s="103"/>
    </row>
    <row r="3000" spans="1:57" x14ac:dyDescent="0.2">
      <c r="A3000" s="140"/>
      <c r="B3000" s="141"/>
      <c r="C3000" s="141"/>
      <c r="D3000" s="24"/>
      <c r="E3000" s="29"/>
      <c r="F3000" s="22"/>
      <c r="G3000" s="22"/>
      <c r="H3000" s="22"/>
      <c r="I3000" s="22"/>
      <c r="J3000" s="26"/>
      <c r="K3000" s="140"/>
      <c r="L3000" s="140"/>
      <c r="M3000" s="140"/>
      <c r="N3000" s="140"/>
      <c r="O3000" s="140"/>
      <c r="P3000" s="26"/>
      <c r="Q3000" s="26"/>
      <c r="R3000" s="140"/>
      <c r="S3000" s="140"/>
      <c r="T3000" s="140"/>
      <c r="U3000" s="140"/>
      <c r="V3000" s="140"/>
      <c r="W3000" s="140"/>
      <c r="X3000" s="140"/>
      <c r="Y3000" s="140"/>
      <c r="Z3000" s="140"/>
      <c r="AA3000" s="140"/>
      <c r="AB3000" s="140"/>
      <c r="AC3000" s="140"/>
      <c r="AD3000" s="140"/>
      <c r="AE3000" s="140"/>
      <c r="AF3000" s="140"/>
      <c r="AG3000" s="140"/>
      <c r="AH3000" s="140"/>
      <c r="AI3000" s="140"/>
      <c r="AJ3000" s="140"/>
      <c r="AK3000" s="140"/>
      <c r="AL3000" s="140"/>
      <c r="AM3000" s="140"/>
      <c r="AN3000" s="140"/>
      <c r="AO3000" s="140"/>
      <c r="AP3000" s="140"/>
      <c r="AQ3000" s="140"/>
      <c r="AR3000" s="140"/>
      <c r="AS3000" s="103"/>
      <c r="AT3000" s="103"/>
      <c r="AU3000" s="103"/>
      <c r="AV3000" s="103"/>
      <c r="AW3000" s="103"/>
      <c r="AX3000" s="103"/>
      <c r="AY3000" s="103"/>
      <c r="AZ3000" s="103"/>
      <c r="BA3000" s="103"/>
      <c r="BB3000" s="103"/>
      <c r="BC3000" s="103"/>
      <c r="BD3000" s="103"/>
      <c r="BE3000" s="103"/>
    </row>
    <row r="3001" spans="1:57" x14ac:dyDescent="0.2">
      <c r="A3001" s="140"/>
      <c r="B3001" s="141"/>
      <c r="C3001" s="141"/>
      <c r="D3001" s="24"/>
      <c r="E3001" s="29"/>
      <c r="F3001" s="22"/>
      <c r="G3001" s="22"/>
      <c r="H3001" s="22"/>
      <c r="I3001" s="22"/>
      <c r="J3001" s="26"/>
      <c r="K3001" s="140"/>
      <c r="L3001" s="140"/>
      <c r="M3001" s="140"/>
      <c r="N3001" s="140"/>
      <c r="O3001" s="140"/>
      <c r="P3001" s="26"/>
      <c r="Q3001" s="26"/>
      <c r="R3001" s="140"/>
      <c r="S3001" s="140"/>
      <c r="T3001" s="140"/>
      <c r="U3001" s="140"/>
      <c r="V3001" s="140"/>
      <c r="W3001" s="140"/>
      <c r="X3001" s="140"/>
      <c r="Y3001" s="140"/>
      <c r="Z3001" s="140"/>
      <c r="AA3001" s="140"/>
      <c r="AB3001" s="140"/>
      <c r="AC3001" s="140"/>
      <c r="AD3001" s="140"/>
      <c r="AE3001" s="140"/>
      <c r="AF3001" s="140"/>
      <c r="AG3001" s="140"/>
      <c r="AH3001" s="140"/>
      <c r="AI3001" s="140"/>
      <c r="AJ3001" s="140"/>
      <c r="AK3001" s="140"/>
      <c r="AL3001" s="140"/>
      <c r="AM3001" s="140"/>
      <c r="AN3001" s="140"/>
      <c r="AO3001" s="140"/>
      <c r="AP3001" s="140"/>
      <c r="AQ3001" s="140"/>
      <c r="AR3001" s="140"/>
      <c r="AS3001" s="103"/>
      <c r="AT3001" s="103"/>
      <c r="AU3001" s="103"/>
      <c r="AV3001" s="103"/>
      <c r="AW3001" s="103"/>
      <c r="AX3001" s="103"/>
      <c r="AY3001" s="103"/>
      <c r="AZ3001" s="103"/>
      <c r="BA3001" s="103"/>
      <c r="BB3001" s="103"/>
      <c r="BC3001" s="103"/>
      <c r="BD3001" s="103"/>
      <c r="BE3001" s="103"/>
    </row>
    <row r="3002" spans="1:57" x14ac:dyDescent="0.2">
      <c r="A3002" s="140"/>
      <c r="B3002" s="141"/>
      <c r="C3002" s="141"/>
      <c r="D3002" s="24"/>
      <c r="E3002" s="29"/>
      <c r="F3002" s="22"/>
      <c r="G3002" s="22"/>
      <c r="H3002" s="22"/>
      <c r="I3002" s="22"/>
      <c r="J3002" s="26"/>
      <c r="K3002" s="140"/>
      <c r="L3002" s="140"/>
      <c r="M3002" s="140"/>
      <c r="N3002" s="140"/>
      <c r="O3002" s="140"/>
      <c r="P3002" s="26"/>
      <c r="Q3002" s="26"/>
      <c r="R3002" s="140"/>
      <c r="S3002" s="140"/>
      <c r="T3002" s="140"/>
      <c r="U3002" s="140"/>
      <c r="V3002" s="140"/>
      <c r="W3002" s="140"/>
      <c r="X3002" s="140"/>
      <c r="Y3002" s="140"/>
      <c r="Z3002" s="140"/>
      <c r="AA3002" s="140"/>
      <c r="AB3002" s="140"/>
      <c r="AC3002" s="140"/>
      <c r="AD3002" s="140"/>
      <c r="AE3002" s="140"/>
      <c r="AF3002" s="140"/>
      <c r="AG3002" s="140"/>
      <c r="AH3002" s="140"/>
      <c r="AI3002" s="140"/>
      <c r="AJ3002" s="140"/>
      <c r="AK3002" s="140"/>
      <c r="AL3002" s="140"/>
      <c r="AM3002" s="140"/>
      <c r="AN3002" s="140"/>
      <c r="AO3002" s="140"/>
      <c r="AP3002" s="140"/>
      <c r="AQ3002" s="140"/>
      <c r="AR3002" s="140"/>
      <c r="AS3002" s="103"/>
      <c r="AT3002" s="103"/>
      <c r="AU3002" s="103"/>
      <c r="AV3002" s="103"/>
      <c r="AW3002" s="103"/>
      <c r="AX3002" s="103"/>
      <c r="AY3002" s="103"/>
      <c r="AZ3002" s="103"/>
      <c r="BA3002" s="103"/>
      <c r="BB3002" s="103"/>
      <c r="BC3002" s="103"/>
      <c r="BD3002" s="103"/>
      <c r="BE3002" s="103"/>
    </row>
    <row r="3003" spans="1:57" x14ac:dyDescent="0.2">
      <c r="A3003" s="140"/>
      <c r="B3003" s="141"/>
      <c r="C3003" s="141"/>
      <c r="D3003" s="24"/>
      <c r="E3003" s="29"/>
      <c r="F3003" s="22"/>
      <c r="G3003" s="22"/>
      <c r="H3003" s="22"/>
      <c r="I3003" s="22"/>
      <c r="J3003" s="26"/>
      <c r="K3003" s="140"/>
      <c r="L3003" s="140"/>
      <c r="M3003" s="140"/>
      <c r="N3003" s="140"/>
      <c r="O3003" s="140"/>
      <c r="P3003" s="26"/>
      <c r="Q3003" s="26"/>
      <c r="R3003" s="140"/>
      <c r="S3003" s="140"/>
      <c r="T3003" s="140"/>
      <c r="U3003" s="140"/>
      <c r="V3003" s="140"/>
      <c r="W3003" s="140"/>
      <c r="X3003" s="140"/>
      <c r="Y3003" s="140"/>
      <c r="Z3003" s="140"/>
      <c r="AA3003" s="140"/>
      <c r="AB3003" s="140"/>
      <c r="AC3003" s="140"/>
      <c r="AD3003" s="140"/>
      <c r="AE3003" s="140"/>
      <c r="AF3003" s="140"/>
      <c r="AG3003" s="140"/>
      <c r="AH3003" s="140"/>
      <c r="AI3003" s="140"/>
      <c r="AJ3003" s="140"/>
      <c r="AK3003" s="140"/>
      <c r="AL3003" s="140"/>
      <c r="AM3003" s="140"/>
      <c r="AN3003" s="140"/>
      <c r="AO3003" s="140"/>
      <c r="AP3003" s="140"/>
      <c r="AQ3003" s="140"/>
      <c r="AR3003" s="140"/>
      <c r="AS3003" s="103"/>
      <c r="AT3003" s="103"/>
      <c r="AU3003" s="103"/>
      <c r="AV3003" s="103"/>
      <c r="AW3003" s="103"/>
      <c r="AX3003" s="103"/>
      <c r="AY3003" s="103"/>
      <c r="AZ3003" s="103"/>
      <c r="BA3003" s="103"/>
      <c r="BB3003" s="103"/>
      <c r="BC3003" s="103"/>
      <c r="BD3003" s="103"/>
      <c r="BE3003" s="103"/>
    </row>
    <row r="3004" spans="1:57" x14ac:dyDescent="0.2">
      <c r="A3004" s="140"/>
      <c r="B3004" s="141"/>
      <c r="C3004" s="141"/>
      <c r="D3004" s="24"/>
      <c r="E3004" s="29"/>
      <c r="F3004" s="22"/>
      <c r="G3004" s="22"/>
      <c r="H3004" s="22"/>
      <c r="I3004" s="22"/>
      <c r="J3004" s="26"/>
      <c r="K3004" s="140"/>
      <c r="L3004" s="140"/>
      <c r="M3004" s="140"/>
      <c r="N3004" s="140"/>
      <c r="O3004" s="140"/>
      <c r="P3004" s="26"/>
      <c r="Q3004" s="26"/>
      <c r="R3004" s="140"/>
      <c r="S3004" s="140"/>
      <c r="T3004" s="140"/>
      <c r="U3004" s="140"/>
      <c r="V3004" s="140"/>
      <c r="W3004" s="140"/>
      <c r="X3004" s="140"/>
      <c r="Y3004" s="140"/>
      <c r="Z3004" s="140"/>
      <c r="AA3004" s="140"/>
      <c r="AB3004" s="140"/>
      <c r="AC3004" s="140"/>
      <c r="AD3004" s="140"/>
      <c r="AE3004" s="140"/>
      <c r="AF3004" s="140"/>
      <c r="AG3004" s="140"/>
      <c r="AH3004" s="140"/>
      <c r="AI3004" s="140"/>
      <c r="AJ3004" s="140"/>
      <c r="AK3004" s="140"/>
      <c r="AL3004" s="140"/>
      <c r="AM3004" s="140"/>
      <c r="AN3004" s="140"/>
      <c r="AO3004" s="140"/>
      <c r="AP3004" s="140"/>
      <c r="AQ3004" s="140"/>
      <c r="AR3004" s="140"/>
      <c r="AS3004" s="103"/>
      <c r="AT3004" s="103"/>
      <c r="AU3004" s="103"/>
      <c r="AV3004" s="103"/>
      <c r="AW3004" s="103"/>
      <c r="AX3004" s="103"/>
      <c r="AY3004" s="103"/>
      <c r="AZ3004" s="103"/>
      <c r="BA3004" s="103"/>
      <c r="BB3004" s="103"/>
      <c r="BC3004" s="103"/>
      <c r="BD3004" s="103"/>
      <c r="BE3004" s="103"/>
    </row>
    <row r="3005" spans="1:57" x14ac:dyDescent="0.2">
      <c r="A3005" s="140"/>
      <c r="B3005" s="141"/>
      <c r="C3005" s="141"/>
      <c r="D3005" s="24"/>
      <c r="E3005" s="29"/>
      <c r="F3005" s="22"/>
      <c r="G3005" s="22"/>
      <c r="H3005" s="22"/>
      <c r="I3005" s="22"/>
      <c r="J3005" s="26"/>
      <c r="K3005" s="140"/>
      <c r="L3005" s="140"/>
      <c r="M3005" s="140"/>
      <c r="N3005" s="140"/>
      <c r="O3005" s="140"/>
      <c r="P3005" s="26"/>
      <c r="Q3005" s="26"/>
      <c r="R3005" s="140"/>
      <c r="S3005" s="140"/>
      <c r="T3005" s="140"/>
      <c r="U3005" s="140"/>
      <c r="V3005" s="140"/>
      <c r="W3005" s="140"/>
      <c r="X3005" s="140"/>
      <c r="Y3005" s="140"/>
      <c r="Z3005" s="140"/>
      <c r="AA3005" s="140"/>
      <c r="AB3005" s="140"/>
      <c r="AC3005" s="140"/>
      <c r="AD3005" s="140"/>
      <c r="AE3005" s="140"/>
      <c r="AF3005" s="140"/>
      <c r="AG3005" s="140"/>
      <c r="AH3005" s="140"/>
      <c r="AI3005" s="140"/>
      <c r="AJ3005" s="140"/>
      <c r="AK3005" s="140"/>
      <c r="AL3005" s="140"/>
      <c r="AM3005" s="140"/>
      <c r="AN3005" s="140"/>
      <c r="AO3005" s="140"/>
      <c r="AP3005" s="140"/>
      <c r="AQ3005" s="140"/>
      <c r="AR3005" s="140"/>
      <c r="AS3005" s="103"/>
      <c r="AT3005" s="103"/>
      <c r="AU3005" s="103"/>
      <c r="AV3005" s="103"/>
      <c r="AW3005" s="103"/>
      <c r="AX3005" s="103"/>
      <c r="AY3005" s="103"/>
      <c r="AZ3005" s="103"/>
      <c r="BA3005" s="103"/>
      <c r="BB3005" s="103"/>
      <c r="BC3005" s="103"/>
      <c r="BD3005" s="103"/>
      <c r="BE3005" s="103"/>
    </row>
    <row r="3006" spans="1:57" x14ac:dyDescent="0.2">
      <c r="A3006" s="140"/>
      <c r="B3006" s="141"/>
      <c r="C3006" s="141"/>
      <c r="D3006" s="24"/>
      <c r="E3006" s="29"/>
      <c r="F3006" s="22"/>
      <c r="G3006" s="22"/>
      <c r="H3006" s="22"/>
      <c r="I3006" s="22"/>
      <c r="J3006" s="26"/>
      <c r="K3006" s="140"/>
      <c r="L3006" s="140"/>
      <c r="M3006" s="140"/>
      <c r="N3006" s="140"/>
      <c r="O3006" s="140"/>
      <c r="P3006" s="26"/>
      <c r="Q3006" s="26"/>
      <c r="R3006" s="140"/>
      <c r="S3006" s="140"/>
      <c r="T3006" s="140"/>
      <c r="U3006" s="140"/>
      <c r="V3006" s="140"/>
      <c r="W3006" s="140"/>
      <c r="X3006" s="140"/>
      <c r="Y3006" s="140"/>
      <c r="Z3006" s="140"/>
      <c r="AA3006" s="140"/>
      <c r="AB3006" s="140"/>
      <c r="AC3006" s="140"/>
      <c r="AD3006" s="140"/>
      <c r="AE3006" s="140"/>
      <c r="AF3006" s="140"/>
      <c r="AG3006" s="140"/>
      <c r="AH3006" s="140"/>
      <c r="AI3006" s="140"/>
      <c r="AJ3006" s="140"/>
      <c r="AK3006" s="140"/>
      <c r="AL3006" s="140"/>
      <c r="AM3006" s="140"/>
      <c r="AN3006" s="140"/>
      <c r="AO3006" s="140"/>
      <c r="AP3006" s="140"/>
      <c r="AQ3006" s="140"/>
      <c r="AR3006" s="140"/>
      <c r="AS3006" s="103"/>
      <c r="AT3006" s="103"/>
      <c r="AU3006" s="103"/>
      <c r="AV3006" s="103"/>
      <c r="AW3006" s="103"/>
      <c r="AX3006" s="103"/>
      <c r="AY3006" s="103"/>
      <c r="AZ3006" s="103"/>
      <c r="BA3006" s="103"/>
      <c r="BB3006" s="103"/>
      <c r="BC3006" s="103"/>
      <c r="BD3006" s="103"/>
      <c r="BE3006" s="103"/>
    </row>
    <row r="3007" spans="1:57" x14ac:dyDescent="0.2">
      <c r="A3007" s="140"/>
      <c r="B3007" s="141"/>
      <c r="C3007" s="141"/>
      <c r="D3007" s="24"/>
      <c r="E3007" s="29"/>
      <c r="F3007" s="22"/>
      <c r="G3007" s="22"/>
      <c r="H3007" s="22"/>
      <c r="I3007" s="22"/>
      <c r="J3007" s="26"/>
      <c r="K3007" s="140"/>
      <c r="L3007" s="140"/>
      <c r="M3007" s="140"/>
      <c r="N3007" s="140"/>
      <c r="O3007" s="140"/>
      <c r="P3007" s="26"/>
      <c r="Q3007" s="26"/>
      <c r="R3007" s="140"/>
      <c r="S3007" s="140"/>
      <c r="T3007" s="140"/>
      <c r="U3007" s="140"/>
      <c r="V3007" s="140"/>
      <c r="W3007" s="140"/>
      <c r="X3007" s="140"/>
      <c r="Y3007" s="140"/>
      <c r="Z3007" s="140"/>
      <c r="AA3007" s="140"/>
      <c r="AB3007" s="140"/>
      <c r="AC3007" s="140"/>
      <c r="AD3007" s="140"/>
      <c r="AE3007" s="140"/>
      <c r="AF3007" s="140"/>
      <c r="AG3007" s="140"/>
      <c r="AH3007" s="140"/>
      <c r="AI3007" s="140"/>
      <c r="AJ3007" s="140"/>
      <c r="AK3007" s="140"/>
      <c r="AL3007" s="140"/>
      <c r="AM3007" s="140"/>
      <c r="AN3007" s="140"/>
      <c r="AO3007" s="140"/>
      <c r="AP3007" s="140"/>
      <c r="AQ3007" s="140"/>
      <c r="AR3007" s="140"/>
      <c r="AS3007" s="103"/>
      <c r="AT3007" s="103"/>
      <c r="AU3007" s="103"/>
      <c r="AV3007" s="103"/>
      <c r="AW3007" s="103"/>
      <c r="AX3007" s="103"/>
      <c r="AY3007" s="103"/>
      <c r="AZ3007" s="103"/>
      <c r="BA3007" s="103"/>
      <c r="BB3007" s="103"/>
      <c r="BC3007" s="103"/>
      <c r="BD3007" s="103"/>
      <c r="BE3007" s="103"/>
    </row>
    <row r="3008" spans="1:57" x14ac:dyDescent="0.2">
      <c r="A3008" s="140"/>
      <c r="B3008" s="141"/>
      <c r="C3008" s="141"/>
      <c r="D3008" s="24"/>
      <c r="E3008" s="29"/>
      <c r="F3008" s="22"/>
      <c r="G3008" s="22"/>
      <c r="H3008" s="22"/>
      <c r="I3008" s="22"/>
      <c r="J3008" s="26"/>
      <c r="K3008" s="140"/>
      <c r="L3008" s="140"/>
      <c r="M3008" s="140"/>
      <c r="N3008" s="140"/>
      <c r="O3008" s="140"/>
      <c r="P3008" s="26"/>
      <c r="Q3008" s="26"/>
      <c r="R3008" s="140"/>
      <c r="S3008" s="140"/>
      <c r="T3008" s="140"/>
      <c r="U3008" s="140"/>
      <c r="V3008" s="140"/>
      <c r="W3008" s="140"/>
      <c r="X3008" s="140"/>
      <c r="Y3008" s="140"/>
      <c r="Z3008" s="140"/>
      <c r="AA3008" s="140"/>
      <c r="AB3008" s="140"/>
      <c r="AC3008" s="140"/>
      <c r="AD3008" s="140"/>
      <c r="AE3008" s="140"/>
      <c r="AF3008" s="140"/>
      <c r="AG3008" s="140"/>
      <c r="AH3008" s="140"/>
      <c r="AI3008" s="140"/>
      <c r="AJ3008" s="140"/>
      <c r="AK3008" s="140"/>
      <c r="AL3008" s="140"/>
      <c r="AM3008" s="140"/>
      <c r="AN3008" s="140"/>
      <c r="AO3008" s="140"/>
      <c r="AP3008" s="140"/>
      <c r="AQ3008" s="140"/>
      <c r="AR3008" s="140"/>
      <c r="AS3008" s="103"/>
      <c r="AT3008" s="103"/>
      <c r="AU3008" s="103"/>
      <c r="AV3008" s="103"/>
      <c r="AW3008" s="103"/>
      <c r="AX3008" s="103"/>
      <c r="AY3008" s="103"/>
      <c r="AZ3008" s="103"/>
      <c r="BA3008" s="103"/>
      <c r="BB3008" s="103"/>
      <c r="BC3008" s="103"/>
      <c r="BD3008" s="103"/>
      <c r="BE3008" s="103"/>
    </row>
    <row r="3009" spans="1:57" x14ac:dyDescent="0.2">
      <c r="A3009" s="140"/>
      <c r="B3009" s="141"/>
      <c r="C3009" s="141"/>
      <c r="D3009" s="24"/>
      <c r="E3009" s="29"/>
      <c r="F3009" s="22"/>
      <c r="G3009" s="22"/>
      <c r="H3009" s="22"/>
      <c r="I3009" s="22"/>
      <c r="J3009" s="26"/>
      <c r="K3009" s="140"/>
      <c r="L3009" s="140"/>
      <c r="M3009" s="140"/>
      <c r="N3009" s="140"/>
      <c r="O3009" s="140"/>
      <c r="P3009" s="26"/>
      <c r="Q3009" s="26"/>
      <c r="R3009" s="140"/>
      <c r="S3009" s="140"/>
      <c r="T3009" s="140"/>
      <c r="U3009" s="140"/>
      <c r="V3009" s="140"/>
      <c r="W3009" s="140"/>
      <c r="X3009" s="140"/>
      <c r="Y3009" s="140"/>
      <c r="Z3009" s="140"/>
      <c r="AA3009" s="140"/>
      <c r="AB3009" s="140"/>
      <c r="AC3009" s="140"/>
      <c r="AD3009" s="140"/>
      <c r="AE3009" s="140"/>
      <c r="AF3009" s="140"/>
      <c r="AG3009" s="140"/>
      <c r="AH3009" s="140"/>
      <c r="AI3009" s="140"/>
      <c r="AJ3009" s="140"/>
      <c r="AK3009" s="140"/>
      <c r="AL3009" s="140"/>
      <c r="AM3009" s="140"/>
      <c r="AN3009" s="140"/>
      <c r="AO3009" s="140"/>
      <c r="AP3009" s="140"/>
      <c r="AQ3009" s="140"/>
      <c r="AR3009" s="140"/>
      <c r="AS3009" s="103"/>
      <c r="AT3009" s="103"/>
      <c r="AU3009" s="103"/>
      <c r="AV3009" s="103"/>
      <c r="AW3009" s="103"/>
      <c r="AX3009" s="103"/>
      <c r="AY3009" s="103"/>
      <c r="AZ3009" s="103"/>
      <c r="BA3009" s="103"/>
      <c r="BB3009" s="103"/>
      <c r="BC3009" s="103"/>
      <c r="BD3009" s="103"/>
      <c r="BE3009" s="103"/>
    </row>
    <row r="3010" spans="1:57" x14ac:dyDescent="0.2">
      <c r="A3010" s="140"/>
      <c r="B3010" s="141"/>
      <c r="C3010" s="141"/>
      <c r="D3010" s="24"/>
      <c r="E3010" s="29"/>
      <c r="F3010" s="22"/>
      <c r="G3010" s="22"/>
      <c r="H3010" s="22"/>
      <c r="I3010" s="22"/>
      <c r="J3010" s="26"/>
      <c r="K3010" s="140"/>
      <c r="L3010" s="140"/>
      <c r="M3010" s="140"/>
      <c r="N3010" s="140"/>
      <c r="O3010" s="140"/>
      <c r="P3010" s="26"/>
      <c r="Q3010" s="26"/>
      <c r="R3010" s="140"/>
      <c r="S3010" s="140"/>
      <c r="T3010" s="140"/>
      <c r="U3010" s="140"/>
      <c r="V3010" s="140"/>
      <c r="W3010" s="140"/>
      <c r="X3010" s="140"/>
      <c r="Y3010" s="140"/>
      <c r="Z3010" s="140"/>
      <c r="AA3010" s="140"/>
      <c r="AB3010" s="140"/>
      <c r="AC3010" s="140"/>
      <c r="AD3010" s="140"/>
      <c r="AE3010" s="140"/>
      <c r="AF3010" s="140"/>
      <c r="AG3010" s="140"/>
      <c r="AH3010" s="140"/>
      <c r="AI3010" s="140"/>
      <c r="AJ3010" s="140"/>
      <c r="AK3010" s="140"/>
      <c r="AL3010" s="140"/>
      <c r="AM3010" s="140"/>
      <c r="AN3010" s="140"/>
      <c r="AO3010" s="140"/>
      <c r="AP3010" s="140"/>
      <c r="AQ3010" s="140"/>
      <c r="AR3010" s="140"/>
      <c r="AS3010" s="103"/>
      <c r="AT3010" s="103"/>
      <c r="AU3010" s="103"/>
      <c r="AV3010" s="103"/>
      <c r="AW3010" s="103"/>
      <c r="AX3010" s="103"/>
      <c r="AY3010" s="103"/>
      <c r="AZ3010" s="103"/>
      <c r="BA3010" s="103"/>
      <c r="BB3010" s="103"/>
      <c r="BC3010" s="103"/>
      <c r="BD3010" s="103"/>
      <c r="BE3010" s="103"/>
    </row>
    <row r="3011" spans="1:57" x14ac:dyDescent="0.2">
      <c r="A3011" s="140"/>
      <c r="B3011" s="141"/>
      <c r="C3011" s="141"/>
      <c r="D3011" s="24"/>
      <c r="E3011" s="29"/>
      <c r="F3011" s="22"/>
      <c r="G3011" s="22"/>
      <c r="H3011" s="22"/>
      <c r="I3011" s="22"/>
      <c r="J3011" s="26"/>
      <c r="K3011" s="140"/>
      <c r="L3011" s="140"/>
      <c r="M3011" s="140"/>
      <c r="N3011" s="140"/>
      <c r="O3011" s="140"/>
      <c r="P3011" s="26"/>
      <c r="Q3011" s="26"/>
      <c r="R3011" s="140"/>
      <c r="S3011" s="140"/>
      <c r="T3011" s="140"/>
      <c r="U3011" s="140"/>
      <c r="V3011" s="140"/>
      <c r="W3011" s="140"/>
      <c r="X3011" s="140"/>
      <c r="Y3011" s="140"/>
      <c r="Z3011" s="140"/>
      <c r="AA3011" s="140"/>
      <c r="AB3011" s="140"/>
      <c r="AC3011" s="140"/>
      <c r="AD3011" s="140"/>
      <c r="AE3011" s="140"/>
      <c r="AF3011" s="140"/>
      <c r="AG3011" s="140"/>
      <c r="AH3011" s="140"/>
      <c r="AI3011" s="140"/>
      <c r="AJ3011" s="140"/>
      <c r="AK3011" s="140"/>
      <c r="AL3011" s="140"/>
      <c r="AM3011" s="140"/>
      <c r="AN3011" s="140"/>
      <c r="AO3011" s="140"/>
      <c r="AP3011" s="140"/>
      <c r="AQ3011" s="140"/>
      <c r="AR3011" s="140"/>
      <c r="AS3011" s="103"/>
      <c r="AT3011" s="103"/>
      <c r="AU3011" s="103"/>
      <c r="AV3011" s="103"/>
      <c r="AW3011" s="103"/>
      <c r="AX3011" s="103"/>
      <c r="AY3011" s="103"/>
      <c r="AZ3011" s="103"/>
      <c r="BA3011" s="103"/>
      <c r="BB3011" s="103"/>
      <c r="BC3011" s="103"/>
      <c r="BD3011" s="103"/>
      <c r="BE3011" s="103"/>
    </row>
    <row r="3012" spans="1:57" x14ac:dyDescent="0.2">
      <c r="A3012" s="140"/>
      <c r="B3012" s="141"/>
      <c r="C3012" s="141"/>
      <c r="D3012" s="24"/>
      <c r="E3012" s="29"/>
      <c r="F3012" s="22"/>
      <c r="G3012" s="22"/>
      <c r="H3012" s="22"/>
      <c r="I3012" s="22"/>
      <c r="J3012" s="26"/>
      <c r="K3012" s="140"/>
      <c r="L3012" s="140"/>
      <c r="M3012" s="140"/>
      <c r="N3012" s="140"/>
      <c r="O3012" s="140"/>
      <c r="P3012" s="26"/>
      <c r="Q3012" s="26"/>
      <c r="R3012" s="140"/>
      <c r="S3012" s="140"/>
      <c r="T3012" s="140"/>
      <c r="U3012" s="140"/>
      <c r="V3012" s="140"/>
      <c r="W3012" s="140"/>
      <c r="X3012" s="140"/>
      <c r="Y3012" s="140"/>
      <c r="Z3012" s="140"/>
      <c r="AA3012" s="140"/>
      <c r="AB3012" s="140"/>
      <c r="AC3012" s="140"/>
      <c r="AD3012" s="140"/>
      <c r="AE3012" s="140"/>
      <c r="AF3012" s="140"/>
      <c r="AG3012" s="140"/>
      <c r="AH3012" s="140"/>
      <c r="AI3012" s="140"/>
      <c r="AJ3012" s="140"/>
      <c r="AK3012" s="140"/>
      <c r="AL3012" s="140"/>
      <c r="AM3012" s="140"/>
      <c r="AN3012" s="140"/>
      <c r="AO3012" s="140"/>
      <c r="AP3012" s="140"/>
      <c r="AQ3012" s="140"/>
      <c r="AR3012" s="140"/>
      <c r="AS3012" s="103"/>
      <c r="AT3012" s="103"/>
      <c r="AU3012" s="103"/>
      <c r="AV3012" s="103"/>
      <c r="AW3012" s="103"/>
      <c r="AX3012" s="103"/>
      <c r="AY3012" s="103"/>
      <c r="AZ3012" s="103"/>
      <c r="BA3012" s="103"/>
      <c r="BB3012" s="103"/>
      <c r="BC3012" s="103"/>
      <c r="BD3012" s="103"/>
      <c r="BE3012" s="103"/>
    </row>
    <row r="3013" spans="1:57" x14ac:dyDescent="0.2">
      <c r="A3013" s="140"/>
      <c r="B3013" s="141"/>
      <c r="C3013" s="141"/>
      <c r="D3013" s="24"/>
      <c r="E3013" s="29"/>
      <c r="F3013" s="22"/>
      <c r="G3013" s="22"/>
      <c r="H3013" s="22"/>
      <c r="I3013" s="22"/>
      <c r="J3013" s="26"/>
      <c r="K3013" s="140"/>
      <c r="L3013" s="140"/>
      <c r="M3013" s="140"/>
      <c r="N3013" s="140"/>
      <c r="O3013" s="140"/>
      <c r="P3013" s="26"/>
      <c r="Q3013" s="26"/>
      <c r="R3013" s="140"/>
      <c r="S3013" s="140"/>
      <c r="T3013" s="140"/>
      <c r="U3013" s="140"/>
      <c r="V3013" s="140"/>
      <c r="W3013" s="140"/>
      <c r="X3013" s="140"/>
      <c r="Y3013" s="140"/>
      <c r="Z3013" s="140"/>
      <c r="AA3013" s="140"/>
      <c r="AB3013" s="140"/>
      <c r="AC3013" s="140"/>
      <c r="AD3013" s="140"/>
      <c r="AE3013" s="140"/>
      <c r="AF3013" s="140"/>
      <c r="AG3013" s="140"/>
      <c r="AH3013" s="140"/>
      <c r="AI3013" s="140"/>
      <c r="AJ3013" s="140"/>
      <c r="AK3013" s="140"/>
      <c r="AL3013" s="140"/>
      <c r="AM3013" s="140"/>
      <c r="AN3013" s="140"/>
      <c r="AO3013" s="140"/>
      <c r="AP3013" s="140"/>
      <c r="AQ3013" s="140"/>
      <c r="AR3013" s="140"/>
      <c r="AS3013" s="103"/>
      <c r="AT3013" s="103"/>
      <c r="AU3013" s="103"/>
      <c r="AV3013" s="103"/>
      <c r="AW3013" s="103"/>
      <c r="AX3013" s="103"/>
      <c r="AY3013" s="103"/>
      <c r="AZ3013" s="103"/>
      <c r="BA3013" s="103"/>
      <c r="BB3013" s="103"/>
      <c r="BC3013" s="103"/>
      <c r="BD3013" s="103"/>
      <c r="BE3013" s="103"/>
    </row>
    <row r="3014" spans="1:57" x14ac:dyDescent="0.2">
      <c r="A3014" s="140"/>
      <c r="B3014" s="141"/>
      <c r="C3014" s="141"/>
      <c r="D3014" s="24"/>
      <c r="E3014" s="29"/>
      <c r="F3014" s="22"/>
      <c r="G3014" s="22"/>
      <c r="H3014" s="22"/>
      <c r="I3014" s="22"/>
      <c r="J3014" s="26"/>
      <c r="K3014" s="140"/>
      <c r="L3014" s="140"/>
      <c r="M3014" s="140"/>
      <c r="N3014" s="140"/>
      <c r="O3014" s="140"/>
      <c r="P3014" s="26"/>
      <c r="Q3014" s="26"/>
      <c r="R3014" s="140"/>
      <c r="S3014" s="140"/>
      <c r="T3014" s="140"/>
      <c r="U3014" s="140"/>
      <c r="V3014" s="140"/>
      <c r="W3014" s="140"/>
      <c r="X3014" s="140"/>
      <c r="Y3014" s="140"/>
      <c r="Z3014" s="140"/>
      <c r="AA3014" s="140"/>
      <c r="AB3014" s="140"/>
      <c r="AC3014" s="140"/>
      <c r="AD3014" s="140"/>
      <c r="AE3014" s="140"/>
      <c r="AF3014" s="140"/>
      <c r="AG3014" s="140"/>
      <c r="AH3014" s="140"/>
      <c r="AI3014" s="140"/>
      <c r="AJ3014" s="140"/>
      <c r="AK3014" s="140"/>
      <c r="AL3014" s="140"/>
      <c r="AM3014" s="140"/>
      <c r="AN3014" s="140"/>
      <c r="AO3014" s="140"/>
      <c r="AP3014" s="140"/>
      <c r="AQ3014" s="140"/>
      <c r="AR3014" s="140"/>
      <c r="AS3014" s="103"/>
      <c r="AT3014" s="103"/>
      <c r="AU3014" s="103"/>
      <c r="AV3014" s="103"/>
      <c r="AW3014" s="103"/>
      <c r="AX3014" s="103"/>
      <c r="AY3014" s="103"/>
      <c r="AZ3014" s="103"/>
      <c r="BA3014" s="103"/>
      <c r="BB3014" s="103"/>
      <c r="BC3014" s="103"/>
      <c r="BD3014" s="103"/>
      <c r="BE3014" s="103"/>
    </row>
    <row r="3015" spans="1:57" x14ac:dyDescent="0.2">
      <c r="A3015" s="140"/>
      <c r="B3015" s="141"/>
      <c r="C3015" s="141"/>
      <c r="D3015" s="24"/>
      <c r="E3015" s="29"/>
      <c r="F3015" s="22"/>
      <c r="G3015" s="22"/>
      <c r="H3015" s="22"/>
      <c r="I3015" s="22"/>
      <c r="J3015" s="26"/>
      <c r="K3015" s="140"/>
      <c r="L3015" s="140"/>
      <c r="M3015" s="140"/>
      <c r="N3015" s="140"/>
      <c r="O3015" s="140"/>
      <c r="P3015" s="26"/>
      <c r="Q3015" s="26"/>
      <c r="R3015" s="140"/>
      <c r="S3015" s="140"/>
      <c r="T3015" s="140"/>
      <c r="U3015" s="140"/>
      <c r="V3015" s="140"/>
      <c r="W3015" s="140"/>
      <c r="X3015" s="140"/>
      <c r="Y3015" s="140"/>
      <c r="Z3015" s="140"/>
      <c r="AA3015" s="140"/>
      <c r="AB3015" s="140"/>
      <c r="AC3015" s="140"/>
      <c r="AD3015" s="140"/>
      <c r="AE3015" s="140"/>
      <c r="AF3015" s="140"/>
      <c r="AG3015" s="140"/>
      <c r="AH3015" s="140"/>
      <c r="AI3015" s="140"/>
      <c r="AJ3015" s="140"/>
      <c r="AK3015" s="140"/>
      <c r="AL3015" s="140"/>
      <c r="AM3015" s="140"/>
      <c r="AN3015" s="140"/>
      <c r="AO3015" s="140"/>
      <c r="AP3015" s="140"/>
      <c r="AQ3015" s="140"/>
      <c r="AR3015" s="140"/>
      <c r="AS3015" s="103"/>
      <c r="AT3015" s="103"/>
      <c r="AU3015" s="103"/>
      <c r="AV3015" s="103"/>
      <c r="AW3015" s="103"/>
      <c r="AX3015" s="103"/>
      <c r="AY3015" s="103"/>
      <c r="AZ3015" s="103"/>
      <c r="BA3015" s="103"/>
      <c r="BB3015" s="103"/>
      <c r="BC3015" s="103"/>
      <c r="BD3015" s="103"/>
      <c r="BE3015" s="103"/>
    </row>
    <row r="3016" spans="1:57" x14ac:dyDescent="0.2">
      <c r="A3016" s="140"/>
      <c r="B3016" s="141"/>
      <c r="C3016" s="141"/>
      <c r="D3016" s="24"/>
      <c r="E3016" s="29"/>
      <c r="F3016" s="22"/>
      <c r="G3016" s="22"/>
      <c r="H3016" s="22"/>
      <c r="I3016" s="22"/>
      <c r="J3016" s="26"/>
      <c r="K3016" s="140"/>
      <c r="L3016" s="140"/>
      <c r="M3016" s="140"/>
      <c r="N3016" s="140"/>
      <c r="O3016" s="140"/>
      <c r="P3016" s="26"/>
      <c r="Q3016" s="26"/>
      <c r="R3016" s="140"/>
      <c r="S3016" s="140"/>
      <c r="T3016" s="140"/>
      <c r="U3016" s="140"/>
      <c r="V3016" s="140"/>
      <c r="W3016" s="140"/>
      <c r="X3016" s="140"/>
      <c r="Y3016" s="140"/>
      <c r="Z3016" s="140"/>
      <c r="AA3016" s="140"/>
      <c r="AB3016" s="140"/>
      <c r="AC3016" s="140"/>
      <c r="AD3016" s="140"/>
      <c r="AE3016" s="140"/>
      <c r="AF3016" s="140"/>
      <c r="AG3016" s="140"/>
      <c r="AH3016" s="140"/>
      <c r="AI3016" s="140"/>
      <c r="AJ3016" s="140"/>
      <c r="AK3016" s="140"/>
      <c r="AL3016" s="140"/>
      <c r="AM3016" s="140"/>
      <c r="AN3016" s="140"/>
      <c r="AO3016" s="140"/>
      <c r="AP3016" s="140"/>
      <c r="AQ3016" s="140"/>
      <c r="AR3016" s="140"/>
      <c r="AS3016" s="103"/>
      <c r="AT3016" s="103"/>
      <c r="AU3016" s="103"/>
      <c r="AV3016" s="103"/>
      <c r="AW3016" s="103"/>
      <c r="AX3016" s="103"/>
      <c r="AY3016" s="103"/>
      <c r="AZ3016" s="103"/>
      <c r="BA3016" s="103"/>
      <c r="BB3016" s="103"/>
      <c r="BC3016" s="103"/>
      <c r="BD3016" s="103"/>
      <c r="BE3016" s="103"/>
    </row>
    <row r="3017" spans="1:57" x14ac:dyDescent="0.2">
      <c r="A3017" s="140"/>
      <c r="B3017" s="141"/>
      <c r="C3017" s="141"/>
      <c r="D3017" s="24"/>
      <c r="E3017" s="29"/>
      <c r="F3017" s="22"/>
      <c r="G3017" s="22"/>
      <c r="H3017" s="22"/>
      <c r="I3017" s="22"/>
      <c r="J3017" s="26"/>
      <c r="K3017" s="140"/>
      <c r="L3017" s="140"/>
      <c r="M3017" s="140"/>
      <c r="N3017" s="140"/>
      <c r="O3017" s="140"/>
      <c r="P3017" s="26"/>
      <c r="Q3017" s="26"/>
      <c r="R3017" s="140"/>
      <c r="S3017" s="140"/>
      <c r="T3017" s="140"/>
      <c r="U3017" s="140"/>
      <c r="V3017" s="140"/>
      <c r="W3017" s="140"/>
      <c r="X3017" s="140"/>
      <c r="Y3017" s="140"/>
      <c r="Z3017" s="140"/>
      <c r="AA3017" s="140"/>
      <c r="AB3017" s="140"/>
      <c r="AC3017" s="140"/>
      <c r="AD3017" s="140"/>
      <c r="AE3017" s="140"/>
      <c r="AF3017" s="140"/>
      <c r="AG3017" s="140"/>
      <c r="AH3017" s="140"/>
      <c r="AI3017" s="140"/>
      <c r="AJ3017" s="140"/>
      <c r="AK3017" s="140"/>
      <c r="AL3017" s="140"/>
      <c r="AM3017" s="140"/>
      <c r="AN3017" s="140"/>
      <c r="AO3017" s="140"/>
      <c r="AP3017" s="140"/>
      <c r="AQ3017" s="140"/>
      <c r="AR3017" s="140"/>
      <c r="AS3017" s="103"/>
      <c r="AT3017" s="103"/>
      <c r="AU3017" s="103"/>
      <c r="AV3017" s="103"/>
      <c r="AW3017" s="103"/>
      <c r="AX3017" s="103"/>
      <c r="AY3017" s="103"/>
      <c r="AZ3017" s="103"/>
      <c r="BA3017" s="103"/>
      <c r="BB3017" s="103"/>
      <c r="BC3017" s="103"/>
      <c r="BD3017" s="103"/>
      <c r="BE3017" s="103"/>
    </row>
    <row r="3018" spans="1:57" x14ac:dyDescent="0.2">
      <c r="A3018" s="140"/>
      <c r="B3018" s="141"/>
      <c r="C3018" s="141"/>
      <c r="D3018" s="24"/>
      <c r="E3018" s="29"/>
      <c r="F3018" s="22"/>
      <c r="G3018" s="22"/>
      <c r="H3018" s="22"/>
      <c r="I3018" s="22"/>
      <c r="J3018" s="26"/>
      <c r="K3018" s="140"/>
      <c r="L3018" s="140"/>
      <c r="M3018" s="140"/>
      <c r="N3018" s="140"/>
      <c r="O3018" s="140"/>
      <c r="P3018" s="26"/>
      <c r="Q3018" s="26"/>
      <c r="R3018" s="140"/>
      <c r="S3018" s="140"/>
      <c r="T3018" s="140"/>
      <c r="U3018" s="140"/>
      <c r="V3018" s="140"/>
      <c r="W3018" s="140"/>
      <c r="X3018" s="140"/>
      <c r="Y3018" s="140"/>
      <c r="Z3018" s="140"/>
      <c r="AA3018" s="140"/>
      <c r="AB3018" s="140"/>
      <c r="AC3018" s="140"/>
      <c r="AD3018" s="140"/>
      <c r="AE3018" s="140"/>
      <c r="AF3018" s="140"/>
      <c r="AG3018" s="140"/>
      <c r="AH3018" s="140"/>
      <c r="AI3018" s="140"/>
      <c r="AJ3018" s="140"/>
      <c r="AK3018" s="140"/>
      <c r="AL3018" s="140"/>
      <c r="AM3018" s="140"/>
      <c r="AN3018" s="140"/>
      <c r="AO3018" s="140"/>
      <c r="AP3018" s="140"/>
      <c r="AQ3018" s="140"/>
      <c r="AR3018" s="140"/>
      <c r="AS3018" s="103"/>
      <c r="AT3018" s="103"/>
      <c r="AU3018" s="103"/>
      <c r="AV3018" s="103"/>
      <c r="AW3018" s="103"/>
      <c r="AX3018" s="103"/>
      <c r="AY3018" s="103"/>
      <c r="AZ3018" s="103"/>
      <c r="BA3018" s="103"/>
      <c r="BB3018" s="103"/>
      <c r="BC3018" s="103"/>
      <c r="BD3018" s="103"/>
      <c r="BE3018" s="103"/>
    </row>
    <row r="3019" spans="1:57" x14ac:dyDescent="0.2">
      <c r="A3019" s="140"/>
      <c r="B3019" s="141"/>
      <c r="C3019" s="141"/>
      <c r="D3019" s="24"/>
      <c r="E3019" s="29"/>
      <c r="F3019" s="22"/>
      <c r="G3019" s="22"/>
      <c r="H3019" s="22"/>
      <c r="I3019" s="22"/>
      <c r="J3019" s="26"/>
      <c r="K3019" s="140"/>
      <c r="L3019" s="140"/>
      <c r="M3019" s="140"/>
      <c r="N3019" s="140"/>
      <c r="O3019" s="140"/>
      <c r="P3019" s="26"/>
      <c r="Q3019" s="26"/>
      <c r="R3019" s="140"/>
      <c r="S3019" s="140"/>
      <c r="T3019" s="140"/>
      <c r="U3019" s="140"/>
      <c r="V3019" s="140"/>
      <c r="W3019" s="140"/>
      <c r="X3019" s="140"/>
      <c r="Y3019" s="140"/>
      <c r="Z3019" s="140"/>
      <c r="AA3019" s="140"/>
      <c r="AB3019" s="140"/>
      <c r="AC3019" s="140"/>
      <c r="AD3019" s="140"/>
      <c r="AE3019" s="140"/>
      <c r="AF3019" s="140"/>
      <c r="AG3019" s="140"/>
      <c r="AH3019" s="140"/>
      <c r="AI3019" s="140"/>
      <c r="AJ3019" s="140"/>
      <c r="AK3019" s="140"/>
      <c r="AL3019" s="140"/>
      <c r="AM3019" s="140"/>
      <c r="AN3019" s="140"/>
      <c r="AO3019" s="140"/>
      <c r="AP3019" s="140"/>
      <c r="AQ3019" s="140"/>
      <c r="AR3019" s="140"/>
      <c r="AS3019" s="103"/>
      <c r="AT3019" s="103"/>
      <c r="AU3019" s="103"/>
      <c r="AV3019" s="103"/>
      <c r="AW3019" s="103"/>
      <c r="AX3019" s="103"/>
      <c r="AY3019" s="103"/>
      <c r="AZ3019" s="103"/>
      <c r="BA3019" s="103"/>
      <c r="BB3019" s="103"/>
      <c r="BC3019" s="103"/>
      <c r="BD3019" s="103"/>
      <c r="BE3019" s="103"/>
    </row>
    <row r="3020" spans="1:57" x14ac:dyDescent="0.2">
      <c r="A3020" s="140"/>
      <c r="B3020" s="141"/>
      <c r="C3020" s="141"/>
      <c r="D3020" s="24"/>
      <c r="E3020" s="29"/>
      <c r="F3020" s="22"/>
      <c r="G3020" s="22"/>
      <c r="H3020" s="22"/>
      <c r="I3020" s="22"/>
      <c r="J3020" s="26"/>
      <c r="K3020" s="140"/>
      <c r="L3020" s="140"/>
      <c r="M3020" s="140"/>
      <c r="N3020" s="140"/>
      <c r="O3020" s="140"/>
      <c r="P3020" s="26"/>
      <c r="Q3020" s="26"/>
      <c r="R3020" s="140"/>
      <c r="S3020" s="140"/>
      <c r="T3020" s="140"/>
      <c r="U3020" s="140"/>
      <c r="V3020" s="140"/>
      <c r="W3020" s="140"/>
      <c r="X3020" s="140"/>
      <c r="Y3020" s="140"/>
      <c r="Z3020" s="140"/>
      <c r="AA3020" s="140"/>
      <c r="AB3020" s="140"/>
      <c r="AC3020" s="140"/>
      <c r="AD3020" s="140"/>
      <c r="AE3020" s="140"/>
      <c r="AF3020" s="140"/>
      <c r="AG3020" s="140"/>
      <c r="AH3020" s="140"/>
      <c r="AI3020" s="140"/>
      <c r="AJ3020" s="140"/>
      <c r="AK3020" s="140"/>
      <c r="AL3020" s="140"/>
      <c r="AM3020" s="140"/>
      <c r="AN3020" s="140"/>
      <c r="AO3020" s="140"/>
      <c r="AP3020" s="140"/>
      <c r="AQ3020" s="140"/>
      <c r="AR3020" s="140"/>
      <c r="AS3020" s="103"/>
      <c r="AT3020" s="103"/>
      <c r="AU3020" s="103"/>
      <c r="AV3020" s="103"/>
      <c r="AW3020" s="103"/>
      <c r="AX3020" s="103"/>
      <c r="AY3020" s="103"/>
      <c r="AZ3020" s="103"/>
      <c r="BA3020" s="103"/>
      <c r="BB3020" s="103"/>
      <c r="BC3020" s="103"/>
      <c r="BD3020" s="103"/>
      <c r="BE3020" s="103"/>
    </row>
    <row r="3021" spans="1:57" x14ac:dyDescent="0.2">
      <c r="A3021" s="140"/>
      <c r="B3021" s="141"/>
      <c r="C3021" s="141"/>
      <c r="D3021" s="24"/>
      <c r="E3021" s="29"/>
      <c r="F3021" s="22"/>
      <c r="G3021" s="22"/>
      <c r="H3021" s="22"/>
      <c r="I3021" s="22"/>
      <c r="J3021" s="26"/>
      <c r="K3021" s="140"/>
      <c r="L3021" s="140"/>
      <c r="M3021" s="140"/>
      <c r="N3021" s="140"/>
      <c r="O3021" s="140"/>
      <c r="P3021" s="26"/>
      <c r="Q3021" s="26"/>
      <c r="R3021" s="140"/>
      <c r="S3021" s="140"/>
      <c r="T3021" s="140"/>
      <c r="U3021" s="140"/>
      <c r="V3021" s="140"/>
      <c r="W3021" s="140"/>
      <c r="X3021" s="140"/>
      <c r="Y3021" s="140"/>
      <c r="Z3021" s="140"/>
      <c r="AA3021" s="140"/>
      <c r="AB3021" s="140"/>
      <c r="AC3021" s="140"/>
      <c r="AD3021" s="140"/>
      <c r="AE3021" s="140"/>
      <c r="AF3021" s="140"/>
      <c r="AG3021" s="140"/>
      <c r="AH3021" s="140"/>
      <c r="AI3021" s="140"/>
      <c r="AJ3021" s="140"/>
      <c r="AK3021" s="140"/>
      <c r="AL3021" s="140"/>
      <c r="AM3021" s="140"/>
      <c r="AN3021" s="140"/>
      <c r="AO3021" s="140"/>
      <c r="AP3021" s="140"/>
      <c r="AQ3021" s="140"/>
      <c r="AR3021" s="140"/>
      <c r="AS3021" s="103"/>
      <c r="AT3021" s="103"/>
      <c r="AU3021" s="103"/>
      <c r="AV3021" s="103"/>
      <c r="AW3021" s="103"/>
      <c r="AX3021" s="103"/>
      <c r="AY3021" s="103"/>
      <c r="AZ3021" s="103"/>
      <c r="BA3021" s="103"/>
      <c r="BB3021" s="103"/>
      <c r="BC3021" s="103"/>
      <c r="BD3021" s="103"/>
      <c r="BE3021" s="103"/>
    </row>
    <row r="3022" spans="1:57" x14ac:dyDescent="0.2">
      <c r="A3022" s="140"/>
      <c r="B3022" s="141"/>
      <c r="C3022" s="141"/>
      <c r="D3022" s="24"/>
      <c r="E3022" s="29"/>
      <c r="F3022" s="22"/>
      <c r="G3022" s="22"/>
      <c r="H3022" s="22"/>
      <c r="I3022" s="22"/>
      <c r="J3022" s="26"/>
      <c r="K3022" s="140"/>
      <c r="L3022" s="140"/>
      <c r="M3022" s="140"/>
      <c r="N3022" s="140"/>
      <c r="O3022" s="140"/>
      <c r="P3022" s="26"/>
      <c r="Q3022" s="26"/>
      <c r="R3022" s="140"/>
      <c r="S3022" s="140"/>
      <c r="T3022" s="140"/>
      <c r="U3022" s="140"/>
      <c r="V3022" s="140"/>
      <c r="W3022" s="140"/>
      <c r="X3022" s="140"/>
      <c r="Y3022" s="140"/>
      <c r="Z3022" s="140"/>
      <c r="AA3022" s="140"/>
      <c r="AB3022" s="140"/>
      <c r="AC3022" s="140"/>
      <c r="AD3022" s="140"/>
      <c r="AE3022" s="140"/>
      <c r="AF3022" s="140"/>
      <c r="AG3022" s="140"/>
      <c r="AH3022" s="140"/>
      <c r="AI3022" s="140"/>
      <c r="AJ3022" s="140"/>
      <c r="AK3022" s="140"/>
      <c r="AL3022" s="140"/>
      <c r="AM3022" s="140"/>
      <c r="AN3022" s="140"/>
      <c r="AO3022" s="140"/>
      <c r="AP3022" s="140"/>
      <c r="AQ3022" s="140"/>
      <c r="AR3022" s="140"/>
      <c r="AS3022" s="103"/>
      <c r="AT3022" s="103"/>
      <c r="AU3022" s="103"/>
      <c r="AV3022" s="103"/>
      <c r="AW3022" s="103"/>
      <c r="AX3022" s="103"/>
      <c r="AY3022" s="103"/>
      <c r="AZ3022" s="103"/>
      <c r="BA3022" s="103"/>
      <c r="BB3022" s="103"/>
      <c r="BC3022" s="103"/>
      <c r="BD3022" s="103"/>
      <c r="BE3022" s="103"/>
    </row>
    <row r="3023" spans="1:57" x14ac:dyDescent="0.2">
      <c r="A3023" s="140"/>
      <c r="B3023" s="141"/>
      <c r="C3023" s="141"/>
      <c r="D3023" s="24"/>
      <c r="E3023" s="29"/>
      <c r="F3023" s="22"/>
      <c r="G3023" s="22"/>
      <c r="H3023" s="22"/>
      <c r="I3023" s="22"/>
      <c r="J3023" s="26"/>
      <c r="K3023" s="140"/>
      <c r="L3023" s="140"/>
      <c r="M3023" s="140"/>
      <c r="N3023" s="140"/>
      <c r="O3023" s="140"/>
      <c r="P3023" s="26"/>
      <c r="Q3023" s="26"/>
      <c r="R3023" s="140"/>
      <c r="S3023" s="140"/>
      <c r="T3023" s="140"/>
      <c r="U3023" s="140"/>
      <c r="V3023" s="140"/>
      <c r="W3023" s="140"/>
      <c r="X3023" s="140"/>
      <c r="Y3023" s="140"/>
      <c r="Z3023" s="140"/>
      <c r="AA3023" s="140"/>
      <c r="AB3023" s="140"/>
      <c r="AC3023" s="140"/>
      <c r="AD3023" s="140"/>
      <c r="AE3023" s="140"/>
      <c r="AF3023" s="140"/>
      <c r="AG3023" s="140"/>
      <c r="AH3023" s="140"/>
      <c r="AI3023" s="140"/>
      <c r="AJ3023" s="140"/>
      <c r="AK3023" s="140"/>
      <c r="AL3023" s="140"/>
      <c r="AM3023" s="140"/>
      <c r="AN3023" s="140"/>
      <c r="AO3023" s="140"/>
      <c r="AP3023" s="140"/>
      <c r="AQ3023" s="140"/>
      <c r="AR3023" s="140"/>
      <c r="AS3023" s="103"/>
      <c r="AT3023" s="103"/>
      <c r="AU3023" s="103"/>
      <c r="AV3023" s="103"/>
      <c r="AW3023" s="103"/>
      <c r="AX3023" s="103"/>
      <c r="AY3023" s="103"/>
      <c r="AZ3023" s="103"/>
      <c r="BA3023" s="103"/>
      <c r="BB3023" s="103"/>
      <c r="BC3023" s="103"/>
      <c r="BD3023" s="103"/>
      <c r="BE3023" s="103"/>
    </row>
    <row r="3024" spans="1:57" x14ac:dyDescent="0.2">
      <c r="A3024" s="140"/>
      <c r="B3024" s="141"/>
      <c r="C3024" s="141"/>
      <c r="D3024" s="24"/>
      <c r="E3024" s="29"/>
      <c r="F3024" s="22"/>
      <c r="G3024" s="22"/>
      <c r="H3024" s="22"/>
      <c r="I3024" s="22"/>
      <c r="J3024" s="26"/>
      <c r="K3024" s="140"/>
      <c r="L3024" s="140"/>
      <c r="M3024" s="140"/>
      <c r="N3024" s="140"/>
      <c r="O3024" s="140"/>
      <c r="P3024" s="26"/>
      <c r="Q3024" s="26"/>
      <c r="R3024" s="140"/>
      <c r="S3024" s="140"/>
      <c r="T3024" s="140"/>
      <c r="U3024" s="140"/>
      <c r="V3024" s="140"/>
      <c r="W3024" s="140"/>
      <c r="X3024" s="140"/>
      <c r="Y3024" s="140"/>
      <c r="Z3024" s="140"/>
      <c r="AA3024" s="140"/>
      <c r="AB3024" s="140"/>
      <c r="AC3024" s="140"/>
      <c r="AD3024" s="140"/>
      <c r="AE3024" s="140"/>
      <c r="AF3024" s="140"/>
      <c r="AG3024" s="140"/>
      <c r="AH3024" s="140"/>
      <c r="AI3024" s="140"/>
      <c r="AJ3024" s="140"/>
      <c r="AK3024" s="140"/>
      <c r="AL3024" s="140"/>
      <c r="AM3024" s="140"/>
      <c r="AN3024" s="140"/>
      <c r="AO3024" s="140"/>
      <c r="AP3024" s="140"/>
      <c r="AQ3024" s="140"/>
      <c r="AR3024" s="140"/>
      <c r="AS3024" s="103"/>
      <c r="AT3024" s="103"/>
      <c r="AU3024" s="103"/>
      <c r="AV3024" s="103"/>
      <c r="AW3024" s="103"/>
      <c r="AX3024" s="103"/>
      <c r="AY3024" s="103"/>
      <c r="AZ3024" s="103"/>
      <c r="BA3024" s="103"/>
      <c r="BB3024" s="103"/>
      <c r="BC3024" s="103"/>
      <c r="BD3024" s="103"/>
      <c r="BE3024" s="103"/>
    </row>
    <row r="3025" spans="1:57" x14ac:dyDescent="0.2">
      <c r="A3025" s="140"/>
      <c r="B3025" s="141"/>
      <c r="C3025" s="141"/>
      <c r="D3025" s="24"/>
      <c r="E3025" s="29"/>
      <c r="F3025" s="22"/>
      <c r="G3025" s="22"/>
      <c r="H3025" s="22"/>
      <c r="I3025" s="22"/>
      <c r="J3025" s="26"/>
      <c r="K3025" s="140"/>
      <c r="L3025" s="140"/>
      <c r="M3025" s="140"/>
      <c r="N3025" s="140"/>
      <c r="O3025" s="140"/>
      <c r="P3025" s="26"/>
      <c r="Q3025" s="26"/>
      <c r="R3025" s="140"/>
      <c r="S3025" s="140"/>
      <c r="T3025" s="140"/>
      <c r="U3025" s="140"/>
      <c r="V3025" s="140"/>
      <c r="W3025" s="140"/>
      <c r="X3025" s="140"/>
      <c r="Y3025" s="140"/>
      <c r="Z3025" s="140"/>
      <c r="AA3025" s="140"/>
      <c r="AB3025" s="140"/>
      <c r="AC3025" s="140"/>
      <c r="AD3025" s="140"/>
      <c r="AE3025" s="140"/>
      <c r="AF3025" s="140"/>
      <c r="AG3025" s="140"/>
      <c r="AH3025" s="140"/>
      <c r="AI3025" s="140"/>
      <c r="AJ3025" s="140"/>
      <c r="AK3025" s="140"/>
      <c r="AL3025" s="140"/>
      <c r="AM3025" s="140"/>
      <c r="AN3025" s="140"/>
      <c r="AO3025" s="140"/>
      <c r="AP3025" s="140"/>
      <c r="AQ3025" s="140"/>
      <c r="AR3025" s="140"/>
      <c r="AS3025" s="103"/>
      <c r="AT3025" s="103"/>
      <c r="AU3025" s="103"/>
      <c r="AV3025" s="103"/>
      <c r="AW3025" s="103"/>
      <c r="AX3025" s="103"/>
      <c r="AY3025" s="103"/>
      <c r="AZ3025" s="103"/>
      <c r="BA3025" s="103"/>
      <c r="BB3025" s="103"/>
      <c r="BC3025" s="103"/>
      <c r="BD3025" s="103"/>
      <c r="BE3025" s="103"/>
    </row>
    <row r="3026" spans="1:57" x14ac:dyDescent="0.2">
      <c r="A3026" s="140"/>
      <c r="B3026" s="141"/>
      <c r="C3026" s="141"/>
      <c r="D3026" s="24"/>
      <c r="E3026" s="29"/>
      <c r="F3026" s="22"/>
      <c r="G3026" s="22"/>
      <c r="H3026" s="22"/>
      <c r="I3026" s="22"/>
      <c r="J3026" s="26"/>
      <c r="K3026" s="140"/>
      <c r="L3026" s="140"/>
      <c r="M3026" s="140"/>
      <c r="N3026" s="140"/>
      <c r="O3026" s="140"/>
      <c r="P3026" s="26"/>
      <c r="Q3026" s="26"/>
      <c r="R3026" s="140"/>
      <c r="S3026" s="140"/>
      <c r="T3026" s="140"/>
      <c r="U3026" s="140"/>
      <c r="V3026" s="140"/>
      <c r="W3026" s="140"/>
      <c r="X3026" s="140"/>
      <c r="Y3026" s="140"/>
      <c r="Z3026" s="140"/>
      <c r="AA3026" s="140"/>
      <c r="AB3026" s="140"/>
      <c r="AC3026" s="140"/>
      <c r="AD3026" s="140"/>
      <c r="AE3026" s="140"/>
      <c r="AF3026" s="140"/>
      <c r="AG3026" s="140"/>
      <c r="AH3026" s="140"/>
      <c r="AI3026" s="140"/>
      <c r="AJ3026" s="140"/>
      <c r="AK3026" s="140"/>
      <c r="AL3026" s="140"/>
      <c r="AM3026" s="140"/>
      <c r="AN3026" s="140"/>
      <c r="AO3026" s="140"/>
      <c r="AP3026" s="140"/>
      <c r="AQ3026" s="140"/>
      <c r="AR3026" s="140"/>
      <c r="AS3026" s="103"/>
      <c r="AT3026" s="103"/>
      <c r="AU3026" s="103"/>
      <c r="AV3026" s="103"/>
      <c r="AW3026" s="103"/>
      <c r="AX3026" s="103"/>
      <c r="AY3026" s="103"/>
      <c r="AZ3026" s="103"/>
      <c r="BA3026" s="103"/>
      <c r="BB3026" s="103"/>
      <c r="BC3026" s="103"/>
      <c r="BD3026" s="103"/>
      <c r="BE3026" s="103"/>
    </row>
    <row r="3027" spans="1:57" x14ac:dyDescent="0.2">
      <c r="A3027" s="140"/>
      <c r="B3027" s="141"/>
      <c r="C3027" s="141"/>
      <c r="D3027" s="24"/>
      <c r="E3027" s="29"/>
      <c r="F3027" s="22"/>
      <c r="G3027" s="22"/>
      <c r="H3027" s="22"/>
      <c r="I3027" s="22"/>
      <c r="J3027" s="26"/>
      <c r="K3027" s="140"/>
      <c r="L3027" s="140"/>
      <c r="M3027" s="140"/>
      <c r="N3027" s="140"/>
      <c r="O3027" s="140"/>
      <c r="P3027" s="26"/>
      <c r="Q3027" s="26"/>
      <c r="R3027" s="140"/>
      <c r="S3027" s="140"/>
      <c r="T3027" s="140"/>
      <c r="U3027" s="140"/>
      <c r="V3027" s="140"/>
      <c r="W3027" s="140"/>
      <c r="X3027" s="140"/>
      <c r="Y3027" s="140"/>
      <c r="Z3027" s="140"/>
      <c r="AA3027" s="140"/>
      <c r="AB3027" s="140"/>
      <c r="AC3027" s="140"/>
      <c r="AD3027" s="140"/>
      <c r="AE3027" s="140"/>
      <c r="AF3027" s="140"/>
      <c r="AG3027" s="140"/>
      <c r="AH3027" s="140"/>
      <c r="AI3027" s="140"/>
      <c r="AJ3027" s="140"/>
      <c r="AK3027" s="140"/>
      <c r="AL3027" s="140"/>
      <c r="AM3027" s="140"/>
      <c r="AN3027" s="140"/>
      <c r="AO3027" s="140"/>
      <c r="AP3027" s="140"/>
      <c r="AQ3027" s="140"/>
      <c r="AR3027" s="140"/>
      <c r="AS3027" s="103"/>
      <c r="AT3027" s="103"/>
      <c r="AU3027" s="103"/>
      <c r="AV3027" s="103"/>
      <c r="AW3027" s="103"/>
      <c r="AX3027" s="103"/>
      <c r="AY3027" s="103"/>
      <c r="AZ3027" s="103"/>
      <c r="BA3027" s="103"/>
      <c r="BB3027" s="103"/>
      <c r="BC3027" s="103"/>
      <c r="BD3027" s="103"/>
      <c r="BE3027" s="103"/>
    </row>
    <row r="3028" spans="1:57" x14ac:dyDescent="0.2">
      <c r="A3028" s="140"/>
      <c r="B3028" s="141"/>
      <c r="C3028" s="141"/>
      <c r="D3028" s="24"/>
      <c r="E3028" s="29"/>
      <c r="F3028" s="22"/>
      <c r="G3028" s="22"/>
      <c r="H3028" s="22"/>
      <c r="I3028" s="22"/>
      <c r="J3028" s="26"/>
      <c r="K3028" s="140"/>
      <c r="L3028" s="140"/>
      <c r="M3028" s="140"/>
      <c r="N3028" s="140"/>
      <c r="O3028" s="140"/>
      <c r="P3028" s="26"/>
      <c r="Q3028" s="26"/>
      <c r="R3028" s="140"/>
      <c r="S3028" s="140"/>
      <c r="T3028" s="140"/>
      <c r="U3028" s="140"/>
      <c r="V3028" s="140"/>
      <c r="W3028" s="140"/>
      <c r="X3028" s="140"/>
      <c r="Y3028" s="140"/>
      <c r="Z3028" s="140"/>
      <c r="AA3028" s="140"/>
      <c r="AB3028" s="140"/>
      <c r="AC3028" s="140"/>
      <c r="AD3028" s="140"/>
      <c r="AE3028" s="140"/>
      <c r="AF3028" s="140"/>
      <c r="AG3028" s="140"/>
      <c r="AH3028" s="140"/>
      <c r="AI3028" s="140"/>
      <c r="AJ3028" s="140"/>
      <c r="AK3028" s="140"/>
      <c r="AL3028" s="140"/>
      <c r="AM3028" s="140"/>
      <c r="AN3028" s="140"/>
      <c r="AO3028" s="140"/>
      <c r="AP3028" s="140"/>
      <c r="AQ3028" s="140"/>
      <c r="AR3028" s="140"/>
      <c r="AS3028" s="103"/>
      <c r="AT3028" s="103"/>
      <c r="AU3028" s="103"/>
      <c r="AV3028" s="103"/>
      <c r="AW3028" s="103"/>
      <c r="AX3028" s="103"/>
      <c r="AY3028" s="103"/>
      <c r="AZ3028" s="103"/>
      <c r="BA3028" s="103"/>
      <c r="BB3028" s="103"/>
      <c r="BC3028" s="103"/>
      <c r="BD3028" s="103"/>
      <c r="BE3028" s="103"/>
    </row>
    <row r="3029" spans="1:57" x14ac:dyDescent="0.2">
      <c r="A3029" s="140"/>
      <c r="B3029" s="141"/>
      <c r="C3029" s="141"/>
      <c r="D3029" s="24"/>
      <c r="E3029" s="29"/>
      <c r="F3029" s="22"/>
      <c r="G3029" s="22"/>
      <c r="H3029" s="22"/>
      <c r="I3029" s="22"/>
      <c r="J3029" s="26"/>
      <c r="K3029" s="140"/>
      <c r="L3029" s="140"/>
      <c r="M3029" s="140"/>
      <c r="N3029" s="140"/>
      <c r="O3029" s="140"/>
      <c r="P3029" s="26"/>
      <c r="Q3029" s="26"/>
      <c r="R3029" s="140"/>
      <c r="S3029" s="140"/>
      <c r="T3029" s="140"/>
      <c r="U3029" s="140"/>
      <c r="V3029" s="140"/>
      <c r="W3029" s="140"/>
      <c r="X3029" s="140"/>
      <c r="Y3029" s="140"/>
      <c r="Z3029" s="140"/>
      <c r="AA3029" s="140"/>
      <c r="AB3029" s="140"/>
      <c r="AC3029" s="140"/>
      <c r="AD3029" s="140"/>
      <c r="AE3029" s="140"/>
      <c r="AF3029" s="140"/>
      <c r="AG3029" s="140"/>
      <c r="AH3029" s="140"/>
      <c r="AI3029" s="140"/>
      <c r="AJ3029" s="140"/>
      <c r="AK3029" s="140"/>
      <c r="AL3029" s="140"/>
      <c r="AM3029" s="140"/>
      <c r="AN3029" s="140"/>
      <c r="AO3029" s="140"/>
      <c r="AP3029" s="140"/>
      <c r="AQ3029" s="140"/>
      <c r="AR3029" s="140"/>
      <c r="AS3029" s="103"/>
      <c r="AT3029" s="103"/>
      <c r="AU3029" s="103"/>
      <c r="AV3029" s="103"/>
      <c r="AW3029" s="103"/>
      <c r="AX3029" s="103"/>
      <c r="AY3029" s="103"/>
      <c r="AZ3029" s="103"/>
      <c r="BA3029" s="103"/>
      <c r="BB3029" s="103"/>
      <c r="BC3029" s="103"/>
      <c r="BD3029" s="103"/>
      <c r="BE3029" s="103"/>
    </row>
    <row r="3030" spans="1:57" x14ac:dyDescent="0.2">
      <c r="A3030" s="140"/>
      <c r="B3030" s="141"/>
      <c r="C3030" s="141"/>
      <c r="D3030" s="24"/>
      <c r="E3030" s="29"/>
      <c r="F3030" s="22"/>
      <c r="G3030" s="22"/>
      <c r="H3030" s="22"/>
      <c r="I3030" s="22"/>
      <c r="J3030" s="26"/>
      <c r="K3030" s="140"/>
      <c r="L3030" s="140"/>
      <c r="M3030" s="140"/>
      <c r="N3030" s="140"/>
      <c r="O3030" s="140"/>
      <c r="P3030" s="26"/>
      <c r="Q3030" s="26"/>
      <c r="R3030" s="140"/>
      <c r="S3030" s="140"/>
      <c r="T3030" s="140"/>
      <c r="U3030" s="140"/>
      <c r="V3030" s="140"/>
      <c r="W3030" s="140"/>
      <c r="X3030" s="140"/>
      <c r="Y3030" s="140"/>
      <c r="Z3030" s="140"/>
      <c r="AA3030" s="140"/>
      <c r="AB3030" s="140"/>
      <c r="AC3030" s="140"/>
      <c r="AD3030" s="140"/>
      <c r="AE3030" s="140"/>
      <c r="AF3030" s="140"/>
      <c r="AG3030" s="140"/>
      <c r="AH3030" s="140"/>
      <c r="AI3030" s="140"/>
      <c r="AJ3030" s="140"/>
      <c r="AK3030" s="140"/>
      <c r="AL3030" s="140"/>
      <c r="AM3030" s="140"/>
      <c r="AN3030" s="140"/>
      <c r="AO3030" s="140"/>
      <c r="AP3030" s="140"/>
      <c r="AQ3030" s="140"/>
      <c r="AR3030" s="140"/>
      <c r="AS3030" s="103"/>
      <c r="AT3030" s="103"/>
      <c r="AU3030" s="103"/>
      <c r="AV3030" s="103"/>
      <c r="AW3030" s="103"/>
      <c r="AX3030" s="103"/>
      <c r="AY3030" s="103"/>
      <c r="AZ3030" s="103"/>
      <c r="BA3030" s="103"/>
      <c r="BB3030" s="103"/>
      <c r="BC3030" s="103"/>
      <c r="BD3030" s="103"/>
      <c r="BE3030" s="103"/>
    </row>
    <row r="3031" spans="1:57" x14ac:dyDescent="0.2">
      <c r="A3031" s="140"/>
      <c r="B3031" s="141"/>
      <c r="C3031" s="141"/>
      <c r="D3031" s="24"/>
      <c r="E3031" s="29"/>
      <c r="F3031" s="22"/>
      <c r="G3031" s="22"/>
      <c r="H3031" s="22"/>
      <c r="I3031" s="22"/>
      <c r="J3031" s="26"/>
      <c r="K3031" s="140"/>
      <c r="L3031" s="140"/>
      <c r="M3031" s="140"/>
      <c r="N3031" s="140"/>
      <c r="O3031" s="140"/>
      <c r="P3031" s="26"/>
      <c r="Q3031" s="26"/>
      <c r="R3031" s="140"/>
      <c r="S3031" s="140"/>
      <c r="T3031" s="140"/>
      <c r="U3031" s="140"/>
      <c r="V3031" s="140"/>
      <c r="W3031" s="140"/>
      <c r="X3031" s="140"/>
      <c r="Y3031" s="140"/>
      <c r="Z3031" s="140"/>
      <c r="AA3031" s="140"/>
      <c r="AB3031" s="140"/>
      <c r="AC3031" s="140"/>
      <c r="AD3031" s="140"/>
      <c r="AE3031" s="140"/>
      <c r="AF3031" s="140"/>
      <c r="AG3031" s="140"/>
      <c r="AH3031" s="140"/>
      <c r="AI3031" s="140"/>
      <c r="AJ3031" s="140"/>
      <c r="AK3031" s="140"/>
      <c r="AL3031" s="140"/>
      <c r="AM3031" s="140"/>
      <c r="AN3031" s="140"/>
      <c r="AO3031" s="140"/>
      <c r="AP3031" s="140"/>
      <c r="AQ3031" s="140"/>
      <c r="AR3031" s="140"/>
      <c r="AS3031" s="103"/>
      <c r="AT3031" s="103"/>
      <c r="AU3031" s="103"/>
      <c r="AV3031" s="103"/>
      <c r="AW3031" s="103"/>
      <c r="AX3031" s="103"/>
      <c r="AY3031" s="103"/>
      <c r="AZ3031" s="103"/>
      <c r="BA3031" s="103"/>
      <c r="BB3031" s="103"/>
      <c r="BC3031" s="103"/>
      <c r="BD3031" s="103"/>
      <c r="BE3031" s="103"/>
    </row>
    <row r="3032" spans="1:57" x14ac:dyDescent="0.2">
      <c r="A3032" s="140"/>
      <c r="B3032" s="141"/>
      <c r="C3032" s="141"/>
      <c r="D3032" s="24"/>
      <c r="E3032" s="29"/>
      <c r="F3032" s="22"/>
      <c r="G3032" s="22"/>
      <c r="H3032" s="22"/>
      <c r="I3032" s="22"/>
      <c r="J3032" s="26"/>
      <c r="K3032" s="140"/>
      <c r="L3032" s="140"/>
      <c r="M3032" s="140"/>
      <c r="N3032" s="140"/>
      <c r="O3032" s="140"/>
      <c r="P3032" s="26"/>
      <c r="Q3032" s="26"/>
      <c r="R3032" s="140"/>
      <c r="S3032" s="140"/>
      <c r="T3032" s="140"/>
      <c r="U3032" s="140"/>
      <c r="V3032" s="140"/>
      <c r="W3032" s="140"/>
      <c r="X3032" s="140"/>
      <c r="Y3032" s="140"/>
      <c r="Z3032" s="140"/>
      <c r="AA3032" s="140"/>
      <c r="AB3032" s="140"/>
      <c r="AC3032" s="140"/>
      <c r="AD3032" s="140"/>
      <c r="AE3032" s="140"/>
      <c r="AF3032" s="140"/>
      <c r="AG3032" s="140"/>
      <c r="AH3032" s="140"/>
      <c r="AI3032" s="140"/>
      <c r="AJ3032" s="140"/>
      <c r="AK3032" s="140"/>
      <c r="AL3032" s="140"/>
      <c r="AM3032" s="140"/>
      <c r="AN3032" s="140"/>
      <c r="AO3032" s="140"/>
      <c r="AP3032" s="140"/>
      <c r="AQ3032" s="140"/>
      <c r="AR3032" s="140"/>
      <c r="AS3032" s="103"/>
      <c r="AT3032" s="103"/>
      <c r="AU3032" s="103"/>
      <c r="AV3032" s="103"/>
      <c r="AW3032" s="103"/>
      <c r="AX3032" s="103"/>
      <c r="AY3032" s="103"/>
      <c r="AZ3032" s="103"/>
      <c r="BA3032" s="103"/>
      <c r="BB3032" s="103"/>
      <c r="BC3032" s="103"/>
      <c r="BD3032" s="103"/>
      <c r="BE3032" s="103"/>
    </row>
    <row r="3033" spans="1:57" x14ac:dyDescent="0.2">
      <c r="A3033" s="140"/>
      <c r="B3033" s="141"/>
      <c r="C3033" s="141"/>
      <c r="D3033" s="24"/>
      <c r="E3033" s="29"/>
      <c r="F3033" s="22"/>
      <c r="G3033" s="22"/>
      <c r="H3033" s="22"/>
      <c r="I3033" s="22"/>
      <c r="J3033" s="26"/>
      <c r="K3033" s="140"/>
      <c r="L3033" s="140"/>
      <c r="M3033" s="140"/>
      <c r="N3033" s="140"/>
      <c r="O3033" s="140"/>
      <c r="P3033" s="26"/>
      <c r="Q3033" s="26"/>
      <c r="R3033" s="140"/>
      <c r="S3033" s="140"/>
      <c r="T3033" s="140"/>
      <c r="U3033" s="140"/>
      <c r="V3033" s="140"/>
      <c r="W3033" s="140"/>
      <c r="X3033" s="140"/>
      <c r="Y3033" s="140"/>
      <c r="Z3033" s="140"/>
      <c r="AA3033" s="140"/>
      <c r="AB3033" s="140"/>
      <c r="AC3033" s="140"/>
      <c r="AD3033" s="140"/>
      <c r="AE3033" s="140"/>
      <c r="AF3033" s="140"/>
      <c r="AG3033" s="140"/>
      <c r="AH3033" s="140"/>
      <c r="AI3033" s="140"/>
      <c r="AJ3033" s="140"/>
      <c r="AK3033" s="140"/>
      <c r="AL3033" s="140"/>
      <c r="AM3033" s="140"/>
      <c r="AN3033" s="140"/>
      <c r="AO3033" s="140"/>
      <c r="AP3033" s="140"/>
      <c r="AQ3033" s="140"/>
      <c r="AR3033" s="140"/>
      <c r="AS3033" s="103"/>
      <c r="AT3033" s="103"/>
      <c r="AU3033" s="103"/>
      <c r="AV3033" s="103"/>
      <c r="AW3033" s="103"/>
      <c r="AX3033" s="103"/>
      <c r="AY3033" s="103"/>
      <c r="AZ3033" s="103"/>
      <c r="BA3033" s="103"/>
      <c r="BB3033" s="103"/>
      <c r="BC3033" s="103"/>
      <c r="BD3033" s="103"/>
      <c r="BE3033" s="103"/>
    </row>
    <row r="3034" spans="1:57" x14ac:dyDescent="0.2">
      <c r="A3034" s="140"/>
      <c r="B3034" s="141"/>
      <c r="C3034" s="141"/>
      <c r="D3034" s="24"/>
      <c r="E3034" s="29"/>
      <c r="F3034" s="22"/>
      <c r="G3034" s="22"/>
      <c r="H3034" s="22"/>
      <c r="I3034" s="22"/>
      <c r="J3034" s="26"/>
      <c r="K3034" s="140"/>
      <c r="L3034" s="140"/>
      <c r="M3034" s="140"/>
      <c r="N3034" s="140"/>
      <c r="O3034" s="140"/>
      <c r="P3034" s="26"/>
      <c r="Q3034" s="26"/>
      <c r="R3034" s="140"/>
      <c r="S3034" s="140"/>
      <c r="T3034" s="140"/>
      <c r="U3034" s="140"/>
      <c r="V3034" s="140"/>
      <c r="W3034" s="140"/>
      <c r="X3034" s="140"/>
      <c r="Y3034" s="140"/>
      <c r="Z3034" s="140"/>
      <c r="AA3034" s="140"/>
      <c r="AB3034" s="140"/>
      <c r="AC3034" s="140"/>
      <c r="AD3034" s="140"/>
      <c r="AE3034" s="140"/>
      <c r="AF3034" s="140"/>
      <c r="AG3034" s="140"/>
      <c r="AH3034" s="140"/>
      <c r="AI3034" s="140"/>
      <c r="AJ3034" s="140"/>
      <c r="AK3034" s="140"/>
      <c r="AL3034" s="140"/>
      <c r="AM3034" s="140"/>
      <c r="AN3034" s="140"/>
      <c r="AO3034" s="140"/>
      <c r="AP3034" s="140"/>
      <c r="AQ3034" s="140"/>
      <c r="AR3034" s="140"/>
      <c r="AS3034" s="103"/>
      <c r="AT3034" s="103"/>
      <c r="AU3034" s="103"/>
      <c r="AV3034" s="103"/>
      <c r="AW3034" s="103"/>
      <c r="AX3034" s="103"/>
      <c r="AY3034" s="103"/>
      <c r="AZ3034" s="103"/>
      <c r="BA3034" s="103"/>
      <c r="BB3034" s="103"/>
      <c r="BC3034" s="103"/>
      <c r="BD3034" s="103"/>
      <c r="BE3034" s="103"/>
    </row>
    <row r="3035" spans="1:57" x14ac:dyDescent="0.2">
      <c r="A3035" s="140"/>
      <c r="B3035" s="141"/>
      <c r="C3035" s="141"/>
      <c r="D3035" s="24"/>
      <c r="E3035" s="29"/>
      <c r="F3035" s="22"/>
      <c r="G3035" s="22"/>
      <c r="H3035" s="22"/>
      <c r="I3035" s="22"/>
      <c r="J3035" s="26"/>
      <c r="K3035" s="140"/>
      <c r="L3035" s="140"/>
      <c r="M3035" s="140"/>
      <c r="N3035" s="140"/>
      <c r="O3035" s="140"/>
      <c r="P3035" s="26"/>
      <c r="Q3035" s="26"/>
      <c r="R3035" s="140"/>
      <c r="S3035" s="140"/>
      <c r="T3035" s="140"/>
      <c r="U3035" s="140"/>
      <c r="V3035" s="140"/>
      <c r="W3035" s="140"/>
      <c r="X3035" s="140"/>
      <c r="Y3035" s="140"/>
      <c r="Z3035" s="140"/>
      <c r="AA3035" s="140"/>
      <c r="AB3035" s="140"/>
      <c r="AC3035" s="140"/>
      <c r="AD3035" s="140"/>
      <c r="AE3035" s="140"/>
      <c r="AF3035" s="140"/>
      <c r="AG3035" s="140"/>
      <c r="AH3035" s="140"/>
      <c r="AI3035" s="140"/>
      <c r="AJ3035" s="140"/>
      <c r="AK3035" s="140"/>
      <c r="AL3035" s="140"/>
      <c r="AM3035" s="140"/>
      <c r="AN3035" s="140"/>
      <c r="AO3035" s="140"/>
      <c r="AP3035" s="140"/>
      <c r="AQ3035" s="140"/>
      <c r="AR3035" s="140"/>
      <c r="AS3035" s="103"/>
      <c r="AT3035" s="103"/>
      <c r="AU3035" s="103"/>
      <c r="AV3035" s="103"/>
      <c r="AW3035" s="103"/>
      <c r="AX3035" s="103"/>
      <c r="AY3035" s="103"/>
      <c r="AZ3035" s="103"/>
      <c r="BA3035" s="103"/>
      <c r="BB3035" s="103"/>
      <c r="BC3035" s="103"/>
      <c r="BD3035" s="103"/>
      <c r="BE3035" s="103"/>
    </row>
    <row r="3036" spans="1:57" x14ac:dyDescent="0.2">
      <c r="A3036" s="140"/>
      <c r="B3036" s="141"/>
      <c r="C3036" s="141"/>
      <c r="D3036" s="24"/>
      <c r="E3036" s="29"/>
      <c r="F3036" s="22"/>
      <c r="G3036" s="22"/>
      <c r="H3036" s="22"/>
      <c r="I3036" s="22"/>
      <c r="J3036" s="26"/>
      <c r="K3036" s="140"/>
      <c r="L3036" s="140"/>
      <c r="M3036" s="140"/>
      <c r="N3036" s="140"/>
      <c r="O3036" s="140"/>
      <c r="P3036" s="26"/>
      <c r="Q3036" s="26"/>
      <c r="R3036" s="140"/>
      <c r="S3036" s="140"/>
      <c r="T3036" s="140"/>
      <c r="U3036" s="140"/>
      <c r="V3036" s="140"/>
      <c r="W3036" s="140"/>
      <c r="X3036" s="140"/>
      <c r="Y3036" s="140"/>
      <c r="Z3036" s="140"/>
      <c r="AA3036" s="140"/>
      <c r="AB3036" s="140"/>
      <c r="AC3036" s="140"/>
      <c r="AD3036" s="140"/>
      <c r="AE3036" s="140"/>
      <c r="AF3036" s="140"/>
      <c r="AG3036" s="140"/>
      <c r="AH3036" s="140"/>
      <c r="AI3036" s="140"/>
      <c r="AJ3036" s="140"/>
      <c r="AK3036" s="140"/>
      <c r="AL3036" s="140"/>
      <c r="AM3036" s="140"/>
      <c r="AN3036" s="140"/>
      <c r="AO3036" s="140"/>
      <c r="AP3036" s="140"/>
      <c r="AQ3036" s="140"/>
      <c r="AR3036" s="140"/>
      <c r="AS3036" s="103"/>
      <c r="AT3036" s="103"/>
      <c r="AU3036" s="103"/>
      <c r="AV3036" s="103"/>
      <c r="AW3036" s="103"/>
      <c r="AX3036" s="103"/>
      <c r="AY3036" s="103"/>
      <c r="AZ3036" s="103"/>
      <c r="BA3036" s="103"/>
      <c r="BB3036" s="103"/>
      <c r="BC3036" s="103"/>
      <c r="BD3036" s="103"/>
      <c r="BE3036" s="103"/>
    </row>
    <row r="3037" spans="1:57" x14ac:dyDescent="0.2">
      <c r="A3037" s="140"/>
      <c r="B3037" s="141"/>
      <c r="C3037" s="141"/>
      <c r="D3037" s="24"/>
      <c r="E3037" s="29"/>
      <c r="F3037" s="22"/>
      <c r="G3037" s="22"/>
      <c r="H3037" s="22"/>
      <c r="I3037" s="22"/>
      <c r="J3037" s="26"/>
      <c r="K3037" s="140"/>
      <c r="L3037" s="140"/>
      <c r="M3037" s="140"/>
      <c r="N3037" s="140"/>
      <c r="O3037" s="140"/>
      <c r="P3037" s="26"/>
      <c r="Q3037" s="26"/>
      <c r="R3037" s="140"/>
      <c r="S3037" s="140"/>
      <c r="T3037" s="140"/>
      <c r="U3037" s="140"/>
      <c r="V3037" s="140"/>
      <c r="W3037" s="140"/>
      <c r="X3037" s="140"/>
      <c r="Y3037" s="140"/>
      <c r="Z3037" s="140"/>
      <c r="AA3037" s="140"/>
      <c r="AB3037" s="140"/>
      <c r="AC3037" s="140"/>
      <c r="AD3037" s="140"/>
      <c r="AE3037" s="140"/>
      <c r="AF3037" s="140"/>
      <c r="AG3037" s="140"/>
      <c r="AH3037" s="140"/>
      <c r="AI3037" s="140"/>
      <c r="AJ3037" s="140"/>
      <c r="AK3037" s="140"/>
      <c r="AL3037" s="140"/>
      <c r="AM3037" s="140"/>
      <c r="AN3037" s="140"/>
      <c r="AO3037" s="140"/>
      <c r="AP3037" s="140"/>
      <c r="AQ3037" s="140"/>
      <c r="AR3037" s="140"/>
      <c r="AS3037" s="103"/>
      <c r="AT3037" s="103"/>
      <c r="AU3037" s="103"/>
      <c r="AV3037" s="103"/>
      <c r="AW3037" s="103"/>
      <c r="AX3037" s="103"/>
      <c r="AY3037" s="103"/>
      <c r="AZ3037" s="103"/>
      <c r="BA3037" s="103"/>
      <c r="BB3037" s="103"/>
      <c r="BC3037" s="103"/>
      <c r="BD3037" s="103"/>
      <c r="BE3037" s="103"/>
    </row>
    <row r="3038" spans="1:57" x14ac:dyDescent="0.2">
      <c r="A3038" s="140"/>
      <c r="B3038" s="141"/>
      <c r="C3038" s="141"/>
      <c r="D3038" s="24"/>
      <c r="E3038" s="29"/>
      <c r="F3038" s="22"/>
      <c r="G3038" s="22"/>
      <c r="H3038" s="22"/>
      <c r="I3038" s="22"/>
      <c r="J3038" s="26"/>
      <c r="K3038" s="140"/>
      <c r="L3038" s="140"/>
      <c r="M3038" s="140"/>
      <c r="N3038" s="140"/>
      <c r="O3038" s="140"/>
      <c r="P3038" s="26"/>
      <c r="Q3038" s="26"/>
      <c r="R3038" s="140"/>
      <c r="S3038" s="140"/>
      <c r="T3038" s="140"/>
      <c r="U3038" s="140"/>
      <c r="V3038" s="140"/>
      <c r="W3038" s="140"/>
      <c r="X3038" s="140"/>
      <c r="Y3038" s="140"/>
      <c r="Z3038" s="140"/>
      <c r="AA3038" s="140"/>
      <c r="AB3038" s="140"/>
      <c r="AC3038" s="140"/>
      <c r="AD3038" s="140"/>
      <c r="AE3038" s="140"/>
      <c r="AF3038" s="140"/>
      <c r="AG3038" s="140"/>
      <c r="AH3038" s="140"/>
      <c r="AI3038" s="140"/>
      <c r="AJ3038" s="140"/>
      <c r="AK3038" s="140"/>
      <c r="AL3038" s="140"/>
      <c r="AM3038" s="140"/>
      <c r="AN3038" s="140"/>
      <c r="AO3038" s="140"/>
      <c r="AP3038" s="140"/>
      <c r="AQ3038" s="140"/>
      <c r="AR3038" s="140"/>
      <c r="AS3038" s="103"/>
      <c r="AT3038" s="103"/>
      <c r="AU3038" s="103"/>
      <c r="AV3038" s="103"/>
      <c r="AW3038" s="103"/>
      <c r="AX3038" s="103"/>
      <c r="AY3038" s="103"/>
      <c r="AZ3038" s="103"/>
      <c r="BA3038" s="103"/>
      <c r="BB3038" s="103"/>
      <c r="BC3038" s="103"/>
      <c r="BD3038" s="103"/>
      <c r="BE3038" s="103"/>
    </row>
    <row r="3039" spans="1:57" x14ac:dyDescent="0.2">
      <c r="A3039" s="140"/>
      <c r="B3039" s="141"/>
      <c r="C3039" s="141"/>
      <c r="D3039" s="24"/>
      <c r="E3039" s="29"/>
      <c r="F3039" s="22"/>
      <c r="G3039" s="22"/>
      <c r="H3039" s="22"/>
      <c r="I3039" s="22"/>
      <c r="J3039" s="26"/>
      <c r="K3039" s="140"/>
      <c r="L3039" s="140"/>
      <c r="M3039" s="140"/>
      <c r="N3039" s="140"/>
      <c r="O3039" s="140"/>
      <c r="P3039" s="26"/>
      <c r="Q3039" s="26"/>
      <c r="R3039" s="140"/>
      <c r="S3039" s="140"/>
      <c r="T3039" s="140"/>
      <c r="U3039" s="140"/>
      <c r="V3039" s="140"/>
      <c r="W3039" s="140"/>
      <c r="X3039" s="140"/>
      <c r="Y3039" s="140"/>
      <c r="Z3039" s="140"/>
      <c r="AA3039" s="140"/>
      <c r="AB3039" s="140"/>
      <c r="AC3039" s="140"/>
      <c r="AD3039" s="140"/>
      <c r="AE3039" s="140"/>
      <c r="AF3039" s="140"/>
      <c r="AG3039" s="140"/>
      <c r="AH3039" s="140"/>
      <c r="AI3039" s="140"/>
      <c r="AJ3039" s="140"/>
      <c r="AK3039" s="140"/>
      <c r="AL3039" s="140"/>
      <c r="AM3039" s="140"/>
      <c r="AN3039" s="140"/>
      <c r="AO3039" s="140"/>
      <c r="AP3039" s="140"/>
      <c r="AQ3039" s="140"/>
      <c r="AR3039" s="140"/>
      <c r="AS3039" s="103"/>
      <c r="AT3039" s="103"/>
      <c r="AU3039" s="103"/>
      <c r="AV3039" s="103"/>
      <c r="AW3039" s="103"/>
      <c r="AX3039" s="103"/>
      <c r="AY3039" s="103"/>
      <c r="AZ3039" s="103"/>
      <c r="BA3039" s="103"/>
      <c r="BB3039" s="103"/>
      <c r="BC3039" s="103"/>
      <c r="BD3039" s="103"/>
      <c r="BE3039" s="103"/>
    </row>
    <row r="3040" spans="1:57" x14ac:dyDescent="0.2">
      <c r="A3040" s="140"/>
      <c r="B3040" s="141"/>
      <c r="C3040" s="141"/>
      <c r="D3040" s="24"/>
      <c r="E3040" s="29"/>
      <c r="F3040" s="22"/>
      <c r="G3040" s="22"/>
      <c r="H3040" s="22"/>
      <c r="I3040" s="22"/>
      <c r="J3040" s="26"/>
      <c r="K3040" s="140"/>
      <c r="L3040" s="140"/>
      <c r="M3040" s="140"/>
      <c r="N3040" s="140"/>
      <c r="O3040" s="140"/>
      <c r="P3040" s="26"/>
      <c r="Q3040" s="26"/>
      <c r="R3040" s="140"/>
      <c r="S3040" s="140"/>
      <c r="T3040" s="140"/>
      <c r="U3040" s="140"/>
      <c r="V3040" s="140"/>
      <c r="W3040" s="140"/>
      <c r="X3040" s="140"/>
      <c r="Y3040" s="140"/>
      <c r="Z3040" s="140"/>
      <c r="AA3040" s="140"/>
      <c r="AB3040" s="140"/>
      <c r="AC3040" s="140"/>
      <c r="AD3040" s="140"/>
      <c r="AE3040" s="140"/>
      <c r="AF3040" s="140"/>
      <c r="AG3040" s="140"/>
      <c r="AH3040" s="140"/>
      <c r="AI3040" s="140"/>
      <c r="AJ3040" s="140"/>
      <c r="AK3040" s="140"/>
      <c r="AL3040" s="140"/>
      <c r="AM3040" s="140"/>
      <c r="AN3040" s="140"/>
      <c r="AO3040" s="140"/>
      <c r="AP3040" s="140"/>
      <c r="AQ3040" s="140"/>
      <c r="AR3040" s="140"/>
      <c r="AS3040" s="103"/>
      <c r="AT3040" s="103"/>
      <c r="AU3040" s="103"/>
      <c r="AV3040" s="103"/>
      <c r="AW3040" s="103"/>
      <c r="AX3040" s="103"/>
      <c r="AY3040" s="103"/>
      <c r="AZ3040" s="103"/>
      <c r="BA3040" s="103"/>
      <c r="BB3040" s="103"/>
      <c r="BC3040" s="103"/>
      <c r="BD3040" s="103"/>
      <c r="BE3040" s="103"/>
    </row>
    <row r="3041" spans="1:57" x14ac:dyDescent="0.2">
      <c r="A3041" s="140"/>
      <c r="B3041" s="141"/>
      <c r="C3041" s="141"/>
      <c r="D3041" s="24"/>
      <c r="E3041" s="29"/>
      <c r="F3041" s="22"/>
      <c r="G3041" s="22"/>
      <c r="H3041" s="22"/>
      <c r="I3041" s="22"/>
      <c r="J3041" s="26"/>
      <c r="K3041" s="140"/>
      <c r="L3041" s="140"/>
      <c r="M3041" s="140"/>
      <c r="N3041" s="140"/>
      <c r="O3041" s="140"/>
      <c r="P3041" s="26"/>
      <c r="Q3041" s="26"/>
      <c r="R3041" s="140"/>
      <c r="S3041" s="140"/>
      <c r="T3041" s="140"/>
      <c r="U3041" s="140"/>
      <c r="V3041" s="140"/>
      <c r="W3041" s="140"/>
      <c r="X3041" s="140"/>
      <c r="Y3041" s="140"/>
      <c r="Z3041" s="140"/>
      <c r="AA3041" s="140"/>
      <c r="AB3041" s="140"/>
      <c r="AC3041" s="140"/>
      <c r="AD3041" s="140"/>
      <c r="AE3041" s="140"/>
      <c r="AF3041" s="140"/>
      <c r="AG3041" s="140"/>
      <c r="AH3041" s="140"/>
      <c r="AI3041" s="140"/>
      <c r="AJ3041" s="140"/>
      <c r="AK3041" s="140"/>
      <c r="AL3041" s="140"/>
      <c r="AM3041" s="140"/>
      <c r="AN3041" s="140"/>
      <c r="AO3041" s="140"/>
      <c r="AP3041" s="140"/>
      <c r="AQ3041" s="140"/>
      <c r="AR3041" s="140"/>
      <c r="AS3041" s="103"/>
      <c r="AT3041" s="103"/>
      <c r="AU3041" s="103"/>
      <c r="AV3041" s="103"/>
      <c r="AW3041" s="103"/>
      <c r="AX3041" s="103"/>
      <c r="AY3041" s="103"/>
      <c r="AZ3041" s="103"/>
      <c r="BA3041" s="103"/>
      <c r="BB3041" s="103"/>
      <c r="BC3041" s="103"/>
      <c r="BD3041" s="103"/>
      <c r="BE3041" s="103"/>
    </row>
    <row r="3042" spans="1:57" x14ac:dyDescent="0.2">
      <c r="A3042" s="140"/>
      <c r="B3042" s="141"/>
      <c r="C3042" s="141"/>
      <c r="D3042" s="24"/>
      <c r="E3042" s="29"/>
      <c r="F3042" s="22"/>
      <c r="G3042" s="22"/>
      <c r="H3042" s="22"/>
      <c r="I3042" s="22"/>
      <c r="J3042" s="26"/>
      <c r="K3042" s="140"/>
      <c r="L3042" s="140"/>
      <c r="M3042" s="140"/>
      <c r="N3042" s="140"/>
      <c r="O3042" s="140"/>
      <c r="P3042" s="26"/>
      <c r="Q3042" s="26"/>
      <c r="R3042" s="140"/>
      <c r="S3042" s="140"/>
      <c r="T3042" s="140"/>
      <c r="U3042" s="140"/>
      <c r="V3042" s="140"/>
      <c r="W3042" s="140"/>
      <c r="X3042" s="140"/>
      <c r="Y3042" s="140"/>
      <c r="Z3042" s="140"/>
      <c r="AA3042" s="140"/>
      <c r="AB3042" s="140"/>
      <c r="AC3042" s="140"/>
      <c r="AD3042" s="140"/>
      <c r="AE3042" s="140"/>
      <c r="AF3042" s="140"/>
      <c r="AG3042" s="140"/>
      <c r="AH3042" s="140"/>
      <c r="AI3042" s="140"/>
      <c r="AJ3042" s="140"/>
      <c r="AK3042" s="140"/>
      <c r="AL3042" s="140"/>
      <c r="AM3042" s="140"/>
      <c r="AN3042" s="140"/>
      <c r="AO3042" s="140"/>
      <c r="AP3042" s="140"/>
      <c r="AQ3042" s="140"/>
      <c r="AR3042" s="140"/>
      <c r="AS3042" s="103"/>
      <c r="AT3042" s="103"/>
      <c r="AU3042" s="103"/>
      <c r="AV3042" s="103"/>
      <c r="AW3042" s="103"/>
      <c r="AX3042" s="103"/>
      <c r="AY3042" s="103"/>
      <c r="AZ3042" s="103"/>
      <c r="BA3042" s="103"/>
      <c r="BB3042" s="103"/>
      <c r="BC3042" s="103"/>
      <c r="BD3042" s="103"/>
      <c r="BE3042" s="103"/>
    </row>
    <row r="3043" spans="1:57" x14ac:dyDescent="0.2">
      <c r="A3043" s="140"/>
      <c r="B3043" s="141"/>
      <c r="C3043" s="141"/>
      <c r="D3043" s="24"/>
      <c r="E3043" s="29"/>
      <c r="F3043" s="22"/>
      <c r="G3043" s="22"/>
      <c r="H3043" s="22"/>
      <c r="I3043" s="22"/>
      <c r="J3043" s="26"/>
      <c r="K3043" s="140"/>
      <c r="L3043" s="140"/>
      <c r="M3043" s="140"/>
      <c r="N3043" s="140"/>
      <c r="O3043" s="140"/>
      <c r="P3043" s="26"/>
      <c r="Q3043" s="26"/>
      <c r="R3043" s="140"/>
      <c r="S3043" s="140"/>
      <c r="T3043" s="140"/>
      <c r="U3043" s="140"/>
      <c r="V3043" s="140"/>
      <c r="W3043" s="140"/>
      <c r="X3043" s="140"/>
      <c r="Y3043" s="140"/>
      <c r="Z3043" s="140"/>
      <c r="AA3043" s="140"/>
      <c r="AB3043" s="140"/>
      <c r="AC3043" s="140"/>
      <c r="AD3043" s="140"/>
      <c r="AE3043" s="140"/>
      <c r="AF3043" s="140"/>
      <c r="AG3043" s="140"/>
      <c r="AH3043" s="140"/>
      <c r="AI3043" s="140"/>
      <c r="AJ3043" s="140"/>
      <c r="AK3043" s="140"/>
      <c r="AL3043" s="140"/>
      <c r="AM3043" s="140"/>
      <c r="AN3043" s="140"/>
      <c r="AO3043" s="140"/>
      <c r="AP3043" s="140"/>
      <c r="AQ3043" s="140"/>
      <c r="AR3043" s="140"/>
      <c r="AS3043" s="103"/>
      <c r="AT3043" s="103"/>
      <c r="AU3043" s="103"/>
      <c r="AV3043" s="103"/>
      <c r="AW3043" s="103"/>
      <c r="AX3043" s="103"/>
      <c r="AY3043" s="103"/>
      <c r="AZ3043" s="103"/>
      <c r="BA3043" s="103"/>
      <c r="BB3043" s="103"/>
      <c r="BC3043" s="103"/>
      <c r="BD3043" s="103"/>
      <c r="BE3043" s="103"/>
    </row>
    <row r="3044" spans="1:57" x14ac:dyDescent="0.2">
      <c r="A3044" s="140"/>
      <c r="B3044" s="141"/>
      <c r="C3044" s="141"/>
      <c r="D3044" s="24"/>
      <c r="E3044" s="29"/>
      <c r="F3044" s="22"/>
      <c r="G3044" s="22"/>
      <c r="H3044" s="22"/>
      <c r="I3044" s="22"/>
      <c r="J3044" s="26"/>
      <c r="K3044" s="140"/>
      <c r="L3044" s="140"/>
      <c r="M3044" s="140"/>
      <c r="N3044" s="140"/>
      <c r="O3044" s="140"/>
      <c r="P3044" s="26"/>
      <c r="Q3044" s="26"/>
      <c r="R3044" s="140"/>
      <c r="S3044" s="140"/>
      <c r="T3044" s="140"/>
      <c r="U3044" s="140"/>
      <c r="V3044" s="140"/>
      <c r="W3044" s="140"/>
      <c r="X3044" s="140"/>
      <c r="Y3044" s="140"/>
      <c r="Z3044" s="140"/>
      <c r="AA3044" s="140"/>
      <c r="AB3044" s="140"/>
      <c r="AC3044" s="140"/>
      <c r="AD3044" s="140"/>
      <c r="AE3044" s="140"/>
      <c r="AF3044" s="140"/>
      <c r="AG3044" s="140"/>
      <c r="AH3044" s="140"/>
      <c r="AI3044" s="140"/>
      <c r="AJ3044" s="140"/>
      <c r="AK3044" s="140"/>
      <c r="AL3044" s="140"/>
      <c r="AM3044" s="140"/>
      <c r="AN3044" s="140"/>
      <c r="AO3044" s="140"/>
      <c r="AP3044" s="140"/>
      <c r="AQ3044" s="140"/>
      <c r="AR3044" s="140"/>
      <c r="AS3044" s="103"/>
      <c r="AT3044" s="103"/>
      <c r="AU3044" s="103"/>
      <c r="AV3044" s="103"/>
      <c r="AW3044" s="103"/>
      <c r="AX3044" s="103"/>
      <c r="AY3044" s="103"/>
      <c r="AZ3044" s="103"/>
      <c r="BA3044" s="103"/>
      <c r="BB3044" s="103"/>
      <c r="BC3044" s="103"/>
      <c r="BD3044" s="103"/>
      <c r="BE3044" s="103"/>
    </row>
    <row r="3045" spans="1:57" x14ac:dyDescent="0.2">
      <c r="A3045" s="140"/>
      <c r="B3045" s="141"/>
      <c r="C3045" s="141"/>
      <c r="D3045" s="24"/>
      <c r="E3045" s="29"/>
      <c r="F3045" s="22"/>
      <c r="G3045" s="22"/>
      <c r="H3045" s="22"/>
      <c r="I3045" s="22"/>
      <c r="J3045" s="26"/>
      <c r="K3045" s="140"/>
      <c r="L3045" s="140"/>
      <c r="M3045" s="140"/>
      <c r="N3045" s="140"/>
      <c r="O3045" s="140"/>
      <c r="P3045" s="26"/>
      <c r="Q3045" s="26"/>
      <c r="R3045" s="140"/>
      <c r="S3045" s="140"/>
      <c r="T3045" s="140"/>
      <c r="U3045" s="140"/>
      <c r="V3045" s="140"/>
      <c r="W3045" s="140"/>
      <c r="X3045" s="140"/>
      <c r="Y3045" s="140"/>
      <c r="Z3045" s="140"/>
      <c r="AA3045" s="140"/>
      <c r="AB3045" s="140"/>
      <c r="AC3045" s="140"/>
      <c r="AD3045" s="140"/>
      <c r="AE3045" s="140"/>
      <c r="AF3045" s="140"/>
      <c r="AG3045" s="140"/>
      <c r="AH3045" s="140"/>
      <c r="AI3045" s="140"/>
      <c r="AJ3045" s="140"/>
      <c r="AK3045" s="140"/>
      <c r="AL3045" s="140"/>
      <c r="AM3045" s="140"/>
      <c r="AN3045" s="140"/>
      <c r="AO3045" s="140"/>
      <c r="AP3045" s="140"/>
      <c r="AQ3045" s="140"/>
      <c r="AR3045" s="140"/>
      <c r="AS3045" s="103"/>
      <c r="AT3045" s="103"/>
      <c r="AU3045" s="103"/>
      <c r="AV3045" s="103"/>
      <c r="AW3045" s="103"/>
      <c r="AX3045" s="103"/>
      <c r="AY3045" s="103"/>
      <c r="AZ3045" s="103"/>
      <c r="BA3045" s="103"/>
      <c r="BB3045" s="103"/>
      <c r="BC3045" s="103"/>
      <c r="BD3045" s="103"/>
      <c r="BE3045" s="103"/>
    </row>
    <row r="3046" spans="1:57" x14ac:dyDescent="0.2">
      <c r="A3046" s="140"/>
      <c r="B3046" s="141"/>
      <c r="C3046" s="141"/>
      <c r="D3046" s="24"/>
      <c r="E3046" s="29"/>
      <c r="F3046" s="22"/>
      <c r="G3046" s="22"/>
      <c r="H3046" s="22"/>
      <c r="I3046" s="22"/>
      <c r="J3046" s="26"/>
      <c r="K3046" s="140"/>
      <c r="L3046" s="140"/>
      <c r="M3046" s="140"/>
      <c r="N3046" s="140"/>
      <c r="O3046" s="140"/>
      <c r="P3046" s="26"/>
      <c r="Q3046" s="26"/>
      <c r="R3046" s="140"/>
      <c r="S3046" s="140"/>
      <c r="T3046" s="140"/>
      <c r="U3046" s="140"/>
      <c r="V3046" s="140"/>
      <c r="W3046" s="140"/>
      <c r="X3046" s="140"/>
      <c r="Y3046" s="140"/>
      <c r="Z3046" s="140"/>
      <c r="AA3046" s="140"/>
      <c r="AB3046" s="140"/>
      <c r="AC3046" s="140"/>
      <c r="AD3046" s="140"/>
      <c r="AE3046" s="140"/>
      <c r="AF3046" s="140"/>
      <c r="AG3046" s="140"/>
      <c r="AH3046" s="140"/>
      <c r="AI3046" s="140"/>
      <c r="AJ3046" s="140"/>
      <c r="AK3046" s="140"/>
      <c r="AL3046" s="140"/>
      <c r="AM3046" s="140"/>
      <c r="AN3046" s="140"/>
      <c r="AO3046" s="140"/>
      <c r="AP3046" s="140"/>
      <c r="AQ3046" s="140"/>
      <c r="AR3046" s="140"/>
      <c r="AS3046" s="103"/>
      <c r="AT3046" s="103"/>
      <c r="AU3046" s="103"/>
      <c r="AV3046" s="103"/>
      <c r="AW3046" s="103"/>
      <c r="AX3046" s="103"/>
      <c r="AY3046" s="103"/>
      <c r="AZ3046" s="103"/>
      <c r="BA3046" s="103"/>
      <c r="BB3046" s="103"/>
      <c r="BC3046" s="103"/>
      <c r="BD3046" s="103"/>
      <c r="BE3046" s="103"/>
    </row>
    <row r="3047" spans="1:57" x14ac:dyDescent="0.2">
      <c r="A3047" s="140"/>
      <c r="B3047" s="141"/>
      <c r="C3047" s="141"/>
      <c r="D3047" s="24"/>
      <c r="E3047" s="29"/>
      <c r="F3047" s="22"/>
      <c r="G3047" s="22"/>
      <c r="H3047" s="22"/>
      <c r="I3047" s="22"/>
      <c r="J3047" s="26"/>
      <c r="K3047" s="140"/>
      <c r="L3047" s="140"/>
      <c r="M3047" s="140"/>
      <c r="N3047" s="140"/>
      <c r="O3047" s="140"/>
      <c r="P3047" s="26"/>
      <c r="Q3047" s="26"/>
      <c r="R3047" s="140"/>
      <c r="S3047" s="140"/>
      <c r="T3047" s="140"/>
      <c r="U3047" s="140"/>
      <c r="V3047" s="140"/>
      <c r="W3047" s="140"/>
      <c r="X3047" s="140"/>
      <c r="Y3047" s="140"/>
      <c r="Z3047" s="140"/>
      <c r="AA3047" s="140"/>
      <c r="AB3047" s="140"/>
      <c r="AC3047" s="140"/>
      <c r="AD3047" s="140"/>
      <c r="AE3047" s="140"/>
      <c r="AF3047" s="140"/>
      <c r="AG3047" s="140"/>
      <c r="AH3047" s="140"/>
      <c r="AI3047" s="140"/>
      <c r="AJ3047" s="140"/>
      <c r="AK3047" s="140"/>
      <c r="AL3047" s="140"/>
      <c r="AM3047" s="140"/>
      <c r="AN3047" s="140"/>
      <c r="AO3047" s="140"/>
      <c r="AP3047" s="140"/>
      <c r="AQ3047" s="140"/>
      <c r="AR3047" s="140"/>
      <c r="AS3047" s="103"/>
      <c r="AT3047" s="103"/>
      <c r="AU3047" s="103"/>
      <c r="AV3047" s="103"/>
      <c r="AW3047" s="103"/>
      <c r="AX3047" s="103"/>
      <c r="AY3047" s="103"/>
      <c r="AZ3047" s="103"/>
      <c r="BA3047" s="103"/>
      <c r="BB3047" s="103"/>
      <c r="BC3047" s="103"/>
      <c r="BD3047" s="103"/>
      <c r="BE3047" s="103"/>
    </row>
    <row r="3048" spans="1:57" x14ac:dyDescent="0.2">
      <c r="A3048" s="140"/>
      <c r="B3048" s="141"/>
      <c r="C3048" s="141"/>
      <c r="D3048" s="24"/>
      <c r="E3048" s="29"/>
      <c r="F3048" s="22"/>
      <c r="G3048" s="22"/>
      <c r="H3048" s="22"/>
      <c r="I3048" s="22"/>
      <c r="J3048" s="26"/>
      <c r="K3048" s="140"/>
      <c r="L3048" s="140"/>
      <c r="M3048" s="140"/>
      <c r="N3048" s="140"/>
      <c r="O3048" s="140"/>
      <c r="P3048" s="26"/>
      <c r="Q3048" s="26"/>
      <c r="R3048" s="140"/>
      <c r="S3048" s="140"/>
      <c r="T3048" s="140"/>
      <c r="U3048" s="140"/>
      <c r="V3048" s="140"/>
      <c r="W3048" s="140"/>
      <c r="X3048" s="140"/>
      <c r="Y3048" s="140"/>
      <c r="Z3048" s="140"/>
      <c r="AA3048" s="140"/>
      <c r="AB3048" s="140"/>
      <c r="AC3048" s="140"/>
      <c r="AD3048" s="140"/>
      <c r="AE3048" s="140"/>
      <c r="AF3048" s="140"/>
      <c r="AG3048" s="140"/>
      <c r="AH3048" s="140"/>
      <c r="AI3048" s="140"/>
      <c r="AJ3048" s="140"/>
      <c r="AK3048" s="140"/>
      <c r="AL3048" s="140"/>
      <c r="AM3048" s="140"/>
      <c r="AN3048" s="140"/>
      <c r="AO3048" s="140"/>
      <c r="AP3048" s="140"/>
      <c r="AQ3048" s="140"/>
      <c r="AR3048" s="140"/>
      <c r="AS3048" s="103"/>
      <c r="AT3048" s="103"/>
      <c r="AU3048" s="103"/>
      <c r="AV3048" s="103"/>
      <c r="AW3048" s="103"/>
      <c r="AX3048" s="103"/>
      <c r="AY3048" s="103"/>
      <c r="AZ3048" s="103"/>
      <c r="BA3048" s="103"/>
      <c r="BB3048" s="103"/>
      <c r="BC3048" s="103"/>
      <c r="BD3048" s="103"/>
      <c r="BE3048" s="103"/>
    </row>
    <row r="3049" spans="1:57" x14ac:dyDescent="0.2">
      <c r="A3049" s="140"/>
      <c r="B3049" s="141"/>
      <c r="C3049" s="141"/>
      <c r="D3049" s="24"/>
      <c r="E3049" s="29"/>
      <c r="F3049" s="22"/>
      <c r="G3049" s="22"/>
      <c r="H3049" s="22"/>
      <c r="I3049" s="22"/>
      <c r="J3049" s="26"/>
      <c r="K3049" s="140"/>
      <c r="L3049" s="140"/>
      <c r="M3049" s="140"/>
      <c r="N3049" s="140"/>
      <c r="O3049" s="140"/>
      <c r="P3049" s="26"/>
      <c r="Q3049" s="26"/>
      <c r="R3049" s="140"/>
      <c r="S3049" s="140"/>
      <c r="T3049" s="140"/>
      <c r="U3049" s="140"/>
      <c r="V3049" s="140"/>
      <c r="W3049" s="140"/>
      <c r="X3049" s="140"/>
      <c r="Y3049" s="140"/>
      <c r="Z3049" s="140"/>
      <c r="AA3049" s="140"/>
      <c r="AB3049" s="140"/>
      <c r="AC3049" s="140"/>
      <c r="AD3049" s="140"/>
      <c r="AE3049" s="140"/>
      <c r="AF3049" s="140"/>
      <c r="AG3049" s="140"/>
      <c r="AH3049" s="140"/>
      <c r="AI3049" s="140"/>
      <c r="AJ3049" s="140"/>
      <c r="AK3049" s="140"/>
      <c r="AL3049" s="140"/>
      <c r="AM3049" s="140"/>
      <c r="AN3049" s="140"/>
      <c r="AO3049" s="140"/>
      <c r="AP3049" s="140"/>
      <c r="AQ3049" s="140"/>
      <c r="AR3049" s="140"/>
      <c r="AS3049" s="103"/>
      <c r="AT3049" s="103"/>
      <c r="AU3049" s="103"/>
      <c r="AV3049" s="103"/>
      <c r="AW3049" s="103"/>
      <c r="AX3049" s="103"/>
      <c r="AY3049" s="103"/>
      <c r="AZ3049" s="103"/>
      <c r="BA3049" s="103"/>
      <c r="BB3049" s="103"/>
      <c r="BC3049" s="103"/>
      <c r="BD3049" s="103"/>
      <c r="BE3049" s="103"/>
    </row>
    <row r="3050" spans="1:57" x14ac:dyDescent="0.2">
      <c r="A3050" s="140"/>
      <c r="B3050" s="141"/>
      <c r="C3050" s="141"/>
      <c r="D3050" s="24"/>
      <c r="E3050" s="29"/>
      <c r="F3050" s="22"/>
      <c r="G3050" s="22"/>
      <c r="H3050" s="22"/>
      <c r="I3050" s="22"/>
      <c r="J3050" s="26"/>
      <c r="K3050" s="140"/>
      <c r="L3050" s="140"/>
      <c r="M3050" s="140"/>
      <c r="N3050" s="140"/>
      <c r="O3050" s="140"/>
      <c r="P3050" s="26"/>
      <c r="Q3050" s="26"/>
      <c r="R3050" s="140"/>
      <c r="S3050" s="140"/>
      <c r="T3050" s="140"/>
      <c r="U3050" s="140"/>
      <c r="V3050" s="140"/>
      <c r="W3050" s="140"/>
      <c r="X3050" s="140"/>
      <c r="Y3050" s="140"/>
      <c r="Z3050" s="140"/>
      <c r="AA3050" s="140"/>
      <c r="AB3050" s="140"/>
      <c r="AC3050" s="140"/>
      <c r="AD3050" s="140"/>
      <c r="AE3050" s="140"/>
      <c r="AF3050" s="140"/>
      <c r="AG3050" s="140"/>
      <c r="AH3050" s="140"/>
      <c r="AI3050" s="140"/>
      <c r="AJ3050" s="140"/>
      <c r="AK3050" s="140"/>
      <c r="AL3050" s="140"/>
      <c r="AM3050" s="140"/>
      <c r="AN3050" s="140"/>
      <c r="AO3050" s="140"/>
      <c r="AP3050" s="140"/>
      <c r="AQ3050" s="140"/>
      <c r="AR3050" s="140"/>
      <c r="AS3050" s="103"/>
      <c r="AT3050" s="103"/>
      <c r="AU3050" s="103"/>
      <c r="AV3050" s="103"/>
      <c r="AW3050" s="103"/>
      <c r="AX3050" s="103"/>
      <c r="AY3050" s="103"/>
      <c r="AZ3050" s="103"/>
      <c r="BA3050" s="103"/>
      <c r="BB3050" s="103"/>
      <c r="BC3050" s="103"/>
      <c r="BD3050" s="103"/>
      <c r="BE3050" s="103"/>
    </row>
    <row r="3051" spans="1:57" x14ac:dyDescent="0.2">
      <c r="A3051" s="140"/>
      <c r="B3051" s="141"/>
      <c r="C3051" s="141"/>
      <c r="D3051" s="24"/>
      <c r="E3051" s="29"/>
      <c r="F3051" s="22"/>
      <c r="G3051" s="22"/>
      <c r="H3051" s="22"/>
      <c r="I3051" s="22"/>
      <c r="J3051" s="26"/>
      <c r="K3051" s="140"/>
      <c r="L3051" s="140"/>
      <c r="M3051" s="140"/>
      <c r="N3051" s="140"/>
      <c r="O3051" s="140"/>
      <c r="P3051" s="26"/>
      <c r="Q3051" s="26"/>
      <c r="R3051" s="140"/>
      <c r="S3051" s="140"/>
      <c r="T3051" s="140"/>
      <c r="U3051" s="140"/>
      <c r="V3051" s="140"/>
      <c r="W3051" s="140"/>
      <c r="X3051" s="140"/>
      <c r="Y3051" s="140"/>
      <c r="Z3051" s="140"/>
      <c r="AA3051" s="140"/>
      <c r="AB3051" s="140"/>
      <c r="AC3051" s="140"/>
      <c r="AD3051" s="140"/>
      <c r="AE3051" s="140"/>
      <c r="AF3051" s="140"/>
      <c r="AG3051" s="140"/>
      <c r="AH3051" s="140"/>
      <c r="AI3051" s="140"/>
      <c r="AJ3051" s="140"/>
      <c r="AK3051" s="140"/>
      <c r="AL3051" s="140"/>
      <c r="AM3051" s="140"/>
      <c r="AN3051" s="140"/>
      <c r="AO3051" s="140"/>
      <c r="AP3051" s="140"/>
      <c r="AQ3051" s="140"/>
      <c r="AR3051" s="140"/>
      <c r="AS3051" s="103"/>
      <c r="AT3051" s="103"/>
      <c r="AU3051" s="103"/>
      <c r="AV3051" s="103"/>
      <c r="AW3051" s="103"/>
      <c r="AX3051" s="103"/>
      <c r="AY3051" s="103"/>
      <c r="AZ3051" s="103"/>
      <c r="BA3051" s="103"/>
      <c r="BB3051" s="103"/>
      <c r="BC3051" s="103"/>
      <c r="BD3051" s="103"/>
      <c r="BE3051" s="103"/>
    </row>
    <row r="3052" spans="1:57" x14ac:dyDescent="0.2">
      <c r="A3052" s="140"/>
      <c r="B3052" s="141"/>
      <c r="C3052" s="141"/>
      <c r="D3052" s="24"/>
      <c r="E3052" s="29"/>
      <c r="F3052" s="22"/>
      <c r="G3052" s="22"/>
      <c r="H3052" s="22"/>
      <c r="I3052" s="22"/>
      <c r="J3052" s="26"/>
      <c r="K3052" s="140"/>
      <c r="L3052" s="140"/>
      <c r="M3052" s="140"/>
      <c r="N3052" s="140"/>
      <c r="O3052" s="140"/>
      <c r="P3052" s="26"/>
      <c r="Q3052" s="26"/>
      <c r="R3052" s="140"/>
      <c r="S3052" s="140"/>
      <c r="T3052" s="140"/>
      <c r="U3052" s="140"/>
      <c r="V3052" s="140"/>
      <c r="W3052" s="140"/>
      <c r="X3052" s="140"/>
      <c r="Y3052" s="140"/>
      <c r="Z3052" s="140"/>
      <c r="AA3052" s="140"/>
      <c r="AB3052" s="140"/>
      <c r="AC3052" s="140"/>
      <c r="AD3052" s="140"/>
      <c r="AE3052" s="140"/>
      <c r="AF3052" s="140"/>
      <c r="AG3052" s="140"/>
      <c r="AH3052" s="140"/>
      <c r="AI3052" s="140"/>
      <c r="AJ3052" s="140"/>
      <c r="AK3052" s="140"/>
      <c r="AL3052" s="140"/>
      <c r="AM3052" s="140"/>
      <c r="AN3052" s="140"/>
      <c r="AO3052" s="140"/>
      <c r="AP3052" s="140"/>
      <c r="AQ3052" s="140"/>
      <c r="AR3052" s="140"/>
      <c r="AS3052" s="103"/>
      <c r="AT3052" s="103"/>
      <c r="AU3052" s="103"/>
      <c r="AV3052" s="103"/>
      <c r="AW3052" s="103"/>
      <c r="AX3052" s="103"/>
      <c r="AY3052" s="103"/>
      <c r="AZ3052" s="103"/>
      <c r="BA3052" s="103"/>
      <c r="BB3052" s="103"/>
      <c r="BC3052" s="103"/>
      <c r="BD3052" s="103"/>
      <c r="BE3052" s="103"/>
    </row>
    <row r="3053" spans="1:57" x14ac:dyDescent="0.2">
      <c r="A3053" s="140"/>
      <c r="B3053" s="141"/>
      <c r="C3053" s="141"/>
      <c r="D3053" s="24"/>
      <c r="E3053" s="29"/>
      <c r="F3053" s="22"/>
      <c r="G3053" s="22"/>
      <c r="H3053" s="22"/>
      <c r="I3053" s="22"/>
      <c r="J3053" s="26"/>
      <c r="K3053" s="140"/>
      <c r="L3053" s="140"/>
      <c r="M3053" s="140"/>
      <c r="N3053" s="140"/>
      <c r="O3053" s="140"/>
      <c r="P3053" s="26"/>
      <c r="Q3053" s="26"/>
      <c r="R3053" s="140"/>
      <c r="S3053" s="140"/>
      <c r="T3053" s="140"/>
      <c r="U3053" s="140"/>
      <c r="V3053" s="140"/>
      <c r="W3053" s="140"/>
      <c r="X3053" s="140"/>
      <c r="Y3053" s="140"/>
      <c r="Z3053" s="140"/>
      <c r="AA3053" s="140"/>
      <c r="AB3053" s="140"/>
      <c r="AC3053" s="140"/>
      <c r="AD3053" s="140"/>
      <c r="AE3053" s="140"/>
      <c r="AF3053" s="140"/>
      <c r="AG3053" s="140"/>
      <c r="AH3053" s="140"/>
      <c r="AI3053" s="140"/>
      <c r="AJ3053" s="140"/>
      <c r="AK3053" s="140"/>
      <c r="AL3053" s="140"/>
      <c r="AM3053" s="140"/>
      <c r="AN3053" s="140"/>
      <c r="AO3053" s="140"/>
      <c r="AP3053" s="140"/>
      <c r="AQ3053" s="140"/>
      <c r="AR3053" s="140"/>
      <c r="AS3053" s="103"/>
      <c r="AT3053" s="103"/>
      <c r="AU3053" s="103"/>
      <c r="AV3053" s="103"/>
      <c r="AW3053" s="103"/>
      <c r="AX3053" s="103"/>
      <c r="AY3053" s="103"/>
      <c r="AZ3053" s="103"/>
      <c r="BA3053" s="103"/>
      <c r="BB3053" s="103"/>
      <c r="BC3053" s="103"/>
      <c r="BD3053" s="103"/>
      <c r="BE3053" s="103"/>
    </row>
    <row r="3054" spans="1:57" x14ac:dyDescent="0.2">
      <c r="A3054" s="140"/>
      <c r="B3054" s="141"/>
      <c r="C3054" s="141"/>
      <c r="D3054" s="24"/>
      <c r="E3054" s="29"/>
      <c r="F3054" s="22"/>
      <c r="G3054" s="22"/>
      <c r="H3054" s="22"/>
      <c r="I3054" s="22"/>
      <c r="J3054" s="26"/>
      <c r="K3054" s="140"/>
      <c r="L3054" s="140"/>
      <c r="M3054" s="140"/>
      <c r="N3054" s="140"/>
      <c r="O3054" s="140"/>
      <c r="P3054" s="26"/>
      <c r="Q3054" s="26"/>
      <c r="R3054" s="140"/>
      <c r="S3054" s="140"/>
      <c r="T3054" s="140"/>
      <c r="U3054" s="140"/>
      <c r="V3054" s="140"/>
      <c r="W3054" s="140"/>
      <c r="X3054" s="140"/>
      <c r="Y3054" s="140"/>
      <c r="Z3054" s="140"/>
      <c r="AA3054" s="140"/>
      <c r="AB3054" s="140"/>
      <c r="AC3054" s="140"/>
      <c r="AD3054" s="140"/>
      <c r="AE3054" s="140"/>
      <c r="AF3054" s="140"/>
      <c r="AG3054" s="140"/>
      <c r="AH3054" s="140"/>
      <c r="AI3054" s="140"/>
      <c r="AJ3054" s="140"/>
      <c r="AK3054" s="140"/>
      <c r="AL3054" s="140"/>
      <c r="AM3054" s="140"/>
      <c r="AN3054" s="140"/>
      <c r="AO3054" s="140"/>
      <c r="AP3054" s="140"/>
      <c r="AQ3054" s="140"/>
      <c r="AR3054" s="140"/>
      <c r="AS3054" s="103"/>
      <c r="AT3054" s="103"/>
      <c r="AU3054" s="103"/>
      <c r="AV3054" s="103"/>
      <c r="AW3054" s="103"/>
      <c r="AX3054" s="103"/>
      <c r="AY3054" s="103"/>
      <c r="AZ3054" s="103"/>
      <c r="BA3054" s="103"/>
      <c r="BB3054" s="103"/>
      <c r="BC3054" s="103"/>
      <c r="BD3054" s="103"/>
      <c r="BE3054" s="103"/>
    </row>
    <row r="3055" spans="1:57" x14ac:dyDescent="0.2">
      <c r="A3055" s="140"/>
      <c r="B3055" s="141"/>
      <c r="C3055" s="141"/>
      <c r="D3055" s="24"/>
      <c r="E3055" s="29"/>
      <c r="F3055" s="22"/>
      <c r="G3055" s="22"/>
      <c r="H3055" s="22"/>
      <c r="I3055" s="22"/>
      <c r="J3055" s="26"/>
      <c r="K3055" s="140"/>
      <c r="L3055" s="140"/>
      <c r="M3055" s="140"/>
      <c r="N3055" s="140"/>
      <c r="O3055" s="140"/>
      <c r="P3055" s="26"/>
      <c r="Q3055" s="26"/>
      <c r="R3055" s="140"/>
      <c r="S3055" s="140"/>
      <c r="T3055" s="140"/>
      <c r="U3055" s="140"/>
      <c r="V3055" s="140"/>
      <c r="W3055" s="140"/>
      <c r="X3055" s="140"/>
      <c r="Y3055" s="140"/>
      <c r="Z3055" s="140"/>
      <c r="AA3055" s="140"/>
      <c r="AB3055" s="140"/>
      <c r="AC3055" s="140"/>
      <c r="AD3055" s="140"/>
      <c r="AE3055" s="140"/>
      <c r="AF3055" s="140"/>
      <c r="AG3055" s="140"/>
      <c r="AH3055" s="140"/>
      <c r="AI3055" s="140"/>
      <c r="AJ3055" s="140"/>
      <c r="AK3055" s="140"/>
      <c r="AL3055" s="140"/>
      <c r="AM3055" s="140"/>
      <c r="AN3055" s="140"/>
      <c r="AO3055" s="140"/>
      <c r="AP3055" s="140"/>
      <c r="AQ3055" s="140"/>
      <c r="AR3055" s="140"/>
      <c r="AS3055" s="103"/>
      <c r="AT3055" s="103"/>
      <c r="AU3055" s="103"/>
      <c r="AV3055" s="103"/>
      <c r="AW3055" s="103"/>
      <c r="AX3055" s="103"/>
      <c r="AY3055" s="103"/>
      <c r="AZ3055" s="103"/>
      <c r="BA3055" s="103"/>
      <c r="BB3055" s="103"/>
      <c r="BC3055" s="103"/>
      <c r="BD3055" s="103"/>
      <c r="BE3055" s="103"/>
    </row>
    <row r="3056" spans="1:57" x14ac:dyDescent="0.2">
      <c r="A3056" s="140"/>
      <c r="B3056" s="141"/>
      <c r="C3056" s="141"/>
      <c r="D3056" s="24"/>
      <c r="E3056" s="29"/>
      <c r="F3056" s="22"/>
      <c r="G3056" s="22"/>
      <c r="H3056" s="22"/>
      <c r="I3056" s="22"/>
      <c r="J3056" s="26"/>
      <c r="K3056" s="140"/>
      <c r="L3056" s="140"/>
      <c r="M3056" s="140"/>
      <c r="N3056" s="140"/>
      <c r="O3056" s="140"/>
      <c r="P3056" s="26"/>
      <c r="Q3056" s="26"/>
      <c r="R3056" s="140"/>
      <c r="S3056" s="140"/>
      <c r="T3056" s="140"/>
      <c r="U3056" s="140"/>
      <c r="V3056" s="140"/>
      <c r="W3056" s="140"/>
      <c r="X3056" s="140"/>
      <c r="Y3056" s="140"/>
      <c r="Z3056" s="140"/>
      <c r="AA3056" s="140"/>
      <c r="AB3056" s="140"/>
      <c r="AC3056" s="140"/>
      <c r="AD3056" s="140"/>
      <c r="AE3056" s="140"/>
      <c r="AF3056" s="140"/>
      <c r="AG3056" s="140"/>
      <c r="AH3056" s="140"/>
      <c r="AI3056" s="140"/>
      <c r="AJ3056" s="140"/>
      <c r="AK3056" s="140"/>
      <c r="AL3056" s="140"/>
      <c r="AM3056" s="140"/>
      <c r="AN3056" s="140"/>
      <c r="AO3056" s="140"/>
      <c r="AP3056" s="140"/>
      <c r="AQ3056" s="140"/>
      <c r="AR3056" s="140"/>
      <c r="AS3056" s="103"/>
      <c r="AT3056" s="103"/>
      <c r="AU3056" s="103"/>
      <c r="AV3056" s="103"/>
      <c r="AW3056" s="103"/>
      <c r="AX3056" s="103"/>
      <c r="AY3056" s="103"/>
      <c r="AZ3056" s="103"/>
      <c r="BA3056" s="103"/>
      <c r="BB3056" s="103"/>
      <c r="BC3056" s="103"/>
      <c r="BD3056" s="103"/>
      <c r="BE3056" s="103"/>
    </row>
    <row r="3057" spans="1:57" x14ac:dyDescent="0.2">
      <c r="A3057" s="140"/>
      <c r="B3057" s="141"/>
      <c r="C3057" s="141"/>
      <c r="D3057" s="24"/>
      <c r="E3057" s="29"/>
      <c r="F3057" s="22"/>
      <c r="G3057" s="22"/>
      <c r="H3057" s="22"/>
      <c r="I3057" s="22"/>
      <c r="J3057" s="26"/>
      <c r="K3057" s="140"/>
      <c r="L3057" s="140"/>
      <c r="M3057" s="140"/>
      <c r="N3057" s="140"/>
      <c r="O3057" s="140"/>
      <c r="P3057" s="26"/>
      <c r="Q3057" s="26"/>
      <c r="R3057" s="140"/>
      <c r="S3057" s="140"/>
      <c r="T3057" s="140"/>
      <c r="U3057" s="140"/>
      <c r="V3057" s="140"/>
      <c r="W3057" s="140"/>
      <c r="X3057" s="140"/>
      <c r="Y3057" s="140"/>
      <c r="Z3057" s="140"/>
      <c r="AA3057" s="140"/>
      <c r="AB3057" s="140"/>
      <c r="AC3057" s="140"/>
      <c r="AD3057" s="140"/>
      <c r="AE3057" s="140"/>
      <c r="AF3057" s="140"/>
      <c r="AG3057" s="140"/>
      <c r="AH3057" s="140"/>
      <c r="AI3057" s="140"/>
      <c r="AJ3057" s="140"/>
      <c r="AK3057" s="140"/>
      <c r="AL3057" s="140"/>
      <c r="AM3057" s="140"/>
      <c r="AN3057" s="140"/>
      <c r="AO3057" s="140"/>
      <c r="AP3057" s="140"/>
      <c r="AQ3057" s="140"/>
      <c r="AR3057" s="140"/>
      <c r="AS3057" s="103"/>
      <c r="AT3057" s="103"/>
      <c r="AU3057" s="103"/>
      <c r="AV3057" s="103"/>
      <c r="AW3057" s="103"/>
      <c r="AX3057" s="103"/>
      <c r="AY3057" s="103"/>
      <c r="AZ3057" s="103"/>
      <c r="BA3057" s="103"/>
      <c r="BB3057" s="103"/>
      <c r="BC3057" s="103"/>
      <c r="BD3057" s="103"/>
      <c r="BE3057" s="103"/>
    </row>
    <row r="3058" spans="1:57" x14ac:dyDescent="0.2">
      <c r="A3058" s="140"/>
      <c r="B3058" s="141"/>
      <c r="C3058" s="141"/>
      <c r="D3058" s="24"/>
      <c r="E3058" s="29"/>
      <c r="F3058" s="22"/>
      <c r="G3058" s="22"/>
      <c r="H3058" s="22"/>
      <c r="I3058" s="22"/>
      <c r="J3058" s="26"/>
      <c r="K3058" s="140"/>
      <c r="L3058" s="140"/>
      <c r="M3058" s="140"/>
      <c r="N3058" s="140"/>
      <c r="O3058" s="140"/>
      <c r="P3058" s="26"/>
      <c r="Q3058" s="26"/>
      <c r="R3058" s="140"/>
      <c r="S3058" s="140"/>
      <c r="T3058" s="140"/>
      <c r="U3058" s="140"/>
      <c r="V3058" s="140"/>
      <c r="W3058" s="140"/>
      <c r="X3058" s="140"/>
      <c r="Y3058" s="140"/>
      <c r="Z3058" s="140"/>
      <c r="AA3058" s="140"/>
      <c r="AB3058" s="140"/>
      <c r="AC3058" s="140"/>
      <c r="AD3058" s="140"/>
      <c r="AE3058" s="140"/>
      <c r="AF3058" s="140"/>
      <c r="AG3058" s="140"/>
      <c r="AH3058" s="140"/>
      <c r="AI3058" s="140"/>
      <c r="AJ3058" s="140"/>
      <c r="AK3058" s="140"/>
      <c r="AL3058" s="140"/>
      <c r="AM3058" s="140"/>
      <c r="AN3058" s="140"/>
      <c r="AO3058" s="140"/>
      <c r="AP3058" s="140"/>
      <c r="AQ3058" s="140"/>
      <c r="AR3058" s="140"/>
      <c r="AS3058" s="103"/>
      <c r="AT3058" s="103"/>
      <c r="AU3058" s="103"/>
      <c r="AV3058" s="103"/>
      <c r="AW3058" s="103"/>
      <c r="AX3058" s="103"/>
      <c r="AY3058" s="103"/>
      <c r="AZ3058" s="103"/>
      <c r="BA3058" s="103"/>
      <c r="BB3058" s="103"/>
      <c r="BC3058" s="103"/>
      <c r="BD3058" s="103"/>
      <c r="BE3058" s="103"/>
    </row>
    <row r="3059" spans="1:57" x14ac:dyDescent="0.2">
      <c r="A3059" s="140"/>
      <c r="B3059" s="141"/>
      <c r="C3059" s="141"/>
      <c r="D3059" s="24"/>
      <c r="E3059" s="29"/>
      <c r="F3059" s="22"/>
      <c r="G3059" s="22"/>
      <c r="H3059" s="22"/>
      <c r="I3059" s="22"/>
      <c r="J3059" s="26"/>
      <c r="K3059" s="140"/>
      <c r="L3059" s="140"/>
      <c r="M3059" s="140"/>
      <c r="N3059" s="140"/>
      <c r="O3059" s="140"/>
      <c r="P3059" s="26"/>
      <c r="Q3059" s="26"/>
      <c r="R3059" s="140"/>
      <c r="S3059" s="140"/>
      <c r="T3059" s="140"/>
      <c r="U3059" s="140"/>
      <c r="V3059" s="140"/>
      <c r="W3059" s="140"/>
      <c r="X3059" s="140"/>
      <c r="Y3059" s="140"/>
      <c r="Z3059" s="140"/>
      <c r="AA3059" s="140"/>
      <c r="AB3059" s="140"/>
      <c r="AC3059" s="140"/>
      <c r="AD3059" s="140"/>
      <c r="AE3059" s="140"/>
      <c r="AF3059" s="140"/>
      <c r="AG3059" s="140"/>
      <c r="AH3059" s="140"/>
      <c r="AI3059" s="140"/>
      <c r="AJ3059" s="140"/>
      <c r="AK3059" s="140"/>
      <c r="AL3059" s="140"/>
      <c r="AM3059" s="140"/>
      <c r="AN3059" s="140"/>
      <c r="AO3059" s="140"/>
      <c r="AP3059" s="140"/>
      <c r="AQ3059" s="140"/>
      <c r="AR3059" s="140"/>
      <c r="AS3059" s="103"/>
      <c r="AT3059" s="103"/>
      <c r="AU3059" s="103"/>
      <c r="AV3059" s="103"/>
      <c r="AW3059" s="103"/>
      <c r="AX3059" s="103"/>
      <c r="AY3059" s="103"/>
      <c r="AZ3059" s="103"/>
      <c r="BA3059" s="103"/>
      <c r="BB3059" s="103"/>
      <c r="BC3059" s="103"/>
      <c r="BD3059" s="103"/>
      <c r="BE3059" s="103"/>
    </row>
    <row r="3060" spans="1:57" x14ac:dyDescent="0.2">
      <c r="A3060" s="140"/>
      <c r="B3060" s="141"/>
      <c r="C3060" s="141"/>
      <c r="D3060" s="24"/>
      <c r="E3060" s="29"/>
      <c r="F3060" s="22"/>
      <c r="G3060" s="22"/>
      <c r="H3060" s="22"/>
      <c r="I3060" s="22"/>
      <c r="J3060" s="26"/>
      <c r="K3060" s="140"/>
      <c r="L3060" s="140"/>
      <c r="M3060" s="140"/>
      <c r="N3060" s="140"/>
      <c r="O3060" s="140"/>
      <c r="P3060" s="26"/>
      <c r="Q3060" s="26"/>
      <c r="R3060" s="140"/>
      <c r="S3060" s="140"/>
      <c r="T3060" s="140"/>
      <c r="U3060" s="140"/>
      <c r="V3060" s="140"/>
      <c r="W3060" s="140"/>
      <c r="X3060" s="140"/>
      <c r="Y3060" s="140"/>
      <c r="Z3060" s="140"/>
      <c r="AA3060" s="140"/>
      <c r="AB3060" s="140"/>
      <c r="AC3060" s="140"/>
      <c r="AD3060" s="140"/>
      <c r="AE3060" s="140"/>
      <c r="AF3060" s="140"/>
      <c r="AG3060" s="140"/>
      <c r="AH3060" s="140"/>
      <c r="AI3060" s="140"/>
      <c r="AJ3060" s="140"/>
      <c r="AK3060" s="140"/>
      <c r="AL3060" s="140"/>
      <c r="AM3060" s="140"/>
      <c r="AN3060" s="140"/>
      <c r="AO3060" s="140"/>
      <c r="AP3060" s="140"/>
      <c r="AQ3060" s="140"/>
      <c r="AR3060" s="140"/>
      <c r="AS3060" s="103"/>
      <c r="AT3060" s="103"/>
      <c r="AU3060" s="103"/>
      <c r="AV3060" s="103"/>
      <c r="AW3060" s="103"/>
      <c r="AX3060" s="103"/>
      <c r="AY3060" s="103"/>
      <c r="AZ3060" s="103"/>
      <c r="BA3060" s="103"/>
      <c r="BB3060" s="103"/>
      <c r="BC3060" s="103"/>
      <c r="BD3060" s="103"/>
      <c r="BE3060" s="103"/>
    </row>
    <row r="3061" spans="1:57" x14ac:dyDescent="0.2">
      <c r="A3061" s="140"/>
      <c r="B3061" s="141"/>
      <c r="C3061" s="141"/>
      <c r="D3061" s="24"/>
      <c r="E3061" s="29"/>
      <c r="F3061" s="22"/>
      <c r="G3061" s="22"/>
      <c r="H3061" s="22"/>
      <c r="I3061" s="22"/>
      <c r="J3061" s="26"/>
      <c r="K3061" s="140"/>
      <c r="L3061" s="140"/>
      <c r="M3061" s="140"/>
      <c r="N3061" s="140"/>
      <c r="O3061" s="140"/>
      <c r="P3061" s="26"/>
      <c r="Q3061" s="26"/>
      <c r="R3061" s="140"/>
      <c r="S3061" s="140"/>
      <c r="T3061" s="140"/>
      <c r="U3061" s="140"/>
      <c r="V3061" s="140"/>
      <c r="W3061" s="140"/>
      <c r="X3061" s="140"/>
      <c r="Y3061" s="140"/>
      <c r="Z3061" s="140"/>
      <c r="AA3061" s="140"/>
      <c r="AB3061" s="140"/>
      <c r="AC3061" s="140"/>
      <c r="AD3061" s="140"/>
      <c r="AE3061" s="140"/>
      <c r="AF3061" s="140"/>
      <c r="AG3061" s="140"/>
      <c r="AH3061" s="140"/>
      <c r="AI3061" s="140"/>
      <c r="AJ3061" s="140"/>
      <c r="AK3061" s="140"/>
      <c r="AL3061" s="140"/>
      <c r="AM3061" s="140"/>
      <c r="AN3061" s="140"/>
      <c r="AO3061" s="140"/>
      <c r="AP3061" s="140"/>
      <c r="AQ3061" s="140"/>
      <c r="AR3061" s="140"/>
      <c r="AS3061" s="103"/>
      <c r="AT3061" s="103"/>
      <c r="AU3061" s="103"/>
      <c r="AV3061" s="103"/>
      <c r="AW3061" s="103"/>
      <c r="AX3061" s="103"/>
      <c r="AY3061" s="103"/>
      <c r="AZ3061" s="103"/>
      <c r="BA3061" s="103"/>
      <c r="BB3061" s="103"/>
      <c r="BC3061" s="103"/>
      <c r="BD3061" s="103"/>
      <c r="BE3061" s="103"/>
    </row>
    <row r="3062" spans="1:57" x14ac:dyDescent="0.2">
      <c r="A3062" s="140"/>
      <c r="B3062" s="141"/>
      <c r="C3062" s="141"/>
      <c r="D3062" s="24"/>
      <c r="E3062" s="29"/>
      <c r="F3062" s="22"/>
      <c r="G3062" s="22"/>
      <c r="H3062" s="22"/>
      <c r="I3062" s="22"/>
      <c r="J3062" s="26"/>
      <c r="K3062" s="140"/>
      <c r="L3062" s="140"/>
      <c r="M3062" s="140"/>
      <c r="N3062" s="140"/>
      <c r="O3062" s="140"/>
      <c r="P3062" s="26"/>
      <c r="Q3062" s="26"/>
      <c r="R3062" s="140"/>
      <c r="S3062" s="140"/>
      <c r="T3062" s="140"/>
      <c r="U3062" s="140"/>
      <c r="V3062" s="140"/>
      <c r="W3062" s="140"/>
      <c r="X3062" s="140"/>
      <c r="Y3062" s="140"/>
      <c r="Z3062" s="140"/>
      <c r="AA3062" s="140"/>
      <c r="AB3062" s="140"/>
      <c r="AC3062" s="140"/>
      <c r="AD3062" s="140"/>
      <c r="AE3062" s="140"/>
      <c r="AF3062" s="140"/>
      <c r="AG3062" s="140"/>
      <c r="AH3062" s="140"/>
      <c r="AI3062" s="140"/>
      <c r="AJ3062" s="140"/>
      <c r="AK3062" s="140"/>
      <c r="AL3062" s="140"/>
      <c r="AM3062" s="140"/>
      <c r="AN3062" s="140"/>
      <c r="AO3062" s="140"/>
      <c r="AP3062" s="140"/>
      <c r="AQ3062" s="140"/>
      <c r="AR3062" s="140"/>
      <c r="AS3062" s="103"/>
      <c r="AT3062" s="103"/>
      <c r="AU3062" s="103"/>
      <c r="AV3062" s="103"/>
      <c r="AW3062" s="103"/>
      <c r="AX3062" s="103"/>
      <c r="AY3062" s="103"/>
      <c r="AZ3062" s="103"/>
      <c r="BA3062" s="103"/>
      <c r="BB3062" s="103"/>
      <c r="BC3062" s="103"/>
      <c r="BD3062" s="103"/>
      <c r="BE3062" s="103"/>
    </row>
    <row r="3063" spans="1:57" x14ac:dyDescent="0.2">
      <c r="A3063" s="140"/>
      <c r="B3063" s="141"/>
      <c r="C3063" s="141"/>
      <c r="D3063" s="24"/>
      <c r="E3063" s="29"/>
      <c r="F3063" s="22"/>
      <c r="G3063" s="22"/>
      <c r="H3063" s="22"/>
      <c r="I3063" s="22"/>
      <c r="J3063" s="26"/>
      <c r="K3063" s="140"/>
      <c r="L3063" s="140"/>
      <c r="M3063" s="140"/>
      <c r="N3063" s="140"/>
      <c r="O3063" s="140"/>
      <c r="P3063" s="26"/>
      <c r="Q3063" s="26"/>
      <c r="R3063" s="140"/>
      <c r="S3063" s="140"/>
      <c r="T3063" s="140"/>
      <c r="U3063" s="140"/>
      <c r="V3063" s="140"/>
      <c r="W3063" s="140"/>
      <c r="X3063" s="140"/>
      <c r="Y3063" s="140"/>
      <c r="Z3063" s="140"/>
      <c r="AA3063" s="140"/>
      <c r="AB3063" s="140"/>
      <c r="AC3063" s="140"/>
      <c r="AD3063" s="140"/>
      <c r="AE3063" s="140"/>
      <c r="AF3063" s="140"/>
      <c r="AG3063" s="140"/>
      <c r="AH3063" s="140"/>
      <c r="AI3063" s="140"/>
      <c r="AJ3063" s="140"/>
      <c r="AK3063" s="140"/>
      <c r="AL3063" s="140"/>
      <c r="AM3063" s="140"/>
      <c r="AN3063" s="140"/>
      <c r="AO3063" s="140"/>
      <c r="AP3063" s="140"/>
      <c r="AQ3063" s="140"/>
      <c r="AR3063" s="140"/>
      <c r="AS3063" s="103"/>
      <c r="AT3063" s="103"/>
      <c r="AU3063" s="103"/>
      <c r="AV3063" s="103"/>
      <c r="AW3063" s="103"/>
      <c r="AX3063" s="103"/>
      <c r="AY3063" s="103"/>
      <c r="AZ3063" s="103"/>
      <c r="BA3063" s="103"/>
      <c r="BB3063" s="103"/>
      <c r="BC3063" s="103"/>
      <c r="BD3063" s="103"/>
      <c r="BE3063" s="103"/>
    </row>
    <row r="3064" spans="1:57" x14ac:dyDescent="0.2">
      <c r="A3064" s="140"/>
      <c r="B3064" s="141"/>
      <c r="C3064" s="141"/>
      <c r="D3064" s="24"/>
      <c r="E3064" s="29"/>
      <c r="F3064" s="22"/>
      <c r="G3064" s="22"/>
      <c r="H3064" s="22"/>
      <c r="I3064" s="22"/>
      <c r="J3064" s="26"/>
      <c r="K3064" s="140"/>
      <c r="L3064" s="140"/>
      <c r="M3064" s="140"/>
      <c r="N3064" s="140"/>
      <c r="O3064" s="140"/>
      <c r="P3064" s="26"/>
      <c r="Q3064" s="26"/>
      <c r="R3064" s="140"/>
      <c r="S3064" s="140"/>
      <c r="T3064" s="140"/>
      <c r="U3064" s="140"/>
      <c r="V3064" s="140"/>
      <c r="W3064" s="140"/>
      <c r="X3064" s="140"/>
      <c r="Y3064" s="140"/>
      <c r="Z3064" s="140"/>
      <c r="AA3064" s="140"/>
      <c r="AB3064" s="140"/>
      <c r="AC3064" s="140"/>
      <c r="AD3064" s="140"/>
      <c r="AE3064" s="140"/>
      <c r="AF3064" s="140"/>
      <c r="AG3064" s="140"/>
      <c r="AH3064" s="140"/>
      <c r="AI3064" s="140"/>
      <c r="AJ3064" s="140"/>
      <c r="AK3064" s="140"/>
      <c r="AL3064" s="140"/>
      <c r="AM3064" s="140"/>
      <c r="AN3064" s="140"/>
      <c r="AO3064" s="140"/>
      <c r="AP3064" s="140"/>
      <c r="AQ3064" s="140"/>
      <c r="AR3064" s="140"/>
      <c r="AS3064" s="103"/>
      <c r="AT3064" s="103"/>
      <c r="AU3064" s="103"/>
      <c r="AV3064" s="103"/>
      <c r="AW3064" s="103"/>
      <c r="AX3064" s="103"/>
      <c r="AY3064" s="103"/>
      <c r="AZ3064" s="103"/>
      <c r="BA3064" s="103"/>
      <c r="BB3064" s="103"/>
      <c r="BC3064" s="103"/>
      <c r="BD3064" s="103"/>
      <c r="BE3064" s="103"/>
    </row>
    <row r="3065" spans="1:57" x14ac:dyDescent="0.2">
      <c r="A3065" s="140"/>
      <c r="B3065" s="141"/>
      <c r="C3065" s="141"/>
      <c r="D3065" s="24"/>
      <c r="E3065" s="29"/>
      <c r="F3065" s="22"/>
      <c r="G3065" s="22"/>
      <c r="H3065" s="22"/>
      <c r="I3065" s="22"/>
      <c r="J3065" s="26"/>
      <c r="K3065" s="140"/>
      <c r="L3065" s="140"/>
      <c r="M3065" s="140"/>
      <c r="N3065" s="140"/>
      <c r="O3065" s="140"/>
      <c r="P3065" s="26"/>
      <c r="Q3065" s="26"/>
      <c r="R3065" s="140"/>
      <c r="S3065" s="140"/>
      <c r="T3065" s="140"/>
      <c r="U3065" s="140"/>
      <c r="V3065" s="140"/>
      <c r="W3065" s="140"/>
      <c r="X3065" s="140"/>
      <c r="Y3065" s="140"/>
      <c r="Z3065" s="140"/>
      <c r="AA3065" s="140"/>
      <c r="AB3065" s="140"/>
      <c r="AC3065" s="140"/>
      <c r="AD3065" s="140"/>
      <c r="AE3065" s="140"/>
      <c r="AF3065" s="140"/>
      <c r="AG3065" s="140"/>
      <c r="AH3065" s="140"/>
      <c r="AI3065" s="140"/>
      <c r="AJ3065" s="140"/>
      <c r="AK3065" s="140"/>
      <c r="AL3065" s="140"/>
      <c r="AM3065" s="140"/>
      <c r="AN3065" s="140"/>
      <c r="AO3065" s="140"/>
      <c r="AP3065" s="140"/>
      <c r="AQ3065" s="140"/>
      <c r="AR3065" s="140"/>
      <c r="AS3065" s="103"/>
      <c r="AT3065" s="103"/>
      <c r="AU3065" s="103"/>
      <c r="AV3065" s="103"/>
      <c r="AW3065" s="103"/>
      <c r="AX3065" s="103"/>
      <c r="AY3065" s="103"/>
      <c r="AZ3065" s="103"/>
      <c r="BA3065" s="103"/>
      <c r="BB3065" s="103"/>
      <c r="BC3065" s="103"/>
      <c r="BD3065" s="103"/>
      <c r="BE3065" s="103"/>
    </row>
    <row r="3066" spans="1:57" x14ac:dyDescent="0.2">
      <c r="A3066" s="140"/>
      <c r="B3066" s="141"/>
      <c r="C3066" s="141"/>
      <c r="D3066" s="24"/>
      <c r="E3066" s="29"/>
      <c r="F3066" s="22"/>
      <c r="G3066" s="22"/>
      <c r="H3066" s="22"/>
      <c r="I3066" s="22"/>
      <c r="J3066" s="26"/>
      <c r="K3066" s="140"/>
      <c r="L3066" s="140"/>
      <c r="M3066" s="140"/>
      <c r="N3066" s="140"/>
      <c r="O3066" s="140"/>
      <c r="P3066" s="26"/>
      <c r="Q3066" s="26"/>
      <c r="R3066" s="140"/>
      <c r="S3066" s="140"/>
      <c r="T3066" s="140"/>
      <c r="U3066" s="140"/>
      <c r="V3066" s="140"/>
      <c r="W3066" s="140"/>
      <c r="X3066" s="140"/>
      <c r="Y3066" s="140"/>
      <c r="Z3066" s="140"/>
      <c r="AA3066" s="140"/>
      <c r="AB3066" s="140"/>
      <c r="AC3066" s="140"/>
      <c r="AD3066" s="140"/>
      <c r="AE3066" s="140"/>
      <c r="AF3066" s="140"/>
      <c r="AG3066" s="140"/>
      <c r="AH3066" s="140"/>
      <c r="AI3066" s="140"/>
      <c r="AJ3066" s="140"/>
      <c r="AK3066" s="140"/>
      <c r="AL3066" s="140"/>
      <c r="AM3066" s="140"/>
      <c r="AN3066" s="140"/>
      <c r="AO3066" s="140"/>
      <c r="AP3066" s="140"/>
      <c r="AQ3066" s="140"/>
      <c r="AR3066" s="140"/>
      <c r="AS3066" s="103"/>
      <c r="AT3066" s="103"/>
      <c r="AU3066" s="103"/>
      <c r="AV3066" s="103"/>
      <c r="AW3066" s="103"/>
      <c r="AX3066" s="103"/>
      <c r="AY3066" s="103"/>
      <c r="AZ3066" s="103"/>
      <c r="BA3066" s="103"/>
      <c r="BB3066" s="103"/>
      <c r="BC3066" s="103"/>
      <c r="BD3066" s="103"/>
      <c r="BE3066" s="103"/>
    </row>
    <row r="3067" spans="1:57" x14ac:dyDescent="0.2">
      <c r="A3067" s="140"/>
      <c r="B3067" s="141"/>
      <c r="C3067" s="141"/>
      <c r="D3067" s="24"/>
      <c r="E3067" s="29"/>
      <c r="F3067" s="22"/>
      <c r="G3067" s="22"/>
      <c r="H3067" s="22"/>
      <c r="I3067" s="22"/>
      <c r="J3067" s="26"/>
      <c r="K3067" s="140"/>
      <c r="L3067" s="140"/>
      <c r="M3067" s="140"/>
      <c r="N3067" s="140"/>
      <c r="O3067" s="140"/>
      <c r="P3067" s="26"/>
      <c r="Q3067" s="26"/>
      <c r="R3067" s="140"/>
      <c r="S3067" s="140"/>
      <c r="T3067" s="140"/>
      <c r="U3067" s="140"/>
      <c r="V3067" s="140"/>
      <c r="W3067" s="140"/>
      <c r="X3067" s="140"/>
      <c r="Y3067" s="140"/>
      <c r="Z3067" s="140"/>
      <c r="AA3067" s="140"/>
      <c r="AB3067" s="140"/>
      <c r="AC3067" s="140"/>
      <c r="AD3067" s="140"/>
      <c r="AE3067" s="140"/>
      <c r="AF3067" s="140"/>
      <c r="AG3067" s="140"/>
      <c r="AH3067" s="140"/>
      <c r="AI3067" s="140"/>
      <c r="AJ3067" s="140"/>
      <c r="AK3067" s="140"/>
      <c r="AL3067" s="140"/>
      <c r="AM3067" s="140"/>
      <c r="AN3067" s="140"/>
      <c r="AO3067" s="140"/>
      <c r="AP3067" s="140"/>
      <c r="AQ3067" s="140"/>
      <c r="AR3067" s="140"/>
      <c r="AS3067" s="103"/>
      <c r="AT3067" s="103"/>
      <c r="AU3067" s="103"/>
      <c r="AV3067" s="103"/>
      <c r="AW3067" s="103"/>
      <c r="AX3067" s="103"/>
      <c r="AY3067" s="103"/>
      <c r="AZ3067" s="103"/>
      <c r="BA3067" s="103"/>
      <c r="BB3067" s="103"/>
      <c r="BC3067" s="103"/>
      <c r="BD3067" s="103"/>
      <c r="BE3067" s="103"/>
    </row>
    <row r="3068" spans="1:57" x14ac:dyDescent="0.2">
      <c r="A3068" s="140"/>
      <c r="B3068" s="141"/>
      <c r="C3068" s="141"/>
      <c r="D3068" s="24"/>
      <c r="E3068" s="29"/>
      <c r="F3068" s="22"/>
      <c r="G3068" s="22"/>
      <c r="H3068" s="22"/>
      <c r="I3068" s="22"/>
      <c r="J3068" s="26"/>
      <c r="K3068" s="140"/>
      <c r="L3068" s="140"/>
      <c r="M3068" s="140"/>
      <c r="N3068" s="140"/>
      <c r="O3068" s="140"/>
      <c r="P3068" s="26"/>
      <c r="Q3068" s="26"/>
      <c r="R3068" s="140"/>
      <c r="S3068" s="140"/>
      <c r="T3068" s="140"/>
      <c r="U3068" s="140"/>
      <c r="V3068" s="140"/>
      <c r="W3068" s="140"/>
      <c r="X3068" s="140"/>
      <c r="Y3068" s="140"/>
      <c r="Z3068" s="140"/>
      <c r="AA3068" s="140"/>
      <c r="AB3068" s="140"/>
      <c r="AC3068" s="140"/>
      <c r="AD3068" s="140"/>
      <c r="AE3068" s="140"/>
      <c r="AF3068" s="140"/>
      <c r="AG3068" s="140"/>
      <c r="AH3068" s="140"/>
      <c r="AI3068" s="140"/>
      <c r="AJ3068" s="140"/>
      <c r="AK3068" s="140"/>
      <c r="AL3068" s="140"/>
      <c r="AM3068" s="140"/>
      <c r="AN3068" s="140"/>
      <c r="AO3068" s="140"/>
      <c r="AP3068" s="140"/>
      <c r="AQ3068" s="140"/>
      <c r="AR3068" s="140"/>
      <c r="AS3068" s="103"/>
      <c r="AT3068" s="103"/>
      <c r="AU3068" s="103"/>
      <c r="AV3068" s="103"/>
      <c r="AW3068" s="103"/>
      <c r="AX3068" s="103"/>
      <c r="AY3068" s="103"/>
      <c r="AZ3068" s="103"/>
      <c r="BA3068" s="103"/>
      <c r="BB3068" s="103"/>
      <c r="BC3068" s="103"/>
      <c r="BD3068" s="103"/>
      <c r="BE3068" s="103"/>
    </row>
    <row r="3069" spans="1:57" x14ac:dyDescent="0.2">
      <c r="A3069" s="140"/>
      <c r="B3069" s="141"/>
      <c r="C3069" s="141"/>
      <c r="D3069" s="24"/>
      <c r="E3069" s="29"/>
      <c r="F3069" s="22"/>
      <c r="G3069" s="22"/>
      <c r="H3069" s="22"/>
      <c r="I3069" s="22"/>
      <c r="J3069" s="26"/>
      <c r="K3069" s="140"/>
      <c r="L3069" s="140"/>
      <c r="M3069" s="140"/>
      <c r="N3069" s="140"/>
      <c r="O3069" s="140"/>
      <c r="P3069" s="26"/>
      <c r="Q3069" s="26"/>
      <c r="R3069" s="140"/>
      <c r="S3069" s="140"/>
      <c r="T3069" s="140"/>
      <c r="U3069" s="140"/>
      <c r="V3069" s="140"/>
      <c r="W3069" s="140"/>
      <c r="X3069" s="140"/>
      <c r="Y3069" s="140"/>
      <c r="Z3069" s="140"/>
      <c r="AA3069" s="140"/>
      <c r="AB3069" s="140"/>
      <c r="AC3069" s="140"/>
      <c r="AD3069" s="140"/>
      <c r="AE3069" s="140"/>
      <c r="AF3069" s="140"/>
      <c r="AG3069" s="140"/>
      <c r="AH3069" s="140"/>
      <c r="AI3069" s="140"/>
      <c r="AJ3069" s="140"/>
      <c r="AK3069" s="140"/>
      <c r="AL3069" s="140"/>
      <c r="AM3069" s="140"/>
      <c r="AN3069" s="140"/>
      <c r="AO3069" s="140"/>
      <c r="AP3069" s="140"/>
      <c r="AQ3069" s="140"/>
      <c r="AR3069" s="140"/>
      <c r="AS3069" s="103"/>
      <c r="AT3069" s="103"/>
      <c r="AU3069" s="103"/>
      <c r="AV3069" s="103"/>
      <c r="AW3069" s="103"/>
      <c r="AX3069" s="103"/>
      <c r="AY3069" s="103"/>
      <c r="AZ3069" s="103"/>
      <c r="BA3069" s="103"/>
      <c r="BB3069" s="103"/>
      <c r="BC3069" s="103"/>
      <c r="BD3069" s="103"/>
      <c r="BE3069" s="103"/>
    </row>
    <row r="3070" spans="1:57" x14ac:dyDescent="0.2">
      <c r="A3070" s="140"/>
      <c r="B3070" s="141"/>
      <c r="C3070" s="141"/>
      <c r="D3070" s="24"/>
      <c r="E3070" s="29"/>
      <c r="F3070" s="22"/>
      <c r="G3070" s="22"/>
      <c r="H3070" s="22"/>
      <c r="I3070" s="22"/>
      <c r="J3070" s="26"/>
      <c r="K3070" s="140"/>
      <c r="L3070" s="140"/>
      <c r="M3070" s="140"/>
      <c r="N3070" s="140"/>
      <c r="O3070" s="140"/>
      <c r="P3070" s="26"/>
      <c r="Q3070" s="26"/>
      <c r="R3070" s="140"/>
      <c r="S3070" s="140"/>
      <c r="T3070" s="140"/>
      <c r="U3070" s="140"/>
      <c r="V3070" s="140"/>
      <c r="W3070" s="140"/>
      <c r="X3070" s="140"/>
      <c r="Y3070" s="140"/>
      <c r="Z3070" s="140"/>
      <c r="AA3070" s="140"/>
      <c r="AB3070" s="140"/>
      <c r="AC3070" s="140"/>
      <c r="AD3070" s="140"/>
      <c r="AE3070" s="140"/>
      <c r="AF3070" s="140"/>
      <c r="AG3070" s="140"/>
      <c r="AH3070" s="140"/>
      <c r="AI3070" s="140"/>
      <c r="AJ3070" s="140"/>
      <c r="AK3070" s="140"/>
      <c r="AL3070" s="140"/>
      <c r="AM3070" s="140"/>
      <c r="AN3070" s="140"/>
      <c r="AO3070" s="140"/>
      <c r="AP3070" s="140"/>
      <c r="AQ3070" s="140"/>
      <c r="AR3070" s="140"/>
      <c r="AS3070" s="103"/>
      <c r="AT3070" s="103"/>
      <c r="AU3070" s="103"/>
      <c r="AV3070" s="103"/>
      <c r="AW3070" s="103"/>
      <c r="AX3070" s="103"/>
      <c r="AY3070" s="103"/>
      <c r="AZ3070" s="103"/>
      <c r="BA3070" s="103"/>
      <c r="BB3070" s="103"/>
      <c r="BC3070" s="103"/>
      <c r="BD3070" s="103"/>
      <c r="BE3070" s="103"/>
    </row>
    <row r="3071" spans="1:57" x14ac:dyDescent="0.2">
      <c r="A3071" s="140"/>
      <c r="B3071" s="141"/>
      <c r="C3071" s="141"/>
      <c r="D3071" s="24"/>
      <c r="E3071" s="29"/>
      <c r="F3071" s="22"/>
      <c r="G3071" s="22"/>
      <c r="H3071" s="22"/>
      <c r="I3071" s="22"/>
      <c r="J3071" s="26"/>
      <c r="K3071" s="140"/>
      <c r="L3071" s="140"/>
      <c r="M3071" s="140"/>
      <c r="N3071" s="140"/>
      <c r="O3071" s="140"/>
      <c r="P3071" s="26"/>
      <c r="Q3071" s="26"/>
      <c r="R3071" s="140"/>
      <c r="S3071" s="140"/>
      <c r="T3071" s="140"/>
      <c r="U3071" s="140"/>
      <c r="V3071" s="140"/>
      <c r="W3071" s="140"/>
      <c r="X3071" s="140"/>
      <c r="Y3071" s="140"/>
      <c r="Z3071" s="140"/>
      <c r="AA3071" s="140"/>
      <c r="AB3071" s="140"/>
      <c r="AC3071" s="140"/>
      <c r="AD3071" s="140"/>
      <c r="AE3071" s="140"/>
      <c r="AF3071" s="140"/>
      <c r="AG3071" s="140"/>
      <c r="AH3071" s="140"/>
      <c r="AI3071" s="140"/>
      <c r="AJ3071" s="140"/>
      <c r="AK3071" s="140"/>
      <c r="AL3071" s="140"/>
      <c r="AM3071" s="140"/>
      <c r="AN3071" s="140"/>
      <c r="AO3071" s="140"/>
      <c r="AP3071" s="140"/>
      <c r="AQ3071" s="140"/>
      <c r="AR3071" s="140"/>
      <c r="AS3071" s="103"/>
      <c r="AT3071" s="103"/>
      <c r="AU3071" s="103"/>
      <c r="AV3071" s="103"/>
      <c r="AW3071" s="103"/>
      <c r="AX3071" s="103"/>
      <c r="AY3071" s="103"/>
      <c r="AZ3071" s="103"/>
      <c r="BA3071" s="103"/>
      <c r="BB3071" s="103"/>
      <c r="BC3071" s="103"/>
      <c r="BD3071" s="103"/>
      <c r="BE3071" s="103"/>
    </row>
    <row r="3072" spans="1:57" x14ac:dyDescent="0.2">
      <c r="A3072" s="140"/>
      <c r="B3072" s="141"/>
      <c r="C3072" s="141"/>
      <c r="D3072" s="24"/>
      <c r="E3072" s="29"/>
      <c r="F3072" s="22"/>
      <c r="G3072" s="22"/>
      <c r="H3072" s="22"/>
      <c r="I3072" s="22"/>
      <c r="J3072" s="26"/>
      <c r="K3072" s="140"/>
      <c r="L3072" s="140"/>
      <c r="M3072" s="140"/>
      <c r="N3072" s="140"/>
      <c r="O3072" s="140"/>
      <c r="P3072" s="26"/>
      <c r="Q3072" s="26"/>
      <c r="R3072" s="140"/>
      <c r="S3072" s="140"/>
      <c r="T3072" s="140"/>
      <c r="U3072" s="140"/>
      <c r="V3072" s="140"/>
      <c r="W3072" s="140"/>
      <c r="X3072" s="140"/>
      <c r="Y3072" s="140"/>
      <c r="Z3072" s="140"/>
      <c r="AA3072" s="140"/>
      <c r="AB3072" s="140"/>
      <c r="AC3072" s="140"/>
      <c r="AD3072" s="140"/>
      <c r="AE3072" s="140"/>
      <c r="AF3072" s="140"/>
      <c r="AG3072" s="140"/>
      <c r="AH3072" s="140"/>
      <c r="AI3072" s="140"/>
      <c r="AJ3072" s="140"/>
      <c r="AK3072" s="140"/>
      <c r="AL3072" s="140"/>
      <c r="AM3072" s="140"/>
      <c r="AN3072" s="140"/>
      <c r="AO3072" s="140"/>
      <c r="AP3072" s="140"/>
      <c r="AQ3072" s="140"/>
      <c r="AR3072" s="140"/>
      <c r="AS3072" s="103"/>
      <c r="AT3072" s="103"/>
      <c r="AU3072" s="103"/>
      <c r="AV3072" s="103"/>
      <c r="AW3072" s="103"/>
      <c r="AX3072" s="103"/>
      <c r="AY3072" s="103"/>
      <c r="AZ3072" s="103"/>
      <c r="BA3072" s="103"/>
      <c r="BB3072" s="103"/>
      <c r="BC3072" s="103"/>
      <c r="BD3072" s="103"/>
      <c r="BE3072" s="103"/>
    </row>
    <row r="3073" spans="1:57" x14ac:dyDescent="0.2">
      <c r="A3073" s="140"/>
      <c r="B3073" s="141"/>
      <c r="C3073" s="141"/>
      <c r="D3073" s="24"/>
      <c r="E3073" s="29"/>
      <c r="F3073" s="22"/>
      <c r="G3073" s="22"/>
      <c r="H3073" s="22"/>
      <c r="I3073" s="22"/>
      <c r="J3073" s="26"/>
      <c r="K3073" s="140"/>
      <c r="L3073" s="140"/>
      <c r="M3073" s="140"/>
      <c r="N3073" s="140"/>
      <c r="O3073" s="140"/>
      <c r="P3073" s="26"/>
      <c r="Q3073" s="26"/>
      <c r="R3073" s="140"/>
      <c r="S3073" s="140"/>
      <c r="T3073" s="140"/>
      <c r="U3073" s="140"/>
      <c r="V3073" s="140"/>
      <c r="W3073" s="140"/>
      <c r="X3073" s="140"/>
      <c r="Y3073" s="140"/>
      <c r="Z3073" s="140"/>
      <c r="AA3073" s="140"/>
      <c r="AB3073" s="140"/>
      <c r="AC3073" s="140"/>
      <c r="AD3073" s="140"/>
      <c r="AE3073" s="140"/>
      <c r="AF3073" s="140"/>
      <c r="AG3073" s="140"/>
      <c r="AH3073" s="140"/>
      <c r="AI3073" s="140"/>
      <c r="AJ3073" s="140"/>
      <c r="AK3073" s="140"/>
      <c r="AL3073" s="140"/>
      <c r="AM3073" s="140"/>
      <c r="AN3073" s="140"/>
      <c r="AO3073" s="140"/>
      <c r="AP3073" s="140"/>
      <c r="AQ3073" s="140"/>
      <c r="AR3073" s="140"/>
      <c r="AS3073" s="103"/>
      <c r="AT3073" s="103"/>
      <c r="AU3073" s="103"/>
      <c r="AV3073" s="103"/>
      <c r="AW3073" s="103"/>
      <c r="AX3073" s="103"/>
      <c r="AY3073" s="103"/>
      <c r="AZ3073" s="103"/>
      <c r="BA3073" s="103"/>
      <c r="BB3073" s="103"/>
      <c r="BC3073" s="103"/>
      <c r="BD3073" s="103"/>
      <c r="BE3073" s="103"/>
    </row>
    <row r="3074" spans="1:57" x14ac:dyDescent="0.2">
      <c r="A3074" s="140"/>
      <c r="B3074" s="141"/>
      <c r="C3074" s="141"/>
      <c r="D3074" s="24"/>
      <c r="E3074" s="29"/>
      <c r="F3074" s="22"/>
      <c r="G3074" s="22"/>
      <c r="H3074" s="22"/>
      <c r="I3074" s="22"/>
      <c r="J3074" s="26"/>
      <c r="K3074" s="140"/>
      <c r="L3074" s="140"/>
      <c r="M3074" s="140"/>
      <c r="N3074" s="140"/>
      <c r="O3074" s="140"/>
      <c r="P3074" s="26"/>
      <c r="Q3074" s="26"/>
      <c r="R3074" s="140"/>
      <c r="S3074" s="140"/>
      <c r="T3074" s="140"/>
      <c r="U3074" s="140"/>
      <c r="V3074" s="140"/>
      <c r="W3074" s="140"/>
      <c r="X3074" s="140"/>
      <c r="Y3074" s="140"/>
      <c r="Z3074" s="140"/>
      <c r="AA3074" s="140"/>
      <c r="AB3074" s="140"/>
      <c r="AC3074" s="140"/>
      <c r="AD3074" s="140"/>
      <c r="AE3074" s="140"/>
      <c r="AF3074" s="140"/>
      <c r="AG3074" s="140"/>
      <c r="AH3074" s="140"/>
      <c r="AI3074" s="140"/>
      <c r="AJ3074" s="140"/>
      <c r="AK3074" s="140"/>
      <c r="AL3074" s="140"/>
      <c r="AM3074" s="140"/>
      <c r="AN3074" s="140"/>
      <c r="AO3074" s="140"/>
      <c r="AP3074" s="140"/>
      <c r="AQ3074" s="140"/>
      <c r="AR3074" s="140"/>
      <c r="AS3074" s="103"/>
      <c r="AT3074" s="103"/>
      <c r="AU3074" s="103"/>
      <c r="AV3074" s="103"/>
      <c r="AW3074" s="103"/>
      <c r="AX3074" s="103"/>
      <c r="AY3074" s="103"/>
      <c r="AZ3074" s="103"/>
      <c r="BA3074" s="103"/>
      <c r="BB3074" s="103"/>
      <c r="BC3074" s="103"/>
      <c r="BD3074" s="103"/>
      <c r="BE3074" s="103"/>
    </row>
    <row r="3075" spans="1:57" x14ac:dyDescent="0.2">
      <c r="A3075" s="140"/>
      <c r="B3075" s="141"/>
      <c r="C3075" s="141"/>
      <c r="D3075" s="24"/>
      <c r="E3075" s="29"/>
      <c r="F3075" s="22"/>
      <c r="G3075" s="22"/>
      <c r="H3075" s="22"/>
      <c r="I3075" s="22"/>
      <c r="J3075" s="26"/>
      <c r="K3075" s="140"/>
      <c r="L3075" s="140"/>
      <c r="M3075" s="140"/>
      <c r="N3075" s="140"/>
      <c r="O3075" s="140"/>
      <c r="P3075" s="26"/>
      <c r="Q3075" s="26"/>
      <c r="R3075" s="140"/>
      <c r="S3075" s="140"/>
      <c r="T3075" s="140"/>
      <c r="U3075" s="140"/>
      <c r="V3075" s="140"/>
      <c r="W3075" s="140"/>
      <c r="X3075" s="140"/>
      <c r="Y3075" s="140"/>
      <c r="Z3075" s="140"/>
      <c r="AA3075" s="140"/>
      <c r="AB3075" s="140"/>
      <c r="AC3075" s="140"/>
      <c r="AD3075" s="140"/>
      <c r="AE3075" s="140"/>
      <c r="AF3075" s="140"/>
      <c r="AG3075" s="140"/>
      <c r="AH3075" s="140"/>
      <c r="AI3075" s="140"/>
      <c r="AJ3075" s="140"/>
      <c r="AK3075" s="140"/>
      <c r="AL3075" s="140"/>
      <c r="AM3075" s="140"/>
      <c r="AN3075" s="140"/>
      <c r="AO3075" s="140"/>
      <c r="AP3075" s="140"/>
      <c r="AQ3075" s="140"/>
      <c r="AR3075" s="140"/>
      <c r="AS3075" s="103"/>
      <c r="AT3075" s="103"/>
      <c r="AU3075" s="103"/>
      <c r="AV3075" s="103"/>
      <c r="AW3075" s="103"/>
      <c r="AX3075" s="103"/>
      <c r="AY3075" s="103"/>
      <c r="AZ3075" s="103"/>
      <c r="BA3075" s="103"/>
      <c r="BB3075" s="103"/>
      <c r="BC3075" s="103"/>
      <c r="BD3075" s="103"/>
      <c r="BE3075" s="103"/>
    </row>
    <row r="3076" spans="1:57" x14ac:dyDescent="0.2">
      <c r="A3076" s="140"/>
      <c r="B3076" s="141"/>
      <c r="C3076" s="141"/>
      <c r="D3076" s="24"/>
      <c r="E3076" s="29"/>
      <c r="F3076" s="22"/>
      <c r="G3076" s="22"/>
      <c r="H3076" s="22"/>
      <c r="I3076" s="22"/>
      <c r="J3076" s="26"/>
      <c r="K3076" s="140"/>
      <c r="L3076" s="140"/>
      <c r="M3076" s="140"/>
      <c r="N3076" s="140"/>
      <c r="O3076" s="140"/>
      <c r="P3076" s="26"/>
      <c r="Q3076" s="26"/>
      <c r="R3076" s="140"/>
      <c r="S3076" s="140"/>
      <c r="T3076" s="140"/>
      <c r="U3076" s="140"/>
      <c r="V3076" s="140"/>
      <c r="W3076" s="140"/>
      <c r="X3076" s="140"/>
      <c r="Y3076" s="140"/>
      <c r="Z3076" s="140"/>
      <c r="AA3076" s="140"/>
      <c r="AB3076" s="140"/>
      <c r="AC3076" s="140"/>
      <c r="AD3076" s="140"/>
      <c r="AE3076" s="140"/>
      <c r="AF3076" s="140"/>
      <c r="AG3076" s="140"/>
      <c r="AH3076" s="140"/>
      <c r="AI3076" s="140"/>
      <c r="AJ3076" s="140"/>
      <c r="AK3076" s="140"/>
      <c r="AL3076" s="140"/>
      <c r="AM3076" s="140"/>
      <c r="AN3076" s="140"/>
      <c r="AO3076" s="140"/>
      <c r="AP3076" s="140"/>
      <c r="AQ3076" s="140"/>
      <c r="AR3076" s="140"/>
      <c r="AS3076" s="103"/>
      <c r="AT3076" s="103"/>
      <c r="AU3076" s="103"/>
      <c r="AV3076" s="103"/>
      <c r="AW3076" s="103"/>
      <c r="AX3076" s="103"/>
      <c r="AY3076" s="103"/>
      <c r="AZ3076" s="103"/>
      <c r="BA3076" s="103"/>
      <c r="BB3076" s="103"/>
      <c r="BC3076" s="103"/>
      <c r="BD3076" s="103"/>
      <c r="BE3076" s="103"/>
    </row>
    <row r="3077" spans="1:57" x14ac:dyDescent="0.2">
      <c r="A3077" s="140"/>
      <c r="B3077" s="141"/>
      <c r="C3077" s="141"/>
      <c r="D3077" s="24"/>
      <c r="E3077" s="29"/>
      <c r="F3077" s="22"/>
      <c r="G3077" s="22"/>
      <c r="H3077" s="22"/>
      <c r="I3077" s="22"/>
      <c r="J3077" s="26"/>
      <c r="K3077" s="140"/>
      <c r="L3077" s="140"/>
      <c r="M3077" s="140"/>
      <c r="N3077" s="140"/>
      <c r="O3077" s="140"/>
      <c r="P3077" s="26"/>
      <c r="Q3077" s="26"/>
      <c r="R3077" s="140"/>
      <c r="S3077" s="140"/>
      <c r="T3077" s="140"/>
      <c r="U3077" s="140"/>
      <c r="V3077" s="140"/>
      <c r="W3077" s="140"/>
      <c r="X3077" s="140"/>
      <c r="Y3077" s="140"/>
      <c r="Z3077" s="140"/>
      <c r="AA3077" s="140"/>
      <c r="AB3077" s="140"/>
      <c r="AC3077" s="140"/>
      <c r="AD3077" s="140"/>
      <c r="AE3077" s="140"/>
      <c r="AF3077" s="140"/>
      <c r="AG3077" s="140"/>
      <c r="AH3077" s="140"/>
      <c r="AI3077" s="140"/>
      <c r="AJ3077" s="140"/>
      <c r="AK3077" s="140"/>
      <c r="AL3077" s="140"/>
      <c r="AM3077" s="140"/>
      <c r="AN3077" s="140"/>
      <c r="AO3077" s="140"/>
      <c r="AP3077" s="140"/>
      <c r="AQ3077" s="140"/>
      <c r="AR3077" s="140"/>
      <c r="AS3077" s="103"/>
      <c r="AT3077" s="103"/>
      <c r="AU3077" s="103"/>
      <c r="AV3077" s="103"/>
      <c r="AW3077" s="103"/>
      <c r="AX3077" s="103"/>
      <c r="AY3077" s="103"/>
      <c r="AZ3077" s="103"/>
      <c r="BA3077" s="103"/>
      <c r="BB3077" s="103"/>
      <c r="BC3077" s="103"/>
      <c r="BD3077" s="103"/>
      <c r="BE3077" s="103"/>
    </row>
    <row r="3078" spans="1:57" x14ac:dyDescent="0.2">
      <c r="A3078" s="140"/>
      <c r="B3078" s="141"/>
      <c r="C3078" s="141"/>
      <c r="D3078" s="24"/>
      <c r="E3078" s="29"/>
      <c r="F3078" s="22"/>
      <c r="G3078" s="22"/>
      <c r="H3078" s="22"/>
      <c r="I3078" s="22"/>
      <c r="J3078" s="26"/>
      <c r="K3078" s="140"/>
      <c r="L3078" s="140"/>
      <c r="M3078" s="140"/>
      <c r="N3078" s="140"/>
      <c r="O3078" s="140"/>
      <c r="P3078" s="26"/>
      <c r="Q3078" s="26"/>
      <c r="R3078" s="140"/>
      <c r="S3078" s="140"/>
      <c r="T3078" s="140"/>
      <c r="U3078" s="140"/>
      <c r="V3078" s="140"/>
      <c r="W3078" s="140"/>
      <c r="X3078" s="140"/>
      <c r="Y3078" s="140"/>
      <c r="Z3078" s="140"/>
      <c r="AA3078" s="140"/>
      <c r="AB3078" s="140"/>
      <c r="AC3078" s="140"/>
      <c r="AD3078" s="140"/>
      <c r="AE3078" s="140"/>
      <c r="AF3078" s="140"/>
      <c r="AG3078" s="140"/>
      <c r="AH3078" s="140"/>
      <c r="AI3078" s="140"/>
      <c r="AJ3078" s="140"/>
      <c r="AK3078" s="140"/>
      <c r="AL3078" s="140"/>
      <c r="AM3078" s="140"/>
      <c r="AN3078" s="140"/>
      <c r="AO3078" s="140"/>
      <c r="AP3078" s="140"/>
      <c r="AQ3078" s="140"/>
      <c r="AR3078" s="140"/>
      <c r="AS3078" s="103"/>
      <c r="AT3078" s="103"/>
      <c r="AU3078" s="103"/>
      <c r="AV3078" s="103"/>
      <c r="AW3078" s="103"/>
      <c r="AX3078" s="103"/>
      <c r="AY3078" s="103"/>
      <c r="AZ3078" s="103"/>
      <c r="BA3078" s="103"/>
      <c r="BB3078" s="103"/>
      <c r="BC3078" s="103"/>
      <c r="BD3078" s="103"/>
      <c r="BE3078" s="103"/>
    </row>
    <row r="3079" spans="1:57" x14ac:dyDescent="0.2">
      <c r="A3079" s="140"/>
      <c r="B3079" s="141"/>
      <c r="C3079" s="141"/>
      <c r="D3079" s="24"/>
      <c r="E3079" s="29"/>
      <c r="F3079" s="22"/>
      <c r="G3079" s="22"/>
      <c r="H3079" s="22"/>
      <c r="I3079" s="22"/>
      <c r="J3079" s="26"/>
      <c r="K3079" s="140"/>
      <c r="L3079" s="140"/>
      <c r="M3079" s="140"/>
      <c r="N3079" s="140"/>
      <c r="O3079" s="140"/>
      <c r="P3079" s="26"/>
      <c r="Q3079" s="26"/>
      <c r="R3079" s="140"/>
      <c r="S3079" s="140"/>
      <c r="T3079" s="140"/>
      <c r="U3079" s="140"/>
      <c r="V3079" s="140"/>
      <c r="W3079" s="140"/>
      <c r="X3079" s="140"/>
      <c r="Y3079" s="140"/>
      <c r="Z3079" s="140"/>
      <c r="AA3079" s="140"/>
      <c r="AB3079" s="140"/>
      <c r="AC3079" s="140"/>
      <c r="AD3079" s="140"/>
      <c r="AE3079" s="140"/>
      <c r="AF3079" s="140"/>
      <c r="AG3079" s="140"/>
      <c r="AH3079" s="140"/>
      <c r="AI3079" s="140"/>
      <c r="AJ3079" s="140"/>
      <c r="AK3079" s="140"/>
      <c r="AL3079" s="140"/>
      <c r="AM3079" s="140"/>
      <c r="AN3079" s="140"/>
      <c r="AO3079" s="140"/>
      <c r="AP3079" s="140"/>
      <c r="AQ3079" s="140"/>
      <c r="AR3079" s="140"/>
      <c r="AS3079" s="103"/>
      <c r="AT3079" s="103"/>
      <c r="AU3079" s="103"/>
      <c r="AV3079" s="103"/>
      <c r="AW3079" s="103"/>
      <c r="AX3079" s="103"/>
      <c r="AY3079" s="103"/>
      <c r="AZ3079" s="103"/>
      <c r="BA3079" s="103"/>
      <c r="BB3079" s="103"/>
      <c r="BC3079" s="103"/>
      <c r="BD3079" s="103"/>
      <c r="BE3079" s="103"/>
    </row>
    <row r="3080" spans="1:57" x14ac:dyDescent="0.2">
      <c r="A3080" s="140"/>
      <c r="B3080" s="141"/>
      <c r="C3080" s="141"/>
      <c r="D3080" s="24"/>
      <c r="E3080" s="29"/>
      <c r="F3080" s="22"/>
      <c r="G3080" s="22"/>
      <c r="H3080" s="22"/>
      <c r="I3080" s="22"/>
      <c r="J3080" s="26"/>
      <c r="K3080" s="140"/>
      <c r="L3080" s="140"/>
      <c r="M3080" s="140"/>
      <c r="N3080" s="140"/>
      <c r="O3080" s="140"/>
      <c r="P3080" s="26"/>
      <c r="Q3080" s="26"/>
      <c r="R3080" s="140"/>
      <c r="S3080" s="140"/>
      <c r="T3080" s="140"/>
      <c r="U3080" s="140"/>
      <c r="V3080" s="140"/>
      <c r="W3080" s="140"/>
      <c r="X3080" s="140"/>
      <c r="Y3080" s="140"/>
      <c r="Z3080" s="140"/>
      <c r="AA3080" s="140"/>
      <c r="AB3080" s="140"/>
      <c r="AC3080" s="140"/>
      <c r="AD3080" s="140"/>
      <c r="AE3080" s="140"/>
      <c r="AF3080" s="140"/>
      <c r="AG3080" s="140"/>
      <c r="AH3080" s="140"/>
      <c r="AI3080" s="140"/>
      <c r="AJ3080" s="140"/>
      <c r="AK3080" s="140"/>
      <c r="AL3080" s="140"/>
      <c r="AM3080" s="140"/>
      <c r="AN3080" s="140"/>
      <c r="AO3080" s="140"/>
      <c r="AP3080" s="140"/>
      <c r="AQ3080" s="140"/>
      <c r="AR3080" s="140"/>
      <c r="AS3080" s="103"/>
      <c r="AT3080" s="103"/>
      <c r="AU3080" s="103"/>
      <c r="AV3080" s="103"/>
      <c r="AW3080" s="103"/>
      <c r="AX3080" s="103"/>
      <c r="AY3080" s="103"/>
      <c r="AZ3080" s="103"/>
      <c r="BA3080" s="103"/>
      <c r="BB3080" s="103"/>
      <c r="BC3080" s="103"/>
      <c r="BD3080" s="103"/>
      <c r="BE3080" s="103"/>
    </row>
    <row r="3081" spans="1:57" x14ac:dyDescent="0.2">
      <c r="A3081" s="140"/>
      <c r="B3081" s="141"/>
      <c r="C3081" s="141"/>
      <c r="D3081" s="24"/>
      <c r="E3081" s="29"/>
      <c r="F3081" s="22"/>
      <c r="G3081" s="22"/>
      <c r="H3081" s="22"/>
      <c r="I3081" s="22"/>
      <c r="J3081" s="26"/>
      <c r="K3081" s="140"/>
      <c r="L3081" s="140"/>
      <c r="M3081" s="140"/>
      <c r="N3081" s="140"/>
      <c r="O3081" s="140"/>
      <c r="P3081" s="26"/>
      <c r="Q3081" s="26"/>
      <c r="R3081" s="140"/>
      <c r="S3081" s="140"/>
      <c r="T3081" s="140"/>
      <c r="U3081" s="140"/>
      <c r="V3081" s="140"/>
      <c r="W3081" s="140"/>
      <c r="X3081" s="140"/>
      <c r="Y3081" s="140"/>
      <c r="Z3081" s="140"/>
      <c r="AA3081" s="140"/>
      <c r="AB3081" s="140"/>
      <c r="AC3081" s="140"/>
      <c r="AD3081" s="140"/>
      <c r="AE3081" s="140"/>
      <c r="AF3081" s="140"/>
      <c r="AG3081" s="140"/>
      <c r="AH3081" s="140"/>
      <c r="AI3081" s="140"/>
      <c r="AJ3081" s="140"/>
      <c r="AK3081" s="140"/>
      <c r="AL3081" s="140"/>
      <c r="AM3081" s="140"/>
      <c r="AN3081" s="140"/>
      <c r="AO3081" s="140"/>
      <c r="AP3081" s="140"/>
      <c r="AQ3081" s="140"/>
      <c r="AR3081" s="140"/>
      <c r="AS3081" s="103"/>
      <c r="AT3081" s="103"/>
      <c r="AU3081" s="103"/>
      <c r="AV3081" s="103"/>
      <c r="AW3081" s="103"/>
      <c r="AX3081" s="103"/>
      <c r="AY3081" s="103"/>
      <c r="AZ3081" s="103"/>
      <c r="BA3081" s="103"/>
      <c r="BB3081" s="103"/>
      <c r="BC3081" s="103"/>
      <c r="BD3081" s="103"/>
      <c r="BE3081" s="103"/>
    </row>
    <row r="3082" spans="1:57" x14ac:dyDescent="0.2">
      <c r="A3082" s="140"/>
      <c r="B3082" s="141"/>
      <c r="C3082" s="141"/>
      <c r="D3082" s="24"/>
      <c r="E3082" s="29"/>
      <c r="F3082" s="22"/>
      <c r="G3082" s="22"/>
      <c r="H3082" s="22"/>
      <c r="I3082" s="22"/>
      <c r="J3082" s="26"/>
      <c r="K3082" s="140"/>
      <c r="L3082" s="140"/>
      <c r="M3082" s="140"/>
      <c r="N3082" s="140"/>
      <c r="O3082" s="140"/>
      <c r="P3082" s="26"/>
      <c r="Q3082" s="26"/>
      <c r="R3082" s="140"/>
      <c r="S3082" s="140"/>
      <c r="T3082" s="140"/>
      <c r="U3082" s="140"/>
      <c r="V3082" s="140"/>
      <c r="W3082" s="140"/>
      <c r="X3082" s="140"/>
      <c r="Y3082" s="140"/>
      <c r="Z3082" s="140"/>
      <c r="AA3082" s="140"/>
      <c r="AB3082" s="140"/>
      <c r="AC3082" s="140"/>
      <c r="AD3082" s="140"/>
      <c r="AE3082" s="140"/>
      <c r="AF3082" s="140"/>
      <c r="AG3082" s="140"/>
      <c r="AH3082" s="140"/>
      <c r="AI3082" s="140"/>
      <c r="AJ3082" s="140"/>
      <c r="AK3082" s="140"/>
      <c r="AL3082" s="140"/>
      <c r="AM3082" s="140"/>
      <c r="AN3082" s="140"/>
      <c r="AO3082" s="140"/>
      <c r="AP3082" s="140"/>
      <c r="AQ3082" s="140"/>
      <c r="AR3082" s="140"/>
      <c r="AS3082" s="103"/>
      <c r="AT3082" s="103"/>
      <c r="AU3082" s="103"/>
      <c r="AV3082" s="103"/>
      <c r="AW3082" s="103"/>
      <c r="AX3082" s="103"/>
      <c r="AY3082" s="103"/>
      <c r="AZ3082" s="103"/>
      <c r="BA3082" s="103"/>
      <c r="BB3082" s="103"/>
      <c r="BC3082" s="103"/>
      <c r="BD3082" s="103"/>
      <c r="BE3082" s="103"/>
    </row>
    <row r="3083" spans="1:57" x14ac:dyDescent="0.2">
      <c r="A3083" s="140"/>
      <c r="B3083" s="141"/>
      <c r="C3083" s="141"/>
      <c r="D3083" s="24"/>
      <c r="E3083" s="29"/>
      <c r="F3083" s="22"/>
      <c r="G3083" s="22"/>
      <c r="H3083" s="22"/>
      <c r="I3083" s="22"/>
      <c r="J3083" s="26"/>
      <c r="K3083" s="140"/>
      <c r="L3083" s="140"/>
      <c r="M3083" s="140"/>
      <c r="N3083" s="140"/>
      <c r="O3083" s="140"/>
      <c r="P3083" s="26"/>
      <c r="Q3083" s="26"/>
      <c r="R3083" s="140"/>
      <c r="S3083" s="140"/>
      <c r="T3083" s="140"/>
      <c r="U3083" s="140"/>
      <c r="V3083" s="140"/>
      <c r="W3083" s="140"/>
      <c r="X3083" s="140"/>
      <c r="Y3083" s="140"/>
      <c r="Z3083" s="140"/>
      <c r="AA3083" s="140"/>
      <c r="AB3083" s="140"/>
      <c r="AC3083" s="140"/>
      <c r="AD3083" s="140"/>
      <c r="AE3083" s="140"/>
      <c r="AF3083" s="140"/>
      <c r="AG3083" s="140"/>
      <c r="AH3083" s="140"/>
      <c r="AI3083" s="140"/>
      <c r="AJ3083" s="140"/>
      <c r="AK3083" s="140"/>
      <c r="AL3083" s="140"/>
      <c r="AM3083" s="140"/>
      <c r="AN3083" s="140"/>
      <c r="AO3083" s="140"/>
      <c r="AP3083" s="140"/>
      <c r="AQ3083" s="140"/>
      <c r="AR3083" s="140"/>
      <c r="AS3083" s="103"/>
      <c r="AT3083" s="103"/>
      <c r="AU3083" s="103"/>
      <c r="AV3083" s="103"/>
      <c r="AW3083" s="103"/>
      <c r="AX3083" s="103"/>
      <c r="AY3083" s="103"/>
      <c r="AZ3083" s="103"/>
      <c r="BA3083" s="103"/>
      <c r="BB3083" s="103"/>
      <c r="BC3083" s="103"/>
      <c r="BD3083" s="103"/>
      <c r="BE3083" s="103"/>
    </row>
    <row r="3084" spans="1:57" x14ac:dyDescent="0.2">
      <c r="A3084" s="140"/>
      <c r="B3084" s="141"/>
      <c r="C3084" s="141"/>
      <c r="D3084" s="24"/>
      <c r="E3084" s="29"/>
      <c r="F3084" s="22"/>
      <c r="G3084" s="22"/>
      <c r="H3084" s="22"/>
      <c r="I3084" s="22"/>
      <c r="J3084" s="26"/>
      <c r="K3084" s="140"/>
      <c r="L3084" s="140"/>
      <c r="M3084" s="140"/>
      <c r="N3084" s="140"/>
      <c r="O3084" s="140"/>
      <c r="P3084" s="26"/>
      <c r="Q3084" s="26"/>
      <c r="R3084" s="140"/>
      <c r="S3084" s="140"/>
      <c r="T3084" s="140"/>
      <c r="U3084" s="140"/>
      <c r="V3084" s="140"/>
      <c r="W3084" s="140"/>
      <c r="X3084" s="140"/>
      <c r="Y3084" s="140"/>
      <c r="Z3084" s="140"/>
      <c r="AA3084" s="140"/>
      <c r="AB3084" s="140"/>
      <c r="AC3084" s="140"/>
      <c r="AD3084" s="140"/>
      <c r="AE3084" s="140"/>
      <c r="AF3084" s="140"/>
      <c r="AG3084" s="140"/>
      <c r="AH3084" s="140"/>
      <c r="AI3084" s="140"/>
      <c r="AJ3084" s="140"/>
      <c r="AK3084" s="140"/>
      <c r="AL3084" s="140"/>
      <c r="AM3084" s="140"/>
      <c r="AN3084" s="140"/>
      <c r="AO3084" s="140"/>
      <c r="AP3084" s="140"/>
      <c r="AQ3084" s="140"/>
      <c r="AR3084" s="140"/>
      <c r="AS3084" s="103"/>
      <c r="AT3084" s="103"/>
      <c r="AU3084" s="103"/>
      <c r="AV3084" s="103"/>
      <c r="AW3084" s="103"/>
      <c r="AX3084" s="103"/>
      <c r="AY3084" s="103"/>
      <c r="AZ3084" s="103"/>
      <c r="BA3084" s="103"/>
      <c r="BB3084" s="103"/>
      <c r="BC3084" s="103"/>
      <c r="BD3084" s="103"/>
      <c r="BE3084" s="103"/>
    </row>
    <row r="3085" spans="1:57" x14ac:dyDescent="0.2">
      <c r="A3085" s="140"/>
      <c r="B3085" s="141"/>
      <c r="C3085" s="141"/>
      <c r="D3085" s="24"/>
      <c r="E3085" s="29"/>
      <c r="F3085" s="22"/>
      <c r="G3085" s="22"/>
      <c r="H3085" s="22"/>
      <c r="I3085" s="22"/>
      <c r="J3085" s="26"/>
      <c r="K3085" s="140"/>
      <c r="L3085" s="140"/>
      <c r="M3085" s="140"/>
      <c r="N3085" s="140"/>
      <c r="O3085" s="140"/>
      <c r="P3085" s="26"/>
      <c r="Q3085" s="26"/>
      <c r="R3085" s="140"/>
      <c r="S3085" s="140"/>
      <c r="T3085" s="140"/>
      <c r="U3085" s="140"/>
      <c r="V3085" s="140"/>
      <c r="W3085" s="140"/>
      <c r="X3085" s="140"/>
      <c r="Y3085" s="140"/>
      <c r="Z3085" s="140"/>
      <c r="AA3085" s="140"/>
      <c r="AB3085" s="140"/>
      <c r="AC3085" s="140"/>
      <c r="AD3085" s="140"/>
      <c r="AE3085" s="140"/>
      <c r="AF3085" s="140"/>
      <c r="AG3085" s="140"/>
      <c r="AH3085" s="140"/>
      <c r="AI3085" s="140"/>
      <c r="AJ3085" s="140"/>
      <c r="AK3085" s="140"/>
      <c r="AL3085" s="140"/>
      <c r="AM3085" s="140"/>
      <c r="AN3085" s="140"/>
      <c r="AO3085" s="140"/>
      <c r="AP3085" s="140"/>
      <c r="AQ3085" s="140"/>
      <c r="AR3085" s="140"/>
      <c r="AS3085" s="103"/>
      <c r="AT3085" s="103"/>
      <c r="AU3085" s="103"/>
      <c r="AV3085" s="103"/>
      <c r="AW3085" s="103"/>
      <c r="AX3085" s="103"/>
      <c r="AY3085" s="103"/>
      <c r="AZ3085" s="103"/>
      <c r="BA3085" s="103"/>
      <c r="BB3085" s="103"/>
      <c r="BC3085" s="103"/>
      <c r="BD3085" s="103"/>
      <c r="BE3085" s="103"/>
    </row>
    <row r="3086" spans="1:57" x14ac:dyDescent="0.2">
      <c r="A3086" s="140"/>
      <c r="B3086" s="141"/>
      <c r="C3086" s="141"/>
      <c r="D3086" s="24"/>
      <c r="E3086" s="29"/>
      <c r="F3086" s="22"/>
      <c r="G3086" s="22"/>
      <c r="H3086" s="22"/>
      <c r="I3086" s="22"/>
      <c r="J3086" s="26"/>
      <c r="K3086" s="140"/>
      <c r="L3086" s="140"/>
      <c r="M3086" s="140"/>
      <c r="N3086" s="140"/>
      <c r="O3086" s="140"/>
      <c r="P3086" s="26"/>
      <c r="Q3086" s="26"/>
      <c r="R3086" s="140"/>
      <c r="S3086" s="140"/>
      <c r="T3086" s="140"/>
      <c r="U3086" s="140"/>
      <c r="V3086" s="140"/>
      <c r="W3086" s="140"/>
      <c r="X3086" s="140"/>
      <c r="Y3086" s="140"/>
      <c r="Z3086" s="140"/>
      <c r="AA3086" s="140"/>
      <c r="AB3086" s="140"/>
      <c r="AC3086" s="140"/>
      <c r="AD3086" s="140"/>
      <c r="AE3086" s="140"/>
      <c r="AF3086" s="140"/>
      <c r="AG3086" s="140"/>
      <c r="AH3086" s="140"/>
      <c r="AI3086" s="140"/>
      <c r="AJ3086" s="140"/>
      <c r="AK3086" s="140"/>
      <c r="AL3086" s="140"/>
      <c r="AM3086" s="140"/>
      <c r="AN3086" s="140"/>
      <c r="AO3086" s="140"/>
      <c r="AP3086" s="140"/>
      <c r="AQ3086" s="140"/>
      <c r="AR3086" s="140"/>
      <c r="AS3086" s="103"/>
      <c r="AT3086" s="103"/>
      <c r="AU3086" s="103"/>
      <c r="AV3086" s="103"/>
      <c r="AW3086" s="103"/>
      <c r="AX3086" s="103"/>
      <c r="AY3086" s="103"/>
      <c r="AZ3086" s="103"/>
      <c r="BA3086" s="103"/>
      <c r="BB3086" s="103"/>
      <c r="BC3086" s="103"/>
      <c r="BD3086" s="103"/>
      <c r="BE3086" s="103"/>
    </row>
    <row r="3087" spans="1:57" x14ac:dyDescent="0.2">
      <c r="A3087" s="140"/>
      <c r="B3087" s="141"/>
      <c r="C3087" s="141"/>
      <c r="D3087" s="24"/>
      <c r="E3087" s="29"/>
      <c r="F3087" s="22"/>
      <c r="G3087" s="22"/>
      <c r="H3087" s="22"/>
      <c r="I3087" s="22"/>
      <c r="J3087" s="26"/>
      <c r="K3087" s="140"/>
      <c r="L3087" s="140"/>
      <c r="M3087" s="140"/>
      <c r="N3087" s="140"/>
      <c r="O3087" s="140"/>
      <c r="P3087" s="26"/>
      <c r="Q3087" s="26"/>
      <c r="R3087" s="140"/>
      <c r="S3087" s="140"/>
      <c r="T3087" s="140"/>
      <c r="U3087" s="140"/>
      <c r="V3087" s="140"/>
      <c r="W3087" s="140"/>
      <c r="X3087" s="140"/>
      <c r="Y3087" s="140"/>
      <c r="Z3087" s="140"/>
      <c r="AA3087" s="140"/>
      <c r="AB3087" s="140"/>
      <c r="AC3087" s="140"/>
      <c r="AD3087" s="140"/>
      <c r="AE3087" s="140"/>
      <c r="AF3087" s="140"/>
      <c r="AG3087" s="140"/>
      <c r="AH3087" s="140"/>
      <c r="AI3087" s="140"/>
      <c r="AJ3087" s="140"/>
      <c r="AK3087" s="140"/>
      <c r="AL3087" s="140"/>
      <c r="AM3087" s="140"/>
      <c r="AN3087" s="140"/>
      <c r="AO3087" s="140"/>
      <c r="AP3087" s="140"/>
      <c r="AQ3087" s="140"/>
      <c r="AR3087" s="140"/>
      <c r="AS3087" s="103"/>
      <c r="AT3087" s="103"/>
      <c r="AU3087" s="103"/>
      <c r="AV3087" s="103"/>
      <c r="AW3087" s="103"/>
      <c r="AX3087" s="103"/>
      <c r="AY3087" s="103"/>
      <c r="AZ3087" s="103"/>
      <c r="BA3087" s="103"/>
      <c r="BB3087" s="103"/>
      <c r="BC3087" s="103"/>
      <c r="BD3087" s="103"/>
      <c r="BE3087" s="103"/>
    </row>
    <row r="3088" spans="1:57" x14ac:dyDescent="0.2">
      <c r="A3088" s="140"/>
      <c r="B3088" s="141"/>
      <c r="C3088" s="141"/>
      <c r="D3088" s="24"/>
      <c r="E3088" s="29"/>
      <c r="F3088" s="22"/>
      <c r="G3088" s="22"/>
      <c r="H3088" s="22"/>
      <c r="I3088" s="22"/>
      <c r="J3088" s="26"/>
      <c r="K3088" s="140"/>
      <c r="L3088" s="140"/>
      <c r="M3088" s="140"/>
      <c r="N3088" s="140"/>
      <c r="O3088" s="140"/>
      <c r="P3088" s="26"/>
      <c r="Q3088" s="26"/>
      <c r="R3088" s="140"/>
      <c r="S3088" s="140"/>
      <c r="T3088" s="140"/>
      <c r="U3088" s="140"/>
      <c r="V3088" s="140"/>
      <c r="W3088" s="140"/>
      <c r="X3088" s="140"/>
      <c r="Y3088" s="140"/>
      <c r="Z3088" s="140"/>
      <c r="AA3088" s="140"/>
      <c r="AB3088" s="140"/>
      <c r="AC3088" s="140"/>
      <c r="AD3088" s="140"/>
      <c r="AE3088" s="140"/>
      <c r="AF3088" s="140"/>
      <c r="AG3088" s="140"/>
      <c r="AH3088" s="140"/>
      <c r="AI3088" s="140"/>
      <c r="AJ3088" s="140"/>
      <c r="AK3088" s="140"/>
      <c r="AL3088" s="140"/>
      <c r="AM3088" s="140"/>
      <c r="AN3088" s="140"/>
      <c r="AO3088" s="140"/>
      <c r="AP3088" s="140"/>
      <c r="AQ3088" s="140"/>
      <c r="AR3088" s="140"/>
      <c r="AS3088" s="103"/>
      <c r="AT3088" s="103"/>
      <c r="AU3088" s="103"/>
      <c r="AV3088" s="103"/>
      <c r="AW3088" s="103"/>
      <c r="AX3088" s="103"/>
      <c r="AY3088" s="103"/>
      <c r="AZ3088" s="103"/>
      <c r="BA3088" s="103"/>
      <c r="BB3088" s="103"/>
      <c r="BC3088" s="103"/>
      <c r="BD3088" s="103"/>
      <c r="BE3088" s="103"/>
    </row>
    <row r="3089" spans="1:57" x14ac:dyDescent="0.2">
      <c r="A3089" s="140"/>
      <c r="B3089" s="141"/>
      <c r="C3089" s="141"/>
      <c r="D3089" s="24"/>
      <c r="E3089" s="29"/>
      <c r="F3089" s="22"/>
      <c r="G3089" s="22"/>
      <c r="H3089" s="22"/>
      <c r="I3089" s="22"/>
      <c r="J3089" s="26"/>
      <c r="K3089" s="140"/>
      <c r="L3089" s="140"/>
      <c r="M3089" s="140"/>
      <c r="N3089" s="140"/>
      <c r="O3089" s="140"/>
      <c r="P3089" s="26"/>
      <c r="Q3089" s="26"/>
      <c r="R3089" s="140"/>
      <c r="S3089" s="140"/>
      <c r="T3089" s="140"/>
      <c r="U3089" s="140"/>
      <c r="V3089" s="140"/>
      <c r="W3089" s="140"/>
      <c r="X3089" s="140"/>
      <c r="Y3089" s="140"/>
      <c r="Z3089" s="140"/>
      <c r="AA3089" s="140"/>
      <c r="AB3089" s="140"/>
      <c r="AC3089" s="140"/>
      <c r="AD3089" s="140"/>
      <c r="AE3089" s="140"/>
      <c r="AF3089" s="140"/>
      <c r="AG3089" s="140"/>
      <c r="AH3089" s="140"/>
      <c r="AI3089" s="140"/>
      <c r="AJ3089" s="140"/>
      <c r="AK3089" s="140"/>
      <c r="AL3089" s="140"/>
      <c r="AM3089" s="140"/>
      <c r="AN3089" s="140"/>
      <c r="AO3089" s="140"/>
      <c r="AP3089" s="140"/>
      <c r="AQ3089" s="140"/>
      <c r="AR3089" s="140"/>
      <c r="AS3089" s="103"/>
      <c r="AT3089" s="103"/>
      <c r="AU3089" s="103"/>
      <c r="AV3089" s="103"/>
      <c r="AW3089" s="103"/>
      <c r="AX3089" s="103"/>
      <c r="AY3089" s="103"/>
      <c r="AZ3089" s="103"/>
      <c r="BA3089" s="103"/>
      <c r="BB3089" s="103"/>
      <c r="BC3089" s="103"/>
      <c r="BD3089" s="103"/>
      <c r="BE3089" s="103"/>
    </row>
    <row r="3090" spans="1:57" x14ac:dyDescent="0.2">
      <c r="A3090" s="140"/>
      <c r="B3090" s="141"/>
      <c r="C3090" s="141"/>
      <c r="D3090" s="24"/>
      <c r="E3090" s="29"/>
      <c r="F3090" s="22"/>
      <c r="G3090" s="22"/>
      <c r="H3090" s="22"/>
      <c r="I3090" s="22"/>
      <c r="J3090" s="26"/>
      <c r="K3090" s="140"/>
      <c r="L3090" s="140"/>
      <c r="M3090" s="140"/>
      <c r="N3090" s="140"/>
      <c r="O3090" s="140"/>
      <c r="P3090" s="26"/>
      <c r="Q3090" s="26"/>
      <c r="R3090" s="140"/>
      <c r="S3090" s="140"/>
      <c r="T3090" s="140"/>
      <c r="U3090" s="140"/>
      <c r="V3090" s="140"/>
      <c r="W3090" s="140"/>
      <c r="X3090" s="140"/>
      <c r="Y3090" s="140"/>
      <c r="Z3090" s="140"/>
      <c r="AA3090" s="140"/>
      <c r="AB3090" s="140"/>
      <c r="AC3090" s="140"/>
      <c r="AD3090" s="140"/>
      <c r="AE3090" s="140"/>
      <c r="AF3090" s="140"/>
      <c r="AG3090" s="140"/>
      <c r="AH3090" s="140"/>
      <c r="AI3090" s="140"/>
      <c r="AJ3090" s="140"/>
      <c r="AK3090" s="140"/>
      <c r="AL3090" s="140"/>
      <c r="AM3090" s="140"/>
      <c r="AN3090" s="140"/>
      <c r="AO3090" s="140"/>
      <c r="AP3090" s="140"/>
      <c r="AQ3090" s="140"/>
      <c r="AR3090" s="140"/>
      <c r="AS3090" s="103"/>
      <c r="AT3090" s="103"/>
      <c r="AU3090" s="103"/>
      <c r="AV3090" s="103"/>
      <c r="AW3090" s="103"/>
      <c r="AX3090" s="103"/>
      <c r="AY3090" s="103"/>
      <c r="AZ3090" s="103"/>
      <c r="BA3090" s="103"/>
      <c r="BB3090" s="103"/>
      <c r="BC3090" s="103"/>
      <c r="BD3090" s="103"/>
      <c r="BE3090" s="103"/>
    </row>
    <row r="3091" spans="1:57" x14ac:dyDescent="0.2">
      <c r="A3091" s="140"/>
      <c r="B3091" s="141"/>
      <c r="C3091" s="141"/>
      <c r="D3091" s="24"/>
      <c r="E3091" s="29"/>
      <c r="F3091" s="22"/>
      <c r="G3091" s="22"/>
      <c r="H3091" s="22"/>
      <c r="I3091" s="22"/>
      <c r="J3091" s="26"/>
      <c r="K3091" s="140"/>
      <c r="L3091" s="140"/>
      <c r="M3091" s="140"/>
      <c r="N3091" s="140"/>
      <c r="O3091" s="140"/>
      <c r="P3091" s="26"/>
      <c r="Q3091" s="26"/>
      <c r="R3091" s="140"/>
      <c r="S3091" s="140"/>
      <c r="T3091" s="140"/>
      <c r="U3091" s="140"/>
      <c r="V3091" s="140"/>
      <c r="W3091" s="140"/>
      <c r="X3091" s="140"/>
      <c r="Y3091" s="140"/>
      <c r="Z3091" s="140"/>
      <c r="AA3091" s="140"/>
      <c r="AB3091" s="140"/>
      <c r="AC3091" s="140"/>
      <c r="AD3091" s="140"/>
      <c r="AE3091" s="140"/>
      <c r="AF3091" s="140"/>
      <c r="AG3091" s="140"/>
      <c r="AH3091" s="140"/>
      <c r="AI3091" s="140"/>
      <c r="AJ3091" s="140"/>
      <c r="AK3091" s="140"/>
      <c r="AL3091" s="140"/>
      <c r="AM3091" s="140"/>
      <c r="AN3091" s="140"/>
      <c r="AO3091" s="140"/>
      <c r="AP3091" s="140"/>
      <c r="AQ3091" s="140"/>
      <c r="AR3091" s="140"/>
      <c r="AS3091" s="103"/>
      <c r="AT3091" s="103"/>
      <c r="AU3091" s="103"/>
      <c r="AV3091" s="103"/>
      <c r="AW3091" s="103"/>
      <c r="AX3091" s="103"/>
      <c r="AY3091" s="103"/>
      <c r="AZ3091" s="103"/>
      <c r="BA3091" s="103"/>
      <c r="BB3091" s="103"/>
      <c r="BC3091" s="103"/>
      <c r="BD3091" s="103"/>
      <c r="BE3091" s="103"/>
    </row>
    <row r="3092" spans="1:57" x14ac:dyDescent="0.2">
      <c r="A3092" s="140"/>
      <c r="B3092" s="141"/>
      <c r="C3092" s="141"/>
      <c r="D3092" s="24"/>
      <c r="E3092" s="29"/>
      <c r="F3092" s="22"/>
      <c r="G3092" s="22"/>
      <c r="H3092" s="22"/>
      <c r="I3092" s="22"/>
      <c r="J3092" s="26"/>
      <c r="K3092" s="140"/>
      <c r="L3092" s="140"/>
      <c r="M3092" s="140"/>
      <c r="N3092" s="140"/>
      <c r="O3092" s="140"/>
      <c r="P3092" s="26"/>
      <c r="Q3092" s="26"/>
      <c r="R3092" s="140"/>
      <c r="S3092" s="140"/>
      <c r="T3092" s="140"/>
      <c r="U3092" s="140"/>
      <c r="V3092" s="140"/>
      <c r="W3092" s="140"/>
      <c r="X3092" s="140"/>
      <c r="Y3092" s="140"/>
      <c r="Z3092" s="140"/>
      <c r="AA3092" s="140"/>
      <c r="AB3092" s="140"/>
      <c r="AC3092" s="140"/>
      <c r="AD3092" s="140"/>
      <c r="AE3092" s="140"/>
      <c r="AF3092" s="140"/>
      <c r="AG3092" s="140"/>
      <c r="AH3092" s="140"/>
      <c r="AI3092" s="140"/>
      <c r="AJ3092" s="140"/>
      <c r="AK3092" s="140"/>
      <c r="AL3092" s="140"/>
      <c r="AM3092" s="140"/>
      <c r="AN3092" s="140"/>
      <c r="AO3092" s="140"/>
      <c r="AP3092" s="140"/>
      <c r="AQ3092" s="140"/>
      <c r="AR3092" s="140"/>
      <c r="AS3092" s="103"/>
      <c r="AT3092" s="103"/>
      <c r="AU3092" s="103"/>
      <c r="AV3092" s="103"/>
      <c r="AW3092" s="103"/>
      <c r="AX3092" s="103"/>
      <c r="AY3092" s="103"/>
      <c r="AZ3092" s="103"/>
      <c r="BA3092" s="103"/>
      <c r="BB3092" s="103"/>
      <c r="BC3092" s="103"/>
      <c r="BD3092" s="103"/>
      <c r="BE3092" s="103"/>
    </row>
    <row r="3093" spans="1:57" x14ac:dyDescent="0.2">
      <c r="A3093" s="140"/>
      <c r="B3093" s="141"/>
      <c r="C3093" s="141"/>
      <c r="D3093" s="24"/>
      <c r="E3093" s="29"/>
      <c r="F3093" s="22"/>
      <c r="G3093" s="22"/>
      <c r="H3093" s="22"/>
      <c r="I3093" s="22"/>
      <c r="J3093" s="26"/>
      <c r="K3093" s="140"/>
      <c r="L3093" s="140"/>
      <c r="M3093" s="140"/>
      <c r="N3093" s="140"/>
      <c r="O3093" s="140"/>
      <c r="P3093" s="26"/>
      <c r="Q3093" s="26"/>
      <c r="R3093" s="140"/>
      <c r="S3093" s="140"/>
      <c r="T3093" s="140"/>
      <c r="U3093" s="140"/>
      <c r="V3093" s="140"/>
      <c r="W3093" s="140"/>
      <c r="X3093" s="140"/>
      <c r="Y3093" s="140"/>
      <c r="Z3093" s="140"/>
      <c r="AA3093" s="140"/>
      <c r="AB3093" s="140"/>
      <c r="AC3093" s="140"/>
      <c r="AD3093" s="140"/>
      <c r="AE3093" s="140"/>
      <c r="AF3093" s="140"/>
      <c r="AG3093" s="140"/>
      <c r="AH3093" s="140"/>
      <c r="AI3093" s="140"/>
      <c r="AJ3093" s="140"/>
      <c r="AK3093" s="140"/>
      <c r="AL3093" s="140"/>
      <c r="AM3093" s="140"/>
      <c r="AN3093" s="140"/>
      <c r="AO3093" s="140"/>
      <c r="AP3093" s="140"/>
      <c r="AQ3093" s="140"/>
      <c r="AR3093" s="140"/>
      <c r="AS3093" s="103"/>
      <c r="AT3093" s="103"/>
      <c r="AU3093" s="103"/>
      <c r="AV3093" s="103"/>
      <c r="AW3093" s="103"/>
      <c r="AX3093" s="103"/>
      <c r="AY3093" s="103"/>
      <c r="AZ3093" s="103"/>
      <c r="BA3093" s="103"/>
      <c r="BB3093" s="103"/>
      <c r="BC3093" s="103"/>
      <c r="BD3093" s="103"/>
      <c r="BE3093" s="103"/>
    </row>
    <row r="3094" spans="1:57" x14ac:dyDescent="0.2">
      <c r="A3094" s="140"/>
      <c r="B3094" s="141"/>
      <c r="C3094" s="141"/>
      <c r="D3094" s="24"/>
      <c r="E3094" s="29"/>
      <c r="F3094" s="22"/>
      <c r="G3094" s="22"/>
      <c r="H3094" s="22"/>
      <c r="I3094" s="22"/>
      <c r="J3094" s="26"/>
      <c r="K3094" s="140"/>
      <c r="L3094" s="140"/>
      <c r="M3094" s="140"/>
      <c r="N3094" s="140"/>
      <c r="O3094" s="140"/>
      <c r="P3094" s="26"/>
      <c r="Q3094" s="26"/>
      <c r="R3094" s="140"/>
      <c r="S3094" s="140"/>
      <c r="T3094" s="140"/>
      <c r="U3094" s="140"/>
      <c r="V3094" s="140"/>
      <c r="W3094" s="140"/>
      <c r="X3094" s="140"/>
      <c r="Y3094" s="140"/>
      <c r="Z3094" s="140"/>
      <c r="AA3094" s="140"/>
      <c r="AB3094" s="140"/>
      <c r="AC3094" s="140"/>
      <c r="AD3094" s="140"/>
      <c r="AE3094" s="140"/>
      <c r="AF3094" s="140"/>
      <c r="AG3094" s="140"/>
      <c r="AH3094" s="140"/>
      <c r="AI3094" s="140"/>
      <c r="AJ3094" s="140"/>
      <c r="AK3094" s="140"/>
      <c r="AL3094" s="140"/>
      <c r="AM3094" s="140"/>
      <c r="AN3094" s="140"/>
      <c r="AO3094" s="140"/>
      <c r="AP3094" s="140"/>
      <c r="AQ3094" s="140"/>
      <c r="AR3094" s="140"/>
      <c r="AS3094" s="103"/>
      <c r="AT3094" s="103"/>
      <c r="AU3094" s="103"/>
      <c r="AV3094" s="103"/>
      <c r="AW3094" s="103"/>
      <c r="AX3094" s="103"/>
      <c r="AY3094" s="103"/>
      <c r="AZ3094" s="103"/>
      <c r="BA3094" s="103"/>
      <c r="BB3094" s="103"/>
      <c r="BC3094" s="103"/>
      <c r="BD3094" s="103"/>
      <c r="BE3094" s="103"/>
    </row>
    <row r="3095" spans="1:57" x14ac:dyDescent="0.2">
      <c r="A3095" s="140"/>
      <c r="B3095" s="141"/>
      <c r="C3095" s="141"/>
      <c r="D3095" s="24"/>
      <c r="E3095" s="29"/>
      <c r="F3095" s="22"/>
      <c r="G3095" s="22"/>
      <c r="H3095" s="22"/>
      <c r="I3095" s="22"/>
      <c r="J3095" s="26"/>
      <c r="K3095" s="140"/>
      <c r="L3095" s="140"/>
      <c r="M3095" s="140"/>
      <c r="N3095" s="140"/>
      <c r="O3095" s="140"/>
      <c r="P3095" s="26"/>
      <c r="Q3095" s="26"/>
      <c r="R3095" s="140"/>
      <c r="S3095" s="140"/>
      <c r="T3095" s="140"/>
      <c r="U3095" s="140"/>
      <c r="V3095" s="140"/>
      <c r="W3095" s="140"/>
      <c r="X3095" s="140"/>
      <c r="Y3095" s="140"/>
      <c r="Z3095" s="140"/>
      <c r="AA3095" s="140"/>
      <c r="AB3095" s="140"/>
      <c r="AC3095" s="140"/>
      <c r="AD3095" s="140"/>
      <c r="AE3095" s="140"/>
      <c r="AF3095" s="140"/>
      <c r="AG3095" s="140"/>
      <c r="AH3095" s="140"/>
      <c r="AI3095" s="140"/>
      <c r="AJ3095" s="140"/>
      <c r="AK3095" s="140"/>
      <c r="AL3095" s="140"/>
      <c r="AM3095" s="140"/>
      <c r="AN3095" s="140"/>
      <c r="AO3095" s="140"/>
      <c r="AP3095" s="140"/>
      <c r="AQ3095" s="140"/>
      <c r="AR3095" s="140"/>
      <c r="AS3095" s="103"/>
      <c r="AT3095" s="103"/>
      <c r="AU3095" s="103"/>
      <c r="AV3095" s="103"/>
      <c r="AW3095" s="103"/>
      <c r="AX3095" s="103"/>
      <c r="AY3095" s="103"/>
      <c r="AZ3095" s="103"/>
      <c r="BA3095" s="103"/>
      <c r="BB3095" s="103"/>
      <c r="BC3095" s="103"/>
      <c r="BD3095" s="103"/>
      <c r="BE3095" s="103"/>
    </row>
    <row r="3096" spans="1:57" x14ac:dyDescent="0.2">
      <c r="A3096" s="140"/>
      <c r="B3096" s="141"/>
      <c r="C3096" s="141"/>
      <c r="D3096" s="24"/>
      <c r="E3096" s="29"/>
      <c r="F3096" s="22"/>
      <c r="G3096" s="22"/>
      <c r="H3096" s="22"/>
      <c r="I3096" s="22"/>
      <c r="J3096" s="26"/>
      <c r="K3096" s="140"/>
      <c r="L3096" s="140"/>
      <c r="M3096" s="140"/>
      <c r="N3096" s="140"/>
      <c r="O3096" s="140"/>
      <c r="P3096" s="26"/>
      <c r="Q3096" s="26"/>
      <c r="R3096" s="140"/>
      <c r="S3096" s="140"/>
      <c r="T3096" s="140"/>
      <c r="U3096" s="140"/>
      <c r="V3096" s="140"/>
      <c r="W3096" s="140"/>
      <c r="X3096" s="140"/>
      <c r="Y3096" s="140"/>
      <c r="Z3096" s="140"/>
      <c r="AA3096" s="140"/>
      <c r="AB3096" s="140"/>
      <c r="AC3096" s="140"/>
      <c r="AD3096" s="140"/>
      <c r="AE3096" s="140"/>
      <c r="AF3096" s="140"/>
      <c r="AG3096" s="140"/>
      <c r="AH3096" s="140"/>
      <c r="AI3096" s="140"/>
      <c r="AJ3096" s="140"/>
      <c r="AK3096" s="140"/>
      <c r="AL3096" s="140"/>
      <c r="AM3096" s="140"/>
      <c r="AN3096" s="140"/>
      <c r="AO3096" s="140"/>
      <c r="AP3096" s="140"/>
      <c r="AQ3096" s="140"/>
      <c r="AR3096" s="140"/>
      <c r="AS3096" s="103"/>
      <c r="AT3096" s="103"/>
      <c r="AU3096" s="103"/>
      <c r="AV3096" s="103"/>
      <c r="AW3096" s="103"/>
      <c r="AX3096" s="103"/>
      <c r="AY3096" s="103"/>
      <c r="AZ3096" s="103"/>
      <c r="BA3096" s="103"/>
      <c r="BB3096" s="103"/>
      <c r="BC3096" s="103"/>
      <c r="BD3096" s="103"/>
      <c r="BE3096" s="103"/>
    </row>
    <row r="3097" spans="1:57" x14ac:dyDescent="0.2">
      <c r="A3097" s="140"/>
      <c r="B3097" s="141"/>
      <c r="C3097" s="141"/>
      <c r="D3097" s="24"/>
      <c r="E3097" s="29"/>
      <c r="F3097" s="22"/>
      <c r="G3097" s="22"/>
      <c r="H3097" s="22"/>
      <c r="I3097" s="22"/>
      <c r="J3097" s="26"/>
      <c r="K3097" s="140"/>
      <c r="L3097" s="140"/>
      <c r="M3097" s="140"/>
      <c r="N3097" s="140"/>
      <c r="O3097" s="140"/>
      <c r="P3097" s="26"/>
      <c r="Q3097" s="26"/>
      <c r="R3097" s="140"/>
      <c r="S3097" s="140"/>
      <c r="T3097" s="140"/>
      <c r="U3097" s="140"/>
      <c r="V3097" s="140"/>
      <c r="W3097" s="140"/>
      <c r="X3097" s="140"/>
      <c r="Y3097" s="140"/>
      <c r="Z3097" s="140"/>
      <c r="AA3097" s="140"/>
      <c r="AB3097" s="140"/>
      <c r="AC3097" s="140"/>
      <c r="AD3097" s="140"/>
      <c r="AE3097" s="140"/>
      <c r="AF3097" s="140"/>
      <c r="AG3097" s="140"/>
      <c r="AH3097" s="140"/>
      <c r="AI3097" s="140"/>
      <c r="AJ3097" s="140"/>
      <c r="AK3097" s="140"/>
      <c r="AL3097" s="140"/>
      <c r="AM3097" s="140"/>
      <c r="AN3097" s="140"/>
      <c r="AO3097" s="140"/>
      <c r="AP3097" s="140"/>
      <c r="AQ3097" s="140"/>
      <c r="AR3097" s="140"/>
      <c r="AS3097" s="103"/>
      <c r="AT3097" s="103"/>
      <c r="AU3097" s="103"/>
      <c r="AV3097" s="103"/>
      <c r="AW3097" s="103"/>
      <c r="AX3097" s="103"/>
      <c r="AY3097" s="103"/>
      <c r="AZ3097" s="103"/>
      <c r="BA3097" s="103"/>
      <c r="BB3097" s="103"/>
      <c r="BC3097" s="103"/>
      <c r="BD3097" s="103"/>
      <c r="BE3097" s="103"/>
    </row>
    <row r="3098" spans="1:57" x14ac:dyDescent="0.2">
      <c r="A3098" s="140"/>
      <c r="B3098" s="141"/>
      <c r="C3098" s="141"/>
      <c r="D3098" s="24"/>
      <c r="E3098" s="29"/>
      <c r="F3098" s="22"/>
      <c r="G3098" s="22"/>
      <c r="H3098" s="22"/>
      <c r="I3098" s="22"/>
      <c r="J3098" s="26"/>
      <c r="K3098" s="140"/>
      <c r="L3098" s="140"/>
      <c r="M3098" s="140"/>
      <c r="N3098" s="140"/>
      <c r="O3098" s="140"/>
      <c r="P3098" s="26"/>
      <c r="Q3098" s="26"/>
      <c r="R3098" s="140"/>
      <c r="S3098" s="140"/>
      <c r="T3098" s="140"/>
      <c r="U3098" s="140"/>
      <c r="V3098" s="140"/>
      <c r="W3098" s="140"/>
      <c r="X3098" s="140"/>
      <c r="Y3098" s="140"/>
      <c r="Z3098" s="140"/>
      <c r="AA3098" s="140"/>
      <c r="AB3098" s="140"/>
      <c r="AC3098" s="140"/>
      <c r="AD3098" s="140"/>
      <c r="AE3098" s="140"/>
      <c r="AF3098" s="140"/>
      <c r="AG3098" s="140"/>
      <c r="AH3098" s="140"/>
      <c r="AI3098" s="140"/>
      <c r="AJ3098" s="140"/>
      <c r="AK3098" s="140"/>
      <c r="AL3098" s="140"/>
      <c r="AM3098" s="140"/>
      <c r="AN3098" s="140"/>
      <c r="AO3098" s="140"/>
      <c r="AP3098" s="140"/>
      <c r="AQ3098" s="140"/>
      <c r="AR3098" s="140"/>
      <c r="AS3098" s="103"/>
      <c r="AT3098" s="103"/>
      <c r="AU3098" s="103"/>
      <c r="AV3098" s="103"/>
      <c r="AW3098" s="103"/>
      <c r="AX3098" s="103"/>
      <c r="AY3098" s="103"/>
      <c r="AZ3098" s="103"/>
      <c r="BA3098" s="103"/>
      <c r="BB3098" s="103"/>
      <c r="BC3098" s="103"/>
      <c r="BD3098" s="103"/>
      <c r="BE3098" s="103"/>
    </row>
    <row r="3099" spans="1:57" x14ac:dyDescent="0.2">
      <c r="A3099" s="140"/>
      <c r="B3099" s="141"/>
      <c r="C3099" s="141"/>
      <c r="D3099" s="24"/>
      <c r="E3099" s="29"/>
      <c r="F3099" s="22"/>
      <c r="G3099" s="22"/>
      <c r="H3099" s="22"/>
      <c r="I3099" s="22"/>
      <c r="J3099" s="26"/>
      <c r="K3099" s="140"/>
      <c r="L3099" s="140"/>
      <c r="M3099" s="140"/>
      <c r="N3099" s="140"/>
      <c r="O3099" s="140"/>
      <c r="P3099" s="26"/>
      <c r="Q3099" s="26"/>
      <c r="R3099" s="140"/>
      <c r="S3099" s="140"/>
      <c r="T3099" s="140"/>
      <c r="U3099" s="140"/>
      <c r="V3099" s="140"/>
      <c r="W3099" s="140"/>
      <c r="X3099" s="140"/>
      <c r="Y3099" s="140"/>
      <c r="Z3099" s="140"/>
      <c r="AA3099" s="140"/>
      <c r="AB3099" s="140"/>
      <c r="AC3099" s="140"/>
      <c r="AD3099" s="140"/>
      <c r="AE3099" s="140"/>
      <c r="AF3099" s="140"/>
      <c r="AG3099" s="140"/>
      <c r="AH3099" s="140"/>
      <c r="AI3099" s="140"/>
      <c r="AJ3099" s="140"/>
      <c r="AK3099" s="140"/>
      <c r="AL3099" s="140"/>
      <c r="AM3099" s="140"/>
      <c r="AN3099" s="140"/>
      <c r="AO3099" s="140"/>
      <c r="AP3099" s="140"/>
      <c r="AQ3099" s="140"/>
      <c r="AR3099" s="140"/>
      <c r="AS3099" s="103"/>
      <c r="AT3099" s="103"/>
      <c r="AU3099" s="103"/>
      <c r="AV3099" s="103"/>
      <c r="AW3099" s="103"/>
      <c r="AX3099" s="103"/>
      <c r="AY3099" s="103"/>
      <c r="AZ3099" s="103"/>
      <c r="BA3099" s="103"/>
      <c r="BB3099" s="103"/>
      <c r="BC3099" s="103"/>
      <c r="BD3099" s="103"/>
      <c r="BE3099" s="103"/>
    </row>
    <row r="3100" spans="1:57" x14ac:dyDescent="0.2">
      <c r="A3100" s="140"/>
      <c r="B3100" s="141"/>
      <c r="C3100" s="141"/>
      <c r="D3100" s="24"/>
      <c r="E3100" s="29"/>
      <c r="F3100" s="22"/>
      <c r="G3100" s="22"/>
      <c r="H3100" s="22"/>
      <c r="I3100" s="22"/>
      <c r="J3100" s="26"/>
      <c r="K3100" s="140"/>
      <c r="L3100" s="140"/>
      <c r="M3100" s="140"/>
      <c r="N3100" s="140"/>
      <c r="O3100" s="140"/>
      <c r="P3100" s="26"/>
      <c r="Q3100" s="26"/>
      <c r="R3100" s="140"/>
      <c r="S3100" s="140"/>
      <c r="T3100" s="140"/>
      <c r="U3100" s="140"/>
      <c r="V3100" s="140"/>
      <c r="W3100" s="140"/>
      <c r="X3100" s="140"/>
      <c r="Y3100" s="140"/>
      <c r="Z3100" s="140"/>
      <c r="AA3100" s="140"/>
      <c r="AB3100" s="140"/>
      <c r="AC3100" s="140"/>
      <c r="AD3100" s="140"/>
      <c r="AE3100" s="140"/>
      <c r="AF3100" s="140"/>
      <c r="AG3100" s="140"/>
      <c r="AH3100" s="140"/>
      <c r="AI3100" s="140"/>
      <c r="AJ3100" s="140"/>
      <c r="AK3100" s="140"/>
      <c r="AL3100" s="140"/>
      <c r="AM3100" s="140"/>
      <c r="AN3100" s="140"/>
      <c r="AO3100" s="140"/>
      <c r="AP3100" s="140"/>
      <c r="AQ3100" s="140"/>
      <c r="AR3100" s="140"/>
      <c r="AS3100" s="103"/>
      <c r="AT3100" s="103"/>
      <c r="AU3100" s="103"/>
      <c r="AV3100" s="103"/>
      <c r="AW3100" s="103"/>
      <c r="AX3100" s="103"/>
      <c r="AY3100" s="103"/>
      <c r="AZ3100" s="103"/>
      <c r="BA3100" s="103"/>
      <c r="BB3100" s="103"/>
      <c r="BC3100" s="103"/>
      <c r="BD3100" s="103"/>
      <c r="BE3100" s="103"/>
    </row>
    <row r="3101" spans="1:57" x14ac:dyDescent="0.2">
      <c r="A3101" s="140"/>
      <c r="B3101" s="141"/>
      <c r="C3101" s="141"/>
      <c r="D3101" s="24"/>
      <c r="E3101" s="29"/>
      <c r="F3101" s="22"/>
      <c r="G3101" s="22"/>
      <c r="H3101" s="22"/>
      <c r="I3101" s="22"/>
      <c r="J3101" s="26"/>
      <c r="K3101" s="140"/>
      <c r="L3101" s="140"/>
      <c r="M3101" s="140"/>
      <c r="N3101" s="140"/>
      <c r="O3101" s="140"/>
      <c r="P3101" s="26"/>
      <c r="Q3101" s="26"/>
      <c r="R3101" s="140"/>
      <c r="S3101" s="140"/>
      <c r="T3101" s="140"/>
      <c r="U3101" s="140"/>
      <c r="V3101" s="140"/>
      <c r="W3101" s="140"/>
      <c r="X3101" s="140"/>
      <c r="Y3101" s="140"/>
      <c r="Z3101" s="140"/>
      <c r="AA3101" s="140"/>
      <c r="AB3101" s="140"/>
      <c r="AC3101" s="140"/>
      <c r="AD3101" s="140"/>
      <c r="AE3101" s="140"/>
      <c r="AF3101" s="140"/>
      <c r="AG3101" s="140"/>
      <c r="AH3101" s="140"/>
      <c r="AI3101" s="140"/>
      <c r="AJ3101" s="140"/>
      <c r="AK3101" s="140"/>
      <c r="AL3101" s="140"/>
      <c r="AM3101" s="140"/>
      <c r="AN3101" s="140"/>
      <c r="AO3101" s="140"/>
      <c r="AP3101" s="140"/>
      <c r="AQ3101" s="140"/>
      <c r="AR3101" s="140"/>
      <c r="AS3101" s="103"/>
      <c r="AT3101" s="103"/>
      <c r="AU3101" s="103"/>
      <c r="AV3101" s="103"/>
      <c r="AW3101" s="103"/>
      <c r="AX3101" s="103"/>
      <c r="AY3101" s="103"/>
      <c r="AZ3101" s="103"/>
      <c r="BA3101" s="103"/>
      <c r="BB3101" s="103"/>
      <c r="BC3101" s="103"/>
      <c r="BD3101" s="103"/>
      <c r="BE3101" s="103"/>
    </row>
    <row r="3102" spans="1:57" x14ac:dyDescent="0.2">
      <c r="A3102" s="140"/>
      <c r="B3102" s="141"/>
      <c r="C3102" s="141"/>
      <c r="D3102" s="24"/>
      <c r="E3102" s="29"/>
      <c r="F3102" s="22"/>
      <c r="G3102" s="22"/>
      <c r="H3102" s="22"/>
      <c r="I3102" s="22"/>
      <c r="J3102" s="26"/>
      <c r="K3102" s="140"/>
      <c r="L3102" s="140"/>
      <c r="M3102" s="140"/>
      <c r="N3102" s="140"/>
      <c r="O3102" s="140"/>
      <c r="P3102" s="26"/>
      <c r="Q3102" s="26"/>
      <c r="R3102" s="140"/>
      <c r="S3102" s="140"/>
      <c r="T3102" s="140"/>
      <c r="U3102" s="140"/>
      <c r="V3102" s="140"/>
      <c r="W3102" s="140"/>
      <c r="X3102" s="140"/>
      <c r="Y3102" s="140"/>
      <c r="Z3102" s="140"/>
      <c r="AA3102" s="140"/>
      <c r="AB3102" s="140"/>
      <c r="AC3102" s="140"/>
      <c r="AD3102" s="140"/>
      <c r="AE3102" s="140"/>
      <c r="AF3102" s="140"/>
      <c r="AG3102" s="140"/>
      <c r="AH3102" s="140"/>
      <c r="AI3102" s="140"/>
      <c r="AJ3102" s="140"/>
      <c r="AK3102" s="140"/>
      <c r="AL3102" s="140"/>
      <c r="AM3102" s="140"/>
      <c r="AN3102" s="140"/>
      <c r="AO3102" s="140"/>
      <c r="AP3102" s="140"/>
      <c r="AQ3102" s="140"/>
      <c r="AR3102" s="140"/>
      <c r="AS3102" s="103"/>
      <c r="AT3102" s="103"/>
      <c r="AU3102" s="103"/>
      <c r="AV3102" s="103"/>
      <c r="AW3102" s="103"/>
      <c r="AX3102" s="103"/>
      <c r="AY3102" s="103"/>
      <c r="AZ3102" s="103"/>
      <c r="BA3102" s="103"/>
      <c r="BB3102" s="103"/>
      <c r="BC3102" s="103"/>
      <c r="BD3102" s="103"/>
      <c r="BE3102" s="103"/>
    </row>
    <row r="3103" spans="1:57" x14ac:dyDescent="0.2">
      <c r="A3103" s="140"/>
      <c r="B3103" s="141"/>
      <c r="C3103" s="141"/>
      <c r="D3103" s="24"/>
      <c r="E3103" s="29"/>
      <c r="F3103" s="22"/>
      <c r="G3103" s="22"/>
      <c r="H3103" s="22"/>
      <c r="I3103" s="22"/>
      <c r="J3103" s="26"/>
      <c r="K3103" s="140"/>
      <c r="L3103" s="140"/>
      <c r="M3103" s="140"/>
      <c r="N3103" s="140"/>
      <c r="O3103" s="140"/>
      <c r="P3103" s="26"/>
      <c r="Q3103" s="26"/>
      <c r="R3103" s="140"/>
      <c r="S3103" s="140"/>
      <c r="T3103" s="140"/>
      <c r="U3103" s="140"/>
      <c r="V3103" s="140"/>
      <c r="W3103" s="140"/>
      <c r="X3103" s="140"/>
      <c r="Y3103" s="140"/>
      <c r="Z3103" s="140"/>
      <c r="AA3103" s="140"/>
      <c r="AB3103" s="140"/>
      <c r="AC3103" s="140"/>
      <c r="AD3103" s="140"/>
      <c r="AE3103" s="140"/>
      <c r="AF3103" s="140"/>
      <c r="AG3103" s="140"/>
      <c r="AH3103" s="140"/>
      <c r="AI3103" s="140"/>
      <c r="AJ3103" s="140"/>
      <c r="AK3103" s="140"/>
      <c r="AL3103" s="140"/>
      <c r="AM3103" s="140"/>
      <c r="AN3103" s="140"/>
      <c r="AO3103" s="140"/>
      <c r="AP3103" s="140"/>
      <c r="AQ3103" s="140"/>
      <c r="AR3103" s="140"/>
      <c r="AS3103" s="103"/>
      <c r="AT3103" s="103"/>
      <c r="AU3103" s="103"/>
      <c r="AV3103" s="103"/>
      <c r="AW3103" s="103"/>
      <c r="AX3103" s="103"/>
      <c r="AY3103" s="103"/>
      <c r="AZ3103" s="103"/>
      <c r="BA3103" s="103"/>
      <c r="BB3103" s="103"/>
      <c r="BC3103" s="103"/>
      <c r="BD3103" s="103"/>
      <c r="BE3103" s="103"/>
    </row>
    <row r="3104" spans="1:57" x14ac:dyDescent="0.2">
      <c r="A3104" s="140"/>
      <c r="B3104" s="141"/>
      <c r="C3104" s="141"/>
      <c r="D3104" s="24"/>
      <c r="E3104" s="29"/>
      <c r="F3104" s="22"/>
      <c r="G3104" s="22"/>
      <c r="H3104" s="22"/>
      <c r="I3104" s="22"/>
      <c r="J3104" s="26"/>
      <c r="K3104" s="140"/>
      <c r="L3104" s="140"/>
      <c r="M3104" s="140"/>
      <c r="N3104" s="140"/>
      <c r="O3104" s="140"/>
      <c r="P3104" s="26"/>
      <c r="Q3104" s="26"/>
      <c r="R3104" s="140"/>
      <c r="S3104" s="140"/>
      <c r="T3104" s="140"/>
      <c r="U3104" s="140"/>
      <c r="V3104" s="140"/>
      <c r="W3104" s="140"/>
      <c r="X3104" s="140"/>
      <c r="Y3104" s="140"/>
      <c r="Z3104" s="140"/>
      <c r="AA3104" s="140"/>
      <c r="AB3104" s="140"/>
      <c r="AC3104" s="140"/>
      <c r="AD3104" s="140"/>
      <c r="AE3104" s="140"/>
      <c r="AF3104" s="140"/>
      <c r="AG3104" s="140"/>
      <c r="AH3104" s="140"/>
      <c r="AI3104" s="140"/>
      <c r="AJ3104" s="140"/>
      <c r="AK3104" s="140"/>
      <c r="AL3104" s="140"/>
      <c r="AM3104" s="140"/>
      <c r="AN3104" s="140"/>
      <c r="AO3104" s="140"/>
      <c r="AP3104" s="140"/>
      <c r="AQ3104" s="140"/>
      <c r="AR3104" s="140"/>
      <c r="AS3104" s="103"/>
      <c r="AT3104" s="103"/>
      <c r="AU3104" s="103"/>
      <c r="AV3104" s="103"/>
      <c r="AW3104" s="103"/>
      <c r="AX3104" s="103"/>
      <c r="AY3104" s="103"/>
      <c r="AZ3104" s="103"/>
      <c r="BA3104" s="103"/>
      <c r="BB3104" s="103"/>
      <c r="BC3104" s="103"/>
      <c r="BD3104" s="103"/>
      <c r="BE3104" s="103"/>
    </row>
    <row r="3105" spans="1:57" x14ac:dyDescent="0.2">
      <c r="A3105" s="140"/>
      <c r="B3105" s="141"/>
      <c r="C3105" s="141"/>
      <c r="D3105" s="24"/>
      <c r="E3105" s="29"/>
      <c r="F3105" s="22"/>
      <c r="G3105" s="22"/>
      <c r="H3105" s="22"/>
      <c r="I3105" s="22"/>
      <c r="J3105" s="26"/>
      <c r="K3105" s="140"/>
      <c r="L3105" s="140"/>
      <c r="M3105" s="140"/>
      <c r="N3105" s="140"/>
      <c r="O3105" s="140"/>
      <c r="P3105" s="26"/>
      <c r="Q3105" s="26"/>
      <c r="R3105" s="140"/>
      <c r="S3105" s="140"/>
      <c r="T3105" s="140"/>
      <c r="U3105" s="140"/>
      <c r="V3105" s="140"/>
      <c r="W3105" s="140"/>
      <c r="X3105" s="140"/>
      <c r="Y3105" s="140"/>
      <c r="Z3105" s="140"/>
      <c r="AA3105" s="140"/>
      <c r="AB3105" s="140"/>
      <c r="AC3105" s="140"/>
      <c r="AD3105" s="140"/>
      <c r="AE3105" s="140"/>
      <c r="AF3105" s="140"/>
      <c r="AG3105" s="140"/>
      <c r="AH3105" s="140"/>
      <c r="AI3105" s="140"/>
      <c r="AJ3105" s="140"/>
      <c r="AK3105" s="140"/>
      <c r="AL3105" s="140"/>
      <c r="AM3105" s="140"/>
      <c r="AN3105" s="140"/>
      <c r="AO3105" s="140"/>
      <c r="AP3105" s="140"/>
      <c r="AQ3105" s="140"/>
      <c r="AR3105" s="140"/>
      <c r="AS3105" s="103"/>
      <c r="AT3105" s="103"/>
      <c r="AU3105" s="103"/>
      <c r="AV3105" s="103"/>
      <c r="AW3105" s="103"/>
      <c r="AX3105" s="103"/>
      <c r="AY3105" s="103"/>
      <c r="AZ3105" s="103"/>
      <c r="BA3105" s="103"/>
      <c r="BB3105" s="103"/>
      <c r="BC3105" s="103"/>
      <c r="BD3105" s="103"/>
      <c r="BE3105" s="103"/>
    </row>
    <row r="3106" spans="1:57" x14ac:dyDescent="0.2">
      <c r="A3106" s="140"/>
      <c r="B3106" s="141"/>
      <c r="C3106" s="141"/>
      <c r="D3106" s="24"/>
      <c r="E3106" s="29"/>
      <c r="F3106" s="22"/>
      <c r="G3106" s="22"/>
      <c r="H3106" s="22"/>
      <c r="I3106" s="22"/>
      <c r="J3106" s="26"/>
      <c r="K3106" s="140"/>
      <c r="L3106" s="140"/>
      <c r="M3106" s="140"/>
      <c r="N3106" s="140"/>
      <c r="O3106" s="140"/>
      <c r="P3106" s="26"/>
      <c r="Q3106" s="26"/>
      <c r="R3106" s="140"/>
      <c r="S3106" s="140"/>
      <c r="T3106" s="140"/>
      <c r="U3106" s="140"/>
      <c r="V3106" s="140"/>
      <c r="W3106" s="140"/>
      <c r="X3106" s="140"/>
      <c r="Y3106" s="140"/>
      <c r="Z3106" s="140"/>
      <c r="AA3106" s="140"/>
      <c r="AB3106" s="140"/>
      <c r="AC3106" s="140"/>
      <c r="AD3106" s="140"/>
      <c r="AE3106" s="140"/>
      <c r="AF3106" s="140"/>
      <c r="AG3106" s="140"/>
      <c r="AH3106" s="140"/>
      <c r="AI3106" s="140"/>
      <c r="AJ3106" s="140"/>
      <c r="AK3106" s="140"/>
      <c r="AL3106" s="140"/>
      <c r="AM3106" s="140"/>
      <c r="AN3106" s="140"/>
      <c r="AO3106" s="140"/>
      <c r="AP3106" s="140"/>
      <c r="AQ3106" s="140"/>
      <c r="AR3106" s="140"/>
      <c r="AS3106" s="103"/>
      <c r="AT3106" s="103"/>
      <c r="AU3106" s="103"/>
      <c r="AV3106" s="103"/>
      <c r="AW3106" s="103"/>
      <c r="AX3106" s="103"/>
      <c r="AY3106" s="103"/>
      <c r="AZ3106" s="103"/>
      <c r="BA3106" s="103"/>
      <c r="BB3106" s="103"/>
      <c r="BC3106" s="103"/>
      <c r="BD3106" s="103"/>
      <c r="BE3106" s="103"/>
    </row>
    <row r="3107" spans="1:57" x14ac:dyDescent="0.2">
      <c r="A3107" s="140"/>
      <c r="B3107" s="141"/>
      <c r="C3107" s="141"/>
      <c r="D3107" s="24"/>
      <c r="E3107" s="29"/>
      <c r="F3107" s="22"/>
      <c r="G3107" s="22"/>
      <c r="H3107" s="22"/>
      <c r="I3107" s="22"/>
      <c r="J3107" s="26"/>
      <c r="K3107" s="140"/>
      <c r="L3107" s="140"/>
      <c r="M3107" s="140"/>
      <c r="N3107" s="140"/>
      <c r="O3107" s="140"/>
      <c r="P3107" s="26"/>
      <c r="Q3107" s="26"/>
      <c r="R3107" s="140"/>
      <c r="S3107" s="140"/>
      <c r="T3107" s="140"/>
      <c r="U3107" s="140"/>
      <c r="V3107" s="140"/>
      <c r="W3107" s="140"/>
      <c r="X3107" s="140"/>
      <c r="Y3107" s="140"/>
      <c r="Z3107" s="140"/>
      <c r="AA3107" s="140"/>
      <c r="AB3107" s="140"/>
      <c r="AC3107" s="140"/>
      <c r="AD3107" s="140"/>
      <c r="AE3107" s="140"/>
      <c r="AF3107" s="140"/>
      <c r="AG3107" s="140"/>
      <c r="AH3107" s="140"/>
      <c r="AI3107" s="140"/>
      <c r="AJ3107" s="140"/>
      <c r="AK3107" s="140"/>
      <c r="AL3107" s="140"/>
      <c r="AM3107" s="140"/>
      <c r="AN3107" s="140"/>
      <c r="AO3107" s="140"/>
      <c r="AP3107" s="140"/>
      <c r="AQ3107" s="140"/>
      <c r="AR3107" s="140"/>
      <c r="AS3107" s="103"/>
      <c r="AT3107" s="103"/>
      <c r="AU3107" s="103"/>
      <c r="AV3107" s="103"/>
      <c r="AW3107" s="103"/>
      <c r="AX3107" s="103"/>
      <c r="AY3107" s="103"/>
      <c r="AZ3107" s="103"/>
      <c r="BA3107" s="103"/>
      <c r="BB3107" s="103"/>
      <c r="BC3107" s="103"/>
      <c r="BD3107" s="103"/>
      <c r="BE3107" s="103"/>
    </row>
    <row r="3108" spans="1:57" x14ac:dyDescent="0.2">
      <c r="A3108" s="140"/>
      <c r="B3108" s="141"/>
      <c r="C3108" s="141"/>
      <c r="D3108" s="24"/>
      <c r="E3108" s="29"/>
      <c r="F3108" s="22"/>
      <c r="G3108" s="22"/>
      <c r="H3108" s="22"/>
      <c r="I3108" s="22"/>
      <c r="J3108" s="26"/>
      <c r="K3108" s="140"/>
      <c r="L3108" s="140"/>
      <c r="M3108" s="140"/>
      <c r="N3108" s="140"/>
      <c r="O3108" s="140"/>
      <c r="P3108" s="26"/>
      <c r="Q3108" s="26"/>
      <c r="R3108" s="140"/>
      <c r="S3108" s="140"/>
      <c r="T3108" s="140"/>
      <c r="U3108" s="140"/>
      <c r="V3108" s="140"/>
      <c r="W3108" s="140"/>
      <c r="X3108" s="140"/>
      <c r="Y3108" s="140"/>
      <c r="Z3108" s="140"/>
      <c r="AA3108" s="140"/>
      <c r="AB3108" s="140"/>
      <c r="AC3108" s="140"/>
      <c r="AD3108" s="140"/>
      <c r="AE3108" s="140"/>
      <c r="AF3108" s="140"/>
      <c r="AG3108" s="140"/>
      <c r="AH3108" s="140"/>
      <c r="AI3108" s="140"/>
      <c r="AJ3108" s="140"/>
      <c r="AK3108" s="140"/>
      <c r="AL3108" s="140"/>
      <c r="AM3108" s="140"/>
      <c r="AN3108" s="140"/>
      <c r="AO3108" s="140"/>
      <c r="AP3108" s="140"/>
      <c r="AQ3108" s="140"/>
      <c r="AR3108" s="140"/>
      <c r="AS3108" s="103"/>
      <c r="AT3108" s="103"/>
      <c r="AU3108" s="103"/>
      <c r="AV3108" s="103"/>
      <c r="AW3108" s="103"/>
      <c r="AX3108" s="103"/>
      <c r="AY3108" s="103"/>
      <c r="AZ3108" s="103"/>
      <c r="BA3108" s="103"/>
      <c r="BB3108" s="103"/>
      <c r="BC3108" s="103"/>
      <c r="BD3108" s="103"/>
      <c r="BE3108" s="103"/>
    </row>
    <row r="3109" spans="1:57" x14ac:dyDescent="0.2">
      <c r="A3109" s="140"/>
      <c r="B3109" s="141"/>
      <c r="C3109" s="141"/>
      <c r="D3109" s="24"/>
      <c r="E3109" s="29"/>
      <c r="F3109" s="22"/>
      <c r="G3109" s="22"/>
      <c r="H3109" s="22"/>
      <c r="I3109" s="22"/>
      <c r="J3109" s="26"/>
      <c r="K3109" s="140"/>
      <c r="L3109" s="140"/>
      <c r="M3109" s="140"/>
      <c r="N3109" s="140"/>
      <c r="O3109" s="140"/>
      <c r="P3109" s="26"/>
      <c r="Q3109" s="26"/>
      <c r="R3109" s="140"/>
      <c r="S3109" s="140"/>
      <c r="T3109" s="140"/>
      <c r="U3109" s="140"/>
      <c r="V3109" s="140"/>
      <c r="W3109" s="140"/>
      <c r="X3109" s="140"/>
      <c r="Y3109" s="140"/>
      <c r="Z3109" s="140"/>
      <c r="AA3109" s="140"/>
      <c r="AB3109" s="140"/>
      <c r="AC3109" s="140"/>
      <c r="AD3109" s="140"/>
      <c r="AE3109" s="140"/>
      <c r="AF3109" s="140"/>
      <c r="AG3109" s="140"/>
      <c r="AH3109" s="140"/>
      <c r="AI3109" s="140"/>
      <c r="AJ3109" s="140"/>
      <c r="AK3109" s="140"/>
      <c r="AL3109" s="140"/>
      <c r="AM3109" s="140"/>
      <c r="AN3109" s="140"/>
      <c r="AO3109" s="140"/>
      <c r="AP3109" s="140"/>
      <c r="AQ3109" s="140"/>
      <c r="AR3109" s="140"/>
      <c r="AS3109" s="103"/>
      <c r="AT3109" s="103"/>
      <c r="AU3109" s="103"/>
      <c r="AV3109" s="103"/>
      <c r="AW3109" s="103"/>
      <c r="AX3109" s="103"/>
      <c r="AY3109" s="103"/>
      <c r="AZ3109" s="103"/>
      <c r="BA3109" s="103"/>
      <c r="BB3109" s="103"/>
      <c r="BC3109" s="103"/>
      <c r="BD3109" s="103"/>
      <c r="BE3109" s="103"/>
    </row>
    <row r="3110" spans="1:57" x14ac:dyDescent="0.2">
      <c r="A3110" s="140"/>
      <c r="B3110" s="141"/>
      <c r="C3110" s="141"/>
      <c r="D3110" s="24"/>
      <c r="E3110" s="29"/>
      <c r="F3110" s="22"/>
      <c r="G3110" s="22"/>
      <c r="H3110" s="22"/>
      <c r="I3110" s="22"/>
      <c r="J3110" s="26"/>
      <c r="K3110" s="140"/>
      <c r="L3110" s="140"/>
      <c r="M3110" s="140"/>
      <c r="N3110" s="140"/>
      <c r="O3110" s="140"/>
      <c r="P3110" s="26"/>
      <c r="Q3110" s="26"/>
      <c r="R3110" s="140"/>
      <c r="S3110" s="140"/>
      <c r="T3110" s="140"/>
      <c r="U3110" s="140"/>
      <c r="V3110" s="140"/>
      <c r="W3110" s="140"/>
      <c r="X3110" s="140"/>
      <c r="Y3110" s="140"/>
      <c r="Z3110" s="140"/>
      <c r="AA3110" s="140"/>
      <c r="AB3110" s="140"/>
      <c r="AC3110" s="140"/>
      <c r="AD3110" s="140"/>
      <c r="AE3110" s="140"/>
      <c r="AF3110" s="140"/>
      <c r="AG3110" s="140"/>
      <c r="AH3110" s="140"/>
      <c r="AI3110" s="140"/>
      <c r="AJ3110" s="140"/>
      <c r="AK3110" s="140"/>
      <c r="AL3110" s="140"/>
      <c r="AM3110" s="140"/>
      <c r="AN3110" s="140"/>
      <c r="AO3110" s="140"/>
      <c r="AP3110" s="140"/>
      <c r="AQ3110" s="140"/>
      <c r="AR3110" s="140"/>
      <c r="AS3110" s="103"/>
      <c r="AT3110" s="103"/>
      <c r="AU3110" s="103"/>
      <c r="AV3110" s="103"/>
      <c r="AW3110" s="103"/>
      <c r="AX3110" s="103"/>
      <c r="AY3110" s="103"/>
      <c r="AZ3110" s="103"/>
      <c r="BA3110" s="103"/>
      <c r="BB3110" s="103"/>
      <c r="BC3110" s="103"/>
      <c r="BD3110" s="103"/>
      <c r="BE3110" s="103"/>
    </row>
    <row r="3111" spans="1:57" x14ac:dyDescent="0.2">
      <c r="A3111" s="140"/>
      <c r="B3111" s="141"/>
      <c r="C3111" s="141"/>
      <c r="D3111" s="24"/>
      <c r="E3111" s="29"/>
      <c r="F3111" s="22"/>
      <c r="G3111" s="22"/>
      <c r="H3111" s="22"/>
      <c r="I3111" s="22"/>
      <c r="J3111" s="26"/>
      <c r="K3111" s="140"/>
      <c r="L3111" s="140"/>
      <c r="M3111" s="140"/>
      <c r="N3111" s="140"/>
      <c r="O3111" s="140"/>
      <c r="P3111" s="26"/>
      <c r="Q3111" s="26"/>
      <c r="R3111" s="140"/>
      <c r="S3111" s="140"/>
      <c r="T3111" s="140"/>
      <c r="U3111" s="140"/>
      <c r="V3111" s="140"/>
      <c r="W3111" s="140"/>
      <c r="X3111" s="140"/>
      <c r="Y3111" s="140"/>
      <c r="Z3111" s="140"/>
      <c r="AA3111" s="140"/>
      <c r="AB3111" s="140"/>
      <c r="AC3111" s="140"/>
      <c r="AD3111" s="140"/>
      <c r="AE3111" s="140"/>
      <c r="AF3111" s="140"/>
      <c r="AG3111" s="140"/>
      <c r="AH3111" s="140"/>
      <c r="AI3111" s="140"/>
      <c r="AJ3111" s="140"/>
      <c r="AK3111" s="140"/>
      <c r="AL3111" s="140"/>
      <c r="AM3111" s="140"/>
      <c r="AN3111" s="140"/>
      <c r="AO3111" s="140"/>
      <c r="AP3111" s="140"/>
      <c r="AQ3111" s="140"/>
      <c r="AR3111" s="140"/>
      <c r="AS3111" s="103"/>
      <c r="AT3111" s="103"/>
      <c r="AU3111" s="103"/>
      <c r="AV3111" s="103"/>
      <c r="AW3111" s="103"/>
      <c r="AX3111" s="103"/>
      <c r="AY3111" s="103"/>
      <c r="AZ3111" s="103"/>
      <c r="BA3111" s="103"/>
      <c r="BB3111" s="103"/>
      <c r="BC3111" s="103"/>
      <c r="BD3111" s="103"/>
      <c r="BE3111" s="103"/>
    </row>
    <row r="3112" spans="1:57" x14ac:dyDescent="0.2">
      <c r="A3112" s="140"/>
      <c r="B3112" s="141"/>
      <c r="C3112" s="141"/>
      <c r="D3112" s="24"/>
      <c r="E3112" s="29"/>
      <c r="F3112" s="22"/>
      <c r="G3112" s="22"/>
      <c r="H3112" s="22"/>
      <c r="I3112" s="22"/>
      <c r="J3112" s="26"/>
      <c r="K3112" s="140"/>
      <c r="L3112" s="140"/>
      <c r="M3112" s="140"/>
      <c r="N3112" s="140"/>
      <c r="O3112" s="140"/>
      <c r="P3112" s="26"/>
      <c r="Q3112" s="26"/>
      <c r="R3112" s="140"/>
      <c r="S3112" s="140"/>
      <c r="T3112" s="140"/>
      <c r="U3112" s="140"/>
      <c r="V3112" s="140"/>
      <c r="W3112" s="140"/>
      <c r="X3112" s="140"/>
      <c r="Y3112" s="140"/>
      <c r="Z3112" s="140"/>
      <c r="AA3112" s="140"/>
      <c r="AB3112" s="140"/>
      <c r="AC3112" s="140"/>
      <c r="AD3112" s="140"/>
      <c r="AE3112" s="140"/>
      <c r="AF3112" s="140"/>
      <c r="AG3112" s="140"/>
      <c r="AH3112" s="140"/>
      <c r="AI3112" s="140"/>
      <c r="AJ3112" s="140"/>
      <c r="AK3112" s="140"/>
      <c r="AL3112" s="140"/>
      <c r="AM3112" s="140"/>
      <c r="AN3112" s="140"/>
      <c r="AO3112" s="140"/>
      <c r="AP3112" s="140"/>
      <c r="AQ3112" s="140"/>
      <c r="AR3112" s="140"/>
      <c r="AS3112" s="103"/>
      <c r="AT3112" s="103"/>
      <c r="AU3112" s="103"/>
      <c r="AV3112" s="103"/>
      <c r="AW3112" s="103"/>
      <c r="AX3112" s="103"/>
      <c r="AY3112" s="103"/>
      <c r="AZ3112" s="103"/>
      <c r="BA3112" s="103"/>
      <c r="BB3112" s="103"/>
      <c r="BC3112" s="103"/>
      <c r="BD3112" s="103"/>
      <c r="BE3112" s="103"/>
    </row>
    <row r="3113" spans="1:57" x14ac:dyDescent="0.2">
      <c r="A3113" s="140"/>
      <c r="B3113" s="141"/>
      <c r="C3113" s="141"/>
      <c r="D3113" s="24"/>
      <c r="E3113" s="29"/>
      <c r="F3113" s="22"/>
      <c r="G3113" s="22"/>
      <c r="H3113" s="22"/>
      <c r="I3113" s="22"/>
      <c r="J3113" s="26"/>
      <c r="K3113" s="140"/>
      <c r="L3113" s="140"/>
      <c r="M3113" s="140"/>
      <c r="N3113" s="140"/>
      <c r="O3113" s="140"/>
      <c r="P3113" s="26"/>
      <c r="Q3113" s="26"/>
      <c r="R3113" s="140"/>
      <c r="S3113" s="140"/>
      <c r="T3113" s="140"/>
      <c r="U3113" s="140"/>
      <c r="V3113" s="140"/>
      <c r="W3113" s="140"/>
      <c r="X3113" s="140"/>
      <c r="Y3113" s="140"/>
      <c r="Z3113" s="140"/>
      <c r="AA3113" s="140"/>
      <c r="AB3113" s="140"/>
      <c r="AC3113" s="140"/>
      <c r="AD3113" s="140"/>
      <c r="AE3113" s="140"/>
      <c r="AF3113" s="140"/>
      <c r="AG3113" s="140"/>
      <c r="AH3113" s="140"/>
      <c r="AI3113" s="140"/>
      <c r="AJ3113" s="140"/>
      <c r="AK3113" s="140"/>
      <c r="AL3113" s="140"/>
      <c r="AM3113" s="140"/>
      <c r="AN3113" s="140"/>
      <c r="AO3113" s="140"/>
      <c r="AP3113" s="140"/>
      <c r="AQ3113" s="140"/>
      <c r="AR3113" s="140"/>
      <c r="AS3113" s="103"/>
      <c r="AT3113" s="103"/>
      <c r="AU3113" s="103"/>
      <c r="AV3113" s="103"/>
      <c r="AW3113" s="103"/>
      <c r="AX3113" s="103"/>
      <c r="AY3113" s="103"/>
      <c r="AZ3113" s="103"/>
      <c r="BA3113" s="103"/>
      <c r="BB3113" s="103"/>
      <c r="BC3113" s="103"/>
      <c r="BD3113" s="103"/>
      <c r="BE3113" s="103"/>
    </row>
    <row r="3114" spans="1:57" x14ac:dyDescent="0.2">
      <c r="A3114" s="140"/>
      <c r="B3114" s="141"/>
      <c r="C3114" s="141"/>
      <c r="D3114" s="24"/>
      <c r="E3114" s="29"/>
      <c r="F3114" s="22"/>
      <c r="G3114" s="22"/>
      <c r="H3114" s="22"/>
      <c r="I3114" s="22"/>
      <c r="J3114" s="26"/>
      <c r="K3114" s="140"/>
      <c r="L3114" s="140"/>
      <c r="M3114" s="140"/>
      <c r="N3114" s="140"/>
      <c r="O3114" s="140"/>
      <c r="P3114" s="26"/>
      <c r="Q3114" s="26"/>
      <c r="R3114" s="140"/>
      <c r="S3114" s="140"/>
      <c r="T3114" s="140"/>
      <c r="U3114" s="140"/>
      <c r="V3114" s="140"/>
      <c r="W3114" s="140"/>
      <c r="X3114" s="140"/>
      <c r="Y3114" s="140"/>
      <c r="Z3114" s="140"/>
      <c r="AA3114" s="140"/>
      <c r="AB3114" s="140"/>
      <c r="AC3114" s="140"/>
      <c r="AD3114" s="140"/>
      <c r="AE3114" s="140"/>
      <c r="AF3114" s="140"/>
      <c r="AG3114" s="140"/>
      <c r="AH3114" s="140"/>
      <c r="AI3114" s="140"/>
      <c r="AJ3114" s="140"/>
      <c r="AK3114" s="140"/>
      <c r="AL3114" s="140"/>
      <c r="AM3114" s="140"/>
      <c r="AN3114" s="140"/>
      <c r="AO3114" s="140"/>
      <c r="AP3114" s="140"/>
      <c r="AQ3114" s="140"/>
      <c r="AR3114" s="140"/>
      <c r="AS3114" s="103"/>
      <c r="AT3114" s="103"/>
      <c r="AU3114" s="103"/>
      <c r="AV3114" s="103"/>
      <c r="AW3114" s="103"/>
      <c r="AX3114" s="103"/>
      <c r="AY3114" s="103"/>
      <c r="AZ3114" s="103"/>
      <c r="BA3114" s="103"/>
      <c r="BB3114" s="103"/>
      <c r="BC3114" s="103"/>
      <c r="BD3114" s="103"/>
      <c r="BE3114" s="103"/>
    </row>
    <row r="3115" spans="1:57" x14ac:dyDescent="0.2">
      <c r="A3115" s="140"/>
      <c r="B3115" s="141"/>
      <c r="C3115" s="141"/>
      <c r="D3115" s="24"/>
      <c r="E3115" s="29"/>
      <c r="F3115" s="22"/>
      <c r="G3115" s="22"/>
      <c r="H3115" s="22"/>
      <c r="I3115" s="22"/>
      <c r="J3115" s="26"/>
      <c r="K3115" s="140"/>
      <c r="L3115" s="140"/>
      <c r="M3115" s="140"/>
      <c r="N3115" s="140"/>
      <c r="O3115" s="140"/>
      <c r="P3115" s="26"/>
      <c r="Q3115" s="26"/>
      <c r="R3115" s="140"/>
      <c r="S3115" s="140"/>
      <c r="T3115" s="140"/>
      <c r="U3115" s="140"/>
      <c r="V3115" s="140"/>
      <c r="W3115" s="140"/>
      <c r="X3115" s="140"/>
      <c r="Y3115" s="140"/>
      <c r="Z3115" s="140"/>
      <c r="AA3115" s="140"/>
      <c r="AB3115" s="140"/>
      <c r="AC3115" s="140"/>
      <c r="AD3115" s="140"/>
      <c r="AE3115" s="140"/>
      <c r="AF3115" s="140"/>
      <c r="AG3115" s="140"/>
      <c r="AH3115" s="140"/>
      <c r="AI3115" s="140"/>
      <c r="AJ3115" s="140"/>
      <c r="AK3115" s="140"/>
      <c r="AL3115" s="140"/>
      <c r="AM3115" s="140"/>
      <c r="AN3115" s="140"/>
      <c r="AO3115" s="140"/>
      <c r="AP3115" s="140"/>
      <c r="AQ3115" s="140"/>
      <c r="AR3115" s="140"/>
      <c r="AS3115" s="103"/>
      <c r="AT3115" s="103"/>
      <c r="AU3115" s="103"/>
      <c r="AV3115" s="103"/>
      <c r="AW3115" s="103"/>
      <c r="AX3115" s="103"/>
      <c r="AY3115" s="103"/>
      <c r="AZ3115" s="103"/>
      <c r="BA3115" s="103"/>
      <c r="BB3115" s="103"/>
      <c r="BC3115" s="103"/>
      <c r="BD3115" s="103"/>
      <c r="BE3115" s="103"/>
    </row>
    <row r="3116" spans="1:57" x14ac:dyDescent="0.2">
      <c r="A3116" s="140"/>
      <c r="B3116" s="141"/>
      <c r="C3116" s="141"/>
      <c r="D3116" s="24"/>
      <c r="E3116" s="29"/>
      <c r="F3116" s="22"/>
      <c r="G3116" s="22"/>
      <c r="H3116" s="22"/>
      <c r="I3116" s="22"/>
      <c r="J3116" s="26"/>
      <c r="K3116" s="140"/>
      <c r="L3116" s="140"/>
      <c r="M3116" s="140"/>
      <c r="N3116" s="140"/>
      <c r="O3116" s="140"/>
      <c r="P3116" s="26"/>
      <c r="Q3116" s="26"/>
      <c r="R3116" s="140"/>
      <c r="S3116" s="140"/>
      <c r="T3116" s="140"/>
      <c r="U3116" s="140"/>
      <c r="V3116" s="140"/>
      <c r="W3116" s="140"/>
      <c r="X3116" s="140"/>
      <c r="Y3116" s="140"/>
      <c r="Z3116" s="140"/>
      <c r="AA3116" s="140"/>
      <c r="AB3116" s="140"/>
      <c r="AC3116" s="140"/>
      <c r="AD3116" s="140"/>
      <c r="AE3116" s="140"/>
      <c r="AF3116" s="140"/>
      <c r="AG3116" s="140"/>
      <c r="AH3116" s="140"/>
      <c r="AI3116" s="140"/>
      <c r="AJ3116" s="140"/>
      <c r="AK3116" s="140"/>
      <c r="AL3116" s="140"/>
      <c r="AM3116" s="140"/>
      <c r="AN3116" s="140"/>
      <c r="AO3116" s="140"/>
      <c r="AP3116" s="140"/>
      <c r="AQ3116" s="140"/>
      <c r="AR3116" s="140"/>
      <c r="AS3116" s="103"/>
      <c r="AT3116" s="103"/>
      <c r="AU3116" s="103"/>
      <c r="AV3116" s="103"/>
      <c r="AW3116" s="103"/>
      <c r="AX3116" s="103"/>
      <c r="AY3116" s="103"/>
      <c r="AZ3116" s="103"/>
      <c r="BA3116" s="103"/>
      <c r="BB3116" s="103"/>
      <c r="BC3116" s="103"/>
      <c r="BD3116" s="103"/>
      <c r="BE3116" s="103"/>
    </row>
    <row r="3117" spans="1:57" x14ac:dyDescent="0.2">
      <c r="A3117" s="140"/>
      <c r="B3117" s="141"/>
      <c r="C3117" s="141"/>
      <c r="D3117" s="24"/>
      <c r="E3117" s="29"/>
      <c r="F3117" s="22"/>
      <c r="G3117" s="22"/>
      <c r="H3117" s="22"/>
      <c r="I3117" s="22"/>
      <c r="J3117" s="26"/>
      <c r="K3117" s="140"/>
      <c r="L3117" s="140"/>
      <c r="M3117" s="140"/>
      <c r="N3117" s="140"/>
      <c r="O3117" s="140"/>
      <c r="P3117" s="26"/>
      <c r="Q3117" s="26"/>
      <c r="R3117" s="140"/>
      <c r="S3117" s="140"/>
      <c r="T3117" s="140"/>
      <c r="U3117" s="140"/>
      <c r="V3117" s="140"/>
      <c r="W3117" s="140"/>
      <c r="X3117" s="140"/>
      <c r="Y3117" s="140"/>
      <c r="Z3117" s="140"/>
      <c r="AA3117" s="140"/>
      <c r="AB3117" s="140"/>
      <c r="AC3117" s="140"/>
      <c r="AD3117" s="140"/>
      <c r="AE3117" s="140"/>
      <c r="AF3117" s="140"/>
      <c r="AG3117" s="140"/>
      <c r="AH3117" s="140"/>
      <c r="AI3117" s="140"/>
      <c r="AJ3117" s="140"/>
      <c r="AK3117" s="140"/>
      <c r="AL3117" s="140"/>
      <c r="AM3117" s="140"/>
      <c r="AN3117" s="140"/>
      <c r="AO3117" s="140"/>
      <c r="AP3117" s="140"/>
      <c r="AQ3117" s="140"/>
      <c r="AR3117" s="140"/>
      <c r="AS3117" s="103"/>
      <c r="AT3117" s="103"/>
      <c r="AU3117" s="103"/>
      <c r="AV3117" s="103"/>
      <c r="AW3117" s="103"/>
      <c r="AX3117" s="103"/>
      <c r="AY3117" s="103"/>
      <c r="AZ3117" s="103"/>
      <c r="BA3117" s="103"/>
      <c r="BB3117" s="103"/>
      <c r="BC3117" s="103"/>
      <c r="BD3117" s="103"/>
      <c r="BE3117" s="103"/>
    </row>
    <row r="3118" spans="1:57" x14ac:dyDescent="0.2">
      <c r="A3118" s="140"/>
      <c r="B3118" s="141"/>
      <c r="C3118" s="141"/>
      <c r="D3118" s="24"/>
      <c r="E3118" s="29"/>
      <c r="F3118" s="22"/>
      <c r="G3118" s="22"/>
      <c r="H3118" s="22"/>
      <c r="I3118" s="22"/>
      <c r="J3118" s="26"/>
      <c r="K3118" s="140"/>
      <c r="L3118" s="140"/>
      <c r="M3118" s="140"/>
      <c r="N3118" s="140"/>
      <c r="O3118" s="140"/>
      <c r="P3118" s="26"/>
      <c r="Q3118" s="26"/>
      <c r="R3118" s="140"/>
      <c r="S3118" s="140"/>
      <c r="T3118" s="140"/>
      <c r="U3118" s="140"/>
      <c r="V3118" s="140"/>
      <c r="W3118" s="140"/>
      <c r="X3118" s="140"/>
      <c r="Y3118" s="140"/>
      <c r="Z3118" s="140"/>
      <c r="AA3118" s="140"/>
      <c r="AB3118" s="140"/>
      <c r="AC3118" s="140"/>
      <c r="AD3118" s="140"/>
      <c r="AE3118" s="140"/>
      <c r="AF3118" s="140"/>
      <c r="AG3118" s="140"/>
      <c r="AH3118" s="140"/>
      <c r="AI3118" s="140"/>
      <c r="AJ3118" s="140"/>
      <c r="AK3118" s="140"/>
      <c r="AL3118" s="140"/>
      <c r="AM3118" s="140"/>
      <c r="AN3118" s="140"/>
      <c r="AO3118" s="140"/>
      <c r="AP3118" s="140"/>
      <c r="AQ3118" s="140"/>
      <c r="AR3118" s="140"/>
      <c r="AS3118" s="103"/>
      <c r="AT3118" s="103"/>
      <c r="AU3118" s="103"/>
      <c r="AV3118" s="103"/>
      <c r="AW3118" s="103"/>
      <c r="AX3118" s="103"/>
      <c r="AY3118" s="103"/>
      <c r="AZ3118" s="103"/>
      <c r="BA3118" s="103"/>
      <c r="BB3118" s="103"/>
      <c r="BC3118" s="103"/>
      <c r="BD3118" s="103"/>
      <c r="BE3118" s="103"/>
    </row>
    <row r="3119" spans="1:57" x14ac:dyDescent="0.2">
      <c r="A3119" s="140"/>
      <c r="B3119" s="141"/>
      <c r="C3119" s="141"/>
      <c r="D3119" s="24"/>
      <c r="E3119" s="29"/>
      <c r="F3119" s="22"/>
      <c r="G3119" s="22"/>
      <c r="H3119" s="22"/>
      <c r="I3119" s="22"/>
      <c r="J3119" s="26"/>
      <c r="K3119" s="140"/>
      <c r="L3119" s="140"/>
      <c r="M3119" s="140"/>
      <c r="N3119" s="140"/>
      <c r="O3119" s="140"/>
      <c r="P3119" s="26"/>
      <c r="Q3119" s="26"/>
      <c r="R3119" s="140"/>
      <c r="S3119" s="140"/>
      <c r="T3119" s="140"/>
      <c r="U3119" s="140"/>
      <c r="V3119" s="140"/>
      <c r="W3119" s="140"/>
      <c r="X3119" s="140"/>
      <c r="Y3119" s="140"/>
      <c r="Z3119" s="140"/>
      <c r="AA3119" s="140"/>
      <c r="AB3119" s="140"/>
      <c r="AC3119" s="140"/>
      <c r="AD3119" s="140"/>
      <c r="AE3119" s="140"/>
      <c r="AF3119" s="140"/>
      <c r="AG3119" s="140"/>
      <c r="AH3119" s="140"/>
      <c r="AI3119" s="140"/>
      <c r="AJ3119" s="140"/>
      <c r="AK3119" s="140"/>
      <c r="AL3119" s="140"/>
      <c r="AM3119" s="140"/>
      <c r="AN3119" s="140"/>
      <c r="AO3119" s="140"/>
      <c r="AP3119" s="140"/>
      <c r="AQ3119" s="140"/>
      <c r="AR3119" s="140"/>
      <c r="AS3119" s="103"/>
      <c r="AT3119" s="103"/>
      <c r="AU3119" s="103"/>
      <c r="AV3119" s="103"/>
      <c r="AW3119" s="103"/>
      <c r="AX3119" s="103"/>
      <c r="AY3119" s="103"/>
      <c r="AZ3119" s="103"/>
      <c r="BA3119" s="103"/>
      <c r="BB3119" s="103"/>
      <c r="BC3119" s="103"/>
      <c r="BD3119" s="103"/>
      <c r="BE3119" s="103"/>
    </row>
    <row r="3120" spans="1:57" x14ac:dyDescent="0.2">
      <c r="A3120" s="140"/>
      <c r="B3120" s="141"/>
      <c r="C3120" s="141"/>
      <c r="D3120" s="24"/>
      <c r="E3120" s="29"/>
      <c r="F3120" s="22"/>
      <c r="G3120" s="22"/>
      <c r="H3120" s="22"/>
      <c r="I3120" s="22"/>
      <c r="J3120" s="26"/>
      <c r="K3120" s="140"/>
      <c r="L3120" s="140"/>
      <c r="M3120" s="140"/>
      <c r="N3120" s="140"/>
      <c r="O3120" s="140"/>
      <c r="P3120" s="26"/>
      <c r="Q3120" s="26"/>
      <c r="R3120" s="140"/>
      <c r="S3120" s="140"/>
      <c r="T3120" s="140"/>
      <c r="U3120" s="140"/>
      <c r="V3120" s="140"/>
      <c r="W3120" s="140"/>
      <c r="X3120" s="140"/>
      <c r="Y3120" s="140"/>
      <c r="Z3120" s="140"/>
      <c r="AA3120" s="140"/>
      <c r="AB3120" s="140"/>
      <c r="AC3120" s="140"/>
      <c r="AD3120" s="140"/>
      <c r="AE3120" s="140"/>
      <c r="AF3120" s="140"/>
      <c r="AG3120" s="140"/>
      <c r="AH3120" s="140"/>
      <c r="AI3120" s="140"/>
      <c r="AJ3120" s="140"/>
      <c r="AK3120" s="140"/>
      <c r="AL3120" s="140"/>
      <c r="AM3120" s="140"/>
      <c r="AN3120" s="140"/>
      <c r="AO3120" s="140"/>
      <c r="AP3120" s="140"/>
      <c r="AQ3120" s="140"/>
      <c r="AR3120" s="140"/>
      <c r="AS3120" s="103"/>
      <c r="AT3120" s="103"/>
      <c r="AU3120" s="103"/>
      <c r="AV3120" s="103"/>
      <c r="AW3120" s="103"/>
      <c r="AX3120" s="103"/>
      <c r="AY3120" s="103"/>
      <c r="AZ3120" s="103"/>
      <c r="BA3120" s="103"/>
      <c r="BB3120" s="103"/>
      <c r="BC3120" s="103"/>
      <c r="BD3120" s="103"/>
      <c r="BE3120" s="103"/>
    </row>
    <row r="3121" spans="1:57" x14ac:dyDescent="0.2">
      <c r="A3121" s="140"/>
      <c r="B3121" s="141"/>
      <c r="C3121" s="141"/>
      <c r="D3121" s="24"/>
      <c r="E3121" s="29"/>
      <c r="F3121" s="22"/>
      <c r="G3121" s="22"/>
      <c r="H3121" s="22"/>
      <c r="I3121" s="22"/>
      <c r="J3121" s="26"/>
      <c r="K3121" s="140"/>
      <c r="L3121" s="140"/>
      <c r="M3121" s="140"/>
      <c r="N3121" s="140"/>
      <c r="O3121" s="140"/>
      <c r="P3121" s="26"/>
      <c r="Q3121" s="26"/>
      <c r="R3121" s="140"/>
      <c r="S3121" s="140"/>
      <c r="T3121" s="140"/>
      <c r="U3121" s="140"/>
      <c r="V3121" s="140"/>
      <c r="W3121" s="140"/>
      <c r="X3121" s="140"/>
      <c r="Y3121" s="140"/>
      <c r="Z3121" s="140"/>
      <c r="AA3121" s="140"/>
      <c r="AB3121" s="140"/>
      <c r="AC3121" s="140"/>
      <c r="AD3121" s="140"/>
      <c r="AE3121" s="140"/>
      <c r="AF3121" s="140"/>
      <c r="AG3121" s="140"/>
      <c r="AH3121" s="140"/>
      <c r="AI3121" s="140"/>
      <c r="AJ3121" s="140"/>
      <c r="AK3121" s="140"/>
      <c r="AL3121" s="140"/>
      <c r="AM3121" s="140"/>
      <c r="AN3121" s="140"/>
      <c r="AO3121" s="140"/>
      <c r="AP3121" s="140"/>
      <c r="AQ3121" s="140"/>
      <c r="AR3121" s="140"/>
      <c r="AS3121" s="103"/>
      <c r="AT3121" s="103"/>
      <c r="AU3121" s="103"/>
      <c r="AV3121" s="103"/>
      <c r="AW3121" s="103"/>
      <c r="AX3121" s="103"/>
      <c r="AY3121" s="103"/>
      <c r="AZ3121" s="103"/>
      <c r="BA3121" s="103"/>
      <c r="BB3121" s="103"/>
      <c r="BC3121" s="103"/>
      <c r="BD3121" s="103"/>
      <c r="BE3121" s="103"/>
    </row>
    <row r="3122" spans="1:57" x14ac:dyDescent="0.2">
      <c r="A3122" s="140"/>
      <c r="B3122" s="141"/>
      <c r="C3122" s="141"/>
      <c r="D3122" s="24"/>
      <c r="E3122" s="29"/>
      <c r="F3122" s="22"/>
      <c r="G3122" s="22"/>
      <c r="H3122" s="22"/>
      <c r="I3122" s="22"/>
      <c r="J3122" s="26"/>
      <c r="K3122" s="140"/>
      <c r="L3122" s="140"/>
      <c r="M3122" s="140"/>
      <c r="N3122" s="140"/>
      <c r="O3122" s="140"/>
      <c r="P3122" s="26"/>
      <c r="Q3122" s="26"/>
      <c r="R3122" s="140"/>
      <c r="S3122" s="140"/>
      <c r="T3122" s="140"/>
      <c r="U3122" s="140"/>
      <c r="V3122" s="140"/>
      <c r="W3122" s="140"/>
      <c r="X3122" s="140"/>
      <c r="Y3122" s="140"/>
      <c r="Z3122" s="140"/>
      <c r="AA3122" s="140"/>
      <c r="AB3122" s="140"/>
      <c r="AC3122" s="140"/>
      <c r="AD3122" s="140"/>
      <c r="AE3122" s="140"/>
      <c r="AF3122" s="140"/>
      <c r="AG3122" s="140"/>
      <c r="AH3122" s="140"/>
      <c r="AI3122" s="140"/>
      <c r="AJ3122" s="140"/>
      <c r="AK3122" s="140"/>
      <c r="AL3122" s="140"/>
      <c r="AM3122" s="140"/>
      <c r="AN3122" s="140"/>
      <c r="AO3122" s="140"/>
      <c r="AP3122" s="140"/>
      <c r="AQ3122" s="140"/>
      <c r="AR3122" s="140"/>
      <c r="AS3122" s="103"/>
      <c r="AT3122" s="103"/>
      <c r="AU3122" s="103"/>
      <c r="AV3122" s="103"/>
      <c r="AW3122" s="103"/>
      <c r="AX3122" s="103"/>
      <c r="AY3122" s="103"/>
      <c r="AZ3122" s="103"/>
      <c r="BA3122" s="103"/>
      <c r="BB3122" s="103"/>
      <c r="BC3122" s="103"/>
      <c r="BD3122" s="103"/>
      <c r="BE3122" s="103"/>
    </row>
    <row r="3123" spans="1:57" x14ac:dyDescent="0.2">
      <c r="A3123" s="140"/>
      <c r="B3123" s="141"/>
      <c r="C3123" s="141"/>
      <c r="D3123" s="24"/>
      <c r="E3123" s="29"/>
      <c r="F3123" s="22"/>
      <c r="G3123" s="22"/>
      <c r="H3123" s="22"/>
      <c r="I3123" s="22"/>
      <c r="J3123" s="26"/>
      <c r="K3123" s="140"/>
      <c r="L3123" s="140"/>
      <c r="M3123" s="140"/>
      <c r="N3123" s="140"/>
      <c r="O3123" s="140"/>
      <c r="P3123" s="26"/>
      <c r="Q3123" s="26"/>
      <c r="R3123" s="140"/>
      <c r="S3123" s="140"/>
      <c r="T3123" s="140"/>
      <c r="U3123" s="140"/>
      <c r="V3123" s="140"/>
      <c r="W3123" s="140"/>
      <c r="X3123" s="140"/>
      <c r="Y3123" s="140"/>
      <c r="Z3123" s="140"/>
      <c r="AA3123" s="140"/>
      <c r="AB3123" s="140"/>
      <c r="AC3123" s="140"/>
      <c r="AD3123" s="140"/>
      <c r="AE3123" s="140"/>
      <c r="AF3123" s="140"/>
      <c r="AG3123" s="140"/>
      <c r="AH3123" s="140"/>
      <c r="AI3123" s="140"/>
      <c r="AJ3123" s="140"/>
      <c r="AK3123" s="140"/>
      <c r="AL3123" s="140"/>
      <c r="AM3123" s="140"/>
      <c r="AN3123" s="140"/>
      <c r="AO3123" s="140"/>
      <c r="AP3123" s="140"/>
      <c r="AQ3123" s="140"/>
      <c r="AR3123" s="140"/>
      <c r="AS3123" s="103"/>
      <c r="AT3123" s="103"/>
      <c r="AU3123" s="103"/>
      <c r="AV3123" s="103"/>
      <c r="AW3123" s="103"/>
      <c r="AX3123" s="103"/>
      <c r="AY3123" s="103"/>
      <c r="AZ3123" s="103"/>
      <c r="BA3123" s="103"/>
      <c r="BB3123" s="103"/>
      <c r="BC3123" s="103"/>
      <c r="BD3123" s="103"/>
      <c r="BE3123" s="103"/>
    </row>
    <row r="3124" spans="1:57" x14ac:dyDescent="0.2">
      <c r="A3124" s="140"/>
      <c r="B3124" s="141"/>
      <c r="C3124" s="141"/>
      <c r="D3124" s="24"/>
      <c r="E3124" s="29"/>
      <c r="F3124" s="22"/>
      <c r="G3124" s="22"/>
      <c r="H3124" s="22"/>
      <c r="I3124" s="22"/>
      <c r="J3124" s="26"/>
      <c r="K3124" s="140"/>
      <c r="L3124" s="140"/>
      <c r="M3124" s="140"/>
      <c r="N3124" s="140"/>
      <c r="O3124" s="140"/>
      <c r="P3124" s="26"/>
      <c r="Q3124" s="26"/>
      <c r="R3124" s="140"/>
      <c r="S3124" s="140"/>
      <c r="T3124" s="140"/>
      <c r="U3124" s="140"/>
      <c r="V3124" s="140"/>
      <c r="W3124" s="140"/>
      <c r="X3124" s="140"/>
      <c r="Y3124" s="140"/>
      <c r="Z3124" s="140"/>
      <c r="AA3124" s="140"/>
      <c r="AB3124" s="140"/>
      <c r="AC3124" s="140"/>
      <c r="AD3124" s="140"/>
      <c r="AE3124" s="140"/>
      <c r="AF3124" s="140"/>
      <c r="AG3124" s="140"/>
      <c r="AH3124" s="140"/>
      <c r="AI3124" s="140"/>
      <c r="AJ3124" s="140"/>
      <c r="AK3124" s="140"/>
      <c r="AL3124" s="140"/>
      <c r="AM3124" s="140"/>
      <c r="AN3124" s="140"/>
      <c r="AO3124" s="140"/>
      <c r="AP3124" s="140"/>
      <c r="AQ3124" s="140"/>
      <c r="AR3124" s="140"/>
      <c r="AS3124" s="103"/>
      <c r="AT3124" s="103"/>
      <c r="AU3124" s="103"/>
      <c r="AV3124" s="103"/>
      <c r="AW3124" s="103"/>
      <c r="AX3124" s="103"/>
      <c r="AY3124" s="103"/>
      <c r="AZ3124" s="103"/>
      <c r="BA3124" s="103"/>
      <c r="BB3124" s="103"/>
      <c r="BC3124" s="103"/>
      <c r="BD3124" s="103"/>
      <c r="BE3124" s="103"/>
    </row>
    <row r="3125" spans="1:57" x14ac:dyDescent="0.2">
      <c r="A3125" s="140"/>
      <c r="B3125" s="141"/>
      <c r="C3125" s="141"/>
      <c r="D3125" s="24"/>
      <c r="E3125" s="29"/>
      <c r="F3125" s="22"/>
      <c r="G3125" s="22"/>
      <c r="H3125" s="22"/>
      <c r="I3125" s="22"/>
      <c r="J3125" s="26"/>
      <c r="K3125" s="140"/>
      <c r="L3125" s="140"/>
      <c r="M3125" s="140"/>
      <c r="N3125" s="140"/>
      <c r="O3125" s="140"/>
      <c r="P3125" s="26"/>
      <c r="Q3125" s="26"/>
      <c r="R3125" s="140"/>
      <c r="S3125" s="140"/>
      <c r="T3125" s="140"/>
      <c r="U3125" s="140"/>
      <c r="V3125" s="140"/>
      <c r="W3125" s="140"/>
      <c r="X3125" s="140"/>
      <c r="Y3125" s="140"/>
      <c r="Z3125" s="140"/>
      <c r="AA3125" s="140"/>
      <c r="AB3125" s="140"/>
      <c r="AC3125" s="140"/>
      <c r="AD3125" s="140"/>
      <c r="AE3125" s="140"/>
      <c r="AF3125" s="140"/>
      <c r="AG3125" s="140"/>
      <c r="AH3125" s="140"/>
      <c r="AI3125" s="140"/>
      <c r="AJ3125" s="140"/>
      <c r="AK3125" s="140"/>
      <c r="AL3125" s="140"/>
      <c r="AM3125" s="140"/>
      <c r="AN3125" s="140"/>
      <c r="AO3125" s="140"/>
      <c r="AP3125" s="140"/>
      <c r="AQ3125" s="140"/>
      <c r="AR3125" s="140"/>
      <c r="AS3125" s="103"/>
      <c r="AT3125" s="103"/>
      <c r="AU3125" s="103"/>
      <c r="AV3125" s="103"/>
      <c r="AW3125" s="103"/>
      <c r="AX3125" s="103"/>
      <c r="AY3125" s="103"/>
      <c r="AZ3125" s="103"/>
      <c r="BA3125" s="103"/>
      <c r="BB3125" s="103"/>
      <c r="BC3125" s="103"/>
      <c r="BD3125" s="103"/>
      <c r="BE3125" s="103"/>
    </row>
    <row r="3126" spans="1:57" x14ac:dyDescent="0.2">
      <c r="A3126" s="140"/>
      <c r="B3126" s="141"/>
      <c r="C3126" s="141"/>
      <c r="D3126" s="24"/>
      <c r="E3126" s="29"/>
      <c r="F3126" s="22"/>
      <c r="G3126" s="22"/>
      <c r="H3126" s="22"/>
      <c r="I3126" s="22"/>
      <c r="J3126" s="26"/>
      <c r="K3126" s="140"/>
      <c r="L3126" s="140"/>
      <c r="M3126" s="140"/>
      <c r="N3126" s="140"/>
      <c r="O3126" s="140"/>
      <c r="P3126" s="26"/>
      <c r="Q3126" s="26"/>
      <c r="R3126" s="140"/>
      <c r="S3126" s="140"/>
      <c r="T3126" s="140"/>
      <c r="U3126" s="140"/>
      <c r="V3126" s="140"/>
      <c r="W3126" s="140"/>
      <c r="X3126" s="140"/>
      <c r="Y3126" s="140"/>
      <c r="Z3126" s="140"/>
      <c r="AA3126" s="140"/>
      <c r="AB3126" s="140"/>
      <c r="AC3126" s="140"/>
      <c r="AD3126" s="140"/>
      <c r="AE3126" s="140"/>
      <c r="AF3126" s="140"/>
      <c r="AG3126" s="140"/>
      <c r="AH3126" s="140"/>
      <c r="AI3126" s="140"/>
      <c r="AJ3126" s="140"/>
      <c r="AK3126" s="140"/>
      <c r="AL3126" s="140"/>
      <c r="AM3126" s="140"/>
      <c r="AN3126" s="140"/>
      <c r="AO3126" s="140"/>
      <c r="AP3126" s="140"/>
      <c r="AQ3126" s="140"/>
      <c r="AR3126" s="140"/>
      <c r="AS3126" s="103"/>
      <c r="AT3126" s="103"/>
      <c r="AU3126" s="103"/>
      <c r="AV3126" s="103"/>
      <c r="AW3126" s="103"/>
      <c r="AX3126" s="103"/>
      <c r="AY3126" s="103"/>
      <c r="AZ3126" s="103"/>
      <c r="BA3126" s="103"/>
      <c r="BB3126" s="103"/>
      <c r="BC3126" s="103"/>
      <c r="BD3126" s="103"/>
      <c r="BE3126" s="103"/>
    </row>
    <row r="3127" spans="1:57" x14ac:dyDescent="0.2">
      <c r="A3127" s="140"/>
      <c r="B3127" s="141"/>
      <c r="C3127" s="141"/>
      <c r="D3127" s="24"/>
      <c r="E3127" s="29"/>
      <c r="F3127" s="22"/>
      <c r="G3127" s="22"/>
      <c r="H3127" s="22"/>
      <c r="I3127" s="22"/>
      <c r="J3127" s="26"/>
      <c r="K3127" s="140"/>
      <c r="L3127" s="140"/>
      <c r="M3127" s="140"/>
      <c r="N3127" s="140"/>
      <c r="O3127" s="140"/>
      <c r="P3127" s="26"/>
      <c r="Q3127" s="26"/>
      <c r="R3127" s="140"/>
      <c r="S3127" s="140"/>
      <c r="T3127" s="140"/>
      <c r="U3127" s="140"/>
      <c r="V3127" s="140"/>
      <c r="W3127" s="140"/>
      <c r="X3127" s="140"/>
      <c r="Y3127" s="140"/>
      <c r="Z3127" s="140"/>
      <c r="AA3127" s="140"/>
      <c r="AB3127" s="140"/>
      <c r="AC3127" s="140"/>
      <c r="AD3127" s="140"/>
      <c r="AE3127" s="140"/>
      <c r="AF3127" s="140"/>
      <c r="AG3127" s="140"/>
      <c r="AH3127" s="140"/>
      <c r="AI3127" s="140"/>
      <c r="AJ3127" s="140"/>
      <c r="AK3127" s="140"/>
      <c r="AL3127" s="140"/>
      <c r="AM3127" s="140"/>
      <c r="AN3127" s="140"/>
      <c r="AO3127" s="140"/>
      <c r="AP3127" s="140"/>
      <c r="AQ3127" s="140"/>
      <c r="AR3127" s="140"/>
      <c r="AS3127" s="103"/>
      <c r="AT3127" s="103"/>
      <c r="AU3127" s="103"/>
      <c r="AV3127" s="103"/>
      <c r="AW3127" s="103"/>
      <c r="AX3127" s="103"/>
      <c r="AY3127" s="103"/>
      <c r="AZ3127" s="103"/>
      <c r="BA3127" s="103"/>
      <c r="BB3127" s="103"/>
      <c r="BC3127" s="103"/>
      <c r="BD3127" s="103"/>
      <c r="BE3127" s="103"/>
    </row>
    <row r="3128" spans="1:57" x14ac:dyDescent="0.2">
      <c r="A3128" s="140"/>
      <c r="B3128" s="141"/>
      <c r="C3128" s="141"/>
      <c r="D3128" s="24"/>
      <c r="E3128" s="29"/>
      <c r="F3128" s="22"/>
      <c r="G3128" s="22"/>
      <c r="H3128" s="22"/>
      <c r="I3128" s="22"/>
      <c r="J3128" s="26"/>
      <c r="K3128" s="140"/>
      <c r="L3128" s="140"/>
      <c r="M3128" s="140"/>
      <c r="N3128" s="140"/>
      <c r="O3128" s="140"/>
      <c r="P3128" s="26"/>
      <c r="Q3128" s="26"/>
      <c r="R3128" s="140"/>
      <c r="S3128" s="140"/>
      <c r="T3128" s="140"/>
      <c r="U3128" s="140"/>
      <c r="V3128" s="140"/>
      <c r="W3128" s="140"/>
      <c r="X3128" s="140"/>
      <c r="Y3128" s="140"/>
      <c r="Z3128" s="140"/>
      <c r="AA3128" s="140"/>
      <c r="AB3128" s="140"/>
      <c r="AC3128" s="140"/>
      <c r="AD3128" s="140"/>
      <c r="AE3128" s="140"/>
      <c r="AF3128" s="140"/>
      <c r="AG3128" s="140"/>
      <c r="AH3128" s="140"/>
      <c r="AI3128" s="140"/>
      <c r="AJ3128" s="140"/>
      <c r="AK3128" s="140"/>
      <c r="AL3128" s="140"/>
      <c r="AM3128" s="140"/>
      <c r="AN3128" s="140"/>
      <c r="AO3128" s="140"/>
      <c r="AP3128" s="140"/>
      <c r="AQ3128" s="140"/>
      <c r="AR3128" s="140"/>
      <c r="AS3128" s="103"/>
      <c r="AT3128" s="103"/>
      <c r="AU3128" s="103"/>
      <c r="AV3128" s="103"/>
      <c r="AW3128" s="103"/>
      <c r="AX3128" s="103"/>
      <c r="AY3128" s="103"/>
      <c r="AZ3128" s="103"/>
      <c r="BA3128" s="103"/>
      <c r="BB3128" s="103"/>
      <c r="BC3128" s="103"/>
      <c r="BD3128" s="103"/>
      <c r="BE3128" s="103"/>
    </row>
    <row r="3129" spans="1:57" x14ac:dyDescent="0.2">
      <c r="A3129" s="140"/>
      <c r="B3129" s="141"/>
      <c r="C3129" s="141"/>
      <c r="D3129" s="24"/>
      <c r="E3129" s="29"/>
      <c r="F3129" s="22"/>
      <c r="G3129" s="22"/>
      <c r="H3129" s="22"/>
      <c r="I3129" s="22"/>
      <c r="J3129" s="26"/>
      <c r="K3129" s="140"/>
      <c r="L3129" s="140"/>
      <c r="M3129" s="140"/>
      <c r="N3129" s="140"/>
      <c r="O3129" s="140"/>
      <c r="P3129" s="26"/>
      <c r="Q3129" s="26"/>
      <c r="R3129" s="140"/>
      <c r="S3129" s="140"/>
      <c r="T3129" s="140"/>
      <c r="U3129" s="140"/>
      <c r="V3129" s="140"/>
      <c r="W3129" s="140"/>
      <c r="X3129" s="140"/>
      <c r="Y3129" s="140"/>
      <c r="Z3129" s="140"/>
      <c r="AA3129" s="140"/>
      <c r="AB3129" s="140"/>
      <c r="AC3129" s="140"/>
      <c r="AD3129" s="140"/>
      <c r="AE3129" s="140"/>
      <c r="AF3129" s="140"/>
      <c r="AG3129" s="140"/>
      <c r="AH3129" s="140"/>
      <c r="AI3129" s="140"/>
      <c r="AJ3129" s="140"/>
      <c r="AK3129" s="140"/>
      <c r="AL3129" s="140"/>
      <c r="AM3129" s="140"/>
      <c r="AN3129" s="140"/>
      <c r="AO3129" s="140"/>
      <c r="AP3129" s="140"/>
      <c r="AQ3129" s="140"/>
      <c r="AR3129" s="140"/>
      <c r="AS3129" s="103"/>
      <c r="AT3129" s="103"/>
      <c r="AU3129" s="103"/>
      <c r="AV3129" s="103"/>
      <c r="AW3129" s="103"/>
      <c r="AX3129" s="103"/>
      <c r="AY3129" s="103"/>
      <c r="AZ3129" s="103"/>
      <c r="BA3129" s="103"/>
      <c r="BB3129" s="103"/>
      <c r="BC3129" s="103"/>
      <c r="BD3129" s="103"/>
      <c r="BE3129" s="103"/>
    </row>
    <row r="3130" spans="1:57" x14ac:dyDescent="0.2">
      <c r="A3130" s="140"/>
      <c r="B3130" s="141"/>
      <c r="C3130" s="141"/>
      <c r="D3130" s="24"/>
      <c r="E3130" s="29"/>
      <c r="F3130" s="22"/>
      <c r="G3130" s="22"/>
      <c r="H3130" s="22"/>
      <c r="I3130" s="22"/>
      <c r="J3130" s="26"/>
      <c r="K3130" s="140"/>
      <c r="L3130" s="140"/>
      <c r="M3130" s="140"/>
      <c r="N3130" s="140"/>
      <c r="O3130" s="140"/>
      <c r="P3130" s="26"/>
      <c r="Q3130" s="26"/>
      <c r="R3130" s="140"/>
      <c r="S3130" s="140"/>
      <c r="T3130" s="140"/>
      <c r="U3130" s="140"/>
      <c r="V3130" s="140"/>
      <c r="W3130" s="140"/>
      <c r="X3130" s="140"/>
      <c r="Y3130" s="140"/>
      <c r="Z3130" s="140"/>
      <c r="AA3130" s="140"/>
      <c r="AB3130" s="140"/>
      <c r="AC3130" s="140"/>
      <c r="AD3130" s="140"/>
      <c r="AE3130" s="140"/>
      <c r="AF3130" s="140"/>
      <c r="AG3130" s="140"/>
      <c r="AH3130" s="140"/>
      <c r="AI3130" s="140"/>
      <c r="AJ3130" s="140"/>
      <c r="AK3130" s="140"/>
      <c r="AL3130" s="140"/>
      <c r="AM3130" s="140"/>
      <c r="AN3130" s="140"/>
      <c r="AO3130" s="140"/>
      <c r="AP3130" s="140"/>
      <c r="AQ3130" s="140"/>
      <c r="AR3130" s="140"/>
      <c r="AS3130" s="103"/>
      <c r="AT3130" s="103"/>
      <c r="AU3130" s="103"/>
      <c r="AV3130" s="103"/>
      <c r="AW3130" s="103"/>
      <c r="AX3130" s="103"/>
      <c r="AY3130" s="103"/>
      <c r="AZ3130" s="103"/>
      <c r="BA3130" s="103"/>
      <c r="BB3130" s="103"/>
      <c r="BC3130" s="103"/>
      <c r="BD3130" s="103"/>
      <c r="BE3130" s="103"/>
    </row>
    <row r="3131" spans="1:57" x14ac:dyDescent="0.2">
      <c r="A3131" s="140"/>
      <c r="B3131" s="141"/>
      <c r="C3131" s="141"/>
      <c r="D3131" s="24"/>
      <c r="E3131" s="29"/>
      <c r="F3131" s="22"/>
      <c r="G3131" s="22"/>
      <c r="H3131" s="22"/>
      <c r="I3131" s="22"/>
      <c r="J3131" s="26"/>
      <c r="K3131" s="140"/>
      <c r="L3131" s="140"/>
      <c r="M3131" s="140"/>
      <c r="N3131" s="140"/>
      <c r="O3131" s="140"/>
      <c r="P3131" s="26"/>
      <c r="Q3131" s="26"/>
      <c r="R3131" s="140"/>
      <c r="S3131" s="140"/>
      <c r="T3131" s="140"/>
      <c r="U3131" s="140"/>
      <c r="V3131" s="140"/>
      <c r="W3131" s="140"/>
      <c r="X3131" s="140"/>
      <c r="Y3131" s="140"/>
      <c r="Z3131" s="140"/>
      <c r="AA3131" s="140"/>
      <c r="AB3131" s="140"/>
      <c r="AC3131" s="140"/>
      <c r="AD3131" s="140"/>
      <c r="AE3131" s="140"/>
      <c r="AF3131" s="140"/>
      <c r="AG3131" s="140"/>
      <c r="AH3131" s="140"/>
      <c r="AI3131" s="140"/>
      <c r="AJ3131" s="140"/>
      <c r="AK3131" s="140"/>
      <c r="AL3131" s="140"/>
      <c r="AM3131" s="140"/>
      <c r="AN3131" s="140"/>
      <c r="AO3131" s="140"/>
      <c r="AP3131" s="140"/>
      <c r="AQ3131" s="140"/>
      <c r="AR3131" s="140"/>
      <c r="AS3131" s="103"/>
      <c r="AT3131" s="103"/>
      <c r="AU3131" s="103"/>
      <c r="AV3131" s="103"/>
      <c r="AW3131" s="103"/>
      <c r="AX3131" s="103"/>
      <c r="AY3131" s="103"/>
      <c r="AZ3131" s="103"/>
      <c r="BA3131" s="103"/>
      <c r="BB3131" s="103"/>
      <c r="BC3131" s="103"/>
      <c r="BD3131" s="103"/>
      <c r="BE3131" s="103"/>
    </row>
    <row r="3132" spans="1:57" x14ac:dyDescent="0.2">
      <c r="A3132" s="140"/>
      <c r="B3132" s="141"/>
      <c r="C3132" s="141"/>
      <c r="D3132" s="24"/>
      <c r="E3132" s="29"/>
      <c r="F3132" s="22"/>
      <c r="G3132" s="22"/>
      <c r="H3132" s="22"/>
      <c r="I3132" s="22"/>
      <c r="J3132" s="26"/>
      <c r="K3132" s="140"/>
      <c r="L3132" s="140"/>
      <c r="M3132" s="140"/>
      <c r="N3132" s="140"/>
      <c r="O3132" s="140"/>
      <c r="P3132" s="26"/>
      <c r="Q3132" s="26"/>
      <c r="R3132" s="140"/>
      <c r="S3132" s="140"/>
      <c r="T3132" s="140"/>
      <c r="U3132" s="140"/>
      <c r="V3132" s="140"/>
      <c r="W3132" s="140"/>
      <c r="X3132" s="140"/>
      <c r="Y3132" s="140"/>
      <c r="Z3132" s="140"/>
      <c r="AA3132" s="140"/>
      <c r="AB3132" s="140"/>
      <c r="AC3132" s="140"/>
      <c r="AD3132" s="140"/>
      <c r="AE3132" s="140"/>
      <c r="AF3132" s="140"/>
      <c r="AG3132" s="140"/>
      <c r="AH3132" s="140"/>
      <c r="AI3132" s="140"/>
      <c r="AJ3132" s="140"/>
      <c r="AK3132" s="140"/>
      <c r="AL3132" s="140"/>
      <c r="AM3132" s="140"/>
      <c r="AN3132" s="140"/>
      <c r="AO3132" s="140"/>
      <c r="AP3132" s="140"/>
      <c r="AQ3132" s="140"/>
      <c r="AR3132" s="140"/>
      <c r="AS3132" s="103"/>
      <c r="AT3132" s="103"/>
      <c r="AU3132" s="103"/>
      <c r="AV3132" s="103"/>
      <c r="AW3132" s="103"/>
      <c r="AX3132" s="103"/>
      <c r="AY3132" s="103"/>
      <c r="AZ3132" s="103"/>
      <c r="BA3132" s="103"/>
      <c r="BB3132" s="103"/>
      <c r="BC3132" s="103"/>
      <c r="BD3132" s="103"/>
      <c r="BE3132" s="103"/>
    </row>
    <row r="3133" spans="1:57" x14ac:dyDescent="0.2">
      <c r="A3133" s="140"/>
      <c r="B3133" s="141"/>
      <c r="C3133" s="141"/>
      <c r="D3133" s="24"/>
      <c r="E3133" s="29"/>
      <c r="F3133" s="22"/>
      <c r="G3133" s="22"/>
      <c r="H3133" s="22"/>
      <c r="I3133" s="22"/>
      <c r="J3133" s="26"/>
      <c r="K3133" s="140"/>
      <c r="L3133" s="140"/>
      <c r="M3133" s="140"/>
      <c r="N3133" s="140"/>
      <c r="O3133" s="140"/>
      <c r="P3133" s="26"/>
      <c r="Q3133" s="26"/>
      <c r="R3133" s="140"/>
      <c r="S3133" s="140"/>
      <c r="T3133" s="140"/>
      <c r="U3133" s="140"/>
      <c r="V3133" s="140"/>
      <c r="W3133" s="140"/>
      <c r="X3133" s="140"/>
      <c r="Y3133" s="140"/>
      <c r="Z3133" s="140"/>
      <c r="AA3133" s="140"/>
      <c r="AB3133" s="140"/>
      <c r="AC3133" s="140"/>
      <c r="AD3133" s="140"/>
      <c r="AE3133" s="140"/>
      <c r="AF3133" s="140"/>
      <c r="AG3133" s="140"/>
      <c r="AH3133" s="140"/>
      <c r="AI3133" s="140"/>
      <c r="AJ3133" s="140"/>
      <c r="AK3133" s="140"/>
      <c r="AL3133" s="140"/>
      <c r="AM3133" s="140"/>
      <c r="AN3133" s="140"/>
      <c r="AO3133" s="140"/>
      <c r="AP3133" s="140"/>
      <c r="AQ3133" s="140"/>
      <c r="AR3133" s="140"/>
      <c r="AS3133" s="103"/>
      <c r="AT3133" s="103"/>
      <c r="AU3133" s="103"/>
      <c r="AV3133" s="103"/>
      <c r="AW3133" s="103"/>
      <c r="AX3133" s="103"/>
      <c r="AY3133" s="103"/>
      <c r="AZ3133" s="103"/>
      <c r="BA3133" s="103"/>
      <c r="BB3133" s="103"/>
      <c r="BC3133" s="103"/>
      <c r="BD3133" s="103"/>
      <c r="BE3133" s="103"/>
    </row>
    <row r="3134" spans="1:57" x14ac:dyDescent="0.2">
      <c r="A3134" s="140"/>
      <c r="B3134" s="141"/>
      <c r="C3134" s="141"/>
      <c r="D3134" s="24"/>
      <c r="E3134" s="29"/>
      <c r="F3134" s="22"/>
      <c r="G3134" s="22"/>
      <c r="H3134" s="22"/>
      <c r="I3134" s="22"/>
      <c r="J3134" s="26"/>
      <c r="K3134" s="140"/>
      <c r="L3134" s="140"/>
      <c r="M3134" s="140"/>
      <c r="N3134" s="140"/>
      <c r="O3134" s="140"/>
      <c r="P3134" s="26"/>
      <c r="Q3134" s="26"/>
      <c r="R3134" s="140"/>
      <c r="S3134" s="140"/>
      <c r="T3134" s="140"/>
      <c r="U3134" s="140"/>
      <c r="V3134" s="140"/>
      <c r="W3134" s="140"/>
      <c r="X3134" s="140"/>
      <c r="Y3134" s="140"/>
      <c r="Z3134" s="140"/>
      <c r="AA3134" s="140"/>
      <c r="AB3134" s="140"/>
      <c r="AC3134" s="140"/>
      <c r="AD3134" s="140"/>
      <c r="AE3134" s="140"/>
      <c r="AF3134" s="140"/>
      <c r="AG3134" s="140"/>
      <c r="AH3134" s="140"/>
      <c r="AI3134" s="140"/>
      <c r="AJ3134" s="140"/>
      <c r="AK3134" s="140"/>
      <c r="AL3134" s="140"/>
      <c r="AM3134" s="140"/>
      <c r="AN3134" s="140"/>
      <c r="AO3134" s="140"/>
      <c r="AP3134" s="140"/>
      <c r="AQ3134" s="140"/>
      <c r="AR3134" s="140"/>
      <c r="AS3134" s="103"/>
      <c r="AT3134" s="103"/>
      <c r="AU3134" s="103"/>
      <c r="AV3134" s="103"/>
      <c r="AW3134" s="103"/>
      <c r="AX3134" s="103"/>
      <c r="AY3134" s="103"/>
      <c r="AZ3134" s="103"/>
      <c r="BA3134" s="103"/>
      <c r="BB3134" s="103"/>
      <c r="BC3134" s="103"/>
      <c r="BD3134" s="103"/>
      <c r="BE3134" s="103"/>
    </row>
    <row r="3135" spans="1:57" x14ac:dyDescent="0.2">
      <c r="A3135" s="140"/>
      <c r="B3135" s="141"/>
      <c r="C3135" s="141"/>
      <c r="D3135" s="24"/>
      <c r="E3135" s="29"/>
      <c r="F3135" s="22"/>
      <c r="G3135" s="22"/>
      <c r="H3135" s="22"/>
      <c r="I3135" s="22"/>
      <c r="J3135" s="26"/>
      <c r="K3135" s="140"/>
      <c r="L3135" s="140"/>
      <c r="M3135" s="140"/>
      <c r="N3135" s="140"/>
      <c r="O3135" s="140"/>
      <c r="P3135" s="26"/>
      <c r="Q3135" s="26"/>
      <c r="R3135" s="140"/>
      <c r="S3135" s="140"/>
      <c r="T3135" s="140"/>
      <c r="U3135" s="140"/>
      <c r="V3135" s="140"/>
      <c r="W3135" s="140"/>
      <c r="X3135" s="140"/>
      <c r="Y3135" s="140"/>
      <c r="Z3135" s="140"/>
      <c r="AA3135" s="140"/>
      <c r="AB3135" s="140"/>
      <c r="AC3135" s="140"/>
      <c r="AD3135" s="140"/>
      <c r="AE3135" s="140"/>
      <c r="AF3135" s="140"/>
      <c r="AG3135" s="140"/>
      <c r="AH3135" s="140"/>
      <c r="AI3135" s="140"/>
      <c r="AJ3135" s="140"/>
      <c r="AK3135" s="140"/>
      <c r="AL3135" s="140"/>
      <c r="AM3135" s="140"/>
      <c r="AN3135" s="140"/>
      <c r="AO3135" s="140"/>
      <c r="AP3135" s="140"/>
      <c r="AQ3135" s="140"/>
      <c r="AR3135" s="140"/>
      <c r="AS3135" s="103"/>
      <c r="AT3135" s="103"/>
      <c r="AU3135" s="103"/>
      <c r="AV3135" s="103"/>
      <c r="AW3135" s="103"/>
      <c r="AX3135" s="103"/>
      <c r="AY3135" s="103"/>
      <c r="AZ3135" s="103"/>
      <c r="BA3135" s="103"/>
      <c r="BB3135" s="103"/>
      <c r="BC3135" s="103"/>
      <c r="BD3135" s="103"/>
      <c r="BE3135" s="103"/>
    </row>
    <row r="3136" spans="1:57" x14ac:dyDescent="0.2">
      <c r="A3136" s="140"/>
      <c r="B3136" s="141"/>
      <c r="C3136" s="141"/>
      <c r="D3136" s="24"/>
      <c r="E3136" s="29"/>
      <c r="F3136" s="22"/>
      <c r="G3136" s="22"/>
      <c r="H3136" s="22"/>
      <c r="I3136" s="22"/>
      <c r="J3136" s="26"/>
      <c r="K3136" s="140"/>
      <c r="L3136" s="140"/>
      <c r="M3136" s="140"/>
      <c r="N3136" s="140"/>
      <c r="O3136" s="140"/>
      <c r="P3136" s="26"/>
      <c r="Q3136" s="26"/>
      <c r="R3136" s="140"/>
      <c r="S3136" s="140"/>
      <c r="T3136" s="140"/>
      <c r="U3136" s="140"/>
      <c r="V3136" s="140"/>
      <c r="W3136" s="140"/>
      <c r="X3136" s="140"/>
      <c r="Y3136" s="140"/>
      <c r="Z3136" s="140"/>
      <c r="AA3136" s="140"/>
      <c r="AB3136" s="140"/>
      <c r="AC3136" s="140"/>
      <c r="AD3136" s="140"/>
      <c r="AE3136" s="140"/>
      <c r="AF3136" s="140"/>
      <c r="AG3136" s="140"/>
      <c r="AH3136" s="140"/>
      <c r="AI3136" s="140"/>
      <c r="AJ3136" s="140"/>
      <c r="AK3136" s="140"/>
      <c r="AL3136" s="140"/>
      <c r="AM3136" s="140"/>
      <c r="AN3136" s="140"/>
      <c r="AO3136" s="140"/>
      <c r="AP3136" s="140"/>
      <c r="AQ3136" s="140"/>
      <c r="AR3136" s="140"/>
      <c r="AS3136" s="103"/>
      <c r="AT3136" s="103"/>
      <c r="AU3136" s="103"/>
      <c r="AV3136" s="103"/>
      <c r="AW3136" s="103"/>
      <c r="AX3136" s="103"/>
      <c r="AY3136" s="103"/>
      <c r="AZ3136" s="103"/>
      <c r="BA3136" s="103"/>
      <c r="BB3136" s="103"/>
      <c r="BC3136" s="103"/>
      <c r="BD3136" s="103"/>
      <c r="BE3136" s="103"/>
    </row>
    <row r="3137" spans="1:57" x14ac:dyDescent="0.2">
      <c r="A3137" s="140"/>
      <c r="B3137" s="141"/>
      <c r="C3137" s="141"/>
      <c r="D3137" s="24"/>
      <c r="E3137" s="29"/>
      <c r="F3137" s="22"/>
      <c r="G3137" s="22"/>
      <c r="H3137" s="22"/>
      <c r="I3137" s="22"/>
      <c r="J3137" s="26"/>
      <c r="K3137" s="140"/>
      <c r="L3137" s="140"/>
      <c r="M3137" s="140"/>
      <c r="N3137" s="140"/>
      <c r="O3137" s="140"/>
      <c r="P3137" s="26"/>
      <c r="Q3137" s="26"/>
      <c r="R3137" s="140"/>
      <c r="S3137" s="140"/>
      <c r="T3137" s="140"/>
      <c r="U3137" s="140"/>
      <c r="V3137" s="140"/>
      <c r="W3137" s="140"/>
      <c r="X3137" s="140"/>
      <c r="Y3137" s="140"/>
      <c r="Z3137" s="140"/>
      <c r="AA3137" s="140"/>
      <c r="AB3137" s="140"/>
      <c r="AC3137" s="140"/>
      <c r="AD3137" s="140"/>
      <c r="AE3137" s="140"/>
      <c r="AF3137" s="140"/>
      <c r="AG3137" s="140"/>
      <c r="AH3137" s="140"/>
      <c r="AI3137" s="140"/>
      <c r="AJ3137" s="140"/>
      <c r="AK3137" s="140"/>
      <c r="AL3137" s="140"/>
      <c r="AM3137" s="140"/>
      <c r="AN3137" s="140"/>
      <c r="AO3137" s="140"/>
      <c r="AP3137" s="140"/>
      <c r="AQ3137" s="140"/>
      <c r="AR3137" s="140"/>
      <c r="AS3137" s="103"/>
      <c r="AT3137" s="103"/>
      <c r="AU3137" s="103"/>
      <c r="AV3137" s="103"/>
      <c r="AW3137" s="103"/>
      <c r="AX3137" s="103"/>
      <c r="AY3137" s="103"/>
      <c r="AZ3137" s="103"/>
      <c r="BA3137" s="103"/>
      <c r="BB3137" s="103"/>
      <c r="BC3137" s="103"/>
      <c r="BD3137" s="103"/>
      <c r="BE3137" s="103"/>
    </row>
    <row r="3138" spans="1:57" x14ac:dyDescent="0.2">
      <c r="A3138" s="140"/>
      <c r="B3138" s="141"/>
      <c r="C3138" s="141"/>
      <c r="D3138" s="24"/>
      <c r="E3138" s="29"/>
      <c r="F3138" s="22"/>
      <c r="G3138" s="22"/>
      <c r="H3138" s="22"/>
      <c r="I3138" s="22"/>
      <c r="J3138" s="26"/>
      <c r="K3138" s="140"/>
      <c r="L3138" s="140"/>
      <c r="M3138" s="140"/>
      <c r="N3138" s="140"/>
      <c r="O3138" s="140"/>
      <c r="P3138" s="26"/>
      <c r="Q3138" s="26"/>
      <c r="R3138" s="140"/>
      <c r="S3138" s="140"/>
      <c r="T3138" s="140"/>
      <c r="U3138" s="140"/>
      <c r="V3138" s="140"/>
      <c r="W3138" s="140"/>
      <c r="X3138" s="140"/>
      <c r="Y3138" s="140"/>
      <c r="Z3138" s="140"/>
      <c r="AA3138" s="140"/>
      <c r="AB3138" s="140"/>
      <c r="AC3138" s="140"/>
      <c r="AD3138" s="140"/>
      <c r="AE3138" s="140"/>
      <c r="AF3138" s="140"/>
      <c r="AG3138" s="140"/>
      <c r="AH3138" s="140"/>
      <c r="AI3138" s="140"/>
      <c r="AJ3138" s="140"/>
      <c r="AK3138" s="140"/>
      <c r="AL3138" s="140"/>
      <c r="AM3138" s="140"/>
      <c r="AN3138" s="140"/>
      <c r="AO3138" s="140"/>
      <c r="AP3138" s="140"/>
      <c r="AQ3138" s="140"/>
      <c r="AR3138" s="140"/>
      <c r="AS3138" s="103"/>
      <c r="AT3138" s="103"/>
      <c r="AU3138" s="103"/>
      <c r="AV3138" s="103"/>
      <c r="AW3138" s="103"/>
      <c r="AX3138" s="103"/>
      <c r="AY3138" s="103"/>
      <c r="AZ3138" s="103"/>
      <c r="BA3138" s="103"/>
      <c r="BB3138" s="103"/>
      <c r="BC3138" s="103"/>
      <c r="BD3138" s="103"/>
      <c r="BE3138" s="103"/>
    </row>
    <row r="3139" spans="1:57" x14ac:dyDescent="0.2">
      <c r="A3139" s="140"/>
      <c r="B3139" s="141"/>
      <c r="C3139" s="141"/>
      <c r="D3139" s="24"/>
      <c r="E3139" s="29"/>
      <c r="F3139" s="22"/>
      <c r="G3139" s="22"/>
      <c r="H3139" s="22"/>
      <c r="I3139" s="22"/>
      <c r="J3139" s="26"/>
      <c r="K3139" s="140"/>
      <c r="L3139" s="140"/>
      <c r="M3139" s="140"/>
      <c r="N3139" s="140"/>
      <c r="O3139" s="140"/>
      <c r="P3139" s="26"/>
      <c r="Q3139" s="26"/>
      <c r="R3139" s="140"/>
      <c r="S3139" s="140"/>
      <c r="T3139" s="140"/>
      <c r="U3139" s="140"/>
      <c r="V3139" s="140"/>
      <c r="W3139" s="140"/>
      <c r="X3139" s="140"/>
      <c r="Y3139" s="140"/>
      <c r="Z3139" s="140"/>
      <c r="AA3139" s="140"/>
      <c r="AB3139" s="140"/>
      <c r="AC3139" s="140"/>
      <c r="AD3139" s="140"/>
      <c r="AE3139" s="140"/>
      <c r="AF3139" s="140"/>
      <c r="AG3139" s="140"/>
      <c r="AH3139" s="140"/>
      <c r="AI3139" s="140"/>
      <c r="AJ3139" s="140"/>
      <c r="AK3139" s="140"/>
      <c r="AL3139" s="140"/>
      <c r="AM3139" s="140"/>
      <c r="AN3139" s="140"/>
      <c r="AO3139" s="140"/>
      <c r="AP3139" s="140"/>
      <c r="AQ3139" s="140"/>
      <c r="AR3139" s="140"/>
      <c r="AS3139" s="103"/>
      <c r="AT3139" s="103"/>
      <c r="AU3139" s="103"/>
      <c r="AV3139" s="103"/>
      <c r="AW3139" s="103"/>
      <c r="AX3139" s="103"/>
      <c r="AY3139" s="103"/>
      <c r="AZ3139" s="103"/>
      <c r="BA3139" s="103"/>
      <c r="BB3139" s="103"/>
      <c r="BC3139" s="103"/>
      <c r="BD3139" s="103"/>
      <c r="BE3139" s="103"/>
    </row>
    <row r="3140" spans="1:57" x14ac:dyDescent="0.2">
      <c r="A3140" s="140"/>
      <c r="B3140" s="141"/>
      <c r="C3140" s="141"/>
      <c r="D3140" s="24"/>
      <c r="E3140" s="29"/>
      <c r="F3140" s="22"/>
      <c r="G3140" s="22"/>
      <c r="H3140" s="22"/>
      <c r="I3140" s="22"/>
      <c r="J3140" s="26"/>
      <c r="K3140" s="140"/>
      <c r="L3140" s="140"/>
      <c r="M3140" s="140"/>
      <c r="N3140" s="140"/>
      <c r="O3140" s="140"/>
      <c r="P3140" s="26"/>
      <c r="Q3140" s="26"/>
      <c r="R3140" s="140"/>
      <c r="S3140" s="140"/>
      <c r="T3140" s="140"/>
      <c r="U3140" s="140"/>
      <c r="V3140" s="140"/>
      <c r="W3140" s="140"/>
      <c r="X3140" s="140"/>
      <c r="Y3140" s="140"/>
      <c r="Z3140" s="140"/>
      <c r="AA3140" s="140"/>
      <c r="AB3140" s="140"/>
      <c r="AC3140" s="140"/>
      <c r="AD3140" s="140"/>
      <c r="AE3140" s="140"/>
      <c r="AF3140" s="140"/>
      <c r="AG3140" s="140"/>
      <c r="AH3140" s="140"/>
      <c r="AI3140" s="140"/>
      <c r="AJ3140" s="140"/>
      <c r="AK3140" s="140"/>
      <c r="AL3140" s="140"/>
      <c r="AM3140" s="140"/>
      <c r="AN3140" s="140"/>
      <c r="AO3140" s="140"/>
      <c r="AP3140" s="140"/>
      <c r="AQ3140" s="140"/>
      <c r="AR3140" s="140"/>
      <c r="AS3140" s="103"/>
      <c r="AT3140" s="103"/>
      <c r="AU3140" s="103"/>
      <c r="AV3140" s="103"/>
      <c r="AW3140" s="103"/>
      <c r="AX3140" s="103"/>
      <c r="AY3140" s="103"/>
      <c r="AZ3140" s="103"/>
      <c r="BA3140" s="103"/>
      <c r="BB3140" s="103"/>
      <c r="BC3140" s="103"/>
      <c r="BD3140" s="103"/>
      <c r="BE3140" s="103"/>
    </row>
    <row r="3141" spans="1:57" x14ac:dyDescent="0.2">
      <c r="A3141" s="140"/>
      <c r="B3141" s="141"/>
      <c r="C3141" s="141"/>
      <c r="D3141" s="24"/>
      <c r="E3141" s="29"/>
      <c r="F3141" s="22"/>
      <c r="G3141" s="22"/>
      <c r="H3141" s="22"/>
      <c r="I3141" s="22"/>
      <c r="J3141" s="26"/>
      <c r="K3141" s="140"/>
      <c r="L3141" s="140"/>
      <c r="M3141" s="140"/>
      <c r="N3141" s="140"/>
      <c r="O3141" s="140"/>
      <c r="P3141" s="26"/>
      <c r="Q3141" s="26"/>
      <c r="R3141" s="140"/>
      <c r="S3141" s="140"/>
      <c r="T3141" s="140"/>
      <c r="U3141" s="140"/>
      <c r="V3141" s="140"/>
      <c r="W3141" s="140"/>
      <c r="X3141" s="140"/>
      <c r="Y3141" s="140"/>
      <c r="Z3141" s="140"/>
      <c r="AA3141" s="140"/>
      <c r="AB3141" s="140"/>
      <c r="AC3141" s="140"/>
      <c r="AD3141" s="140"/>
      <c r="AE3141" s="140"/>
      <c r="AF3141" s="140"/>
      <c r="AG3141" s="140"/>
      <c r="AH3141" s="140"/>
      <c r="AI3141" s="140"/>
      <c r="AJ3141" s="140"/>
      <c r="AK3141" s="140"/>
      <c r="AL3141" s="140"/>
      <c r="AM3141" s="140"/>
      <c r="AN3141" s="140"/>
      <c r="AO3141" s="140"/>
      <c r="AP3141" s="140"/>
      <c r="AQ3141" s="140"/>
      <c r="AR3141" s="140"/>
      <c r="AS3141" s="103"/>
      <c r="AT3141" s="103"/>
      <c r="AU3141" s="103"/>
      <c r="AV3141" s="103"/>
      <c r="AW3141" s="103"/>
      <c r="AX3141" s="103"/>
      <c r="AY3141" s="103"/>
      <c r="AZ3141" s="103"/>
      <c r="BA3141" s="103"/>
      <c r="BB3141" s="103"/>
      <c r="BC3141" s="103"/>
      <c r="BD3141" s="103"/>
      <c r="BE3141" s="103"/>
    </row>
    <row r="3142" spans="1:57" x14ac:dyDescent="0.2">
      <c r="A3142" s="140"/>
      <c r="B3142" s="141"/>
      <c r="C3142" s="141"/>
      <c r="D3142" s="24"/>
      <c r="E3142" s="29"/>
      <c r="F3142" s="22"/>
      <c r="G3142" s="22"/>
      <c r="H3142" s="22"/>
      <c r="I3142" s="22"/>
      <c r="J3142" s="26"/>
      <c r="K3142" s="140"/>
      <c r="L3142" s="140"/>
      <c r="M3142" s="140"/>
      <c r="N3142" s="140"/>
      <c r="O3142" s="140"/>
      <c r="P3142" s="26"/>
      <c r="Q3142" s="26"/>
      <c r="R3142" s="140"/>
      <c r="S3142" s="140"/>
      <c r="T3142" s="140"/>
      <c r="U3142" s="140"/>
      <c r="V3142" s="140"/>
      <c r="W3142" s="140"/>
      <c r="X3142" s="140"/>
      <c r="Y3142" s="140"/>
      <c r="Z3142" s="140"/>
      <c r="AA3142" s="140"/>
      <c r="AB3142" s="140"/>
      <c r="AC3142" s="140"/>
      <c r="AD3142" s="140"/>
      <c r="AE3142" s="140"/>
      <c r="AF3142" s="140"/>
      <c r="AG3142" s="140"/>
      <c r="AH3142" s="140"/>
      <c r="AI3142" s="140"/>
      <c r="AJ3142" s="140"/>
      <c r="AK3142" s="140"/>
      <c r="AL3142" s="140"/>
      <c r="AM3142" s="140"/>
      <c r="AN3142" s="140"/>
      <c r="AO3142" s="140"/>
      <c r="AP3142" s="140"/>
      <c r="AQ3142" s="140"/>
      <c r="AR3142" s="140"/>
      <c r="AS3142" s="103"/>
      <c r="AT3142" s="103"/>
      <c r="AU3142" s="103"/>
      <c r="AV3142" s="103"/>
      <c r="AW3142" s="103"/>
      <c r="AX3142" s="103"/>
      <c r="AY3142" s="103"/>
      <c r="AZ3142" s="103"/>
      <c r="BA3142" s="103"/>
      <c r="BB3142" s="103"/>
      <c r="BC3142" s="103"/>
      <c r="BD3142" s="103"/>
      <c r="BE3142" s="103"/>
    </row>
    <row r="3143" spans="1:57" x14ac:dyDescent="0.2">
      <c r="A3143" s="140"/>
      <c r="B3143" s="141"/>
      <c r="C3143" s="141"/>
      <c r="D3143" s="24"/>
      <c r="E3143" s="29"/>
      <c r="F3143" s="22"/>
      <c r="G3143" s="22"/>
      <c r="H3143" s="22"/>
      <c r="I3143" s="22"/>
      <c r="J3143" s="26"/>
      <c r="K3143" s="140"/>
      <c r="L3143" s="140"/>
      <c r="M3143" s="140"/>
      <c r="N3143" s="140"/>
      <c r="O3143" s="140"/>
      <c r="P3143" s="26"/>
      <c r="Q3143" s="26"/>
      <c r="R3143" s="140"/>
      <c r="S3143" s="140"/>
      <c r="T3143" s="140"/>
      <c r="U3143" s="140"/>
      <c r="V3143" s="140"/>
      <c r="W3143" s="140"/>
      <c r="X3143" s="140"/>
      <c r="Y3143" s="140"/>
      <c r="Z3143" s="140"/>
      <c r="AA3143" s="140"/>
      <c r="AB3143" s="140"/>
      <c r="AC3143" s="140"/>
      <c r="AD3143" s="140"/>
      <c r="AE3143" s="140"/>
      <c r="AF3143" s="140"/>
      <c r="AG3143" s="140"/>
      <c r="AH3143" s="140"/>
      <c r="AI3143" s="140"/>
      <c r="AJ3143" s="140"/>
      <c r="AK3143" s="140"/>
      <c r="AL3143" s="140"/>
      <c r="AM3143" s="140"/>
      <c r="AN3143" s="140"/>
      <c r="AO3143" s="140"/>
      <c r="AP3143" s="140"/>
      <c r="AQ3143" s="140"/>
      <c r="AR3143" s="140"/>
      <c r="AS3143" s="103"/>
      <c r="AT3143" s="103"/>
      <c r="AU3143" s="103"/>
      <c r="AV3143" s="103"/>
      <c r="AW3143" s="103"/>
      <c r="AX3143" s="103"/>
      <c r="AY3143" s="103"/>
      <c r="AZ3143" s="103"/>
      <c r="BA3143" s="103"/>
      <c r="BB3143" s="103"/>
      <c r="BC3143" s="103"/>
      <c r="BD3143" s="103"/>
      <c r="BE3143" s="103"/>
    </row>
    <row r="3144" spans="1:57" x14ac:dyDescent="0.2">
      <c r="A3144" s="140"/>
      <c r="B3144" s="141"/>
      <c r="C3144" s="141"/>
      <c r="D3144" s="24"/>
      <c r="E3144" s="29"/>
      <c r="F3144" s="22"/>
      <c r="G3144" s="22"/>
      <c r="H3144" s="22"/>
      <c r="I3144" s="22"/>
      <c r="J3144" s="26"/>
      <c r="K3144" s="140"/>
      <c r="L3144" s="140"/>
      <c r="M3144" s="140"/>
      <c r="N3144" s="140"/>
      <c r="O3144" s="140"/>
      <c r="P3144" s="26"/>
      <c r="Q3144" s="26"/>
      <c r="R3144" s="140"/>
      <c r="S3144" s="140"/>
      <c r="T3144" s="140"/>
      <c r="U3144" s="140"/>
      <c r="V3144" s="140"/>
      <c r="W3144" s="140"/>
      <c r="X3144" s="140"/>
      <c r="Y3144" s="140"/>
      <c r="Z3144" s="140"/>
      <c r="AA3144" s="140"/>
      <c r="AB3144" s="140"/>
      <c r="AC3144" s="140"/>
      <c r="AD3144" s="140"/>
      <c r="AE3144" s="140"/>
      <c r="AF3144" s="140"/>
      <c r="AG3144" s="140"/>
      <c r="AH3144" s="140"/>
      <c r="AI3144" s="140"/>
      <c r="AJ3144" s="140"/>
      <c r="AK3144" s="140"/>
      <c r="AL3144" s="140"/>
      <c r="AM3144" s="140"/>
      <c r="AN3144" s="140"/>
      <c r="AO3144" s="140"/>
      <c r="AP3144" s="140"/>
      <c r="AQ3144" s="140"/>
      <c r="AR3144" s="140"/>
      <c r="AS3144" s="103"/>
      <c r="AT3144" s="103"/>
      <c r="AU3144" s="103"/>
      <c r="AV3144" s="103"/>
      <c r="AW3144" s="103"/>
      <c r="AX3144" s="103"/>
      <c r="AY3144" s="103"/>
      <c r="AZ3144" s="103"/>
      <c r="BA3144" s="103"/>
      <c r="BB3144" s="103"/>
      <c r="BC3144" s="103"/>
      <c r="BD3144" s="103"/>
      <c r="BE3144" s="103"/>
    </row>
    <row r="3145" spans="1:57" x14ac:dyDescent="0.2">
      <c r="A3145" s="140"/>
      <c r="B3145" s="141"/>
      <c r="C3145" s="141"/>
      <c r="D3145" s="24"/>
      <c r="E3145" s="29"/>
      <c r="F3145" s="22"/>
      <c r="G3145" s="22"/>
      <c r="H3145" s="22"/>
      <c r="I3145" s="22"/>
      <c r="J3145" s="26"/>
      <c r="K3145" s="140"/>
      <c r="L3145" s="140"/>
      <c r="M3145" s="140"/>
      <c r="N3145" s="140"/>
      <c r="O3145" s="140"/>
      <c r="P3145" s="26"/>
      <c r="Q3145" s="26"/>
      <c r="R3145" s="140"/>
      <c r="S3145" s="140"/>
      <c r="T3145" s="140"/>
      <c r="U3145" s="140"/>
      <c r="V3145" s="140"/>
      <c r="W3145" s="140"/>
      <c r="X3145" s="140"/>
      <c r="Y3145" s="140"/>
      <c r="Z3145" s="140"/>
      <c r="AA3145" s="140"/>
      <c r="AB3145" s="140"/>
      <c r="AC3145" s="140"/>
      <c r="AD3145" s="140"/>
      <c r="AE3145" s="140"/>
      <c r="AF3145" s="140"/>
      <c r="AG3145" s="140"/>
      <c r="AH3145" s="140"/>
      <c r="AI3145" s="140"/>
      <c r="AJ3145" s="140"/>
      <c r="AK3145" s="140"/>
      <c r="AL3145" s="140"/>
      <c r="AM3145" s="140"/>
      <c r="AN3145" s="140"/>
      <c r="AO3145" s="140"/>
      <c r="AP3145" s="140"/>
      <c r="AQ3145" s="140"/>
      <c r="AR3145" s="140"/>
      <c r="AS3145" s="103"/>
      <c r="AT3145" s="103"/>
      <c r="AU3145" s="103"/>
      <c r="AV3145" s="103"/>
      <c r="AW3145" s="103"/>
      <c r="AX3145" s="103"/>
      <c r="AY3145" s="103"/>
      <c r="AZ3145" s="103"/>
      <c r="BA3145" s="103"/>
      <c r="BB3145" s="103"/>
      <c r="BC3145" s="103"/>
      <c r="BD3145" s="103"/>
      <c r="BE3145" s="103"/>
    </row>
    <row r="3146" spans="1:57" x14ac:dyDescent="0.2">
      <c r="A3146" s="140"/>
      <c r="B3146" s="141"/>
      <c r="C3146" s="141"/>
      <c r="D3146" s="24"/>
      <c r="E3146" s="29"/>
      <c r="F3146" s="22"/>
      <c r="G3146" s="22"/>
      <c r="H3146" s="22"/>
      <c r="I3146" s="22"/>
      <c r="J3146" s="26"/>
      <c r="K3146" s="140"/>
      <c r="L3146" s="140"/>
      <c r="M3146" s="140"/>
      <c r="N3146" s="140"/>
      <c r="O3146" s="140"/>
      <c r="P3146" s="26"/>
      <c r="Q3146" s="26"/>
      <c r="R3146" s="140"/>
      <c r="S3146" s="140"/>
      <c r="T3146" s="140"/>
      <c r="U3146" s="140"/>
      <c r="V3146" s="140"/>
      <c r="W3146" s="140"/>
      <c r="X3146" s="140"/>
      <c r="Y3146" s="140"/>
      <c r="Z3146" s="140"/>
      <c r="AA3146" s="140"/>
      <c r="AB3146" s="140"/>
      <c r="AC3146" s="140"/>
      <c r="AD3146" s="140"/>
      <c r="AE3146" s="140"/>
      <c r="AF3146" s="140"/>
      <c r="AG3146" s="140"/>
      <c r="AH3146" s="140"/>
      <c r="AI3146" s="140"/>
      <c r="AJ3146" s="140"/>
      <c r="AK3146" s="140"/>
      <c r="AL3146" s="140"/>
      <c r="AM3146" s="140"/>
      <c r="AN3146" s="140"/>
      <c r="AO3146" s="140"/>
      <c r="AP3146" s="140"/>
      <c r="AQ3146" s="140"/>
      <c r="AR3146" s="140"/>
      <c r="AS3146" s="103"/>
      <c r="AT3146" s="103"/>
      <c r="AU3146" s="103"/>
      <c r="AV3146" s="103"/>
      <c r="AW3146" s="103"/>
      <c r="AX3146" s="103"/>
      <c r="AY3146" s="103"/>
      <c r="AZ3146" s="103"/>
      <c r="BA3146" s="103"/>
      <c r="BB3146" s="103"/>
      <c r="BC3146" s="103"/>
      <c r="BD3146" s="103"/>
      <c r="BE3146" s="103"/>
    </row>
    <row r="3147" spans="1:57" x14ac:dyDescent="0.2">
      <c r="A3147" s="140"/>
      <c r="B3147" s="141"/>
      <c r="C3147" s="141"/>
      <c r="D3147" s="24"/>
      <c r="E3147" s="29"/>
      <c r="F3147" s="22"/>
      <c r="G3147" s="22"/>
      <c r="H3147" s="22"/>
      <c r="I3147" s="22"/>
      <c r="J3147" s="26"/>
      <c r="K3147" s="140"/>
      <c r="L3147" s="140"/>
      <c r="M3147" s="140"/>
      <c r="N3147" s="140"/>
      <c r="O3147" s="140"/>
      <c r="P3147" s="26"/>
      <c r="Q3147" s="26"/>
      <c r="R3147" s="140"/>
      <c r="S3147" s="140"/>
      <c r="T3147" s="140"/>
      <c r="U3147" s="140"/>
      <c r="V3147" s="140"/>
      <c r="W3147" s="140"/>
      <c r="X3147" s="140"/>
      <c r="Y3147" s="140"/>
      <c r="Z3147" s="140"/>
      <c r="AA3147" s="140"/>
      <c r="AB3147" s="140"/>
      <c r="AC3147" s="140"/>
      <c r="AD3147" s="140"/>
      <c r="AE3147" s="140"/>
      <c r="AF3147" s="140"/>
      <c r="AG3147" s="140"/>
      <c r="AH3147" s="140"/>
      <c r="AI3147" s="140"/>
      <c r="AJ3147" s="140"/>
      <c r="AK3147" s="140"/>
      <c r="AL3147" s="140"/>
      <c r="AM3147" s="140"/>
      <c r="AN3147" s="140"/>
      <c r="AO3147" s="140"/>
      <c r="AP3147" s="140"/>
      <c r="AQ3147" s="140"/>
      <c r="AR3147" s="140"/>
      <c r="AS3147" s="103"/>
      <c r="AT3147" s="103"/>
      <c r="AU3147" s="103"/>
      <c r="AV3147" s="103"/>
      <c r="AW3147" s="103"/>
      <c r="AX3147" s="103"/>
      <c r="AY3147" s="103"/>
      <c r="AZ3147" s="103"/>
      <c r="BA3147" s="103"/>
      <c r="BB3147" s="103"/>
      <c r="BC3147" s="103"/>
      <c r="BD3147" s="103"/>
      <c r="BE3147" s="103"/>
    </row>
    <row r="3148" spans="1:57" x14ac:dyDescent="0.2">
      <c r="A3148" s="140"/>
      <c r="B3148" s="141"/>
      <c r="C3148" s="141"/>
      <c r="D3148" s="24"/>
      <c r="E3148" s="29"/>
      <c r="F3148" s="22"/>
      <c r="G3148" s="22"/>
      <c r="H3148" s="22"/>
      <c r="I3148" s="22"/>
      <c r="J3148" s="26"/>
      <c r="K3148" s="140"/>
      <c r="L3148" s="140"/>
      <c r="M3148" s="140"/>
      <c r="N3148" s="140"/>
      <c r="O3148" s="140"/>
      <c r="P3148" s="26"/>
      <c r="Q3148" s="26"/>
      <c r="R3148" s="140"/>
      <c r="S3148" s="140"/>
      <c r="T3148" s="140"/>
      <c r="U3148" s="140"/>
      <c r="V3148" s="140"/>
      <c r="W3148" s="140"/>
      <c r="X3148" s="140"/>
      <c r="Y3148" s="140"/>
      <c r="Z3148" s="140"/>
      <c r="AA3148" s="140"/>
      <c r="AB3148" s="140"/>
      <c r="AC3148" s="140"/>
      <c r="AD3148" s="140"/>
      <c r="AE3148" s="140"/>
      <c r="AF3148" s="140"/>
      <c r="AG3148" s="140"/>
      <c r="AH3148" s="140"/>
      <c r="AI3148" s="140"/>
      <c r="AJ3148" s="140"/>
      <c r="AK3148" s="140"/>
      <c r="AL3148" s="140"/>
      <c r="AM3148" s="140"/>
      <c r="AN3148" s="140"/>
      <c r="AO3148" s="140"/>
      <c r="AP3148" s="140"/>
      <c r="AQ3148" s="140"/>
      <c r="AR3148" s="140"/>
      <c r="AS3148" s="103"/>
      <c r="AT3148" s="103"/>
      <c r="AU3148" s="103"/>
      <c r="AV3148" s="103"/>
      <c r="AW3148" s="103"/>
      <c r="AX3148" s="103"/>
      <c r="AY3148" s="103"/>
      <c r="AZ3148" s="103"/>
      <c r="BA3148" s="103"/>
      <c r="BB3148" s="103"/>
      <c r="BC3148" s="103"/>
      <c r="BD3148" s="103"/>
      <c r="BE3148" s="103"/>
    </row>
    <row r="3149" spans="1:57" x14ac:dyDescent="0.2">
      <c r="A3149" s="140"/>
      <c r="B3149" s="141"/>
      <c r="C3149" s="141"/>
      <c r="D3149" s="24"/>
      <c r="E3149" s="29"/>
      <c r="F3149" s="22"/>
      <c r="G3149" s="22"/>
      <c r="H3149" s="22"/>
      <c r="I3149" s="22"/>
      <c r="J3149" s="26"/>
      <c r="K3149" s="140"/>
      <c r="L3149" s="140"/>
      <c r="M3149" s="140"/>
      <c r="N3149" s="140"/>
      <c r="O3149" s="140"/>
      <c r="P3149" s="26"/>
      <c r="Q3149" s="26"/>
      <c r="R3149" s="140"/>
      <c r="S3149" s="140"/>
      <c r="T3149" s="140"/>
      <c r="U3149" s="140"/>
      <c r="V3149" s="140"/>
      <c r="W3149" s="140"/>
      <c r="X3149" s="140"/>
      <c r="Y3149" s="140"/>
      <c r="Z3149" s="140"/>
      <c r="AA3149" s="140"/>
      <c r="AB3149" s="140"/>
      <c r="AC3149" s="140"/>
      <c r="AD3149" s="140"/>
      <c r="AE3149" s="140"/>
      <c r="AF3149" s="140"/>
      <c r="AG3149" s="140"/>
      <c r="AH3149" s="140"/>
      <c r="AI3149" s="140"/>
      <c r="AJ3149" s="140"/>
      <c r="AK3149" s="140"/>
      <c r="AL3149" s="140"/>
      <c r="AM3149" s="140"/>
      <c r="AN3149" s="140"/>
      <c r="AO3149" s="140"/>
      <c r="AP3149" s="140"/>
      <c r="AQ3149" s="140"/>
      <c r="AR3149" s="140"/>
      <c r="AS3149" s="103"/>
      <c r="AT3149" s="103"/>
      <c r="AU3149" s="103"/>
      <c r="AV3149" s="103"/>
      <c r="AW3149" s="103"/>
      <c r="AX3149" s="103"/>
      <c r="AY3149" s="103"/>
      <c r="AZ3149" s="103"/>
      <c r="BA3149" s="103"/>
      <c r="BB3149" s="103"/>
      <c r="BC3149" s="103"/>
      <c r="BD3149" s="103"/>
      <c r="BE3149" s="103"/>
    </row>
    <row r="3150" spans="1:57" x14ac:dyDescent="0.2">
      <c r="A3150" s="140"/>
      <c r="B3150" s="141"/>
      <c r="C3150" s="141"/>
      <c r="D3150" s="24"/>
      <c r="E3150" s="29"/>
      <c r="F3150" s="22"/>
      <c r="G3150" s="22"/>
      <c r="H3150" s="22"/>
      <c r="I3150" s="22"/>
      <c r="J3150" s="26"/>
      <c r="K3150" s="140"/>
      <c r="L3150" s="140"/>
      <c r="M3150" s="140"/>
      <c r="N3150" s="140"/>
      <c r="O3150" s="140"/>
      <c r="P3150" s="26"/>
      <c r="Q3150" s="26"/>
      <c r="R3150" s="140"/>
      <c r="S3150" s="140"/>
      <c r="T3150" s="140"/>
      <c r="U3150" s="140"/>
      <c r="V3150" s="140"/>
      <c r="W3150" s="140"/>
      <c r="X3150" s="140"/>
      <c r="Y3150" s="140"/>
      <c r="Z3150" s="140"/>
      <c r="AA3150" s="140"/>
      <c r="AB3150" s="140"/>
      <c r="AC3150" s="140"/>
      <c r="AD3150" s="140"/>
      <c r="AE3150" s="140"/>
      <c r="AF3150" s="140"/>
      <c r="AG3150" s="140"/>
      <c r="AH3150" s="140"/>
      <c r="AI3150" s="140"/>
      <c r="AJ3150" s="140"/>
      <c r="AK3150" s="140"/>
      <c r="AL3150" s="140"/>
      <c r="AM3150" s="140"/>
      <c r="AN3150" s="140"/>
      <c r="AO3150" s="140"/>
      <c r="AP3150" s="140"/>
      <c r="AQ3150" s="140"/>
      <c r="AR3150" s="140"/>
      <c r="AS3150" s="103"/>
      <c r="AT3150" s="103"/>
      <c r="AU3150" s="103"/>
      <c r="AV3150" s="103"/>
      <c r="AW3150" s="103"/>
      <c r="AX3150" s="103"/>
      <c r="AY3150" s="103"/>
      <c r="AZ3150" s="103"/>
      <c r="BA3150" s="103"/>
      <c r="BB3150" s="103"/>
      <c r="BC3150" s="103"/>
      <c r="BD3150" s="103"/>
      <c r="BE3150" s="103"/>
    </row>
    <row r="3151" spans="1:57" x14ac:dyDescent="0.2">
      <c r="A3151" s="140"/>
      <c r="B3151" s="141"/>
      <c r="C3151" s="141"/>
      <c r="D3151" s="24"/>
      <c r="E3151" s="29"/>
      <c r="F3151" s="22"/>
      <c r="G3151" s="22"/>
      <c r="H3151" s="22"/>
      <c r="I3151" s="22"/>
      <c r="J3151" s="26"/>
      <c r="K3151" s="140"/>
      <c r="L3151" s="140"/>
      <c r="M3151" s="140"/>
      <c r="N3151" s="140"/>
      <c r="O3151" s="140"/>
      <c r="P3151" s="26"/>
      <c r="Q3151" s="26"/>
      <c r="R3151" s="140"/>
      <c r="S3151" s="140"/>
      <c r="T3151" s="140"/>
      <c r="U3151" s="140"/>
      <c r="V3151" s="140"/>
      <c r="W3151" s="140"/>
      <c r="X3151" s="140"/>
      <c r="Y3151" s="140"/>
      <c r="Z3151" s="140"/>
      <c r="AA3151" s="140"/>
      <c r="AB3151" s="140"/>
      <c r="AC3151" s="140"/>
      <c r="AD3151" s="140"/>
      <c r="AE3151" s="140"/>
      <c r="AF3151" s="140"/>
      <c r="AG3151" s="140"/>
      <c r="AH3151" s="140"/>
      <c r="AI3151" s="140"/>
      <c r="AJ3151" s="140"/>
      <c r="AK3151" s="140"/>
      <c r="AL3151" s="140"/>
      <c r="AM3151" s="140"/>
      <c r="AN3151" s="140"/>
      <c r="AO3151" s="140"/>
      <c r="AP3151" s="140"/>
      <c r="AQ3151" s="140"/>
      <c r="AR3151" s="140"/>
      <c r="AS3151" s="103"/>
      <c r="AT3151" s="103"/>
      <c r="AU3151" s="103"/>
      <c r="AV3151" s="103"/>
      <c r="AW3151" s="103"/>
      <c r="AX3151" s="103"/>
      <c r="AY3151" s="103"/>
      <c r="AZ3151" s="103"/>
      <c r="BA3151" s="103"/>
      <c r="BB3151" s="103"/>
      <c r="BC3151" s="103"/>
      <c r="BD3151" s="103"/>
      <c r="BE3151" s="103"/>
    </row>
    <row r="3152" spans="1:57" x14ac:dyDescent="0.2">
      <c r="A3152" s="140"/>
      <c r="B3152" s="141"/>
      <c r="C3152" s="141"/>
      <c r="D3152" s="24"/>
      <c r="E3152" s="29"/>
      <c r="F3152" s="22"/>
      <c r="G3152" s="22"/>
      <c r="H3152" s="22"/>
      <c r="I3152" s="22"/>
      <c r="J3152" s="26"/>
      <c r="K3152" s="140"/>
      <c r="L3152" s="140"/>
      <c r="M3152" s="140"/>
      <c r="N3152" s="140"/>
      <c r="O3152" s="140"/>
      <c r="P3152" s="26"/>
      <c r="Q3152" s="26"/>
      <c r="R3152" s="140"/>
      <c r="S3152" s="140"/>
      <c r="T3152" s="140"/>
      <c r="U3152" s="140"/>
      <c r="V3152" s="140"/>
      <c r="W3152" s="140"/>
      <c r="X3152" s="140"/>
      <c r="Y3152" s="140"/>
      <c r="Z3152" s="140"/>
      <c r="AA3152" s="140"/>
      <c r="AB3152" s="140"/>
      <c r="AC3152" s="140"/>
      <c r="AD3152" s="140"/>
      <c r="AE3152" s="140"/>
      <c r="AF3152" s="140"/>
      <c r="AG3152" s="140"/>
      <c r="AH3152" s="140"/>
      <c r="AI3152" s="140"/>
      <c r="AJ3152" s="140"/>
      <c r="AK3152" s="140"/>
      <c r="AL3152" s="140"/>
      <c r="AM3152" s="140"/>
      <c r="AN3152" s="140"/>
      <c r="AO3152" s="140"/>
      <c r="AP3152" s="140"/>
      <c r="AQ3152" s="140"/>
      <c r="AR3152" s="140"/>
      <c r="AS3152" s="103"/>
      <c r="AT3152" s="103"/>
      <c r="AU3152" s="103"/>
      <c r="AV3152" s="103"/>
      <c r="AW3152" s="103"/>
      <c r="AX3152" s="103"/>
      <c r="AY3152" s="103"/>
      <c r="AZ3152" s="103"/>
      <c r="BA3152" s="103"/>
      <c r="BB3152" s="103"/>
      <c r="BC3152" s="103"/>
      <c r="BD3152" s="103"/>
      <c r="BE3152" s="103"/>
    </row>
    <row r="3153" spans="1:57" x14ac:dyDescent="0.2">
      <c r="A3153" s="140"/>
      <c r="B3153" s="141"/>
      <c r="C3153" s="141"/>
      <c r="D3153" s="24"/>
      <c r="E3153" s="29"/>
      <c r="F3153" s="22"/>
      <c r="G3153" s="22"/>
      <c r="H3153" s="22"/>
      <c r="I3153" s="22"/>
      <c r="J3153" s="26"/>
      <c r="K3153" s="140"/>
      <c r="L3153" s="140"/>
      <c r="M3153" s="140"/>
      <c r="N3153" s="140"/>
      <c r="O3153" s="140"/>
      <c r="P3153" s="26"/>
      <c r="Q3153" s="26"/>
      <c r="R3153" s="140"/>
      <c r="S3153" s="140"/>
      <c r="T3153" s="140"/>
      <c r="U3153" s="140"/>
      <c r="V3153" s="140"/>
      <c r="W3153" s="140"/>
      <c r="X3153" s="140"/>
      <c r="Y3153" s="140"/>
      <c r="Z3153" s="140"/>
      <c r="AA3153" s="140"/>
      <c r="AB3153" s="140"/>
      <c r="AC3153" s="140"/>
      <c r="AD3153" s="140"/>
      <c r="AE3153" s="140"/>
      <c r="AF3153" s="140"/>
      <c r="AG3153" s="140"/>
      <c r="AH3153" s="140"/>
      <c r="AI3153" s="140"/>
      <c r="AJ3153" s="140"/>
      <c r="AK3153" s="140"/>
      <c r="AL3153" s="140"/>
      <c r="AM3153" s="140"/>
      <c r="AN3153" s="140"/>
      <c r="AO3153" s="140"/>
      <c r="AP3153" s="140"/>
      <c r="AQ3153" s="140"/>
      <c r="AR3153" s="140"/>
      <c r="AS3153" s="103"/>
      <c r="AT3153" s="103"/>
      <c r="AU3153" s="103"/>
      <c r="AV3153" s="103"/>
      <c r="AW3153" s="103"/>
      <c r="AX3153" s="103"/>
      <c r="AY3153" s="103"/>
      <c r="AZ3153" s="103"/>
      <c r="BA3153" s="103"/>
      <c r="BB3153" s="103"/>
      <c r="BC3153" s="103"/>
      <c r="BD3153" s="103"/>
      <c r="BE3153" s="103"/>
    </row>
    <row r="3154" spans="1:57" x14ac:dyDescent="0.2">
      <c r="A3154" s="140"/>
      <c r="B3154" s="141"/>
      <c r="C3154" s="141"/>
      <c r="D3154" s="24"/>
      <c r="E3154" s="29"/>
      <c r="F3154" s="22"/>
      <c r="G3154" s="22"/>
      <c r="H3154" s="22"/>
      <c r="I3154" s="22"/>
      <c r="J3154" s="26"/>
      <c r="K3154" s="140"/>
      <c r="L3154" s="140"/>
      <c r="M3154" s="140"/>
      <c r="N3154" s="140"/>
      <c r="O3154" s="140"/>
      <c r="P3154" s="26"/>
      <c r="Q3154" s="26"/>
      <c r="R3154" s="140"/>
      <c r="S3154" s="140"/>
      <c r="T3154" s="140"/>
      <c r="U3154" s="140"/>
      <c r="V3154" s="140"/>
      <c r="W3154" s="140"/>
      <c r="X3154" s="140"/>
      <c r="Y3154" s="140"/>
      <c r="Z3154" s="140"/>
      <c r="AA3154" s="140"/>
      <c r="AB3154" s="140"/>
      <c r="AC3154" s="140"/>
      <c r="AD3154" s="140"/>
      <c r="AE3154" s="140"/>
      <c r="AF3154" s="140"/>
      <c r="AG3154" s="140"/>
      <c r="AH3154" s="140"/>
      <c r="AI3154" s="140"/>
      <c r="AJ3154" s="140"/>
      <c r="AK3154" s="140"/>
      <c r="AL3154" s="140"/>
      <c r="AM3154" s="140"/>
      <c r="AN3154" s="140"/>
      <c r="AO3154" s="140"/>
      <c r="AP3154" s="140"/>
      <c r="AQ3154" s="140"/>
      <c r="AR3154" s="140"/>
      <c r="AS3154" s="103"/>
      <c r="AT3154" s="103"/>
      <c r="AU3154" s="103"/>
      <c r="AV3154" s="103"/>
      <c r="AW3154" s="103"/>
      <c r="AX3154" s="103"/>
      <c r="AY3154" s="103"/>
      <c r="AZ3154" s="103"/>
      <c r="BA3154" s="103"/>
      <c r="BB3154" s="103"/>
      <c r="BC3154" s="103"/>
      <c r="BD3154" s="103"/>
      <c r="BE3154" s="103"/>
    </row>
    <row r="3155" spans="1:57" x14ac:dyDescent="0.2">
      <c r="A3155" s="140"/>
      <c r="B3155" s="141"/>
      <c r="C3155" s="141"/>
      <c r="D3155" s="24"/>
      <c r="E3155" s="29"/>
      <c r="F3155" s="22"/>
      <c r="G3155" s="22"/>
      <c r="H3155" s="22"/>
      <c r="I3155" s="22"/>
      <c r="J3155" s="26"/>
      <c r="K3155" s="140"/>
      <c r="L3155" s="140"/>
      <c r="M3155" s="140"/>
      <c r="N3155" s="140"/>
      <c r="O3155" s="140"/>
      <c r="P3155" s="26"/>
      <c r="Q3155" s="26"/>
      <c r="R3155" s="140"/>
      <c r="S3155" s="140"/>
      <c r="T3155" s="140"/>
      <c r="U3155" s="140"/>
      <c r="V3155" s="140"/>
      <c r="W3155" s="140"/>
      <c r="X3155" s="140"/>
      <c r="Y3155" s="140"/>
      <c r="Z3155" s="140"/>
      <c r="AA3155" s="140"/>
      <c r="AB3155" s="140"/>
      <c r="AC3155" s="140"/>
      <c r="AD3155" s="140"/>
      <c r="AE3155" s="140"/>
      <c r="AF3155" s="140"/>
      <c r="AG3155" s="140"/>
      <c r="AH3155" s="140"/>
      <c r="AI3155" s="140"/>
      <c r="AJ3155" s="140"/>
      <c r="AK3155" s="140"/>
      <c r="AL3155" s="140"/>
      <c r="AM3155" s="140"/>
      <c r="AN3155" s="140"/>
      <c r="AO3155" s="140"/>
      <c r="AP3155" s="140"/>
      <c r="AQ3155" s="140"/>
      <c r="AR3155" s="140"/>
      <c r="AS3155" s="103"/>
      <c r="AT3155" s="103"/>
      <c r="AU3155" s="103"/>
      <c r="AV3155" s="103"/>
      <c r="AW3155" s="103"/>
      <c r="AX3155" s="103"/>
      <c r="AY3155" s="103"/>
      <c r="AZ3155" s="103"/>
      <c r="BA3155" s="103"/>
      <c r="BB3155" s="103"/>
      <c r="BC3155" s="103"/>
      <c r="BD3155" s="103"/>
      <c r="BE3155" s="103"/>
    </row>
    <row r="3156" spans="1:57" x14ac:dyDescent="0.2">
      <c r="A3156" s="140"/>
      <c r="B3156" s="141"/>
      <c r="C3156" s="141"/>
      <c r="D3156" s="24"/>
      <c r="E3156" s="29"/>
      <c r="F3156" s="22"/>
      <c r="G3156" s="22"/>
      <c r="H3156" s="22"/>
      <c r="I3156" s="22"/>
      <c r="J3156" s="26"/>
      <c r="K3156" s="140"/>
      <c r="L3156" s="140"/>
      <c r="M3156" s="140"/>
      <c r="N3156" s="140"/>
      <c r="O3156" s="140"/>
      <c r="P3156" s="26"/>
      <c r="Q3156" s="26"/>
      <c r="R3156" s="140"/>
      <c r="S3156" s="140"/>
      <c r="T3156" s="140"/>
      <c r="U3156" s="140"/>
      <c r="V3156" s="140"/>
      <c r="W3156" s="140"/>
      <c r="X3156" s="140"/>
      <c r="Y3156" s="140"/>
      <c r="Z3156" s="140"/>
      <c r="AA3156" s="140"/>
      <c r="AB3156" s="140"/>
      <c r="AC3156" s="140"/>
      <c r="AD3156" s="140"/>
      <c r="AE3156" s="140"/>
      <c r="AF3156" s="140"/>
      <c r="AG3156" s="140"/>
      <c r="AH3156" s="140"/>
      <c r="AI3156" s="140"/>
      <c r="AJ3156" s="140"/>
      <c r="AK3156" s="140"/>
      <c r="AL3156" s="140"/>
      <c r="AM3156" s="140"/>
      <c r="AN3156" s="140"/>
      <c r="AO3156" s="140"/>
      <c r="AP3156" s="140"/>
      <c r="AQ3156" s="140"/>
      <c r="AR3156" s="140"/>
      <c r="AS3156" s="103"/>
      <c r="AT3156" s="103"/>
      <c r="AU3156" s="103"/>
      <c r="AV3156" s="103"/>
      <c r="AW3156" s="103"/>
      <c r="AX3156" s="103"/>
      <c r="AY3156" s="103"/>
      <c r="AZ3156" s="103"/>
      <c r="BA3156" s="103"/>
      <c r="BB3156" s="103"/>
      <c r="BC3156" s="103"/>
      <c r="BD3156" s="103"/>
      <c r="BE3156" s="103"/>
    </row>
    <row r="3157" spans="1:57" x14ac:dyDescent="0.2">
      <c r="A3157" s="140"/>
      <c r="B3157" s="141"/>
      <c r="C3157" s="141"/>
      <c r="D3157" s="24"/>
      <c r="E3157" s="29"/>
      <c r="F3157" s="22"/>
      <c r="G3157" s="22"/>
      <c r="H3157" s="22"/>
      <c r="I3157" s="22"/>
      <c r="J3157" s="26"/>
      <c r="K3157" s="140"/>
      <c r="L3157" s="140"/>
      <c r="M3157" s="140"/>
      <c r="N3157" s="140"/>
      <c r="O3157" s="140"/>
      <c r="P3157" s="26"/>
      <c r="Q3157" s="26"/>
      <c r="R3157" s="140"/>
      <c r="S3157" s="140"/>
      <c r="T3157" s="140"/>
      <c r="U3157" s="140"/>
      <c r="V3157" s="140"/>
      <c r="W3157" s="140"/>
      <c r="X3157" s="140"/>
      <c r="Y3157" s="140"/>
      <c r="Z3157" s="140"/>
      <c r="AA3157" s="140"/>
      <c r="AB3157" s="140"/>
      <c r="AC3157" s="140"/>
      <c r="AD3157" s="140"/>
      <c r="AE3157" s="140"/>
      <c r="AF3157" s="140"/>
      <c r="AG3157" s="140"/>
      <c r="AH3157" s="140"/>
      <c r="AI3157" s="140"/>
      <c r="AJ3157" s="140"/>
      <c r="AK3157" s="140"/>
      <c r="AL3157" s="140"/>
      <c r="AM3157" s="140"/>
      <c r="AN3157" s="140"/>
      <c r="AO3157" s="140"/>
      <c r="AP3157" s="140"/>
      <c r="AQ3157" s="140"/>
      <c r="AR3157" s="140"/>
      <c r="AS3157" s="103"/>
      <c r="AT3157" s="103"/>
      <c r="AU3157" s="103"/>
      <c r="AV3157" s="103"/>
      <c r="AW3157" s="103"/>
      <c r="AX3157" s="103"/>
      <c r="AY3157" s="103"/>
      <c r="AZ3157" s="103"/>
      <c r="BA3157" s="103"/>
      <c r="BB3157" s="103"/>
      <c r="BC3157" s="103"/>
      <c r="BD3157" s="103"/>
      <c r="BE3157" s="103"/>
    </row>
    <row r="3158" spans="1:57" x14ac:dyDescent="0.2">
      <c r="A3158" s="140"/>
      <c r="B3158" s="141"/>
      <c r="C3158" s="141"/>
      <c r="D3158" s="24"/>
      <c r="E3158" s="29"/>
      <c r="F3158" s="22"/>
      <c r="G3158" s="22"/>
      <c r="H3158" s="22"/>
      <c r="I3158" s="22"/>
      <c r="J3158" s="26"/>
      <c r="K3158" s="140"/>
      <c r="L3158" s="140"/>
      <c r="M3158" s="140"/>
      <c r="N3158" s="140"/>
      <c r="O3158" s="140"/>
      <c r="P3158" s="26"/>
      <c r="Q3158" s="26"/>
      <c r="R3158" s="140"/>
      <c r="S3158" s="140"/>
      <c r="T3158" s="140"/>
      <c r="U3158" s="140"/>
      <c r="V3158" s="140"/>
      <c r="W3158" s="140"/>
      <c r="X3158" s="140"/>
      <c r="Y3158" s="140"/>
      <c r="Z3158" s="140"/>
      <c r="AA3158" s="140"/>
      <c r="AB3158" s="140"/>
      <c r="AC3158" s="140"/>
      <c r="AD3158" s="140"/>
      <c r="AE3158" s="140"/>
      <c r="AF3158" s="140"/>
      <c r="AG3158" s="140"/>
      <c r="AH3158" s="140"/>
      <c r="AI3158" s="140"/>
      <c r="AJ3158" s="140"/>
      <c r="AK3158" s="140"/>
      <c r="AL3158" s="140"/>
      <c r="AM3158" s="140"/>
      <c r="AN3158" s="140"/>
      <c r="AO3158" s="140"/>
      <c r="AP3158" s="140"/>
      <c r="AQ3158" s="140"/>
      <c r="AR3158" s="140"/>
      <c r="AS3158" s="103"/>
      <c r="AT3158" s="103"/>
      <c r="AU3158" s="103"/>
      <c r="AV3158" s="103"/>
      <c r="AW3158" s="103"/>
      <c r="AX3158" s="103"/>
      <c r="AY3158" s="103"/>
      <c r="AZ3158" s="103"/>
      <c r="BA3158" s="103"/>
      <c r="BB3158" s="103"/>
      <c r="BC3158" s="103"/>
      <c r="BD3158" s="103"/>
      <c r="BE3158" s="103"/>
    </row>
    <row r="3159" spans="1:57" x14ac:dyDescent="0.2">
      <c r="A3159" s="140"/>
      <c r="B3159" s="141"/>
      <c r="C3159" s="141"/>
      <c r="D3159" s="24"/>
      <c r="E3159" s="29"/>
      <c r="F3159" s="22"/>
      <c r="G3159" s="22"/>
      <c r="H3159" s="22"/>
      <c r="I3159" s="22"/>
      <c r="J3159" s="26"/>
      <c r="K3159" s="140"/>
      <c r="L3159" s="140"/>
      <c r="M3159" s="140"/>
      <c r="N3159" s="140"/>
      <c r="O3159" s="140"/>
      <c r="P3159" s="26"/>
      <c r="Q3159" s="26"/>
      <c r="R3159" s="140"/>
      <c r="S3159" s="140"/>
      <c r="T3159" s="140"/>
      <c r="U3159" s="140"/>
      <c r="V3159" s="140"/>
      <c r="W3159" s="140"/>
      <c r="X3159" s="140"/>
      <c r="Y3159" s="140"/>
      <c r="Z3159" s="140"/>
      <c r="AA3159" s="140"/>
      <c r="AB3159" s="140"/>
      <c r="AC3159" s="140"/>
      <c r="AD3159" s="140"/>
      <c r="AE3159" s="140"/>
      <c r="AF3159" s="140"/>
      <c r="AG3159" s="140"/>
      <c r="AH3159" s="140"/>
      <c r="AI3159" s="140"/>
      <c r="AJ3159" s="140"/>
      <c r="AK3159" s="140"/>
      <c r="AL3159" s="140"/>
      <c r="AM3159" s="140"/>
      <c r="AN3159" s="140"/>
      <c r="AO3159" s="140"/>
      <c r="AP3159" s="140"/>
      <c r="AQ3159" s="140"/>
      <c r="AR3159" s="140"/>
      <c r="AS3159" s="103"/>
      <c r="AT3159" s="103"/>
      <c r="AU3159" s="103"/>
      <c r="AV3159" s="103"/>
      <c r="AW3159" s="103"/>
      <c r="AX3159" s="103"/>
      <c r="AY3159" s="103"/>
      <c r="AZ3159" s="103"/>
      <c r="BA3159" s="103"/>
      <c r="BB3159" s="103"/>
      <c r="BC3159" s="103"/>
      <c r="BD3159" s="103"/>
      <c r="BE3159" s="103"/>
    </row>
    <row r="3160" spans="1:57" x14ac:dyDescent="0.2">
      <c r="A3160" s="140"/>
      <c r="B3160" s="141"/>
      <c r="C3160" s="141"/>
      <c r="D3160" s="24"/>
      <c r="E3160" s="29"/>
      <c r="F3160" s="22"/>
      <c r="G3160" s="22"/>
      <c r="H3160" s="22"/>
      <c r="I3160" s="22"/>
      <c r="J3160" s="26"/>
      <c r="K3160" s="140"/>
      <c r="L3160" s="140"/>
      <c r="M3160" s="140"/>
      <c r="N3160" s="140"/>
      <c r="O3160" s="140"/>
      <c r="P3160" s="26"/>
      <c r="Q3160" s="26"/>
      <c r="R3160" s="140"/>
      <c r="S3160" s="140"/>
      <c r="T3160" s="140"/>
      <c r="U3160" s="140"/>
      <c r="V3160" s="140"/>
      <c r="W3160" s="140"/>
      <c r="X3160" s="140"/>
      <c r="Y3160" s="140"/>
      <c r="Z3160" s="140"/>
      <c r="AA3160" s="140"/>
      <c r="AB3160" s="140"/>
      <c r="AC3160" s="140"/>
      <c r="AD3160" s="140"/>
      <c r="AE3160" s="140"/>
      <c r="AF3160" s="140"/>
      <c r="AG3160" s="140"/>
      <c r="AH3160" s="140"/>
      <c r="AI3160" s="140"/>
      <c r="AJ3160" s="140"/>
      <c r="AK3160" s="140"/>
      <c r="AL3160" s="140"/>
      <c r="AM3160" s="140"/>
      <c r="AN3160" s="140"/>
      <c r="AO3160" s="140"/>
      <c r="AP3160" s="140"/>
      <c r="AQ3160" s="140"/>
      <c r="AR3160" s="140"/>
      <c r="AS3160" s="103"/>
      <c r="AT3160" s="103"/>
      <c r="AU3160" s="103"/>
      <c r="AV3160" s="103"/>
      <c r="AW3160" s="103"/>
      <c r="AX3160" s="103"/>
      <c r="AY3160" s="103"/>
      <c r="AZ3160" s="103"/>
      <c r="BA3160" s="103"/>
      <c r="BB3160" s="103"/>
      <c r="BC3160" s="103"/>
      <c r="BD3160" s="103"/>
      <c r="BE3160" s="103"/>
    </row>
    <row r="3161" spans="1:57" x14ac:dyDescent="0.2">
      <c r="A3161" s="140"/>
      <c r="B3161" s="141"/>
      <c r="C3161" s="141"/>
      <c r="D3161" s="24"/>
      <c r="E3161" s="29"/>
      <c r="F3161" s="22"/>
      <c r="G3161" s="22"/>
      <c r="H3161" s="22"/>
      <c r="I3161" s="22"/>
      <c r="J3161" s="26"/>
      <c r="K3161" s="140"/>
      <c r="L3161" s="140"/>
      <c r="M3161" s="140"/>
      <c r="N3161" s="140"/>
      <c r="O3161" s="140"/>
      <c r="P3161" s="26"/>
      <c r="Q3161" s="26"/>
      <c r="R3161" s="140"/>
      <c r="S3161" s="140"/>
      <c r="T3161" s="140"/>
      <c r="U3161" s="140"/>
      <c r="V3161" s="140"/>
      <c r="W3161" s="140"/>
      <c r="X3161" s="140"/>
      <c r="Y3161" s="140"/>
      <c r="Z3161" s="140"/>
      <c r="AA3161" s="140"/>
      <c r="AB3161" s="140"/>
      <c r="AC3161" s="140"/>
      <c r="AD3161" s="140"/>
      <c r="AE3161" s="140"/>
      <c r="AF3161" s="140"/>
      <c r="AG3161" s="140"/>
      <c r="AH3161" s="140"/>
      <c r="AI3161" s="140"/>
      <c r="AJ3161" s="140"/>
      <c r="AK3161" s="140"/>
      <c r="AL3161" s="140"/>
      <c r="AM3161" s="140"/>
      <c r="AN3161" s="140"/>
      <c r="AO3161" s="140"/>
      <c r="AP3161" s="140"/>
      <c r="AQ3161" s="140"/>
      <c r="AR3161" s="140"/>
      <c r="AS3161" s="103"/>
      <c r="AT3161" s="103"/>
      <c r="AU3161" s="103"/>
      <c r="AV3161" s="103"/>
      <c r="AW3161" s="103"/>
      <c r="AX3161" s="103"/>
      <c r="AY3161" s="103"/>
      <c r="AZ3161" s="103"/>
      <c r="BA3161" s="103"/>
      <c r="BB3161" s="103"/>
      <c r="BC3161" s="103"/>
      <c r="BD3161" s="103"/>
      <c r="BE3161" s="103"/>
    </row>
    <row r="3162" spans="1:57" x14ac:dyDescent="0.2">
      <c r="A3162" s="140"/>
      <c r="B3162" s="141"/>
      <c r="C3162" s="141"/>
      <c r="D3162" s="24"/>
      <c r="E3162" s="29"/>
      <c r="F3162" s="22"/>
      <c r="G3162" s="22"/>
      <c r="H3162" s="22"/>
      <c r="I3162" s="22"/>
      <c r="J3162" s="26"/>
      <c r="K3162" s="140"/>
      <c r="L3162" s="140"/>
      <c r="M3162" s="140"/>
      <c r="N3162" s="140"/>
      <c r="O3162" s="140"/>
      <c r="P3162" s="26"/>
      <c r="Q3162" s="26"/>
      <c r="R3162" s="140"/>
      <c r="S3162" s="140"/>
      <c r="T3162" s="140"/>
      <c r="U3162" s="140"/>
      <c r="V3162" s="140"/>
      <c r="W3162" s="140"/>
      <c r="X3162" s="140"/>
      <c r="Y3162" s="140"/>
      <c r="Z3162" s="140"/>
      <c r="AA3162" s="140"/>
      <c r="AB3162" s="140"/>
      <c r="AC3162" s="140"/>
      <c r="AD3162" s="140"/>
      <c r="AE3162" s="140"/>
      <c r="AF3162" s="140"/>
      <c r="AG3162" s="140"/>
      <c r="AH3162" s="140"/>
      <c r="AI3162" s="140"/>
      <c r="AJ3162" s="140"/>
      <c r="AK3162" s="140"/>
      <c r="AL3162" s="140"/>
      <c r="AM3162" s="140"/>
      <c r="AN3162" s="140"/>
      <c r="AO3162" s="140"/>
      <c r="AP3162" s="140"/>
      <c r="AQ3162" s="140"/>
      <c r="AR3162" s="140"/>
      <c r="AS3162" s="103"/>
      <c r="AT3162" s="103"/>
      <c r="AU3162" s="103"/>
      <c r="AV3162" s="103"/>
      <c r="AW3162" s="103"/>
      <c r="AX3162" s="103"/>
      <c r="AY3162" s="103"/>
      <c r="AZ3162" s="103"/>
      <c r="BA3162" s="103"/>
      <c r="BB3162" s="103"/>
      <c r="BC3162" s="103"/>
      <c r="BD3162" s="103"/>
      <c r="BE3162" s="103"/>
    </row>
    <row r="3163" spans="1:57" x14ac:dyDescent="0.2">
      <c r="A3163" s="140"/>
      <c r="B3163" s="141"/>
      <c r="C3163" s="141"/>
      <c r="D3163" s="24"/>
      <c r="E3163" s="29"/>
      <c r="F3163" s="22"/>
      <c r="G3163" s="22"/>
      <c r="H3163" s="22"/>
      <c r="I3163" s="22"/>
      <c r="J3163" s="26"/>
      <c r="K3163" s="140"/>
      <c r="L3163" s="140"/>
      <c r="M3163" s="140"/>
      <c r="N3163" s="140"/>
      <c r="O3163" s="140"/>
      <c r="P3163" s="26"/>
      <c r="Q3163" s="26"/>
      <c r="R3163" s="140"/>
      <c r="S3163" s="140"/>
      <c r="T3163" s="140"/>
      <c r="U3163" s="140"/>
      <c r="V3163" s="140"/>
      <c r="W3163" s="140"/>
      <c r="X3163" s="140"/>
      <c r="Y3163" s="140"/>
      <c r="Z3163" s="140"/>
      <c r="AA3163" s="140"/>
      <c r="AB3163" s="140"/>
      <c r="AC3163" s="140"/>
      <c r="AD3163" s="140"/>
      <c r="AE3163" s="140"/>
      <c r="AF3163" s="140"/>
      <c r="AG3163" s="140"/>
      <c r="AH3163" s="140"/>
      <c r="AI3163" s="140"/>
      <c r="AJ3163" s="140"/>
      <c r="AK3163" s="140"/>
      <c r="AL3163" s="140"/>
      <c r="AM3163" s="140"/>
      <c r="AN3163" s="140"/>
      <c r="AO3163" s="140"/>
      <c r="AP3163" s="140"/>
      <c r="AQ3163" s="140"/>
      <c r="AR3163" s="140"/>
      <c r="AS3163" s="103"/>
      <c r="AT3163" s="103"/>
      <c r="AU3163" s="103"/>
      <c r="AV3163" s="103"/>
      <c r="AW3163" s="103"/>
      <c r="AX3163" s="103"/>
      <c r="AY3163" s="103"/>
      <c r="AZ3163" s="103"/>
      <c r="BA3163" s="103"/>
      <c r="BB3163" s="103"/>
      <c r="BC3163" s="103"/>
      <c r="BD3163" s="103"/>
      <c r="BE3163" s="103"/>
    </row>
    <row r="3164" spans="1:57" x14ac:dyDescent="0.2">
      <c r="A3164" s="140"/>
      <c r="B3164" s="141"/>
      <c r="C3164" s="141"/>
      <c r="D3164" s="24"/>
      <c r="E3164" s="29"/>
      <c r="F3164" s="22"/>
      <c r="G3164" s="22"/>
      <c r="H3164" s="22"/>
      <c r="I3164" s="22"/>
      <c r="J3164" s="26"/>
      <c r="K3164" s="140"/>
      <c r="L3164" s="140"/>
      <c r="M3164" s="140"/>
      <c r="N3164" s="140"/>
      <c r="O3164" s="140"/>
      <c r="P3164" s="26"/>
      <c r="Q3164" s="26"/>
      <c r="R3164" s="140"/>
      <c r="S3164" s="140"/>
      <c r="T3164" s="140"/>
      <c r="U3164" s="140"/>
      <c r="V3164" s="140"/>
      <c r="W3164" s="140"/>
      <c r="X3164" s="140"/>
      <c r="Y3164" s="140"/>
      <c r="Z3164" s="140"/>
      <c r="AA3164" s="140"/>
      <c r="AB3164" s="140"/>
      <c r="AC3164" s="140"/>
      <c r="AD3164" s="140"/>
      <c r="AE3164" s="140"/>
      <c r="AF3164" s="140"/>
      <c r="AG3164" s="140"/>
      <c r="AH3164" s="140"/>
      <c r="AI3164" s="140"/>
      <c r="AJ3164" s="140"/>
      <c r="AK3164" s="140"/>
      <c r="AL3164" s="140"/>
      <c r="AM3164" s="140"/>
      <c r="AN3164" s="140"/>
      <c r="AO3164" s="140"/>
      <c r="AP3164" s="140"/>
      <c r="AQ3164" s="140"/>
      <c r="AR3164" s="140"/>
      <c r="AS3164" s="103"/>
      <c r="AT3164" s="103"/>
      <c r="AU3164" s="103"/>
      <c r="AV3164" s="103"/>
      <c r="AW3164" s="103"/>
      <c r="AX3164" s="103"/>
      <c r="AY3164" s="103"/>
      <c r="AZ3164" s="103"/>
      <c r="BA3164" s="103"/>
      <c r="BB3164" s="103"/>
      <c r="BC3164" s="103"/>
      <c r="BD3164" s="103"/>
      <c r="BE3164" s="103"/>
    </row>
    <row r="3165" spans="1:57" x14ac:dyDescent="0.2">
      <c r="A3165" s="140"/>
      <c r="B3165" s="141"/>
      <c r="C3165" s="141"/>
      <c r="D3165" s="24"/>
      <c r="E3165" s="29"/>
      <c r="F3165" s="22"/>
      <c r="G3165" s="22"/>
      <c r="H3165" s="22"/>
      <c r="I3165" s="22"/>
      <c r="J3165" s="26"/>
      <c r="K3165" s="140"/>
      <c r="L3165" s="140"/>
      <c r="M3165" s="140"/>
      <c r="N3165" s="140"/>
      <c r="O3165" s="140"/>
      <c r="P3165" s="26"/>
      <c r="Q3165" s="26"/>
      <c r="R3165" s="140"/>
      <c r="S3165" s="140"/>
      <c r="T3165" s="140"/>
      <c r="U3165" s="140"/>
      <c r="V3165" s="140"/>
      <c r="W3165" s="140"/>
      <c r="X3165" s="140"/>
      <c r="Y3165" s="140"/>
      <c r="Z3165" s="140"/>
      <c r="AA3165" s="140"/>
      <c r="AB3165" s="140"/>
      <c r="AC3165" s="140"/>
      <c r="AD3165" s="140"/>
      <c r="AE3165" s="140"/>
      <c r="AF3165" s="140"/>
      <c r="AG3165" s="140"/>
      <c r="AH3165" s="140"/>
      <c r="AI3165" s="140"/>
      <c r="AJ3165" s="140"/>
      <c r="AK3165" s="140"/>
      <c r="AL3165" s="140"/>
      <c r="AM3165" s="140"/>
      <c r="AN3165" s="140"/>
      <c r="AO3165" s="140"/>
      <c r="AP3165" s="140"/>
      <c r="AQ3165" s="140"/>
      <c r="AR3165" s="140"/>
      <c r="AS3165" s="103"/>
      <c r="AT3165" s="103"/>
      <c r="AU3165" s="103"/>
      <c r="AV3165" s="103"/>
      <c r="AW3165" s="103"/>
      <c r="AX3165" s="103"/>
      <c r="AY3165" s="103"/>
      <c r="AZ3165" s="103"/>
      <c r="BA3165" s="103"/>
      <c r="BB3165" s="103"/>
      <c r="BC3165" s="103"/>
      <c r="BD3165" s="103"/>
      <c r="BE3165" s="103"/>
    </row>
    <row r="3166" spans="1:57" x14ac:dyDescent="0.2">
      <c r="A3166" s="140"/>
      <c r="B3166" s="141"/>
      <c r="C3166" s="141"/>
      <c r="D3166" s="24"/>
      <c r="E3166" s="29"/>
      <c r="F3166" s="22"/>
      <c r="G3166" s="22"/>
      <c r="H3166" s="22"/>
      <c r="I3166" s="22"/>
      <c r="J3166" s="26"/>
      <c r="K3166" s="140"/>
      <c r="L3166" s="140"/>
      <c r="M3166" s="140"/>
      <c r="N3166" s="140"/>
      <c r="O3166" s="140"/>
      <c r="P3166" s="26"/>
      <c r="Q3166" s="26"/>
      <c r="R3166" s="140"/>
      <c r="S3166" s="140"/>
      <c r="T3166" s="140"/>
      <c r="U3166" s="140"/>
      <c r="V3166" s="140"/>
      <c r="W3166" s="140"/>
      <c r="X3166" s="140"/>
      <c r="Y3166" s="140"/>
      <c r="Z3166" s="140"/>
      <c r="AA3166" s="140"/>
      <c r="AB3166" s="140"/>
      <c r="AC3166" s="140"/>
      <c r="AD3166" s="140"/>
      <c r="AE3166" s="140"/>
      <c r="AF3166" s="140"/>
      <c r="AG3166" s="140"/>
      <c r="AH3166" s="140"/>
      <c r="AI3166" s="140"/>
      <c r="AJ3166" s="140"/>
      <c r="AK3166" s="140"/>
      <c r="AL3166" s="140"/>
      <c r="AM3166" s="140"/>
      <c r="AN3166" s="140"/>
      <c r="AO3166" s="140"/>
      <c r="AP3166" s="140"/>
      <c r="AQ3166" s="140"/>
      <c r="AR3166" s="140"/>
      <c r="AS3166" s="103"/>
      <c r="AT3166" s="103"/>
      <c r="AU3166" s="103"/>
      <c r="AV3166" s="103"/>
      <c r="AW3166" s="103"/>
      <c r="AX3166" s="103"/>
      <c r="AY3166" s="103"/>
      <c r="AZ3166" s="103"/>
      <c r="BA3166" s="103"/>
      <c r="BB3166" s="103"/>
      <c r="BC3166" s="103"/>
      <c r="BD3166" s="103"/>
      <c r="BE3166" s="103"/>
    </row>
    <row r="3167" spans="1:57" x14ac:dyDescent="0.2">
      <c r="A3167" s="140"/>
      <c r="B3167" s="141"/>
      <c r="C3167" s="141"/>
      <c r="D3167" s="24"/>
      <c r="E3167" s="29"/>
      <c r="F3167" s="22"/>
      <c r="G3167" s="22"/>
      <c r="H3167" s="22"/>
      <c r="I3167" s="22"/>
      <c r="J3167" s="26"/>
      <c r="K3167" s="140"/>
      <c r="L3167" s="140"/>
      <c r="M3167" s="140"/>
      <c r="N3167" s="140"/>
      <c r="O3167" s="140"/>
      <c r="P3167" s="26"/>
      <c r="Q3167" s="26"/>
      <c r="R3167" s="140"/>
      <c r="S3167" s="140"/>
      <c r="T3167" s="140"/>
      <c r="U3167" s="140"/>
      <c r="V3167" s="140"/>
      <c r="W3167" s="140"/>
      <c r="X3167" s="140"/>
      <c r="Y3167" s="140"/>
      <c r="Z3167" s="140"/>
      <c r="AA3167" s="140"/>
      <c r="AB3167" s="140"/>
      <c r="AC3167" s="140"/>
      <c r="AD3167" s="140"/>
      <c r="AE3167" s="140"/>
      <c r="AF3167" s="140"/>
      <c r="AG3167" s="140"/>
      <c r="AH3167" s="140"/>
      <c r="AI3167" s="140"/>
      <c r="AJ3167" s="140"/>
      <c r="AK3167" s="140"/>
      <c r="AL3167" s="140"/>
      <c r="AM3167" s="140"/>
      <c r="AN3167" s="140"/>
      <c r="AO3167" s="140"/>
      <c r="AP3167" s="140"/>
      <c r="AQ3167" s="140"/>
      <c r="AR3167" s="140"/>
      <c r="AS3167" s="103"/>
      <c r="AT3167" s="103"/>
      <c r="AU3167" s="103"/>
      <c r="AV3167" s="103"/>
      <c r="AW3167" s="103"/>
      <c r="AX3167" s="103"/>
      <c r="AY3167" s="103"/>
      <c r="AZ3167" s="103"/>
      <c r="BA3167" s="103"/>
      <c r="BB3167" s="103"/>
      <c r="BC3167" s="103"/>
      <c r="BD3167" s="103"/>
      <c r="BE3167" s="103"/>
    </row>
    <row r="3168" spans="1:57" x14ac:dyDescent="0.2">
      <c r="A3168" s="140"/>
      <c r="B3168" s="141"/>
      <c r="C3168" s="141"/>
      <c r="D3168" s="24"/>
      <c r="E3168" s="29"/>
      <c r="F3168" s="22"/>
      <c r="G3168" s="22"/>
      <c r="H3168" s="22"/>
      <c r="I3168" s="22"/>
      <c r="J3168" s="26"/>
      <c r="K3168" s="140"/>
      <c r="L3168" s="140"/>
      <c r="M3168" s="140"/>
      <c r="N3168" s="140"/>
      <c r="O3168" s="140"/>
      <c r="P3168" s="26"/>
      <c r="Q3168" s="26"/>
      <c r="R3168" s="140"/>
      <c r="S3168" s="140"/>
      <c r="T3168" s="140"/>
      <c r="U3168" s="140"/>
      <c r="V3168" s="140"/>
      <c r="W3168" s="140"/>
      <c r="X3168" s="140"/>
      <c r="Y3168" s="140"/>
      <c r="Z3168" s="140"/>
      <c r="AA3168" s="140"/>
      <c r="AB3168" s="140"/>
      <c r="AC3168" s="140"/>
      <c r="AD3168" s="140"/>
      <c r="AE3168" s="140"/>
      <c r="AF3168" s="140"/>
      <c r="AG3168" s="140"/>
      <c r="AH3168" s="140"/>
      <c r="AI3168" s="140"/>
      <c r="AJ3168" s="140"/>
      <c r="AK3168" s="140"/>
      <c r="AL3168" s="140"/>
      <c r="AM3168" s="140"/>
      <c r="AN3168" s="140"/>
      <c r="AO3168" s="140"/>
      <c r="AP3168" s="140"/>
      <c r="AQ3168" s="140"/>
      <c r="AR3168" s="140"/>
      <c r="AS3168" s="103"/>
      <c r="AT3168" s="103"/>
      <c r="AU3168" s="103"/>
      <c r="AV3168" s="103"/>
      <c r="AW3168" s="103"/>
      <c r="AX3168" s="103"/>
      <c r="AY3168" s="103"/>
      <c r="AZ3168" s="103"/>
      <c r="BA3168" s="103"/>
      <c r="BB3168" s="103"/>
      <c r="BC3168" s="103"/>
      <c r="BD3168" s="103"/>
      <c r="BE3168" s="103"/>
    </row>
    <row r="3169" spans="1:57" x14ac:dyDescent="0.2">
      <c r="A3169" s="140"/>
      <c r="B3169" s="141"/>
      <c r="C3169" s="141"/>
      <c r="D3169" s="24"/>
      <c r="E3169" s="29"/>
      <c r="F3169" s="22"/>
      <c r="G3169" s="22"/>
      <c r="H3169" s="22"/>
      <c r="I3169" s="22"/>
      <c r="J3169" s="26"/>
      <c r="K3169" s="140"/>
      <c r="L3169" s="140"/>
      <c r="M3169" s="140"/>
      <c r="N3169" s="140"/>
      <c r="O3169" s="140"/>
      <c r="P3169" s="26"/>
      <c r="Q3169" s="26"/>
      <c r="R3169" s="140"/>
      <c r="S3169" s="140"/>
      <c r="T3169" s="140"/>
      <c r="U3169" s="140"/>
      <c r="V3169" s="140"/>
      <c r="W3169" s="140"/>
      <c r="X3169" s="140"/>
      <c r="Y3169" s="140"/>
      <c r="Z3169" s="140"/>
      <c r="AA3169" s="140"/>
      <c r="AB3169" s="140"/>
      <c r="AC3169" s="140"/>
      <c r="AD3169" s="140"/>
      <c r="AE3169" s="140"/>
      <c r="AF3169" s="140"/>
      <c r="AG3169" s="140"/>
      <c r="AH3169" s="140"/>
      <c r="AI3169" s="140"/>
      <c r="AJ3169" s="140"/>
      <c r="AK3169" s="140"/>
      <c r="AL3169" s="140"/>
      <c r="AM3169" s="140"/>
      <c r="AN3169" s="140"/>
      <c r="AO3169" s="140"/>
      <c r="AP3169" s="140"/>
      <c r="AQ3169" s="140"/>
      <c r="AR3169" s="140"/>
      <c r="AS3169" s="103"/>
      <c r="AT3169" s="103"/>
      <c r="AU3169" s="103"/>
      <c r="AV3169" s="103"/>
      <c r="AW3169" s="103"/>
      <c r="AX3169" s="103"/>
      <c r="AY3169" s="103"/>
      <c r="AZ3169" s="103"/>
      <c r="BA3169" s="103"/>
      <c r="BB3169" s="103"/>
      <c r="BC3169" s="103"/>
      <c r="BD3169" s="103"/>
      <c r="BE3169" s="103"/>
    </row>
    <row r="3170" spans="1:57" x14ac:dyDescent="0.2">
      <c r="A3170" s="140"/>
      <c r="B3170" s="141"/>
      <c r="C3170" s="141"/>
      <c r="D3170" s="24"/>
      <c r="E3170" s="29"/>
      <c r="F3170" s="22"/>
      <c r="G3170" s="22"/>
      <c r="H3170" s="22"/>
      <c r="I3170" s="22"/>
      <c r="J3170" s="26"/>
      <c r="K3170" s="140"/>
      <c r="L3170" s="140"/>
      <c r="M3170" s="140"/>
      <c r="N3170" s="140"/>
      <c r="O3170" s="140"/>
      <c r="P3170" s="26"/>
      <c r="Q3170" s="26"/>
      <c r="R3170" s="140"/>
      <c r="S3170" s="140"/>
      <c r="T3170" s="140"/>
      <c r="U3170" s="140"/>
      <c r="V3170" s="140"/>
      <c r="W3170" s="140"/>
      <c r="X3170" s="140"/>
      <c r="Y3170" s="140"/>
      <c r="Z3170" s="140"/>
      <c r="AA3170" s="140"/>
      <c r="AB3170" s="140"/>
      <c r="AC3170" s="140"/>
      <c r="AD3170" s="140"/>
      <c r="AE3170" s="140"/>
      <c r="AF3170" s="140"/>
      <c r="AG3170" s="140"/>
      <c r="AH3170" s="140"/>
      <c r="AI3170" s="140"/>
      <c r="AJ3170" s="140"/>
      <c r="AK3170" s="140"/>
      <c r="AL3170" s="140"/>
      <c r="AM3170" s="140"/>
      <c r="AN3170" s="140"/>
      <c r="AO3170" s="140"/>
      <c r="AP3170" s="140"/>
      <c r="AQ3170" s="140"/>
      <c r="AR3170" s="140"/>
      <c r="AS3170" s="103"/>
      <c r="AT3170" s="103"/>
      <c r="AU3170" s="103"/>
      <c r="AV3170" s="103"/>
      <c r="AW3170" s="103"/>
      <c r="AX3170" s="103"/>
      <c r="AY3170" s="103"/>
      <c r="AZ3170" s="103"/>
      <c r="BA3170" s="103"/>
      <c r="BB3170" s="103"/>
      <c r="BC3170" s="103"/>
      <c r="BD3170" s="103"/>
      <c r="BE3170" s="103"/>
    </row>
    <row r="3171" spans="1:57" x14ac:dyDescent="0.2">
      <c r="A3171" s="140"/>
      <c r="B3171" s="141"/>
      <c r="C3171" s="141"/>
      <c r="D3171" s="24"/>
      <c r="E3171" s="29"/>
      <c r="F3171" s="22"/>
      <c r="G3171" s="22"/>
      <c r="H3171" s="22"/>
      <c r="I3171" s="22"/>
      <c r="J3171" s="26"/>
      <c r="K3171" s="140"/>
      <c r="L3171" s="140"/>
      <c r="M3171" s="140"/>
      <c r="N3171" s="140"/>
      <c r="O3171" s="140"/>
      <c r="P3171" s="26"/>
      <c r="Q3171" s="26"/>
      <c r="R3171" s="140"/>
      <c r="S3171" s="140"/>
      <c r="T3171" s="140"/>
      <c r="U3171" s="140"/>
      <c r="V3171" s="140"/>
      <c r="W3171" s="140"/>
      <c r="X3171" s="140"/>
      <c r="Y3171" s="140"/>
      <c r="Z3171" s="140"/>
      <c r="AA3171" s="140"/>
      <c r="AB3171" s="140"/>
      <c r="AC3171" s="140"/>
      <c r="AD3171" s="140"/>
      <c r="AE3171" s="140"/>
      <c r="AF3171" s="140"/>
      <c r="AG3171" s="140"/>
      <c r="AH3171" s="140"/>
      <c r="AI3171" s="140"/>
      <c r="AJ3171" s="140"/>
      <c r="AK3171" s="140"/>
      <c r="AL3171" s="140"/>
      <c r="AM3171" s="140"/>
      <c r="AN3171" s="140"/>
      <c r="AO3171" s="140"/>
      <c r="AP3171" s="140"/>
      <c r="AQ3171" s="140"/>
      <c r="AR3171" s="140"/>
      <c r="AS3171" s="103"/>
      <c r="AT3171" s="103"/>
      <c r="AU3171" s="103"/>
      <c r="AV3171" s="103"/>
      <c r="AW3171" s="103"/>
      <c r="AX3171" s="103"/>
      <c r="AY3171" s="103"/>
      <c r="AZ3171" s="103"/>
      <c r="BA3171" s="103"/>
      <c r="BB3171" s="103"/>
      <c r="BC3171" s="103"/>
      <c r="BD3171" s="103"/>
      <c r="BE3171" s="103"/>
    </row>
    <row r="3172" spans="1:57" x14ac:dyDescent="0.2">
      <c r="A3172" s="140"/>
      <c r="B3172" s="141"/>
      <c r="C3172" s="141"/>
      <c r="D3172" s="24"/>
      <c r="E3172" s="29"/>
      <c r="F3172" s="22"/>
      <c r="G3172" s="22"/>
      <c r="H3172" s="22"/>
      <c r="I3172" s="22"/>
      <c r="J3172" s="26"/>
      <c r="K3172" s="140"/>
      <c r="L3172" s="140"/>
      <c r="M3172" s="140"/>
      <c r="N3172" s="140"/>
      <c r="O3172" s="140"/>
      <c r="P3172" s="26"/>
      <c r="Q3172" s="26"/>
      <c r="R3172" s="140"/>
      <c r="S3172" s="140"/>
      <c r="T3172" s="140"/>
      <c r="U3172" s="140"/>
      <c r="V3172" s="140"/>
      <c r="W3172" s="140"/>
      <c r="X3172" s="140"/>
      <c r="Y3172" s="140"/>
      <c r="Z3172" s="140"/>
      <c r="AA3172" s="140"/>
      <c r="AB3172" s="140"/>
      <c r="AC3172" s="140"/>
      <c r="AD3172" s="140"/>
      <c r="AE3172" s="140"/>
      <c r="AF3172" s="140"/>
      <c r="AG3172" s="140"/>
      <c r="AH3172" s="140"/>
      <c r="AI3172" s="140"/>
      <c r="AJ3172" s="140"/>
      <c r="AK3172" s="140"/>
      <c r="AL3172" s="140"/>
      <c r="AM3172" s="140"/>
      <c r="AN3172" s="140"/>
      <c r="AO3172" s="140"/>
      <c r="AP3172" s="140"/>
      <c r="AQ3172" s="140"/>
      <c r="AR3172" s="140"/>
      <c r="AS3172" s="103"/>
      <c r="AT3172" s="103"/>
      <c r="AU3172" s="103"/>
      <c r="AV3172" s="103"/>
      <c r="AW3172" s="103"/>
      <c r="AX3172" s="103"/>
      <c r="AY3172" s="103"/>
      <c r="AZ3172" s="103"/>
      <c r="BA3172" s="103"/>
      <c r="BB3172" s="103"/>
      <c r="BC3172" s="103"/>
      <c r="BD3172" s="103"/>
      <c r="BE3172" s="103"/>
    </row>
    <row r="3173" spans="1:57" x14ac:dyDescent="0.2">
      <c r="A3173" s="140"/>
      <c r="B3173" s="141"/>
      <c r="C3173" s="141"/>
      <c r="D3173" s="24"/>
      <c r="E3173" s="29"/>
      <c r="F3173" s="22"/>
      <c r="G3173" s="22"/>
      <c r="H3173" s="22"/>
      <c r="I3173" s="22"/>
      <c r="J3173" s="26"/>
      <c r="K3173" s="140"/>
      <c r="L3173" s="140"/>
      <c r="M3173" s="140"/>
      <c r="N3173" s="140"/>
      <c r="O3173" s="140"/>
      <c r="P3173" s="26"/>
      <c r="Q3173" s="26"/>
      <c r="R3173" s="140"/>
      <c r="S3173" s="140"/>
      <c r="T3173" s="140"/>
      <c r="U3173" s="140"/>
      <c r="V3173" s="140"/>
      <c r="W3173" s="140"/>
      <c r="X3173" s="140"/>
      <c r="Y3173" s="140"/>
      <c r="Z3173" s="140"/>
      <c r="AA3173" s="140"/>
      <c r="AB3173" s="140"/>
      <c r="AC3173" s="140"/>
      <c r="AD3173" s="140"/>
      <c r="AE3173" s="140"/>
      <c r="AF3173" s="140"/>
      <c r="AG3173" s="140"/>
      <c r="AH3173" s="140"/>
      <c r="AI3173" s="140"/>
      <c r="AJ3173" s="140"/>
      <c r="AK3173" s="140"/>
      <c r="AL3173" s="140"/>
      <c r="AM3173" s="140"/>
      <c r="AN3173" s="140"/>
      <c r="AO3173" s="140"/>
      <c r="AP3173" s="140"/>
      <c r="AQ3173" s="140"/>
      <c r="AR3173" s="140"/>
      <c r="AS3173" s="103"/>
      <c r="AT3173" s="103"/>
      <c r="AU3173" s="103"/>
      <c r="AV3173" s="103"/>
      <c r="AW3173" s="103"/>
      <c r="AX3173" s="103"/>
      <c r="AY3173" s="103"/>
      <c r="AZ3173" s="103"/>
      <c r="BA3173" s="103"/>
      <c r="BB3173" s="103"/>
      <c r="BC3173" s="103"/>
      <c r="BD3173" s="103"/>
      <c r="BE3173" s="103"/>
    </row>
    <row r="3174" spans="1:57" x14ac:dyDescent="0.2">
      <c r="A3174" s="140"/>
      <c r="B3174" s="141"/>
      <c r="C3174" s="141"/>
      <c r="D3174" s="24"/>
      <c r="E3174" s="29"/>
      <c r="F3174" s="22"/>
      <c r="G3174" s="22"/>
      <c r="H3174" s="22"/>
      <c r="I3174" s="22"/>
      <c r="J3174" s="26"/>
      <c r="K3174" s="140"/>
      <c r="L3174" s="140"/>
      <c r="M3174" s="140"/>
      <c r="N3174" s="140"/>
      <c r="O3174" s="140"/>
      <c r="P3174" s="26"/>
      <c r="Q3174" s="26"/>
      <c r="R3174" s="140"/>
      <c r="S3174" s="140"/>
      <c r="T3174" s="140"/>
      <c r="U3174" s="140"/>
      <c r="V3174" s="140"/>
      <c r="W3174" s="140"/>
      <c r="X3174" s="140"/>
      <c r="Y3174" s="140"/>
      <c r="Z3174" s="140"/>
      <c r="AA3174" s="140"/>
      <c r="AB3174" s="140"/>
      <c r="AC3174" s="140"/>
      <c r="AD3174" s="140"/>
      <c r="AE3174" s="140"/>
      <c r="AF3174" s="140"/>
      <c r="AG3174" s="140"/>
      <c r="AH3174" s="140"/>
      <c r="AI3174" s="140"/>
      <c r="AJ3174" s="140"/>
      <c r="AK3174" s="140"/>
      <c r="AL3174" s="140"/>
      <c r="AM3174" s="140"/>
      <c r="AN3174" s="140"/>
      <c r="AO3174" s="140"/>
      <c r="AP3174" s="140"/>
      <c r="AQ3174" s="140"/>
      <c r="AR3174" s="140"/>
      <c r="AS3174" s="103"/>
      <c r="AT3174" s="103"/>
      <c r="AU3174" s="103"/>
      <c r="AV3174" s="103"/>
      <c r="AW3174" s="103"/>
      <c r="AX3174" s="103"/>
      <c r="AY3174" s="103"/>
      <c r="AZ3174" s="103"/>
      <c r="BA3174" s="103"/>
      <c r="BB3174" s="103"/>
      <c r="BC3174" s="103"/>
      <c r="BD3174" s="103"/>
      <c r="BE3174" s="103"/>
    </row>
    <row r="3175" spans="1:57" x14ac:dyDescent="0.2">
      <c r="A3175" s="140"/>
      <c r="B3175" s="141"/>
      <c r="C3175" s="141"/>
      <c r="D3175" s="24"/>
      <c r="E3175" s="29"/>
      <c r="F3175" s="22"/>
      <c r="G3175" s="22"/>
      <c r="H3175" s="22"/>
      <c r="I3175" s="22"/>
      <c r="J3175" s="26"/>
      <c r="K3175" s="140"/>
      <c r="L3175" s="140"/>
      <c r="M3175" s="140"/>
      <c r="N3175" s="140"/>
      <c r="O3175" s="140"/>
      <c r="P3175" s="26"/>
      <c r="Q3175" s="26"/>
      <c r="R3175" s="140"/>
      <c r="S3175" s="140"/>
      <c r="T3175" s="140"/>
      <c r="U3175" s="140"/>
      <c r="V3175" s="140"/>
      <c r="W3175" s="140"/>
      <c r="X3175" s="140"/>
      <c r="Y3175" s="140"/>
      <c r="Z3175" s="140"/>
      <c r="AA3175" s="140"/>
      <c r="AB3175" s="140"/>
      <c r="AC3175" s="140"/>
      <c r="AD3175" s="140"/>
      <c r="AE3175" s="140"/>
      <c r="AF3175" s="140"/>
      <c r="AG3175" s="140"/>
      <c r="AH3175" s="140"/>
      <c r="AI3175" s="140"/>
      <c r="AJ3175" s="140"/>
      <c r="AK3175" s="140"/>
      <c r="AL3175" s="140"/>
      <c r="AM3175" s="140"/>
      <c r="AN3175" s="140"/>
      <c r="AO3175" s="140"/>
      <c r="AP3175" s="140"/>
      <c r="AQ3175" s="140"/>
      <c r="AR3175" s="140"/>
      <c r="AS3175" s="103"/>
      <c r="AT3175" s="103"/>
      <c r="AU3175" s="103"/>
      <c r="AV3175" s="103"/>
      <c r="AW3175" s="103"/>
      <c r="AX3175" s="103"/>
      <c r="AY3175" s="103"/>
      <c r="AZ3175" s="103"/>
      <c r="BA3175" s="103"/>
      <c r="BB3175" s="103"/>
      <c r="BC3175" s="103"/>
      <c r="BD3175" s="103"/>
      <c r="BE3175" s="103"/>
    </row>
    <row r="3176" spans="1:57" x14ac:dyDescent="0.2">
      <c r="A3176" s="140"/>
      <c r="B3176" s="141"/>
      <c r="C3176" s="141"/>
      <c r="D3176" s="24"/>
      <c r="E3176" s="29"/>
      <c r="F3176" s="22"/>
      <c r="G3176" s="22"/>
      <c r="H3176" s="22"/>
      <c r="I3176" s="22"/>
      <c r="J3176" s="26"/>
      <c r="K3176" s="140"/>
      <c r="L3176" s="140"/>
      <c r="M3176" s="140"/>
      <c r="N3176" s="140"/>
      <c r="O3176" s="140"/>
      <c r="P3176" s="26"/>
      <c r="Q3176" s="26"/>
      <c r="R3176" s="140"/>
      <c r="S3176" s="140"/>
      <c r="T3176" s="140"/>
      <c r="U3176" s="140"/>
      <c r="V3176" s="140"/>
      <c r="W3176" s="140"/>
      <c r="X3176" s="140"/>
      <c r="Y3176" s="140"/>
      <c r="Z3176" s="140"/>
      <c r="AA3176" s="140"/>
      <c r="AB3176" s="140"/>
      <c r="AC3176" s="140"/>
      <c r="AD3176" s="140"/>
      <c r="AE3176" s="140"/>
      <c r="AF3176" s="140"/>
      <c r="AG3176" s="140"/>
      <c r="AH3176" s="140"/>
      <c r="AI3176" s="140"/>
      <c r="AJ3176" s="140"/>
      <c r="AK3176" s="140"/>
      <c r="AL3176" s="140"/>
      <c r="AM3176" s="140"/>
      <c r="AN3176" s="140"/>
      <c r="AO3176" s="140"/>
      <c r="AP3176" s="140"/>
      <c r="AQ3176" s="140"/>
      <c r="AR3176" s="140"/>
      <c r="AS3176" s="103"/>
      <c r="AT3176" s="103"/>
      <c r="AU3176" s="103"/>
      <c r="AV3176" s="103"/>
      <c r="AW3176" s="103"/>
      <c r="AX3176" s="103"/>
      <c r="AY3176" s="103"/>
      <c r="AZ3176" s="103"/>
      <c r="BA3176" s="103"/>
      <c r="BB3176" s="103"/>
      <c r="BC3176" s="103"/>
      <c r="BD3176" s="103"/>
      <c r="BE3176" s="103"/>
    </row>
    <row r="3177" spans="1:57" x14ac:dyDescent="0.2">
      <c r="A3177" s="140"/>
      <c r="B3177" s="141"/>
      <c r="C3177" s="141"/>
      <c r="D3177" s="24"/>
      <c r="E3177" s="29"/>
      <c r="F3177" s="22"/>
      <c r="G3177" s="22"/>
      <c r="H3177" s="22"/>
      <c r="I3177" s="22"/>
      <c r="J3177" s="26"/>
      <c r="K3177" s="140"/>
      <c r="L3177" s="140"/>
      <c r="M3177" s="140"/>
      <c r="N3177" s="140"/>
      <c r="O3177" s="140"/>
      <c r="P3177" s="26"/>
      <c r="Q3177" s="26"/>
      <c r="R3177" s="140"/>
      <c r="S3177" s="140"/>
      <c r="T3177" s="140"/>
      <c r="U3177" s="140"/>
      <c r="V3177" s="140"/>
      <c r="W3177" s="140"/>
      <c r="X3177" s="140"/>
      <c r="Y3177" s="140"/>
      <c r="Z3177" s="140"/>
      <c r="AA3177" s="140"/>
      <c r="AB3177" s="140"/>
      <c r="AC3177" s="140"/>
      <c r="AD3177" s="140"/>
      <c r="AE3177" s="140"/>
      <c r="AF3177" s="140"/>
      <c r="AG3177" s="140"/>
      <c r="AH3177" s="140"/>
      <c r="AI3177" s="140"/>
      <c r="AJ3177" s="140"/>
      <c r="AK3177" s="140"/>
      <c r="AL3177" s="140"/>
      <c r="AM3177" s="140"/>
      <c r="AN3177" s="140"/>
      <c r="AO3177" s="140"/>
      <c r="AP3177" s="140"/>
      <c r="AQ3177" s="140"/>
      <c r="AR3177" s="140"/>
      <c r="AS3177" s="103"/>
      <c r="AT3177" s="103"/>
      <c r="AU3177" s="103"/>
      <c r="AV3177" s="103"/>
      <c r="AW3177" s="103"/>
      <c r="AX3177" s="103"/>
      <c r="AY3177" s="103"/>
      <c r="AZ3177" s="103"/>
      <c r="BA3177" s="103"/>
      <c r="BB3177" s="103"/>
      <c r="BC3177" s="103"/>
      <c r="BD3177" s="103"/>
      <c r="BE3177" s="103"/>
    </row>
    <row r="3178" spans="1:57" x14ac:dyDescent="0.2">
      <c r="A3178" s="140"/>
      <c r="B3178" s="141"/>
      <c r="C3178" s="141"/>
      <c r="D3178" s="24"/>
      <c r="E3178" s="29"/>
      <c r="F3178" s="22"/>
      <c r="G3178" s="22"/>
      <c r="H3178" s="22"/>
      <c r="I3178" s="22"/>
      <c r="J3178" s="26"/>
      <c r="K3178" s="140"/>
      <c r="L3178" s="140"/>
      <c r="M3178" s="140"/>
      <c r="N3178" s="140"/>
      <c r="O3178" s="140"/>
      <c r="P3178" s="26"/>
      <c r="Q3178" s="26"/>
      <c r="R3178" s="140"/>
      <c r="S3178" s="140"/>
      <c r="T3178" s="140"/>
      <c r="U3178" s="140"/>
      <c r="V3178" s="140"/>
      <c r="W3178" s="140"/>
      <c r="X3178" s="140"/>
      <c r="Y3178" s="140"/>
      <c r="Z3178" s="140"/>
      <c r="AA3178" s="140"/>
      <c r="AB3178" s="140"/>
      <c r="AC3178" s="140"/>
      <c r="AD3178" s="140"/>
      <c r="AE3178" s="140"/>
      <c r="AF3178" s="140"/>
      <c r="AG3178" s="140"/>
      <c r="AH3178" s="140"/>
      <c r="AI3178" s="140"/>
      <c r="AJ3178" s="140"/>
      <c r="AK3178" s="140"/>
      <c r="AL3178" s="140"/>
      <c r="AM3178" s="140"/>
      <c r="AN3178" s="140"/>
      <c r="AO3178" s="140"/>
      <c r="AP3178" s="140"/>
      <c r="AQ3178" s="140"/>
      <c r="AR3178" s="140"/>
      <c r="AS3178" s="103"/>
      <c r="AT3178" s="103"/>
      <c r="AU3178" s="103"/>
      <c r="AV3178" s="103"/>
      <c r="AW3178" s="103"/>
      <c r="AX3178" s="103"/>
      <c r="AY3178" s="103"/>
      <c r="AZ3178" s="103"/>
      <c r="BA3178" s="103"/>
      <c r="BB3178" s="103"/>
      <c r="BC3178" s="103"/>
      <c r="BD3178" s="103"/>
      <c r="BE3178" s="103"/>
    </row>
    <row r="3179" spans="1:57" x14ac:dyDescent="0.2">
      <c r="A3179" s="140"/>
      <c r="B3179" s="141"/>
      <c r="C3179" s="141"/>
      <c r="D3179" s="24"/>
      <c r="E3179" s="29"/>
      <c r="F3179" s="22"/>
      <c r="G3179" s="22"/>
      <c r="H3179" s="22"/>
      <c r="I3179" s="22"/>
      <c r="J3179" s="26"/>
      <c r="K3179" s="140"/>
      <c r="L3179" s="140"/>
      <c r="M3179" s="140"/>
      <c r="N3179" s="140"/>
      <c r="O3179" s="140"/>
      <c r="P3179" s="26"/>
      <c r="Q3179" s="26"/>
      <c r="R3179" s="140"/>
      <c r="S3179" s="140"/>
      <c r="T3179" s="140"/>
      <c r="U3179" s="140"/>
      <c r="V3179" s="140"/>
      <c r="W3179" s="140"/>
      <c r="X3179" s="140"/>
      <c r="Y3179" s="140"/>
      <c r="Z3179" s="140"/>
      <c r="AA3179" s="140"/>
      <c r="AB3179" s="140"/>
      <c r="AC3179" s="140"/>
      <c r="AD3179" s="140"/>
      <c r="AE3179" s="140"/>
      <c r="AF3179" s="140"/>
      <c r="AG3179" s="140"/>
      <c r="AH3179" s="140"/>
      <c r="AI3179" s="140"/>
      <c r="AJ3179" s="140"/>
      <c r="AK3179" s="140"/>
      <c r="AL3179" s="140"/>
      <c r="AM3179" s="140"/>
      <c r="AN3179" s="140"/>
      <c r="AO3179" s="140"/>
      <c r="AP3179" s="140"/>
      <c r="AQ3179" s="140"/>
      <c r="AR3179" s="140"/>
      <c r="AS3179" s="103"/>
      <c r="AT3179" s="103"/>
      <c r="AU3179" s="103"/>
      <c r="AV3179" s="103"/>
      <c r="AW3179" s="103"/>
      <c r="AX3179" s="103"/>
      <c r="AY3179" s="103"/>
      <c r="AZ3179" s="103"/>
      <c r="BA3179" s="103"/>
      <c r="BB3179" s="103"/>
      <c r="BC3179" s="103"/>
      <c r="BD3179" s="103"/>
      <c r="BE3179" s="103"/>
    </row>
    <row r="3180" spans="1:57" x14ac:dyDescent="0.2">
      <c r="A3180" s="140"/>
      <c r="B3180" s="141"/>
      <c r="C3180" s="141"/>
      <c r="D3180" s="24"/>
      <c r="E3180" s="29"/>
      <c r="F3180" s="22"/>
      <c r="G3180" s="22"/>
      <c r="H3180" s="22"/>
      <c r="I3180" s="22"/>
      <c r="J3180" s="26"/>
      <c r="K3180" s="140"/>
      <c r="L3180" s="140"/>
      <c r="M3180" s="140"/>
      <c r="N3180" s="140"/>
      <c r="O3180" s="140"/>
      <c r="P3180" s="26"/>
      <c r="Q3180" s="26"/>
      <c r="R3180" s="140"/>
      <c r="S3180" s="140"/>
      <c r="T3180" s="140"/>
      <c r="U3180" s="140"/>
      <c r="V3180" s="140"/>
      <c r="W3180" s="140"/>
      <c r="X3180" s="140"/>
      <c r="Y3180" s="140"/>
      <c r="Z3180" s="140"/>
      <c r="AA3180" s="140"/>
      <c r="AB3180" s="140"/>
      <c r="AC3180" s="140"/>
      <c r="AD3180" s="140"/>
      <c r="AE3180" s="140"/>
      <c r="AF3180" s="140"/>
      <c r="AG3180" s="140"/>
      <c r="AH3180" s="140"/>
      <c r="AI3180" s="140"/>
      <c r="AJ3180" s="140"/>
      <c r="AK3180" s="140"/>
      <c r="AL3180" s="140"/>
      <c r="AM3180" s="140"/>
      <c r="AN3180" s="140"/>
      <c r="AO3180" s="140"/>
      <c r="AP3180" s="140"/>
      <c r="AQ3180" s="140"/>
      <c r="AR3180" s="140"/>
      <c r="AS3180" s="103"/>
      <c r="AT3180" s="103"/>
      <c r="AU3180" s="103"/>
      <c r="AV3180" s="103"/>
      <c r="AW3180" s="103"/>
      <c r="AX3180" s="103"/>
      <c r="AY3180" s="103"/>
      <c r="AZ3180" s="103"/>
      <c r="BA3180" s="103"/>
      <c r="BB3180" s="103"/>
      <c r="BC3180" s="103"/>
      <c r="BD3180" s="103"/>
      <c r="BE3180" s="103"/>
    </row>
    <row r="3181" spans="1:57" x14ac:dyDescent="0.2">
      <c r="A3181" s="140"/>
      <c r="B3181" s="141"/>
      <c r="C3181" s="141"/>
      <c r="D3181" s="24"/>
      <c r="E3181" s="29"/>
      <c r="F3181" s="22"/>
      <c r="G3181" s="22"/>
      <c r="H3181" s="22"/>
      <c r="I3181" s="22"/>
      <c r="J3181" s="26"/>
      <c r="K3181" s="140"/>
      <c r="L3181" s="140"/>
      <c r="M3181" s="140"/>
      <c r="N3181" s="140"/>
      <c r="O3181" s="140"/>
      <c r="P3181" s="26"/>
      <c r="Q3181" s="26"/>
      <c r="R3181" s="140"/>
      <c r="S3181" s="140"/>
      <c r="T3181" s="140"/>
      <c r="U3181" s="140"/>
      <c r="V3181" s="140"/>
      <c r="W3181" s="140"/>
      <c r="X3181" s="140"/>
      <c r="Y3181" s="140"/>
      <c r="Z3181" s="140"/>
      <c r="AA3181" s="140"/>
      <c r="AB3181" s="140"/>
      <c r="AC3181" s="140"/>
      <c r="AD3181" s="140"/>
      <c r="AE3181" s="140"/>
      <c r="AF3181" s="140"/>
      <c r="AG3181" s="140"/>
      <c r="AH3181" s="140"/>
      <c r="AI3181" s="140"/>
      <c r="AJ3181" s="140"/>
      <c r="AK3181" s="140"/>
      <c r="AL3181" s="140"/>
      <c r="AM3181" s="140"/>
      <c r="AN3181" s="140"/>
      <c r="AO3181" s="140"/>
      <c r="AP3181" s="140"/>
      <c r="AQ3181" s="140"/>
      <c r="AR3181" s="140"/>
      <c r="AS3181" s="103"/>
      <c r="AT3181" s="103"/>
      <c r="AU3181" s="103"/>
      <c r="AV3181" s="103"/>
      <c r="AW3181" s="103"/>
      <c r="AX3181" s="103"/>
      <c r="AY3181" s="103"/>
      <c r="AZ3181" s="103"/>
      <c r="BA3181" s="103"/>
      <c r="BB3181" s="103"/>
      <c r="BC3181" s="103"/>
      <c r="BD3181" s="103"/>
      <c r="BE3181" s="103"/>
    </row>
    <row r="3182" spans="1:57" x14ac:dyDescent="0.2">
      <c r="A3182" s="140"/>
      <c r="B3182" s="141"/>
      <c r="C3182" s="141"/>
      <c r="D3182" s="24"/>
      <c r="E3182" s="29"/>
      <c r="F3182" s="22"/>
      <c r="G3182" s="22"/>
      <c r="H3182" s="22"/>
      <c r="I3182" s="22"/>
      <c r="J3182" s="26"/>
      <c r="K3182" s="140"/>
      <c r="L3182" s="140"/>
      <c r="M3182" s="140"/>
      <c r="N3182" s="140"/>
      <c r="O3182" s="140"/>
      <c r="P3182" s="26"/>
      <c r="Q3182" s="26"/>
      <c r="R3182" s="140"/>
      <c r="S3182" s="140"/>
      <c r="T3182" s="140"/>
      <c r="U3182" s="140"/>
      <c r="V3182" s="140"/>
      <c r="W3182" s="140"/>
      <c r="X3182" s="140"/>
      <c r="Y3182" s="140"/>
      <c r="Z3182" s="140"/>
      <c r="AA3182" s="140"/>
      <c r="AB3182" s="140"/>
      <c r="AC3182" s="140"/>
      <c r="AD3182" s="140"/>
      <c r="AE3182" s="140"/>
      <c r="AF3182" s="140"/>
      <c r="AG3182" s="140"/>
      <c r="AH3182" s="140"/>
      <c r="AI3182" s="140"/>
      <c r="AJ3182" s="140"/>
      <c r="AK3182" s="140"/>
      <c r="AL3182" s="140"/>
      <c r="AM3182" s="140"/>
      <c r="AN3182" s="140"/>
      <c r="AO3182" s="140"/>
      <c r="AP3182" s="140"/>
      <c r="AQ3182" s="140"/>
      <c r="AR3182" s="140"/>
      <c r="AS3182" s="103"/>
      <c r="AT3182" s="103"/>
      <c r="AU3182" s="103"/>
      <c r="AV3182" s="103"/>
      <c r="AW3182" s="103"/>
      <c r="AX3182" s="103"/>
      <c r="AY3182" s="103"/>
      <c r="AZ3182" s="103"/>
      <c r="BA3182" s="103"/>
      <c r="BB3182" s="103"/>
      <c r="BC3182" s="103"/>
      <c r="BD3182" s="103"/>
      <c r="BE3182" s="103"/>
    </row>
    <row r="3183" spans="1:57" x14ac:dyDescent="0.2">
      <c r="A3183" s="140"/>
      <c r="B3183" s="141"/>
      <c r="C3183" s="141"/>
      <c r="D3183" s="24"/>
      <c r="E3183" s="29"/>
      <c r="F3183" s="22"/>
      <c r="G3183" s="22"/>
      <c r="H3183" s="22"/>
      <c r="I3183" s="22"/>
      <c r="J3183" s="26"/>
      <c r="K3183" s="140"/>
      <c r="L3183" s="140"/>
      <c r="M3183" s="140"/>
      <c r="N3183" s="140"/>
      <c r="O3183" s="140"/>
      <c r="P3183" s="26"/>
      <c r="Q3183" s="26"/>
      <c r="R3183" s="140"/>
      <c r="S3183" s="140"/>
      <c r="T3183" s="140"/>
      <c r="U3183" s="140"/>
      <c r="V3183" s="140"/>
      <c r="W3183" s="140"/>
      <c r="X3183" s="140"/>
      <c r="Y3183" s="140"/>
      <c r="Z3183" s="140"/>
      <c r="AA3183" s="140"/>
      <c r="AB3183" s="140"/>
      <c r="AC3183" s="140"/>
      <c r="AD3183" s="140"/>
      <c r="AE3183" s="140"/>
      <c r="AF3183" s="140"/>
      <c r="AG3183" s="140"/>
      <c r="AH3183" s="140"/>
      <c r="AI3183" s="140"/>
      <c r="AJ3183" s="140"/>
      <c r="AK3183" s="140"/>
      <c r="AL3183" s="140"/>
      <c r="AM3183" s="140"/>
      <c r="AN3183" s="140"/>
      <c r="AO3183" s="140"/>
      <c r="AP3183" s="140"/>
      <c r="AQ3183" s="140"/>
      <c r="AR3183" s="140"/>
      <c r="AS3183" s="103"/>
      <c r="AT3183" s="103"/>
      <c r="AU3183" s="103"/>
      <c r="AV3183" s="103"/>
      <c r="AW3183" s="103"/>
      <c r="AX3183" s="103"/>
      <c r="AY3183" s="103"/>
      <c r="AZ3183" s="103"/>
      <c r="BA3183" s="103"/>
      <c r="BB3183" s="103"/>
      <c r="BC3183" s="103"/>
      <c r="BD3183" s="103"/>
      <c r="BE3183" s="103"/>
    </row>
    <row r="3184" spans="1:57" x14ac:dyDescent="0.2">
      <c r="A3184" s="140"/>
      <c r="B3184" s="141"/>
      <c r="C3184" s="141"/>
      <c r="D3184" s="24"/>
      <c r="E3184" s="29"/>
      <c r="F3184" s="22"/>
      <c r="G3184" s="22"/>
      <c r="H3184" s="22"/>
      <c r="I3184" s="22"/>
      <c r="J3184" s="26"/>
      <c r="K3184" s="140"/>
      <c r="L3184" s="140"/>
      <c r="M3184" s="140"/>
      <c r="N3184" s="140"/>
      <c r="O3184" s="140"/>
      <c r="P3184" s="26"/>
      <c r="Q3184" s="26"/>
      <c r="R3184" s="140"/>
      <c r="S3184" s="140"/>
      <c r="T3184" s="140"/>
      <c r="U3184" s="140"/>
      <c r="V3184" s="140"/>
      <c r="W3184" s="140"/>
      <c r="X3184" s="140"/>
      <c r="Y3184" s="140"/>
      <c r="Z3184" s="140"/>
      <c r="AA3184" s="140"/>
      <c r="AB3184" s="140"/>
      <c r="AC3184" s="140"/>
      <c r="AD3184" s="140"/>
      <c r="AE3184" s="140"/>
      <c r="AF3184" s="140"/>
      <c r="AG3184" s="140"/>
      <c r="AH3184" s="140"/>
      <c r="AI3184" s="140"/>
      <c r="AJ3184" s="140"/>
      <c r="AK3184" s="140"/>
      <c r="AL3184" s="140"/>
      <c r="AM3184" s="140"/>
      <c r="AN3184" s="140"/>
      <c r="AO3184" s="140"/>
      <c r="AP3184" s="140"/>
      <c r="AQ3184" s="140"/>
      <c r="AR3184" s="140"/>
      <c r="AS3184" s="103"/>
      <c r="AT3184" s="103"/>
      <c r="AU3184" s="103"/>
      <c r="AV3184" s="103"/>
      <c r="AW3184" s="103"/>
      <c r="AX3184" s="103"/>
      <c r="AY3184" s="103"/>
      <c r="AZ3184" s="103"/>
      <c r="BA3184" s="103"/>
      <c r="BB3184" s="103"/>
      <c r="BC3184" s="103"/>
      <c r="BD3184" s="103"/>
      <c r="BE3184" s="103"/>
    </row>
    <row r="3185" spans="1:57" x14ac:dyDescent="0.2">
      <c r="A3185" s="140"/>
      <c r="B3185" s="141"/>
      <c r="C3185" s="141"/>
      <c r="D3185" s="24"/>
      <c r="E3185" s="29"/>
      <c r="F3185" s="22"/>
      <c r="G3185" s="22"/>
      <c r="H3185" s="22"/>
      <c r="I3185" s="22"/>
      <c r="J3185" s="26"/>
      <c r="K3185" s="140"/>
      <c r="L3185" s="140"/>
      <c r="M3185" s="140"/>
      <c r="N3185" s="140"/>
      <c r="O3185" s="140"/>
      <c r="P3185" s="26"/>
      <c r="Q3185" s="26"/>
      <c r="R3185" s="140"/>
      <c r="S3185" s="140"/>
      <c r="T3185" s="140"/>
      <c r="U3185" s="140"/>
      <c r="V3185" s="140"/>
      <c r="W3185" s="140"/>
      <c r="X3185" s="140"/>
      <c r="Y3185" s="140"/>
      <c r="Z3185" s="140"/>
      <c r="AA3185" s="140"/>
      <c r="AB3185" s="140"/>
      <c r="AC3185" s="140"/>
      <c r="AD3185" s="140"/>
      <c r="AE3185" s="140"/>
      <c r="AF3185" s="140"/>
      <c r="AG3185" s="140"/>
      <c r="AH3185" s="140"/>
      <c r="AI3185" s="140"/>
      <c r="AJ3185" s="140"/>
      <c r="AK3185" s="140"/>
      <c r="AL3185" s="140"/>
      <c r="AM3185" s="140"/>
      <c r="AN3185" s="140"/>
      <c r="AO3185" s="140"/>
      <c r="AP3185" s="140"/>
      <c r="AQ3185" s="140"/>
      <c r="AR3185" s="140"/>
      <c r="AS3185" s="103"/>
      <c r="AT3185" s="103"/>
      <c r="AU3185" s="103"/>
      <c r="AV3185" s="103"/>
      <c r="AW3185" s="103"/>
      <c r="AX3185" s="103"/>
      <c r="AY3185" s="103"/>
      <c r="AZ3185" s="103"/>
      <c r="BA3185" s="103"/>
      <c r="BB3185" s="103"/>
      <c r="BC3185" s="103"/>
      <c r="BD3185" s="103"/>
      <c r="BE3185" s="103"/>
    </row>
    <row r="3186" spans="1:57" x14ac:dyDescent="0.2">
      <c r="A3186" s="140"/>
      <c r="B3186" s="141"/>
      <c r="C3186" s="141"/>
      <c r="D3186" s="24"/>
      <c r="E3186" s="29"/>
      <c r="F3186" s="22"/>
      <c r="G3186" s="22"/>
      <c r="H3186" s="22"/>
      <c r="I3186" s="22"/>
      <c r="J3186" s="26"/>
      <c r="K3186" s="140"/>
      <c r="L3186" s="140"/>
      <c r="M3186" s="140"/>
      <c r="N3186" s="140"/>
      <c r="O3186" s="140"/>
      <c r="P3186" s="26"/>
      <c r="Q3186" s="26"/>
      <c r="R3186" s="140"/>
      <c r="S3186" s="140"/>
      <c r="T3186" s="140"/>
      <c r="U3186" s="140"/>
      <c r="V3186" s="140"/>
      <c r="W3186" s="140"/>
      <c r="X3186" s="140"/>
      <c r="Y3186" s="140"/>
      <c r="Z3186" s="140"/>
      <c r="AA3186" s="140"/>
      <c r="AB3186" s="140"/>
      <c r="AC3186" s="140"/>
      <c r="AD3186" s="140"/>
      <c r="AE3186" s="140"/>
      <c r="AF3186" s="140"/>
      <c r="AG3186" s="140"/>
      <c r="AH3186" s="140"/>
      <c r="AI3186" s="140"/>
      <c r="AJ3186" s="140"/>
      <c r="AK3186" s="140"/>
      <c r="AL3186" s="140"/>
      <c r="AM3186" s="140"/>
      <c r="AN3186" s="140"/>
      <c r="AO3186" s="140"/>
      <c r="AP3186" s="140"/>
      <c r="AQ3186" s="140"/>
      <c r="AR3186" s="140"/>
      <c r="AS3186" s="103"/>
      <c r="AT3186" s="103"/>
      <c r="AU3186" s="103"/>
      <c r="AV3186" s="103"/>
      <c r="AW3186" s="103"/>
      <c r="AX3186" s="103"/>
      <c r="AY3186" s="103"/>
      <c r="AZ3186" s="103"/>
      <c r="BA3186" s="103"/>
      <c r="BB3186" s="103"/>
      <c r="BC3186" s="103"/>
      <c r="BD3186" s="103"/>
      <c r="BE3186" s="103"/>
    </row>
    <row r="3187" spans="1:57" x14ac:dyDescent="0.2">
      <c r="A3187" s="140"/>
      <c r="B3187" s="141"/>
      <c r="C3187" s="141"/>
      <c r="D3187" s="24"/>
      <c r="E3187" s="29"/>
      <c r="F3187" s="22"/>
      <c r="G3187" s="22"/>
      <c r="H3187" s="22"/>
      <c r="I3187" s="22"/>
      <c r="J3187" s="26"/>
      <c r="K3187" s="140"/>
      <c r="L3187" s="140"/>
      <c r="M3187" s="140"/>
      <c r="N3187" s="140"/>
      <c r="O3187" s="140"/>
      <c r="P3187" s="26"/>
      <c r="Q3187" s="26"/>
      <c r="R3187" s="140"/>
      <c r="S3187" s="140"/>
      <c r="T3187" s="140"/>
      <c r="U3187" s="140"/>
      <c r="V3187" s="140"/>
      <c r="W3187" s="140"/>
      <c r="X3187" s="140"/>
      <c r="Y3187" s="140"/>
      <c r="Z3187" s="140"/>
      <c r="AA3187" s="140"/>
      <c r="AB3187" s="140"/>
      <c r="AC3187" s="140"/>
      <c r="AD3187" s="140"/>
      <c r="AE3187" s="140"/>
      <c r="AF3187" s="140"/>
      <c r="AG3187" s="140"/>
      <c r="AH3187" s="140"/>
      <c r="AI3187" s="140"/>
      <c r="AJ3187" s="140"/>
      <c r="AK3187" s="140"/>
      <c r="AL3187" s="140"/>
      <c r="AM3187" s="140"/>
      <c r="AN3187" s="140"/>
      <c r="AO3187" s="140"/>
      <c r="AP3187" s="140"/>
      <c r="AQ3187" s="140"/>
      <c r="AR3187" s="140"/>
      <c r="AS3187" s="103"/>
      <c r="AT3187" s="103"/>
      <c r="AU3187" s="103"/>
      <c r="AV3187" s="103"/>
      <c r="AW3187" s="103"/>
      <c r="AX3187" s="103"/>
      <c r="AY3187" s="103"/>
      <c r="AZ3187" s="103"/>
      <c r="BA3187" s="103"/>
      <c r="BB3187" s="103"/>
      <c r="BC3187" s="103"/>
      <c r="BD3187" s="103"/>
      <c r="BE3187" s="103"/>
    </row>
    <row r="3188" spans="1:57" x14ac:dyDescent="0.2">
      <c r="A3188" s="140"/>
      <c r="B3188" s="141"/>
      <c r="C3188" s="141"/>
      <c r="D3188" s="24"/>
      <c r="E3188" s="29"/>
      <c r="F3188" s="22"/>
      <c r="G3188" s="22"/>
      <c r="H3188" s="22"/>
      <c r="I3188" s="22"/>
      <c r="J3188" s="26"/>
      <c r="K3188" s="140"/>
      <c r="L3188" s="140"/>
      <c r="M3188" s="140"/>
      <c r="N3188" s="140"/>
      <c r="O3188" s="140"/>
      <c r="P3188" s="26"/>
      <c r="Q3188" s="26"/>
      <c r="R3188" s="140"/>
      <c r="S3188" s="140"/>
      <c r="T3188" s="140"/>
      <c r="U3188" s="140"/>
      <c r="V3188" s="140"/>
      <c r="W3188" s="140"/>
      <c r="X3188" s="140"/>
      <c r="Y3188" s="140"/>
      <c r="Z3188" s="140"/>
      <c r="AA3188" s="140"/>
      <c r="AB3188" s="140"/>
      <c r="AC3188" s="140"/>
      <c r="AD3188" s="140"/>
      <c r="AE3188" s="140"/>
      <c r="AF3188" s="140"/>
      <c r="AG3188" s="140"/>
      <c r="AH3188" s="140"/>
      <c r="AI3188" s="140"/>
      <c r="AJ3188" s="140"/>
      <c r="AK3188" s="140"/>
      <c r="AL3188" s="140"/>
      <c r="AM3188" s="140"/>
      <c r="AN3188" s="140"/>
      <c r="AO3188" s="140"/>
      <c r="AP3188" s="140"/>
      <c r="AQ3188" s="140"/>
      <c r="AR3188" s="140"/>
      <c r="AS3188" s="103"/>
      <c r="AT3188" s="103"/>
      <c r="AU3188" s="103"/>
      <c r="AV3188" s="103"/>
      <c r="AW3188" s="103"/>
      <c r="AX3188" s="103"/>
      <c r="AY3188" s="103"/>
      <c r="AZ3188" s="103"/>
      <c r="BA3188" s="103"/>
      <c r="BB3188" s="103"/>
      <c r="BC3188" s="103"/>
      <c r="BD3188" s="103"/>
      <c r="BE3188" s="103"/>
    </row>
    <row r="3189" spans="1:57" x14ac:dyDescent="0.2">
      <c r="A3189" s="140"/>
      <c r="B3189" s="141"/>
      <c r="C3189" s="141"/>
      <c r="D3189" s="24"/>
      <c r="E3189" s="29"/>
      <c r="F3189" s="22"/>
      <c r="G3189" s="22"/>
      <c r="H3189" s="22"/>
      <c r="I3189" s="22"/>
      <c r="J3189" s="26"/>
      <c r="K3189" s="140"/>
      <c r="L3189" s="140"/>
      <c r="M3189" s="140"/>
      <c r="N3189" s="140"/>
      <c r="O3189" s="140"/>
      <c r="P3189" s="26"/>
      <c r="Q3189" s="26"/>
      <c r="R3189" s="140"/>
      <c r="S3189" s="140"/>
      <c r="T3189" s="140"/>
      <c r="U3189" s="140"/>
      <c r="V3189" s="140"/>
      <c r="W3189" s="140"/>
      <c r="X3189" s="140"/>
      <c r="Y3189" s="140"/>
      <c r="Z3189" s="140"/>
      <c r="AA3189" s="140"/>
      <c r="AB3189" s="140"/>
      <c r="AC3189" s="140"/>
      <c r="AD3189" s="140"/>
      <c r="AE3189" s="140"/>
      <c r="AF3189" s="140"/>
      <c r="AG3189" s="140"/>
      <c r="AH3189" s="140"/>
      <c r="AI3189" s="140"/>
      <c r="AJ3189" s="140"/>
      <c r="AK3189" s="140"/>
      <c r="AL3189" s="140"/>
      <c r="AM3189" s="140"/>
      <c r="AN3189" s="140"/>
      <c r="AO3189" s="140"/>
      <c r="AP3189" s="140"/>
      <c r="AQ3189" s="140"/>
      <c r="AR3189" s="140"/>
      <c r="AS3189" s="103"/>
      <c r="AT3189" s="103"/>
      <c r="AU3189" s="103"/>
      <c r="AV3189" s="103"/>
      <c r="AW3189" s="103"/>
      <c r="AX3189" s="103"/>
      <c r="AY3189" s="103"/>
      <c r="AZ3189" s="103"/>
      <c r="BA3189" s="103"/>
      <c r="BB3189" s="103"/>
      <c r="BC3189" s="103"/>
      <c r="BD3189" s="103"/>
      <c r="BE3189" s="103"/>
    </row>
    <row r="3190" spans="1:57" x14ac:dyDescent="0.2">
      <c r="A3190" s="140"/>
      <c r="B3190" s="141"/>
      <c r="C3190" s="141"/>
      <c r="D3190" s="24"/>
      <c r="E3190" s="29"/>
      <c r="F3190" s="22"/>
      <c r="G3190" s="22"/>
      <c r="H3190" s="22"/>
      <c r="I3190" s="22"/>
      <c r="J3190" s="26"/>
      <c r="K3190" s="140"/>
      <c r="L3190" s="140"/>
      <c r="M3190" s="140"/>
      <c r="N3190" s="140"/>
      <c r="O3190" s="140"/>
      <c r="P3190" s="26"/>
      <c r="Q3190" s="26"/>
      <c r="R3190" s="140"/>
      <c r="S3190" s="140"/>
      <c r="T3190" s="140"/>
      <c r="U3190" s="140"/>
      <c r="V3190" s="140"/>
      <c r="W3190" s="140"/>
      <c r="X3190" s="140"/>
      <c r="Y3190" s="140"/>
      <c r="Z3190" s="140"/>
      <c r="AA3190" s="140"/>
      <c r="AB3190" s="140"/>
      <c r="AC3190" s="140"/>
      <c r="AD3190" s="140"/>
      <c r="AE3190" s="140"/>
      <c r="AF3190" s="140"/>
      <c r="AG3190" s="140"/>
      <c r="AH3190" s="140"/>
      <c r="AI3190" s="140"/>
      <c r="AJ3190" s="140"/>
      <c r="AK3190" s="140"/>
      <c r="AL3190" s="140"/>
      <c r="AM3190" s="140"/>
      <c r="AN3190" s="140"/>
      <c r="AO3190" s="140"/>
      <c r="AP3190" s="140"/>
      <c r="AQ3190" s="140"/>
      <c r="AR3190" s="140"/>
      <c r="AS3190" s="103"/>
      <c r="AT3190" s="103"/>
      <c r="AU3190" s="103"/>
      <c r="AV3190" s="103"/>
      <c r="AW3190" s="103"/>
      <c r="AX3190" s="103"/>
      <c r="AY3190" s="103"/>
      <c r="AZ3190" s="103"/>
      <c r="BA3190" s="103"/>
      <c r="BB3190" s="103"/>
      <c r="BC3190" s="103"/>
      <c r="BD3190" s="103"/>
      <c r="BE3190" s="103"/>
    </row>
    <row r="3191" spans="1:57" x14ac:dyDescent="0.2">
      <c r="A3191" s="140"/>
      <c r="B3191" s="141"/>
      <c r="C3191" s="141"/>
      <c r="D3191" s="24"/>
      <c r="E3191" s="29"/>
      <c r="F3191" s="22"/>
      <c r="G3191" s="22"/>
      <c r="H3191" s="22"/>
      <c r="I3191" s="22"/>
      <c r="J3191" s="26"/>
      <c r="K3191" s="140"/>
      <c r="L3191" s="140"/>
      <c r="M3191" s="140"/>
      <c r="N3191" s="140"/>
      <c r="O3191" s="140"/>
      <c r="P3191" s="26"/>
      <c r="Q3191" s="26"/>
      <c r="R3191" s="140"/>
      <c r="S3191" s="140"/>
      <c r="T3191" s="140"/>
      <c r="U3191" s="140"/>
      <c r="V3191" s="140"/>
      <c r="W3191" s="140"/>
      <c r="X3191" s="140"/>
      <c r="Y3191" s="140"/>
      <c r="Z3191" s="140"/>
      <c r="AA3191" s="140"/>
      <c r="AB3191" s="140"/>
      <c r="AC3191" s="140"/>
      <c r="AD3191" s="140"/>
      <c r="AE3191" s="140"/>
      <c r="AF3191" s="140"/>
      <c r="AG3191" s="140"/>
      <c r="AH3191" s="140"/>
      <c r="AI3191" s="140"/>
      <c r="AJ3191" s="140"/>
      <c r="AK3191" s="140"/>
      <c r="AL3191" s="140"/>
      <c r="AM3191" s="140"/>
      <c r="AN3191" s="140"/>
      <c r="AO3191" s="140"/>
      <c r="AP3191" s="140"/>
      <c r="AQ3191" s="140"/>
      <c r="AR3191" s="140"/>
      <c r="AS3191" s="103"/>
      <c r="AT3191" s="103"/>
      <c r="AU3191" s="103"/>
      <c r="AV3191" s="103"/>
      <c r="AW3191" s="103"/>
      <c r="AX3191" s="103"/>
      <c r="AY3191" s="103"/>
      <c r="AZ3191" s="103"/>
      <c r="BA3191" s="103"/>
      <c r="BB3191" s="103"/>
      <c r="BC3191" s="103"/>
      <c r="BD3191" s="103"/>
      <c r="BE3191" s="103"/>
    </row>
    <row r="3192" spans="1:57" x14ac:dyDescent="0.2">
      <c r="A3192" s="140"/>
      <c r="B3192" s="141"/>
      <c r="C3192" s="141"/>
      <c r="D3192" s="24"/>
      <c r="E3192" s="29"/>
      <c r="F3192" s="22"/>
      <c r="G3192" s="22"/>
      <c r="H3192" s="22"/>
      <c r="I3192" s="22"/>
      <c r="J3192" s="26"/>
      <c r="K3192" s="140"/>
      <c r="L3192" s="140"/>
      <c r="M3192" s="140"/>
      <c r="N3192" s="140"/>
      <c r="O3192" s="140"/>
      <c r="P3192" s="26"/>
      <c r="Q3192" s="26"/>
      <c r="R3192" s="140"/>
      <c r="S3192" s="140"/>
      <c r="T3192" s="140"/>
      <c r="U3192" s="140"/>
      <c r="V3192" s="140"/>
      <c r="W3192" s="140"/>
      <c r="X3192" s="140"/>
      <c r="Y3192" s="140"/>
      <c r="Z3192" s="140"/>
      <c r="AA3192" s="140"/>
      <c r="AB3192" s="140"/>
      <c r="AC3192" s="140"/>
      <c r="AD3192" s="140"/>
      <c r="AE3192" s="140"/>
      <c r="AF3192" s="140"/>
      <c r="AG3192" s="140"/>
      <c r="AH3192" s="140"/>
      <c r="AI3192" s="140"/>
      <c r="AJ3192" s="140"/>
      <c r="AK3192" s="140"/>
      <c r="AL3192" s="140"/>
      <c r="AM3192" s="140"/>
      <c r="AN3192" s="140"/>
      <c r="AO3192" s="140"/>
      <c r="AP3192" s="140"/>
      <c r="AQ3192" s="140"/>
      <c r="AR3192" s="140"/>
      <c r="AS3192" s="103"/>
      <c r="AT3192" s="103"/>
      <c r="AU3192" s="103"/>
      <c r="AV3192" s="103"/>
      <c r="AW3192" s="103"/>
      <c r="AX3192" s="103"/>
      <c r="AY3192" s="103"/>
      <c r="AZ3192" s="103"/>
      <c r="BA3192" s="103"/>
      <c r="BB3192" s="103"/>
      <c r="BC3192" s="103"/>
      <c r="BD3192" s="103"/>
      <c r="BE3192" s="103"/>
    </row>
    <row r="3193" spans="1:57" x14ac:dyDescent="0.2">
      <c r="A3193" s="140"/>
      <c r="B3193" s="141"/>
      <c r="C3193" s="141"/>
      <c r="D3193" s="24"/>
      <c r="E3193" s="29"/>
      <c r="F3193" s="22"/>
      <c r="G3193" s="22"/>
      <c r="H3193" s="22"/>
      <c r="I3193" s="22"/>
      <c r="J3193" s="26"/>
      <c r="K3193" s="140"/>
      <c r="L3193" s="140"/>
      <c r="M3193" s="140"/>
      <c r="N3193" s="140"/>
      <c r="O3193" s="140"/>
      <c r="P3193" s="26"/>
      <c r="Q3193" s="26"/>
      <c r="R3193" s="140"/>
      <c r="S3193" s="140"/>
      <c r="T3193" s="140"/>
      <c r="U3193" s="140"/>
      <c r="V3193" s="140"/>
      <c r="W3193" s="140"/>
      <c r="X3193" s="140"/>
      <c r="Y3193" s="140"/>
      <c r="Z3193" s="140"/>
      <c r="AA3193" s="140"/>
      <c r="AB3193" s="140"/>
      <c r="AC3193" s="140"/>
      <c r="AD3193" s="140"/>
      <c r="AE3193" s="140"/>
      <c r="AF3193" s="140"/>
      <c r="AG3193" s="140"/>
      <c r="AH3193" s="140"/>
      <c r="AI3193" s="140"/>
      <c r="AJ3193" s="140"/>
      <c r="AK3193" s="140"/>
      <c r="AL3193" s="140"/>
      <c r="AM3193" s="140"/>
      <c r="AN3193" s="140"/>
      <c r="AO3193" s="140"/>
      <c r="AP3193" s="140"/>
      <c r="AQ3193" s="140"/>
      <c r="AR3193" s="140"/>
      <c r="AS3193" s="103"/>
      <c r="AT3193" s="103"/>
      <c r="AU3193" s="103"/>
      <c r="AV3193" s="103"/>
      <c r="AW3193" s="103"/>
      <c r="AX3193" s="103"/>
      <c r="AY3193" s="103"/>
      <c r="AZ3193" s="103"/>
      <c r="BA3193" s="103"/>
      <c r="BB3193" s="103"/>
      <c r="BC3193" s="103"/>
      <c r="BD3193" s="103"/>
      <c r="BE3193" s="103"/>
    </row>
    <row r="3194" spans="1:57" x14ac:dyDescent="0.2">
      <c r="A3194" s="140"/>
      <c r="B3194" s="141"/>
      <c r="C3194" s="141"/>
      <c r="D3194" s="24"/>
      <c r="E3194" s="29"/>
      <c r="F3194" s="22"/>
      <c r="G3194" s="22"/>
      <c r="H3194" s="22"/>
      <c r="I3194" s="22"/>
      <c r="J3194" s="26"/>
      <c r="K3194" s="140"/>
      <c r="L3194" s="140"/>
      <c r="M3194" s="140"/>
      <c r="N3194" s="140"/>
      <c r="O3194" s="140"/>
      <c r="P3194" s="26"/>
      <c r="Q3194" s="26"/>
      <c r="R3194" s="140"/>
      <c r="S3194" s="140"/>
      <c r="T3194" s="140"/>
      <c r="U3194" s="140"/>
      <c r="V3194" s="140"/>
      <c r="W3194" s="140"/>
      <c r="X3194" s="140"/>
      <c r="Y3194" s="140"/>
      <c r="Z3194" s="140"/>
      <c r="AA3194" s="140"/>
      <c r="AB3194" s="140"/>
      <c r="AC3194" s="140"/>
      <c r="AD3194" s="140"/>
      <c r="AE3194" s="140"/>
      <c r="AF3194" s="140"/>
      <c r="AG3194" s="140"/>
      <c r="AH3194" s="140"/>
      <c r="AI3194" s="140"/>
      <c r="AJ3194" s="140"/>
      <c r="AK3194" s="140"/>
      <c r="AL3194" s="140"/>
      <c r="AM3194" s="140"/>
      <c r="AN3194" s="140"/>
      <c r="AO3194" s="140"/>
      <c r="AP3194" s="140"/>
      <c r="AQ3194" s="140"/>
      <c r="AR3194" s="140"/>
      <c r="AS3194" s="103"/>
      <c r="AT3194" s="103"/>
      <c r="AU3194" s="103"/>
      <c r="AV3194" s="103"/>
      <c r="AW3194" s="103"/>
      <c r="AX3194" s="103"/>
      <c r="AY3194" s="103"/>
      <c r="AZ3194" s="103"/>
      <c r="BA3194" s="103"/>
      <c r="BB3194" s="103"/>
      <c r="BC3194" s="103"/>
      <c r="BD3194" s="103"/>
      <c r="BE3194" s="103"/>
    </row>
    <row r="3195" spans="1:57" x14ac:dyDescent="0.2">
      <c r="A3195" s="140"/>
      <c r="B3195" s="141"/>
      <c r="C3195" s="141"/>
      <c r="D3195" s="24"/>
      <c r="E3195" s="29"/>
      <c r="F3195" s="22"/>
      <c r="G3195" s="22"/>
      <c r="H3195" s="22"/>
      <c r="I3195" s="22"/>
      <c r="J3195" s="26"/>
      <c r="K3195" s="140"/>
      <c r="L3195" s="140"/>
      <c r="M3195" s="140"/>
      <c r="N3195" s="140"/>
      <c r="O3195" s="140"/>
      <c r="P3195" s="26"/>
      <c r="Q3195" s="26"/>
      <c r="R3195" s="140"/>
      <c r="S3195" s="140"/>
      <c r="T3195" s="140"/>
      <c r="U3195" s="140"/>
      <c r="V3195" s="140"/>
      <c r="W3195" s="140"/>
      <c r="X3195" s="140"/>
      <c r="Y3195" s="140"/>
      <c r="Z3195" s="140"/>
      <c r="AA3195" s="140"/>
      <c r="AB3195" s="140"/>
      <c r="AC3195" s="140"/>
      <c r="AD3195" s="140"/>
      <c r="AE3195" s="140"/>
      <c r="AF3195" s="140"/>
      <c r="AG3195" s="140"/>
      <c r="AH3195" s="140"/>
      <c r="AI3195" s="140"/>
      <c r="AJ3195" s="140"/>
      <c r="AK3195" s="140"/>
      <c r="AL3195" s="140"/>
      <c r="AM3195" s="140"/>
      <c r="AN3195" s="140"/>
      <c r="AO3195" s="140"/>
      <c r="AP3195" s="140"/>
      <c r="AQ3195" s="140"/>
      <c r="AR3195" s="140"/>
      <c r="AS3195" s="103"/>
      <c r="AT3195" s="103"/>
      <c r="AU3195" s="103"/>
      <c r="AV3195" s="103"/>
      <c r="AW3195" s="103"/>
      <c r="AX3195" s="103"/>
      <c r="AY3195" s="103"/>
      <c r="AZ3195" s="103"/>
      <c r="BA3195" s="103"/>
      <c r="BB3195" s="103"/>
      <c r="BC3195" s="103"/>
      <c r="BD3195" s="103"/>
      <c r="BE3195" s="103"/>
    </row>
    <row r="3196" spans="1:57" x14ac:dyDescent="0.2">
      <c r="A3196" s="140"/>
      <c r="B3196" s="141"/>
      <c r="C3196" s="141"/>
      <c r="D3196" s="24"/>
      <c r="E3196" s="29"/>
      <c r="F3196" s="22"/>
      <c r="G3196" s="22"/>
      <c r="H3196" s="22"/>
      <c r="I3196" s="22"/>
      <c r="J3196" s="26"/>
      <c r="K3196" s="140"/>
      <c r="L3196" s="140"/>
      <c r="M3196" s="140"/>
      <c r="N3196" s="140"/>
      <c r="O3196" s="140"/>
      <c r="P3196" s="26"/>
      <c r="Q3196" s="26"/>
      <c r="R3196" s="140"/>
      <c r="S3196" s="140"/>
      <c r="T3196" s="140"/>
      <c r="U3196" s="140"/>
      <c r="V3196" s="140"/>
      <c r="W3196" s="140"/>
      <c r="X3196" s="140"/>
      <c r="Y3196" s="140"/>
      <c r="Z3196" s="140"/>
      <c r="AA3196" s="140"/>
      <c r="AB3196" s="140"/>
      <c r="AC3196" s="140"/>
      <c r="AD3196" s="140"/>
      <c r="AE3196" s="140"/>
      <c r="AF3196" s="140"/>
      <c r="AG3196" s="140"/>
      <c r="AH3196" s="140"/>
      <c r="AI3196" s="140"/>
      <c r="AJ3196" s="140"/>
      <c r="AK3196" s="140"/>
      <c r="AL3196" s="140"/>
      <c r="AM3196" s="140"/>
      <c r="AN3196" s="140"/>
      <c r="AO3196" s="140"/>
      <c r="AP3196" s="140"/>
      <c r="AQ3196" s="140"/>
      <c r="AR3196" s="140"/>
      <c r="AS3196" s="103"/>
      <c r="AT3196" s="103"/>
      <c r="AU3196" s="103"/>
      <c r="AV3196" s="103"/>
      <c r="AW3196" s="103"/>
      <c r="AX3196" s="103"/>
      <c r="AY3196" s="103"/>
      <c r="AZ3196" s="103"/>
      <c r="BA3196" s="103"/>
      <c r="BB3196" s="103"/>
      <c r="BC3196" s="103"/>
      <c r="BD3196" s="103"/>
      <c r="BE3196" s="103"/>
    </row>
    <row r="3197" spans="1:57" x14ac:dyDescent="0.2">
      <c r="A3197" s="140"/>
      <c r="B3197" s="141"/>
      <c r="C3197" s="141"/>
      <c r="D3197" s="24"/>
      <c r="E3197" s="29"/>
      <c r="F3197" s="22"/>
      <c r="G3197" s="22"/>
      <c r="H3197" s="22"/>
      <c r="I3197" s="22"/>
      <c r="J3197" s="26"/>
      <c r="K3197" s="140"/>
      <c r="L3197" s="140"/>
      <c r="M3197" s="140"/>
      <c r="N3197" s="140"/>
      <c r="O3197" s="140"/>
      <c r="P3197" s="26"/>
      <c r="Q3197" s="26"/>
      <c r="R3197" s="140"/>
      <c r="S3197" s="140"/>
      <c r="T3197" s="140"/>
      <c r="U3197" s="140"/>
      <c r="V3197" s="140"/>
      <c r="W3197" s="140"/>
      <c r="X3197" s="140"/>
      <c r="Y3197" s="140"/>
      <c r="Z3197" s="140"/>
      <c r="AA3197" s="140"/>
      <c r="AB3197" s="140"/>
      <c r="AC3197" s="140"/>
      <c r="AD3197" s="140"/>
      <c r="AE3197" s="140"/>
      <c r="AF3197" s="140"/>
      <c r="AG3197" s="140"/>
      <c r="AH3197" s="140"/>
      <c r="AI3197" s="140"/>
      <c r="AJ3197" s="140"/>
      <c r="AK3197" s="140"/>
      <c r="AL3197" s="140"/>
      <c r="AM3197" s="140"/>
      <c r="AN3197" s="140"/>
      <c r="AO3197" s="140"/>
      <c r="AP3197" s="140"/>
      <c r="AQ3197" s="140"/>
      <c r="AR3197" s="140"/>
      <c r="AS3197" s="103"/>
      <c r="AT3197" s="103"/>
      <c r="AU3197" s="103"/>
      <c r="AV3197" s="103"/>
      <c r="AW3197" s="103"/>
      <c r="AX3197" s="103"/>
      <c r="AY3197" s="103"/>
      <c r="AZ3197" s="103"/>
      <c r="BA3197" s="103"/>
      <c r="BB3197" s="103"/>
      <c r="BC3197" s="103"/>
      <c r="BD3197" s="103"/>
      <c r="BE3197" s="103"/>
    </row>
    <row r="3198" spans="1:57" x14ac:dyDescent="0.2">
      <c r="A3198" s="140"/>
      <c r="B3198" s="141"/>
      <c r="C3198" s="141"/>
      <c r="D3198" s="24"/>
      <c r="E3198" s="29"/>
      <c r="F3198" s="22"/>
      <c r="G3198" s="22"/>
      <c r="H3198" s="22"/>
      <c r="I3198" s="22"/>
      <c r="J3198" s="26"/>
      <c r="K3198" s="140"/>
      <c r="L3198" s="140"/>
      <c r="M3198" s="140"/>
      <c r="N3198" s="140"/>
      <c r="O3198" s="140"/>
      <c r="P3198" s="26"/>
      <c r="Q3198" s="26"/>
      <c r="R3198" s="140"/>
      <c r="S3198" s="140"/>
      <c r="T3198" s="140"/>
      <c r="U3198" s="140"/>
      <c r="V3198" s="140"/>
      <c r="W3198" s="140"/>
      <c r="X3198" s="140"/>
      <c r="Y3198" s="140"/>
      <c r="Z3198" s="140"/>
      <c r="AA3198" s="140"/>
      <c r="AB3198" s="140"/>
      <c r="AC3198" s="140"/>
      <c r="AD3198" s="140"/>
      <c r="AE3198" s="140"/>
      <c r="AF3198" s="140"/>
      <c r="AG3198" s="140"/>
      <c r="AH3198" s="140"/>
      <c r="AI3198" s="140"/>
      <c r="AJ3198" s="140"/>
      <c r="AK3198" s="140"/>
      <c r="AL3198" s="140"/>
      <c r="AM3198" s="140"/>
      <c r="AN3198" s="140"/>
      <c r="AO3198" s="140"/>
      <c r="AP3198" s="140"/>
      <c r="AQ3198" s="140"/>
      <c r="AR3198" s="140"/>
      <c r="AS3198" s="103"/>
      <c r="AT3198" s="103"/>
      <c r="AU3198" s="103"/>
      <c r="AV3198" s="103"/>
      <c r="AW3198" s="103"/>
      <c r="AX3198" s="103"/>
      <c r="AY3198" s="103"/>
      <c r="AZ3198" s="103"/>
      <c r="BA3198" s="103"/>
      <c r="BB3198" s="103"/>
      <c r="BC3198" s="103"/>
      <c r="BD3198" s="103"/>
      <c r="BE3198" s="103"/>
    </row>
    <row r="3199" spans="1:57" x14ac:dyDescent="0.2">
      <c r="A3199" s="140"/>
      <c r="B3199" s="141"/>
      <c r="C3199" s="141"/>
      <c r="D3199" s="24"/>
      <c r="E3199" s="29"/>
      <c r="F3199" s="22"/>
      <c r="G3199" s="22"/>
      <c r="H3199" s="22"/>
      <c r="I3199" s="22"/>
      <c r="J3199" s="26"/>
      <c r="K3199" s="140"/>
      <c r="L3199" s="140"/>
      <c r="M3199" s="140"/>
      <c r="N3199" s="140"/>
      <c r="O3199" s="140"/>
      <c r="P3199" s="26"/>
      <c r="Q3199" s="26"/>
      <c r="R3199" s="140"/>
      <c r="S3199" s="140"/>
      <c r="T3199" s="140"/>
      <c r="U3199" s="140"/>
      <c r="V3199" s="140"/>
      <c r="W3199" s="140"/>
      <c r="X3199" s="140"/>
      <c r="Y3199" s="140"/>
      <c r="Z3199" s="140"/>
      <c r="AA3199" s="140"/>
      <c r="AB3199" s="140"/>
      <c r="AC3199" s="140"/>
      <c r="AD3199" s="140"/>
      <c r="AE3199" s="140"/>
      <c r="AF3199" s="140"/>
      <c r="AG3199" s="140"/>
      <c r="AH3199" s="140"/>
      <c r="AI3199" s="140"/>
      <c r="AJ3199" s="140"/>
      <c r="AK3199" s="140"/>
      <c r="AL3199" s="140"/>
      <c r="AM3199" s="140"/>
      <c r="AN3199" s="140"/>
      <c r="AO3199" s="140"/>
      <c r="AP3199" s="140"/>
      <c r="AQ3199" s="140"/>
      <c r="AR3199" s="140"/>
      <c r="AS3199" s="103"/>
      <c r="AT3199" s="103"/>
      <c r="AU3199" s="103"/>
      <c r="AV3199" s="103"/>
      <c r="AW3199" s="103"/>
      <c r="AX3199" s="103"/>
      <c r="AY3199" s="103"/>
      <c r="AZ3199" s="103"/>
      <c r="BA3199" s="103"/>
      <c r="BB3199" s="103"/>
      <c r="BC3199" s="103"/>
      <c r="BD3199" s="103"/>
      <c r="BE3199" s="103"/>
    </row>
    <row r="3200" spans="1:57" x14ac:dyDescent="0.2">
      <c r="A3200" s="140"/>
      <c r="B3200" s="141"/>
      <c r="C3200" s="141"/>
      <c r="D3200" s="24"/>
      <c r="E3200" s="29"/>
      <c r="F3200" s="22"/>
      <c r="G3200" s="22"/>
      <c r="H3200" s="22"/>
      <c r="I3200" s="22"/>
      <c r="J3200" s="26"/>
      <c r="K3200" s="140"/>
      <c r="L3200" s="140"/>
      <c r="M3200" s="140"/>
      <c r="N3200" s="140"/>
      <c r="O3200" s="140"/>
      <c r="P3200" s="26"/>
      <c r="Q3200" s="26"/>
      <c r="R3200" s="140"/>
      <c r="S3200" s="140"/>
      <c r="T3200" s="140"/>
      <c r="U3200" s="140"/>
      <c r="V3200" s="140"/>
      <c r="W3200" s="140"/>
      <c r="X3200" s="140"/>
      <c r="Y3200" s="140"/>
      <c r="Z3200" s="140"/>
      <c r="AA3200" s="140"/>
      <c r="AB3200" s="140"/>
      <c r="AC3200" s="140"/>
      <c r="AD3200" s="140"/>
      <c r="AE3200" s="140"/>
      <c r="AF3200" s="140"/>
      <c r="AG3200" s="140"/>
      <c r="AH3200" s="140"/>
      <c r="AI3200" s="140"/>
      <c r="AJ3200" s="140"/>
      <c r="AK3200" s="140"/>
      <c r="AL3200" s="140"/>
      <c r="AM3200" s="140"/>
      <c r="AN3200" s="140"/>
      <c r="AO3200" s="140"/>
      <c r="AP3200" s="140"/>
      <c r="AQ3200" s="140"/>
      <c r="AR3200" s="140"/>
      <c r="AS3200" s="103"/>
      <c r="AT3200" s="103"/>
      <c r="AU3200" s="103"/>
      <c r="AV3200" s="103"/>
      <c r="AW3200" s="103"/>
      <c r="AX3200" s="103"/>
      <c r="AY3200" s="103"/>
      <c r="AZ3200" s="103"/>
      <c r="BA3200" s="103"/>
      <c r="BB3200" s="103"/>
      <c r="BC3200" s="103"/>
      <c r="BD3200" s="103"/>
      <c r="BE3200" s="103"/>
    </row>
    <row r="3201" spans="1:57" x14ac:dyDescent="0.2">
      <c r="A3201" s="140"/>
      <c r="B3201" s="141"/>
      <c r="C3201" s="141"/>
      <c r="D3201" s="24"/>
      <c r="E3201" s="29"/>
      <c r="F3201" s="22"/>
      <c r="G3201" s="22"/>
      <c r="H3201" s="22"/>
      <c r="I3201" s="22"/>
      <c r="J3201" s="26"/>
      <c r="K3201" s="140"/>
      <c r="L3201" s="140"/>
      <c r="M3201" s="140"/>
      <c r="N3201" s="140"/>
      <c r="O3201" s="140"/>
      <c r="P3201" s="26"/>
      <c r="Q3201" s="26"/>
      <c r="R3201" s="140"/>
      <c r="S3201" s="140"/>
      <c r="T3201" s="140"/>
      <c r="U3201" s="140"/>
      <c r="V3201" s="140"/>
      <c r="W3201" s="140"/>
      <c r="X3201" s="140"/>
      <c r="Y3201" s="140"/>
      <c r="Z3201" s="140"/>
      <c r="AA3201" s="140"/>
      <c r="AB3201" s="140"/>
      <c r="AC3201" s="140"/>
      <c r="AD3201" s="140"/>
      <c r="AE3201" s="140"/>
      <c r="AF3201" s="140"/>
      <c r="AG3201" s="140"/>
      <c r="AH3201" s="140"/>
      <c r="AI3201" s="140"/>
      <c r="AJ3201" s="140"/>
      <c r="AK3201" s="140"/>
      <c r="AL3201" s="140"/>
      <c r="AM3201" s="140"/>
      <c r="AN3201" s="140"/>
      <c r="AO3201" s="140"/>
      <c r="AP3201" s="140"/>
      <c r="AQ3201" s="140"/>
      <c r="AR3201" s="140"/>
      <c r="AS3201" s="103"/>
      <c r="AT3201" s="103"/>
      <c r="AU3201" s="103"/>
      <c r="AV3201" s="103"/>
      <c r="AW3201" s="103"/>
      <c r="AX3201" s="103"/>
      <c r="AY3201" s="103"/>
      <c r="AZ3201" s="103"/>
      <c r="BA3201" s="103"/>
      <c r="BB3201" s="103"/>
      <c r="BC3201" s="103"/>
      <c r="BD3201" s="103"/>
      <c r="BE3201" s="103"/>
    </row>
    <row r="3202" spans="1:57" x14ac:dyDescent="0.2">
      <c r="A3202" s="140"/>
      <c r="B3202" s="141"/>
      <c r="C3202" s="141"/>
      <c r="D3202" s="24"/>
      <c r="E3202" s="29"/>
      <c r="F3202" s="22"/>
      <c r="G3202" s="22"/>
      <c r="H3202" s="22"/>
      <c r="I3202" s="22"/>
      <c r="J3202" s="26"/>
      <c r="K3202" s="140"/>
      <c r="L3202" s="140"/>
      <c r="M3202" s="140"/>
      <c r="N3202" s="140"/>
      <c r="O3202" s="140"/>
      <c r="P3202" s="26"/>
      <c r="Q3202" s="26"/>
      <c r="R3202" s="140"/>
      <c r="S3202" s="140"/>
      <c r="T3202" s="140"/>
      <c r="U3202" s="140"/>
      <c r="V3202" s="140"/>
      <c r="W3202" s="140"/>
      <c r="X3202" s="140"/>
      <c r="Y3202" s="140"/>
      <c r="Z3202" s="140"/>
      <c r="AA3202" s="140"/>
      <c r="AB3202" s="140"/>
      <c r="AC3202" s="140"/>
      <c r="AD3202" s="140"/>
      <c r="AE3202" s="140"/>
      <c r="AF3202" s="140"/>
      <c r="AG3202" s="140"/>
      <c r="AH3202" s="140"/>
      <c r="AI3202" s="140"/>
      <c r="AJ3202" s="140"/>
      <c r="AK3202" s="140"/>
      <c r="AL3202" s="140"/>
      <c r="AM3202" s="140"/>
      <c r="AN3202" s="140"/>
      <c r="AO3202" s="140"/>
      <c r="AP3202" s="140"/>
      <c r="AQ3202" s="140"/>
      <c r="AR3202" s="140"/>
      <c r="AS3202" s="103"/>
      <c r="AT3202" s="103"/>
      <c r="AU3202" s="103"/>
      <c r="AV3202" s="103"/>
      <c r="AW3202" s="103"/>
      <c r="AX3202" s="103"/>
      <c r="AY3202" s="103"/>
      <c r="AZ3202" s="103"/>
      <c r="BA3202" s="103"/>
      <c r="BB3202" s="103"/>
      <c r="BC3202" s="103"/>
      <c r="BD3202" s="103"/>
      <c r="BE3202" s="103"/>
    </row>
    <row r="3203" spans="1:57" x14ac:dyDescent="0.2">
      <c r="A3203" s="140"/>
      <c r="B3203" s="141"/>
      <c r="C3203" s="141"/>
      <c r="D3203" s="24"/>
      <c r="E3203" s="29"/>
      <c r="F3203" s="22"/>
      <c r="G3203" s="22"/>
      <c r="H3203" s="22"/>
      <c r="I3203" s="22"/>
      <c r="J3203" s="26"/>
      <c r="K3203" s="140"/>
      <c r="L3203" s="140"/>
      <c r="M3203" s="140"/>
      <c r="N3203" s="140"/>
      <c r="O3203" s="140"/>
      <c r="P3203" s="26"/>
      <c r="Q3203" s="26"/>
      <c r="R3203" s="140"/>
      <c r="S3203" s="140"/>
      <c r="T3203" s="140"/>
      <c r="U3203" s="140"/>
      <c r="V3203" s="140"/>
      <c r="W3203" s="140"/>
      <c r="X3203" s="140"/>
      <c r="Y3203" s="140"/>
      <c r="Z3203" s="140"/>
      <c r="AA3203" s="140"/>
      <c r="AB3203" s="140"/>
      <c r="AC3203" s="140"/>
      <c r="AD3203" s="140"/>
      <c r="AE3203" s="140"/>
      <c r="AF3203" s="140"/>
      <c r="AG3203" s="140"/>
      <c r="AH3203" s="140"/>
      <c r="AI3203" s="140"/>
      <c r="AJ3203" s="140"/>
      <c r="AK3203" s="140"/>
      <c r="AL3203" s="140"/>
      <c r="AM3203" s="140"/>
      <c r="AN3203" s="140"/>
      <c r="AO3203" s="140"/>
      <c r="AP3203" s="140"/>
      <c r="AQ3203" s="140"/>
      <c r="AR3203" s="140"/>
      <c r="AS3203" s="103"/>
      <c r="AT3203" s="103"/>
      <c r="AU3203" s="103"/>
      <c r="AV3203" s="103"/>
      <c r="AW3203" s="103"/>
      <c r="AX3203" s="103"/>
      <c r="AY3203" s="103"/>
      <c r="AZ3203" s="103"/>
      <c r="BA3203" s="103"/>
      <c r="BB3203" s="103"/>
      <c r="BC3203" s="103"/>
      <c r="BD3203" s="103"/>
      <c r="BE3203" s="103"/>
    </row>
    <row r="3204" spans="1:57" x14ac:dyDescent="0.2">
      <c r="A3204" s="140"/>
      <c r="B3204" s="141"/>
      <c r="C3204" s="141"/>
      <c r="D3204" s="24"/>
      <c r="E3204" s="29"/>
      <c r="F3204" s="22"/>
      <c r="G3204" s="22"/>
      <c r="H3204" s="22"/>
      <c r="I3204" s="22"/>
      <c r="J3204" s="26"/>
      <c r="K3204" s="140"/>
      <c r="L3204" s="140"/>
      <c r="M3204" s="140"/>
      <c r="N3204" s="140"/>
      <c r="O3204" s="140"/>
      <c r="P3204" s="26"/>
      <c r="Q3204" s="26"/>
      <c r="R3204" s="140"/>
      <c r="S3204" s="140"/>
      <c r="T3204" s="140"/>
      <c r="U3204" s="140"/>
      <c r="V3204" s="140"/>
      <c r="W3204" s="140"/>
      <c r="X3204" s="140"/>
      <c r="Y3204" s="140"/>
      <c r="Z3204" s="140"/>
      <c r="AA3204" s="140"/>
      <c r="AB3204" s="140"/>
      <c r="AC3204" s="140"/>
      <c r="AD3204" s="140"/>
      <c r="AE3204" s="140"/>
      <c r="AF3204" s="140"/>
      <c r="AG3204" s="140"/>
      <c r="AH3204" s="140"/>
      <c r="AI3204" s="140"/>
      <c r="AJ3204" s="140"/>
      <c r="AK3204" s="140"/>
      <c r="AL3204" s="140"/>
      <c r="AM3204" s="140"/>
      <c r="AN3204" s="140"/>
      <c r="AO3204" s="140"/>
      <c r="AP3204" s="140"/>
      <c r="AQ3204" s="140"/>
      <c r="AR3204" s="140"/>
      <c r="AS3204" s="103"/>
      <c r="AT3204" s="103"/>
      <c r="AU3204" s="103"/>
      <c r="AV3204" s="103"/>
      <c r="AW3204" s="103"/>
      <c r="AX3204" s="103"/>
      <c r="AY3204" s="103"/>
      <c r="AZ3204" s="103"/>
      <c r="BA3204" s="103"/>
      <c r="BB3204" s="103"/>
      <c r="BC3204" s="103"/>
      <c r="BD3204" s="103"/>
      <c r="BE3204" s="103"/>
    </row>
    <row r="3205" spans="1:57" x14ac:dyDescent="0.2">
      <c r="A3205" s="140"/>
      <c r="B3205" s="141"/>
      <c r="C3205" s="141"/>
      <c r="D3205" s="24"/>
      <c r="E3205" s="29"/>
      <c r="F3205" s="22"/>
      <c r="G3205" s="22"/>
      <c r="H3205" s="22"/>
      <c r="I3205" s="22"/>
      <c r="J3205" s="26"/>
      <c r="K3205" s="140"/>
      <c r="L3205" s="140"/>
      <c r="M3205" s="140"/>
      <c r="N3205" s="140"/>
      <c r="O3205" s="140"/>
      <c r="P3205" s="26"/>
      <c r="Q3205" s="26"/>
      <c r="R3205" s="140"/>
      <c r="S3205" s="140"/>
      <c r="T3205" s="140"/>
      <c r="U3205" s="140"/>
      <c r="V3205" s="140"/>
      <c r="W3205" s="140"/>
      <c r="X3205" s="140"/>
      <c r="Y3205" s="140"/>
      <c r="Z3205" s="140"/>
      <c r="AA3205" s="140"/>
      <c r="AB3205" s="140"/>
      <c r="AC3205" s="140"/>
      <c r="AD3205" s="140"/>
      <c r="AE3205" s="140"/>
      <c r="AF3205" s="140"/>
      <c r="AG3205" s="140"/>
      <c r="AH3205" s="140"/>
      <c r="AI3205" s="140"/>
      <c r="AJ3205" s="140"/>
      <c r="AK3205" s="140"/>
      <c r="AL3205" s="140"/>
      <c r="AM3205" s="140"/>
      <c r="AN3205" s="140"/>
      <c r="AO3205" s="140"/>
      <c r="AP3205" s="140"/>
      <c r="AQ3205" s="140"/>
      <c r="AR3205" s="140"/>
      <c r="AS3205" s="103"/>
      <c r="AT3205" s="103"/>
      <c r="AU3205" s="103"/>
      <c r="AV3205" s="103"/>
      <c r="AW3205" s="103"/>
      <c r="AX3205" s="103"/>
      <c r="AY3205" s="103"/>
      <c r="AZ3205" s="103"/>
      <c r="BA3205" s="103"/>
      <c r="BB3205" s="103"/>
      <c r="BC3205" s="103"/>
      <c r="BD3205" s="103"/>
      <c r="BE3205" s="103"/>
    </row>
    <row r="3206" spans="1:57" x14ac:dyDescent="0.2">
      <c r="A3206" s="140"/>
      <c r="B3206" s="141"/>
      <c r="C3206" s="141"/>
      <c r="D3206" s="24"/>
      <c r="E3206" s="29"/>
      <c r="F3206" s="22"/>
      <c r="G3206" s="22"/>
      <c r="H3206" s="22"/>
      <c r="I3206" s="22"/>
      <c r="J3206" s="26"/>
      <c r="K3206" s="140"/>
      <c r="L3206" s="140"/>
      <c r="M3206" s="140"/>
      <c r="N3206" s="140"/>
      <c r="O3206" s="140"/>
      <c r="P3206" s="26"/>
      <c r="Q3206" s="26"/>
      <c r="R3206" s="140"/>
      <c r="S3206" s="140"/>
      <c r="T3206" s="140"/>
      <c r="U3206" s="140"/>
      <c r="V3206" s="140"/>
      <c r="W3206" s="140"/>
      <c r="X3206" s="140"/>
      <c r="Y3206" s="140"/>
      <c r="Z3206" s="140"/>
      <c r="AA3206" s="140"/>
      <c r="AB3206" s="140"/>
      <c r="AC3206" s="140"/>
      <c r="AD3206" s="140"/>
      <c r="AE3206" s="140"/>
      <c r="AF3206" s="140"/>
      <c r="AG3206" s="140"/>
      <c r="AH3206" s="140"/>
      <c r="AI3206" s="140"/>
      <c r="AJ3206" s="140"/>
      <c r="AK3206" s="140"/>
      <c r="AL3206" s="140"/>
      <c r="AM3206" s="140"/>
      <c r="AN3206" s="140"/>
      <c r="AO3206" s="140"/>
      <c r="AP3206" s="140"/>
      <c r="AQ3206" s="140"/>
      <c r="AR3206" s="140"/>
      <c r="AS3206" s="103"/>
      <c r="AT3206" s="103"/>
      <c r="AU3206" s="103"/>
      <c r="AV3206" s="103"/>
      <c r="AW3206" s="103"/>
      <c r="AX3206" s="103"/>
      <c r="AY3206" s="103"/>
      <c r="AZ3206" s="103"/>
      <c r="BA3206" s="103"/>
      <c r="BB3206" s="103"/>
      <c r="BC3206" s="103"/>
      <c r="BD3206" s="103"/>
      <c r="BE3206" s="103"/>
    </row>
    <row r="3207" spans="1:57" x14ac:dyDescent="0.2">
      <c r="A3207" s="140"/>
      <c r="B3207" s="141"/>
      <c r="C3207" s="141"/>
      <c r="D3207" s="24"/>
      <c r="E3207" s="29"/>
      <c r="F3207" s="22"/>
      <c r="G3207" s="22"/>
      <c r="H3207" s="22"/>
      <c r="I3207" s="22"/>
      <c r="J3207" s="26"/>
      <c r="K3207" s="140"/>
      <c r="L3207" s="140"/>
      <c r="M3207" s="140"/>
      <c r="N3207" s="140"/>
      <c r="O3207" s="140"/>
      <c r="P3207" s="26"/>
      <c r="Q3207" s="26"/>
      <c r="R3207" s="140"/>
      <c r="S3207" s="140"/>
      <c r="T3207" s="140"/>
      <c r="U3207" s="140"/>
      <c r="V3207" s="140"/>
      <c r="W3207" s="140"/>
      <c r="X3207" s="140"/>
      <c r="Y3207" s="140"/>
      <c r="Z3207" s="140"/>
      <c r="AA3207" s="140"/>
      <c r="AB3207" s="140"/>
      <c r="AC3207" s="140"/>
      <c r="AD3207" s="140"/>
      <c r="AE3207" s="140"/>
      <c r="AF3207" s="140"/>
      <c r="AG3207" s="140"/>
      <c r="AH3207" s="140"/>
      <c r="AI3207" s="140"/>
      <c r="AJ3207" s="140"/>
      <c r="AK3207" s="140"/>
      <c r="AL3207" s="140"/>
      <c r="AM3207" s="140"/>
      <c r="AN3207" s="140"/>
      <c r="AO3207" s="140"/>
      <c r="AP3207" s="140"/>
      <c r="AQ3207" s="140"/>
      <c r="AR3207" s="140"/>
      <c r="AS3207" s="103"/>
      <c r="AT3207" s="103"/>
      <c r="AU3207" s="103"/>
      <c r="AV3207" s="103"/>
      <c r="AW3207" s="103"/>
      <c r="AX3207" s="103"/>
      <c r="AY3207" s="103"/>
      <c r="AZ3207" s="103"/>
      <c r="BA3207" s="103"/>
      <c r="BB3207" s="103"/>
      <c r="BC3207" s="103"/>
      <c r="BD3207" s="103"/>
      <c r="BE3207" s="103"/>
    </row>
    <row r="3208" spans="1:57" x14ac:dyDescent="0.2">
      <c r="A3208" s="140"/>
      <c r="B3208" s="141"/>
      <c r="C3208" s="141"/>
      <c r="D3208" s="24"/>
      <c r="E3208" s="29"/>
      <c r="F3208" s="22"/>
      <c r="G3208" s="22"/>
      <c r="H3208" s="22"/>
      <c r="I3208" s="22"/>
      <c r="J3208" s="26"/>
      <c r="K3208" s="140"/>
      <c r="L3208" s="140"/>
      <c r="M3208" s="140"/>
      <c r="N3208" s="140"/>
      <c r="O3208" s="140"/>
      <c r="P3208" s="26"/>
      <c r="Q3208" s="26"/>
      <c r="R3208" s="140"/>
      <c r="S3208" s="140"/>
      <c r="T3208" s="140"/>
      <c r="U3208" s="140"/>
      <c r="V3208" s="140"/>
      <c r="W3208" s="140"/>
      <c r="X3208" s="140"/>
      <c r="Y3208" s="140"/>
      <c r="Z3208" s="140"/>
      <c r="AA3208" s="140"/>
      <c r="AB3208" s="140"/>
      <c r="AC3208" s="140"/>
      <c r="AD3208" s="140"/>
      <c r="AE3208" s="140"/>
      <c r="AF3208" s="140"/>
      <c r="AG3208" s="140"/>
      <c r="AH3208" s="140"/>
      <c r="AI3208" s="140"/>
      <c r="AJ3208" s="140"/>
      <c r="AK3208" s="140"/>
      <c r="AL3208" s="140"/>
      <c r="AM3208" s="140"/>
      <c r="AN3208" s="140"/>
      <c r="AO3208" s="140"/>
      <c r="AP3208" s="140"/>
      <c r="AQ3208" s="140"/>
      <c r="AR3208" s="140"/>
      <c r="AS3208" s="103"/>
      <c r="AT3208" s="103"/>
      <c r="AU3208" s="103"/>
      <c r="AV3208" s="103"/>
      <c r="AW3208" s="103"/>
      <c r="AX3208" s="103"/>
      <c r="AY3208" s="103"/>
      <c r="AZ3208" s="103"/>
      <c r="BA3208" s="103"/>
      <c r="BB3208" s="103"/>
      <c r="BC3208" s="103"/>
      <c r="BD3208" s="103"/>
      <c r="BE3208" s="103"/>
    </row>
    <row r="3209" spans="1:57" x14ac:dyDescent="0.2">
      <c r="A3209" s="140"/>
      <c r="B3209" s="141"/>
      <c r="C3209" s="141"/>
      <c r="D3209" s="24"/>
      <c r="E3209" s="29"/>
      <c r="F3209" s="22"/>
      <c r="G3209" s="22"/>
      <c r="H3209" s="22"/>
      <c r="I3209" s="22"/>
      <c r="J3209" s="26"/>
      <c r="K3209" s="140"/>
      <c r="L3209" s="140"/>
      <c r="M3209" s="140"/>
      <c r="N3209" s="140"/>
      <c r="O3209" s="140"/>
      <c r="P3209" s="26"/>
      <c r="Q3209" s="26"/>
      <c r="R3209" s="140"/>
      <c r="S3209" s="140"/>
      <c r="T3209" s="140"/>
      <c r="U3209" s="140"/>
      <c r="V3209" s="140"/>
      <c r="W3209" s="140"/>
      <c r="X3209" s="140"/>
      <c r="Y3209" s="140"/>
      <c r="Z3209" s="140"/>
      <c r="AA3209" s="140"/>
      <c r="AB3209" s="140"/>
      <c r="AC3209" s="140"/>
      <c r="AD3209" s="140"/>
      <c r="AE3209" s="140"/>
      <c r="AF3209" s="140"/>
      <c r="AG3209" s="140"/>
      <c r="AH3209" s="140"/>
      <c r="AI3209" s="140"/>
      <c r="AJ3209" s="140"/>
      <c r="AK3209" s="140"/>
      <c r="AL3209" s="140"/>
      <c r="AM3209" s="140"/>
      <c r="AN3209" s="140"/>
      <c r="AO3209" s="140"/>
      <c r="AP3209" s="140"/>
      <c r="AQ3209" s="140"/>
      <c r="AR3209" s="140"/>
      <c r="AS3209" s="103"/>
      <c r="AT3209" s="103"/>
      <c r="AU3209" s="103"/>
      <c r="AV3209" s="103"/>
      <c r="AW3209" s="103"/>
      <c r="AX3209" s="103"/>
      <c r="AY3209" s="103"/>
      <c r="AZ3209" s="103"/>
      <c r="BA3209" s="103"/>
      <c r="BB3209" s="103"/>
      <c r="BC3209" s="103"/>
      <c r="BD3209" s="103"/>
      <c r="BE3209" s="103"/>
    </row>
    <row r="3210" spans="1:57" x14ac:dyDescent="0.2">
      <c r="A3210" s="140"/>
      <c r="B3210" s="141"/>
      <c r="C3210" s="141"/>
      <c r="D3210" s="24"/>
      <c r="E3210" s="29"/>
      <c r="F3210" s="22"/>
      <c r="G3210" s="22"/>
      <c r="H3210" s="22"/>
      <c r="I3210" s="22"/>
      <c r="J3210" s="26"/>
      <c r="K3210" s="140"/>
      <c r="L3210" s="140"/>
      <c r="M3210" s="140"/>
      <c r="N3210" s="140"/>
      <c r="O3210" s="140"/>
      <c r="P3210" s="26"/>
      <c r="Q3210" s="26"/>
      <c r="R3210" s="140"/>
      <c r="S3210" s="140"/>
      <c r="T3210" s="140"/>
      <c r="U3210" s="140"/>
      <c r="V3210" s="140"/>
      <c r="W3210" s="140"/>
      <c r="X3210" s="140"/>
      <c r="Y3210" s="140"/>
      <c r="Z3210" s="140"/>
      <c r="AA3210" s="140"/>
      <c r="AB3210" s="140"/>
      <c r="AC3210" s="140"/>
      <c r="AD3210" s="140"/>
      <c r="AE3210" s="140"/>
      <c r="AF3210" s="140"/>
      <c r="AG3210" s="140"/>
      <c r="AH3210" s="140"/>
      <c r="AI3210" s="140"/>
      <c r="AJ3210" s="140"/>
      <c r="AK3210" s="140"/>
      <c r="AL3210" s="140"/>
      <c r="AM3210" s="140"/>
      <c r="AN3210" s="140"/>
      <c r="AO3210" s="140"/>
      <c r="AP3210" s="140"/>
      <c r="AQ3210" s="140"/>
      <c r="AR3210" s="140"/>
      <c r="AS3210" s="103"/>
      <c r="AT3210" s="103"/>
      <c r="AU3210" s="103"/>
      <c r="AV3210" s="103"/>
      <c r="AW3210" s="103"/>
      <c r="AX3210" s="103"/>
      <c r="AY3210" s="103"/>
      <c r="AZ3210" s="103"/>
      <c r="BA3210" s="103"/>
      <c r="BB3210" s="103"/>
      <c r="BC3210" s="103"/>
      <c r="BD3210" s="103"/>
      <c r="BE3210" s="103"/>
    </row>
    <row r="3211" spans="1:57" x14ac:dyDescent="0.2">
      <c r="A3211" s="140"/>
      <c r="B3211" s="141"/>
      <c r="C3211" s="141"/>
      <c r="D3211" s="24"/>
      <c r="E3211" s="29"/>
      <c r="F3211" s="22"/>
      <c r="G3211" s="22"/>
      <c r="H3211" s="22"/>
      <c r="I3211" s="22"/>
      <c r="J3211" s="26"/>
      <c r="K3211" s="140"/>
      <c r="L3211" s="140"/>
      <c r="M3211" s="140"/>
      <c r="N3211" s="140"/>
      <c r="O3211" s="140"/>
      <c r="P3211" s="26"/>
      <c r="Q3211" s="26"/>
      <c r="R3211" s="140"/>
      <c r="S3211" s="140"/>
      <c r="T3211" s="140"/>
      <c r="U3211" s="140"/>
      <c r="V3211" s="140"/>
      <c r="W3211" s="140"/>
      <c r="X3211" s="140"/>
      <c r="Y3211" s="140"/>
      <c r="Z3211" s="140"/>
      <c r="AA3211" s="140"/>
      <c r="AB3211" s="140"/>
      <c r="AC3211" s="140"/>
      <c r="AD3211" s="140"/>
      <c r="AE3211" s="140"/>
      <c r="AF3211" s="140"/>
      <c r="AG3211" s="140"/>
      <c r="AH3211" s="140"/>
      <c r="AI3211" s="140"/>
      <c r="AJ3211" s="140"/>
      <c r="AK3211" s="140"/>
      <c r="AL3211" s="140"/>
      <c r="AM3211" s="140"/>
      <c r="AN3211" s="140"/>
      <c r="AO3211" s="140"/>
      <c r="AP3211" s="140"/>
      <c r="AQ3211" s="140"/>
      <c r="AR3211" s="140"/>
      <c r="AS3211" s="103"/>
      <c r="AT3211" s="103"/>
      <c r="AU3211" s="103"/>
      <c r="AV3211" s="103"/>
      <c r="AW3211" s="103"/>
      <c r="AX3211" s="103"/>
      <c r="AY3211" s="103"/>
      <c r="AZ3211" s="103"/>
      <c r="BA3211" s="103"/>
      <c r="BB3211" s="103"/>
      <c r="BC3211" s="103"/>
      <c r="BD3211" s="103"/>
      <c r="BE3211" s="103"/>
    </row>
    <row r="3212" spans="1:57" x14ac:dyDescent="0.2">
      <c r="A3212" s="140"/>
      <c r="B3212" s="141"/>
      <c r="C3212" s="141"/>
      <c r="D3212" s="24"/>
      <c r="E3212" s="29"/>
      <c r="F3212" s="22"/>
      <c r="G3212" s="22"/>
      <c r="H3212" s="22"/>
      <c r="I3212" s="22"/>
      <c r="J3212" s="26"/>
      <c r="K3212" s="140"/>
      <c r="L3212" s="140"/>
      <c r="M3212" s="140"/>
      <c r="N3212" s="140"/>
      <c r="O3212" s="140"/>
      <c r="P3212" s="26"/>
      <c r="Q3212" s="26"/>
      <c r="R3212" s="140"/>
      <c r="S3212" s="140"/>
      <c r="T3212" s="140"/>
      <c r="U3212" s="140"/>
      <c r="V3212" s="140"/>
      <c r="W3212" s="140"/>
      <c r="X3212" s="140"/>
      <c r="Y3212" s="140"/>
      <c r="Z3212" s="140"/>
      <c r="AA3212" s="140"/>
      <c r="AB3212" s="140"/>
      <c r="AC3212" s="140"/>
      <c r="AD3212" s="140"/>
      <c r="AE3212" s="140"/>
      <c r="AF3212" s="140"/>
      <c r="AG3212" s="140"/>
      <c r="AH3212" s="140"/>
      <c r="AI3212" s="140"/>
      <c r="AJ3212" s="140"/>
      <c r="AK3212" s="140"/>
      <c r="AL3212" s="140"/>
      <c r="AM3212" s="140"/>
      <c r="AN3212" s="140"/>
      <c r="AO3212" s="140"/>
      <c r="AP3212" s="140"/>
      <c r="AQ3212" s="140"/>
      <c r="AR3212" s="140"/>
      <c r="AS3212" s="103"/>
      <c r="AT3212" s="103"/>
      <c r="AU3212" s="103"/>
      <c r="AV3212" s="103"/>
      <c r="AW3212" s="103"/>
      <c r="AX3212" s="103"/>
      <c r="AY3212" s="103"/>
      <c r="AZ3212" s="103"/>
      <c r="BA3212" s="103"/>
      <c r="BB3212" s="103"/>
      <c r="BC3212" s="103"/>
      <c r="BD3212" s="103"/>
      <c r="BE3212" s="103"/>
    </row>
    <row r="3213" spans="1:57" x14ac:dyDescent="0.2">
      <c r="A3213" s="140"/>
      <c r="B3213" s="141"/>
      <c r="C3213" s="141"/>
      <c r="D3213" s="24"/>
      <c r="E3213" s="29"/>
      <c r="F3213" s="22"/>
      <c r="G3213" s="22"/>
      <c r="H3213" s="22"/>
      <c r="I3213" s="22"/>
      <c r="J3213" s="26"/>
      <c r="K3213" s="140"/>
      <c r="L3213" s="140"/>
      <c r="M3213" s="140"/>
      <c r="N3213" s="140"/>
      <c r="O3213" s="140"/>
      <c r="P3213" s="26"/>
      <c r="Q3213" s="26"/>
      <c r="R3213" s="140"/>
      <c r="S3213" s="140"/>
      <c r="T3213" s="140"/>
      <c r="U3213" s="140"/>
      <c r="V3213" s="140"/>
      <c r="W3213" s="140"/>
      <c r="X3213" s="140"/>
      <c r="Y3213" s="140"/>
      <c r="Z3213" s="140"/>
      <c r="AA3213" s="140"/>
      <c r="AB3213" s="140"/>
      <c r="AC3213" s="140"/>
      <c r="AD3213" s="140"/>
      <c r="AE3213" s="140"/>
      <c r="AF3213" s="140"/>
      <c r="AG3213" s="140"/>
      <c r="AH3213" s="140"/>
      <c r="AI3213" s="140"/>
      <c r="AJ3213" s="140"/>
      <c r="AK3213" s="140"/>
      <c r="AL3213" s="140"/>
      <c r="AM3213" s="140"/>
      <c r="AN3213" s="140"/>
      <c r="AO3213" s="140"/>
      <c r="AP3213" s="140"/>
      <c r="AQ3213" s="140"/>
      <c r="AR3213" s="140"/>
      <c r="AS3213" s="103"/>
      <c r="AT3213" s="103"/>
      <c r="AU3213" s="103"/>
      <c r="AV3213" s="103"/>
      <c r="AW3213" s="103"/>
      <c r="AX3213" s="103"/>
      <c r="AY3213" s="103"/>
      <c r="AZ3213" s="103"/>
      <c r="BA3213" s="103"/>
      <c r="BB3213" s="103"/>
      <c r="BC3213" s="103"/>
      <c r="BD3213" s="103"/>
      <c r="BE3213" s="103"/>
    </row>
    <row r="3214" spans="1:57" x14ac:dyDescent="0.2">
      <c r="A3214" s="140"/>
      <c r="B3214" s="141"/>
      <c r="C3214" s="141"/>
      <c r="D3214" s="24"/>
      <c r="E3214" s="29"/>
      <c r="F3214" s="22"/>
      <c r="G3214" s="22"/>
      <c r="H3214" s="22"/>
      <c r="I3214" s="22"/>
      <c r="J3214" s="26"/>
      <c r="K3214" s="140"/>
      <c r="L3214" s="140"/>
      <c r="M3214" s="140"/>
      <c r="N3214" s="140"/>
      <c r="O3214" s="140"/>
      <c r="P3214" s="26"/>
      <c r="Q3214" s="26"/>
      <c r="R3214" s="140"/>
      <c r="S3214" s="140"/>
      <c r="T3214" s="140"/>
      <c r="U3214" s="140"/>
      <c r="V3214" s="140"/>
      <c r="W3214" s="140"/>
      <c r="X3214" s="140"/>
      <c r="Y3214" s="140"/>
      <c r="Z3214" s="140"/>
      <c r="AA3214" s="140"/>
      <c r="AB3214" s="140"/>
      <c r="AC3214" s="140"/>
      <c r="AD3214" s="140"/>
      <c r="AE3214" s="140"/>
      <c r="AF3214" s="140"/>
      <c r="AG3214" s="140"/>
      <c r="AH3214" s="140"/>
      <c r="AI3214" s="140"/>
      <c r="AJ3214" s="140"/>
      <c r="AK3214" s="140"/>
      <c r="AL3214" s="140"/>
      <c r="AM3214" s="140"/>
      <c r="AN3214" s="140"/>
      <c r="AO3214" s="140"/>
      <c r="AP3214" s="140"/>
      <c r="AQ3214" s="140"/>
      <c r="AR3214" s="140"/>
      <c r="AS3214" s="103"/>
      <c r="AT3214" s="103"/>
      <c r="AU3214" s="103"/>
      <c r="AV3214" s="103"/>
      <c r="AW3214" s="103"/>
      <c r="AX3214" s="103"/>
      <c r="AY3214" s="103"/>
      <c r="AZ3214" s="103"/>
      <c r="BA3214" s="103"/>
      <c r="BB3214" s="103"/>
      <c r="BC3214" s="103"/>
      <c r="BD3214" s="103"/>
      <c r="BE3214" s="103"/>
    </row>
    <row r="3215" spans="1:57" x14ac:dyDescent="0.2">
      <c r="A3215" s="140"/>
      <c r="B3215" s="141"/>
      <c r="C3215" s="141"/>
      <c r="D3215" s="24"/>
      <c r="E3215" s="29"/>
      <c r="F3215" s="22"/>
      <c r="G3215" s="22"/>
      <c r="H3215" s="22"/>
      <c r="I3215" s="22"/>
      <c r="J3215" s="26"/>
      <c r="K3215" s="140"/>
      <c r="L3215" s="140"/>
      <c r="M3215" s="140"/>
      <c r="N3215" s="140"/>
      <c r="O3215" s="140"/>
      <c r="P3215" s="26"/>
      <c r="Q3215" s="26"/>
      <c r="R3215" s="140"/>
      <c r="S3215" s="140"/>
      <c r="T3215" s="140"/>
      <c r="U3215" s="140"/>
      <c r="V3215" s="140"/>
      <c r="W3215" s="140"/>
      <c r="X3215" s="140"/>
      <c r="Y3215" s="140"/>
      <c r="Z3215" s="140"/>
      <c r="AA3215" s="140"/>
      <c r="AB3215" s="140"/>
      <c r="AC3215" s="140"/>
      <c r="AD3215" s="140"/>
      <c r="AE3215" s="140"/>
      <c r="AF3215" s="140"/>
      <c r="AG3215" s="140"/>
      <c r="AH3215" s="140"/>
      <c r="AI3215" s="140"/>
      <c r="AJ3215" s="140"/>
      <c r="AK3215" s="140"/>
      <c r="AL3215" s="140"/>
      <c r="AM3215" s="140"/>
      <c r="AN3215" s="140"/>
      <c r="AO3215" s="140"/>
      <c r="AP3215" s="140"/>
      <c r="AQ3215" s="140"/>
      <c r="AR3215" s="140"/>
      <c r="AS3215" s="103"/>
      <c r="AT3215" s="103"/>
      <c r="AU3215" s="103"/>
      <c r="AV3215" s="103"/>
      <c r="AW3215" s="103"/>
      <c r="AX3215" s="103"/>
      <c r="AY3215" s="103"/>
      <c r="AZ3215" s="103"/>
      <c r="BA3215" s="103"/>
      <c r="BB3215" s="103"/>
      <c r="BC3215" s="103"/>
      <c r="BD3215" s="103"/>
      <c r="BE3215" s="103"/>
    </row>
    <row r="3216" spans="1:57" x14ac:dyDescent="0.2">
      <c r="A3216" s="140"/>
      <c r="B3216" s="141"/>
      <c r="C3216" s="141"/>
      <c r="D3216" s="24"/>
      <c r="E3216" s="29"/>
      <c r="F3216" s="22"/>
      <c r="G3216" s="22"/>
      <c r="H3216" s="22"/>
      <c r="I3216" s="22"/>
      <c r="J3216" s="26"/>
      <c r="K3216" s="140"/>
      <c r="L3216" s="140"/>
      <c r="M3216" s="140"/>
      <c r="N3216" s="140"/>
      <c r="O3216" s="140"/>
      <c r="P3216" s="26"/>
      <c r="Q3216" s="26"/>
      <c r="R3216" s="140"/>
      <c r="S3216" s="140"/>
      <c r="T3216" s="140"/>
      <c r="U3216" s="140"/>
      <c r="V3216" s="140"/>
      <c r="W3216" s="140"/>
      <c r="X3216" s="140"/>
      <c r="Y3216" s="140"/>
      <c r="Z3216" s="140"/>
      <c r="AA3216" s="140"/>
      <c r="AB3216" s="140"/>
      <c r="AC3216" s="140"/>
      <c r="AD3216" s="140"/>
      <c r="AE3216" s="140"/>
      <c r="AF3216" s="140"/>
      <c r="AG3216" s="140"/>
      <c r="AH3216" s="140"/>
      <c r="AI3216" s="140"/>
      <c r="AJ3216" s="140"/>
      <c r="AK3216" s="140"/>
      <c r="AL3216" s="140"/>
      <c r="AM3216" s="140"/>
      <c r="AN3216" s="140"/>
      <c r="AO3216" s="140"/>
      <c r="AP3216" s="140"/>
      <c r="AQ3216" s="140"/>
      <c r="AR3216" s="140"/>
      <c r="AS3216" s="103"/>
      <c r="AT3216" s="103"/>
      <c r="AU3216" s="103"/>
      <c r="AV3216" s="103"/>
      <c r="AW3216" s="103"/>
      <c r="AX3216" s="103"/>
      <c r="AY3216" s="103"/>
      <c r="AZ3216" s="103"/>
      <c r="BA3216" s="103"/>
      <c r="BB3216" s="103"/>
      <c r="BC3216" s="103"/>
      <c r="BD3216" s="103"/>
      <c r="BE3216" s="103"/>
    </row>
    <row r="3217" spans="1:57" x14ac:dyDescent="0.2">
      <c r="A3217" s="140"/>
      <c r="B3217" s="141"/>
      <c r="C3217" s="141"/>
      <c r="D3217" s="24"/>
      <c r="E3217" s="29"/>
      <c r="F3217" s="22"/>
      <c r="G3217" s="22"/>
      <c r="H3217" s="22"/>
      <c r="I3217" s="22"/>
      <c r="J3217" s="26"/>
      <c r="K3217" s="140"/>
      <c r="L3217" s="140"/>
      <c r="M3217" s="140"/>
      <c r="N3217" s="140"/>
      <c r="O3217" s="140"/>
      <c r="P3217" s="26"/>
      <c r="Q3217" s="26"/>
      <c r="R3217" s="140"/>
      <c r="S3217" s="140"/>
      <c r="T3217" s="140"/>
      <c r="U3217" s="140"/>
      <c r="V3217" s="140"/>
      <c r="W3217" s="140"/>
      <c r="X3217" s="140"/>
      <c r="Y3217" s="140"/>
      <c r="Z3217" s="140"/>
      <c r="AA3217" s="140"/>
      <c r="AB3217" s="140"/>
      <c r="AC3217" s="140"/>
      <c r="AD3217" s="140"/>
      <c r="AE3217" s="140"/>
      <c r="AF3217" s="140"/>
      <c r="AG3217" s="140"/>
      <c r="AH3217" s="140"/>
      <c r="AI3217" s="140"/>
      <c r="AJ3217" s="140"/>
      <c r="AK3217" s="140"/>
      <c r="AL3217" s="140"/>
      <c r="AM3217" s="140"/>
      <c r="AN3217" s="140"/>
      <c r="AO3217" s="140"/>
      <c r="AP3217" s="140"/>
      <c r="AQ3217" s="140"/>
      <c r="AR3217" s="140"/>
      <c r="AS3217" s="103"/>
      <c r="AT3217" s="103"/>
      <c r="AU3217" s="103"/>
      <c r="AV3217" s="103"/>
      <c r="AW3217" s="103"/>
      <c r="AX3217" s="103"/>
      <c r="AY3217" s="103"/>
      <c r="AZ3217" s="103"/>
      <c r="BA3217" s="103"/>
      <c r="BB3217" s="103"/>
      <c r="BC3217" s="103"/>
      <c r="BD3217" s="103"/>
      <c r="BE3217" s="103"/>
    </row>
    <row r="3218" spans="1:57" x14ac:dyDescent="0.2">
      <c r="A3218" s="140"/>
      <c r="B3218" s="141"/>
      <c r="C3218" s="141"/>
      <c r="D3218" s="24"/>
      <c r="E3218" s="29"/>
      <c r="F3218" s="22"/>
      <c r="G3218" s="22"/>
      <c r="H3218" s="22"/>
      <c r="I3218" s="22"/>
      <c r="J3218" s="26"/>
      <c r="K3218" s="140"/>
      <c r="L3218" s="140"/>
      <c r="M3218" s="140"/>
      <c r="N3218" s="140"/>
      <c r="O3218" s="140"/>
      <c r="P3218" s="26"/>
      <c r="Q3218" s="26"/>
      <c r="R3218" s="140"/>
      <c r="S3218" s="140"/>
      <c r="T3218" s="140"/>
      <c r="U3218" s="140"/>
      <c r="V3218" s="140"/>
      <c r="W3218" s="140"/>
      <c r="X3218" s="140"/>
      <c r="Y3218" s="140"/>
      <c r="Z3218" s="140"/>
      <c r="AA3218" s="140"/>
      <c r="AB3218" s="140"/>
      <c r="AC3218" s="140"/>
      <c r="AD3218" s="140"/>
      <c r="AE3218" s="140"/>
      <c r="AF3218" s="140"/>
      <c r="AG3218" s="140"/>
      <c r="AH3218" s="140"/>
      <c r="AI3218" s="140"/>
      <c r="AJ3218" s="140"/>
      <c r="AK3218" s="140"/>
      <c r="AL3218" s="140"/>
      <c r="AM3218" s="140"/>
      <c r="AN3218" s="140"/>
      <c r="AO3218" s="140"/>
      <c r="AP3218" s="140"/>
      <c r="AQ3218" s="140"/>
      <c r="AR3218" s="140"/>
      <c r="AS3218" s="103"/>
      <c r="AT3218" s="103"/>
      <c r="AU3218" s="103"/>
      <c r="AV3218" s="103"/>
      <c r="AW3218" s="103"/>
      <c r="AX3218" s="103"/>
      <c r="AY3218" s="103"/>
      <c r="AZ3218" s="103"/>
      <c r="BA3218" s="103"/>
      <c r="BB3218" s="103"/>
      <c r="BC3218" s="103"/>
      <c r="BD3218" s="103"/>
      <c r="BE3218" s="103"/>
    </row>
    <row r="3219" spans="1:57" x14ac:dyDescent="0.2">
      <c r="A3219" s="140"/>
      <c r="B3219" s="141"/>
      <c r="C3219" s="141"/>
      <c r="D3219" s="24"/>
      <c r="E3219" s="29"/>
      <c r="F3219" s="22"/>
      <c r="G3219" s="22"/>
      <c r="H3219" s="22"/>
      <c r="I3219" s="22"/>
      <c r="J3219" s="26"/>
      <c r="K3219" s="140"/>
      <c r="L3219" s="140"/>
      <c r="M3219" s="140"/>
      <c r="N3219" s="140"/>
      <c r="O3219" s="140"/>
      <c r="P3219" s="26"/>
      <c r="Q3219" s="26"/>
      <c r="R3219" s="140"/>
      <c r="S3219" s="140"/>
      <c r="T3219" s="140"/>
      <c r="U3219" s="140"/>
      <c r="V3219" s="140"/>
      <c r="W3219" s="140"/>
      <c r="X3219" s="140"/>
      <c r="Y3219" s="140"/>
      <c r="Z3219" s="140"/>
      <c r="AA3219" s="140"/>
      <c r="AB3219" s="140"/>
      <c r="AC3219" s="140"/>
      <c r="AD3219" s="140"/>
      <c r="AE3219" s="140"/>
      <c r="AF3219" s="140"/>
      <c r="AG3219" s="140"/>
      <c r="AH3219" s="140"/>
      <c r="AI3219" s="140"/>
      <c r="AJ3219" s="140"/>
      <c r="AK3219" s="140"/>
      <c r="AL3219" s="140"/>
      <c r="AM3219" s="140"/>
      <c r="AN3219" s="140"/>
      <c r="AO3219" s="140"/>
      <c r="AP3219" s="140"/>
      <c r="AQ3219" s="140"/>
      <c r="AR3219" s="140"/>
      <c r="AS3219" s="103"/>
      <c r="AT3219" s="103"/>
      <c r="AU3219" s="103"/>
      <c r="AV3219" s="103"/>
      <c r="AW3219" s="103"/>
      <c r="AX3219" s="103"/>
      <c r="AY3219" s="103"/>
      <c r="AZ3219" s="103"/>
      <c r="BA3219" s="103"/>
      <c r="BB3219" s="103"/>
      <c r="BC3219" s="103"/>
      <c r="BD3219" s="103"/>
      <c r="BE3219" s="103"/>
    </row>
    <row r="3220" spans="1:57" x14ac:dyDescent="0.2">
      <c r="A3220" s="140"/>
      <c r="B3220" s="141"/>
      <c r="C3220" s="141"/>
      <c r="D3220" s="24"/>
      <c r="E3220" s="29"/>
      <c r="F3220" s="22"/>
      <c r="G3220" s="22"/>
      <c r="H3220" s="22"/>
      <c r="I3220" s="22"/>
      <c r="J3220" s="26"/>
      <c r="K3220" s="140"/>
      <c r="L3220" s="140"/>
      <c r="M3220" s="140"/>
      <c r="N3220" s="140"/>
      <c r="O3220" s="140"/>
      <c r="P3220" s="26"/>
      <c r="Q3220" s="26"/>
      <c r="R3220" s="140"/>
      <c r="S3220" s="140"/>
      <c r="T3220" s="140"/>
      <c r="U3220" s="140"/>
      <c r="V3220" s="140"/>
      <c r="W3220" s="140"/>
      <c r="X3220" s="140"/>
      <c r="Y3220" s="140"/>
      <c r="Z3220" s="140"/>
      <c r="AA3220" s="140"/>
      <c r="AB3220" s="140"/>
      <c r="AC3220" s="140"/>
      <c r="AD3220" s="140"/>
      <c r="AE3220" s="140"/>
      <c r="AF3220" s="140"/>
      <c r="AG3220" s="140"/>
      <c r="AH3220" s="140"/>
      <c r="AI3220" s="140"/>
      <c r="AJ3220" s="140"/>
      <c r="AK3220" s="140"/>
      <c r="AL3220" s="140"/>
      <c r="AM3220" s="140"/>
      <c r="AN3220" s="140"/>
      <c r="AO3220" s="140"/>
      <c r="AP3220" s="140"/>
      <c r="AQ3220" s="140"/>
      <c r="AR3220" s="140"/>
      <c r="AS3220" s="103"/>
      <c r="AT3220" s="103"/>
      <c r="AU3220" s="103"/>
      <c r="AV3220" s="103"/>
      <c r="AW3220" s="103"/>
      <c r="AX3220" s="103"/>
      <c r="AY3220" s="103"/>
      <c r="AZ3220" s="103"/>
      <c r="BA3220" s="103"/>
      <c r="BB3220" s="103"/>
      <c r="BC3220" s="103"/>
      <c r="BD3220" s="103"/>
      <c r="BE3220" s="103"/>
    </row>
    <row r="3221" spans="1:57" x14ac:dyDescent="0.2">
      <c r="A3221" s="140"/>
      <c r="B3221" s="141"/>
      <c r="C3221" s="141"/>
      <c r="D3221" s="24"/>
      <c r="E3221" s="29"/>
      <c r="F3221" s="22"/>
      <c r="G3221" s="22"/>
      <c r="H3221" s="22"/>
      <c r="I3221" s="22"/>
      <c r="J3221" s="26"/>
      <c r="K3221" s="140"/>
      <c r="L3221" s="140"/>
      <c r="M3221" s="140"/>
      <c r="N3221" s="140"/>
      <c r="O3221" s="140"/>
      <c r="P3221" s="26"/>
      <c r="Q3221" s="26"/>
      <c r="R3221" s="140"/>
      <c r="S3221" s="140"/>
      <c r="T3221" s="140"/>
      <c r="U3221" s="140"/>
      <c r="V3221" s="140"/>
      <c r="W3221" s="140"/>
      <c r="X3221" s="140"/>
      <c r="Y3221" s="140"/>
      <c r="Z3221" s="140"/>
      <c r="AA3221" s="140"/>
      <c r="AB3221" s="140"/>
      <c r="AC3221" s="140"/>
      <c r="AD3221" s="140"/>
      <c r="AE3221" s="140"/>
      <c r="AF3221" s="140"/>
      <c r="AG3221" s="140"/>
      <c r="AH3221" s="140"/>
      <c r="AI3221" s="140"/>
      <c r="AJ3221" s="140"/>
      <c r="AK3221" s="140"/>
      <c r="AL3221" s="140"/>
      <c r="AM3221" s="140"/>
      <c r="AN3221" s="140"/>
      <c r="AO3221" s="140"/>
      <c r="AP3221" s="140"/>
      <c r="AQ3221" s="140"/>
      <c r="AR3221" s="140"/>
      <c r="AS3221" s="103"/>
      <c r="AT3221" s="103"/>
      <c r="AU3221" s="103"/>
      <c r="AV3221" s="103"/>
      <c r="AW3221" s="103"/>
      <c r="AX3221" s="103"/>
      <c r="AY3221" s="103"/>
      <c r="AZ3221" s="103"/>
      <c r="BA3221" s="103"/>
      <c r="BB3221" s="103"/>
      <c r="BC3221" s="103"/>
      <c r="BD3221" s="103"/>
      <c r="BE3221" s="103"/>
    </row>
    <row r="3222" spans="1:57" x14ac:dyDescent="0.2">
      <c r="A3222" s="140"/>
      <c r="B3222" s="141"/>
      <c r="C3222" s="141"/>
      <c r="D3222" s="24"/>
      <c r="E3222" s="29"/>
      <c r="F3222" s="22"/>
      <c r="G3222" s="22"/>
      <c r="H3222" s="22"/>
      <c r="I3222" s="22"/>
      <c r="J3222" s="26"/>
      <c r="K3222" s="140"/>
      <c r="L3222" s="140"/>
      <c r="M3222" s="140"/>
      <c r="N3222" s="140"/>
      <c r="O3222" s="140"/>
      <c r="P3222" s="26"/>
      <c r="Q3222" s="26"/>
      <c r="R3222" s="140"/>
      <c r="S3222" s="140"/>
      <c r="T3222" s="140"/>
      <c r="U3222" s="140"/>
      <c r="V3222" s="140"/>
      <c r="W3222" s="140"/>
      <c r="X3222" s="140"/>
      <c r="Y3222" s="140"/>
      <c r="Z3222" s="140"/>
      <c r="AA3222" s="140"/>
      <c r="AB3222" s="140"/>
      <c r="AC3222" s="140"/>
      <c r="AD3222" s="140"/>
      <c r="AE3222" s="140"/>
      <c r="AF3222" s="140"/>
      <c r="AG3222" s="140"/>
      <c r="AH3222" s="140"/>
      <c r="AI3222" s="140"/>
      <c r="AJ3222" s="140"/>
      <c r="AK3222" s="140"/>
      <c r="AL3222" s="140"/>
      <c r="AM3222" s="140"/>
      <c r="AN3222" s="140"/>
      <c r="AO3222" s="140"/>
      <c r="AP3222" s="140"/>
      <c r="AQ3222" s="140"/>
      <c r="AR3222" s="140"/>
      <c r="AS3222" s="103"/>
      <c r="AT3222" s="103"/>
      <c r="AU3222" s="103"/>
      <c r="AV3222" s="103"/>
      <c r="AW3222" s="103"/>
      <c r="AX3222" s="103"/>
      <c r="AY3222" s="103"/>
      <c r="AZ3222" s="103"/>
      <c r="BA3222" s="103"/>
      <c r="BB3222" s="103"/>
      <c r="BC3222" s="103"/>
      <c r="BD3222" s="103"/>
      <c r="BE3222" s="103"/>
    </row>
    <row r="3223" spans="1:57" x14ac:dyDescent="0.2">
      <c r="A3223" s="140"/>
      <c r="B3223" s="141"/>
      <c r="C3223" s="141"/>
      <c r="D3223" s="24"/>
      <c r="E3223" s="29"/>
      <c r="F3223" s="22"/>
      <c r="G3223" s="22"/>
      <c r="H3223" s="22"/>
      <c r="I3223" s="22"/>
      <c r="J3223" s="26"/>
      <c r="K3223" s="140"/>
      <c r="L3223" s="140"/>
      <c r="M3223" s="140"/>
      <c r="N3223" s="140"/>
      <c r="O3223" s="140"/>
      <c r="P3223" s="26"/>
      <c r="Q3223" s="26"/>
      <c r="R3223" s="140"/>
      <c r="S3223" s="140"/>
      <c r="T3223" s="140"/>
      <c r="U3223" s="140"/>
      <c r="V3223" s="140"/>
      <c r="W3223" s="140"/>
      <c r="X3223" s="140"/>
      <c r="Y3223" s="140"/>
      <c r="Z3223" s="140"/>
      <c r="AA3223" s="140"/>
      <c r="AB3223" s="140"/>
      <c r="AC3223" s="140"/>
      <c r="AD3223" s="140"/>
      <c r="AE3223" s="140"/>
      <c r="AF3223" s="140"/>
      <c r="AG3223" s="140"/>
      <c r="AH3223" s="140"/>
      <c r="AI3223" s="140"/>
      <c r="AJ3223" s="140"/>
      <c r="AK3223" s="140"/>
      <c r="AL3223" s="140"/>
      <c r="AM3223" s="140"/>
      <c r="AN3223" s="140"/>
      <c r="AO3223" s="140"/>
      <c r="AP3223" s="140"/>
      <c r="AQ3223" s="140"/>
      <c r="AR3223" s="140"/>
      <c r="AS3223" s="103"/>
      <c r="AT3223" s="103"/>
      <c r="AU3223" s="103"/>
      <c r="AV3223" s="103"/>
      <c r="AW3223" s="103"/>
      <c r="AX3223" s="103"/>
      <c r="AY3223" s="103"/>
      <c r="AZ3223" s="103"/>
      <c r="BA3223" s="103"/>
      <c r="BB3223" s="103"/>
      <c r="BC3223" s="103"/>
      <c r="BD3223" s="103"/>
      <c r="BE3223" s="103"/>
    </row>
    <row r="3224" spans="1:57" x14ac:dyDescent="0.2">
      <c r="A3224" s="140"/>
      <c r="B3224" s="141"/>
      <c r="C3224" s="141"/>
      <c r="D3224" s="24"/>
      <c r="E3224" s="29"/>
      <c r="F3224" s="22"/>
      <c r="G3224" s="22"/>
      <c r="H3224" s="22"/>
      <c r="I3224" s="22"/>
      <c r="J3224" s="26"/>
      <c r="K3224" s="140"/>
      <c r="L3224" s="140"/>
      <c r="M3224" s="140"/>
      <c r="N3224" s="140"/>
      <c r="O3224" s="140"/>
      <c r="P3224" s="26"/>
      <c r="Q3224" s="26"/>
      <c r="R3224" s="140"/>
      <c r="S3224" s="140"/>
      <c r="T3224" s="140"/>
      <c r="U3224" s="140"/>
      <c r="V3224" s="140"/>
      <c r="W3224" s="140"/>
      <c r="X3224" s="140"/>
      <c r="Y3224" s="140"/>
      <c r="Z3224" s="140"/>
      <c r="AA3224" s="140"/>
      <c r="AB3224" s="140"/>
      <c r="AC3224" s="140"/>
      <c r="AD3224" s="140"/>
      <c r="AE3224" s="140"/>
      <c r="AF3224" s="140"/>
      <c r="AG3224" s="140"/>
      <c r="AH3224" s="140"/>
      <c r="AI3224" s="140"/>
      <c r="AJ3224" s="140"/>
      <c r="AK3224" s="140"/>
      <c r="AL3224" s="140"/>
      <c r="AM3224" s="140"/>
      <c r="AN3224" s="140"/>
      <c r="AO3224" s="140"/>
      <c r="AP3224" s="140"/>
      <c r="AQ3224" s="140"/>
      <c r="AR3224" s="140"/>
      <c r="AS3224" s="103"/>
      <c r="AT3224" s="103"/>
      <c r="AU3224" s="103"/>
      <c r="AV3224" s="103"/>
      <c r="AW3224" s="103"/>
      <c r="AX3224" s="103"/>
      <c r="AY3224" s="103"/>
      <c r="AZ3224" s="103"/>
      <c r="BA3224" s="103"/>
      <c r="BB3224" s="103"/>
      <c r="BC3224" s="103"/>
      <c r="BD3224" s="103"/>
      <c r="BE3224" s="103"/>
    </row>
    <row r="3225" spans="1:57" x14ac:dyDescent="0.2">
      <c r="A3225" s="140"/>
      <c r="B3225" s="141"/>
      <c r="C3225" s="141"/>
      <c r="D3225" s="24"/>
      <c r="E3225" s="29"/>
      <c r="F3225" s="22"/>
      <c r="G3225" s="22"/>
      <c r="H3225" s="22"/>
      <c r="I3225" s="22"/>
      <c r="J3225" s="26"/>
      <c r="K3225" s="140"/>
      <c r="L3225" s="140"/>
      <c r="M3225" s="140"/>
      <c r="N3225" s="140"/>
      <c r="O3225" s="140"/>
      <c r="P3225" s="26"/>
      <c r="Q3225" s="26"/>
      <c r="R3225" s="140"/>
      <c r="S3225" s="140"/>
      <c r="T3225" s="140"/>
      <c r="U3225" s="140"/>
      <c r="V3225" s="140"/>
      <c r="W3225" s="140"/>
      <c r="X3225" s="140"/>
      <c r="Y3225" s="140"/>
      <c r="Z3225" s="140"/>
      <c r="AA3225" s="140"/>
      <c r="AB3225" s="140"/>
      <c r="AC3225" s="140"/>
      <c r="AD3225" s="140"/>
      <c r="AE3225" s="140"/>
      <c r="AF3225" s="140"/>
      <c r="AG3225" s="140"/>
      <c r="AH3225" s="140"/>
      <c r="AI3225" s="140"/>
      <c r="AJ3225" s="140"/>
      <c r="AK3225" s="140"/>
      <c r="AL3225" s="140"/>
      <c r="AM3225" s="140"/>
      <c r="AN3225" s="140"/>
      <c r="AO3225" s="140"/>
      <c r="AP3225" s="140"/>
      <c r="AQ3225" s="140"/>
      <c r="AR3225" s="140"/>
      <c r="AS3225" s="103"/>
      <c r="AT3225" s="103"/>
      <c r="AU3225" s="103"/>
      <c r="AV3225" s="103"/>
      <c r="AW3225" s="103"/>
      <c r="AX3225" s="103"/>
      <c r="AY3225" s="103"/>
      <c r="AZ3225" s="103"/>
      <c r="BA3225" s="103"/>
      <c r="BB3225" s="103"/>
      <c r="BC3225" s="103"/>
      <c r="BD3225" s="103"/>
      <c r="BE3225" s="103"/>
    </row>
    <row r="3226" spans="1:57" x14ac:dyDescent="0.2">
      <c r="A3226" s="140"/>
      <c r="B3226" s="141"/>
      <c r="C3226" s="141"/>
      <c r="D3226" s="24"/>
      <c r="E3226" s="29"/>
      <c r="F3226" s="22"/>
      <c r="G3226" s="22"/>
      <c r="H3226" s="22"/>
      <c r="I3226" s="22"/>
      <c r="J3226" s="26"/>
      <c r="K3226" s="140"/>
      <c r="L3226" s="140"/>
      <c r="M3226" s="140"/>
      <c r="N3226" s="140"/>
      <c r="O3226" s="140"/>
      <c r="P3226" s="26"/>
      <c r="Q3226" s="26"/>
      <c r="R3226" s="140"/>
      <c r="S3226" s="140"/>
      <c r="T3226" s="140"/>
      <c r="U3226" s="140"/>
      <c r="V3226" s="140"/>
      <c r="W3226" s="140"/>
      <c r="X3226" s="140"/>
      <c r="Y3226" s="140"/>
      <c r="Z3226" s="140"/>
      <c r="AA3226" s="140"/>
      <c r="AB3226" s="140"/>
      <c r="AC3226" s="140"/>
      <c r="AD3226" s="140"/>
      <c r="AE3226" s="140"/>
      <c r="AF3226" s="140"/>
      <c r="AG3226" s="140"/>
      <c r="AH3226" s="140"/>
      <c r="AI3226" s="140"/>
      <c r="AJ3226" s="140"/>
      <c r="AK3226" s="140"/>
      <c r="AL3226" s="140"/>
      <c r="AM3226" s="140"/>
      <c r="AN3226" s="140"/>
      <c r="AO3226" s="140"/>
      <c r="AP3226" s="140"/>
      <c r="AQ3226" s="140"/>
      <c r="AR3226" s="140"/>
      <c r="AS3226" s="103"/>
      <c r="AT3226" s="103"/>
      <c r="AU3226" s="103"/>
      <c r="AV3226" s="103"/>
      <c r="AW3226" s="103"/>
      <c r="AX3226" s="103"/>
      <c r="AY3226" s="103"/>
      <c r="AZ3226" s="103"/>
      <c r="BA3226" s="103"/>
      <c r="BB3226" s="103"/>
      <c r="BC3226" s="103"/>
      <c r="BD3226" s="103"/>
      <c r="BE3226" s="103"/>
    </row>
    <row r="3227" spans="1:57" x14ac:dyDescent="0.2">
      <c r="A3227" s="140"/>
      <c r="B3227" s="141"/>
      <c r="C3227" s="141"/>
      <c r="D3227" s="24"/>
      <c r="E3227" s="29"/>
      <c r="F3227" s="22"/>
      <c r="G3227" s="22"/>
      <c r="H3227" s="22"/>
      <c r="I3227" s="22"/>
      <c r="J3227" s="26"/>
      <c r="K3227" s="140"/>
      <c r="L3227" s="140"/>
      <c r="M3227" s="140"/>
      <c r="N3227" s="140"/>
      <c r="O3227" s="140"/>
      <c r="P3227" s="26"/>
      <c r="Q3227" s="26"/>
      <c r="R3227" s="140"/>
      <c r="S3227" s="140"/>
      <c r="T3227" s="140"/>
      <c r="U3227" s="140"/>
      <c r="V3227" s="140"/>
      <c r="W3227" s="140"/>
      <c r="X3227" s="140"/>
      <c r="Y3227" s="140"/>
      <c r="Z3227" s="140"/>
      <c r="AA3227" s="140"/>
      <c r="AB3227" s="140"/>
      <c r="AC3227" s="140"/>
      <c r="AD3227" s="140"/>
      <c r="AE3227" s="140"/>
      <c r="AF3227" s="140"/>
      <c r="AG3227" s="140"/>
      <c r="AH3227" s="140"/>
      <c r="AI3227" s="140"/>
      <c r="AJ3227" s="140"/>
      <c r="AK3227" s="140"/>
      <c r="AL3227" s="140"/>
      <c r="AM3227" s="140"/>
      <c r="AN3227" s="140"/>
      <c r="AO3227" s="140"/>
      <c r="AP3227" s="140"/>
      <c r="AQ3227" s="140"/>
      <c r="AR3227" s="140"/>
      <c r="AS3227" s="103"/>
      <c r="AT3227" s="103"/>
      <c r="AU3227" s="103"/>
      <c r="AV3227" s="103"/>
      <c r="AW3227" s="103"/>
      <c r="AX3227" s="103"/>
      <c r="AY3227" s="103"/>
      <c r="AZ3227" s="103"/>
      <c r="BA3227" s="103"/>
      <c r="BB3227" s="103"/>
      <c r="BC3227" s="103"/>
      <c r="BD3227" s="103"/>
      <c r="BE3227" s="103"/>
    </row>
    <row r="3228" spans="1:57" x14ac:dyDescent="0.2">
      <c r="A3228" s="140"/>
      <c r="B3228" s="141"/>
      <c r="C3228" s="141"/>
      <c r="D3228" s="24"/>
      <c r="E3228" s="29"/>
      <c r="F3228" s="22"/>
      <c r="G3228" s="22"/>
      <c r="H3228" s="22"/>
      <c r="I3228" s="22"/>
      <c r="J3228" s="26"/>
      <c r="K3228" s="140"/>
      <c r="L3228" s="140"/>
      <c r="M3228" s="140"/>
      <c r="N3228" s="140"/>
      <c r="O3228" s="140"/>
      <c r="P3228" s="26"/>
      <c r="Q3228" s="26"/>
      <c r="R3228" s="140"/>
      <c r="S3228" s="140"/>
      <c r="T3228" s="140"/>
      <c r="U3228" s="140"/>
      <c r="V3228" s="140"/>
      <c r="W3228" s="140"/>
      <c r="X3228" s="140"/>
      <c r="Y3228" s="140"/>
      <c r="Z3228" s="140"/>
      <c r="AA3228" s="140"/>
      <c r="AB3228" s="140"/>
      <c r="AC3228" s="140"/>
      <c r="AD3228" s="140"/>
      <c r="AE3228" s="140"/>
      <c r="AF3228" s="140"/>
      <c r="AG3228" s="140"/>
      <c r="AH3228" s="140"/>
      <c r="AI3228" s="140"/>
      <c r="AJ3228" s="140"/>
      <c r="AK3228" s="140"/>
      <c r="AL3228" s="140"/>
      <c r="AM3228" s="140"/>
      <c r="AN3228" s="140"/>
      <c r="AO3228" s="140"/>
      <c r="AP3228" s="140"/>
      <c r="AQ3228" s="140"/>
      <c r="AR3228" s="140"/>
      <c r="AS3228" s="103"/>
      <c r="AT3228" s="103"/>
      <c r="AU3228" s="103"/>
      <c r="AV3228" s="103"/>
      <c r="AW3228" s="103"/>
      <c r="AX3228" s="103"/>
      <c r="AY3228" s="103"/>
      <c r="AZ3228" s="103"/>
      <c r="BA3228" s="103"/>
      <c r="BB3228" s="103"/>
      <c r="BC3228" s="103"/>
      <c r="BD3228" s="103"/>
      <c r="BE3228" s="103"/>
    </row>
    <row r="3229" spans="1:57" x14ac:dyDescent="0.2">
      <c r="A3229" s="140"/>
      <c r="B3229" s="141"/>
      <c r="C3229" s="141"/>
      <c r="D3229" s="24"/>
      <c r="E3229" s="29"/>
      <c r="F3229" s="22"/>
      <c r="G3229" s="22"/>
      <c r="H3229" s="22"/>
      <c r="I3229" s="22"/>
      <c r="J3229" s="26"/>
      <c r="K3229" s="140"/>
      <c r="L3229" s="140"/>
      <c r="M3229" s="140"/>
      <c r="N3229" s="140"/>
      <c r="O3229" s="140"/>
      <c r="P3229" s="26"/>
      <c r="Q3229" s="26"/>
      <c r="R3229" s="140"/>
      <c r="S3229" s="140"/>
      <c r="T3229" s="140"/>
      <c r="U3229" s="140"/>
      <c r="V3229" s="140"/>
      <c r="W3229" s="140"/>
      <c r="X3229" s="140"/>
      <c r="Y3229" s="140"/>
      <c r="Z3229" s="140"/>
      <c r="AA3229" s="140"/>
      <c r="AB3229" s="140"/>
      <c r="AC3229" s="140"/>
      <c r="AD3229" s="140"/>
      <c r="AE3229" s="140"/>
      <c r="AF3229" s="140"/>
      <c r="AG3229" s="140"/>
      <c r="AH3229" s="140"/>
      <c r="AI3229" s="140"/>
      <c r="AJ3229" s="140"/>
      <c r="AK3229" s="140"/>
      <c r="AL3229" s="140"/>
      <c r="AM3229" s="140"/>
      <c r="AN3229" s="140"/>
      <c r="AO3229" s="140"/>
      <c r="AP3229" s="140"/>
      <c r="AQ3229" s="140"/>
      <c r="AR3229" s="140"/>
      <c r="AS3229" s="103"/>
      <c r="AT3229" s="103"/>
      <c r="AU3229" s="103"/>
      <c r="AV3229" s="103"/>
      <c r="AW3229" s="103"/>
      <c r="AX3229" s="103"/>
      <c r="AY3229" s="103"/>
      <c r="AZ3229" s="103"/>
      <c r="BA3229" s="103"/>
      <c r="BB3229" s="103"/>
      <c r="BC3229" s="103"/>
      <c r="BD3229" s="103"/>
      <c r="BE3229" s="103"/>
    </row>
    <row r="3230" spans="1:57" x14ac:dyDescent="0.2">
      <c r="A3230" s="140"/>
      <c r="B3230" s="141"/>
      <c r="C3230" s="141"/>
      <c r="D3230" s="24"/>
      <c r="E3230" s="29"/>
      <c r="F3230" s="22"/>
      <c r="G3230" s="22"/>
      <c r="H3230" s="22"/>
      <c r="I3230" s="22"/>
      <c r="J3230" s="26"/>
      <c r="K3230" s="140"/>
      <c r="L3230" s="140"/>
      <c r="M3230" s="140"/>
      <c r="N3230" s="140"/>
      <c r="O3230" s="140"/>
      <c r="P3230" s="26"/>
      <c r="Q3230" s="26"/>
      <c r="R3230" s="140"/>
      <c r="S3230" s="140"/>
      <c r="T3230" s="140"/>
      <c r="U3230" s="140"/>
      <c r="V3230" s="140"/>
      <c r="W3230" s="140"/>
      <c r="X3230" s="140"/>
      <c r="Y3230" s="140"/>
      <c r="Z3230" s="140"/>
      <c r="AA3230" s="140"/>
      <c r="AB3230" s="140"/>
      <c r="AC3230" s="140"/>
      <c r="AD3230" s="140"/>
      <c r="AE3230" s="140"/>
      <c r="AF3230" s="140"/>
      <c r="AG3230" s="140"/>
      <c r="AH3230" s="140"/>
      <c r="AI3230" s="140"/>
      <c r="AJ3230" s="140"/>
      <c r="AK3230" s="140"/>
      <c r="AL3230" s="140"/>
      <c r="AM3230" s="140"/>
      <c r="AN3230" s="140"/>
      <c r="AO3230" s="140"/>
      <c r="AP3230" s="140"/>
      <c r="AQ3230" s="140"/>
      <c r="AR3230" s="140"/>
      <c r="AS3230" s="103"/>
      <c r="AT3230" s="103"/>
      <c r="AU3230" s="103"/>
      <c r="AV3230" s="103"/>
      <c r="AW3230" s="103"/>
      <c r="AX3230" s="103"/>
      <c r="AY3230" s="103"/>
      <c r="AZ3230" s="103"/>
      <c r="BA3230" s="103"/>
      <c r="BB3230" s="103"/>
      <c r="BC3230" s="103"/>
      <c r="BD3230" s="103"/>
      <c r="BE3230" s="103"/>
    </row>
    <row r="3231" spans="1:57" x14ac:dyDescent="0.2">
      <c r="A3231" s="140"/>
      <c r="B3231" s="141"/>
      <c r="C3231" s="141"/>
      <c r="D3231" s="24"/>
      <c r="E3231" s="29"/>
      <c r="F3231" s="22"/>
      <c r="G3231" s="22"/>
      <c r="H3231" s="22"/>
      <c r="I3231" s="22"/>
      <c r="J3231" s="26"/>
      <c r="K3231" s="140"/>
      <c r="L3231" s="140"/>
      <c r="M3231" s="140"/>
      <c r="N3231" s="140"/>
      <c r="O3231" s="140"/>
      <c r="P3231" s="26"/>
      <c r="Q3231" s="26"/>
      <c r="R3231" s="140"/>
      <c r="S3231" s="140"/>
      <c r="T3231" s="140"/>
      <c r="U3231" s="140"/>
      <c r="V3231" s="140"/>
      <c r="W3231" s="140"/>
      <c r="X3231" s="140"/>
      <c r="Y3231" s="140"/>
      <c r="Z3231" s="140"/>
      <c r="AA3231" s="140"/>
      <c r="AB3231" s="140"/>
      <c r="AC3231" s="140"/>
      <c r="AD3231" s="140"/>
      <c r="AE3231" s="140"/>
      <c r="AF3231" s="140"/>
      <c r="AG3231" s="140"/>
      <c r="AH3231" s="140"/>
      <c r="AI3231" s="140"/>
      <c r="AJ3231" s="140"/>
      <c r="AK3231" s="140"/>
      <c r="AL3231" s="140"/>
      <c r="AM3231" s="140"/>
      <c r="AN3231" s="140"/>
      <c r="AO3231" s="140"/>
      <c r="AP3231" s="140"/>
      <c r="AQ3231" s="140"/>
      <c r="AR3231" s="140"/>
      <c r="AS3231" s="103"/>
      <c r="AT3231" s="103"/>
      <c r="AU3231" s="103"/>
      <c r="AV3231" s="103"/>
      <c r="AW3231" s="103"/>
      <c r="AX3231" s="103"/>
      <c r="AY3231" s="103"/>
      <c r="AZ3231" s="103"/>
      <c r="BA3231" s="103"/>
      <c r="BB3231" s="103"/>
      <c r="BC3231" s="103"/>
      <c r="BD3231" s="103"/>
      <c r="BE3231" s="103"/>
    </row>
    <row r="3232" spans="1:57" x14ac:dyDescent="0.2">
      <c r="A3232" s="140"/>
      <c r="B3232" s="141"/>
      <c r="C3232" s="141"/>
      <c r="D3232" s="24"/>
      <c r="E3232" s="29"/>
      <c r="F3232" s="22"/>
      <c r="G3232" s="22"/>
      <c r="H3232" s="22"/>
      <c r="I3232" s="22"/>
      <c r="J3232" s="26"/>
      <c r="K3232" s="140"/>
      <c r="L3232" s="140"/>
      <c r="M3232" s="140"/>
      <c r="N3232" s="140"/>
      <c r="O3232" s="140"/>
      <c r="P3232" s="26"/>
      <c r="Q3232" s="26"/>
      <c r="R3232" s="140"/>
      <c r="S3232" s="140"/>
      <c r="T3232" s="140"/>
      <c r="U3232" s="140"/>
      <c r="V3232" s="140"/>
      <c r="W3232" s="140"/>
      <c r="X3232" s="140"/>
      <c r="Y3232" s="140"/>
      <c r="Z3232" s="140"/>
      <c r="AA3232" s="140"/>
      <c r="AB3232" s="140"/>
      <c r="AC3232" s="140"/>
      <c r="AD3232" s="140"/>
      <c r="AE3232" s="140"/>
      <c r="AF3232" s="140"/>
      <c r="AG3232" s="140"/>
      <c r="AH3232" s="140"/>
      <c r="AI3232" s="140"/>
      <c r="AJ3232" s="140"/>
      <c r="AK3232" s="140"/>
      <c r="AL3232" s="140"/>
      <c r="AM3232" s="140"/>
      <c r="AN3232" s="140"/>
      <c r="AO3232" s="140"/>
      <c r="AP3232" s="140"/>
      <c r="AQ3232" s="140"/>
      <c r="AR3232" s="140"/>
      <c r="AS3232" s="103"/>
      <c r="AT3232" s="103"/>
      <c r="AU3232" s="103"/>
      <c r="AV3232" s="103"/>
      <c r="AW3232" s="103"/>
      <c r="AX3232" s="103"/>
      <c r="AY3232" s="103"/>
      <c r="AZ3232" s="103"/>
      <c r="BA3232" s="103"/>
      <c r="BB3232" s="103"/>
      <c r="BC3232" s="103"/>
      <c r="BD3232" s="103"/>
      <c r="BE3232" s="103"/>
    </row>
    <row r="3233" spans="1:57" x14ac:dyDescent="0.2">
      <c r="A3233" s="140"/>
      <c r="B3233" s="141"/>
      <c r="C3233" s="141"/>
      <c r="D3233" s="24"/>
      <c r="E3233" s="29"/>
      <c r="F3233" s="22"/>
      <c r="G3233" s="22"/>
      <c r="H3233" s="22"/>
      <c r="I3233" s="22"/>
      <c r="J3233" s="26"/>
      <c r="K3233" s="140"/>
      <c r="L3233" s="140"/>
      <c r="M3233" s="140"/>
      <c r="N3233" s="140"/>
      <c r="O3233" s="140"/>
      <c r="P3233" s="26"/>
      <c r="Q3233" s="26"/>
      <c r="R3233" s="140"/>
      <c r="S3233" s="140"/>
      <c r="T3233" s="140"/>
      <c r="U3233" s="140"/>
      <c r="V3233" s="140"/>
      <c r="W3233" s="140"/>
      <c r="X3233" s="140"/>
      <c r="Y3233" s="140"/>
      <c r="Z3233" s="140"/>
      <c r="AA3233" s="140"/>
      <c r="AB3233" s="140"/>
      <c r="AC3233" s="140"/>
      <c r="AD3233" s="140"/>
      <c r="AE3233" s="140"/>
      <c r="AF3233" s="140"/>
      <c r="AG3233" s="140"/>
      <c r="AH3233" s="140"/>
      <c r="AI3233" s="140"/>
      <c r="AJ3233" s="140"/>
      <c r="AK3233" s="140"/>
      <c r="AL3233" s="140"/>
      <c r="AM3233" s="140"/>
      <c r="AN3233" s="140"/>
      <c r="AO3233" s="140"/>
      <c r="AP3233" s="140"/>
      <c r="AQ3233" s="140"/>
      <c r="AR3233" s="140"/>
      <c r="AS3233" s="103"/>
      <c r="AT3233" s="103"/>
      <c r="AU3233" s="103"/>
      <c r="AV3233" s="103"/>
      <c r="AW3233" s="103"/>
      <c r="AX3233" s="103"/>
      <c r="AY3233" s="103"/>
      <c r="AZ3233" s="103"/>
      <c r="BA3233" s="103"/>
      <c r="BB3233" s="103"/>
      <c r="BC3233" s="103"/>
      <c r="BD3233" s="103"/>
      <c r="BE3233" s="103"/>
    </row>
    <row r="3234" spans="1:57" x14ac:dyDescent="0.2">
      <c r="A3234" s="140"/>
      <c r="B3234" s="141"/>
      <c r="C3234" s="141"/>
      <c r="D3234" s="24"/>
      <c r="E3234" s="29"/>
      <c r="F3234" s="22"/>
      <c r="G3234" s="22"/>
      <c r="H3234" s="22"/>
      <c r="I3234" s="22"/>
      <c r="J3234" s="26"/>
      <c r="K3234" s="140"/>
      <c r="L3234" s="140"/>
      <c r="M3234" s="140"/>
      <c r="N3234" s="140"/>
      <c r="O3234" s="140"/>
      <c r="P3234" s="26"/>
      <c r="Q3234" s="26"/>
      <c r="R3234" s="140"/>
      <c r="S3234" s="140"/>
      <c r="T3234" s="140"/>
      <c r="U3234" s="140"/>
      <c r="V3234" s="140"/>
      <c r="W3234" s="140"/>
      <c r="X3234" s="140"/>
      <c r="Y3234" s="140"/>
      <c r="Z3234" s="140"/>
      <c r="AA3234" s="140"/>
      <c r="AB3234" s="140"/>
      <c r="AC3234" s="140"/>
      <c r="AD3234" s="140"/>
      <c r="AE3234" s="140"/>
      <c r="AF3234" s="140"/>
      <c r="AG3234" s="140"/>
      <c r="AH3234" s="140"/>
      <c r="AI3234" s="140"/>
      <c r="AJ3234" s="140"/>
      <c r="AK3234" s="140"/>
      <c r="AL3234" s="140"/>
      <c r="AM3234" s="140"/>
      <c r="AN3234" s="140"/>
      <c r="AO3234" s="140"/>
      <c r="AP3234" s="140"/>
      <c r="AQ3234" s="140"/>
      <c r="AR3234" s="140"/>
      <c r="AS3234" s="103"/>
      <c r="AT3234" s="103"/>
      <c r="AU3234" s="103"/>
      <c r="AV3234" s="103"/>
      <c r="AW3234" s="103"/>
      <c r="AX3234" s="103"/>
      <c r="AY3234" s="103"/>
      <c r="AZ3234" s="103"/>
      <c r="BA3234" s="103"/>
      <c r="BB3234" s="103"/>
      <c r="BC3234" s="103"/>
      <c r="BD3234" s="103"/>
      <c r="BE3234" s="103"/>
    </row>
    <row r="3235" spans="1:57" x14ac:dyDescent="0.2">
      <c r="A3235" s="140"/>
      <c r="B3235" s="141"/>
      <c r="C3235" s="141"/>
      <c r="D3235" s="24"/>
      <c r="E3235" s="29"/>
      <c r="F3235" s="22"/>
      <c r="G3235" s="22"/>
      <c r="H3235" s="22"/>
      <c r="I3235" s="22"/>
      <c r="J3235" s="26"/>
      <c r="K3235" s="140"/>
      <c r="L3235" s="140"/>
      <c r="M3235" s="140"/>
      <c r="N3235" s="140"/>
      <c r="O3235" s="140"/>
      <c r="P3235" s="26"/>
      <c r="Q3235" s="26"/>
      <c r="R3235" s="140"/>
      <c r="S3235" s="140"/>
      <c r="T3235" s="140"/>
      <c r="U3235" s="140"/>
      <c r="V3235" s="140"/>
      <c r="W3235" s="140"/>
      <c r="X3235" s="140"/>
      <c r="Y3235" s="140"/>
      <c r="Z3235" s="140"/>
      <c r="AA3235" s="140"/>
      <c r="AB3235" s="140"/>
      <c r="AC3235" s="140"/>
      <c r="AD3235" s="140"/>
      <c r="AE3235" s="140"/>
      <c r="AF3235" s="140"/>
      <c r="AG3235" s="140"/>
      <c r="AH3235" s="140"/>
      <c r="AI3235" s="140"/>
      <c r="AJ3235" s="140"/>
      <c r="AK3235" s="140"/>
      <c r="AL3235" s="140"/>
      <c r="AM3235" s="140"/>
      <c r="AN3235" s="140"/>
      <c r="AO3235" s="140"/>
      <c r="AP3235" s="140"/>
      <c r="AQ3235" s="140"/>
      <c r="AR3235" s="140"/>
      <c r="AS3235" s="103"/>
      <c r="AT3235" s="103"/>
      <c r="AU3235" s="103"/>
      <c r="AV3235" s="103"/>
      <c r="AW3235" s="103"/>
      <c r="AX3235" s="103"/>
      <c r="AY3235" s="103"/>
      <c r="AZ3235" s="103"/>
      <c r="BA3235" s="103"/>
      <c r="BB3235" s="103"/>
      <c r="BC3235" s="103"/>
      <c r="BD3235" s="103"/>
      <c r="BE3235" s="103"/>
    </row>
    <row r="3236" spans="1:57" x14ac:dyDescent="0.2">
      <c r="A3236" s="140"/>
      <c r="B3236" s="141"/>
      <c r="C3236" s="141"/>
      <c r="D3236" s="24"/>
      <c r="E3236" s="29"/>
      <c r="F3236" s="22"/>
      <c r="G3236" s="22"/>
      <c r="H3236" s="22"/>
      <c r="I3236" s="22"/>
      <c r="J3236" s="26"/>
      <c r="K3236" s="140"/>
      <c r="L3236" s="140"/>
      <c r="M3236" s="140"/>
      <c r="N3236" s="140"/>
      <c r="O3236" s="140"/>
      <c r="P3236" s="26"/>
      <c r="Q3236" s="26"/>
      <c r="R3236" s="140"/>
      <c r="S3236" s="140"/>
      <c r="T3236" s="140"/>
      <c r="U3236" s="140"/>
      <c r="V3236" s="140"/>
      <c r="W3236" s="140"/>
      <c r="X3236" s="140"/>
      <c r="Y3236" s="140"/>
      <c r="Z3236" s="140"/>
      <c r="AA3236" s="140"/>
      <c r="AB3236" s="140"/>
      <c r="AC3236" s="140"/>
      <c r="AD3236" s="140"/>
      <c r="AE3236" s="140"/>
      <c r="AF3236" s="140"/>
      <c r="AG3236" s="140"/>
      <c r="AH3236" s="140"/>
      <c r="AI3236" s="140"/>
      <c r="AJ3236" s="140"/>
      <c r="AK3236" s="140"/>
      <c r="AL3236" s="140"/>
      <c r="AM3236" s="140"/>
      <c r="AN3236" s="140"/>
      <c r="AO3236" s="140"/>
      <c r="AP3236" s="140"/>
      <c r="AQ3236" s="140"/>
      <c r="AR3236" s="140"/>
      <c r="AS3236" s="103"/>
      <c r="AT3236" s="103"/>
      <c r="AU3236" s="103"/>
      <c r="AV3236" s="103"/>
      <c r="AW3236" s="103"/>
      <c r="AX3236" s="103"/>
      <c r="AY3236" s="103"/>
      <c r="AZ3236" s="103"/>
      <c r="BA3236" s="103"/>
      <c r="BB3236" s="103"/>
      <c r="BC3236" s="103"/>
      <c r="BD3236" s="103"/>
      <c r="BE3236" s="103"/>
    </row>
    <row r="3237" spans="1:57" x14ac:dyDescent="0.2">
      <c r="A3237" s="140"/>
      <c r="B3237" s="141"/>
      <c r="C3237" s="141"/>
      <c r="D3237" s="24"/>
      <c r="E3237" s="29"/>
      <c r="F3237" s="22"/>
      <c r="G3237" s="22"/>
      <c r="H3237" s="22"/>
      <c r="I3237" s="22"/>
      <c r="J3237" s="26"/>
      <c r="K3237" s="140"/>
      <c r="L3237" s="140"/>
      <c r="M3237" s="140"/>
      <c r="N3237" s="140"/>
      <c r="O3237" s="140"/>
      <c r="P3237" s="26"/>
      <c r="Q3237" s="26"/>
      <c r="R3237" s="140"/>
      <c r="S3237" s="140"/>
      <c r="T3237" s="140"/>
      <c r="U3237" s="140"/>
      <c r="V3237" s="140"/>
      <c r="W3237" s="140"/>
      <c r="X3237" s="140"/>
      <c r="Y3237" s="140"/>
      <c r="Z3237" s="140"/>
      <c r="AA3237" s="140"/>
      <c r="AB3237" s="140"/>
      <c r="AC3237" s="140"/>
      <c r="AD3237" s="140"/>
      <c r="AE3237" s="140"/>
      <c r="AF3237" s="140"/>
      <c r="AG3237" s="140"/>
      <c r="AH3237" s="140"/>
      <c r="AI3237" s="140"/>
      <c r="AJ3237" s="140"/>
      <c r="AK3237" s="140"/>
      <c r="AL3237" s="140"/>
      <c r="AM3237" s="140"/>
      <c r="AN3237" s="140"/>
      <c r="AO3237" s="140"/>
      <c r="AP3237" s="140"/>
      <c r="AQ3237" s="140"/>
      <c r="AR3237" s="140"/>
      <c r="AS3237" s="103"/>
      <c r="AT3237" s="103"/>
      <c r="AU3237" s="103"/>
      <c r="AV3237" s="103"/>
      <c r="AW3237" s="103"/>
      <c r="AX3237" s="103"/>
      <c r="AY3237" s="103"/>
      <c r="AZ3237" s="103"/>
      <c r="BA3237" s="103"/>
      <c r="BB3237" s="103"/>
      <c r="BC3237" s="103"/>
      <c r="BD3237" s="103"/>
      <c r="BE3237" s="103"/>
    </row>
    <row r="3238" spans="1:57" x14ac:dyDescent="0.2">
      <c r="A3238" s="140"/>
      <c r="B3238" s="141"/>
      <c r="C3238" s="141"/>
      <c r="D3238" s="24"/>
      <c r="E3238" s="29"/>
      <c r="F3238" s="22"/>
      <c r="G3238" s="22"/>
      <c r="H3238" s="22"/>
      <c r="I3238" s="22"/>
      <c r="J3238" s="26"/>
      <c r="K3238" s="140"/>
      <c r="L3238" s="140"/>
      <c r="M3238" s="140"/>
      <c r="N3238" s="140"/>
      <c r="O3238" s="140"/>
      <c r="P3238" s="26"/>
      <c r="Q3238" s="26"/>
      <c r="R3238" s="140"/>
      <c r="S3238" s="140"/>
      <c r="T3238" s="140"/>
      <c r="U3238" s="140"/>
      <c r="V3238" s="140"/>
      <c r="W3238" s="140"/>
      <c r="X3238" s="140"/>
      <c r="Y3238" s="140"/>
      <c r="Z3238" s="140"/>
      <c r="AA3238" s="140"/>
      <c r="AB3238" s="140"/>
      <c r="AC3238" s="140"/>
      <c r="AD3238" s="140"/>
      <c r="AE3238" s="140"/>
      <c r="AF3238" s="140"/>
      <c r="AG3238" s="140"/>
      <c r="AH3238" s="140"/>
      <c r="AI3238" s="140"/>
      <c r="AJ3238" s="140"/>
      <c r="AK3238" s="140"/>
      <c r="AL3238" s="140"/>
      <c r="AM3238" s="140"/>
      <c r="AN3238" s="140"/>
      <c r="AO3238" s="140"/>
      <c r="AP3238" s="140"/>
      <c r="AQ3238" s="140"/>
      <c r="AR3238" s="140"/>
      <c r="AS3238" s="103"/>
      <c r="AT3238" s="103"/>
      <c r="AU3238" s="103"/>
      <c r="AV3238" s="103"/>
      <c r="AW3238" s="103"/>
      <c r="AX3238" s="103"/>
      <c r="AY3238" s="103"/>
      <c r="AZ3238" s="103"/>
      <c r="BA3238" s="103"/>
      <c r="BB3238" s="103"/>
      <c r="BC3238" s="103"/>
      <c r="BD3238" s="103"/>
      <c r="BE3238" s="103"/>
    </row>
    <row r="3239" spans="1:57" x14ac:dyDescent="0.2">
      <c r="A3239" s="140"/>
      <c r="B3239" s="141"/>
      <c r="C3239" s="141"/>
      <c r="D3239" s="24"/>
      <c r="E3239" s="29"/>
      <c r="F3239" s="22"/>
      <c r="G3239" s="22"/>
      <c r="H3239" s="22"/>
      <c r="I3239" s="22"/>
      <c r="J3239" s="26"/>
      <c r="K3239" s="140"/>
      <c r="L3239" s="140"/>
      <c r="M3239" s="140"/>
      <c r="N3239" s="140"/>
      <c r="O3239" s="140"/>
      <c r="P3239" s="26"/>
      <c r="Q3239" s="26"/>
      <c r="R3239" s="140"/>
      <c r="S3239" s="140"/>
      <c r="T3239" s="140"/>
      <c r="U3239" s="140"/>
      <c r="V3239" s="140"/>
      <c r="W3239" s="140"/>
      <c r="X3239" s="140"/>
      <c r="Y3239" s="140"/>
      <c r="Z3239" s="140"/>
      <c r="AA3239" s="140"/>
      <c r="AB3239" s="140"/>
      <c r="AC3239" s="140"/>
      <c r="AD3239" s="140"/>
      <c r="AE3239" s="140"/>
      <c r="AF3239" s="140"/>
      <c r="AG3239" s="140"/>
      <c r="AH3239" s="140"/>
      <c r="AI3239" s="140"/>
      <c r="AJ3239" s="140"/>
      <c r="AK3239" s="140"/>
      <c r="AL3239" s="140"/>
      <c r="AM3239" s="140"/>
      <c r="AN3239" s="140"/>
      <c r="AO3239" s="140"/>
      <c r="AP3239" s="140"/>
      <c r="AQ3239" s="140"/>
      <c r="AR3239" s="140"/>
      <c r="AS3239" s="103"/>
      <c r="AT3239" s="103"/>
      <c r="AU3239" s="103"/>
      <c r="AV3239" s="103"/>
      <c r="AW3239" s="103"/>
      <c r="AX3239" s="103"/>
      <c r="AY3239" s="103"/>
      <c r="AZ3239" s="103"/>
      <c r="BA3239" s="103"/>
      <c r="BB3239" s="103"/>
      <c r="BC3239" s="103"/>
      <c r="BD3239" s="103"/>
      <c r="BE3239" s="103"/>
    </row>
    <row r="3240" spans="1:57" x14ac:dyDescent="0.2">
      <c r="A3240" s="140"/>
      <c r="B3240" s="141"/>
      <c r="C3240" s="141"/>
      <c r="D3240" s="24"/>
      <c r="E3240" s="29"/>
      <c r="F3240" s="22"/>
      <c r="G3240" s="22"/>
      <c r="H3240" s="22"/>
      <c r="I3240" s="22"/>
      <c r="J3240" s="26"/>
      <c r="K3240" s="140"/>
      <c r="L3240" s="140"/>
      <c r="M3240" s="140"/>
      <c r="N3240" s="140"/>
      <c r="O3240" s="140"/>
      <c r="P3240" s="26"/>
      <c r="Q3240" s="26"/>
      <c r="R3240" s="140"/>
      <c r="S3240" s="140"/>
      <c r="T3240" s="140"/>
      <c r="U3240" s="140"/>
      <c r="V3240" s="140"/>
      <c r="W3240" s="140"/>
      <c r="X3240" s="140"/>
      <c r="Y3240" s="140"/>
      <c r="Z3240" s="140"/>
      <c r="AA3240" s="140"/>
      <c r="AB3240" s="140"/>
      <c r="AC3240" s="140"/>
      <c r="AD3240" s="140"/>
      <c r="AE3240" s="140"/>
      <c r="AF3240" s="140"/>
      <c r="AG3240" s="140"/>
      <c r="AH3240" s="140"/>
      <c r="AI3240" s="140"/>
      <c r="AJ3240" s="140"/>
      <c r="AK3240" s="140"/>
      <c r="AL3240" s="140"/>
      <c r="AM3240" s="140"/>
      <c r="AN3240" s="140"/>
      <c r="AO3240" s="140"/>
      <c r="AP3240" s="140"/>
      <c r="AQ3240" s="140"/>
      <c r="AR3240" s="140"/>
      <c r="AS3240" s="103"/>
      <c r="AT3240" s="103"/>
      <c r="AU3240" s="103"/>
      <c r="AV3240" s="103"/>
      <c r="AW3240" s="103"/>
      <c r="AX3240" s="103"/>
      <c r="AY3240" s="103"/>
      <c r="AZ3240" s="103"/>
      <c r="BA3240" s="103"/>
      <c r="BB3240" s="103"/>
      <c r="BC3240" s="103"/>
      <c r="BD3240" s="103"/>
      <c r="BE3240" s="103"/>
    </row>
    <row r="3241" spans="1:57" x14ac:dyDescent="0.2">
      <c r="A3241" s="140"/>
      <c r="B3241" s="141"/>
      <c r="C3241" s="141"/>
      <c r="D3241" s="24"/>
      <c r="E3241" s="29"/>
      <c r="F3241" s="22"/>
      <c r="G3241" s="22"/>
      <c r="H3241" s="22"/>
      <c r="I3241" s="22"/>
      <c r="J3241" s="26"/>
      <c r="K3241" s="140"/>
      <c r="L3241" s="140"/>
      <c r="M3241" s="140"/>
      <c r="N3241" s="140"/>
      <c r="O3241" s="140"/>
      <c r="P3241" s="26"/>
      <c r="Q3241" s="26"/>
      <c r="R3241" s="140"/>
      <c r="S3241" s="140"/>
      <c r="T3241" s="140"/>
      <c r="U3241" s="140"/>
      <c r="V3241" s="140"/>
      <c r="W3241" s="140"/>
      <c r="X3241" s="140"/>
      <c r="Y3241" s="140"/>
      <c r="Z3241" s="140"/>
      <c r="AA3241" s="140"/>
      <c r="AB3241" s="140"/>
      <c r="AC3241" s="140"/>
      <c r="AD3241" s="140"/>
      <c r="AE3241" s="140"/>
      <c r="AF3241" s="140"/>
      <c r="AG3241" s="140"/>
      <c r="AH3241" s="140"/>
      <c r="AI3241" s="140"/>
      <c r="AJ3241" s="140"/>
      <c r="AK3241" s="140"/>
      <c r="AL3241" s="140"/>
      <c r="AM3241" s="140"/>
      <c r="AN3241" s="140"/>
      <c r="AO3241" s="140"/>
      <c r="AP3241" s="140"/>
      <c r="AQ3241" s="140"/>
      <c r="AR3241" s="140"/>
      <c r="AS3241" s="103"/>
      <c r="AT3241" s="103"/>
      <c r="AU3241" s="103"/>
      <c r="AV3241" s="103"/>
      <c r="AW3241" s="103"/>
      <c r="AX3241" s="103"/>
      <c r="AY3241" s="103"/>
      <c r="AZ3241" s="103"/>
      <c r="BA3241" s="103"/>
      <c r="BB3241" s="103"/>
      <c r="BC3241" s="103"/>
      <c r="BD3241" s="103"/>
      <c r="BE3241" s="103"/>
    </row>
    <row r="3242" spans="1:57" x14ac:dyDescent="0.2">
      <c r="A3242" s="140"/>
      <c r="B3242" s="141"/>
      <c r="C3242" s="141"/>
      <c r="D3242" s="24"/>
      <c r="E3242" s="29"/>
      <c r="F3242" s="22"/>
      <c r="G3242" s="22"/>
      <c r="H3242" s="22"/>
      <c r="I3242" s="22"/>
      <c r="J3242" s="26"/>
      <c r="K3242" s="140"/>
      <c r="L3242" s="140"/>
      <c r="M3242" s="140"/>
      <c r="N3242" s="140"/>
      <c r="O3242" s="140"/>
      <c r="P3242" s="26"/>
      <c r="Q3242" s="26"/>
      <c r="R3242" s="140"/>
      <c r="S3242" s="140"/>
      <c r="T3242" s="140"/>
      <c r="U3242" s="140"/>
      <c r="V3242" s="140"/>
      <c r="W3242" s="140"/>
      <c r="X3242" s="140"/>
      <c r="Y3242" s="140"/>
      <c r="Z3242" s="140"/>
      <c r="AA3242" s="140"/>
      <c r="AB3242" s="140"/>
      <c r="AC3242" s="140"/>
      <c r="AD3242" s="140"/>
      <c r="AE3242" s="140"/>
      <c r="AF3242" s="140"/>
      <c r="AG3242" s="140"/>
      <c r="AH3242" s="140"/>
      <c r="AI3242" s="140"/>
      <c r="AJ3242" s="140"/>
      <c r="AK3242" s="140"/>
      <c r="AL3242" s="140"/>
      <c r="AM3242" s="140"/>
      <c r="AN3242" s="140"/>
      <c r="AO3242" s="140"/>
      <c r="AP3242" s="140"/>
      <c r="AQ3242" s="140"/>
      <c r="AR3242" s="140"/>
      <c r="AS3242" s="103"/>
      <c r="AT3242" s="103"/>
      <c r="AU3242" s="103"/>
      <c r="AV3242" s="103"/>
      <c r="AW3242" s="103"/>
      <c r="AX3242" s="103"/>
      <c r="AY3242" s="103"/>
      <c r="AZ3242" s="103"/>
      <c r="BA3242" s="103"/>
      <c r="BB3242" s="103"/>
      <c r="BC3242" s="103"/>
      <c r="BD3242" s="103"/>
      <c r="BE3242" s="103"/>
    </row>
    <row r="3243" spans="1:57" x14ac:dyDescent="0.2">
      <c r="A3243" s="140"/>
      <c r="B3243" s="141"/>
      <c r="C3243" s="141"/>
      <c r="D3243" s="24"/>
      <c r="E3243" s="29"/>
      <c r="F3243" s="22"/>
      <c r="G3243" s="22"/>
      <c r="H3243" s="22"/>
      <c r="I3243" s="22"/>
      <c r="J3243" s="26"/>
      <c r="K3243" s="140"/>
      <c r="L3243" s="140"/>
      <c r="M3243" s="140"/>
      <c r="N3243" s="140"/>
      <c r="O3243" s="140"/>
      <c r="P3243" s="26"/>
      <c r="Q3243" s="26"/>
      <c r="R3243" s="140"/>
      <c r="S3243" s="140"/>
      <c r="T3243" s="140"/>
      <c r="U3243" s="140"/>
      <c r="V3243" s="140"/>
      <c r="W3243" s="140"/>
      <c r="X3243" s="140"/>
      <c r="Y3243" s="140"/>
      <c r="Z3243" s="140"/>
      <c r="AA3243" s="140"/>
      <c r="AB3243" s="140"/>
      <c r="AC3243" s="140"/>
      <c r="AD3243" s="140"/>
      <c r="AE3243" s="140"/>
      <c r="AF3243" s="140"/>
      <c r="AG3243" s="140"/>
      <c r="AH3243" s="140"/>
      <c r="AI3243" s="140"/>
      <c r="AJ3243" s="140"/>
      <c r="AK3243" s="140"/>
      <c r="AL3243" s="140"/>
      <c r="AM3243" s="140"/>
      <c r="AN3243" s="140"/>
      <c r="AO3243" s="140"/>
      <c r="AP3243" s="140"/>
      <c r="AQ3243" s="140"/>
      <c r="AR3243" s="140"/>
      <c r="AS3243" s="103"/>
      <c r="AT3243" s="103"/>
      <c r="AU3243" s="103"/>
      <c r="AV3243" s="103"/>
      <c r="AW3243" s="103"/>
      <c r="AX3243" s="103"/>
      <c r="AY3243" s="103"/>
      <c r="AZ3243" s="103"/>
      <c r="BA3243" s="103"/>
      <c r="BB3243" s="103"/>
      <c r="BC3243" s="103"/>
      <c r="BD3243" s="103"/>
      <c r="BE3243" s="103"/>
    </row>
    <row r="3244" spans="1:57" x14ac:dyDescent="0.2">
      <c r="A3244" s="140"/>
      <c r="B3244" s="141"/>
      <c r="C3244" s="141"/>
      <c r="D3244" s="24"/>
      <c r="E3244" s="29"/>
      <c r="F3244" s="22"/>
      <c r="G3244" s="22"/>
      <c r="H3244" s="22"/>
      <c r="I3244" s="22"/>
      <c r="J3244" s="26"/>
      <c r="K3244" s="140"/>
      <c r="L3244" s="140"/>
      <c r="M3244" s="140"/>
      <c r="N3244" s="140"/>
      <c r="O3244" s="140"/>
      <c r="P3244" s="26"/>
      <c r="Q3244" s="26"/>
      <c r="R3244" s="140"/>
      <c r="S3244" s="140"/>
      <c r="T3244" s="140"/>
      <c r="U3244" s="140"/>
      <c r="V3244" s="140"/>
      <c r="W3244" s="140"/>
      <c r="X3244" s="140"/>
      <c r="Y3244" s="140"/>
      <c r="Z3244" s="140"/>
      <c r="AA3244" s="140"/>
      <c r="AB3244" s="140"/>
      <c r="AC3244" s="140"/>
      <c r="AD3244" s="140"/>
      <c r="AE3244" s="140"/>
      <c r="AF3244" s="140"/>
      <c r="AG3244" s="140"/>
      <c r="AH3244" s="140"/>
      <c r="AI3244" s="140"/>
      <c r="AJ3244" s="140"/>
      <c r="AK3244" s="140"/>
      <c r="AL3244" s="140"/>
      <c r="AM3244" s="140"/>
      <c r="AN3244" s="140"/>
      <c r="AO3244" s="140"/>
      <c r="AP3244" s="140"/>
      <c r="AQ3244" s="140"/>
      <c r="AR3244" s="140"/>
      <c r="AS3244" s="103"/>
      <c r="AT3244" s="103"/>
      <c r="AU3244" s="103"/>
      <c r="AV3244" s="103"/>
      <c r="AW3244" s="103"/>
      <c r="AX3244" s="103"/>
      <c r="AY3244" s="103"/>
      <c r="AZ3244" s="103"/>
      <c r="BA3244" s="103"/>
      <c r="BB3244" s="103"/>
      <c r="BC3244" s="103"/>
      <c r="BD3244" s="103"/>
      <c r="BE3244" s="103"/>
    </row>
    <row r="3245" spans="1:57" x14ac:dyDescent="0.2">
      <c r="A3245" s="140"/>
      <c r="B3245" s="141"/>
      <c r="C3245" s="141"/>
      <c r="D3245" s="24"/>
      <c r="E3245" s="29"/>
      <c r="F3245" s="22"/>
      <c r="G3245" s="22"/>
      <c r="H3245" s="22"/>
      <c r="I3245" s="22"/>
      <c r="J3245" s="26"/>
      <c r="K3245" s="140"/>
      <c r="L3245" s="140"/>
      <c r="M3245" s="140"/>
      <c r="N3245" s="140"/>
      <c r="O3245" s="140"/>
      <c r="P3245" s="26"/>
      <c r="Q3245" s="26"/>
      <c r="R3245" s="140"/>
      <c r="S3245" s="140"/>
      <c r="T3245" s="140"/>
      <c r="U3245" s="140"/>
      <c r="V3245" s="140"/>
      <c r="W3245" s="140"/>
      <c r="X3245" s="140"/>
      <c r="Y3245" s="140"/>
      <c r="Z3245" s="140"/>
      <c r="AA3245" s="140"/>
      <c r="AB3245" s="140"/>
      <c r="AC3245" s="140"/>
      <c r="AD3245" s="140"/>
      <c r="AE3245" s="140"/>
      <c r="AF3245" s="140"/>
      <c r="AG3245" s="140"/>
      <c r="AH3245" s="140"/>
      <c r="AI3245" s="140"/>
      <c r="AJ3245" s="140"/>
      <c r="AK3245" s="140"/>
      <c r="AL3245" s="140"/>
      <c r="AM3245" s="140"/>
      <c r="AN3245" s="140"/>
      <c r="AO3245" s="140"/>
      <c r="AP3245" s="140"/>
      <c r="AQ3245" s="140"/>
      <c r="AR3245" s="140"/>
      <c r="AS3245" s="103"/>
      <c r="AT3245" s="103"/>
      <c r="AU3245" s="103"/>
      <c r="AV3245" s="103"/>
      <c r="AW3245" s="103"/>
      <c r="AX3245" s="103"/>
      <c r="AY3245" s="103"/>
      <c r="AZ3245" s="103"/>
      <c r="BA3245" s="103"/>
      <c r="BB3245" s="103"/>
      <c r="BC3245" s="103"/>
      <c r="BD3245" s="103"/>
      <c r="BE3245" s="103"/>
    </row>
    <row r="3246" spans="1:57" x14ac:dyDescent="0.2">
      <c r="A3246" s="140"/>
      <c r="B3246" s="141"/>
      <c r="C3246" s="141"/>
      <c r="D3246" s="24"/>
      <c r="E3246" s="29"/>
      <c r="F3246" s="22"/>
      <c r="G3246" s="22"/>
      <c r="H3246" s="22"/>
      <c r="I3246" s="22"/>
      <c r="J3246" s="26"/>
      <c r="K3246" s="140"/>
      <c r="L3246" s="140"/>
      <c r="M3246" s="140"/>
      <c r="N3246" s="140"/>
      <c r="O3246" s="140"/>
      <c r="P3246" s="26"/>
      <c r="Q3246" s="26"/>
      <c r="R3246" s="140"/>
      <c r="S3246" s="140"/>
      <c r="T3246" s="140"/>
      <c r="U3246" s="140"/>
      <c r="V3246" s="140"/>
      <c r="W3246" s="140"/>
      <c r="X3246" s="140"/>
      <c r="Y3246" s="140"/>
      <c r="Z3246" s="140"/>
      <c r="AA3246" s="140"/>
      <c r="AB3246" s="140"/>
      <c r="AC3246" s="140"/>
      <c r="AD3246" s="140"/>
      <c r="AE3246" s="140"/>
      <c r="AF3246" s="140"/>
      <c r="AG3246" s="140"/>
      <c r="AH3246" s="140"/>
      <c r="AI3246" s="140"/>
      <c r="AJ3246" s="140"/>
      <c r="AK3246" s="140"/>
      <c r="AL3246" s="140"/>
      <c r="AM3246" s="140"/>
      <c r="AN3246" s="140"/>
      <c r="AO3246" s="140"/>
      <c r="AP3246" s="140"/>
      <c r="AQ3246" s="140"/>
      <c r="AR3246" s="140"/>
      <c r="AS3246" s="103"/>
      <c r="AT3246" s="103"/>
      <c r="AU3246" s="103"/>
      <c r="AV3246" s="103"/>
      <c r="AW3246" s="103"/>
      <c r="AX3246" s="103"/>
      <c r="AY3246" s="103"/>
      <c r="AZ3246" s="103"/>
      <c r="BA3246" s="103"/>
      <c r="BB3246" s="103"/>
      <c r="BC3246" s="103"/>
      <c r="BD3246" s="103"/>
      <c r="BE3246" s="103"/>
    </row>
    <row r="3247" spans="1:57" x14ac:dyDescent="0.2">
      <c r="A3247" s="140"/>
      <c r="B3247" s="141"/>
      <c r="C3247" s="141"/>
      <c r="D3247" s="24"/>
      <c r="E3247" s="29"/>
      <c r="F3247" s="22"/>
      <c r="G3247" s="22"/>
      <c r="H3247" s="22"/>
      <c r="I3247" s="22"/>
      <c r="J3247" s="26"/>
      <c r="K3247" s="140"/>
      <c r="L3247" s="140"/>
      <c r="M3247" s="140"/>
      <c r="N3247" s="140"/>
      <c r="O3247" s="140"/>
      <c r="P3247" s="26"/>
      <c r="Q3247" s="26"/>
      <c r="R3247" s="140"/>
      <c r="S3247" s="140"/>
      <c r="T3247" s="140"/>
      <c r="U3247" s="140"/>
      <c r="V3247" s="140"/>
      <c r="W3247" s="140"/>
      <c r="X3247" s="140"/>
      <c r="Y3247" s="140"/>
      <c r="Z3247" s="140"/>
      <c r="AA3247" s="140"/>
      <c r="AB3247" s="140"/>
      <c r="AC3247" s="140"/>
      <c r="AD3247" s="140"/>
      <c r="AE3247" s="140"/>
      <c r="AF3247" s="140"/>
      <c r="AG3247" s="140"/>
      <c r="AH3247" s="140"/>
      <c r="AI3247" s="140"/>
      <c r="AJ3247" s="140"/>
      <c r="AK3247" s="140"/>
      <c r="AL3247" s="140"/>
      <c r="AM3247" s="140"/>
      <c r="AN3247" s="140"/>
      <c r="AO3247" s="140"/>
      <c r="AP3247" s="140"/>
      <c r="AQ3247" s="140"/>
      <c r="AR3247" s="140"/>
      <c r="AS3247" s="103"/>
      <c r="AT3247" s="103"/>
      <c r="AU3247" s="103"/>
      <c r="AV3247" s="103"/>
      <c r="AW3247" s="103"/>
      <c r="AX3247" s="103"/>
      <c r="AY3247" s="103"/>
      <c r="AZ3247" s="103"/>
      <c r="BA3247" s="103"/>
      <c r="BB3247" s="103"/>
      <c r="BC3247" s="103"/>
      <c r="BD3247" s="103"/>
      <c r="BE3247" s="103"/>
    </row>
    <row r="3248" spans="1:57" x14ac:dyDescent="0.2">
      <c r="A3248" s="140"/>
      <c r="B3248" s="141"/>
      <c r="C3248" s="141"/>
      <c r="D3248" s="24"/>
      <c r="E3248" s="29"/>
      <c r="F3248" s="22"/>
      <c r="G3248" s="22"/>
      <c r="H3248" s="22"/>
      <c r="I3248" s="22"/>
      <c r="J3248" s="26"/>
      <c r="K3248" s="140"/>
      <c r="L3248" s="140"/>
      <c r="M3248" s="140"/>
      <c r="N3248" s="140"/>
      <c r="O3248" s="140"/>
      <c r="P3248" s="26"/>
      <c r="Q3248" s="26"/>
      <c r="R3248" s="140"/>
      <c r="S3248" s="140"/>
      <c r="T3248" s="140"/>
      <c r="U3248" s="140"/>
      <c r="V3248" s="140"/>
      <c r="W3248" s="140"/>
      <c r="X3248" s="140"/>
      <c r="Y3248" s="140"/>
      <c r="Z3248" s="140"/>
      <c r="AA3248" s="140"/>
      <c r="AB3248" s="140"/>
      <c r="AC3248" s="140"/>
      <c r="AD3248" s="140"/>
      <c r="AE3248" s="140"/>
      <c r="AF3248" s="140"/>
      <c r="AG3248" s="140"/>
      <c r="AH3248" s="140"/>
      <c r="AI3248" s="140"/>
      <c r="AJ3248" s="140"/>
      <c r="AK3248" s="140"/>
      <c r="AL3248" s="140"/>
      <c r="AM3248" s="140"/>
      <c r="AN3248" s="140"/>
      <c r="AO3248" s="140"/>
      <c r="AP3248" s="140"/>
      <c r="AQ3248" s="140"/>
      <c r="AR3248" s="140"/>
      <c r="AS3248" s="103"/>
      <c r="AT3248" s="103"/>
      <c r="AU3248" s="103"/>
      <c r="AV3248" s="103"/>
      <c r="AW3248" s="103"/>
      <c r="AX3248" s="103"/>
      <c r="AY3248" s="103"/>
      <c r="AZ3248" s="103"/>
      <c r="BA3248" s="103"/>
      <c r="BB3248" s="103"/>
      <c r="BC3248" s="103"/>
      <c r="BD3248" s="103"/>
      <c r="BE3248" s="103"/>
    </row>
    <row r="3249" spans="1:57" x14ac:dyDescent="0.2">
      <c r="A3249" s="140"/>
      <c r="B3249" s="141"/>
      <c r="C3249" s="141"/>
      <c r="D3249" s="24"/>
      <c r="E3249" s="29"/>
      <c r="F3249" s="22"/>
      <c r="G3249" s="22"/>
      <c r="H3249" s="22"/>
      <c r="I3249" s="22"/>
      <c r="J3249" s="26"/>
      <c r="K3249" s="140"/>
      <c r="L3249" s="140"/>
      <c r="M3249" s="140"/>
      <c r="N3249" s="140"/>
      <c r="O3249" s="140"/>
      <c r="P3249" s="26"/>
      <c r="Q3249" s="26"/>
      <c r="R3249" s="140"/>
      <c r="S3249" s="140"/>
      <c r="T3249" s="140"/>
      <c r="U3249" s="140"/>
      <c r="V3249" s="140"/>
      <c r="W3249" s="140"/>
      <c r="X3249" s="140"/>
      <c r="Y3249" s="140"/>
      <c r="Z3249" s="140"/>
      <c r="AA3249" s="140"/>
      <c r="AB3249" s="140"/>
      <c r="AC3249" s="140"/>
      <c r="AD3249" s="140"/>
      <c r="AE3249" s="140"/>
      <c r="AF3249" s="140"/>
      <c r="AG3249" s="140"/>
      <c r="AH3249" s="140"/>
      <c r="AI3249" s="140"/>
      <c r="AJ3249" s="140"/>
      <c r="AK3249" s="140"/>
      <c r="AL3249" s="140"/>
      <c r="AM3249" s="140"/>
      <c r="AN3249" s="140"/>
      <c r="AO3249" s="140"/>
      <c r="AP3249" s="140"/>
      <c r="AQ3249" s="140"/>
      <c r="AR3249" s="140"/>
      <c r="AS3249" s="103"/>
      <c r="AT3249" s="103"/>
      <c r="AU3249" s="103"/>
      <c r="AV3249" s="103"/>
      <c r="AW3249" s="103"/>
      <c r="AX3249" s="103"/>
      <c r="AY3249" s="103"/>
      <c r="AZ3249" s="103"/>
      <c r="BA3249" s="103"/>
      <c r="BB3249" s="103"/>
      <c r="BC3249" s="103"/>
      <c r="BD3249" s="103"/>
      <c r="BE3249" s="103"/>
    </row>
    <row r="3250" spans="1:57" x14ac:dyDescent="0.2">
      <c r="A3250" s="140"/>
      <c r="B3250" s="141"/>
      <c r="C3250" s="141"/>
      <c r="D3250" s="24"/>
      <c r="E3250" s="29"/>
      <c r="F3250" s="22"/>
      <c r="G3250" s="22"/>
      <c r="H3250" s="22"/>
      <c r="I3250" s="22"/>
      <c r="J3250" s="26"/>
      <c r="K3250" s="140"/>
      <c r="L3250" s="140"/>
      <c r="M3250" s="140"/>
      <c r="N3250" s="140"/>
      <c r="O3250" s="140"/>
      <c r="P3250" s="26"/>
      <c r="Q3250" s="26"/>
      <c r="R3250" s="140"/>
      <c r="S3250" s="140"/>
      <c r="T3250" s="140"/>
      <c r="U3250" s="140"/>
      <c r="V3250" s="140"/>
      <c r="W3250" s="140"/>
      <c r="X3250" s="140"/>
      <c r="Y3250" s="140"/>
      <c r="Z3250" s="140"/>
      <c r="AA3250" s="140"/>
      <c r="AB3250" s="140"/>
      <c r="AC3250" s="140"/>
      <c r="AD3250" s="140"/>
      <c r="AE3250" s="140"/>
      <c r="AF3250" s="140"/>
      <c r="AG3250" s="140"/>
      <c r="AH3250" s="140"/>
      <c r="AI3250" s="140"/>
      <c r="AJ3250" s="140"/>
      <c r="AK3250" s="140"/>
      <c r="AL3250" s="140"/>
      <c r="AM3250" s="140"/>
      <c r="AN3250" s="140"/>
      <c r="AO3250" s="140"/>
      <c r="AP3250" s="140"/>
      <c r="AQ3250" s="140"/>
      <c r="AR3250" s="140"/>
      <c r="AS3250" s="103"/>
      <c r="AT3250" s="103"/>
      <c r="AU3250" s="103"/>
      <c r="AV3250" s="103"/>
      <c r="AW3250" s="103"/>
      <c r="AX3250" s="103"/>
      <c r="AY3250" s="103"/>
      <c r="AZ3250" s="103"/>
      <c r="BA3250" s="103"/>
      <c r="BB3250" s="103"/>
      <c r="BC3250" s="103"/>
      <c r="BD3250" s="103"/>
      <c r="BE3250" s="103"/>
    </row>
    <row r="3251" spans="1:57" x14ac:dyDescent="0.2">
      <c r="A3251" s="140"/>
      <c r="B3251" s="141"/>
      <c r="C3251" s="141"/>
      <c r="D3251" s="24"/>
      <c r="E3251" s="29"/>
      <c r="F3251" s="22"/>
      <c r="G3251" s="22"/>
      <c r="H3251" s="22"/>
      <c r="I3251" s="22"/>
      <c r="J3251" s="26"/>
      <c r="K3251" s="140"/>
      <c r="L3251" s="140"/>
      <c r="M3251" s="140"/>
      <c r="N3251" s="140"/>
      <c r="O3251" s="140"/>
      <c r="P3251" s="26"/>
      <c r="Q3251" s="26"/>
      <c r="R3251" s="140"/>
      <c r="S3251" s="140"/>
      <c r="T3251" s="140"/>
      <c r="U3251" s="140"/>
      <c r="V3251" s="140"/>
      <c r="W3251" s="140"/>
      <c r="X3251" s="140"/>
      <c r="Y3251" s="140"/>
      <c r="Z3251" s="140"/>
      <c r="AA3251" s="140"/>
      <c r="AB3251" s="140"/>
      <c r="AC3251" s="140"/>
      <c r="AD3251" s="140"/>
      <c r="AE3251" s="140"/>
      <c r="AF3251" s="140"/>
      <c r="AG3251" s="140"/>
      <c r="AH3251" s="140"/>
      <c r="AI3251" s="140"/>
      <c r="AJ3251" s="140"/>
      <c r="AK3251" s="140"/>
      <c r="AL3251" s="140"/>
      <c r="AM3251" s="140"/>
      <c r="AN3251" s="140"/>
      <c r="AO3251" s="140"/>
      <c r="AP3251" s="140"/>
      <c r="AQ3251" s="140"/>
      <c r="AR3251" s="140"/>
      <c r="AS3251" s="103"/>
      <c r="AT3251" s="103"/>
      <c r="AU3251" s="103"/>
      <c r="AV3251" s="103"/>
      <c r="AW3251" s="103"/>
      <c r="AX3251" s="103"/>
      <c r="AY3251" s="103"/>
      <c r="AZ3251" s="103"/>
      <c r="BA3251" s="103"/>
      <c r="BB3251" s="103"/>
      <c r="BC3251" s="103"/>
      <c r="BD3251" s="103"/>
      <c r="BE3251" s="103"/>
    </row>
    <row r="3252" spans="1:57" x14ac:dyDescent="0.2">
      <c r="A3252" s="140"/>
      <c r="B3252" s="141"/>
      <c r="C3252" s="141"/>
      <c r="D3252" s="24"/>
      <c r="E3252" s="29"/>
      <c r="F3252" s="22"/>
      <c r="G3252" s="22"/>
      <c r="H3252" s="22"/>
      <c r="I3252" s="22"/>
      <c r="J3252" s="26"/>
      <c r="K3252" s="140"/>
      <c r="L3252" s="140"/>
      <c r="M3252" s="140"/>
      <c r="N3252" s="140"/>
      <c r="O3252" s="140"/>
      <c r="P3252" s="26"/>
      <c r="Q3252" s="26"/>
      <c r="R3252" s="140"/>
      <c r="S3252" s="140"/>
      <c r="T3252" s="140"/>
      <c r="U3252" s="140"/>
      <c r="V3252" s="140"/>
      <c r="W3252" s="140"/>
      <c r="X3252" s="140"/>
      <c r="Y3252" s="140"/>
      <c r="Z3252" s="140"/>
      <c r="AA3252" s="140"/>
      <c r="AB3252" s="140"/>
      <c r="AC3252" s="140"/>
      <c r="AD3252" s="140"/>
      <c r="AE3252" s="140"/>
      <c r="AF3252" s="140"/>
      <c r="AG3252" s="140"/>
      <c r="AH3252" s="140"/>
      <c r="AI3252" s="140"/>
      <c r="AJ3252" s="140"/>
      <c r="AK3252" s="140"/>
      <c r="AL3252" s="140"/>
      <c r="AM3252" s="140"/>
      <c r="AN3252" s="140"/>
      <c r="AO3252" s="140"/>
      <c r="AP3252" s="140"/>
      <c r="AQ3252" s="140"/>
      <c r="AR3252" s="140"/>
      <c r="AS3252" s="103"/>
      <c r="AT3252" s="103"/>
      <c r="AU3252" s="103"/>
      <c r="AV3252" s="103"/>
      <c r="AW3252" s="103"/>
      <c r="AX3252" s="103"/>
      <c r="AY3252" s="103"/>
      <c r="AZ3252" s="103"/>
      <c r="BA3252" s="103"/>
      <c r="BB3252" s="103"/>
      <c r="BC3252" s="103"/>
      <c r="BD3252" s="103"/>
      <c r="BE3252" s="103"/>
    </row>
    <row r="3253" spans="1:57" x14ac:dyDescent="0.2">
      <c r="A3253" s="140"/>
      <c r="B3253" s="141"/>
      <c r="C3253" s="141"/>
      <c r="D3253" s="24"/>
      <c r="E3253" s="29"/>
      <c r="F3253" s="22"/>
      <c r="G3253" s="22"/>
      <c r="H3253" s="22"/>
      <c r="I3253" s="22"/>
      <c r="J3253" s="26"/>
      <c r="K3253" s="140"/>
      <c r="L3253" s="140"/>
      <c r="M3253" s="140"/>
      <c r="N3253" s="140"/>
      <c r="O3253" s="140"/>
      <c r="P3253" s="26"/>
      <c r="Q3253" s="26"/>
      <c r="R3253" s="140"/>
      <c r="S3253" s="140"/>
      <c r="T3253" s="140"/>
      <c r="U3253" s="140"/>
      <c r="V3253" s="140"/>
      <c r="W3253" s="140"/>
      <c r="X3253" s="140"/>
      <c r="Y3253" s="140"/>
      <c r="Z3253" s="140"/>
      <c r="AA3253" s="140"/>
      <c r="AB3253" s="140"/>
      <c r="AC3253" s="140"/>
      <c r="AD3253" s="140"/>
      <c r="AE3253" s="140"/>
      <c r="AF3253" s="140"/>
      <c r="AG3253" s="140"/>
      <c r="AH3253" s="140"/>
      <c r="AI3253" s="140"/>
      <c r="AJ3253" s="140"/>
      <c r="AK3253" s="140"/>
      <c r="AL3253" s="140"/>
      <c r="AM3253" s="140"/>
      <c r="AN3253" s="140"/>
      <c r="AO3253" s="140"/>
      <c r="AP3253" s="140"/>
      <c r="AQ3253" s="140"/>
      <c r="AR3253" s="140"/>
      <c r="AS3253" s="103"/>
      <c r="AT3253" s="103"/>
      <c r="AU3253" s="103"/>
      <c r="AV3253" s="103"/>
      <c r="AW3253" s="103"/>
      <c r="AX3253" s="103"/>
      <c r="AY3253" s="103"/>
      <c r="AZ3253" s="103"/>
      <c r="BA3253" s="103"/>
      <c r="BB3253" s="103"/>
      <c r="BC3253" s="103"/>
      <c r="BD3253" s="103"/>
      <c r="BE3253" s="103"/>
    </row>
    <row r="3254" spans="1:57" x14ac:dyDescent="0.2">
      <c r="A3254" s="140"/>
      <c r="B3254" s="141"/>
      <c r="C3254" s="141"/>
      <c r="D3254" s="24"/>
      <c r="E3254" s="29"/>
      <c r="F3254" s="22"/>
      <c r="G3254" s="22"/>
      <c r="H3254" s="22"/>
      <c r="I3254" s="22"/>
      <c r="J3254" s="26"/>
      <c r="K3254" s="140"/>
      <c r="L3254" s="140"/>
      <c r="M3254" s="140"/>
      <c r="N3254" s="140"/>
      <c r="O3254" s="140"/>
      <c r="P3254" s="26"/>
      <c r="Q3254" s="26"/>
      <c r="R3254" s="140"/>
      <c r="S3254" s="140"/>
      <c r="T3254" s="140"/>
      <c r="U3254" s="140"/>
      <c r="V3254" s="140"/>
      <c r="W3254" s="140"/>
      <c r="X3254" s="140"/>
      <c r="Y3254" s="140"/>
      <c r="Z3254" s="140"/>
      <c r="AA3254" s="140"/>
      <c r="AB3254" s="140"/>
      <c r="AC3254" s="140"/>
      <c r="AD3254" s="140"/>
      <c r="AE3254" s="140"/>
      <c r="AF3254" s="140"/>
      <c r="AG3254" s="140"/>
      <c r="AH3254" s="140"/>
      <c r="AI3254" s="140"/>
      <c r="AJ3254" s="140"/>
      <c r="AK3254" s="140"/>
      <c r="AL3254" s="140"/>
      <c r="AM3254" s="140"/>
      <c r="AN3254" s="140"/>
      <c r="AO3254" s="140"/>
      <c r="AP3254" s="140"/>
      <c r="AQ3254" s="140"/>
      <c r="AR3254" s="140"/>
      <c r="AS3254" s="103"/>
      <c r="AT3254" s="103"/>
      <c r="AU3254" s="103"/>
      <c r="AV3254" s="103"/>
      <c r="AW3254" s="103"/>
      <c r="AX3254" s="103"/>
      <c r="AY3254" s="103"/>
      <c r="AZ3254" s="103"/>
      <c r="BA3254" s="103"/>
      <c r="BB3254" s="103"/>
      <c r="BC3254" s="103"/>
      <c r="BD3254" s="103"/>
      <c r="BE3254" s="103"/>
    </row>
    <row r="3255" spans="1:57" x14ac:dyDescent="0.2">
      <c r="A3255" s="140"/>
      <c r="B3255" s="141"/>
      <c r="C3255" s="141"/>
      <c r="D3255" s="24"/>
      <c r="E3255" s="29"/>
      <c r="F3255" s="22"/>
      <c r="G3255" s="22"/>
      <c r="H3255" s="22"/>
      <c r="I3255" s="22"/>
      <c r="J3255" s="26"/>
      <c r="K3255" s="140"/>
      <c r="L3255" s="140"/>
      <c r="M3255" s="140"/>
      <c r="N3255" s="140"/>
      <c r="O3255" s="140"/>
      <c r="P3255" s="26"/>
      <c r="Q3255" s="26"/>
      <c r="R3255" s="140"/>
      <c r="S3255" s="140"/>
      <c r="T3255" s="140"/>
      <c r="U3255" s="140"/>
      <c r="V3255" s="140"/>
      <c r="W3255" s="140"/>
      <c r="X3255" s="140"/>
      <c r="Y3255" s="140"/>
      <c r="Z3255" s="140"/>
      <c r="AA3255" s="140"/>
      <c r="AB3255" s="140"/>
      <c r="AC3255" s="140"/>
      <c r="AD3255" s="140"/>
      <c r="AE3255" s="140"/>
      <c r="AF3255" s="140"/>
      <c r="AG3255" s="140"/>
      <c r="AH3255" s="140"/>
      <c r="AI3255" s="140"/>
      <c r="AJ3255" s="140"/>
      <c r="AK3255" s="140"/>
      <c r="AL3255" s="140"/>
      <c r="AM3255" s="140"/>
      <c r="AN3255" s="140"/>
      <c r="AO3255" s="140"/>
      <c r="AP3255" s="140"/>
      <c r="AQ3255" s="140"/>
      <c r="AR3255" s="140"/>
      <c r="AS3255" s="103"/>
      <c r="AT3255" s="103"/>
      <c r="AU3255" s="103"/>
      <c r="AV3255" s="103"/>
      <c r="AW3255" s="103"/>
      <c r="AX3255" s="103"/>
      <c r="AY3255" s="103"/>
      <c r="AZ3255" s="103"/>
      <c r="BA3255" s="103"/>
      <c r="BB3255" s="103"/>
      <c r="BC3255" s="103"/>
      <c r="BD3255" s="103"/>
      <c r="BE3255" s="103"/>
    </row>
    <row r="3256" spans="1:57" x14ac:dyDescent="0.2">
      <c r="A3256" s="140"/>
      <c r="B3256" s="141"/>
      <c r="C3256" s="141"/>
      <c r="D3256" s="24"/>
      <c r="E3256" s="29"/>
      <c r="F3256" s="22"/>
      <c r="G3256" s="22"/>
      <c r="H3256" s="22"/>
      <c r="I3256" s="22"/>
      <c r="J3256" s="26"/>
      <c r="K3256" s="140"/>
      <c r="L3256" s="140"/>
      <c r="M3256" s="140"/>
      <c r="N3256" s="140"/>
      <c r="O3256" s="140"/>
      <c r="P3256" s="26"/>
      <c r="Q3256" s="26"/>
      <c r="R3256" s="140"/>
      <c r="S3256" s="140"/>
      <c r="T3256" s="140"/>
      <c r="U3256" s="140"/>
      <c r="V3256" s="140"/>
      <c r="W3256" s="140"/>
      <c r="X3256" s="140"/>
      <c r="Y3256" s="140"/>
      <c r="Z3256" s="140"/>
      <c r="AA3256" s="140"/>
      <c r="AB3256" s="140"/>
      <c r="AC3256" s="140"/>
      <c r="AD3256" s="140"/>
      <c r="AE3256" s="140"/>
      <c r="AF3256" s="140"/>
      <c r="AG3256" s="140"/>
      <c r="AH3256" s="140"/>
      <c r="AI3256" s="140"/>
      <c r="AJ3256" s="140"/>
      <c r="AK3256" s="140"/>
      <c r="AL3256" s="140"/>
      <c r="AM3256" s="140"/>
      <c r="AN3256" s="140"/>
      <c r="AO3256" s="140"/>
      <c r="AP3256" s="140"/>
      <c r="AQ3256" s="140"/>
      <c r="AR3256" s="140"/>
      <c r="AS3256" s="103"/>
      <c r="AT3256" s="103"/>
      <c r="AU3256" s="103"/>
      <c r="AV3256" s="103"/>
      <c r="AW3256" s="103"/>
      <c r="AX3256" s="103"/>
      <c r="AY3256" s="103"/>
      <c r="AZ3256" s="103"/>
      <c r="BA3256" s="103"/>
      <c r="BB3256" s="103"/>
      <c r="BC3256" s="103"/>
      <c r="BD3256" s="103"/>
      <c r="BE3256" s="103"/>
    </row>
    <row r="3257" spans="1:57" x14ac:dyDescent="0.2">
      <c r="A3257" s="140"/>
      <c r="B3257" s="141"/>
      <c r="C3257" s="141"/>
      <c r="D3257" s="24"/>
      <c r="E3257" s="29"/>
      <c r="F3257" s="22"/>
      <c r="G3257" s="22"/>
      <c r="H3257" s="22"/>
      <c r="I3257" s="22"/>
      <c r="J3257" s="26"/>
      <c r="K3257" s="140"/>
      <c r="L3257" s="140"/>
      <c r="M3257" s="140"/>
      <c r="N3257" s="140"/>
      <c r="O3257" s="140"/>
      <c r="P3257" s="26"/>
      <c r="Q3257" s="26"/>
      <c r="R3257" s="140"/>
      <c r="S3257" s="140"/>
      <c r="T3257" s="140"/>
      <c r="U3257" s="140"/>
      <c r="V3257" s="140"/>
      <c r="W3257" s="140"/>
      <c r="X3257" s="140"/>
      <c r="Y3257" s="140"/>
      <c r="Z3257" s="140"/>
      <c r="AA3257" s="140"/>
      <c r="AB3257" s="140"/>
      <c r="AC3257" s="140"/>
      <c r="AD3257" s="140"/>
      <c r="AE3257" s="140"/>
      <c r="AF3257" s="140"/>
      <c r="AG3257" s="140"/>
      <c r="AH3257" s="140"/>
      <c r="AI3257" s="140"/>
      <c r="AJ3257" s="140"/>
      <c r="AK3257" s="140"/>
      <c r="AL3257" s="140"/>
      <c r="AM3257" s="140"/>
      <c r="AN3257" s="140"/>
      <c r="AO3257" s="140"/>
      <c r="AP3257" s="140"/>
      <c r="AQ3257" s="140"/>
      <c r="AR3257" s="140"/>
      <c r="AS3257" s="103"/>
      <c r="AT3257" s="103"/>
      <c r="AU3257" s="103"/>
      <c r="AV3257" s="103"/>
      <c r="AW3257" s="103"/>
      <c r="AX3257" s="103"/>
      <c r="AY3257" s="103"/>
      <c r="AZ3257" s="103"/>
      <c r="BA3257" s="103"/>
      <c r="BB3257" s="103"/>
      <c r="BC3257" s="103"/>
      <c r="BD3257" s="103"/>
      <c r="BE3257" s="103"/>
    </row>
    <row r="3258" spans="1:57" x14ac:dyDescent="0.2">
      <c r="A3258" s="140"/>
      <c r="B3258" s="141"/>
      <c r="C3258" s="141"/>
      <c r="D3258" s="24"/>
      <c r="E3258" s="29"/>
      <c r="F3258" s="22"/>
      <c r="G3258" s="22"/>
      <c r="H3258" s="22"/>
      <c r="I3258" s="22"/>
      <c r="J3258" s="26"/>
      <c r="K3258" s="140"/>
      <c r="L3258" s="140"/>
      <c r="M3258" s="140"/>
      <c r="N3258" s="140"/>
      <c r="O3258" s="140"/>
      <c r="P3258" s="26"/>
      <c r="Q3258" s="26"/>
      <c r="R3258" s="140"/>
      <c r="S3258" s="140"/>
      <c r="T3258" s="140"/>
      <c r="U3258" s="140"/>
      <c r="V3258" s="140"/>
      <c r="W3258" s="140"/>
      <c r="X3258" s="140"/>
      <c r="Y3258" s="140"/>
      <c r="Z3258" s="140"/>
      <c r="AA3258" s="140"/>
      <c r="AB3258" s="140"/>
      <c r="AC3258" s="140"/>
      <c r="AD3258" s="140"/>
      <c r="AE3258" s="140"/>
      <c r="AF3258" s="140"/>
      <c r="AG3258" s="140"/>
      <c r="AH3258" s="140"/>
      <c r="AI3258" s="140"/>
      <c r="AJ3258" s="140"/>
      <c r="AK3258" s="140"/>
      <c r="AL3258" s="140"/>
      <c r="AM3258" s="140"/>
      <c r="AN3258" s="140"/>
      <c r="AO3258" s="140"/>
      <c r="AP3258" s="140"/>
      <c r="AQ3258" s="140"/>
      <c r="AR3258" s="140"/>
      <c r="AS3258" s="103"/>
      <c r="AT3258" s="103"/>
      <c r="AU3258" s="103"/>
      <c r="AV3258" s="103"/>
      <c r="AW3258" s="103"/>
      <c r="AX3258" s="103"/>
      <c r="AY3258" s="103"/>
      <c r="AZ3258" s="103"/>
      <c r="BA3258" s="103"/>
      <c r="BB3258" s="103"/>
      <c r="BC3258" s="103"/>
      <c r="BD3258" s="103"/>
      <c r="BE3258" s="103"/>
    </row>
    <row r="3259" spans="1:57" x14ac:dyDescent="0.2">
      <c r="A3259" s="140"/>
      <c r="B3259" s="141"/>
      <c r="C3259" s="141"/>
      <c r="D3259" s="24"/>
      <c r="E3259" s="29"/>
      <c r="F3259" s="22"/>
      <c r="G3259" s="22"/>
      <c r="H3259" s="22"/>
      <c r="I3259" s="22"/>
      <c r="J3259" s="26"/>
      <c r="K3259" s="140"/>
      <c r="L3259" s="140"/>
      <c r="M3259" s="140"/>
      <c r="N3259" s="140"/>
      <c r="O3259" s="140"/>
      <c r="P3259" s="26"/>
      <c r="Q3259" s="26"/>
      <c r="R3259" s="140"/>
      <c r="S3259" s="140"/>
      <c r="T3259" s="140"/>
      <c r="U3259" s="140"/>
      <c r="V3259" s="140"/>
      <c r="W3259" s="140"/>
      <c r="X3259" s="140"/>
      <c r="Y3259" s="140"/>
      <c r="Z3259" s="140"/>
      <c r="AA3259" s="140"/>
      <c r="AB3259" s="140"/>
      <c r="AC3259" s="140"/>
      <c r="AD3259" s="140"/>
      <c r="AE3259" s="140"/>
      <c r="AF3259" s="140"/>
      <c r="AG3259" s="140"/>
      <c r="AH3259" s="140"/>
      <c r="AI3259" s="140"/>
      <c r="AJ3259" s="140"/>
      <c r="AK3259" s="140"/>
      <c r="AL3259" s="140"/>
      <c r="AM3259" s="140"/>
      <c r="AN3259" s="140"/>
      <c r="AO3259" s="140"/>
      <c r="AP3259" s="140"/>
      <c r="AQ3259" s="140"/>
      <c r="AR3259" s="140"/>
      <c r="AS3259" s="103"/>
      <c r="AT3259" s="103"/>
      <c r="AU3259" s="103"/>
      <c r="AV3259" s="103"/>
      <c r="AW3259" s="103"/>
      <c r="AX3259" s="103"/>
      <c r="AY3259" s="103"/>
      <c r="AZ3259" s="103"/>
      <c r="BA3259" s="103"/>
      <c r="BB3259" s="103"/>
      <c r="BC3259" s="103"/>
      <c r="BD3259" s="103"/>
      <c r="BE3259" s="103"/>
    </row>
    <row r="3260" spans="1:57" x14ac:dyDescent="0.2">
      <c r="A3260" s="140"/>
      <c r="B3260" s="141"/>
      <c r="C3260" s="141"/>
      <c r="D3260" s="24"/>
      <c r="E3260" s="29"/>
      <c r="F3260" s="22"/>
      <c r="G3260" s="22"/>
      <c r="H3260" s="22"/>
      <c r="I3260" s="22"/>
      <c r="J3260" s="26"/>
      <c r="K3260" s="140"/>
      <c r="L3260" s="140"/>
      <c r="M3260" s="140"/>
      <c r="N3260" s="140"/>
      <c r="O3260" s="140"/>
      <c r="P3260" s="26"/>
      <c r="Q3260" s="26"/>
      <c r="R3260" s="140"/>
      <c r="S3260" s="140"/>
      <c r="T3260" s="140"/>
      <c r="U3260" s="140"/>
      <c r="V3260" s="140"/>
      <c r="W3260" s="140"/>
      <c r="X3260" s="140"/>
      <c r="Y3260" s="140"/>
      <c r="Z3260" s="140"/>
      <c r="AA3260" s="140"/>
      <c r="AB3260" s="140"/>
      <c r="AC3260" s="140"/>
      <c r="AD3260" s="140"/>
      <c r="AE3260" s="140"/>
      <c r="AF3260" s="140"/>
      <c r="AG3260" s="140"/>
      <c r="AH3260" s="140"/>
      <c r="AI3260" s="140"/>
      <c r="AJ3260" s="140"/>
      <c r="AK3260" s="140"/>
      <c r="AL3260" s="140"/>
      <c r="AM3260" s="140"/>
      <c r="AN3260" s="140"/>
      <c r="AO3260" s="140"/>
      <c r="AP3260" s="140"/>
      <c r="AQ3260" s="140"/>
      <c r="AR3260" s="140"/>
      <c r="AS3260" s="103"/>
      <c r="AT3260" s="103"/>
      <c r="AU3260" s="103"/>
      <c r="AV3260" s="103"/>
      <c r="AW3260" s="103"/>
      <c r="AX3260" s="103"/>
      <c r="AY3260" s="103"/>
      <c r="AZ3260" s="103"/>
      <c r="BA3260" s="103"/>
      <c r="BB3260" s="103"/>
      <c r="BC3260" s="103"/>
      <c r="BD3260" s="103"/>
      <c r="BE3260" s="103"/>
    </row>
    <row r="3261" spans="1:57" x14ac:dyDescent="0.2">
      <c r="A3261" s="140"/>
      <c r="B3261" s="141"/>
      <c r="C3261" s="141"/>
      <c r="D3261" s="24"/>
      <c r="E3261" s="29"/>
      <c r="F3261" s="22"/>
      <c r="G3261" s="22"/>
      <c r="H3261" s="22"/>
      <c r="I3261" s="22"/>
      <c r="J3261" s="26"/>
      <c r="K3261" s="140"/>
      <c r="L3261" s="140"/>
      <c r="M3261" s="140"/>
      <c r="N3261" s="140"/>
      <c r="O3261" s="140"/>
      <c r="P3261" s="26"/>
      <c r="Q3261" s="26"/>
      <c r="R3261" s="140"/>
      <c r="S3261" s="140"/>
      <c r="T3261" s="140"/>
      <c r="U3261" s="140"/>
      <c r="V3261" s="140"/>
      <c r="W3261" s="140"/>
      <c r="X3261" s="140"/>
      <c r="Y3261" s="140"/>
      <c r="Z3261" s="140"/>
      <c r="AA3261" s="140"/>
      <c r="AB3261" s="140"/>
      <c r="AC3261" s="140"/>
      <c r="AD3261" s="140"/>
      <c r="AE3261" s="140"/>
      <c r="AF3261" s="140"/>
      <c r="AG3261" s="140"/>
      <c r="AH3261" s="140"/>
      <c r="AI3261" s="140"/>
      <c r="AJ3261" s="140"/>
      <c r="AK3261" s="140"/>
      <c r="AL3261" s="140"/>
      <c r="AM3261" s="140"/>
      <c r="AN3261" s="140"/>
      <c r="AO3261" s="140"/>
      <c r="AP3261" s="140"/>
      <c r="AQ3261" s="140"/>
      <c r="AR3261" s="140"/>
      <c r="AS3261" s="103"/>
      <c r="AT3261" s="103"/>
      <c r="AU3261" s="103"/>
      <c r="AV3261" s="103"/>
      <c r="AW3261" s="103"/>
      <c r="AX3261" s="103"/>
      <c r="AY3261" s="103"/>
      <c r="AZ3261" s="103"/>
      <c r="BA3261" s="103"/>
      <c r="BB3261" s="103"/>
      <c r="BC3261" s="103"/>
      <c r="BD3261" s="103"/>
      <c r="BE3261" s="103"/>
    </row>
    <row r="3262" spans="1:57" x14ac:dyDescent="0.2">
      <c r="A3262" s="140"/>
      <c r="B3262" s="141"/>
      <c r="C3262" s="141"/>
      <c r="D3262" s="24"/>
      <c r="E3262" s="29"/>
      <c r="F3262" s="22"/>
      <c r="G3262" s="22"/>
      <c r="H3262" s="22"/>
      <c r="I3262" s="22"/>
      <c r="J3262" s="26"/>
      <c r="K3262" s="140"/>
      <c r="L3262" s="140"/>
      <c r="M3262" s="140"/>
      <c r="N3262" s="140"/>
      <c r="O3262" s="140"/>
      <c r="P3262" s="26"/>
      <c r="Q3262" s="26"/>
      <c r="R3262" s="140"/>
      <c r="S3262" s="140"/>
      <c r="T3262" s="140"/>
      <c r="U3262" s="140"/>
      <c r="V3262" s="140"/>
      <c r="W3262" s="140"/>
      <c r="X3262" s="140"/>
      <c r="Y3262" s="140"/>
      <c r="Z3262" s="140"/>
      <c r="AA3262" s="140"/>
      <c r="AB3262" s="140"/>
      <c r="AC3262" s="140"/>
      <c r="AD3262" s="140"/>
      <c r="AE3262" s="140"/>
      <c r="AF3262" s="140"/>
      <c r="AG3262" s="140"/>
      <c r="AH3262" s="140"/>
      <c r="AI3262" s="140"/>
      <c r="AJ3262" s="140"/>
      <c r="AK3262" s="140"/>
      <c r="AL3262" s="140"/>
      <c r="AM3262" s="140"/>
      <c r="AN3262" s="140"/>
      <c r="AO3262" s="140"/>
      <c r="AP3262" s="140"/>
      <c r="AQ3262" s="140"/>
      <c r="AR3262" s="140"/>
      <c r="AS3262" s="103"/>
      <c r="AT3262" s="103"/>
      <c r="AU3262" s="103"/>
      <c r="AV3262" s="103"/>
      <c r="AW3262" s="103"/>
      <c r="AX3262" s="103"/>
      <c r="AY3262" s="103"/>
      <c r="AZ3262" s="103"/>
      <c r="BA3262" s="103"/>
      <c r="BB3262" s="103"/>
      <c r="BC3262" s="103"/>
      <c r="BD3262" s="103"/>
      <c r="BE3262" s="103"/>
    </row>
    <row r="3263" spans="1:57" x14ac:dyDescent="0.2">
      <c r="A3263" s="140"/>
      <c r="B3263" s="141"/>
      <c r="C3263" s="141"/>
      <c r="D3263" s="24"/>
      <c r="E3263" s="29"/>
      <c r="F3263" s="22"/>
      <c r="G3263" s="22"/>
      <c r="H3263" s="22"/>
      <c r="I3263" s="22"/>
      <c r="J3263" s="26"/>
      <c r="K3263" s="140"/>
      <c r="L3263" s="140"/>
      <c r="M3263" s="140"/>
      <c r="N3263" s="140"/>
      <c r="O3263" s="140"/>
      <c r="P3263" s="26"/>
      <c r="Q3263" s="26"/>
      <c r="R3263" s="140"/>
      <c r="S3263" s="140"/>
      <c r="T3263" s="140"/>
      <c r="U3263" s="140"/>
      <c r="V3263" s="140"/>
      <c r="W3263" s="140"/>
      <c r="X3263" s="140"/>
      <c r="Y3263" s="140"/>
      <c r="Z3263" s="140"/>
      <c r="AA3263" s="140"/>
      <c r="AB3263" s="140"/>
      <c r="AC3263" s="140"/>
      <c r="AD3263" s="140"/>
      <c r="AE3263" s="140"/>
      <c r="AF3263" s="140"/>
      <c r="AG3263" s="140"/>
      <c r="AH3263" s="140"/>
      <c r="AI3263" s="140"/>
      <c r="AJ3263" s="140"/>
      <c r="AK3263" s="140"/>
      <c r="AL3263" s="140"/>
      <c r="AM3263" s="140"/>
      <c r="AN3263" s="140"/>
      <c r="AO3263" s="140"/>
      <c r="AP3263" s="140"/>
      <c r="AQ3263" s="140"/>
      <c r="AR3263" s="140"/>
      <c r="AS3263" s="103"/>
      <c r="AT3263" s="103"/>
      <c r="AU3263" s="103"/>
      <c r="AV3263" s="103"/>
      <c r="AW3263" s="103"/>
      <c r="AX3263" s="103"/>
      <c r="AY3263" s="103"/>
      <c r="AZ3263" s="103"/>
      <c r="BA3263" s="103"/>
      <c r="BB3263" s="103"/>
      <c r="BC3263" s="103"/>
      <c r="BD3263" s="103"/>
      <c r="BE3263" s="103"/>
    </row>
    <row r="3264" spans="1:57" x14ac:dyDescent="0.2">
      <c r="A3264" s="140"/>
      <c r="B3264" s="141"/>
      <c r="C3264" s="141"/>
      <c r="D3264" s="24"/>
      <c r="E3264" s="29"/>
      <c r="F3264" s="22"/>
      <c r="G3264" s="22"/>
      <c r="H3264" s="22"/>
      <c r="I3264" s="22"/>
      <c r="J3264" s="26"/>
      <c r="K3264" s="140"/>
      <c r="L3264" s="140"/>
      <c r="M3264" s="140"/>
      <c r="N3264" s="140"/>
      <c r="O3264" s="140"/>
      <c r="P3264" s="26"/>
      <c r="Q3264" s="26"/>
      <c r="R3264" s="140"/>
      <c r="S3264" s="140"/>
      <c r="T3264" s="140"/>
      <c r="U3264" s="140"/>
      <c r="V3264" s="140"/>
      <c r="W3264" s="140"/>
      <c r="X3264" s="140"/>
      <c r="Y3264" s="140"/>
      <c r="Z3264" s="140"/>
      <c r="AA3264" s="140"/>
      <c r="AB3264" s="140"/>
      <c r="AC3264" s="140"/>
      <c r="AD3264" s="140"/>
      <c r="AE3264" s="140"/>
      <c r="AF3264" s="140"/>
      <c r="AG3264" s="140"/>
      <c r="AH3264" s="140"/>
      <c r="AI3264" s="140"/>
      <c r="AJ3264" s="140"/>
      <c r="AK3264" s="140"/>
      <c r="AL3264" s="140"/>
      <c r="AM3264" s="140"/>
      <c r="AN3264" s="140"/>
      <c r="AO3264" s="140"/>
      <c r="AP3264" s="140"/>
      <c r="AQ3264" s="140"/>
      <c r="AR3264" s="140"/>
      <c r="AS3264" s="103"/>
      <c r="AT3264" s="103"/>
      <c r="AU3264" s="103"/>
      <c r="AV3264" s="103"/>
      <c r="AW3264" s="103"/>
      <c r="AX3264" s="103"/>
      <c r="AY3264" s="103"/>
      <c r="AZ3264" s="103"/>
      <c r="BA3264" s="103"/>
      <c r="BB3264" s="103"/>
      <c r="BC3264" s="103"/>
      <c r="BD3264" s="103"/>
      <c r="BE3264" s="103"/>
    </row>
    <row r="3265" spans="1:57" x14ac:dyDescent="0.2">
      <c r="A3265" s="140"/>
      <c r="B3265" s="141"/>
      <c r="C3265" s="141"/>
      <c r="D3265" s="24"/>
      <c r="E3265" s="29"/>
      <c r="F3265" s="22"/>
      <c r="G3265" s="22"/>
      <c r="H3265" s="22"/>
      <c r="I3265" s="22"/>
      <c r="J3265" s="26"/>
      <c r="K3265" s="140"/>
      <c r="L3265" s="140"/>
      <c r="M3265" s="140"/>
      <c r="N3265" s="140"/>
      <c r="O3265" s="140"/>
      <c r="P3265" s="26"/>
      <c r="Q3265" s="26"/>
      <c r="R3265" s="140"/>
      <c r="S3265" s="140"/>
      <c r="T3265" s="140"/>
      <c r="U3265" s="140"/>
      <c r="V3265" s="140"/>
      <c r="W3265" s="140"/>
      <c r="X3265" s="140"/>
      <c r="Y3265" s="140"/>
      <c r="Z3265" s="140"/>
      <c r="AA3265" s="140"/>
      <c r="AB3265" s="140"/>
      <c r="AC3265" s="140"/>
      <c r="AD3265" s="140"/>
      <c r="AE3265" s="140"/>
      <c r="AF3265" s="140"/>
      <c r="AG3265" s="140"/>
      <c r="AH3265" s="140"/>
      <c r="AI3265" s="140"/>
      <c r="AJ3265" s="140"/>
      <c r="AK3265" s="140"/>
      <c r="AL3265" s="140"/>
      <c r="AM3265" s="140"/>
      <c r="AN3265" s="140"/>
      <c r="AO3265" s="140"/>
      <c r="AP3265" s="140"/>
      <c r="AQ3265" s="140"/>
      <c r="AR3265" s="140"/>
      <c r="AS3265" s="103"/>
      <c r="AT3265" s="103"/>
      <c r="AU3265" s="103"/>
      <c r="AV3265" s="103"/>
      <c r="AW3265" s="103"/>
      <c r="AX3265" s="103"/>
      <c r="AY3265" s="103"/>
      <c r="AZ3265" s="103"/>
      <c r="BA3265" s="103"/>
      <c r="BB3265" s="103"/>
      <c r="BC3265" s="103"/>
      <c r="BD3265" s="103"/>
      <c r="BE3265" s="103"/>
    </row>
    <row r="3266" spans="1:57" x14ac:dyDescent="0.2">
      <c r="A3266" s="140"/>
      <c r="B3266" s="141"/>
      <c r="C3266" s="141"/>
      <c r="D3266" s="24"/>
      <c r="E3266" s="29"/>
      <c r="F3266" s="22"/>
      <c r="G3266" s="22"/>
      <c r="H3266" s="22"/>
      <c r="I3266" s="22"/>
      <c r="J3266" s="26"/>
      <c r="K3266" s="140"/>
      <c r="L3266" s="140"/>
      <c r="M3266" s="140"/>
      <c r="N3266" s="140"/>
      <c r="O3266" s="140"/>
      <c r="P3266" s="26"/>
      <c r="Q3266" s="26"/>
      <c r="R3266" s="140"/>
      <c r="S3266" s="140"/>
      <c r="T3266" s="140"/>
      <c r="U3266" s="140"/>
      <c r="V3266" s="140"/>
      <c r="W3266" s="140"/>
      <c r="X3266" s="140"/>
      <c r="Y3266" s="140"/>
      <c r="Z3266" s="140"/>
      <c r="AA3266" s="140"/>
      <c r="AB3266" s="140"/>
      <c r="AC3266" s="140"/>
      <c r="AD3266" s="140"/>
      <c r="AE3266" s="140"/>
      <c r="AF3266" s="140"/>
      <c r="AG3266" s="140"/>
      <c r="AH3266" s="140"/>
      <c r="AI3266" s="140"/>
      <c r="AJ3266" s="140"/>
      <c r="AK3266" s="140"/>
      <c r="AL3266" s="140"/>
      <c r="AM3266" s="140"/>
      <c r="AN3266" s="140"/>
      <c r="AO3266" s="140"/>
      <c r="AP3266" s="140"/>
      <c r="AQ3266" s="140"/>
      <c r="AR3266" s="140"/>
      <c r="AS3266" s="103"/>
      <c r="AT3266" s="103"/>
      <c r="AU3266" s="103"/>
      <c r="AV3266" s="103"/>
      <c r="AW3266" s="103"/>
      <c r="AX3266" s="103"/>
      <c r="AY3266" s="103"/>
      <c r="AZ3266" s="103"/>
      <c r="BA3266" s="103"/>
      <c r="BB3266" s="103"/>
      <c r="BC3266" s="103"/>
      <c r="BD3266" s="103"/>
      <c r="BE3266" s="103"/>
    </row>
    <row r="3267" spans="1:57" x14ac:dyDescent="0.2">
      <c r="A3267" s="140"/>
      <c r="B3267" s="141"/>
      <c r="C3267" s="141"/>
      <c r="D3267" s="24"/>
      <c r="E3267" s="29"/>
      <c r="F3267" s="22"/>
      <c r="G3267" s="22"/>
      <c r="H3267" s="22"/>
      <c r="I3267" s="22"/>
      <c r="J3267" s="26"/>
      <c r="K3267" s="140"/>
      <c r="L3267" s="140"/>
      <c r="M3267" s="140"/>
      <c r="N3267" s="140"/>
      <c r="O3267" s="140"/>
      <c r="P3267" s="26"/>
      <c r="Q3267" s="26"/>
      <c r="R3267" s="140"/>
      <c r="S3267" s="140"/>
      <c r="T3267" s="140"/>
      <c r="U3267" s="140"/>
      <c r="V3267" s="140"/>
      <c r="W3267" s="140"/>
      <c r="X3267" s="140"/>
      <c r="Y3267" s="140"/>
      <c r="Z3267" s="140"/>
      <c r="AA3267" s="140"/>
      <c r="AB3267" s="140"/>
      <c r="AC3267" s="140"/>
      <c r="AD3267" s="140"/>
      <c r="AE3267" s="140"/>
      <c r="AF3267" s="140"/>
      <c r="AG3267" s="140"/>
      <c r="AH3267" s="140"/>
      <c r="AI3267" s="140"/>
      <c r="AJ3267" s="140"/>
      <c r="AK3267" s="140"/>
      <c r="AL3267" s="140"/>
      <c r="AM3267" s="140"/>
      <c r="AN3267" s="140"/>
      <c r="AO3267" s="140"/>
      <c r="AP3267" s="140"/>
      <c r="AQ3267" s="140"/>
      <c r="AR3267" s="140"/>
      <c r="AS3267" s="103"/>
      <c r="AT3267" s="103"/>
      <c r="AU3267" s="103"/>
      <c r="AV3267" s="103"/>
      <c r="AW3267" s="103"/>
      <c r="AX3267" s="103"/>
      <c r="AY3267" s="103"/>
      <c r="AZ3267" s="103"/>
      <c r="BA3267" s="103"/>
      <c r="BB3267" s="103"/>
      <c r="BC3267" s="103"/>
      <c r="BD3267" s="103"/>
      <c r="BE3267" s="103"/>
    </row>
    <row r="3268" spans="1:57" x14ac:dyDescent="0.2">
      <c r="A3268" s="140"/>
      <c r="B3268" s="141"/>
      <c r="C3268" s="141"/>
      <c r="D3268" s="24"/>
      <c r="E3268" s="29"/>
      <c r="F3268" s="22"/>
      <c r="G3268" s="22"/>
      <c r="H3268" s="22"/>
      <c r="I3268" s="22"/>
      <c r="J3268" s="26"/>
      <c r="K3268" s="140"/>
      <c r="L3268" s="140"/>
      <c r="M3268" s="140"/>
      <c r="N3268" s="140"/>
      <c r="O3268" s="140"/>
      <c r="P3268" s="26"/>
      <c r="Q3268" s="26"/>
      <c r="R3268" s="140"/>
      <c r="S3268" s="140"/>
      <c r="T3268" s="140"/>
      <c r="U3268" s="140"/>
      <c r="V3268" s="140"/>
      <c r="W3268" s="140"/>
      <c r="X3268" s="140"/>
      <c r="Y3268" s="140"/>
      <c r="Z3268" s="140"/>
      <c r="AA3268" s="140"/>
      <c r="AB3268" s="140"/>
      <c r="AC3268" s="140"/>
      <c r="AD3268" s="140"/>
      <c r="AE3268" s="140"/>
      <c r="AF3268" s="140"/>
      <c r="AG3268" s="140"/>
      <c r="AH3268" s="140"/>
      <c r="AI3268" s="140"/>
      <c r="AJ3268" s="140"/>
      <c r="AK3268" s="140"/>
      <c r="AL3268" s="140"/>
      <c r="AM3268" s="140"/>
      <c r="AN3268" s="140"/>
      <c r="AO3268" s="140"/>
      <c r="AP3268" s="140"/>
      <c r="AQ3268" s="140"/>
      <c r="AR3268" s="140"/>
      <c r="AS3268" s="103"/>
      <c r="AT3268" s="103"/>
      <c r="AU3268" s="103"/>
      <c r="AV3268" s="103"/>
      <c r="AW3268" s="103"/>
      <c r="AX3268" s="103"/>
      <c r="AY3268" s="103"/>
      <c r="AZ3268" s="103"/>
      <c r="BA3268" s="103"/>
      <c r="BB3268" s="103"/>
      <c r="BC3268" s="103"/>
      <c r="BD3268" s="103"/>
      <c r="BE3268" s="103"/>
    </row>
    <row r="3269" spans="1:57" x14ac:dyDescent="0.2">
      <c r="A3269" s="140"/>
      <c r="B3269" s="141"/>
      <c r="C3269" s="141"/>
      <c r="D3269" s="24"/>
      <c r="E3269" s="29"/>
      <c r="F3269" s="22"/>
      <c r="G3269" s="22"/>
      <c r="H3269" s="22"/>
      <c r="I3269" s="22"/>
      <c r="J3269" s="26"/>
      <c r="K3269" s="140"/>
      <c r="L3269" s="140"/>
      <c r="M3269" s="140"/>
      <c r="N3269" s="140"/>
      <c r="O3269" s="140"/>
      <c r="P3269" s="26"/>
      <c r="Q3269" s="26"/>
      <c r="R3269" s="140"/>
      <c r="S3269" s="140"/>
      <c r="T3269" s="140"/>
      <c r="U3269" s="140"/>
      <c r="V3269" s="140"/>
      <c r="W3269" s="140"/>
      <c r="X3269" s="140"/>
      <c r="Y3269" s="140"/>
      <c r="Z3269" s="140"/>
      <c r="AA3269" s="140"/>
      <c r="AB3269" s="140"/>
      <c r="AC3269" s="140"/>
      <c r="AD3269" s="140"/>
      <c r="AE3269" s="140"/>
      <c r="AF3269" s="140"/>
      <c r="AG3269" s="140"/>
      <c r="AH3269" s="140"/>
      <c r="AI3269" s="140"/>
      <c r="AJ3269" s="140"/>
      <c r="AK3269" s="140"/>
      <c r="AL3269" s="140"/>
      <c r="AM3269" s="140"/>
      <c r="AN3269" s="140"/>
      <c r="AO3269" s="140"/>
      <c r="AP3269" s="140"/>
      <c r="AQ3269" s="140"/>
      <c r="AR3269" s="140"/>
      <c r="AS3269" s="103"/>
      <c r="AT3269" s="103"/>
      <c r="AU3269" s="103"/>
      <c r="AV3269" s="103"/>
      <c r="AW3269" s="103"/>
      <c r="AX3269" s="103"/>
      <c r="AY3269" s="103"/>
      <c r="AZ3269" s="103"/>
      <c r="BA3269" s="103"/>
      <c r="BB3269" s="103"/>
      <c r="BC3269" s="103"/>
      <c r="BD3269" s="103"/>
      <c r="BE3269" s="103"/>
    </row>
    <row r="3270" spans="1:57" x14ac:dyDescent="0.2">
      <c r="A3270" s="140"/>
      <c r="B3270" s="141"/>
      <c r="C3270" s="141"/>
      <c r="D3270" s="24"/>
      <c r="E3270" s="29"/>
      <c r="F3270" s="22"/>
      <c r="G3270" s="22"/>
      <c r="H3270" s="22"/>
      <c r="I3270" s="22"/>
      <c r="J3270" s="26"/>
      <c r="K3270" s="140"/>
      <c r="L3270" s="140"/>
      <c r="M3270" s="140"/>
      <c r="N3270" s="140"/>
      <c r="O3270" s="140"/>
      <c r="P3270" s="26"/>
      <c r="Q3270" s="26"/>
      <c r="R3270" s="140"/>
      <c r="S3270" s="140"/>
      <c r="T3270" s="140"/>
      <c r="U3270" s="140"/>
      <c r="V3270" s="140"/>
      <c r="W3270" s="140"/>
      <c r="X3270" s="140"/>
      <c r="Y3270" s="140"/>
      <c r="Z3270" s="140"/>
      <c r="AA3270" s="140"/>
      <c r="AB3270" s="140"/>
      <c r="AC3270" s="140"/>
      <c r="AD3270" s="140"/>
      <c r="AE3270" s="140"/>
      <c r="AF3270" s="140"/>
      <c r="AG3270" s="140"/>
      <c r="AH3270" s="140"/>
      <c r="AI3270" s="140"/>
      <c r="AJ3270" s="140"/>
      <c r="AK3270" s="140"/>
      <c r="AL3270" s="140"/>
      <c r="AM3270" s="140"/>
      <c r="AN3270" s="140"/>
      <c r="AO3270" s="140"/>
      <c r="AP3270" s="140"/>
      <c r="AQ3270" s="140"/>
      <c r="AR3270" s="140"/>
      <c r="AS3270" s="103"/>
      <c r="AT3270" s="103"/>
      <c r="AU3270" s="103"/>
      <c r="AV3270" s="103"/>
      <c r="AW3270" s="103"/>
      <c r="AX3270" s="103"/>
      <c r="AY3270" s="103"/>
      <c r="AZ3270" s="103"/>
      <c r="BA3270" s="103"/>
      <c r="BB3270" s="103"/>
      <c r="BC3270" s="103"/>
      <c r="BD3270" s="103"/>
      <c r="BE3270" s="103"/>
    </row>
    <row r="3271" spans="1:57" x14ac:dyDescent="0.2">
      <c r="A3271" s="140"/>
      <c r="B3271" s="141"/>
      <c r="C3271" s="141"/>
      <c r="D3271" s="24"/>
      <c r="E3271" s="29"/>
      <c r="F3271" s="22"/>
      <c r="G3271" s="22"/>
      <c r="H3271" s="22"/>
      <c r="I3271" s="22"/>
      <c r="J3271" s="26"/>
      <c r="K3271" s="140"/>
      <c r="L3271" s="140"/>
      <c r="M3271" s="140"/>
      <c r="N3271" s="140"/>
      <c r="O3271" s="140"/>
      <c r="P3271" s="26"/>
      <c r="Q3271" s="26"/>
      <c r="R3271" s="140"/>
      <c r="S3271" s="140"/>
      <c r="T3271" s="140"/>
      <c r="U3271" s="140"/>
      <c r="V3271" s="140"/>
      <c r="W3271" s="140"/>
      <c r="X3271" s="140"/>
      <c r="Y3271" s="140"/>
      <c r="Z3271" s="140"/>
      <c r="AA3271" s="140"/>
      <c r="AB3271" s="140"/>
      <c r="AC3271" s="140"/>
      <c r="AD3271" s="140"/>
      <c r="AE3271" s="140"/>
      <c r="AF3271" s="140"/>
      <c r="AG3271" s="140"/>
      <c r="AH3271" s="140"/>
      <c r="AI3271" s="140"/>
      <c r="AJ3271" s="140"/>
      <c r="AK3271" s="140"/>
      <c r="AL3271" s="140"/>
      <c r="AM3271" s="140"/>
      <c r="AN3271" s="140"/>
      <c r="AO3271" s="140"/>
      <c r="AP3271" s="140"/>
      <c r="AQ3271" s="140"/>
      <c r="AR3271" s="140"/>
      <c r="AS3271" s="103"/>
      <c r="AT3271" s="103"/>
      <c r="AU3271" s="103"/>
      <c r="AV3271" s="103"/>
      <c r="AW3271" s="103"/>
      <c r="AX3271" s="103"/>
      <c r="AY3271" s="103"/>
      <c r="AZ3271" s="103"/>
      <c r="BA3271" s="103"/>
      <c r="BB3271" s="103"/>
      <c r="BC3271" s="103"/>
      <c r="BD3271" s="103"/>
      <c r="BE3271" s="103"/>
    </row>
    <row r="3272" spans="1:57" x14ac:dyDescent="0.2">
      <c r="A3272" s="140"/>
      <c r="B3272" s="141"/>
      <c r="C3272" s="141"/>
      <c r="D3272" s="24"/>
      <c r="E3272" s="29"/>
      <c r="F3272" s="22"/>
      <c r="G3272" s="22"/>
      <c r="H3272" s="22"/>
      <c r="I3272" s="22"/>
      <c r="J3272" s="26"/>
      <c r="K3272" s="140"/>
      <c r="L3272" s="140"/>
      <c r="M3272" s="140"/>
      <c r="N3272" s="140"/>
      <c r="O3272" s="140"/>
      <c r="P3272" s="26"/>
      <c r="Q3272" s="26"/>
      <c r="R3272" s="140"/>
      <c r="S3272" s="140"/>
      <c r="T3272" s="140"/>
      <c r="U3272" s="140"/>
      <c r="V3272" s="140"/>
      <c r="W3272" s="140"/>
      <c r="X3272" s="140"/>
      <c r="Y3272" s="140"/>
      <c r="Z3272" s="140"/>
      <c r="AA3272" s="140"/>
      <c r="AB3272" s="140"/>
      <c r="AC3272" s="140"/>
      <c r="AD3272" s="140"/>
      <c r="AE3272" s="140"/>
      <c r="AF3272" s="140"/>
      <c r="AG3272" s="140"/>
      <c r="AH3272" s="140"/>
      <c r="AI3272" s="140"/>
      <c r="AJ3272" s="140"/>
      <c r="AK3272" s="140"/>
      <c r="AL3272" s="140"/>
      <c r="AM3272" s="140"/>
      <c r="AN3272" s="140"/>
      <c r="AO3272" s="140"/>
      <c r="AP3272" s="140"/>
      <c r="AQ3272" s="140"/>
      <c r="AR3272" s="140"/>
      <c r="AS3272" s="103"/>
      <c r="AT3272" s="103"/>
      <c r="AU3272" s="103"/>
      <c r="AV3272" s="103"/>
      <c r="AW3272" s="103"/>
      <c r="AX3272" s="103"/>
      <c r="AY3272" s="103"/>
      <c r="AZ3272" s="103"/>
      <c r="BA3272" s="103"/>
      <c r="BB3272" s="103"/>
      <c r="BC3272" s="103"/>
      <c r="BD3272" s="103"/>
      <c r="BE3272" s="103"/>
    </row>
    <row r="3273" spans="1:57" x14ac:dyDescent="0.2">
      <c r="A3273" s="140"/>
      <c r="B3273" s="141"/>
      <c r="C3273" s="141"/>
      <c r="D3273" s="24"/>
      <c r="E3273" s="29"/>
      <c r="F3273" s="22"/>
      <c r="G3273" s="22"/>
      <c r="H3273" s="22"/>
      <c r="I3273" s="22"/>
      <c r="J3273" s="26"/>
      <c r="K3273" s="140"/>
      <c r="L3273" s="140"/>
      <c r="M3273" s="140"/>
      <c r="N3273" s="140"/>
      <c r="O3273" s="140"/>
      <c r="P3273" s="26"/>
      <c r="Q3273" s="26"/>
      <c r="R3273" s="140"/>
      <c r="S3273" s="140"/>
      <c r="T3273" s="140"/>
      <c r="U3273" s="140"/>
      <c r="V3273" s="140"/>
      <c r="W3273" s="140"/>
      <c r="X3273" s="140"/>
      <c r="Y3273" s="140"/>
      <c r="Z3273" s="140"/>
      <c r="AA3273" s="140"/>
      <c r="AB3273" s="140"/>
      <c r="AC3273" s="140"/>
      <c r="AD3273" s="140"/>
      <c r="AE3273" s="140"/>
      <c r="AF3273" s="140"/>
      <c r="AG3273" s="140"/>
      <c r="AH3273" s="140"/>
      <c r="AI3273" s="140"/>
      <c r="AJ3273" s="140"/>
      <c r="AK3273" s="140"/>
      <c r="AL3273" s="140"/>
      <c r="AM3273" s="140"/>
      <c r="AN3273" s="140"/>
      <c r="AO3273" s="140"/>
      <c r="AP3273" s="140"/>
      <c r="AQ3273" s="140"/>
      <c r="AR3273" s="140"/>
      <c r="AS3273" s="103"/>
      <c r="AT3273" s="103"/>
      <c r="AU3273" s="103"/>
      <c r="AV3273" s="103"/>
      <c r="AW3273" s="103"/>
      <c r="AX3273" s="103"/>
      <c r="AY3273" s="103"/>
      <c r="AZ3273" s="103"/>
      <c r="BA3273" s="103"/>
      <c r="BB3273" s="103"/>
      <c r="BC3273" s="103"/>
      <c r="BD3273" s="103"/>
      <c r="BE3273" s="103"/>
    </row>
    <row r="3274" spans="1:57" x14ac:dyDescent="0.2">
      <c r="A3274" s="140"/>
      <c r="B3274" s="141"/>
      <c r="C3274" s="141"/>
      <c r="D3274" s="24"/>
      <c r="E3274" s="29"/>
      <c r="F3274" s="22"/>
      <c r="G3274" s="22"/>
      <c r="H3274" s="22"/>
      <c r="I3274" s="22"/>
      <c r="J3274" s="26"/>
      <c r="K3274" s="140"/>
      <c r="L3274" s="140"/>
      <c r="M3274" s="140"/>
      <c r="N3274" s="140"/>
      <c r="O3274" s="140"/>
      <c r="P3274" s="26"/>
      <c r="Q3274" s="26"/>
      <c r="R3274" s="140"/>
      <c r="S3274" s="140"/>
      <c r="T3274" s="140"/>
      <c r="U3274" s="140"/>
      <c r="V3274" s="140"/>
      <c r="W3274" s="140"/>
      <c r="X3274" s="140"/>
      <c r="Y3274" s="140"/>
      <c r="Z3274" s="140"/>
      <c r="AA3274" s="140"/>
      <c r="AB3274" s="140"/>
      <c r="AC3274" s="140"/>
      <c r="AD3274" s="140"/>
      <c r="AE3274" s="140"/>
      <c r="AF3274" s="140"/>
      <c r="AG3274" s="140"/>
      <c r="AH3274" s="140"/>
      <c r="AI3274" s="140"/>
      <c r="AJ3274" s="140"/>
      <c r="AK3274" s="140"/>
      <c r="AL3274" s="140"/>
      <c r="AM3274" s="140"/>
      <c r="AN3274" s="140"/>
      <c r="AO3274" s="140"/>
      <c r="AP3274" s="140"/>
      <c r="AQ3274" s="140"/>
      <c r="AR3274" s="140"/>
      <c r="AS3274" s="103"/>
      <c r="AT3274" s="103"/>
      <c r="AU3274" s="103"/>
      <c r="AV3274" s="103"/>
      <c r="AW3274" s="103"/>
      <c r="AX3274" s="103"/>
      <c r="AY3274" s="103"/>
      <c r="AZ3274" s="103"/>
      <c r="BA3274" s="103"/>
      <c r="BB3274" s="103"/>
      <c r="BC3274" s="103"/>
      <c r="BD3274" s="103"/>
      <c r="BE3274" s="103"/>
    </row>
    <row r="3275" spans="1:57" x14ac:dyDescent="0.2">
      <c r="A3275" s="140"/>
      <c r="B3275" s="141"/>
      <c r="C3275" s="141"/>
      <c r="D3275" s="24"/>
      <c r="E3275" s="29"/>
      <c r="F3275" s="22"/>
      <c r="G3275" s="22"/>
      <c r="H3275" s="22"/>
      <c r="I3275" s="22"/>
      <c r="J3275" s="26"/>
      <c r="K3275" s="140"/>
      <c r="L3275" s="140"/>
      <c r="M3275" s="140"/>
      <c r="N3275" s="140"/>
      <c r="O3275" s="140"/>
      <c r="P3275" s="26"/>
      <c r="Q3275" s="26"/>
      <c r="R3275" s="140"/>
      <c r="S3275" s="140"/>
      <c r="T3275" s="140"/>
      <c r="U3275" s="140"/>
      <c r="V3275" s="140"/>
      <c r="W3275" s="140"/>
      <c r="X3275" s="140"/>
      <c r="Y3275" s="140"/>
      <c r="Z3275" s="140"/>
      <c r="AA3275" s="140"/>
      <c r="AB3275" s="140"/>
      <c r="AC3275" s="140"/>
      <c r="AD3275" s="140"/>
      <c r="AE3275" s="140"/>
      <c r="AF3275" s="140"/>
      <c r="AG3275" s="140"/>
      <c r="AH3275" s="140"/>
      <c r="AI3275" s="140"/>
      <c r="AJ3275" s="140"/>
      <c r="AK3275" s="140"/>
      <c r="AL3275" s="140"/>
      <c r="AM3275" s="140"/>
      <c r="AN3275" s="140"/>
      <c r="AO3275" s="140"/>
      <c r="AP3275" s="140"/>
      <c r="AQ3275" s="140"/>
      <c r="AR3275" s="140"/>
      <c r="AS3275" s="103"/>
      <c r="AT3275" s="103"/>
      <c r="AU3275" s="103"/>
      <c r="AV3275" s="103"/>
      <c r="AW3275" s="103"/>
      <c r="AX3275" s="103"/>
      <c r="AY3275" s="103"/>
      <c r="AZ3275" s="103"/>
      <c r="BA3275" s="103"/>
      <c r="BB3275" s="103"/>
      <c r="BC3275" s="103"/>
      <c r="BD3275" s="103"/>
      <c r="BE3275" s="103"/>
    </row>
    <row r="3276" spans="1:57" x14ac:dyDescent="0.2">
      <c r="A3276" s="140"/>
      <c r="B3276" s="141"/>
      <c r="C3276" s="141"/>
      <c r="D3276" s="24"/>
      <c r="E3276" s="29"/>
      <c r="F3276" s="22"/>
      <c r="G3276" s="22"/>
      <c r="H3276" s="22"/>
      <c r="I3276" s="22"/>
      <c r="J3276" s="26"/>
      <c r="K3276" s="140"/>
      <c r="L3276" s="140"/>
      <c r="M3276" s="140"/>
      <c r="N3276" s="140"/>
      <c r="O3276" s="140"/>
      <c r="P3276" s="26"/>
      <c r="Q3276" s="26"/>
      <c r="R3276" s="140"/>
      <c r="S3276" s="140"/>
      <c r="T3276" s="140"/>
      <c r="U3276" s="140"/>
      <c r="V3276" s="140"/>
      <c r="W3276" s="140"/>
      <c r="X3276" s="140"/>
      <c r="Y3276" s="140"/>
      <c r="Z3276" s="140"/>
      <c r="AA3276" s="140"/>
      <c r="AB3276" s="140"/>
      <c r="AC3276" s="140"/>
      <c r="AD3276" s="140"/>
      <c r="AE3276" s="140"/>
      <c r="AF3276" s="140"/>
      <c r="AG3276" s="140"/>
      <c r="AH3276" s="140"/>
      <c r="AI3276" s="140"/>
      <c r="AJ3276" s="140"/>
      <c r="AK3276" s="140"/>
      <c r="AL3276" s="140"/>
      <c r="AM3276" s="140"/>
      <c r="AN3276" s="140"/>
      <c r="AO3276" s="140"/>
      <c r="AP3276" s="140"/>
      <c r="AQ3276" s="140"/>
      <c r="AR3276" s="140"/>
      <c r="AS3276" s="103"/>
      <c r="AT3276" s="103"/>
      <c r="AU3276" s="103"/>
      <c r="AV3276" s="103"/>
      <c r="AW3276" s="103"/>
      <c r="AX3276" s="103"/>
      <c r="AY3276" s="103"/>
      <c r="AZ3276" s="103"/>
      <c r="BA3276" s="103"/>
      <c r="BB3276" s="103"/>
      <c r="BC3276" s="103"/>
      <c r="BD3276" s="103"/>
      <c r="BE3276" s="103"/>
    </row>
    <row r="3277" spans="1:57" x14ac:dyDescent="0.2">
      <c r="A3277" s="140"/>
      <c r="B3277" s="141"/>
      <c r="C3277" s="141"/>
      <c r="D3277" s="24"/>
      <c r="E3277" s="29"/>
      <c r="F3277" s="22"/>
      <c r="G3277" s="22"/>
      <c r="H3277" s="22"/>
      <c r="I3277" s="22"/>
      <c r="J3277" s="26"/>
      <c r="K3277" s="140"/>
      <c r="L3277" s="140"/>
      <c r="M3277" s="140"/>
      <c r="N3277" s="140"/>
      <c r="O3277" s="140"/>
      <c r="P3277" s="26"/>
      <c r="Q3277" s="26"/>
      <c r="R3277" s="140"/>
      <c r="S3277" s="140"/>
      <c r="T3277" s="140"/>
      <c r="U3277" s="140"/>
      <c r="V3277" s="140"/>
      <c r="W3277" s="140"/>
      <c r="X3277" s="140"/>
      <c r="Y3277" s="140"/>
      <c r="Z3277" s="140"/>
      <c r="AA3277" s="140"/>
      <c r="AB3277" s="140"/>
      <c r="AC3277" s="140"/>
      <c r="AD3277" s="140"/>
      <c r="AE3277" s="140"/>
      <c r="AF3277" s="140"/>
      <c r="AG3277" s="140"/>
      <c r="AH3277" s="140"/>
      <c r="AI3277" s="140"/>
      <c r="AJ3277" s="140"/>
      <c r="AK3277" s="140"/>
      <c r="AL3277" s="140"/>
      <c r="AM3277" s="140"/>
      <c r="AN3277" s="140"/>
      <c r="AO3277" s="140"/>
      <c r="AP3277" s="140"/>
      <c r="AQ3277" s="140"/>
      <c r="AR3277" s="140"/>
      <c r="AS3277" s="103"/>
      <c r="AT3277" s="103"/>
      <c r="AU3277" s="103"/>
      <c r="AV3277" s="103"/>
      <c r="AW3277" s="103"/>
      <c r="AX3277" s="103"/>
      <c r="AY3277" s="103"/>
      <c r="AZ3277" s="103"/>
      <c r="BA3277" s="103"/>
      <c r="BB3277" s="103"/>
      <c r="BC3277" s="103"/>
      <c r="BD3277" s="103"/>
      <c r="BE3277" s="103"/>
    </row>
    <row r="3278" spans="1:57" x14ac:dyDescent="0.2">
      <c r="A3278" s="140"/>
      <c r="B3278" s="141"/>
      <c r="C3278" s="141"/>
      <c r="D3278" s="24"/>
      <c r="E3278" s="29"/>
      <c r="F3278" s="22"/>
      <c r="G3278" s="22"/>
      <c r="H3278" s="22"/>
      <c r="I3278" s="22"/>
      <c r="J3278" s="26"/>
      <c r="K3278" s="140"/>
      <c r="L3278" s="140"/>
      <c r="M3278" s="140"/>
      <c r="N3278" s="140"/>
      <c r="O3278" s="140"/>
      <c r="P3278" s="26"/>
      <c r="Q3278" s="26"/>
      <c r="R3278" s="140"/>
      <c r="S3278" s="140"/>
      <c r="T3278" s="140"/>
      <c r="U3278" s="140"/>
      <c r="V3278" s="140"/>
      <c r="W3278" s="140"/>
      <c r="X3278" s="140"/>
      <c r="Y3278" s="140"/>
      <c r="Z3278" s="140"/>
      <c r="AA3278" s="140"/>
      <c r="AB3278" s="140"/>
      <c r="AC3278" s="140"/>
      <c r="AD3278" s="140"/>
      <c r="AE3278" s="140"/>
      <c r="AF3278" s="140"/>
      <c r="AG3278" s="140"/>
      <c r="AH3278" s="140"/>
      <c r="AI3278" s="140"/>
      <c r="AJ3278" s="140"/>
      <c r="AK3278" s="140"/>
      <c r="AL3278" s="140"/>
      <c r="AM3278" s="140"/>
      <c r="AN3278" s="140"/>
      <c r="AO3278" s="140"/>
      <c r="AP3278" s="140"/>
      <c r="AQ3278" s="140"/>
      <c r="AR3278" s="140"/>
      <c r="AS3278" s="103"/>
      <c r="AT3278" s="103"/>
      <c r="AU3278" s="103"/>
      <c r="AV3278" s="103"/>
      <c r="AW3278" s="103"/>
      <c r="AX3278" s="103"/>
      <c r="AY3278" s="103"/>
      <c r="AZ3278" s="103"/>
      <c r="BA3278" s="103"/>
      <c r="BB3278" s="103"/>
      <c r="BC3278" s="103"/>
      <c r="BD3278" s="103"/>
      <c r="BE3278" s="103"/>
    </row>
    <row r="3279" spans="1:57" x14ac:dyDescent="0.2">
      <c r="A3279" s="140"/>
      <c r="B3279" s="141"/>
      <c r="C3279" s="141"/>
      <c r="D3279" s="24"/>
      <c r="E3279" s="29"/>
      <c r="F3279" s="22"/>
      <c r="G3279" s="22"/>
      <c r="H3279" s="22"/>
      <c r="I3279" s="22"/>
      <c r="J3279" s="26"/>
      <c r="K3279" s="140"/>
      <c r="L3279" s="140"/>
      <c r="M3279" s="140"/>
      <c r="N3279" s="140"/>
      <c r="O3279" s="140"/>
      <c r="P3279" s="26"/>
      <c r="Q3279" s="26"/>
      <c r="R3279" s="140"/>
      <c r="S3279" s="140"/>
      <c r="T3279" s="140"/>
      <c r="U3279" s="140"/>
      <c r="V3279" s="140"/>
      <c r="W3279" s="140"/>
      <c r="X3279" s="140"/>
      <c r="Y3279" s="140"/>
      <c r="Z3279" s="140"/>
      <c r="AA3279" s="140"/>
      <c r="AB3279" s="140"/>
      <c r="AC3279" s="140"/>
      <c r="AD3279" s="140"/>
      <c r="AE3279" s="140"/>
      <c r="AF3279" s="140"/>
      <c r="AG3279" s="140"/>
      <c r="AH3279" s="140"/>
      <c r="AI3279" s="140"/>
      <c r="AJ3279" s="140"/>
      <c r="AK3279" s="140"/>
      <c r="AL3279" s="140"/>
      <c r="AM3279" s="140"/>
      <c r="AN3279" s="140"/>
      <c r="AO3279" s="140"/>
      <c r="AP3279" s="140"/>
      <c r="AQ3279" s="140"/>
      <c r="AR3279" s="140"/>
      <c r="AS3279" s="103"/>
      <c r="AT3279" s="103"/>
      <c r="AU3279" s="103"/>
      <c r="AV3279" s="103"/>
      <c r="AW3279" s="103"/>
      <c r="AX3279" s="103"/>
      <c r="AY3279" s="103"/>
      <c r="AZ3279" s="103"/>
      <c r="BA3279" s="103"/>
      <c r="BB3279" s="103"/>
      <c r="BC3279" s="103"/>
      <c r="BD3279" s="103"/>
      <c r="BE3279" s="103"/>
    </row>
    <row r="3280" spans="1:57" x14ac:dyDescent="0.2">
      <c r="A3280" s="140"/>
      <c r="B3280" s="141"/>
      <c r="C3280" s="141"/>
      <c r="D3280" s="24"/>
      <c r="E3280" s="29"/>
      <c r="F3280" s="22"/>
      <c r="G3280" s="22"/>
      <c r="H3280" s="22"/>
      <c r="I3280" s="22"/>
      <c r="J3280" s="26"/>
      <c r="K3280" s="140"/>
      <c r="L3280" s="140"/>
      <c r="M3280" s="140"/>
      <c r="N3280" s="140"/>
      <c r="O3280" s="140"/>
      <c r="P3280" s="26"/>
      <c r="Q3280" s="26"/>
      <c r="R3280" s="140"/>
      <c r="S3280" s="140"/>
      <c r="T3280" s="140"/>
      <c r="U3280" s="140"/>
      <c r="V3280" s="140"/>
      <c r="W3280" s="140"/>
      <c r="X3280" s="140"/>
      <c r="Y3280" s="140"/>
      <c r="Z3280" s="140"/>
      <c r="AA3280" s="140"/>
      <c r="AB3280" s="140"/>
      <c r="AC3280" s="140"/>
      <c r="AD3280" s="140"/>
      <c r="AE3280" s="140"/>
      <c r="AF3280" s="140"/>
      <c r="AG3280" s="140"/>
      <c r="AH3280" s="140"/>
      <c r="AI3280" s="140"/>
      <c r="AJ3280" s="140"/>
      <c r="AK3280" s="140"/>
      <c r="AL3280" s="140"/>
      <c r="AM3280" s="140"/>
      <c r="AN3280" s="140"/>
      <c r="AO3280" s="140"/>
      <c r="AP3280" s="140"/>
      <c r="AQ3280" s="140"/>
      <c r="AR3280" s="140"/>
      <c r="AS3280" s="103"/>
      <c r="AT3280" s="103"/>
      <c r="AU3280" s="103"/>
      <c r="AV3280" s="103"/>
      <c r="AW3280" s="103"/>
      <c r="AX3280" s="103"/>
      <c r="AY3280" s="103"/>
      <c r="AZ3280" s="103"/>
      <c r="BA3280" s="103"/>
      <c r="BB3280" s="103"/>
      <c r="BC3280" s="103"/>
      <c r="BD3280" s="103"/>
      <c r="BE3280" s="103"/>
    </row>
    <row r="3281" spans="1:57" x14ac:dyDescent="0.2">
      <c r="A3281" s="140"/>
      <c r="B3281" s="141"/>
      <c r="C3281" s="141"/>
      <c r="D3281" s="24"/>
      <c r="E3281" s="29"/>
      <c r="F3281" s="22"/>
      <c r="G3281" s="22"/>
      <c r="H3281" s="22"/>
      <c r="I3281" s="22"/>
      <c r="J3281" s="26"/>
      <c r="K3281" s="140"/>
      <c r="L3281" s="140"/>
      <c r="M3281" s="140"/>
      <c r="N3281" s="140"/>
      <c r="O3281" s="140"/>
      <c r="P3281" s="26"/>
      <c r="Q3281" s="26"/>
      <c r="R3281" s="140"/>
      <c r="S3281" s="140"/>
      <c r="T3281" s="140"/>
      <c r="U3281" s="140"/>
      <c r="V3281" s="140"/>
      <c r="W3281" s="140"/>
      <c r="X3281" s="140"/>
      <c r="Y3281" s="140"/>
      <c r="Z3281" s="140"/>
      <c r="AA3281" s="140"/>
      <c r="AB3281" s="140"/>
      <c r="AC3281" s="140"/>
      <c r="AD3281" s="140"/>
      <c r="AE3281" s="140"/>
      <c r="AF3281" s="140"/>
      <c r="AG3281" s="140"/>
      <c r="AH3281" s="140"/>
      <c r="AI3281" s="140"/>
      <c r="AJ3281" s="140"/>
      <c r="AK3281" s="140"/>
      <c r="AL3281" s="140"/>
      <c r="AM3281" s="140"/>
      <c r="AN3281" s="140"/>
      <c r="AO3281" s="140"/>
      <c r="AP3281" s="140"/>
      <c r="AQ3281" s="140"/>
      <c r="AR3281" s="140"/>
      <c r="AS3281" s="103"/>
      <c r="AT3281" s="103"/>
      <c r="AU3281" s="103"/>
      <c r="AV3281" s="103"/>
      <c r="AW3281" s="103"/>
      <c r="AX3281" s="103"/>
      <c r="AY3281" s="103"/>
      <c r="AZ3281" s="103"/>
      <c r="BA3281" s="103"/>
      <c r="BB3281" s="103"/>
      <c r="BC3281" s="103"/>
      <c r="BD3281" s="103"/>
      <c r="BE3281" s="103"/>
    </row>
    <row r="3282" spans="1:57" x14ac:dyDescent="0.2">
      <c r="A3282" s="140"/>
      <c r="B3282" s="141"/>
      <c r="C3282" s="141"/>
      <c r="D3282" s="24"/>
      <c r="E3282" s="29"/>
      <c r="F3282" s="22"/>
      <c r="G3282" s="22"/>
      <c r="H3282" s="22"/>
      <c r="I3282" s="22"/>
      <c r="J3282" s="26"/>
      <c r="K3282" s="140"/>
      <c r="L3282" s="140"/>
      <c r="M3282" s="140"/>
      <c r="N3282" s="140"/>
      <c r="O3282" s="140"/>
      <c r="P3282" s="26"/>
      <c r="Q3282" s="26"/>
      <c r="R3282" s="140"/>
      <c r="S3282" s="140"/>
      <c r="T3282" s="140"/>
      <c r="U3282" s="140"/>
      <c r="V3282" s="140"/>
      <c r="W3282" s="140"/>
      <c r="X3282" s="140"/>
      <c r="Y3282" s="140"/>
      <c r="Z3282" s="140"/>
      <c r="AA3282" s="140"/>
      <c r="AB3282" s="140"/>
      <c r="AC3282" s="140"/>
      <c r="AD3282" s="140"/>
      <c r="AE3282" s="140"/>
      <c r="AF3282" s="140"/>
      <c r="AG3282" s="140"/>
      <c r="AH3282" s="140"/>
      <c r="AI3282" s="140"/>
      <c r="AJ3282" s="140"/>
      <c r="AK3282" s="140"/>
      <c r="AL3282" s="140"/>
      <c r="AM3282" s="140"/>
      <c r="AN3282" s="140"/>
      <c r="AO3282" s="140"/>
      <c r="AP3282" s="140"/>
      <c r="AQ3282" s="140"/>
      <c r="AR3282" s="140"/>
      <c r="AS3282" s="103"/>
      <c r="AT3282" s="103"/>
      <c r="AU3282" s="103"/>
      <c r="AV3282" s="103"/>
      <c r="AW3282" s="103"/>
      <c r="AX3282" s="103"/>
      <c r="AY3282" s="103"/>
      <c r="AZ3282" s="103"/>
      <c r="BA3282" s="103"/>
      <c r="BB3282" s="103"/>
      <c r="BC3282" s="103"/>
      <c r="BD3282" s="103"/>
      <c r="BE3282" s="103"/>
    </row>
    <row r="3283" spans="1:57" x14ac:dyDescent="0.2">
      <c r="A3283" s="140"/>
      <c r="B3283" s="141"/>
      <c r="C3283" s="141"/>
      <c r="D3283" s="24"/>
      <c r="E3283" s="29"/>
      <c r="F3283" s="22"/>
      <c r="G3283" s="22"/>
      <c r="H3283" s="22"/>
      <c r="I3283" s="22"/>
      <c r="J3283" s="26"/>
      <c r="K3283" s="140"/>
      <c r="L3283" s="140"/>
      <c r="M3283" s="140"/>
      <c r="N3283" s="140"/>
      <c r="O3283" s="140"/>
      <c r="P3283" s="26"/>
      <c r="Q3283" s="26"/>
      <c r="R3283" s="140"/>
      <c r="S3283" s="140"/>
      <c r="T3283" s="140"/>
      <c r="U3283" s="140"/>
      <c r="V3283" s="140"/>
      <c r="W3283" s="140"/>
      <c r="X3283" s="140"/>
      <c r="Y3283" s="140"/>
      <c r="Z3283" s="140"/>
      <c r="AA3283" s="140"/>
      <c r="AB3283" s="140"/>
      <c r="AC3283" s="140"/>
      <c r="AD3283" s="140"/>
      <c r="AE3283" s="140"/>
      <c r="AF3283" s="140"/>
      <c r="AG3283" s="140"/>
      <c r="AH3283" s="140"/>
      <c r="AI3283" s="140"/>
      <c r="AJ3283" s="140"/>
      <c r="AK3283" s="140"/>
      <c r="AL3283" s="140"/>
      <c r="AM3283" s="140"/>
      <c r="AN3283" s="140"/>
      <c r="AO3283" s="140"/>
      <c r="AP3283" s="140"/>
      <c r="AQ3283" s="140"/>
      <c r="AR3283" s="140"/>
      <c r="AS3283" s="103"/>
      <c r="AT3283" s="103"/>
      <c r="AU3283" s="103"/>
      <c r="AV3283" s="103"/>
      <c r="AW3283" s="103"/>
      <c r="AX3283" s="103"/>
      <c r="AY3283" s="103"/>
      <c r="AZ3283" s="103"/>
      <c r="BA3283" s="103"/>
      <c r="BB3283" s="103"/>
      <c r="BC3283" s="103"/>
      <c r="BD3283" s="103"/>
      <c r="BE3283" s="103"/>
    </row>
    <row r="3284" spans="1:57" x14ac:dyDescent="0.2">
      <c r="A3284" s="140"/>
      <c r="B3284" s="141"/>
      <c r="C3284" s="141"/>
      <c r="D3284" s="24"/>
      <c r="E3284" s="29"/>
      <c r="F3284" s="22"/>
      <c r="G3284" s="22"/>
      <c r="H3284" s="22"/>
      <c r="I3284" s="22"/>
      <c r="J3284" s="26"/>
      <c r="K3284" s="140"/>
      <c r="L3284" s="140"/>
      <c r="M3284" s="140"/>
      <c r="N3284" s="140"/>
      <c r="O3284" s="140"/>
      <c r="P3284" s="26"/>
      <c r="Q3284" s="26"/>
      <c r="R3284" s="140"/>
      <c r="S3284" s="140"/>
      <c r="T3284" s="140"/>
      <c r="U3284" s="140"/>
      <c r="V3284" s="140"/>
      <c r="W3284" s="140"/>
      <c r="X3284" s="140"/>
      <c r="Y3284" s="140"/>
      <c r="Z3284" s="140"/>
      <c r="AA3284" s="140"/>
      <c r="AB3284" s="140"/>
      <c r="AC3284" s="140"/>
      <c r="AD3284" s="140"/>
      <c r="AE3284" s="140"/>
      <c r="AF3284" s="140"/>
      <c r="AG3284" s="140"/>
      <c r="AH3284" s="140"/>
      <c r="AI3284" s="140"/>
      <c r="AJ3284" s="140"/>
      <c r="AK3284" s="140"/>
      <c r="AL3284" s="140"/>
      <c r="AM3284" s="140"/>
      <c r="AN3284" s="140"/>
      <c r="AO3284" s="140"/>
      <c r="AP3284" s="140"/>
      <c r="AQ3284" s="140"/>
      <c r="AR3284" s="140"/>
      <c r="AS3284" s="103"/>
      <c r="AT3284" s="103"/>
      <c r="AU3284" s="103"/>
      <c r="AV3284" s="103"/>
      <c r="AW3284" s="103"/>
      <c r="AX3284" s="103"/>
      <c r="AY3284" s="103"/>
      <c r="AZ3284" s="103"/>
      <c r="BA3284" s="103"/>
      <c r="BB3284" s="103"/>
      <c r="BC3284" s="103"/>
      <c r="BD3284" s="103"/>
      <c r="BE3284" s="103"/>
    </row>
    <row r="3285" spans="1:57" x14ac:dyDescent="0.2">
      <c r="A3285" s="140"/>
      <c r="B3285" s="141"/>
      <c r="C3285" s="141"/>
      <c r="D3285" s="24"/>
      <c r="E3285" s="29"/>
      <c r="F3285" s="22"/>
      <c r="G3285" s="22"/>
      <c r="H3285" s="22"/>
      <c r="I3285" s="22"/>
      <c r="J3285" s="26"/>
      <c r="K3285" s="140"/>
      <c r="L3285" s="140"/>
      <c r="M3285" s="140"/>
      <c r="N3285" s="140"/>
      <c r="O3285" s="140"/>
      <c r="P3285" s="26"/>
      <c r="Q3285" s="26"/>
      <c r="R3285" s="140"/>
      <c r="S3285" s="140"/>
      <c r="T3285" s="140"/>
      <c r="U3285" s="140"/>
      <c r="V3285" s="140"/>
      <c r="W3285" s="140"/>
      <c r="X3285" s="140"/>
      <c r="Y3285" s="140"/>
      <c r="Z3285" s="140"/>
      <c r="AA3285" s="140"/>
      <c r="AB3285" s="140"/>
      <c r="AC3285" s="140"/>
      <c r="AD3285" s="140"/>
      <c r="AE3285" s="140"/>
      <c r="AF3285" s="140"/>
      <c r="AG3285" s="140"/>
      <c r="AH3285" s="140"/>
      <c r="AI3285" s="140"/>
      <c r="AJ3285" s="140"/>
      <c r="AK3285" s="140"/>
      <c r="AL3285" s="140"/>
      <c r="AM3285" s="140"/>
      <c r="AN3285" s="140"/>
      <c r="AO3285" s="140"/>
      <c r="AP3285" s="140"/>
      <c r="AQ3285" s="140"/>
      <c r="AR3285" s="140"/>
      <c r="AS3285" s="103"/>
      <c r="AT3285" s="103"/>
      <c r="AU3285" s="103"/>
      <c r="AV3285" s="103"/>
      <c r="AW3285" s="103"/>
      <c r="AX3285" s="103"/>
      <c r="AY3285" s="103"/>
      <c r="AZ3285" s="103"/>
      <c r="BA3285" s="103"/>
      <c r="BB3285" s="103"/>
      <c r="BC3285" s="103"/>
      <c r="BD3285" s="103"/>
      <c r="BE3285" s="103"/>
    </row>
    <row r="3286" spans="1:57" x14ac:dyDescent="0.2">
      <c r="A3286" s="140"/>
      <c r="B3286" s="141"/>
      <c r="C3286" s="141"/>
      <c r="D3286" s="24"/>
      <c r="E3286" s="29"/>
      <c r="F3286" s="22"/>
      <c r="G3286" s="22"/>
      <c r="H3286" s="22"/>
      <c r="I3286" s="22"/>
      <c r="J3286" s="26"/>
      <c r="K3286" s="140"/>
      <c r="L3286" s="140"/>
      <c r="M3286" s="140"/>
      <c r="N3286" s="140"/>
      <c r="O3286" s="140"/>
      <c r="P3286" s="26"/>
      <c r="Q3286" s="26"/>
      <c r="R3286" s="140"/>
      <c r="S3286" s="140"/>
      <c r="T3286" s="140"/>
      <c r="U3286" s="140"/>
      <c r="V3286" s="140"/>
      <c r="W3286" s="140"/>
      <c r="X3286" s="140"/>
      <c r="Y3286" s="140"/>
      <c r="Z3286" s="140"/>
      <c r="AA3286" s="140"/>
      <c r="AB3286" s="140"/>
      <c r="AC3286" s="140"/>
      <c r="AD3286" s="140"/>
      <c r="AE3286" s="140"/>
      <c r="AF3286" s="140"/>
      <c r="AG3286" s="140"/>
      <c r="AH3286" s="140"/>
      <c r="AI3286" s="140"/>
      <c r="AJ3286" s="140"/>
      <c r="AK3286" s="140"/>
      <c r="AL3286" s="140"/>
      <c r="AM3286" s="140"/>
      <c r="AN3286" s="140"/>
      <c r="AO3286" s="140"/>
      <c r="AP3286" s="140"/>
      <c r="AQ3286" s="140"/>
      <c r="AR3286" s="140"/>
      <c r="AS3286" s="103"/>
      <c r="AT3286" s="103"/>
      <c r="AU3286" s="103"/>
      <c r="AV3286" s="103"/>
      <c r="AW3286" s="103"/>
      <c r="AX3286" s="103"/>
      <c r="AY3286" s="103"/>
      <c r="AZ3286" s="103"/>
      <c r="BA3286" s="103"/>
      <c r="BB3286" s="103"/>
      <c r="BC3286" s="103"/>
      <c r="BD3286" s="103"/>
      <c r="BE3286" s="103"/>
    </row>
    <row r="3287" spans="1:57" x14ac:dyDescent="0.2">
      <c r="A3287" s="140"/>
      <c r="B3287" s="141"/>
      <c r="C3287" s="141"/>
      <c r="D3287" s="24"/>
      <c r="E3287" s="29"/>
      <c r="F3287" s="22"/>
      <c r="G3287" s="22"/>
      <c r="H3287" s="22"/>
      <c r="I3287" s="22"/>
      <c r="J3287" s="26"/>
      <c r="K3287" s="140"/>
      <c r="L3287" s="140"/>
      <c r="M3287" s="140"/>
      <c r="N3287" s="140"/>
      <c r="O3287" s="140"/>
      <c r="P3287" s="26"/>
      <c r="Q3287" s="26"/>
      <c r="R3287" s="140"/>
      <c r="S3287" s="140"/>
      <c r="T3287" s="140"/>
      <c r="U3287" s="140"/>
      <c r="V3287" s="140"/>
      <c r="W3287" s="140"/>
      <c r="X3287" s="140"/>
      <c r="Y3287" s="140"/>
      <c r="Z3287" s="140"/>
      <c r="AA3287" s="140"/>
      <c r="AB3287" s="140"/>
      <c r="AC3287" s="140"/>
      <c r="AD3287" s="140"/>
      <c r="AE3287" s="140"/>
      <c r="AF3287" s="140"/>
      <c r="AG3287" s="140"/>
      <c r="AH3287" s="140"/>
      <c r="AI3287" s="140"/>
      <c r="AJ3287" s="140"/>
      <c r="AK3287" s="140"/>
      <c r="AL3287" s="140"/>
      <c r="AM3287" s="140"/>
      <c r="AN3287" s="140"/>
      <c r="AO3287" s="140"/>
      <c r="AP3287" s="140"/>
      <c r="AQ3287" s="140"/>
      <c r="AR3287" s="140"/>
      <c r="AS3287" s="103"/>
      <c r="AT3287" s="103"/>
      <c r="AU3287" s="103"/>
      <c r="AV3287" s="103"/>
      <c r="AW3287" s="103"/>
      <c r="AX3287" s="103"/>
      <c r="AY3287" s="103"/>
      <c r="AZ3287" s="103"/>
      <c r="BA3287" s="103"/>
      <c r="BB3287" s="103"/>
      <c r="BC3287" s="103"/>
      <c r="BD3287" s="103"/>
      <c r="BE3287" s="103"/>
    </row>
    <row r="3288" spans="1:57" x14ac:dyDescent="0.2">
      <c r="A3288" s="140"/>
      <c r="B3288" s="141"/>
      <c r="C3288" s="141"/>
      <c r="D3288" s="24"/>
      <c r="E3288" s="29"/>
      <c r="F3288" s="22"/>
      <c r="G3288" s="22"/>
      <c r="H3288" s="22"/>
      <c r="I3288" s="22"/>
      <c r="J3288" s="26"/>
      <c r="K3288" s="140"/>
      <c r="L3288" s="140"/>
      <c r="M3288" s="140"/>
      <c r="N3288" s="140"/>
      <c r="O3288" s="140"/>
      <c r="P3288" s="26"/>
      <c r="Q3288" s="26"/>
      <c r="R3288" s="140"/>
      <c r="S3288" s="140"/>
      <c r="T3288" s="140"/>
      <c r="U3288" s="140"/>
      <c r="V3288" s="140"/>
      <c r="W3288" s="140"/>
      <c r="X3288" s="140"/>
      <c r="Y3288" s="140"/>
      <c r="Z3288" s="140"/>
      <c r="AA3288" s="140"/>
      <c r="AB3288" s="140"/>
      <c r="AC3288" s="140"/>
      <c r="AD3288" s="140"/>
      <c r="AE3288" s="140"/>
      <c r="AF3288" s="140"/>
      <c r="AG3288" s="140"/>
      <c r="AH3288" s="140"/>
      <c r="AI3288" s="140"/>
      <c r="AJ3288" s="140"/>
      <c r="AK3288" s="140"/>
      <c r="AL3288" s="140"/>
      <c r="AM3288" s="140"/>
      <c r="AN3288" s="140"/>
      <c r="AO3288" s="140"/>
      <c r="AP3288" s="140"/>
      <c r="AQ3288" s="140"/>
      <c r="AR3288" s="140"/>
      <c r="AS3288" s="103"/>
      <c r="AT3288" s="103"/>
      <c r="AU3288" s="103"/>
      <c r="AV3288" s="103"/>
      <c r="AW3288" s="103"/>
      <c r="AX3288" s="103"/>
      <c r="AY3288" s="103"/>
      <c r="AZ3288" s="103"/>
      <c r="BA3288" s="103"/>
      <c r="BB3288" s="103"/>
      <c r="BC3288" s="103"/>
      <c r="BD3288" s="103"/>
      <c r="BE3288" s="103"/>
    </row>
    <row r="3289" spans="1:57" x14ac:dyDescent="0.2">
      <c r="A3289" s="140"/>
      <c r="B3289" s="141"/>
      <c r="C3289" s="141"/>
      <c r="D3289" s="24"/>
      <c r="E3289" s="29"/>
      <c r="F3289" s="22"/>
      <c r="G3289" s="22"/>
      <c r="H3289" s="22"/>
      <c r="I3289" s="22"/>
      <c r="J3289" s="26"/>
      <c r="K3289" s="140"/>
      <c r="L3289" s="140"/>
      <c r="M3289" s="140"/>
      <c r="N3289" s="140"/>
      <c r="O3289" s="140"/>
      <c r="P3289" s="26"/>
      <c r="Q3289" s="26"/>
      <c r="R3289" s="140"/>
      <c r="S3289" s="140"/>
      <c r="T3289" s="140"/>
      <c r="U3289" s="140"/>
      <c r="V3289" s="140"/>
      <c r="W3289" s="140"/>
      <c r="X3289" s="140"/>
      <c r="Y3289" s="140"/>
      <c r="Z3289" s="140"/>
      <c r="AA3289" s="140"/>
      <c r="AB3289" s="140"/>
      <c r="AC3289" s="140"/>
      <c r="AD3289" s="140"/>
      <c r="AE3289" s="140"/>
      <c r="AF3289" s="140"/>
      <c r="AG3289" s="140"/>
      <c r="AH3289" s="140"/>
      <c r="AI3289" s="140"/>
      <c r="AJ3289" s="140"/>
      <c r="AK3289" s="140"/>
      <c r="AL3289" s="140"/>
      <c r="AM3289" s="140"/>
      <c r="AN3289" s="140"/>
      <c r="AO3289" s="140"/>
      <c r="AP3289" s="140"/>
      <c r="AQ3289" s="140"/>
      <c r="AR3289" s="140"/>
      <c r="AS3289" s="103"/>
      <c r="AT3289" s="103"/>
      <c r="AU3289" s="103"/>
      <c r="AV3289" s="103"/>
      <c r="AW3289" s="103"/>
      <c r="AX3289" s="103"/>
      <c r="AY3289" s="103"/>
      <c r="AZ3289" s="103"/>
      <c r="BA3289" s="103"/>
      <c r="BB3289" s="103"/>
      <c r="BC3289" s="103"/>
      <c r="BD3289" s="103"/>
      <c r="BE3289" s="103"/>
    </row>
    <row r="3290" spans="1:57" x14ac:dyDescent="0.2">
      <c r="A3290" s="140"/>
      <c r="B3290" s="141"/>
      <c r="C3290" s="141"/>
      <c r="D3290" s="24"/>
      <c r="E3290" s="29"/>
      <c r="F3290" s="22"/>
      <c r="G3290" s="22"/>
      <c r="H3290" s="22"/>
      <c r="I3290" s="22"/>
      <c r="J3290" s="26"/>
      <c r="K3290" s="140"/>
      <c r="L3290" s="140"/>
      <c r="M3290" s="140"/>
      <c r="N3290" s="140"/>
      <c r="O3290" s="140"/>
      <c r="P3290" s="26"/>
      <c r="Q3290" s="26"/>
      <c r="R3290" s="140"/>
      <c r="S3290" s="140"/>
      <c r="T3290" s="140"/>
      <c r="U3290" s="140"/>
      <c r="V3290" s="140"/>
      <c r="W3290" s="140"/>
      <c r="X3290" s="140"/>
      <c r="Y3290" s="140"/>
      <c r="Z3290" s="140"/>
      <c r="AA3290" s="140"/>
      <c r="AB3290" s="140"/>
      <c r="AC3290" s="140"/>
      <c r="AD3290" s="140"/>
      <c r="AE3290" s="140"/>
      <c r="AF3290" s="140"/>
      <c r="AG3290" s="140"/>
      <c r="AH3290" s="140"/>
      <c r="AI3290" s="140"/>
      <c r="AJ3290" s="140"/>
      <c r="AK3290" s="140"/>
      <c r="AL3290" s="140"/>
      <c r="AM3290" s="140"/>
      <c r="AN3290" s="140"/>
      <c r="AO3290" s="140"/>
      <c r="AP3290" s="140"/>
      <c r="AQ3290" s="140"/>
      <c r="AR3290" s="140"/>
      <c r="AS3290" s="103"/>
      <c r="AT3290" s="103"/>
      <c r="AU3290" s="103"/>
      <c r="AV3290" s="103"/>
      <c r="AW3290" s="103"/>
      <c r="AX3290" s="103"/>
      <c r="AY3290" s="103"/>
      <c r="AZ3290" s="103"/>
      <c r="BA3290" s="103"/>
      <c r="BB3290" s="103"/>
      <c r="BC3290" s="103"/>
      <c r="BD3290" s="103"/>
      <c r="BE3290" s="103"/>
    </row>
    <row r="3291" spans="1:57" x14ac:dyDescent="0.2">
      <c r="A3291" s="140"/>
      <c r="B3291" s="141"/>
      <c r="C3291" s="141"/>
      <c r="D3291" s="24"/>
      <c r="E3291" s="29"/>
      <c r="F3291" s="22"/>
      <c r="G3291" s="22"/>
      <c r="H3291" s="22"/>
      <c r="I3291" s="22"/>
      <c r="J3291" s="26"/>
      <c r="K3291" s="140"/>
      <c r="L3291" s="140"/>
      <c r="M3291" s="140"/>
      <c r="N3291" s="140"/>
      <c r="O3291" s="140"/>
      <c r="P3291" s="26"/>
      <c r="Q3291" s="26"/>
      <c r="R3291" s="140"/>
      <c r="S3291" s="140"/>
      <c r="T3291" s="140"/>
      <c r="U3291" s="140"/>
      <c r="V3291" s="140"/>
      <c r="W3291" s="140"/>
      <c r="X3291" s="140"/>
      <c r="Y3291" s="140"/>
      <c r="Z3291" s="140"/>
      <c r="AA3291" s="140"/>
      <c r="AB3291" s="140"/>
      <c r="AC3291" s="140"/>
      <c r="AD3291" s="140"/>
      <c r="AE3291" s="140"/>
      <c r="AF3291" s="140"/>
      <c r="AG3291" s="140"/>
      <c r="AH3291" s="140"/>
      <c r="AI3291" s="140"/>
      <c r="AJ3291" s="140"/>
      <c r="AK3291" s="140"/>
      <c r="AL3291" s="140"/>
      <c r="AM3291" s="140"/>
      <c r="AN3291" s="140"/>
      <c r="AO3291" s="140"/>
      <c r="AP3291" s="140"/>
      <c r="AQ3291" s="140"/>
      <c r="AR3291" s="140"/>
      <c r="AS3291" s="103"/>
      <c r="AT3291" s="103"/>
      <c r="AU3291" s="103"/>
      <c r="AV3291" s="103"/>
      <c r="AW3291" s="103"/>
      <c r="AX3291" s="103"/>
      <c r="AY3291" s="103"/>
      <c r="AZ3291" s="103"/>
      <c r="BA3291" s="103"/>
      <c r="BB3291" s="103"/>
      <c r="BC3291" s="103"/>
      <c r="BD3291" s="103"/>
      <c r="BE3291" s="103"/>
    </row>
    <row r="3292" spans="1:57" x14ac:dyDescent="0.2">
      <c r="A3292" s="140"/>
      <c r="B3292" s="141"/>
      <c r="C3292" s="141"/>
      <c r="D3292" s="24"/>
      <c r="E3292" s="29"/>
      <c r="F3292" s="22"/>
      <c r="G3292" s="22"/>
      <c r="H3292" s="22"/>
      <c r="I3292" s="22"/>
      <c r="J3292" s="26"/>
      <c r="K3292" s="140"/>
      <c r="L3292" s="140"/>
      <c r="M3292" s="140"/>
      <c r="N3292" s="140"/>
      <c r="O3292" s="140"/>
      <c r="P3292" s="26"/>
      <c r="Q3292" s="26"/>
      <c r="R3292" s="140"/>
      <c r="S3292" s="140"/>
      <c r="T3292" s="140"/>
      <c r="U3292" s="140"/>
      <c r="V3292" s="140"/>
      <c r="W3292" s="140"/>
      <c r="X3292" s="140"/>
      <c r="Y3292" s="140"/>
      <c r="Z3292" s="140"/>
      <c r="AA3292" s="140"/>
      <c r="AB3292" s="140"/>
      <c r="AC3292" s="140"/>
      <c r="AD3292" s="140"/>
      <c r="AE3292" s="140"/>
      <c r="AF3292" s="140"/>
      <c r="AG3292" s="140"/>
      <c r="AH3292" s="140"/>
      <c r="AI3292" s="140"/>
      <c r="AJ3292" s="140"/>
      <c r="AK3292" s="140"/>
      <c r="AL3292" s="140"/>
      <c r="AM3292" s="140"/>
      <c r="AN3292" s="140"/>
      <c r="AO3292" s="140"/>
      <c r="AP3292" s="140"/>
      <c r="AQ3292" s="140"/>
      <c r="AR3292" s="140"/>
      <c r="AS3292" s="103"/>
      <c r="AT3292" s="103"/>
      <c r="AU3292" s="103"/>
      <c r="AV3292" s="103"/>
      <c r="AW3292" s="103"/>
      <c r="AX3292" s="103"/>
      <c r="AY3292" s="103"/>
      <c r="AZ3292" s="103"/>
      <c r="BA3292" s="103"/>
      <c r="BB3292" s="103"/>
      <c r="BC3292" s="103"/>
      <c r="BD3292" s="103"/>
      <c r="BE3292" s="103"/>
    </row>
    <row r="3293" spans="1:57" x14ac:dyDescent="0.2">
      <c r="A3293" s="140"/>
      <c r="B3293" s="141"/>
      <c r="C3293" s="141"/>
      <c r="D3293" s="24"/>
      <c r="E3293" s="29"/>
      <c r="F3293" s="22"/>
      <c r="G3293" s="22"/>
      <c r="H3293" s="22"/>
      <c r="I3293" s="22"/>
      <c r="J3293" s="26"/>
      <c r="K3293" s="140"/>
      <c r="L3293" s="140"/>
      <c r="M3293" s="140"/>
      <c r="N3293" s="140"/>
      <c r="O3293" s="140"/>
      <c r="P3293" s="26"/>
      <c r="Q3293" s="26"/>
      <c r="R3293" s="140"/>
      <c r="S3293" s="140"/>
      <c r="T3293" s="140"/>
      <c r="U3293" s="140"/>
      <c r="V3293" s="140"/>
      <c r="W3293" s="140"/>
      <c r="X3293" s="140"/>
      <c r="Y3293" s="140"/>
      <c r="Z3293" s="140"/>
      <c r="AA3293" s="140"/>
      <c r="AB3293" s="140"/>
      <c r="AC3293" s="140"/>
      <c r="AD3293" s="140"/>
      <c r="AE3293" s="140"/>
      <c r="AF3293" s="140"/>
      <c r="AG3293" s="140"/>
      <c r="AH3293" s="140"/>
      <c r="AI3293" s="140"/>
      <c r="AJ3293" s="140"/>
      <c r="AK3293" s="140"/>
      <c r="AL3293" s="140"/>
      <c r="AM3293" s="140"/>
      <c r="AN3293" s="140"/>
      <c r="AO3293" s="140"/>
      <c r="AP3293" s="140"/>
      <c r="AQ3293" s="140"/>
      <c r="AR3293" s="140"/>
      <c r="AS3293" s="103"/>
      <c r="AT3293" s="103"/>
      <c r="AU3293" s="103"/>
      <c r="AV3293" s="103"/>
      <c r="AW3293" s="103"/>
      <c r="AX3293" s="103"/>
      <c r="AY3293" s="103"/>
      <c r="AZ3293" s="103"/>
      <c r="BA3293" s="103"/>
      <c r="BB3293" s="103"/>
      <c r="BC3293" s="103"/>
      <c r="BD3293" s="103"/>
      <c r="BE3293" s="103"/>
    </row>
    <row r="3294" spans="1:57" x14ac:dyDescent="0.2">
      <c r="A3294" s="140"/>
      <c r="B3294" s="141"/>
      <c r="C3294" s="141"/>
      <c r="D3294" s="24"/>
      <c r="E3294" s="29"/>
      <c r="F3294" s="22"/>
      <c r="G3294" s="22"/>
      <c r="H3294" s="22"/>
      <c r="I3294" s="22"/>
      <c r="J3294" s="26"/>
      <c r="K3294" s="140"/>
      <c r="L3294" s="140"/>
      <c r="M3294" s="140"/>
      <c r="N3294" s="140"/>
      <c r="O3294" s="140"/>
      <c r="P3294" s="26"/>
      <c r="Q3294" s="26"/>
      <c r="R3294" s="140"/>
      <c r="S3294" s="140"/>
      <c r="T3294" s="140"/>
      <c r="U3294" s="140"/>
      <c r="V3294" s="140"/>
      <c r="W3294" s="140"/>
      <c r="X3294" s="140"/>
      <c r="Y3294" s="140"/>
      <c r="Z3294" s="140"/>
      <c r="AA3294" s="140"/>
      <c r="AB3294" s="140"/>
      <c r="AC3294" s="140"/>
      <c r="AD3294" s="140"/>
      <c r="AE3294" s="140"/>
      <c r="AF3294" s="140"/>
      <c r="AG3294" s="140"/>
      <c r="AH3294" s="140"/>
      <c r="AI3294" s="140"/>
      <c r="AJ3294" s="140"/>
      <c r="AK3294" s="140"/>
      <c r="AL3294" s="140"/>
      <c r="AM3294" s="140"/>
      <c r="AN3294" s="140"/>
      <c r="AO3294" s="140"/>
      <c r="AP3294" s="140"/>
      <c r="AQ3294" s="140"/>
      <c r="AR3294" s="140"/>
      <c r="AS3294" s="103"/>
      <c r="AT3294" s="103"/>
      <c r="AU3294" s="103"/>
      <c r="AV3294" s="103"/>
      <c r="AW3294" s="103"/>
      <c r="AX3294" s="103"/>
      <c r="AY3294" s="103"/>
      <c r="AZ3294" s="103"/>
      <c r="BA3294" s="103"/>
      <c r="BB3294" s="103"/>
      <c r="BC3294" s="103"/>
      <c r="BD3294" s="103"/>
      <c r="BE3294" s="103"/>
    </row>
    <row r="3295" spans="1:57" x14ac:dyDescent="0.2">
      <c r="A3295" s="140"/>
      <c r="B3295" s="141"/>
      <c r="C3295" s="141"/>
      <c r="D3295" s="24"/>
      <c r="E3295" s="29"/>
      <c r="F3295" s="22"/>
      <c r="G3295" s="22"/>
      <c r="H3295" s="22"/>
      <c r="I3295" s="22"/>
      <c r="J3295" s="26"/>
      <c r="K3295" s="140"/>
      <c r="L3295" s="140"/>
      <c r="M3295" s="140"/>
      <c r="N3295" s="140"/>
      <c r="O3295" s="140"/>
      <c r="P3295" s="26"/>
      <c r="Q3295" s="26"/>
      <c r="R3295" s="140"/>
      <c r="S3295" s="140"/>
      <c r="T3295" s="140"/>
      <c r="U3295" s="140"/>
      <c r="V3295" s="140"/>
      <c r="W3295" s="140"/>
      <c r="X3295" s="140"/>
      <c r="Y3295" s="140"/>
      <c r="Z3295" s="140"/>
      <c r="AA3295" s="140"/>
      <c r="AB3295" s="140"/>
      <c r="AC3295" s="140"/>
      <c r="AD3295" s="140"/>
      <c r="AE3295" s="140"/>
      <c r="AF3295" s="140"/>
      <c r="AG3295" s="140"/>
      <c r="AH3295" s="140"/>
      <c r="AI3295" s="140"/>
      <c r="AJ3295" s="140"/>
      <c r="AK3295" s="140"/>
      <c r="AL3295" s="140"/>
      <c r="AM3295" s="140"/>
      <c r="AN3295" s="140"/>
      <c r="AO3295" s="140"/>
      <c r="AP3295" s="140"/>
      <c r="AQ3295" s="140"/>
      <c r="AR3295" s="140"/>
      <c r="AS3295" s="103"/>
      <c r="AT3295" s="103"/>
      <c r="AU3295" s="103"/>
      <c r="AV3295" s="103"/>
      <c r="AW3295" s="103"/>
      <c r="AX3295" s="103"/>
      <c r="AY3295" s="103"/>
      <c r="AZ3295" s="103"/>
      <c r="BA3295" s="103"/>
      <c r="BB3295" s="103"/>
      <c r="BC3295" s="103"/>
      <c r="BD3295" s="103"/>
      <c r="BE3295" s="103"/>
    </row>
    <row r="3296" spans="1:57" x14ac:dyDescent="0.2">
      <c r="A3296" s="140"/>
      <c r="B3296" s="141"/>
      <c r="C3296" s="141"/>
      <c r="D3296" s="24"/>
      <c r="E3296" s="29"/>
      <c r="F3296" s="22"/>
      <c r="G3296" s="22"/>
      <c r="H3296" s="22"/>
      <c r="I3296" s="22"/>
      <c r="J3296" s="26"/>
      <c r="K3296" s="140"/>
      <c r="L3296" s="140"/>
      <c r="M3296" s="140"/>
      <c r="N3296" s="140"/>
      <c r="O3296" s="140"/>
      <c r="P3296" s="26"/>
      <c r="Q3296" s="26"/>
      <c r="R3296" s="140"/>
      <c r="S3296" s="140"/>
      <c r="T3296" s="140"/>
      <c r="U3296" s="140"/>
      <c r="V3296" s="140"/>
      <c r="W3296" s="140"/>
      <c r="X3296" s="140"/>
      <c r="Y3296" s="140"/>
      <c r="Z3296" s="140"/>
      <c r="AA3296" s="140"/>
      <c r="AB3296" s="140"/>
      <c r="AC3296" s="140"/>
      <c r="AD3296" s="140"/>
      <c r="AE3296" s="140"/>
      <c r="AF3296" s="140"/>
      <c r="AG3296" s="140"/>
      <c r="AH3296" s="140"/>
      <c r="AI3296" s="140"/>
      <c r="AJ3296" s="140"/>
      <c r="AK3296" s="140"/>
      <c r="AL3296" s="140"/>
      <c r="AM3296" s="140"/>
      <c r="AN3296" s="140"/>
      <c r="AO3296" s="140"/>
      <c r="AP3296" s="140"/>
      <c r="AQ3296" s="140"/>
      <c r="AR3296" s="140"/>
      <c r="AS3296" s="103"/>
      <c r="AT3296" s="103"/>
      <c r="AU3296" s="103"/>
      <c r="AV3296" s="103"/>
      <c r="AW3296" s="103"/>
      <c r="AX3296" s="103"/>
      <c r="AY3296" s="103"/>
      <c r="AZ3296" s="103"/>
      <c r="BA3296" s="103"/>
      <c r="BB3296" s="103"/>
      <c r="BC3296" s="103"/>
      <c r="BD3296" s="103"/>
      <c r="BE3296" s="103"/>
    </row>
    <row r="3297" spans="1:57" x14ac:dyDescent="0.2">
      <c r="A3297" s="140"/>
      <c r="B3297" s="141"/>
      <c r="C3297" s="141"/>
      <c r="D3297" s="24"/>
      <c r="E3297" s="29"/>
      <c r="F3297" s="22"/>
      <c r="G3297" s="22"/>
      <c r="H3297" s="22"/>
      <c r="I3297" s="22"/>
      <c r="J3297" s="26"/>
      <c r="K3297" s="140"/>
      <c r="L3297" s="140"/>
      <c r="M3297" s="140"/>
      <c r="N3297" s="140"/>
      <c r="O3297" s="140"/>
      <c r="P3297" s="26"/>
      <c r="Q3297" s="26"/>
      <c r="R3297" s="140"/>
      <c r="S3297" s="140"/>
      <c r="T3297" s="140"/>
      <c r="U3297" s="140"/>
      <c r="V3297" s="140"/>
      <c r="W3297" s="140"/>
      <c r="X3297" s="140"/>
      <c r="Y3297" s="140"/>
      <c r="Z3297" s="140"/>
      <c r="AA3297" s="140"/>
      <c r="AB3297" s="140"/>
      <c r="AC3297" s="140"/>
      <c r="AD3297" s="140"/>
      <c r="AE3297" s="140"/>
      <c r="AF3297" s="140"/>
      <c r="AG3297" s="140"/>
      <c r="AH3297" s="140"/>
      <c r="AI3297" s="140"/>
      <c r="AJ3297" s="140"/>
      <c r="AK3297" s="140"/>
      <c r="AL3297" s="140"/>
      <c r="AM3297" s="140"/>
      <c r="AN3297" s="140"/>
      <c r="AO3297" s="140"/>
      <c r="AP3297" s="140"/>
      <c r="AQ3297" s="140"/>
      <c r="AR3297" s="140"/>
      <c r="AS3297" s="103"/>
      <c r="AT3297" s="103"/>
      <c r="AU3297" s="103"/>
      <c r="AV3297" s="103"/>
      <c r="AW3297" s="103"/>
      <c r="AX3297" s="103"/>
      <c r="AY3297" s="103"/>
      <c r="AZ3297" s="103"/>
      <c r="BA3297" s="103"/>
      <c r="BB3297" s="103"/>
      <c r="BC3297" s="103"/>
      <c r="BD3297" s="103"/>
      <c r="BE3297" s="103"/>
    </row>
    <row r="3298" spans="1:57" x14ac:dyDescent="0.2">
      <c r="A3298" s="140"/>
      <c r="B3298" s="141"/>
      <c r="C3298" s="141"/>
      <c r="D3298" s="24"/>
      <c r="E3298" s="29"/>
      <c r="F3298" s="22"/>
      <c r="G3298" s="22"/>
      <c r="H3298" s="22"/>
      <c r="I3298" s="22"/>
      <c r="J3298" s="26"/>
      <c r="K3298" s="140"/>
      <c r="L3298" s="140"/>
      <c r="M3298" s="140"/>
      <c r="N3298" s="140"/>
      <c r="O3298" s="140"/>
      <c r="P3298" s="26"/>
      <c r="Q3298" s="26"/>
      <c r="R3298" s="140"/>
      <c r="S3298" s="140"/>
      <c r="T3298" s="140"/>
      <c r="U3298" s="140"/>
      <c r="V3298" s="140"/>
      <c r="W3298" s="140"/>
      <c r="X3298" s="140"/>
      <c r="Y3298" s="140"/>
      <c r="Z3298" s="140"/>
      <c r="AA3298" s="140"/>
      <c r="AB3298" s="140"/>
      <c r="AC3298" s="140"/>
      <c r="AD3298" s="140"/>
      <c r="AE3298" s="140"/>
      <c r="AF3298" s="140"/>
      <c r="AG3298" s="140"/>
      <c r="AH3298" s="140"/>
      <c r="AI3298" s="140"/>
      <c r="AJ3298" s="140"/>
      <c r="AK3298" s="140"/>
      <c r="AL3298" s="140"/>
      <c r="AM3298" s="140"/>
      <c r="AN3298" s="140"/>
      <c r="AO3298" s="140"/>
      <c r="AP3298" s="140"/>
      <c r="AQ3298" s="140"/>
      <c r="AR3298" s="140"/>
      <c r="AS3298" s="103"/>
      <c r="AT3298" s="103"/>
      <c r="AU3298" s="103"/>
      <c r="AV3298" s="103"/>
      <c r="AW3298" s="103"/>
      <c r="AX3298" s="103"/>
      <c r="AY3298" s="103"/>
      <c r="AZ3298" s="103"/>
      <c r="BA3298" s="103"/>
      <c r="BB3298" s="103"/>
      <c r="BC3298" s="103"/>
      <c r="BD3298" s="103"/>
      <c r="BE3298" s="103"/>
    </row>
    <row r="3299" spans="1:57" x14ac:dyDescent="0.2">
      <c r="A3299" s="140"/>
      <c r="B3299" s="141"/>
      <c r="C3299" s="141"/>
      <c r="D3299" s="24"/>
      <c r="E3299" s="29"/>
      <c r="F3299" s="22"/>
      <c r="G3299" s="22"/>
      <c r="H3299" s="22"/>
      <c r="I3299" s="22"/>
      <c r="J3299" s="26"/>
      <c r="K3299" s="140"/>
      <c r="L3299" s="140"/>
      <c r="M3299" s="140"/>
      <c r="N3299" s="140"/>
      <c r="O3299" s="140"/>
      <c r="P3299" s="26"/>
      <c r="Q3299" s="26"/>
      <c r="R3299" s="140"/>
      <c r="S3299" s="140"/>
      <c r="T3299" s="140"/>
      <c r="U3299" s="140"/>
      <c r="V3299" s="140"/>
      <c r="W3299" s="140"/>
      <c r="X3299" s="140"/>
      <c r="Y3299" s="140"/>
      <c r="Z3299" s="140"/>
      <c r="AA3299" s="140"/>
      <c r="AB3299" s="140"/>
      <c r="AC3299" s="140"/>
      <c r="AD3299" s="140"/>
      <c r="AE3299" s="140"/>
      <c r="AF3299" s="140"/>
      <c r="AG3299" s="140"/>
      <c r="AH3299" s="140"/>
      <c r="AI3299" s="140"/>
      <c r="AJ3299" s="140"/>
      <c r="AK3299" s="140"/>
      <c r="AL3299" s="140"/>
      <c r="AM3299" s="140"/>
      <c r="AN3299" s="140"/>
      <c r="AO3299" s="140"/>
      <c r="AP3299" s="140"/>
      <c r="AQ3299" s="140"/>
      <c r="AR3299" s="140"/>
      <c r="AS3299" s="103"/>
      <c r="AT3299" s="103"/>
      <c r="AU3299" s="103"/>
      <c r="AV3299" s="103"/>
      <c r="AW3299" s="103"/>
      <c r="AX3299" s="103"/>
      <c r="AY3299" s="103"/>
      <c r="AZ3299" s="103"/>
      <c r="BA3299" s="103"/>
      <c r="BB3299" s="103"/>
      <c r="BC3299" s="103"/>
      <c r="BD3299" s="103"/>
      <c r="BE3299" s="103"/>
    </row>
    <row r="3300" spans="1:57" x14ac:dyDescent="0.2">
      <c r="A3300" s="140"/>
      <c r="B3300" s="141"/>
      <c r="C3300" s="141"/>
      <c r="D3300" s="24"/>
      <c r="E3300" s="29"/>
      <c r="F3300" s="22"/>
      <c r="G3300" s="22"/>
      <c r="H3300" s="22"/>
      <c r="I3300" s="22"/>
      <c r="J3300" s="26"/>
      <c r="K3300" s="140"/>
      <c r="L3300" s="140"/>
      <c r="M3300" s="140"/>
      <c r="N3300" s="140"/>
      <c r="O3300" s="140"/>
      <c r="P3300" s="26"/>
      <c r="Q3300" s="26"/>
      <c r="R3300" s="140"/>
      <c r="S3300" s="140"/>
      <c r="T3300" s="140"/>
      <c r="U3300" s="140"/>
      <c r="V3300" s="140"/>
      <c r="W3300" s="140"/>
      <c r="X3300" s="140"/>
      <c r="Y3300" s="140"/>
      <c r="Z3300" s="140"/>
      <c r="AA3300" s="140"/>
      <c r="AB3300" s="140"/>
      <c r="AC3300" s="140"/>
      <c r="AD3300" s="140"/>
      <c r="AE3300" s="140"/>
      <c r="AF3300" s="140"/>
      <c r="AG3300" s="140"/>
      <c r="AH3300" s="140"/>
      <c r="AI3300" s="140"/>
      <c r="AJ3300" s="140"/>
      <c r="AK3300" s="140"/>
      <c r="AL3300" s="140"/>
      <c r="AM3300" s="140"/>
      <c r="AN3300" s="140"/>
      <c r="AO3300" s="140"/>
      <c r="AP3300" s="140"/>
      <c r="AQ3300" s="140"/>
      <c r="AR3300" s="140"/>
      <c r="AS3300" s="103"/>
      <c r="AT3300" s="103"/>
      <c r="AU3300" s="103"/>
      <c r="AV3300" s="103"/>
      <c r="AW3300" s="103"/>
      <c r="AX3300" s="103"/>
      <c r="AY3300" s="103"/>
      <c r="AZ3300" s="103"/>
      <c r="BA3300" s="103"/>
      <c r="BB3300" s="103"/>
      <c r="BC3300" s="103"/>
      <c r="BD3300" s="103"/>
      <c r="BE3300" s="103"/>
    </row>
    <row r="3301" spans="1:57" x14ac:dyDescent="0.2">
      <c r="A3301" s="140"/>
      <c r="B3301" s="141"/>
      <c r="C3301" s="141"/>
      <c r="D3301" s="24"/>
      <c r="E3301" s="29"/>
      <c r="F3301" s="22"/>
      <c r="G3301" s="22"/>
      <c r="H3301" s="22"/>
      <c r="I3301" s="22"/>
      <c r="J3301" s="26"/>
      <c r="K3301" s="140"/>
      <c r="L3301" s="140"/>
      <c r="M3301" s="140"/>
      <c r="N3301" s="140"/>
      <c r="O3301" s="140"/>
      <c r="P3301" s="26"/>
      <c r="Q3301" s="26"/>
      <c r="R3301" s="140"/>
      <c r="S3301" s="140"/>
      <c r="T3301" s="140"/>
      <c r="U3301" s="140"/>
      <c r="V3301" s="140"/>
      <c r="W3301" s="140"/>
      <c r="X3301" s="140"/>
      <c r="Y3301" s="140"/>
      <c r="Z3301" s="140"/>
      <c r="AA3301" s="140"/>
      <c r="AB3301" s="140"/>
      <c r="AC3301" s="140"/>
      <c r="AD3301" s="140"/>
      <c r="AE3301" s="140"/>
      <c r="AF3301" s="140"/>
      <c r="AG3301" s="140"/>
      <c r="AH3301" s="140"/>
      <c r="AI3301" s="140"/>
      <c r="AJ3301" s="140"/>
      <c r="AK3301" s="140"/>
      <c r="AL3301" s="140"/>
      <c r="AM3301" s="140"/>
      <c r="AN3301" s="140"/>
      <c r="AO3301" s="140"/>
      <c r="AP3301" s="140"/>
      <c r="AQ3301" s="140"/>
      <c r="AR3301" s="140"/>
      <c r="AS3301" s="103"/>
      <c r="AT3301" s="103"/>
      <c r="AU3301" s="103"/>
      <c r="AV3301" s="103"/>
      <c r="AW3301" s="103"/>
      <c r="AX3301" s="103"/>
      <c r="AY3301" s="103"/>
      <c r="AZ3301" s="103"/>
      <c r="BA3301" s="103"/>
      <c r="BB3301" s="103"/>
      <c r="BC3301" s="103"/>
      <c r="BD3301" s="103"/>
      <c r="BE3301" s="103"/>
    </row>
    <row r="3302" spans="1:57" x14ac:dyDescent="0.2">
      <c r="A3302" s="140"/>
      <c r="B3302" s="141"/>
      <c r="C3302" s="141"/>
      <c r="D3302" s="24"/>
      <c r="E3302" s="29"/>
      <c r="F3302" s="22"/>
      <c r="G3302" s="22"/>
      <c r="H3302" s="22"/>
      <c r="I3302" s="22"/>
      <c r="J3302" s="26"/>
      <c r="K3302" s="140"/>
      <c r="L3302" s="140"/>
      <c r="M3302" s="140"/>
      <c r="N3302" s="140"/>
      <c r="O3302" s="140"/>
      <c r="P3302" s="26"/>
      <c r="Q3302" s="26"/>
      <c r="R3302" s="140"/>
      <c r="S3302" s="140"/>
      <c r="T3302" s="140"/>
      <c r="U3302" s="140"/>
      <c r="V3302" s="140"/>
      <c r="W3302" s="140"/>
      <c r="X3302" s="140"/>
      <c r="Y3302" s="140"/>
      <c r="Z3302" s="140"/>
      <c r="AA3302" s="140"/>
      <c r="AB3302" s="140"/>
      <c r="AC3302" s="140"/>
      <c r="AD3302" s="140"/>
      <c r="AE3302" s="140"/>
      <c r="AF3302" s="140"/>
      <c r="AG3302" s="140"/>
      <c r="AH3302" s="140"/>
      <c r="AI3302" s="140"/>
      <c r="AJ3302" s="140"/>
      <c r="AK3302" s="140"/>
      <c r="AL3302" s="140"/>
      <c r="AM3302" s="140"/>
      <c r="AN3302" s="140"/>
      <c r="AO3302" s="140"/>
      <c r="AP3302" s="140"/>
      <c r="AQ3302" s="140"/>
      <c r="AR3302" s="140"/>
      <c r="AS3302" s="103"/>
      <c r="AT3302" s="103"/>
      <c r="AU3302" s="103"/>
      <c r="AV3302" s="103"/>
      <c r="AW3302" s="103"/>
      <c r="AX3302" s="103"/>
      <c r="AY3302" s="103"/>
      <c r="AZ3302" s="103"/>
      <c r="BA3302" s="103"/>
      <c r="BB3302" s="103"/>
      <c r="BC3302" s="103"/>
      <c r="BD3302" s="103"/>
      <c r="BE3302" s="103"/>
    </row>
    <row r="3303" spans="1:57" x14ac:dyDescent="0.2">
      <c r="A3303" s="140"/>
      <c r="B3303" s="141"/>
      <c r="C3303" s="141"/>
      <c r="D3303" s="24"/>
      <c r="E3303" s="29"/>
      <c r="F3303" s="22"/>
      <c r="G3303" s="22"/>
      <c r="H3303" s="22"/>
      <c r="I3303" s="22"/>
      <c r="J3303" s="26"/>
      <c r="K3303" s="140"/>
      <c r="L3303" s="140"/>
      <c r="M3303" s="140"/>
      <c r="N3303" s="140"/>
      <c r="O3303" s="140"/>
      <c r="P3303" s="26"/>
      <c r="Q3303" s="26"/>
      <c r="R3303" s="140"/>
      <c r="S3303" s="140"/>
      <c r="T3303" s="140"/>
      <c r="U3303" s="140"/>
      <c r="V3303" s="140"/>
      <c r="W3303" s="140"/>
      <c r="X3303" s="140"/>
      <c r="Y3303" s="140"/>
      <c r="Z3303" s="140"/>
      <c r="AA3303" s="140"/>
      <c r="AB3303" s="140"/>
      <c r="AC3303" s="140"/>
      <c r="AD3303" s="140"/>
      <c r="AE3303" s="140"/>
      <c r="AF3303" s="140"/>
      <c r="AG3303" s="140"/>
      <c r="AH3303" s="140"/>
      <c r="AI3303" s="140"/>
      <c r="AJ3303" s="140"/>
      <c r="AK3303" s="140"/>
      <c r="AL3303" s="140"/>
      <c r="AM3303" s="140"/>
      <c r="AN3303" s="140"/>
      <c r="AO3303" s="140"/>
      <c r="AP3303" s="140"/>
      <c r="AQ3303" s="140"/>
      <c r="AR3303" s="140"/>
      <c r="AS3303" s="103"/>
      <c r="AT3303" s="103"/>
      <c r="AU3303" s="103"/>
      <c r="AV3303" s="103"/>
      <c r="AW3303" s="103"/>
      <c r="AX3303" s="103"/>
      <c r="AY3303" s="103"/>
      <c r="AZ3303" s="103"/>
      <c r="BA3303" s="103"/>
      <c r="BB3303" s="103"/>
      <c r="BC3303" s="103"/>
      <c r="BD3303" s="103"/>
      <c r="BE3303" s="103"/>
    </row>
    <row r="3304" spans="1:57" x14ac:dyDescent="0.2">
      <c r="A3304" s="140"/>
      <c r="B3304" s="141"/>
      <c r="C3304" s="141"/>
      <c r="D3304" s="24"/>
      <c r="E3304" s="29"/>
      <c r="F3304" s="22"/>
      <c r="G3304" s="22"/>
      <c r="H3304" s="22"/>
      <c r="I3304" s="22"/>
      <c r="J3304" s="26"/>
      <c r="K3304" s="140"/>
      <c r="L3304" s="140"/>
      <c r="M3304" s="140"/>
      <c r="N3304" s="140"/>
      <c r="O3304" s="140"/>
      <c r="P3304" s="26"/>
      <c r="Q3304" s="26"/>
      <c r="R3304" s="140"/>
      <c r="S3304" s="140"/>
      <c r="T3304" s="140"/>
      <c r="U3304" s="140"/>
      <c r="V3304" s="140"/>
      <c r="W3304" s="140"/>
      <c r="X3304" s="140"/>
      <c r="Y3304" s="140"/>
      <c r="Z3304" s="140"/>
      <c r="AA3304" s="140"/>
      <c r="AB3304" s="140"/>
      <c r="AC3304" s="140"/>
      <c r="AD3304" s="140"/>
      <c r="AE3304" s="140"/>
      <c r="AF3304" s="140"/>
      <c r="AG3304" s="140"/>
      <c r="AH3304" s="140"/>
      <c r="AI3304" s="140"/>
      <c r="AJ3304" s="140"/>
      <c r="AK3304" s="140"/>
      <c r="AL3304" s="140"/>
      <c r="AM3304" s="140"/>
      <c r="AN3304" s="140"/>
      <c r="AO3304" s="140"/>
      <c r="AP3304" s="140"/>
      <c r="AQ3304" s="140"/>
      <c r="AR3304" s="140"/>
      <c r="AS3304" s="103"/>
      <c r="AT3304" s="103"/>
      <c r="AU3304" s="103"/>
      <c r="AV3304" s="103"/>
      <c r="AW3304" s="103"/>
      <c r="AX3304" s="103"/>
      <c r="AY3304" s="103"/>
      <c r="AZ3304" s="103"/>
      <c r="BA3304" s="103"/>
      <c r="BB3304" s="103"/>
      <c r="BC3304" s="103"/>
      <c r="BD3304" s="103"/>
      <c r="BE3304" s="103"/>
    </row>
    <row r="3305" spans="1:57" x14ac:dyDescent="0.2">
      <c r="A3305" s="140"/>
      <c r="B3305" s="141"/>
      <c r="C3305" s="141"/>
      <c r="D3305" s="24"/>
      <c r="E3305" s="29"/>
      <c r="F3305" s="22"/>
      <c r="G3305" s="22"/>
      <c r="H3305" s="22"/>
      <c r="I3305" s="22"/>
      <c r="J3305" s="26"/>
      <c r="K3305" s="140"/>
      <c r="L3305" s="140"/>
      <c r="M3305" s="140"/>
      <c r="N3305" s="140"/>
      <c r="O3305" s="140"/>
      <c r="P3305" s="26"/>
      <c r="Q3305" s="26"/>
      <c r="R3305" s="140"/>
      <c r="S3305" s="140"/>
      <c r="T3305" s="140"/>
      <c r="U3305" s="140"/>
      <c r="V3305" s="140"/>
      <c r="W3305" s="140"/>
      <c r="X3305" s="140"/>
      <c r="Y3305" s="140"/>
      <c r="Z3305" s="140"/>
      <c r="AA3305" s="140"/>
      <c r="AB3305" s="140"/>
      <c r="AC3305" s="140"/>
      <c r="AD3305" s="140"/>
      <c r="AE3305" s="140"/>
      <c r="AF3305" s="140"/>
      <c r="AG3305" s="140"/>
      <c r="AH3305" s="140"/>
      <c r="AI3305" s="140"/>
      <c r="AJ3305" s="140"/>
      <c r="AK3305" s="140"/>
      <c r="AL3305" s="140"/>
      <c r="AM3305" s="140"/>
      <c r="AN3305" s="140"/>
      <c r="AO3305" s="140"/>
      <c r="AP3305" s="140"/>
      <c r="AQ3305" s="140"/>
      <c r="AR3305" s="140"/>
      <c r="AS3305" s="103"/>
      <c r="AT3305" s="103"/>
      <c r="AU3305" s="103"/>
      <c r="AV3305" s="103"/>
      <c r="AW3305" s="103"/>
      <c r="AX3305" s="103"/>
      <c r="AY3305" s="103"/>
      <c r="AZ3305" s="103"/>
      <c r="BA3305" s="103"/>
      <c r="BB3305" s="103"/>
      <c r="BC3305" s="103"/>
      <c r="BD3305" s="103"/>
      <c r="BE3305" s="103"/>
    </row>
    <row r="3306" spans="1:57" x14ac:dyDescent="0.2">
      <c r="A3306" s="140"/>
      <c r="B3306" s="141"/>
      <c r="C3306" s="141"/>
      <c r="D3306" s="24"/>
      <c r="E3306" s="29"/>
      <c r="F3306" s="22"/>
      <c r="G3306" s="22"/>
      <c r="H3306" s="22"/>
      <c r="I3306" s="22"/>
      <c r="J3306" s="26"/>
      <c r="K3306" s="140"/>
      <c r="L3306" s="140"/>
      <c r="M3306" s="140"/>
      <c r="N3306" s="140"/>
      <c r="O3306" s="140"/>
      <c r="P3306" s="26"/>
      <c r="Q3306" s="26"/>
      <c r="R3306" s="140"/>
      <c r="S3306" s="140"/>
      <c r="T3306" s="140"/>
      <c r="U3306" s="140"/>
      <c r="V3306" s="140"/>
      <c r="W3306" s="140"/>
      <c r="X3306" s="140"/>
      <c r="Y3306" s="140"/>
      <c r="Z3306" s="140"/>
      <c r="AA3306" s="140"/>
      <c r="AB3306" s="140"/>
      <c r="AC3306" s="140"/>
      <c r="AD3306" s="140"/>
      <c r="AE3306" s="140"/>
      <c r="AF3306" s="140"/>
      <c r="AG3306" s="140"/>
      <c r="AH3306" s="140"/>
      <c r="AI3306" s="140"/>
      <c r="AJ3306" s="140"/>
      <c r="AK3306" s="140"/>
      <c r="AL3306" s="140"/>
      <c r="AM3306" s="140"/>
      <c r="AN3306" s="140"/>
      <c r="AO3306" s="140"/>
      <c r="AP3306" s="140"/>
      <c r="AQ3306" s="140"/>
      <c r="AR3306" s="140"/>
      <c r="AS3306" s="103"/>
      <c r="AT3306" s="103"/>
      <c r="AU3306" s="103"/>
      <c r="AV3306" s="103"/>
      <c r="AW3306" s="103"/>
      <c r="AX3306" s="103"/>
      <c r="AY3306" s="103"/>
      <c r="AZ3306" s="103"/>
      <c r="BA3306" s="103"/>
      <c r="BB3306" s="103"/>
      <c r="BC3306" s="103"/>
      <c r="BD3306" s="103"/>
      <c r="BE3306" s="103"/>
    </row>
    <row r="3307" spans="1:57" x14ac:dyDescent="0.2">
      <c r="A3307" s="140"/>
      <c r="B3307" s="141"/>
      <c r="C3307" s="141"/>
      <c r="D3307" s="24"/>
      <c r="E3307" s="29"/>
      <c r="F3307" s="22"/>
      <c r="G3307" s="22"/>
      <c r="H3307" s="22"/>
      <c r="I3307" s="22"/>
      <c r="J3307" s="26"/>
      <c r="K3307" s="140"/>
      <c r="L3307" s="140"/>
      <c r="M3307" s="140"/>
      <c r="N3307" s="140"/>
      <c r="O3307" s="140"/>
      <c r="P3307" s="26"/>
      <c r="Q3307" s="26"/>
      <c r="R3307" s="140"/>
      <c r="S3307" s="140"/>
      <c r="T3307" s="140"/>
      <c r="U3307" s="140"/>
      <c r="V3307" s="140"/>
      <c r="W3307" s="140"/>
      <c r="X3307" s="140"/>
      <c r="Y3307" s="140"/>
      <c r="Z3307" s="140"/>
      <c r="AA3307" s="140"/>
      <c r="AB3307" s="140"/>
      <c r="AC3307" s="140"/>
      <c r="AD3307" s="140"/>
      <c r="AE3307" s="140"/>
      <c r="AF3307" s="140"/>
      <c r="AG3307" s="140"/>
      <c r="AH3307" s="140"/>
      <c r="AI3307" s="140"/>
      <c r="AJ3307" s="140"/>
      <c r="AK3307" s="140"/>
      <c r="AL3307" s="140"/>
      <c r="AM3307" s="140"/>
      <c r="AN3307" s="140"/>
      <c r="AO3307" s="140"/>
      <c r="AP3307" s="140"/>
      <c r="AQ3307" s="140"/>
      <c r="AR3307" s="140"/>
      <c r="AS3307" s="103"/>
      <c r="AT3307" s="103"/>
      <c r="AU3307" s="103"/>
      <c r="AV3307" s="103"/>
      <c r="AW3307" s="103"/>
      <c r="AX3307" s="103"/>
      <c r="AY3307" s="103"/>
      <c r="AZ3307" s="103"/>
      <c r="BA3307" s="103"/>
      <c r="BB3307" s="103"/>
      <c r="BC3307" s="103"/>
      <c r="BD3307" s="103"/>
      <c r="BE3307" s="103"/>
    </row>
    <row r="3308" spans="1:57" x14ac:dyDescent="0.2">
      <c r="A3308" s="140"/>
      <c r="B3308" s="141"/>
      <c r="C3308" s="141"/>
      <c r="D3308" s="24"/>
      <c r="E3308" s="29"/>
      <c r="F3308" s="22"/>
      <c r="G3308" s="22"/>
      <c r="H3308" s="22"/>
      <c r="I3308" s="22"/>
      <c r="J3308" s="26"/>
      <c r="K3308" s="140"/>
      <c r="L3308" s="140"/>
      <c r="M3308" s="140"/>
      <c r="N3308" s="140"/>
      <c r="O3308" s="140"/>
      <c r="P3308" s="26"/>
      <c r="Q3308" s="26"/>
      <c r="R3308" s="140"/>
      <c r="S3308" s="140"/>
      <c r="T3308" s="140"/>
      <c r="U3308" s="140"/>
      <c r="V3308" s="140"/>
      <c r="W3308" s="140"/>
      <c r="X3308" s="140"/>
      <c r="Y3308" s="140"/>
      <c r="Z3308" s="140"/>
      <c r="AA3308" s="140"/>
      <c r="AB3308" s="140"/>
      <c r="AC3308" s="140"/>
      <c r="AD3308" s="140"/>
      <c r="AE3308" s="140"/>
      <c r="AF3308" s="140"/>
      <c r="AG3308" s="140"/>
      <c r="AH3308" s="140"/>
      <c r="AI3308" s="140"/>
      <c r="AJ3308" s="140"/>
      <c r="AK3308" s="140"/>
      <c r="AL3308" s="140"/>
      <c r="AM3308" s="140"/>
      <c r="AN3308" s="140"/>
      <c r="AO3308" s="140"/>
      <c r="AP3308" s="140"/>
      <c r="AQ3308" s="140"/>
      <c r="AR3308" s="140"/>
      <c r="AS3308" s="103"/>
      <c r="AT3308" s="103"/>
      <c r="AU3308" s="103"/>
      <c r="AV3308" s="103"/>
      <c r="AW3308" s="103"/>
      <c r="AX3308" s="103"/>
      <c r="AY3308" s="103"/>
      <c r="AZ3308" s="103"/>
      <c r="BA3308" s="103"/>
      <c r="BB3308" s="103"/>
      <c r="BC3308" s="103"/>
      <c r="BD3308" s="103"/>
      <c r="BE3308" s="103"/>
    </row>
    <row r="3309" spans="1:57" x14ac:dyDescent="0.2">
      <c r="A3309" s="140"/>
      <c r="B3309" s="141"/>
      <c r="C3309" s="141"/>
      <c r="D3309" s="24"/>
      <c r="E3309" s="29"/>
      <c r="F3309" s="22"/>
      <c r="G3309" s="22"/>
      <c r="H3309" s="22"/>
      <c r="I3309" s="22"/>
      <c r="J3309" s="26"/>
      <c r="K3309" s="140"/>
      <c r="L3309" s="140"/>
      <c r="M3309" s="140"/>
      <c r="N3309" s="140"/>
      <c r="O3309" s="140"/>
      <c r="P3309" s="26"/>
      <c r="Q3309" s="26"/>
      <c r="R3309" s="140"/>
      <c r="S3309" s="140"/>
      <c r="T3309" s="140"/>
      <c r="U3309" s="140"/>
      <c r="V3309" s="140"/>
      <c r="W3309" s="140"/>
      <c r="X3309" s="140"/>
      <c r="Y3309" s="140"/>
      <c r="Z3309" s="140"/>
      <c r="AA3309" s="140"/>
      <c r="AB3309" s="140"/>
      <c r="AC3309" s="140"/>
      <c r="AD3309" s="140"/>
      <c r="AE3309" s="140"/>
      <c r="AF3309" s="140"/>
      <c r="AG3309" s="140"/>
      <c r="AH3309" s="140"/>
      <c r="AI3309" s="140"/>
      <c r="AJ3309" s="140"/>
      <c r="AK3309" s="140"/>
      <c r="AL3309" s="140"/>
      <c r="AM3309" s="140"/>
      <c r="AN3309" s="140"/>
      <c r="AO3309" s="140"/>
      <c r="AP3309" s="140"/>
      <c r="AQ3309" s="140"/>
      <c r="AR3309" s="140"/>
      <c r="AS3309" s="103"/>
      <c r="AT3309" s="103"/>
      <c r="AU3309" s="103"/>
      <c r="AV3309" s="103"/>
      <c r="AW3309" s="103"/>
      <c r="AX3309" s="103"/>
      <c r="AY3309" s="103"/>
      <c r="AZ3309" s="103"/>
      <c r="BA3309" s="103"/>
      <c r="BB3309" s="103"/>
      <c r="BC3309" s="103"/>
      <c r="BD3309" s="103"/>
      <c r="BE3309" s="103"/>
    </row>
    <row r="3310" spans="1:57" x14ac:dyDescent="0.2">
      <c r="A3310" s="140"/>
      <c r="B3310" s="141"/>
      <c r="C3310" s="141"/>
      <c r="D3310" s="24"/>
      <c r="E3310" s="29"/>
      <c r="F3310" s="22"/>
      <c r="G3310" s="22"/>
      <c r="H3310" s="22"/>
      <c r="I3310" s="22"/>
      <c r="J3310" s="26"/>
      <c r="K3310" s="140"/>
      <c r="L3310" s="140"/>
      <c r="M3310" s="140"/>
      <c r="N3310" s="140"/>
      <c r="O3310" s="140"/>
      <c r="P3310" s="26"/>
      <c r="Q3310" s="26"/>
      <c r="R3310" s="140"/>
      <c r="S3310" s="140"/>
      <c r="T3310" s="140"/>
      <c r="U3310" s="140"/>
      <c r="V3310" s="140"/>
      <c r="W3310" s="140"/>
      <c r="X3310" s="140"/>
      <c r="Y3310" s="140"/>
      <c r="Z3310" s="140"/>
      <c r="AA3310" s="140"/>
      <c r="AB3310" s="140"/>
      <c r="AC3310" s="140"/>
      <c r="AD3310" s="140"/>
      <c r="AE3310" s="140"/>
      <c r="AF3310" s="140"/>
      <c r="AG3310" s="140"/>
      <c r="AH3310" s="140"/>
      <c r="AI3310" s="140"/>
      <c r="AJ3310" s="140"/>
      <c r="AK3310" s="140"/>
      <c r="AL3310" s="140"/>
      <c r="AM3310" s="140"/>
      <c r="AN3310" s="140"/>
      <c r="AO3310" s="140"/>
      <c r="AP3310" s="140"/>
      <c r="AQ3310" s="140"/>
      <c r="AR3310" s="140"/>
      <c r="AS3310" s="103"/>
      <c r="AT3310" s="103"/>
      <c r="AU3310" s="103"/>
      <c r="AV3310" s="103"/>
      <c r="AW3310" s="103"/>
      <c r="AX3310" s="103"/>
      <c r="AY3310" s="103"/>
      <c r="AZ3310" s="103"/>
      <c r="BA3310" s="103"/>
      <c r="BB3310" s="103"/>
      <c r="BC3310" s="103"/>
      <c r="BD3310" s="103"/>
      <c r="BE3310" s="103"/>
    </row>
    <row r="3311" spans="1:57" x14ac:dyDescent="0.2">
      <c r="A3311" s="140"/>
      <c r="B3311" s="141"/>
      <c r="C3311" s="141"/>
      <c r="D3311" s="24"/>
      <c r="E3311" s="29"/>
      <c r="F3311" s="22"/>
      <c r="G3311" s="22"/>
      <c r="H3311" s="22"/>
      <c r="I3311" s="22"/>
      <c r="J3311" s="26"/>
      <c r="K3311" s="140"/>
      <c r="L3311" s="140"/>
      <c r="M3311" s="140"/>
      <c r="N3311" s="140"/>
      <c r="O3311" s="140"/>
      <c r="P3311" s="26"/>
      <c r="Q3311" s="26"/>
      <c r="R3311" s="140"/>
      <c r="S3311" s="140"/>
      <c r="T3311" s="140"/>
      <c r="U3311" s="140"/>
      <c r="V3311" s="140"/>
      <c r="W3311" s="140"/>
      <c r="X3311" s="140"/>
      <c r="Y3311" s="140"/>
      <c r="Z3311" s="140"/>
      <c r="AA3311" s="140"/>
      <c r="AB3311" s="140"/>
      <c r="AC3311" s="140"/>
      <c r="AD3311" s="140"/>
      <c r="AE3311" s="140"/>
      <c r="AF3311" s="140"/>
      <c r="AG3311" s="140"/>
      <c r="AH3311" s="140"/>
      <c r="AI3311" s="140"/>
      <c r="AJ3311" s="140"/>
      <c r="AK3311" s="140"/>
      <c r="AL3311" s="140"/>
      <c r="AM3311" s="140"/>
      <c r="AN3311" s="140"/>
      <c r="AO3311" s="140"/>
      <c r="AP3311" s="140"/>
      <c r="AQ3311" s="140"/>
      <c r="AR3311" s="140"/>
      <c r="AS3311" s="103"/>
      <c r="AT3311" s="103"/>
      <c r="AU3311" s="103"/>
      <c r="AV3311" s="103"/>
      <c r="AW3311" s="103"/>
      <c r="AX3311" s="103"/>
      <c r="AY3311" s="103"/>
      <c r="AZ3311" s="103"/>
      <c r="BA3311" s="103"/>
      <c r="BB3311" s="103"/>
      <c r="BC3311" s="103"/>
      <c r="BD3311" s="103"/>
      <c r="BE3311" s="103"/>
    </row>
    <row r="3312" spans="1:57" x14ac:dyDescent="0.2">
      <c r="A3312" s="140"/>
      <c r="B3312" s="141"/>
      <c r="C3312" s="141"/>
      <c r="D3312" s="24"/>
      <c r="E3312" s="29"/>
      <c r="F3312" s="22"/>
      <c r="G3312" s="22"/>
      <c r="H3312" s="22"/>
      <c r="I3312" s="22"/>
      <c r="J3312" s="26"/>
      <c r="K3312" s="140"/>
      <c r="L3312" s="140"/>
      <c r="M3312" s="140"/>
      <c r="N3312" s="140"/>
      <c r="O3312" s="140"/>
      <c r="P3312" s="26"/>
      <c r="Q3312" s="26"/>
      <c r="R3312" s="140"/>
      <c r="S3312" s="140"/>
      <c r="T3312" s="140"/>
      <c r="U3312" s="140"/>
      <c r="V3312" s="140"/>
      <c r="W3312" s="140"/>
      <c r="X3312" s="140"/>
      <c r="Y3312" s="140"/>
      <c r="Z3312" s="140"/>
      <c r="AA3312" s="140"/>
      <c r="AB3312" s="140"/>
      <c r="AC3312" s="140"/>
      <c r="AD3312" s="140"/>
      <c r="AE3312" s="140"/>
      <c r="AF3312" s="140"/>
      <c r="AG3312" s="140"/>
      <c r="AH3312" s="140"/>
      <c r="AI3312" s="140"/>
      <c r="AJ3312" s="140"/>
      <c r="AK3312" s="140"/>
      <c r="AL3312" s="140"/>
      <c r="AM3312" s="140"/>
      <c r="AN3312" s="140"/>
      <c r="AO3312" s="140"/>
      <c r="AP3312" s="140"/>
      <c r="AQ3312" s="140"/>
      <c r="AR3312" s="140"/>
      <c r="AS3312" s="103"/>
      <c r="AT3312" s="103"/>
      <c r="AU3312" s="103"/>
      <c r="AV3312" s="103"/>
      <c r="AW3312" s="103"/>
      <c r="AX3312" s="103"/>
      <c r="AY3312" s="103"/>
      <c r="AZ3312" s="103"/>
      <c r="BA3312" s="103"/>
      <c r="BB3312" s="103"/>
      <c r="BC3312" s="103"/>
      <c r="BD3312" s="103"/>
      <c r="BE3312" s="103"/>
    </row>
    <row r="3313" spans="1:57" x14ac:dyDescent="0.2">
      <c r="A3313" s="140"/>
      <c r="B3313" s="141"/>
      <c r="C3313" s="141"/>
      <c r="D3313" s="24"/>
      <c r="E3313" s="29"/>
      <c r="F3313" s="22"/>
      <c r="G3313" s="22"/>
      <c r="H3313" s="22"/>
      <c r="I3313" s="22"/>
      <c r="J3313" s="26"/>
      <c r="K3313" s="140"/>
      <c r="L3313" s="140"/>
      <c r="M3313" s="140"/>
      <c r="N3313" s="140"/>
      <c r="O3313" s="140"/>
      <c r="P3313" s="26"/>
      <c r="Q3313" s="26"/>
      <c r="R3313" s="140"/>
      <c r="S3313" s="140"/>
      <c r="T3313" s="140"/>
      <c r="U3313" s="140"/>
      <c r="V3313" s="140"/>
      <c r="W3313" s="140"/>
      <c r="X3313" s="140"/>
      <c r="Y3313" s="140"/>
      <c r="Z3313" s="140"/>
      <c r="AA3313" s="140"/>
      <c r="AB3313" s="140"/>
      <c r="AC3313" s="140"/>
      <c r="AD3313" s="140"/>
      <c r="AE3313" s="140"/>
      <c r="AF3313" s="140"/>
      <c r="AG3313" s="140"/>
      <c r="AH3313" s="140"/>
      <c r="AI3313" s="140"/>
      <c r="AJ3313" s="140"/>
      <c r="AK3313" s="140"/>
      <c r="AL3313" s="140"/>
      <c r="AM3313" s="140"/>
      <c r="AN3313" s="140"/>
      <c r="AO3313" s="140"/>
      <c r="AP3313" s="140"/>
      <c r="AQ3313" s="140"/>
      <c r="AR3313" s="140"/>
      <c r="AS3313" s="103"/>
      <c r="AT3313" s="103"/>
      <c r="AU3313" s="103"/>
      <c r="AV3313" s="103"/>
      <c r="AW3313" s="103"/>
      <c r="AX3313" s="103"/>
      <c r="AY3313" s="103"/>
      <c r="AZ3313" s="103"/>
      <c r="BA3313" s="103"/>
      <c r="BB3313" s="103"/>
      <c r="BC3313" s="103"/>
      <c r="BD3313" s="103"/>
      <c r="BE3313" s="103"/>
    </row>
    <row r="3314" spans="1:57" x14ac:dyDescent="0.2">
      <c r="A3314" s="140"/>
      <c r="B3314" s="141"/>
      <c r="C3314" s="141"/>
      <c r="D3314" s="24"/>
      <c r="E3314" s="29"/>
      <c r="F3314" s="22"/>
      <c r="G3314" s="22"/>
      <c r="H3314" s="22"/>
      <c r="I3314" s="22"/>
      <c r="J3314" s="26"/>
      <c r="K3314" s="140"/>
      <c r="L3314" s="140"/>
      <c r="M3314" s="140"/>
      <c r="N3314" s="140"/>
      <c r="O3314" s="140"/>
      <c r="P3314" s="26"/>
      <c r="Q3314" s="26"/>
      <c r="R3314" s="140"/>
      <c r="S3314" s="140"/>
      <c r="T3314" s="140"/>
      <c r="U3314" s="140"/>
      <c r="V3314" s="140"/>
      <c r="W3314" s="140"/>
      <c r="X3314" s="140"/>
      <c r="Y3314" s="140"/>
      <c r="Z3314" s="140"/>
      <c r="AA3314" s="140"/>
      <c r="AB3314" s="140"/>
      <c r="AC3314" s="140"/>
      <c r="AD3314" s="140"/>
      <c r="AE3314" s="140"/>
      <c r="AF3314" s="140"/>
      <c r="AG3314" s="140"/>
      <c r="AH3314" s="140"/>
      <c r="AI3314" s="140"/>
      <c r="AJ3314" s="140"/>
      <c r="AK3314" s="140"/>
      <c r="AL3314" s="140"/>
      <c r="AM3314" s="140"/>
      <c r="AN3314" s="140"/>
      <c r="AO3314" s="140"/>
      <c r="AP3314" s="140"/>
      <c r="AQ3314" s="140"/>
      <c r="AR3314" s="140"/>
      <c r="AS3314" s="103"/>
      <c r="AT3314" s="103"/>
      <c r="AU3314" s="103"/>
      <c r="AV3314" s="103"/>
      <c r="AW3314" s="103"/>
      <c r="AX3314" s="103"/>
      <c r="AY3314" s="103"/>
      <c r="AZ3314" s="103"/>
      <c r="BA3314" s="103"/>
      <c r="BB3314" s="103"/>
      <c r="BC3314" s="103"/>
      <c r="BD3314" s="103"/>
      <c r="BE3314" s="103"/>
    </row>
    <row r="3315" spans="1:57" x14ac:dyDescent="0.2">
      <c r="A3315" s="140"/>
      <c r="B3315" s="141"/>
      <c r="C3315" s="141"/>
      <c r="D3315" s="24"/>
      <c r="E3315" s="29"/>
      <c r="F3315" s="22"/>
      <c r="G3315" s="22"/>
      <c r="H3315" s="22"/>
      <c r="I3315" s="22"/>
      <c r="J3315" s="26"/>
      <c r="K3315" s="140"/>
      <c r="L3315" s="140"/>
      <c r="M3315" s="140"/>
      <c r="N3315" s="140"/>
      <c r="O3315" s="140"/>
      <c r="P3315" s="26"/>
      <c r="Q3315" s="26"/>
      <c r="R3315" s="140"/>
      <c r="S3315" s="140"/>
      <c r="T3315" s="140"/>
      <c r="U3315" s="140"/>
      <c r="V3315" s="140"/>
      <c r="W3315" s="140"/>
      <c r="X3315" s="140"/>
      <c r="Y3315" s="140"/>
      <c r="Z3315" s="140"/>
      <c r="AA3315" s="140"/>
      <c r="AB3315" s="140"/>
      <c r="AC3315" s="140"/>
      <c r="AD3315" s="140"/>
      <c r="AE3315" s="140"/>
      <c r="AF3315" s="140"/>
      <c r="AG3315" s="140"/>
      <c r="AH3315" s="140"/>
      <c r="AI3315" s="140"/>
      <c r="AJ3315" s="140"/>
      <c r="AK3315" s="140"/>
      <c r="AL3315" s="140"/>
      <c r="AM3315" s="140"/>
      <c r="AN3315" s="140"/>
      <c r="AO3315" s="140"/>
      <c r="AP3315" s="140"/>
      <c r="AQ3315" s="140"/>
      <c r="AR3315" s="140"/>
      <c r="AS3315" s="103"/>
      <c r="AT3315" s="103"/>
      <c r="AU3315" s="103"/>
      <c r="AV3315" s="103"/>
      <c r="AW3315" s="103"/>
      <c r="AX3315" s="103"/>
      <c r="AY3315" s="103"/>
      <c r="AZ3315" s="103"/>
      <c r="BA3315" s="103"/>
      <c r="BB3315" s="103"/>
      <c r="BC3315" s="103"/>
      <c r="BD3315" s="103"/>
      <c r="BE3315" s="103"/>
    </row>
    <row r="3316" spans="1:57" x14ac:dyDescent="0.2">
      <c r="A3316" s="140"/>
      <c r="B3316" s="141"/>
      <c r="C3316" s="141"/>
      <c r="D3316" s="24"/>
      <c r="E3316" s="29"/>
      <c r="F3316" s="22"/>
      <c r="G3316" s="22"/>
      <c r="H3316" s="22"/>
      <c r="I3316" s="22"/>
      <c r="J3316" s="26"/>
      <c r="K3316" s="140"/>
      <c r="L3316" s="140"/>
      <c r="M3316" s="140"/>
      <c r="N3316" s="140"/>
      <c r="O3316" s="140"/>
      <c r="P3316" s="26"/>
      <c r="Q3316" s="26"/>
      <c r="R3316" s="140"/>
      <c r="S3316" s="140"/>
      <c r="T3316" s="140"/>
      <c r="U3316" s="140"/>
      <c r="V3316" s="140"/>
      <c r="W3316" s="140"/>
      <c r="X3316" s="140"/>
      <c r="Y3316" s="140"/>
      <c r="Z3316" s="140"/>
      <c r="AA3316" s="140"/>
      <c r="AB3316" s="140"/>
      <c r="AC3316" s="140"/>
      <c r="AD3316" s="140"/>
      <c r="AE3316" s="140"/>
      <c r="AF3316" s="140"/>
      <c r="AG3316" s="140"/>
      <c r="AH3316" s="140"/>
      <c r="AI3316" s="140"/>
      <c r="AJ3316" s="140"/>
      <c r="AK3316" s="140"/>
      <c r="AL3316" s="140"/>
      <c r="AM3316" s="140"/>
      <c r="AN3316" s="140"/>
      <c r="AO3316" s="140"/>
      <c r="AP3316" s="140"/>
      <c r="AQ3316" s="140"/>
      <c r="AR3316" s="140"/>
      <c r="AS3316" s="103"/>
      <c r="AT3316" s="103"/>
      <c r="AU3316" s="103"/>
      <c r="AV3316" s="103"/>
      <c r="AW3316" s="103"/>
      <c r="AX3316" s="103"/>
      <c r="AY3316" s="103"/>
      <c r="AZ3316" s="103"/>
      <c r="BA3316" s="103"/>
      <c r="BB3316" s="103"/>
      <c r="BC3316" s="103"/>
      <c r="BD3316" s="103"/>
      <c r="BE3316" s="103"/>
    </row>
    <row r="3317" spans="1:57" x14ac:dyDescent="0.2">
      <c r="A3317" s="140"/>
      <c r="B3317" s="141"/>
      <c r="C3317" s="141"/>
      <c r="D3317" s="24"/>
      <c r="E3317" s="29"/>
      <c r="F3317" s="22"/>
      <c r="G3317" s="22"/>
      <c r="H3317" s="22"/>
      <c r="I3317" s="22"/>
      <c r="J3317" s="26"/>
      <c r="K3317" s="140"/>
      <c r="L3317" s="140"/>
      <c r="M3317" s="140"/>
      <c r="N3317" s="140"/>
      <c r="O3317" s="140"/>
      <c r="P3317" s="26"/>
      <c r="Q3317" s="26"/>
      <c r="R3317" s="140"/>
      <c r="S3317" s="140"/>
      <c r="T3317" s="140"/>
      <c r="U3317" s="140"/>
      <c r="V3317" s="140"/>
      <c r="W3317" s="140"/>
      <c r="X3317" s="140"/>
      <c r="Y3317" s="140"/>
      <c r="Z3317" s="140"/>
      <c r="AA3317" s="140"/>
      <c r="AB3317" s="140"/>
      <c r="AC3317" s="140"/>
      <c r="AD3317" s="140"/>
      <c r="AE3317" s="140"/>
      <c r="AF3317" s="140"/>
      <c r="AG3317" s="140"/>
      <c r="AH3317" s="140"/>
      <c r="AI3317" s="140"/>
      <c r="AJ3317" s="140"/>
      <c r="AK3317" s="140"/>
      <c r="AL3317" s="140"/>
      <c r="AM3317" s="140"/>
      <c r="AN3317" s="140"/>
      <c r="AO3317" s="140"/>
      <c r="AP3317" s="140"/>
      <c r="AQ3317" s="140"/>
      <c r="AR3317" s="140"/>
      <c r="AS3317" s="103"/>
      <c r="AT3317" s="103"/>
      <c r="AU3317" s="103"/>
      <c r="AV3317" s="103"/>
      <c r="AW3317" s="103"/>
      <c r="AX3317" s="103"/>
      <c r="AY3317" s="103"/>
      <c r="AZ3317" s="103"/>
      <c r="BA3317" s="103"/>
      <c r="BB3317" s="103"/>
      <c r="BC3317" s="103"/>
      <c r="BD3317" s="103"/>
      <c r="BE3317" s="103"/>
    </row>
    <row r="3318" spans="1:57" x14ac:dyDescent="0.2">
      <c r="A3318" s="140"/>
      <c r="B3318" s="141"/>
      <c r="C3318" s="141"/>
      <c r="D3318" s="24"/>
      <c r="E3318" s="29"/>
      <c r="F3318" s="22"/>
      <c r="G3318" s="22"/>
      <c r="H3318" s="22"/>
      <c r="I3318" s="22"/>
      <c r="J3318" s="26"/>
      <c r="K3318" s="140"/>
      <c r="L3318" s="140"/>
      <c r="M3318" s="140"/>
      <c r="N3318" s="140"/>
      <c r="O3318" s="140"/>
      <c r="P3318" s="26"/>
      <c r="Q3318" s="26"/>
      <c r="R3318" s="140"/>
      <c r="S3318" s="140"/>
      <c r="T3318" s="140"/>
      <c r="U3318" s="140"/>
      <c r="V3318" s="140"/>
      <c r="W3318" s="140"/>
      <c r="X3318" s="140"/>
      <c r="Y3318" s="140"/>
      <c r="Z3318" s="140"/>
      <c r="AA3318" s="140"/>
      <c r="AB3318" s="140"/>
      <c r="AC3318" s="140"/>
      <c r="AD3318" s="140"/>
      <c r="AE3318" s="140"/>
      <c r="AF3318" s="140"/>
      <c r="AG3318" s="140"/>
      <c r="AH3318" s="140"/>
      <c r="AI3318" s="140"/>
      <c r="AJ3318" s="140"/>
      <c r="AK3318" s="140"/>
      <c r="AL3318" s="140"/>
      <c r="AM3318" s="140"/>
      <c r="AN3318" s="140"/>
      <c r="AO3318" s="140"/>
      <c r="AP3318" s="140"/>
      <c r="AQ3318" s="140"/>
      <c r="AR3318" s="140"/>
      <c r="AS3318" s="103"/>
      <c r="AT3318" s="103"/>
      <c r="AU3318" s="103"/>
      <c r="AV3318" s="103"/>
      <c r="AW3318" s="103"/>
      <c r="AX3318" s="103"/>
      <c r="AY3318" s="103"/>
      <c r="AZ3318" s="103"/>
      <c r="BA3318" s="103"/>
      <c r="BB3318" s="103"/>
      <c r="BC3318" s="103"/>
      <c r="BD3318" s="103"/>
      <c r="BE3318" s="103"/>
    </row>
    <row r="3319" spans="1:57" x14ac:dyDescent="0.2">
      <c r="A3319" s="140"/>
      <c r="B3319" s="141"/>
      <c r="C3319" s="141"/>
      <c r="D3319" s="24"/>
      <c r="E3319" s="29"/>
      <c r="F3319" s="22"/>
      <c r="G3319" s="22"/>
      <c r="H3319" s="22"/>
      <c r="I3319" s="22"/>
      <c r="J3319" s="26"/>
      <c r="K3319" s="140"/>
      <c r="L3319" s="140"/>
      <c r="M3319" s="140"/>
      <c r="N3319" s="140"/>
      <c r="O3319" s="140"/>
      <c r="P3319" s="26"/>
      <c r="Q3319" s="26"/>
      <c r="R3319" s="140"/>
      <c r="S3319" s="140"/>
      <c r="T3319" s="140"/>
      <c r="U3319" s="140"/>
      <c r="V3319" s="140"/>
      <c r="W3319" s="140"/>
      <c r="X3319" s="140"/>
      <c r="Y3319" s="140"/>
      <c r="Z3319" s="140"/>
      <c r="AA3319" s="140"/>
      <c r="AB3319" s="140"/>
      <c r="AC3319" s="140"/>
      <c r="AD3319" s="140"/>
      <c r="AE3319" s="140"/>
      <c r="AF3319" s="140"/>
      <c r="AG3319" s="140"/>
      <c r="AH3319" s="140"/>
      <c r="AI3319" s="140"/>
      <c r="AJ3319" s="140"/>
      <c r="AK3319" s="140"/>
      <c r="AL3319" s="140"/>
      <c r="AM3319" s="140"/>
      <c r="AN3319" s="140"/>
      <c r="AO3319" s="140"/>
      <c r="AP3319" s="140"/>
      <c r="AQ3319" s="140"/>
      <c r="AR3319" s="140"/>
      <c r="AS3319" s="103"/>
      <c r="AT3319" s="103"/>
      <c r="AU3319" s="103"/>
      <c r="AV3319" s="103"/>
      <c r="AW3319" s="103"/>
      <c r="AX3319" s="103"/>
      <c r="AY3319" s="103"/>
      <c r="AZ3319" s="103"/>
      <c r="BA3319" s="103"/>
      <c r="BB3319" s="103"/>
      <c r="BC3319" s="103"/>
      <c r="BD3319" s="103"/>
      <c r="BE3319" s="103"/>
    </row>
    <row r="3320" spans="1:57" x14ac:dyDescent="0.2">
      <c r="A3320" s="140"/>
      <c r="B3320" s="141"/>
      <c r="C3320" s="141"/>
      <c r="D3320" s="24"/>
      <c r="E3320" s="29"/>
      <c r="F3320" s="22"/>
      <c r="G3320" s="22"/>
      <c r="H3320" s="22"/>
      <c r="I3320" s="22"/>
      <c r="J3320" s="26"/>
      <c r="K3320" s="140"/>
      <c r="L3320" s="140"/>
      <c r="M3320" s="140"/>
      <c r="N3320" s="140"/>
      <c r="O3320" s="140"/>
      <c r="P3320" s="26"/>
      <c r="Q3320" s="26"/>
      <c r="R3320" s="140"/>
      <c r="S3320" s="140"/>
      <c r="T3320" s="140"/>
      <c r="U3320" s="140"/>
      <c r="V3320" s="140"/>
      <c r="W3320" s="140"/>
      <c r="X3320" s="140"/>
      <c r="Y3320" s="140"/>
      <c r="Z3320" s="140"/>
      <c r="AA3320" s="140"/>
      <c r="AB3320" s="140"/>
      <c r="AC3320" s="140"/>
      <c r="AD3320" s="140"/>
      <c r="AE3320" s="140"/>
      <c r="AF3320" s="140"/>
      <c r="AG3320" s="140"/>
      <c r="AH3320" s="140"/>
      <c r="AI3320" s="140"/>
      <c r="AJ3320" s="140"/>
      <c r="AK3320" s="140"/>
      <c r="AL3320" s="140"/>
      <c r="AM3320" s="140"/>
      <c r="AN3320" s="140"/>
      <c r="AO3320" s="140"/>
      <c r="AP3320" s="140"/>
      <c r="AQ3320" s="140"/>
      <c r="AR3320" s="140"/>
      <c r="AS3320" s="103"/>
      <c r="AT3320" s="103"/>
      <c r="AU3320" s="103"/>
      <c r="AV3320" s="103"/>
      <c r="AW3320" s="103"/>
      <c r="AX3320" s="103"/>
      <c r="AY3320" s="103"/>
      <c r="AZ3320" s="103"/>
      <c r="BA3320" s="103"/>
      <c r="BB3320" s="103"/>
      <c r="BC3320" s="103"/>
      <c r="BD3320" s="103"/>
      <c r="BE3320" s="103"/>
    </row>
    <row r="3321" spans="1:57" x14ac:dyDescent="0.2">
      <c r="A3321" s="140"/>
      <c r="B3321" s="141"/>
      <c r="C3321" s="141"/>
      <c r="D3321" s="24"/>
      <c r="E3321" s="29"/>
      <c r="F3321" s="22"/>
      <c r="G3321" s="22"/>
      <c r="H3321" s="22"/>
      <c r="I3321" s="22"/>
      <c r="J3321" s="26"/>
      <c r="K3321" s="140"/>
      <c r="L3321" s="140"/>
      <c r="M3321" s="140"/>
      <c r="N3321" s="140"/>
      <c r="O3321" s="140"/>
      <c r="P3321" s="26"/>
      <c r="Q3321" s="26"/>
      <c r="R3321" s="140"/>
      <c r="S3321" s="140"/>
      <c r="T3321" s="140"/>
      <c r="U3321" s="140"/>
      <c r="V3321" s="140"/>
      <c r="W3321" s="140"/>
      <c r="X3321" s="140"/>
      <c r="Y3321" s="140"/>
      <c r="Z3321" s="140"/>
      <c r="AA3321" s="140"/>
      <c r="AB3321" s="140"/>
      <c r="AC3321" s="140"/>
      <c r="AD3321" s="140"/>
      <c r="AE3321" s="140"/>
      <c r="AF3321" s="140"/>
      <c r="AG3321" s="140"/>
      <c r="AH3321" s="140"/>
      <c r="AI3321" s="140"/>
      <c r="AJ3321" s="140"/>
      <c r="AK3321" s="140"/>
      <c r="AL3321" s="140"/>
      <c r="AM3321" s="140"/>
      <c r="AN3321" s="140"/>
      <c r="AO3321" s="140"/>
      <c r="AP3321" s="140"/>
      <c r="AQ3321" s="140"/>
      <c r="AR3321" s="140"/>
      <c r="AS3321" s="103"/>
      <c r="AT3321" s="103"/>
      <c r="AU3321" s="103"/>
      <c r="AV3321" s="103"/>
      <c r="AW3321" s="103"/>
      <c r="AX3321" s="103"/>
      <c r="AY3321" s="103"/>
      <c r="AZ3321" s="103"/>
      <c r="BA3321" s="103"/>
      <c r="BB3321" s="103"/>
      <c r="BC3321" s="103"/>
      <c r="BD3321" s="103"/>
      <c r="BE3321" s="103"/>
    </row>
    <row r="3322" spans="1:57" x14ac:dyDescent="0.2">
      <c r="A3322" s="140"/>
      <c r="B3322" s="141"/>
      <c r="C3322" s="141"/>
      <c r="D3322" s="24"/>
      <c r="E3322" s="29"/>
      <c r="F3322" s="22"/>
      <c r="G3322" s="22"/>
      <c r="H3322" s="22"/>
      <c r="I3322" s="22"/>
      <c r="J3322" s="26"/>
      <c r="K3322" s="140"/>
      <c r="L3322" s="140"/>
      <c r="M3322" s="140"/>
      <c r="N3322" s="140"/>
      <c r="O3322" s="140"/>
      <c r="P3322" s="26"/>
      <c r="Q3322" s="26"/>
      <c r="R3322" s="140"/>
      <c r="S3322" s="140"/>
      <c r="T3322" s="140"/>
      <c r="U3322" s="140"/>
      <c r="V3322" s="140"/>
      <c r="W3322" s="140"/>
      <c r="X3322" s="140"/>
      <c r="Y3322" s="140"/>
      <c r="Z3322" s="140"/>
      <c r="AA3322" s="140"/>
      <c r="AB3322" s="140"/>
      <c r="AC3322" s="140"/>
      <c r="AD3322" s="140"/>
      <c r="AE3322" s="140"/>
      <c r="AF3322" s="140"/>
      <c r="AG3322" s="140"/>
      <c r="AH3322" s="140"/>
      <c r="AI3322" s="140"/>
      <c r="AJ3322" s="140"/>
      <c r="AK3322" s="140"/>
      <c r="AL3322" s="140"/>
      <c r="AM3322" s="140"/>
      <c r="AN3322" s="140"/>
      <c r="AO3322" s="140"/>
      <c r="AP3322" s="140"/>
      <c r="AQ3322" s="140"/>
      <c r="AR3322" s="140"/>
      <c r="AS3322" s="103"/>
      <c r="AT3322" s="103"/>
      <c r="AU3322" s="103"/>
      <c r="AV3322" s="103"/>
      <c r="AW3322" s="103"/>
      <c r="AX3322" s="103"/>
      <c r="AY3322" s="103"/>
      <c r="AZ3322" s="103"/>
      <c r="BA3322" s="103"/>
      <c r="BB3322" s="103"/>
      <c r="BC3322" s="103"/>
      <c r="BD3322" s="103"/>
      <c r="BE3322" s="103"/>
    </row>
    <row r="3323" spans="1:57" x14ac:dyDescent="0.2">
      <c r="A3323" s="140"/>
      <c r="B3323" s="141"/>
      <c r="C3323" s="141"/>
      <c r="D3323" s="24"/>
      <c r="E3323" s="29"/>
      <c r="F3323" s="22"/>
      <c r="G3323" s="22"/>
      <c r="H3323" s="22"/>
      <c r="I3323" s="22"/>
      <c r="J3323" s="26"/>
      <c r="K3323" s="140"/>
      <c r="L3323" s="140"/>
      <c r="M3323" s="140"/>
      <c r="N3323" s="140"/>
      <c r="O3323" s="140"/>
      <c r="P3323" s="26"/>
      <c r="Q3323" s="26"/>
      <c r="R3323" s="140"/>
      <c r="S3323" s="140"/>
      <c r="T3323" s="140"/>
      <c r="U3323" s="140"/>
      <c r="V3323" s="140"/>
      <c r="W3323" s="140"/>
      <c r="X3323" s="140"/>
      <c r="Y3323" s="140"/>
      <c r="Z3323" s="140"/>
      <c r="AA3323" s="140"/>
      <c r="AB3323" s="140"/>
      <c r="AC3323" s="140"/>
      <c r="AD3323" s="140"/>
      <c r="AE3323" s="140"/>
      <c r="AF3323" s="140"/>
      <c r="AG3323" s="140"/>
      <c r="AH3323" s="140"/>
      <c r="AI3323" s="140"/>
      <c r="AJ3323" s="140"/>
      <c r="AK3323" s="140"/>
      <c r="AL3323" s="140"/>
      <c r="AM3323" s="140"/>
      <c r="AN3323" s="140"/>
      <c r="AO3323" s="140"/>
      <c r="AP3323" s="140"/>
      <c r="AQ3323" s="140"/>
      <c r="AR3323" s="140"/>
      <c r="AS3323" s="103"/>
      <c r="AT3323" s="103"/>
      <c r="AU3323" s="103"/>
      <c r="AV3323" s="103"/>
      <c r="AW3323" s="103"/>
      <c r="AX3323" s="103"/>
      <c r="AY3323" s="103"/>
      <c r="AZ3323" s="103"/>
      <c r="BA3323" s="103"/>
      <c r="BB3323" s="103"/>
      <c r="BC3323" s="103"/>
      <c r="BD3323" s="103"/>
      <c r="BE3323" s="103"/>
    </row>
    <row r="3324" spans="1:57" x14ac:dyDescent="0.2">
      <c r="A3324" s="140"/>
      <c r="B3324" s="141"/>
      <c r="C3324" s="141"/>
      <c r="D3324" s="24"/>
      <c r="E3324" s="29"/>
      <c r="F3324" s="22"/>
      <c r="G3324" s="22"/>
      <c r="H3324" s="22"/>
      <c r="I3324" s="22"/>
      <c r="J3324" s="26"/>
      <c r="K3324" s="140"/>
      <c r="L3324" s="140"/>
      <c r="M3324" s="140"/>
      <c r="N3324" s="140"/>
      <c r="O3324" s="140"/>
      <c r="P3324" s="26"/>
      <c r="Q3324" s="26"/>
      <c r="R3324" s="140"/>
      <c r="S3324" s="140"/>
      <c r="T3324" s="140"/>
      <c r="U3324" s="140"/>
      <c r="V3324" s="140"/>
      <c r="W3324" s="140"/>
      <c r="X3324" s="140"/>
      <c r="Y3324" s="140"/>
      <c r="Z3324" s="140"/>
      <c r="AA3324" s="140"/>
      <c r="AB3324" s="140"/>
      <c r="AC3324" s="140"/>
      <c r="AD3324" s="140"/>
      <c r="AE3324" s="140"/>
      <c r="AF3324" s="140"/>
      <c r="AG3324" s="140"/>
      <c r="AH3324" s="140"/>
      <c r="AI3324" s="140"/>
      <c r="AJ3324" s="140"/>
      <c r="AK3324" s="140"/>
      <c r="AL3324" s="140"/>
      <c r="AM3324" s="140"/>
      <c r="AN3324" s="140"/>
      <c r="AO3324" s="140"/>
      <c r="AP3324" s="140"/>
      <c r="AQ3324" s="140"/>
      <c r="AR3324" s="140"/>
      <c r="AS3324" s="103"/>
      <c r="AT3324" s="103"/>
      <c r="AU3324" s="103"/>
      <c r="AV3324" s="103"/>
      <c r="AW3324" s="103"/>
      <c r="AX3324" s="103"/>
      <c r="AY3324" s="103"/>
      <c r="AZ3324" s="103"/>
      <c r="BA3324" s="103"/>
      <c r="BB3324" s="103"/>
      <c r="BC3324" s="103"/>
      <c r="BD3324" s="103"/>
      <c r="BE3324" s="103"/>
    </row>
    <row r="3325" spans="1:57" x14ac:dyDescent="0.2">
      <c r="A3325" s="140"/>
      <c r="B3325" s="141"/>
      <c r="C3325" s="141"/>
      <c r="D3325" s="24"/>
      <c r="E3325" s="29"/>
      <c r="F3325" s="22"/>
      <c r="G3325" s="22"/>
      <c r="H3325" s="22"/>
      <c r="I3325" s="22"/>
      <c r="J3325" s="26"/>
      <c r="K3325" s="140"/>
      <c r="L3325" s="140"/>
      <c r="M3325" s="140"/>
      <c r="N3325" s="140"/>
      <c r="O3325" s="140"/>
      <c r="P3325" s="26"/>
      <c r="Q3325" s="26"/>
      <c r="R3325" s="140"/>
      <c r="S3325" s="140"/>
      <c r="T3325" s="140"/>
      <c r="U3325" s="140"/>
      <c r="V3325" s="140"/>
      <c r="W3325" s="140"/>
      <c r="X3325" s="140"/>
      <c r="Y3325" s="140"/>
      <c r="Z3325" s="140"/>
      <c r="AA3325" s="140"/>
      <c r="AB3325" s="140"/>
      <c r="AC3325" s="140"/>
      <c r="AD3325" s="140"/>
      <c r="AE3325" s="140"/>
      <c r="AF3325" s="140"/>
      <c r="AG3325" s="140"/>
      <c r="AH3325" s="140"/>
      <c r="AI3325" s="140"/>
      <c r="AJ3325" s="140"/>
      <c r="AK3325" s="140"/>
      <c r="AL3325" s="140"/>
      <c r="AM3325" s="140"/>
      <c r="AN3325" s="140"/>
      <c r="AO3325" s="140"/>
      <c r="AP3325" s="140"/>
      <c r="AQ3325" s="140"/>
      <c r="AR3325" s="140"/>
      <c r="AS3325" s="103"/>
      <c r="AT3325" s="103"/>
      <c r="AU3325" s="103"/>
      <c r="AV3325" s="103"/>
      <c r="AW3325" s="103"/>
      <c r="AX3325" s="103"/>
      <c r="AY3325" s="103"/>
      <c r="AZ3325" s="103"/>
      <c r="BA3325" s="103"/>
      <c r="BB3325" s="103"/>
      <c r="BC3325" s="103"/>
      <c r="BD3325" s="103"/>
      <c r="BE3325" s="103"/>
    </row>
    <row r="3326" spans="1:57" x14ac:dyDescent="0.2">
      <c r="A3326" s="140"/>
      <c r="B3326" s="141"/>
      <c r="C3326" s="141"/>
      <c r="D3326" s="24"/>
      <c r="E3326" s="29"/>
      <c r="F3326" s="22"/>
      <c r="G3326" s="22"/>
      <c r="H3326" s="22"/>
      <c r="I3326" s="22"/>
      <c r="J3326" s="26"/>
      <c r="K3326" s="140"/>
      <c r="L3326" s="140"/>
      <c r="M3326" s="140"/>
      <c r="N3326" s="140"/>
      <c r="O3326" s="140"/>
      <c r="P3326" s="26"/>
      <c r="Q3326" s="26"/>
      <c r="R3326" s="140"/>
      <c r="S3326" s="140"/>
      <c r="T3326" s="140"/>
      <c r="U3326" s="140"/>
      <c r="V3326" s="140"/>
      <c r="W3326" s="140"/>
      <c r="X3326" s="140"/>
      <c r="Y3326" s="140"/>
      <c r="Z3326" s="140"/>
      <c r="AA3326" s="140"/>
      <c r="AB3326" s="140"/>
      <c r="AC3326" s="140"/>
      <c r="AD3326" s="140"/>
      <c r="AE3326" s="140"/>
      <c r="AF3326" s="140"/>
      <c r="AG3326" s="140"/>
      <c r="AH3326" s="140"/>
      <c r="AI3326" s="140"/>
      <c r="AJ3326" s="140"/>
      <c r="AK3326" s="140"/>
      <c r="AL3326" s="140"/>
      <c r="AM3326" s="140"/>
      <c r="AN3326" s="140"/>
      <c r="AO3326" s="140"/>
      <c r="AP3326" s="140"/>
      <c r="AQ3326" s="140"/>
      <c r="AR3326" s="140"/>
      <c r="AS3326" s="103"/>
      <c r="AT3326" s="103"/>
      <c r="AU3326" s="103"/>
      <c r="AV3326" s="103"/>
      <c r="AW3326" s="103"/>
      <c r="AX3326" s="103"/>
      <c r="AY3326" s="103"/>
      <c r="AZ3326" s="103"/>
      <c r="BA3326" s="103"/>
      <c r="BB3326" s="103"/>
      <c r="BC3326" s="103"/>
      <c r="BD3326" s="103"/>
      <c r="BE3326" s="103"/>
    </row>
    <row r="3327" spans="1:57" x14ac:dyDescent="0.2">
      <c r="A3327" s="140"/>
      <c r="B3327" s="141"/>
      <c r="C3327" s="141"/>
      <c r="D3327" s="24"/>
      <c r="E3327" s="29"/>
      <c r="F3327" s="22"/>
      <c r="G3327" s="22"/>
      <c r="H3327" s="22"/>
      <c r="I3327" s="22"/>
      <c r="J3327" s="26"/>
      <c r="K3327" s="140"/>
      <c r="L3327" s="140"/>
      <c r="M3327" s="140"/>
      <c r="N3327" s="140"/>
      <c r="O3327" s="140"/>
      <c r="P3327" s="26"/>
      <c r="Q3327" s="26"/>
      <c r="R3327" s="140"/>
      <c r="S3327" s="140"/>
      <c r="T3327" s="140"/>
      <c r="U3327" s="140"/>
      <c r="V3327" s="140"/>
      <c r="W3327" s="140"/>
      <c r="X3327" s="140"/>
      <c r="Y3327" s="140"/>
      <c r="Z3327" s="140"/>
      <c r="AA3327" s="140"/>
      <c r="AB3327" s="140"/>
      <c r="AC3327" s="140"/>
      <c r="AD3327" s="140"/>
      <c r="AE3327" s="140"/>
      <c r="AF3327" s="140"/>
      <c r="AG3327" s="140"/>
      <c r="AH3327" s="140"/>
      <c r="AI3327" s="140"/>
      <c r="AJ3327" s="140"/>
      <c r="AK3327" s="140"/>
      <c r="AL3327" s="140"/>
      <c r="AM3327" s="140"/>
      <c r="AN3327" s="140"/>
      <c r="AO3327" s="140"/>
      <c r="AP3327" s="140"/>
      <c r="AQ3327" s="140"/>
      <c r="AR3327" s="140"/>
      <c r="AS3327" s="103"/>
      <c r="AT3327" s="103"/>
      <c r="AU3327" s="103"/>
      <c r="AV3327" s="103"/>
      <c r="AW3327" s="103"/>
      <c r="AX3327" s="103"/>
      <c r="AY3327" s="103"/>
      <c r="AZ3327" s="103"/>
      <c r="BA3327" s="103"/>
      <c r="BB3327" s="103"/>
      <c r="BC3327" s="103"/>
      <c r="BD3327" s="103"/>
      <c r="BE3327" s="103"/>
    </row>
    <row r="3328" spans="1:57" x14ac:dyDescent="0.2">
      <c r="A3328" s="140"/>
      <c r="B3328" s="141"/>
      <c r="C3328" s="141"/>
      <c r="D3328" s="24"/>
      <c r="E3328" s="29"/>
      <c r="F3328" s="22"/>
      <c r="G3328" s="22"/>
      <c r="H3328" s="22"/>
      <c r="I3328" s="22"/>
      <c r="J3328" s="26"/>
      <c r="K3328" s="140"/>
      <c r="L3328" s="140"/>
      <c r="M3328" s="140"/>
      <c r="N3328" s="140"/>
      <c r="O3328" s="140"/>
      <c r="P3328" s="26"/>
      <c r="Q3328" s="26"/>
      <c r="R3328" s="140"/>
      <c r="S3328" s="140"/>
      <c r="T3328" s="140"/>
      <c r="U3328" s="140"/>
      <c r="V3328" s="140"/>
      <c r="W3328" s="140"/>
      <c r="X3328" s="140"/>
      <c r="Y3328" s="140"/>
      <c r="Z3328" s="140"/>
      <c r="AA3328" s="140"/>
      <c r="AB3328" s="140"/>
      <c r="AC3328" s="140"/>
      <c r="AD3328" s="140"/>
      <c r="AE3328" s="140"/>
      <c r="AF3328" s="140"/>
      <c r="AG3328" s="140"/>
      <c r="AH3328" s="140"/>
      <c r="AI3328" s="140"/>
      <c r="AJ3328" s="140"/>
      <c r="AK3328" s="140"/>
      <c r="AL3328" s="140"/>
      <c r="AM3328" s="140"/>
      <c r="AN3328" s="140"/>
      <c r="AO3328" s="140"/>
      <c r="AP3328" s="140"/>
      <c r="AQ3328" s="140"/>
      <c r="AR3328" s="140"/>
      <c r="AS3328" s="103"/>
      <c r="AT3328" s="103"/>
      <c r="AU3328" s="103"/>
      <c r="AV3328" s="103"/>
      <c r="AW3328" s="103"/>
      <c r="AX3328" s="103"/>
      <c r="AY3328" s="103"/>
      <c r="AZ3328" s="103"/>
      <c r="BA3328" s="103"/>
      <c r="BB3328" s="103"/>
      <c r="BC3328" s="103"/>
      <c r="BD3328" s="103"/>
      <c r="BE3328" s="103"/>
    </row>
    <row r="3329" spans="1:57" x14ac:dyDescent="0.2">
      <c r="A3329" s="140"/>
      <c r="B3329" s="141"/>
      <c r="C3329" s="141"/>
      <c r="D3329" s="24"/>
      <c r="E3329" s="29"/>
      <c r="F3329" s="22"/>
      <c r="G3329" s="22"/>
      <c r="H3329" s="22"/>
      <c r="I3329" s="22"/>
      <c r="J3329" s="26"/>
      <c r="K3329" s="140"/>
      <c r="L3329" s="140"/>
      <c r="M3329" s="140"/>
      <c r="N3329" s="140"/>
      <c r="O3329" s="140"/>
      <c r="P3329" s="26"/>
      <c r="Q3329" s="26"/>
      <c r="R3329" s="140"/>
      <c r="S3329" s="140"/>
      <c r="T3329" s="140"/>
      <c r="U3329" s="140"/>
      <c r="V3329" s="140"/>
      <c r="W3329" s="140"/>
      <c r="X3329" s="140"/>
      <c r="Y3329" s="140"/>
      <c r="Z3329" s="140"/>
      <c r="AA3329" s="140"/>
      <c r="AB3329" s="140"/>
      <c r="AC3329" s="140"/>
      <c r="AD3329" s="140"/>
      <c r="AE3329" s="140"/>
      <c r="AF3329" s="140"/>
      <c r="AG3329" s="140"/>
      <c r="AH3329" s="140"/>
      <c r="AI3329" s="140"/>
      <c r="AJ3329" s="140"/>
      <c r="AK3329" s="140"/>
      <c r="AL3329" s="140"/>
      <c r="AM3329" s="140"/>
      <c r="AN3329" s="140"/>
      <c r="AO3329" s="140"/>
      <c r="AP3329" s="140"/>
      <c r="AQ3329" s="140"/>
      <c r="AR3329" s="140"/>
      <c r="AS3329" s="103"/>
      <c r="AT3329" s="103"/>
      <c r="AU3329" s="103"/>
      <c r="AV3329" s="103"/>
      <c r="AW3329" s="103"/>
      <c r="AX3329" s="103"/>
      <c r="AY3329" s="103"/>
      <c r="AZ3329" s="103"/>
      <c r="BA3329" s="103"/>
      <c r="BB3329" s="103"/>
      <c r="BC3329" s="103"/>
      <c r="BD3329" s="103"/>
      <c r="BE3329" s="103"/>
    </row>
    <row r="3330" spans="1:57" x14ac:dyDescent="0.2">
      <c r="A3330" s="140"/>
      <c r="B3330" s="141"/>
      <c r="C3330" s="141"/>
      <c r="D3330" s="24"/>
      <c r="E3330" s="29"/>
      <c r="F3330" s="22"/>
      <c r="G3330" s="22"/>
      <c r="H3330" s="22"/>
      <c r="I3330" s="22"/>
      <c r="J3330" s="26"/>
      <c r="K3330" s="140"/>
      <c r="L3330" s="140"/>
      <c r="M3330" s="140"/>
      <c r="N3330" s="140"/>
      <c r="O3330" s="140"/>
      <c r="P3330" s="26"/>
      <c r="Q3330" s="26"/>
      <c r="R3330" s="140"/>
      <c r="S3330" s="140"/>
      <c r="T3330" s="140"/>
      <c r="U3330" s="140"/>
      <c r="V3330" s="140"/>
      <c r="W3330" s="140"/>
      <c r="X3330" s="140"/>
      <c r="Y3330" s="140"/>
      <c r="Z3330" s="140"/>
      <c r="AA3330" s="140"/>
      <c r="AB3330" s="140"/>
      <c r="AC3330" s="140"/>
      <c r="AD3330" s="140"/>
      <c r="AE3330" s="140"/>
      <c r="AF3330" s="140"/>
      <c r="AG3330" s="140"/>
      <c r="AH3330" s="140"/>
      <c r="AI3330" s="140"/>
      <c r="AJ3330" s="140"/>
      <c r="AK3330" s="140"/>
      <c r="AL3330" s="140"/>
      <c r="AM3330" s="140"/>
      <c r="AN3330" s="140"/>
      <c r="AO3330" s="140"/>
      <c r="AP3330" s="140"/>
      <c r="AQ3330" s="140"/>
      <c r="AR3330" s="140"/>
      <c r="AS3330" s="103"/>
      <c r="AT3330" s="103"/>
      <c r="AU3330" s="103"/>
      <c r="AV3330" s="103"/>
      <c r="AW3330" s="103"/>
      <c r="AX3330" s="103"/>
      <c r="AY3330" s="103"/>
      <c r="AZ3330" s="103"/>
      <c r="BA3330" s="103"/>
      <c r="BB3330" s="103"/>
      <c r="BC3330" s="103"/>
      <c r="BD3330" s="103"/>
      <c r="BE3330" s="103"/>
    </row>
    <row r="3331" spans="1:57" x14ac:dyDescent="0.2">
      <c r="A3331" s="140"/>
      <c r="B3331" s="141"/>
      <c r="C3331" s="141"/>
      <c r="D3331" s="24"/>
      <c r="E3331" s="29"/>
      <c r="F3331" s="22"/>
      <c r="G3331" s="22"/>
      <c r="H3331" s="22"/>
      <c r="I3331" s="22"/>
      <c r="J3331" s="26"/>
      <c r="K3331" s="140"/>
      <c r="L3331" s="140"/>
      <c r="M3331" s="140"/>
      <c r="N3331" s="140"/>
      <c r="O3331" s="140"/>
      <c r="P3331" s="26"/>
      <c r="Q3331" s="26"/>
      <c r="R3331" s="140"/>
      <c r="S3331" s="140"/>
      <c r="T3331" s="140"/>
      <c r="U3331" s="140"/>
      <c r="V3331" s="140"/>
      <c r="W3331" s="140"/>
      <c r="X3331" s="140"/>
      <c r="Y3331" s="140"/>
      <c r="Z3331" s="140"/>
      <c r="AA3331" s="140"/>
      <c r="AB3331" s="140"/>
      <c r="AC3331" s="140"/>
      <c r="AD3331" s="140"/>
      <c r="AE3331" s="140"/>
      <c r="AF3331" s="140"/>
      <c r="AG3331" s="140"/>
      <c r="AH3331" s="140"/>
      <c r="AI3331" s="140"/>
      <c r="AJ3331" s="140"/>
      <c r="AK3331" s="140"/>
      <c r="AL3331" s="140"/>
      <c r="AM3331" s="140"/>
      <c r="AN3331" s="140"/>
      <c r="AO3331" s="140"/>
      <c r="AP3331" s="140"/>
      <c r="AQ3331" s="140"/>
      <c r="AR3331" s="140"/>
      <c r="AS3331" s="103"/>
      <c r="AT3331" s="103"/>
      <c r="AU3331" s="103"/>
      <c r="AV3331" s="103"/>
      <c r="AW3331" s="103"/>
      <c r="AX3331" s="103"/>
      <c r="AY3331" s="103"/>
      <c r="AZ3331" s="103"/>
      <c r="BA3331" s="103"/>
      <c r="BB3331" s="103"/>
      <c r="BC3331" s="103"/>
      <c r="BD3331" s="103"/>
      <c r="BE3331" s="103"/>
    </row>
    <row r="3332" spans="1:57" x14ac:dyDescent="0.2">
      <c r="A3332" s="140"/>
      <c r="B3332" s="141"/>
      <c r="C3332" s="141"/>
      <c r="D3332" s="24"/>
      <c r="E3332" s="29"/>
      <c r="F3332" s="22"/>
      <c r="G3332" s="22"/>
      <c r="H3332" s="22"/>
      <c r="I3332" s="22"/>
      <c r="J3332" s="26"/>
      <c r="K3332" s="140"/>
      <c r="L3332" s="140"/>
      <c r="M3332" s="140"/>
      <c r="N3332" s="140"/>
      <c r="O3332" s="140"/>
      <c r="P3332" s="26"/>
      <c r="Q3332" s="26"/>
      <c r="R3332" s="140"/>
      <c r="S3332" s="140"/>
      <c r="T3332" s="140"/>
      <c r="U3332" s="140"/>
      <c r="V3332" s="140"/>
      <c r="W3332" s="140"/>
      <c r="X3332" s="140"/>
      <c r="Y3332" s="140"/>
      <c r="Z3332" s="140"/>
      <c r="AA3332" s="140"/>
      <c r="AB3332" s="140"/>
      <c r="AC3332" s="140"/>
      <c r="AD3332" s="140"/>
      <c r="AE3332" s="140"/>
      <c r="AF3332" s="140"/>
      <c r="AG3332" s="140"/>
      <c r="AH3332" s="140"/>
      <c r="AI3332" s="140"/>
      <c r="AJ3332" s="140"/>
      <c r="AK3332" s="140"/>
      <c r="AL3332" s="140"/>
      <c r="AM3332" s="140"/>
      <c r="AN3332" s="140"/>
      <c r="AO3332" s="140"/>
      <c r="AP3332" s="140"/>
      <c r="AQ3332" s="140"/>
      <c r="AR3332" s="140"/>
      <c r="AS3332" s="103"/>
      <c r="AT3332" s="103"/>
      <c r="AU3332" s="103"/>
      <c r="AV3332" s="103"/>
      <c r="AW3332" s="103"/>
      <c r="AX3332" s="103"/>
      <c r="AY3332" s="103"/>
      <c r="AZ3332" s="103"/>
      <c r="BA3332" s="103"/>
      <c r="BB3332" s="103"/>
      <c r="BC3332" s="103"/>
      <c r="BD3332" s="103"/>
      <c r="BE3332" s="103"/>
    </row>
    <row r="3333" spans="1:57" x14ac:dyDescent="0.2">
      <c r="A3333" s="140"/>
      <c r="B3333" s="141"/>
      <c r="C3333" s="141"/>
      <c r="D3333" s="24"/>
      <c r="E3333" s="29"/>
      <c r="F3333" s="22"/>
      <c r="G3333" s="22"/>
      <c r="H3333" s="22"/>
      <c r="I3333" s="22"/>
      <c r="J3333" s="26"/>
      <c r="K3333" s="140"/>
      <c r="L3333" s="140"/>
      <c r="M3333" s="140"/>
      <c r="N3333" s="140"/>
      <c r="O3333" s="140"/>
      <c r="P3333" s="26"/>
      <c r="Q3333" s="26"/>
      <c r="R3333" s="140"/>
      <c r="S3333" s="140"/>
      <c r="T3333" s="140"/>
      <c r="U3333" s="140"/>
      <c r="V3333" s="140"/>
      <c r="W3333" s="140"/>
      <c r="X3333" s="140"/>
      <c r="Y3333" s="140"/>
      <c r="Z3333" s="140"/>
      <c r="AA3333" s="140"/>
      <c r="AB3333" s="140"/>
      <c r="AC3333" s="140"/>
      <c r="AD3333" s="140"/>
      <c r="AE3333" s="140"/>
      <c r="AF3333" s="140"/>
      <c r="AG3333" s="140"/>
      <c r="AH3333" s="140"/>
      <c r="AI3333" s="140"/>
      <c r="AJ3333" s="140"/>
      <c r="AK3333" s="140"/>
      <c r="AL3333" s="140"/>
      <c r="AM3333" s="140"/>
      <c r="AN3333" s="140"/>
      <c r="AO3333" s="140"/>
      <c r="AP3333" s="140"/>
      <c r="AQ3333" s="140"/>
      <c r="AR3333" s="140"/>
      <c r="AS3333" s="103"/>
      <c r="AT3333" s="103"/>
      <c r="AU3333" s="103"/>
      <c r="AV3333" s="103"/>
      <c r="AW3333" s="103"/>
      <c r="AX3333" s="103"/>
      <c r="AY3333" s="103"/>
      <c r="AZ3333" s="103"/>
      <c r="BA3333" s="103"/>
      <c r="BB3333" s="103"/>
      <c r="BC3333" s="103"/>
      <c r="BD3333" s="103"/>
      <c r="BE3333" s="103"/>
    </row>
    <row r="3334" spans="1:57" x14ac:dyDescent="0.2">
      <c r="A3334" s="140"/>
      <c r="B3334" s="141"/>
      <c r="C3334" s="141"/>
      <c r="D3334" s="24"/>
      <c r="E3334" s="29"/>
      <c r="F3334" s="22"/>
      <c r="G3334" s="22"/>
      <c r="H3334" s="22"/>
      <c r="I3334" s="22"/>
      <c r="J3334" s="26"/>
      <c r="K3334" s="140"/>
      <c r="L3334" s="140"/>
      <c r="M3334" s="140"/>
      <c r="N3334" s="140"/>
      <c r="O3334" s="140"/>
      <c r="P3334" s="26"/>
      <c r="Q3334" s="26"/>
      <c r="R3334" s="140"/>
      <c r="S3334" s="140"/>
      <c r="T3334" s="140"/>
      <c r="U3334" s="140"/>
      <c r="V3334" s="140"/>
      <c r="W3334" s="140"/>
      <c r="X3334" s="140"/>
      <c r="Y3334" s="140"/>
      <c r="Z3334" s="140"/>
      <c r="AA3334" s="140"/>
      <c r="AB3334" s="140"/>
      <c r="AC3334" s="140"/>
      <c r="AD3334" s="140"/>
      <c r="AE3334" s="140"/>
      <c r="AF3334" s="140"/>
      <c r="AG3334" s="140"/>
      <c r="AH3334" s="140"/>
      <c r="AI3334" s="140"/>
      <c r="AJ3334" s="140"/>
      <c r="AK3334" s="140"/>
      <c r="AL3334" s="140"/>
      <c r="AM3334" s="140"/>
      <c r="AN3334" s="140"/>
      <c r="AO3334" s="140"/>
      <c r="AP3334" s="140"/>
      <c r="AQ3334" s="140"/>
      <c r="AR3334" s="140"/>
      <c r="AS3334" s="103"/>
      <c r="AT3334" s="103"/>
      <c r="AU3334" s="103"/>
      <c r="AV3334" s="103"/>
      <c r="AW3334" s="103"/>
      <c r="AX3334" s="103"/>
      <c r="AY3334" s="103"/>
      <c r="AZ3334" s="103"/>
      <c r="BA3334" s="103"/>
      <c r="BB3334" s="103"/>
      <c r="BC3334" s="103"/>
      <c r="BD3334" s="103"/>
      <c r="BE3334" s="103"/>
    </row>
    <row r="3335" spans="1:57" x14ac:dyDescent="0.2">
      <c r="A3335" s="140"/>
      <c r="B3335" s="141"/>
      <c r="C3335" s="141"/>
      <c r="D3335" s="24"/>
      <c r="E3335" s="29"/>
      <c r="F3335" s="22"/>
      <c r="G3335" s="22"/>
      <c r="H3335" s="22"/>
      <c r="I3335" s="22"/>
      <c r="J3335" s="26"/>
      <c r="K3335" s="140"/>
      <c r="L3335" s="140"/>
      <c r="M3335" s="140"/>
      <c r="N3335" s="140"/>
      <c r="O3335" s="140"/>
      <c r="P3335" s="26"/>
      <c r="Q3335" s="26"/>
      <c r="R3335" s="140"/>
      <c r="S3335" s="140"/>
      <c r="T3335" s="140"/>
      <c r="U3335" s="140"/>
      <c r="V3335" s="140"/>
      <c r="W3335" s="140"/>
      <c r="X3335" s="140"/>
      <c r="Y3335" s="140"/>
      <c r="Z3335" s="140"/>
      <c r="AA3335" s="140"/>
      <c r="AB3335" s="140"/>
      <c r="AC3335" s="140"/>
      <c r="AD3335" s="140"/>
      <c r="AE3335" s="140"/>
      <c r="AF3335" s="140"/>
      <c r="AG3335" s="140"/>
      <c r="AH3335" s="140"/>
      <c r="AI3335" s="140"/>
      <c r="AJ3335" s="140"/>
      <c r="AK3335" s="140"/>
      <c r="AL3335" s="140"/>
      <c r="AM3335" s="140"/>
      <c r="AN3335" s="140"/>
      <c r="AO3335" s="140"/>
      <c r="AP3335" s="140"/>
      <c r="AQ3335" s="140"/>
      <c r="AR3335" s="140"/>
      <c r="AS3335" s="103"/>
      <c r="AT3335" s="103"/>
      <c r="AU3335" s="103"/>
      <c r="AV3335" s="103"/>
      <c r="AW3335" s="103"/>
      <c r="AX3335" s="103"/>
      <c r="AY3335" s="103"/>
      <c r="AZ3335" s="103"/>
      <c r="BA3335" s="103"/>
      <c r="BB3335" s="103"/>
      <c r="BC3335" s="103"/>
      <c r="BD3335" s="103"/>
      <c r="BE3335" s="103"/>
    </row>
    <row r="3336" spans="1:57" x14ac:dyDescent="0.2">
      <c r="A3336" s="140"/>
      <c r="B3336" s="141"/>
      <c r="C3336" s="141"/>
      <c r="D3336" s="24"/>
      <c r="E3336" s="29"/>
      <c r="F3336" s="22"/>
      <c r="G3336" s="22"/>
      <c r="H3336" s="22"/>
      <c r="I3336" s="22"/>
      <c r="J3336" s="26"/>
      <c r="K3336" s="140"/>
      <c r="L3336" s="140"/>
      <c r="M3336" s="140"/>
      <c r="N3336" s="140"/>
      <c r="O3336" s="140"/>
      <c r="P3336" s="26"/>
      <c r="Q3336" s="26"/>
      <c r="R3336" s="140"/>
      <c r="S3336" s="140"/>
      <c r="T3336" s="140"/>
      <c r="U3336" s="140"/>
      <c r="V3336" s="140"/>
      <c r="W3336" s="140"/>
      <c r="X3336" s="140"/>
      <c r="Y3336" s="140"/>
      <c r="Z3336" s="140"/>
      <c r="AA3336" s="140"/>
      <c r="AB3336" s="140"/>
      <c r="AC3336" s="140"/>
      <c r="AD3336" s="140"/>
      <c r="AE3336" s="140"/>
      <c r="AF3336" s="140"/>
      <c r="AG3336" s="140"/>
      <c r="AH3336" s="140"/>
      <c r="AI3336" s="140"/>
      <c r="AJ3336" s="140"/>
      <c r="AK3336" s="140"/>
      <c r="AL3336" s="140"/>
      <c r="AM3336" s="140"/>
      <c r="AN3336" s="140"/>
      <c r="AO3336" s="140"/>
      <c r="AP3336" s="140"/>
      <c r="AQ3336" s="140"/>
      <c r="AR3336" s="140"/>
      <c r="AS3336" s="103"/>
      <c r="AT3336" s="103"/>
      <c r="AU3336" s="103"/>
      <c r="AV3336" s="103"/>
      <c r="AW3336" s="103"/>
      <c r="AX3336" s="103"/>
      <c r="AY3336" s="103"/>
      <c r="AZ3336" s="103"/>
      <c r="BA3336" s="103"/>
      <c r="BB3336" s="103"/>
      <c r="BC3336" s="103"/>
      <c r="BD3336" s="103"/>
      <c r="BE3336" s="103"/>
    </row>
    <row r="3337" spans="1:57" x14ac:dyDescent="0.2">
      <c r="A3337" s="140"/>
      <c r="B3337" s="141"/>
      <c r="C3337" s="141"/>
      <c r="D3337" s="24"/>
      <c r="E3337" s="29"/>
      <c r="F3337" s="22"/>
      <c r="G3337" s="22"/>
      <c r="H3337" s="22"/>
      <c r="I3337" s="22"/>
      <c r="J3337" s="26"/>
      <c r="K3337" s="140"/>
      <c r="L3337" s="140"/>
      <c r="M3337" s="140"/>
      <c r="N3337" s="140"/>
      <c r="O3337" s="140"/>
      <c r="P3337" s="26"/>
      <c r="Q3337" s="26"/>
      <c r="R3337" s="140"/>
      <c r="S3337" s="140"/>
      <c r="T3337" s="140"/>
      <c r="U3337" s="140"/>
      <c r="V3337" s="140"/>
      <c r="W3337" s="140"/>
      <c r="X3337" s="140"/>
      <c r="Y3337" s="140"/>
      <c r="Z3337" s="140"/>
      <c r="AA3337" s="140"/>
      <c r="AB3337" s="140"/>
      <c r="AC3337" s="140"/>
      <c r="AD3337" s="140"/>
      <c r="AE3337" s="140"/>
      <c r="AF3337" s="140"/>
      <c r="AG3337" s="140"/>
      <c r="AH3337" s="140"/>
      <c r="AI3337" s="140"/>
      <c r="AJ3337" s="140"/>
      <c r="AK3337" s="140"/>
      <c r="AL3337" s="140"/>
      <c r="AM3337" s="140"/>
      <c r="AN3337" s="140"/>
      <c r="AO3337" s="140"/>
      <c r="AP3337" s="140"/>
      <c r="AQ3337" s="140"/>
      <c r="AR3337" s="140"/>
      <c r="AS3337" s="103"/>
      <c r="AT3337" s="103"/>
      <c r="AU3337" s="103"/>
      <c r="AV3337" s="103"/>
      <c r="AW3337" s="103"/>
      <c r="AX3337" s="103"/>
      <c r="AY3337" s="103"/>
      <c r="AZ3337" s="103"/>
      <c r="BA3337" s="103"/>
      <c r="BB3337" s="103"/>
      <c r="BC3337" s="103"/>
      <c r="BD3337" s="103"/>
      <c r="BE3337" s="103"/>
    </row>
    <row r="3338" spans="1:57" x14ac:dyDescent="0.2">
      <c r="A3338" s="140"/>
      <c r="B3338" s="141"/>
      <c r="C3338" s="141"/>
      <c r="D3338" s="24"/>
      <c r="E3338" s="29"/>
      <c r="F3338" s="22"/>
      <c r="G3338" s="22"/>
      <c r="H3338" s="22"/>
      <c r="I3338" s="22"/>
      <c r="J3338" s="26"/>
      <c r="K3338" s="140"/>
      <c r="L3338" s="140"/>
      <c r="M3338" s="140"/>
      <c r="N3338" s="140"/>
      <c r="O3338" s="140"/>
      <c r="P3338" s="26"/>
      <c r="Q3338" s="26"/>
      <c r="R3338" s="140"/>
      <c r="S3338" s="140"/>
      <c r="T3338" s="140"/>
      <c r="U3338" s="140"/>
      <c r="V3338" s="140"/>
      <c r="W3338" s="140"/>
      <c r="X3338" s="140"/>
      <c r="Y3338" s="140"/>
      <c r="Z3338" s="140"/>
      <c r="AA3338" s="140"/>
      <c r="AB3338" s="140"/>
      <c r="AC3338" s="140"/>
      <c r="AD3338" s="140"/>
      <c r="AE3338" s="140"/>
      <c r="AF3338" s="140"/>
      <c r="AG3338" s="140"/>
      <c r="AH3338" s="140"/>
      <c r="AI3338" s="140"/>
      <c r="AJ3338" s="140"/>
      <c r="AK3338" s="140"/>
      <c r="AL3338" s="140"/>
      <c r="AM3338" s="140"/>
      <c r="AN3338" s="140"/>
      <c r="AO3338" s="140"/>
      <c r="AP3338" s="140"/>
      <c r="AQ3338" s="140"/>
      <c r="AR3338" s="140"/>
      <c r="AS3338" s="103"/>
      <c r="AT3338" s="103"/>
      <c r="AU3338" s="103"/>
      <c r="AV3338" s="103"/>
      <c r="AW3338" s="103"/>
      <c r="AX3338" s="103"/>
      <c r="AY3338" s="103"/>
      <c r="AZ3338" s="103"/>
      <c r="BA3338" s="103"/>
      <c r="BB3338" s="103"/>
      <c r="BC3338" s="103"/>
      <c r="BD3338" s="103"/>
      <c r="BE3338" s="103"/>
    </row>
    <row r="3339" spans="1:57" x14ac:dyDescent="0.2">
      <c r="A3339" s="140"/>
      <c r="B3339" s="141"/>
      <c r="C3339" s="141"/>
      <c r="D3339" s="24"/>
      <c r="E3339" s="29"/>
      <c r="F3339" s="22"/>
      <c r="G3339" s="22"/>
      <c r="H3339" s="22"/>
      <c r="I3339" s="22"/>
      <c r="J3339" s="26"/>
      <c r="K3339" s="140"/>
      <c r="L3339" s="140"/>
      <c r="M3339" s="140"/>
      <c r="N3339" s="140"/>
      <c r="O3339" s="140"/>
      <c r="P3339" s="26"/>
      <c r="Q3339" s="26"/>
      <c r="R3339" s="140"/>
      <c r="S3339" s="140"/>
      <c r="T3339" s="140"/>
      <c r="U3339" s="140"/>
      <c r="V3339" s="140"/>
      <c r="W3339" s="140"/>
      <c r="X3339" s="140"/>
      <c r="Y3339" s="140"/>
      <c r="Z3339" s="140"/>
      <c r="AA3339" s="140"/>
      <c r="AB3339" s="140"/>
      <c r="AC3339" s="140"/>
      <c r="AD3339" s="140"/>
      <c r="AE3339" s="140"/>
      <c r="AF3339" s="140"/>
      <c r="AG3339" s="140"/>
      <c r="AH3339" s="140"/>
      <c r="AI3339" s="140"/>
      <c r="AJ3339" s="140"/>
      <c r="AK3339" s="140"/>
      <c r="AL3339" s="140"/>
      <c r="AM3339" s="140"/>
      <c r="AN3339" s="140"/>
      <c r="AO3339" s="140"/>
      <c r="AP3339" s="140"/>
      <c r="AQ3339" s="140"/>
      <c r="AR3339" s="140"/>
      <c r="AS3339" s="103"/>
      <c r="AT3339" s="103"/>
      <c r="AU3339" s="103"/>
      <c r="AV3339" s="103"/>
      <c r="AW3339" s="103"/>
      <c r="AX3339" s="103"/>
      <c r="AY3339" s="103"/>
      <c r="AZ3339" s="103"/>
      <c r="BA3339" s="103"/>
      <c r="BB3339" s="103"/>
      <c r="BC3339" s="103"/>
      <c r="BD3339" s="103"/>
      <c r="BE3339" s="103"/>
    </row>
    <row r="3340" spans="1:57" x14ac:dyDescent="0.2">
      <c r="A3340" s="140"/>
      <c r="B3340" s="141"/>
      <c r="C3340" s="141"/>
      <c r="D3340" s="24"/>
      <c r="E3340" s="29"/>
      <c r="F3340" s="22"/>
      <c r="G3340" s="22"/>
      <c r="H3340" s="22"/>
      <c r="I3340" s="22"/>
      <c r="J3340" s="26"/>
      <c r="K3340" s="140"/>
      <c r="L3340" s="140"/>
      <c r="M3340" s="140"/>
      <c r="N3340" s="140"/>
      <c r="O3340" s="140"/>
      <c r="P3340" s="26"/>
      <c r="Q3340" s="26"/>
      <c r="R3340" s="140"/>
      <c r="S3340" s="140"/>
      <c r="T3340" s="140"/>
      <c r="U3340" s="140"/>
      <c r="V3340" s="140"/>
      <c r="W3340" s="140"/>
      <c r="X3340" s="140"/>
      <c r="Y3340" s="140"/>
      <c r="Z3340" s="140"/>
      <c r="AA3340" s="140"/>
      <c r="AB3340" s="140"/>
      <c r="AC3340" s="140"/>
      <c r="AD3340" s="140"/>
      <c r="AE3340" s="140"/>
      <c r="AF3340" s="140"/>
      <c r="AG3340" s="140"/>
      <c r="AH3340" s="140"/>
      <c r="AI3340" s="140"/>
      <c r="AJ3340" s="140"/>
      <c r="AK3340" s="140"/>
      <c r="AL3340" s="140"/>
      <c r="AM3340" s="140"/>
      <c r="AN3340" s="140"/>
      <c r="AO3340" s="140"/>
      <c r="AP3340" s="140"/>
      <c r="AQ3340" s="140"/>
      <c r="AR3340" s="140"/>
      <c r="AS3340" s="103"/>
      <c r="AT3340" s="103"/>
      <c r="AU3340" s="103"/>
      <c r="AV3340" s="103"/>
      <c r="AW3340" s="103"/>
      <c r="AX3340" s="103"/>
      <c r="AY3340" s="103"/>
      <c r="AZ3340" s="103"/>
      <c r="BA3340" s="103"/>
      <c r="BB3340" s="103"/>
      <c r="BC3340" s="103"/>
      <c r="BD3340" s="103"/>
      <c r="BE3340" s="103"/>
    </row>
    <row r="3341" spans="1:57" x14ac:dyDescent="0.2">
      <c r="A3341" s="140"/>
      <c r="B3341" s="141"/>
      <c r="C3341" s="141"/>
      <c r="D3341" s="24"/>
      <c r="E3341" s="29"/>
      <c r="F3341" s="22"/>
      <c r="G3341" s="22"/>
      <c r="H3341" s="22"/>
      <c r="I3341" s="22"/>
      <c r="J3341" s="26"/>
      <c r="K3341" s="140"/>
      <c r="L3341" s="140"/>
      <c r="M3341" s="140"/>
      <c r="N3341" s="140"/>
      <c r="O3341" s="140"/>
      <c r="P3341" s="26"/>
      <c r="Q3341" s="26"/>
      <c r="R3341" s="140"/>
      <c r="S3341" s="140"/>
      <c r="T3341" s="140"/>
      <c r="U3341" s="140"/>
      <c r="V3341" s="140"/>
      <c r="W3341" s="140"/>
      <c r="X3341" s="140"/>
      <c r="Y3341" s="140"/>
      <c r="Z3341" s="140"/>
      <c r="AA3341" s="140"/>
      <c r="AB3341" s="140"/>
      <c r="AC3341" s="140"/>
      <c r="AD3341" s="140"/>
      <c r="AE3341" s="140"/>
      <c r="AF3341" s="140"/>
      <c r="AG3341" s="140"/>
      <c r="AH3341" s="140"/>
      <c r="AI3341" s="140"/>
      <c r="AJ3341" s="140"/>
      <c r="AK3341" s="140"/>
      <c r="AL3341" s="140"/>
      <c r="AM3341" s="140"/>
      <c r="AN3341" s="140"/>
      <c r="AO3341" s="140"/>
      <c r="AP3341" s="140"/>
      <c r="AQ3341" s="140"/>
      <c r="AR3341" s="140"/>
      <c r="AS3341" s="103"/>
      <c r="AT3341" s="103"/>
      <c r="AU3341" s="103"/>
      <c r="AV3341" s="103"/>
      <c r="AW3341" s="103"/>
      <c r="AX3341" s="103"/>
      <c r="AY3341" s="103"/>
      <c r="AZ3341" s="103"/>
      <c r="BA3341" s="103"/>
      <c r="BB3341" s="103"/>
      <c r="BC3341" s="103"/>
      <c r="BD3341" s="103"/>
      <c r="BE3341" s="103"/>
    </row>
    <row r="3342" spans="1:57" x14ac:dyDescent="0.2">
      <c r="A3342" s="140"/>
      <c r="B3342" s="141"/>
      <c r="C3342" s="141"/>
      <c r="D3342" s="24"/>
      <c r="E3342" s="29"/>
      <c r="F3342" s="22"/>
      <c r="G3342" s="22"/>
      <c r="H3342" s="22"/>
      <c r="I3342" s="22"/>
      <c r="J3342" s="26"/>
      <c r="K3342" s="140"/>
      <c r="L3342" s="140"/>
      <c r="M3342" s="140"/>
      <c r="N3342" s="140"/>
      <c r="O3342" s="140"/>
      <c r="P3342" s="26"/>
      <c r="Q3342" s="26"/>
      <c r="R3342" s="140"/>
      <c r="S3342" s="140"/>
      <c r="T3342" s="140"/>
      <c r="U3342" s="140"/>
      <c r="V3342" s="140"/>
      <c r="W3342" s="140"/>
      <c r="X3342" s="140"/>
      <c r="Y3342" s="140"/>
      <c r="Z3342" s="140"/>
      <c r="AA3342" s="140"/>
      <c r="AB3342" s="140"/>
      <c r="AC3342" s="140"/>
      <c r="AD3342" s="140"/>
      <c r="AE3342" s="140"/>
      <c r="AF3342" s="140"/>
      <c r="AG3342" s="140"/>
      <c r="AH3342" s="140"/>
      <c r="AI3342" s="140"/>
      <c r="AJ3342" s="140"/>
      <c r="AK3342" s="140"/>
      <c r="AL3342" s="140"/>
      <c r="AM3342" s="140"/>
      <c r="AN3342" s="140"/>
      <c r="AO3342" s="140"/>
      <c r="AP3342" s="140"/>
      <c r="AQ3342" s="140"/>
      <c r="AR3342" s="140"/>
      <c r="AS3342" s="103"/>
      <c r="AT3342" s="103"/>
      <c r="AU3342" s="103"/>
      <c r="AV3342" s="103"/>
      <c r="AW3342" s="103"/>
      <c r="AX3342" s="103"/>
      <c r="AY3342" s="103"/>
      <c r="AZ3342" s="103"/>
      <c r="BA3342" s="103"/>
      <c r="BB3342" s="103"/>
      <c r="BC3342" s="103"/>
      <c r="BD3342" s="103"/>
      <c r="BE3342" s="103"/>
    </row>
    <row r="3343" spans="1:57" x14ac:dyDescent="0.2">
      <c r="A3343" s="140"/>
      <c r="B3343" s="141"/>
      <c r="C3343" s="141"/>
      <c r="D3343" s="24"/>
      <c r="E3343" s="29"/>
      <c r="F3343" s="22"/>
      <c r="G3343" s="22"/>
      <c r="H3343" s="22"/>
      <c r="I3343" s="22"/>
      <c r="J3343" s="26"/>
      <c r="K3343" s="140"/>
      <c r="L3343" s="140"/>
      <c r="M3343" s="140"/>
      <c r="N3343" s="140"/>
      <c r="O3343" s="140"/>
      <c r="P3343" s="26"/>
      <c r="Q3343" s="26"/>
      <c r="R3343" s="140"/>
      <c r="S3343" s="140"/>
      <c r="T3343" s="140"/>
      <c r="U3343" s="140"/>
      <c r="V3343" s="140"/>
      <c r="W3343" s="140"/>
      <c r="X3343" s="140"/>
      <c r="Y3343" s="140"/>
      <c r="Z3343" s="140"/>
      <c r="AA3343" s="140"/>
      <c r="AB3343" s="140"/>
      <c r="AC3343" s="140"/>
      <c r="AD3343" s="140"/>
      <c r="AE3343" s="140"/>
      <c r="AF3343" s="140"/>
      <c r="AG3343" s="140"/>
      <c r="AH3343" s="140"/>
      <c r="AI3343" s="140"/>
      <c r="AJ3343" s="140"/>
      <c r="AK3343" s="140"/>
      <c r="AL3343" s="140"/>
      <c r="AM3343" s="140"/>
      <c r="AN3343" s="140"/>
      <c r="AO3343" s="140"/>
      <c r="AP3343" s="140"/>
      <c r="AQ3343" s="140"/>
      <c r="AR3343" s="140"/>
      <c r="AS3343" s="103"/>
      <c r="AT3343" s="103"/>
      <c r="AU3343" s="103"/>
      <c r="AV3343" s="103"/>
      <c r="AW3343" s="103"/>
      <c r="AX3343" s="103"/>
      <c r="AY3343" s="103"/>
      <c r="AZ3343" s="103"/>
      <c r="BA3343" s="103"/>
      <c r="BB3343" s="103"/>
      <c r="BC3343" s="103"/>
      <c r="BD3343" s="103"/>
      <c r="BE3343" s="103"/>
    </row>
    <row r="3344" spans="1:57" x14ac:dyDescent="0.2">
      <c r="A3344" s="140"/>
      <c r="B3344" s="141"/>
      <c r="C3344" s="141"/>
      <c r="D3344" s="24"/>
      <c r="E3344" s="29"/>
      <c r="F3344" s="22"/>
      <c r="G3344" s="22"/>
      <c r="H3344" s="22"/>
      <c r="I3344" s="22"/>
      <c r="J3344" s="26"/>
      <c r="K3344" s="140"/>
      <c r="L3344" s="140"/>
      <c r="M3344" s="140"/>
      <c r="N3344" s="140"/>
      <c r="O3344" s="140"/>
      <c r="P3344" s="26"/>
      <c r="Q3344" s="26"/>
      <c r="R3344" s="140"/>
      <c r="S3344" s="140"/>
      <c r="T3344" s="140"/>
      <c r="U3344" s="140"/>
      <c r="V3344" s="140"/>
      <c r="W3344" s="140"/>
      <c r="X3344" s="140"/>
      <c r="Y3344" s="140"/>
      <c r="Z3344" s="140"/>
      <c r="AA3344" s="140"/>
      <c r="AB3344" s="140"/>
      <c r="AC3344" s="140"/>
      <c r="AD3344" s="140"/>
      <c r="AE3344" s="140"/>
      <c r="AF3344" s="140"/>
      <c r="AG3344" s="140"/>
      <c r="AH3344" s="140"/>
      <c r="AI3344" s="140"/>
      <c r="AJ3344" s="140"/>
      <c r="AK3344" s="140"/>
      <c r="AL3344" s="140"/>
      <c r="AM3344" s="140"/>
      <c r="AN3344" s="140"/>
      <c r="AO3344" s="140"/>
      <c r="AP3344" s="140"/>
      <c r="AQ3344" s="140"/>
      <c r="AR3344" s="140"/>
      <c r="AS3344" s="103"/>
      <c r="AT3344" s="103"/>
      <c r="AU3344" s="103"/>
      <c r="AV3344" s="103"/>
      <c r="AW3344" s="103"/>
      <c r="AX3344" s="103"/>
      <c r="AY3344" s="103"/>
      <c r="AZ3344" s="103"/>
      <c r="BA3344" s="103"/>
      <c r="BB3344" s="103"/>
      <c r="BC3344" s="103"/>
      <c r="BD3344" s="103"/>
      <c r="BE3344" s="103"/>
    </row>
    <row r="3345" spans="1:57" x14ac:dyDescent="0.2">
      <c r="A3345" s="140"/>
      <c r="B3345" s="141"/>
      <c r="C3345" s="141"/>
      <c r="D3345" s="24"/>
      <c r="E3345" s="29"/>
      <c r="F3345" s="22"/>
      <c r="G3345" s="22"/>
      <c r="H3345" s="22"/>
      <c r="I3345" s="22"/>
      <c r="J3345" s="26"/>
      <c r="K3345" s="140"/>
      <c r="L3345" s="140"/>
      <c r="M3345" s="140"/>
      <c r="N3345" s="140"/>
      <c r="O3345" s="140"/>
      <c r="P3345" s="26"/>
      <c r="Q3345" s="26"/>
      <c r="R3345" s="140"/>
      <c r="S3345" s="140"/>
      <c r="T3345" s="140"/>
      <c r="U3345" s="140"/>
      <c r="V3345" s="140"/>
      <c r="W3345" s="140"/>
      <c r="X3345" s="140"/>
      <c r="Y3345" s="140"/>
      <c r="Z3345" s="140"/>
      <c r="AA3345" s="140"/>
      <c r="AB3345" s="140"/>
      <c r="AC3345" s="140"/>
      <c r="AD3345" s="140"/>
      <c r="AE3345" s="140"/>
      <c r="AF3345" s="140"/>
      <c r="AG3345" s="140"/>
      <c r="AH3345" s="140"/>
      <c r="AI3345" s="140"/>
      <c r="AJ3345" s="140"/>
      <c r="AK3345" s="140"/>
      <c r="AL3345" s="140"/>
      <c r="AM3345" s="140"/>
      <c r="AN3345" s="140"/>
      <c r="AO3345" s="140"/>
      <c r="AP3345" s="140"/>
      <c r="AQ3345" s="140"/>
      <c r="AR3345" s="140"/>
      <c r="AS3345" s="103"/>
      <c r="AT3345" s="103"/>
      <c r="AU3345" s="103"/>
      <c r="AV3345" s="103"/>
      <c r="AW3345" s="103"/>
      <c r="AX3345" s="103"/>
      <c r="AY3345" s="103"/>
      <c r="AZ3345" s="103"/>
      <c r="BA3345" s="103"/>
      <c r="BB3345" s="103"/>
      <c r="BC3345" s="103"/>
      <c r="BD3345" s="103"/>
      <c r="BE3345" s="103"/>
    </row>
    <row r="3346" spans="1:57" x14ac:dyDescent="0.2">
      <c r="A3346" s="140"/>
      <c r="B3346" s="141"/>
      <c r="C3346" s="141"/>
      <c r="D3346" s="24"/>
      <c r="E3346" s="29"/>
      <c r="F3346" s="22"/>
      <c r="G3346" s="22"/>
      <c r="H3346" s="22"/>
      <c r="I3346" s="22"/>
      <c r="J3346" s="26"/>
      <c r="K3346" s="140"/>
      <c r="L3346" s="140"/>
      <c r="M3346" s="140"/>
      <c r="N3346" s="140"/>
      <c r="O3346" s="140"/>
      <c r="P3346" s="26"/>
      <c r="Q3346" s="26"/>
      <c r="R3346" s="140"/>
      <c r="S3346" s="140"/>
      <c r="T3346" s="140"/>
      <c r="U3346" s="140"/>
      <c r="V3346" s="140"/>
      <c r="W3346" s="140"/>
      <c r="X3346" s="140"/>
      <c r="Y3346" s="140"/>
      <c r="Z3346" s="140"/>
      <c r="AA3346" s="140"/>
      <c r="AB3346" s="140"/>
      <c r="AC3346" s="140"/>
      <c r="AD3346" s="140"/>
      <c r="AE3346" s="140"/>
      <c r="AF3346" s="140"/>
      <c r="AG3346" s="140"/>
      <c r="AH3346" s="140"/>
      <c r="AI3346" s="140"/>
      <c r="AJ3346" s="140"/>
      <c r="AK3346" s="140"/>
      <c r="AL3346" s="140"/>
      <c r="AM3346" s="140"/>
      <c r="AN3346" s="140"/>
      <c r="AO3346" s="140"/>
      <c r="AP3346" s="140"/>
      <c r="AQ3346" s="140"/>
      <c r="AR3346" s="140"/>
      <c r="AS3346" s="103"/>
      <c r="AT3346" s="103"/>
      <c r="AU3346" s="103"/>
      <c r="AV3346" s="103"/>
      <c r="AW3346" s="103"/>
      <c r="AX3346" s="103"/>
      <c r="AY3346" s="103"/>
      <c r="AZ3346" s="103"/>
      <c r="BA3346" s="103"/>
      <c r="BB3346" s="103"/>
      <c r="BC3346" s="103"/>
      <c r="BD3346" s="103"/>
      <c r="BE3346" s="103"/>
    </row>
    <row r="3347" spans="1:57" x14ac:dyDescent="0.2">
      <c r="A3347" s="140"/>
      <c r="B3347" s="141"/>
      <c r="C3347" s="141"/>
      <c r="D3347" s="24"/>
      <c r="E3347" s="29"/>
      <c r="F3347" s="22"/>
      <c r="G3347" s="22"/>
      <c r="H3347" s="22"/>
      <c r="I3347" s="22"/>
      <c r="J3347" s="26"/>
      <c r="K3347" s="140"/>
      <c r="L3347" s="140"/>
      <c r="M3347" s="140"/>
      <c r="N3347" s="140"/>
      <c r="O3347" s="140"/>
      <c r="P3347" s="26"/>
      <c r="Q3347" s="26"/>
      <c r="R3347" s="140"/>
      <c r="S3347" s="140"/>
      <c r="T3347" s="140"/>
      <c r="U3347" s="140"/>
      <c r="V3347" s="140"/>
      <c r="W3347" s="140"/>
      <c r="X3347" s="140"/>
      <c r="Y3347" s="140"/>
      <c r="Z3347" s="140"/>
      <c r="AA3347" s="140"/>
      <c r="AB3347" s="140"/>
      <c r="AC3347" s="140"/>
      <c r="AD3347" s="140"/>
      <c r="AE3347" s="140"/>
      <c r="AF3347" s="140"/>
      <c r="AG3347" s="140"/>
      <c r="AH3347" s="140"/>
      <c r="AI3347" s="140"/>
      <c r="AJ3347" s="140"/>
      <c r="AK3347" s="140"/>
      <c r="AL3347" s="140"/>
      <c r="AM3347" s="140"/>
      <c r="AN3347" s="140"/>
      <c r="AO3347" s="140"/>
      <c r="AP3347" s="140"/>
      <c r="AQ3347" s="140"/>
      <c r="AR3347" s="140"/>
      <c r="AS3347" s="103"/>
      <c r="AT3347" s="103"/>
      <c r="AU3347" s="103"/>
      <c r="AV3347" s="103"/>
      <c r="AW3347" s="103"/>
      <c r="AX3347" s="103"/>
      <c r="AY3347" s="103"/>
      <c r="AZ3347" s="103"/>
      <c r="BA3347" s="103"/>
      <c r="BB3347" s="103"/>
      <c r="BC3347" s="103"/>
      <c r="BD3347" s="103"/>
      <c r="BE3347" s="103"/>
    </row>
    <row r="3348" spans="1:57" x14ac:dyDescent="0.2">
      <c r="A3348" s="140"/>
      <c r="B3348" s="141"/>
      <c r="C3348" s="141"/>
      <c r="D3348" s="24"/>
      <c r="E3348" s="29"/>
      <c r="F3348" s="22"/>
      <c r="G3348" s="22"/>
      <c r="H3348" s="22"/>
      <c r="I3348" s="22"/>
      <c r="J3348" s="26"/>
      <c r="K3348" s="140"/>
      <c r="L3348" s="140"/>
      <c r="M3348" s="140"/>
      <c r="N3348" s="140"/>
      <c r="O3348" s="140"/>
      <c r="P3348" s="26"/>
      <c r="Q3348" s="26"/>
      <c r="R3348" s="140"/>
      <c r="S3348" s="140"/>
      <c r="T3348" s="140"/>
      <c r="U3348" s="140"/>
      <c r="V3348" s="140"/>
      <c r="W3348" s="140"/>
      <c r="X3348" s="140"/>
      <c r="Y3348" s="140"/>
      <c r="Z3348" s="140"/>
      <c r="AA3348" s="140"/>
      <c r="AB3348" s="140"/>
      <c r="AC3348" s="140"/>
      <c r="AD3348" s="140"/>
      <c r="AE3348" s="140"/>
      <c r="AF3348" s="140"/>
      <c r="AG3348" s="140"/>
      <c r="AH3348" s="140"/>
      <c r="AI3348" s="140"/>
      <c r="AJ3348" s="140"/>
      <c r="AK3348" s="140"/>
      <c r="AL3348" s="140"/>
      <c r="AM3348" s="140"/>
      <c r="AN3348" s="140"/>
      <c r="AO3348" s="140"/>
      <c r="AP3348" s="140"/>
      <c r="AQ3348" s="140"/>
      <c r="AR3348" s="140"/>
      <c r="AS3348" s="103"/>
      <c r="AT3348" s="103"/>
      <c r="AU3348" s="103"/>
      <c r="AV3348" s="103"/>
      <c r="AW3348" s="103"/>
      <c r="AX3348" s="103"/>
      <c r="AY3348" s="103"/>
      <c r="AZ3348" s="103"/>
      <c r="BA3348" s="103"/>
      <c r="BB3348" s="103"/>
      <c r="BC3348" s="103"/>
      <c r="BD3348" s="103"/>
      <c r="BE3348" s="103"/>
    </row>
    <row r="3349" spans="1:57" x14ac:dyDescent="0.2">
      <c r="A3349" s="140"/>
      <c r="B3349" s="141"/>
      <c r="C3349" s="141"/>
      <c r="D3349" s="24"/>
      <c r="E3349" s="29"/>
      <c r="F3349" s="22"/>
      <c r="G3349" s="22"/>
      <c r="H3349" s="22"/>
      <c r="I3349" s="22"/>
      <c r="J3349" s="26"/>
      <c r="K3349" s="140"/>
      <c r="L3349" s="140"/>
      <c r="M3349" s="140"/>
      <c r="N3349" s="140"/>
      <c r="O3349" s="140"/>
      <c r="P3349" s="26"/>
      <c r="Q3349" s="26"/>
      <c r="R3349" s="140"/>
      <c r="S3349" s="140"/>
      <c r="T3349" s="140"/>
      <c r="U3349" s="140"/>
      <c r="V3349" s="140"/>
      <c r="W3349" s="140"/>
      <c r="X3349" s="140"/>
      <c r="Y3349" s="140"/>
      <c r="Z3349" s="140"/>
      <c r="AA3349" s="140"/>
      <c r="AB3349" s="140"/>
      <c r="AC3349" s="140"/>
      <c r="AD3349" s="140"/>
      <c r="AE3349" s="140"/>
      <c r="AF3349" s="140"/>
      <c r="AG3349" s="140"/>
      <c r="AH3349" s="140"/>
      <c r="AI3349" s="140"/>
      <c r="AJ3349" s="140"/>
      <c r="AK3349" s="140"/>
      <c r="AL3349" s="140"/>
      <c r="AM3349" s="140"/>
      <c r="AN3349" s="140"/>
      <c r="AO3349" s="140"/>
      <c r="AP3349" s="140"/>
      <c r="AQ3349" s="140"/>
      <c r="AR3349" s="140"/>
      <c r="AS3349" s="103"/>
      <c r="AT3349" s="103"/>
      <c r="AU3349" s="103"/>
      <c r="AV3349" s="103"/>
      <c r="AW3349" s="103"/>
      <c r="AX3349" s="103"/>
      <c r="AY3349" s="103"/>
      <c r="AZ3349" s="103"/>
      <c r="BA3349" s="103"/>
      <c r="BB3349" s="103"/>
      <c r="BC3349" s="103"/>
      <c r="BD3349" s="103"/>
      <c r="BE3349" s="103"/>
    </row>
    <row r="3350" spans="1:57" x14ac:dyDescent="0.2">
      <c r="A3350" s="140"/>
      <c r="B3350" s="141"/>
      <c r="C3350" s="141"/>
      <c r="D3350" s="24"/>
      <c r="E3350" s="29"/>
      <c r="F3350" s="22"/>
      <c r="G3350" s="22"/>
      <c r="H3350" s="22"/>
      <c r="I3350" s="22"/>
      <c r="J3350" s="26"/>
      <c r="K3350" s="140"/>
      <c r="L3350" s="140"/>
      <c r="M3350" s="140"/>
      <c r="N3350" s="140"/>
      <c r="O3350" s="140"/>
      <c r="P3350" s="26"/>
      <c r="Q3350" s="26"/>
      <c r="R3350" s="140"/>
      <c r="S3350" s="140"/>
      <c r="T3350" s="140"/>
      <c r="U3350" s="140"/>
      <c r="V3350" s="140"/>
      <c r="W3350" s="140"/>
      <c r="X3350" s="140"/>
      <c r="Y3350" s="140"/>
      <c r="Z3350" s="140"/>
      <c r="AA3350" s="140"/>
      <c r="AB3350" s="140"/>
      <c r="AC3350" s="140"/>
      <c r="AD3350" s="140"/>
      <c r="AE3350" s="140"/>
      <c r="AF3350" s="140"/>
      <c r="AG3350" s="140"/>
      <c r="AH3350" s="140"/>
      <c r="AI3350" s="140"/>
      <c r="AJ3350" s="140"/>
      <c r="AK3350" s="140"/>
      <c r="AL3350" s="140"/>
      <c r="AM3350" s="140"/>
      <c r="AN3350" s="140"/>
      <c r="AO3350" s="140"/>
      <c r="AP3350" s="140"/>
      <c r="AQ3350" s="140"/>
      <c r="AR3350" s="140"/>
      <c r="AS3350" s="103"/>
      <c r="AT3350" s="103"/>
      <c r="AU3350" s="103"/>
      <c r="AV3350" s="103"/>
      <c r="AW3350" s="103"/>
      <c r="AX3350" s="103"/>
      <c r="AY3350" s="103"/>
      <c r="AZ3350" s="103"/>
      <c r="BA3350" s="103"/>
      <c r="BB3350" s="103"/>
      <c r="BC3350" s="103"/>
      <c r="BD3350" s="103"/>
      <c r="BE3350" s="103"/>
    </row>
    <row r="3351" spans="1:57" x14ac:dyDescent="0.2">
      <c r="A3351" s="140"/>
      <c r="B3351" s="141"/>
      <c r="C3351" s="141"/>
      <c r="D3351" s="24"/>
      <c r="E3351" s="29"/>
      <c r="F3351" s="22"/>
      <c r="G3351" s="22"/>
      <c r="H3351" s="22"/>
      <c r="I3351" s="22"/>
      <c r="J3351" s="26"/>
      <c r="K3351" s="140"/>
      <c r="L3351" s="140"/>
      <c r="M3351" s="140"/>
      <c r="N3351" s="140"/>
      <c r="O3351" s="140"/>
      <c r="P3351" s="26"/>
      <c r="Q3351" s="26"/>
      <c r="R3351" s="140"/>
      <c r="S3351" s="140"/>
      <c r="T3351" s="140"/>
      <c r="U3351" s="140"/>
      <c r="V3351" s="140"/>
      <c r="W3351" s="140"/>
      <c r="X3351" s="140"/>
      <c r="Y3351" s="140"/>
      <c r="Z3351" s="140"/>
      <c r="AA3351" s="140"/>
      <c r="AB3351" s="140"/>
      <c r="AC3351" s="140"/>
      <c r="AD3351" s="140"/>
      <c r="AE3351" s="140"/>
      <c r="AF3351" s="140"/>
      <c r="AG3351" s="140"/>
      <c r="AH3351" s="140"/>
      <c r="AI3351" s="140"/>
      <c r="AJ3351" s="140"/>
      <c r="AK3351" s="140"/>
      <c r="AL3351" s="140"/>
      <c r="AM3351" s="140"/>
      <c r="AN3351" s="140"/>
      <c r="AO3351" s="140"/>
      <c r="AP3351" s="140"/>
      <c r="AQ3351" s="140"/>
      <c r="AR3351" s="140"/>
      <c r="AS3351" s="103"/>
      <c r="AT3351" s="103"/>
      <c r="AU3351" s="103"/>
      <c r="AV3351" s="103"/>
      <c r="AW3351" s="103"/>
      <c r="AX3351" s="103"/>
      <c r="AY3351" s="103"/>
      <c r="AZ3351" s="103"/>
      <c r="BA3351" s="103"/>
      <c r="BB3351" s="103"/>
      <c r="BC3351" s="103"/>
      <c r="BD3351" s="103"/>
      <c r="BE3351" s="103"/>
    </row>
    <row r="3352" spans="1:57" x14ac:dyDescent="0.2">
      <c r="A3352" s="140"/>
      <c r="B3352" s="141"/>
      <c r="C3352" s="141"/>
      <c r="D3352" s="24"/>
      <c r="E3352" s="29"/>
      <c r="F3352" s="22"/>
      <c r="G3352" s="22"/>
      <c r="H3352" s="22"/>
      <c r="I3352" s="22"/>
      <c r="J3352" s="26"/>
      <c r="K3352" s="140"/>
      <c r="L3352" s="140"/>
      <c r="M3352" s="140"/>
      <c r="N3352" s="140"/>
      <c r="O3352" s="140"/>
      <c r="P3352" s="26"/>
      <c r="Q3352" s="26"/>
      <c r="R3352" s="140"/>
      <c r="S3352" s="140"/>
      <c r="T3352" s="140"/>
      <c r="U3352" s="140"/>
      <c r="V3352" s="140"/>
      <c r="W3352" s="140"/>
      <c r="X3352" s="140"/>
      <c r="Y3352" s="140"/>
      <c r="Z3352" s="140"/>
      <c r="AA3352" s="140"/>
      <c r="AB3352" s="140"/>
      <c r="AC3352" s="140"/>
      <c r="AD3352" s="140"/>
      <c r="AE3352" s="140"/>
      <c r="AF3352" s="140"/>
      <c r="AG3352" s="140"/>
      <c r="AH3352" s="140"/>
      <c r="AI3352" s="140"/>
      <c r="AJ3352" s="140"/>
      <c r="AK3352" s="140"/>
      <c r="AL3352" s="140"/>
      <c r="AM3352" s="140"/>
      <c r="AN3352" s="140"/>
      <c r="AO3352" s="140"/>
      <c r="AP3352" s="140"/>
      <c r="AQ3352" s="140"/>
      <c r="AR3352" s="140"/>
      <c r="AS3352" s="103"/>
      <c r="AT3352" s="103"/>
      <c r="AU3352" s="103"/>
      <c r="AV3352" s="103"/>
      <c r="AW3352" s="103"/>
      <c r="AX3352" s="103"/>
      <c r="AY3352" s="103"/>
      <c r="AZ3352" s="103"/>
      <c r="BA3352" s="103"/>
      <c r="BB3352" s="103"/>
      <c r="BC3352" s="103"/>
      <c r="BD3352" s="103"/>
      <c r="BE3352" s="103"/>
    </row>
    <row r="3353" spans="1:57" x14ac:dyDescent="0.2">
      <c r="A3353" s="140"/>
      <c r="B3353" s="141"/>
      <c r="C3353" s="141"/>
      <c r="D3353" s="24"/>
      <c r="E3353" s="29"/>
      <c r="F3353" s="22"/>
      <c r="G3353" s="22"/>
      <c r="H3353" s="22"/>
      <c r="I3353" s="22"/>
      <c r="J3353" s="26"/>
      <c r="K3353" s="140"/>
      <c r="L3353" s="140"/>
      <c r="M3353" s="140"/>
      <c r="N3353" s="140"/>
      <c r="O3353" s="140"/>
      <c r="P3353" s="26"/>
      <c r="Q3353" s="26"/>
      <c r="R3353" s="140"/>
      <c r="S3353" s="140"/>
      <c r="T3353" s="140"/>
      <c r="U3353" s="140"/>
      <c r="V3353" s="140"/>
      <c r="W3353" s="140"/>
      <c r="X3353" s="140"/>
      <c r="Y3353" s="140"/>
      <c r="Z3353" s="140"/>
      <c r="AA3353" s="140"/>
      <c r="AB3353" s="140"/>
      <c r="AC3353" s="140"/>
      <c r="AD3353" s="140"/>
      <c r="AE3353" s="140"/>
      <c r="AF3353" s="140"/>
      <c r="AG3353" s="140"/>
      <c r="AH3353" s="140"/>
      <c r="AI3353" s="140"/>
      <c r="AJ3353" s="140"/>
      <c r="AK3353" s="140"/>
      <c r="AL3353" s="140"/>
      <c r="AM3353" s="140"/>
      <c r="AN3353" s="140"/>
      <c r="AO3353" s="140"/>
      <c r="AP3353" s="140"/>
      <c r="AQ3353" s="140"/>
      <c r="AR3353" s="140"/>
      <c r="AS3353" s="103"/>
      <c r="AT3353" s="103"/>
      <c r="AU3353" s="103"/>
      <c r="AV3353" s="103"/>
      <c r="AW3353" s="103"/>
      <c r="AX3353" s="103"/>
      <c r="AY3353" s="103"/>
      <c r="AZ3353" s="103"/>
      <c r="BA3353" s="103"/>
      <c r="BB3353" s="103"/>
      <c r="BC3353" s="103"/>
      <c r="BD3353" s="103"/>
      <c r="BE3353" s="103"/>
    </row>
    <row r="3354" spans="1:57" x14ac:dyDescent="0.2">
      <c r="A3354" s="140"/>
      <c r="B3354" s="141"/>
      <c r="C3354" s="141"/>
      <c r="D3354" s="24"/>
      <c r="E3354" s="29"/>
      <c r="F3354" s="22"/>
      <c r="G3354" s="22"/>
      <c r="H3354" s="22"/>
      <c r="I3354" s="22"/>
      <c r="J3354" s="26"/>
      <c r="K3354" s="140"/>
      <c r="L3354" s="140"/>
      <c r="M3354" s="140"/>
      <c r="N3354" s="140"/>
      <c r="O3354" s="140"/>
      <c r="P3354" s="26"/>
      <c r="Q3354" s="26"/>
      <c r="R3354" s="140"/>
      <c r="S3354" s="140"/>
      <c r="T3354" s="140"/>
      <c r="U3354" s="140"/>
      <c r="V3354" s="140"/>
      <c r="W3354" s="140"/>
      <c r="X3354" s="140"/>
      <c r="Y3354" s="140"/>
      <c r="Z3354" s="140"/>
      <c r="AA3354" s="140"/>
      <c r="AB3354" s="140"/>
      <c r="AC3354" s="140"/>
      <c r="AD3354" s="140"/>
      <c r="AE3354" s="140"/>
      <c r="AF3354" s="140"/>
      <c r="AG3354" s="140"/>
      <c r="AH3354" s="140"/>
      <c r="AI3354" s="140"/>
      <c r="AJ3354" s="140"/>
      <c r="AK3354" s="140"/>
      <c r="AL3354" s="140"/>
      <c r="AM3354" s="140"/>
      <c r="AN3354" s="140"/>
      <c r="AO3354" s="140"/>
      <c r="AP3354" s="140"/>
      <c r="AQ3354" s="140"/>
      <c r="AR3354" s="140"/>
      <c r="AS3354" s="103"/>
      <c r="AT3354" s="103"/>
      <c r="AU3354" s="103"/>
      <c r="AV3354" s="103"/>
      <c r="AW3354" s="103"/>
      <c r="AX3354" s="103"/>
      <c r="AY3354" s="103"/>
      <c r="AZ3354" s="103"/>
      <c r="BA3354" s="103"/>
      <c r="BB3354" s="103"/>
      <c r="BC3354" s="103"/>
      <c r="BD3354" s="103"/>
      <c r="BE3354" s="103"/>
    </row>
    <row r="3355" spans="1:57" x14ac:dyDescent="0.2">
      <c r="A3355" s="140"/>
      <c r="B3355" s="141"/>
      <c r="C3355" s="141"/>
      <c r="D3355" s="24"/>
      <c r="E3355" s="29"/>
      <c r="F3355" s="22"/>
      <c r="G3355" s="22"/>
      <c r="H3355" s="22"/>
      <c r="I3355" s="22"/>
      <c r="J3355" s="26"/>
      <c r="K3355" s="140"/>
      <c r="L3355" s="140"/>
      <c r="M3355" s="140"/>
      <c r="N3355" s="140"/>
      <c r="O3355" s="140"/>
      <c r="P3355" s="26"/>
      <c r="Q3355" s="26"/>
      <c r="R3355" s="140"/>
      <c r="S3355" s="140"/>
      <c r="T3355" s="140"/>
      <c r="U3355" s="140"/>
      <c r="V3355" s="140"/>
      <c r="W3355" s="140"/>
      <c r="X3355" s="140"/>
      <c r="Y3355" s="140"/>
      <c r="Z3355" s="140"/>
      <c r="AA3355" s="140"/>
      <c r="AB3355" s="140"/>
      <c r="AC3355" s="140"/>
      <c r="AD3355" s="140"/>
      <c r="AE3355" s="140"/>
      <c r="AF3355" s="140"/>
      <c r="AG3355" s="140"/>
      <c r="AH3355" s="140"/>
      <c r="AI3355" s="140"/>
      <c r="AJ3355" s="140"/>
      <c r="AK3355" s="140"/>
      <c r="AL3355" s="140"/>
      <c r="AM3355" s="140"/>
      <c r="AN3355" s="140"/>
      <c r="AO3355" s="140"/>
      <c r="AP3355" s="140"/>
      <c r="AQ3355" s="140"/>
      <c r="AR3355" s="140"/>
      <c r="AS3355" s="103"/>
      <c r="AT3355" s="103"/>
      <c r="AU3355" s="103"/>
      <c r="AV3355" s="103"/>
      <c r="AW3355" s="103"/>
      <c r="AX3355" s="103"/>
      <c r="AY3355" s="103"/>
      <c r="AZ3355" s="103"/>
      <c r="BA3355" s="103"/>
      <c r="BB3355" s="103"/>
      <c r="BC3355" s="103"/>
      <c r="BD3355" s="103"/>
      <c r="BE3355" s="103"/>
    </row>
    <row r="3356" spans="1:57" x14ac:dyDescent="0.2">
      <c r="A3356" s="140"/>
      <c r="B3356" s="141"/>
      <c r="C3356" s="141"/>
      <c r="D3356" s="24"/>
      <c r="E3356" s="29"/>
      <c r="F3356" s="22"/>
      <c r="G3356" s="22"/>
      <c r="H3356" s="22"/>
      <c r="I3356" s="22"/>
      <c r="J3356" s="26"/>
      <c r="K3356" s="140"/>
      <c r="L3356" s="140"/>
      <c r="M3356" s="140"/>
      <c r="N3356" s="140"/>
      <c r="O3356" s="140"/>
      <c r="P3356" s="26"/>
      <c r="Q3356" s="26"/>
      <c r="R3356" s="140"/>
      <c r="S3356" s="140"/>
      <c r="T3356" s="140"/>
      <c r="U3356" s="140"/>
      <c r="V3356" s="140"/>
      <c r="W3356" s="140"/>
      <c r="X3356" s="140"/>
      <c r="Y3356" s="140"/>
      <c r="Z3356" s="140"/>
      <c r="AA3356" s="140"/>
      <c r="AB3356" s="140"/>
      <c r="AC3356" s="140"/>
      <c r="AD3356" s="140"/>
      <c r="AE3356" s="140"/>
      <c r="AF3356" s="140"/>
      <c r="AG3356" s="140"/>
      <c r="AH3356" s="140"/>
      <c r="AI3356" s="140"/>
      <c r="AJ3356" s="140"/>
      <c r="AK3356" s="140"/>
      <c r="AL3356" s="140"/>
      <c r="AM3356" s="140"/>
      <c r="AN3356" s="140"/>
      <c r="AO3356" s="140"/>
      <c r="AP3356" s="140"/>
      <c r="AQ3356" s="140"/>
      <c r="AR3356" s="140"/>
      <c r="AS3356" s="103"/>
      <c r="AT3356" s="103"/>
      <c r="AU3356" s="103"/>
      <c r="AV3356" s="103"/>
      <c r="AW3356" s="103"/>
      <c r="AX3356" s="103"/>
      <c r="AY3356" s="103"/>
      <c r="AZ3356" s="103"/>
      <c r="BA3356" s="103"/>
      <c r="BB3356" s="103"/>
      <c r="BC3356" s="103"/>
      <c r="BD3356" s="103"/>
      <c r="BE3356" s="103"/>
    </row>
    <row r="3357" spans="1:57" x14ac:dyDescent="0.2">
      <c r="A3357" s="140"/>
      <c r="B3357" s="141"/>
      <c r="C3357" s="141"/>
      <c r="D3357" s="24"/>
      <c r="E3357" s="29"/>
      <c r="F3357" s="22"/>
      <c r="G3357" s="22"/>
      <c r="H3357" s="22"/>
      <c r="I3357" s="22"/>
      <c r="J3357" s="26"/>
      <c r="K3357" s="140"/>
      <c r="L3357" s="140"/>
      <c r="M3357" s="140"/>
      <c r="N3357" s="140"/>
      <c r="O3357" s="140"/>
      <c r="P3357" s="26"/>
      <c r="Q3357" s="26"/>
      <c r="R3357" s="140"/>
      <c r="S3357" s="140"/>
      <c r="T3357" s="140"/>
      <c r="U3357" s="140"/>
      <c r="V3357" s="140"/>
      <c r="W3357" s="140"/>
      <c r="X3357" s="140"/>
      <c r="Y3357" s="140"/>
      <c r="Z3357" s="140"/>
      <c r="AA3357" s="140"/>
      <c r="AB3357" s="140"/>
      <c r="AC3357" s="140"/>
      <c r="AD3357" s="140"/>
      <c r="AE3357" s="140"/>
      <c r="AF3357" s="140"/>
      <c r="AG3357" s="140"/>
      <c r="AH3357" s="140"/>
      <c r="AI3357" s="140"/>
      <c r="AJ3357" s="140"/>
      <c r="AK3357" s="140"/>
      <c r="AL3357" s="140"/>
      <c r="AM3357" s="140"/>
      <c r="AN3357" s="140"/>
      <c r="AO3357" s="140"/>
      <c r="AP3357" s="140"/>
      <c r="AQ3357" s="140"/>
      <c r="AR3357" s="140"/>
      <c r="AS3357" s="103"/>
      <c r="AT3357" s="103"/>
      <c r="AU3357" s="103"/>
      <c r="AV3357" s="103"/>
      <c r="AW3357" s="103"/>
      <c r="AX3357" s="103"/>
      <c r="AY3357" s="103"/>
      <c r="AZ3357" s="103"/>
      <c r="BA3357" s="103"/>
      <c r="BB3357" s="103"/>
      <c r="BC3357" s="103"/>
      <c r="BD3357" s="103"/>
      <c r="BE3357" s="103"/>
    </row>
    <row r="3358" spans="1:57" x14ac:dyDescent="0.2">
      <c r="A3358" s="140"/>
      <c r="B3358" s="141"/>
      <c r="C3358" s="141"/>
      <c r="D3358" s="24"/>
      <c r="E3358" s="29"/>
      <c r="F3358" s="22"/>
      <c r="G3358" s="22"/>
      <c r="H3358" s="22"/>
      <c r="I3358" s="22"/>
      <c r="J3358" s="26"/>
      <c r="K3358" s="140"/>
      <c r="L3358" s="140"/>
      <c r="M3358" s="140"/>
      <c r="N3358" s="140"/>
      <c r="O3358" s="140"/>
      <c r="P3358" s="26"/>
      <c r="Q3358" s="26"/>
      <c r="R3358" s="140"/>
      <c r="S3358" s="140"/>
      <c r="T3358" s="140"/>
      <c r="U3358" s="140"/>
      <c r="V3358" s="140"/>
      <c r="W3358" s="140"/>
      <c r="X3358" s="140"/>
      <c r="Y3358" s="140"/>
      <c r="Z3358" s="140"/>
      <c r="AA3358" s="140"/>
      <c r="AB3358" s="140"/>
      <c r="AC3358" s="140"/>
      <c r="AD3358" s="140"/>
      <c r="AE3358" s="140"/>
      <c r="AF3358" s="140"/>
      <c r="AG3358" s="140"/>
      <c r="AH3358" s="140"/>
      <c r="AI3358" s="140"/>
      <c r="AJ3358" s="140"/>
      <c r="AK3358" s="140"/>
      <c r="AL3358" s="140"/>
      <c r="AM3358" s="140"/>
      <c r="AN3358" s="140"/>
      <c r="AO3358" s="140"/>
      <c r="AP3358" s="140"/>
      <c r="AQ3358" s="140"/>
      <c r="AR3358" s="140"/>
      <c r="AS3358" s="103"/>
      <c r="AT3358" s="103"/>
      <c r="AU3358" s="103"/>
      <c r="AV3358" s="103"/>
      <c r="AW3358" s="103"/>
      <c r="AX3358" s="103"/>
      <c r="AY3358" s="103"/>
      <c r="AZ3358" s="103"/>
      <c r="BA3358" s="103"/>
      <c r="BB3358" s="103"/>
      <c r="BC3358" s="103"/>
      <c r="BD3358" s="103"/>
      <c r="BE3358" s="103"/>
    </row>
    <row r="3359" spans="1:57" x14ac:dyDescent="0.2">
      <c r="A3359" s="140"/>
      <c r="B3359" s="141"/>
      <c r="C3359" s="141"/>
      <c r="D3359" s="24"/>
      <c r="E3359" s="29"/>
      <c r="F3359" s="22"/>
      <c r="G3359" s="22"/>
      <c r="H3359" s="22"/>
      <c r="I3359" s="22"/>
      <c r="J3359" s="26"/>
      <c r="K3359" s="140"/>
      <c r="L3359" s="140"/>
      <c r="M3359" s="140"/>
      <c r="N3359" s="140"/>
      <c r="O3359" s="140"/>
      <c r="P3359" s="26"/>
      <c r="Q3359" s="26"/>
      <c r="R3359" s="140"/>
      <c r="S3359" s="140"/>
      <c r="T3359" s="140"/>
      <c r="U3359" s="140"/>
      <c r="V3359" s="140"/>
      <c r="W3359" s="140"/>
      <c r="X3359" s="140"/>
      <c r="Y3359" s="140"/>
      <c r="Z3359" s="140"/>
      <c r="AA3359" s="140"/>
      <c r="AB3359" s="140"/>
      <c r="AC3359" s="140"/>
      <c r="AD3359" s="140"/>
      <c r="AE3359" s="140"/>
      <c r="AF3359" s="140"/>
      <c r="AG3359" s="140"/>
      <c r="AH3359" s="140"/>
      <c r="AI3359" s="140"/>
      <c r="AJ3359" s="140"/>
      <c r="AK3359" s="140"/>
      <c r="AL3359" s="140"/>
      <c r="AM3359" s="140"/>
      <c r="AN3359" s="140"/>
      <c r="AO3359" s="140"/>
      <c r="AP3359" s="140"/>
      <c r="AQ3359" s="140"/>
      <c r="AR3359" s="140"/>
      <c r="AS3359" s="103"/>
      <c r="AT3359" s="103"/>
      <c r="AU3359" s="103"/>
      <c r="AV3359" s="103"/>
      <c r="AW3359" s="103"/>
      <c r="AX3359" s="103"/>
      <c r="AY3359" s="103"/>
      <c r="AZ3359" s="103"/>
      <c r="BA3359" s="103"/>
      <c r="BB3359" s="103"/>
      <c r="BC3359" s="103"/>
      <c r="BD3359" s="103"/>
      <c r="BE3359" s="103"/>
    </row>
    <row r="3360" spans="1:57" x14ac:dyDescent="0.2">
      <c r="A3360" s="140"/>
      <c r="B3360" s="141"/>
      <c r="C3360" s="141"/>
      <c r="D3360" s="24"/>
      <c r="E3360" s="29"/>
      <c r="F3360" s="22"/>
      <c r="G3360" s="22"/>
      <c r="H3360" s="22"/>
      <c r="I3360" s="22"/>
      <c r="J3360" s="26"/>
      <c r="K3360" s="140"/>
      <c r="L3360" s="140"/>
      <c r="M3360" s="140"/>
      <c r="N3360" s="140"/>
      <c r="O3360" s="140"/>
      <c r="P3360" s="26"/>
      <c r="Q3360" s="26"/>
      <c r="R3360" s="140"/>
      <c r="S3360" s="140"/>
      <c r="T3360" s="140"/>
      <c r="U3360" s="140"/>
      <c r="V3360" s="140"/>
      <c r="W3360" s="140"/>
      <c r="X3360" s="140"/>
      <c r="Y3360" s="140"/>
      <c r="Z3360" s="140"/>
      <c r="AA3360" s="140"/>
      <c r="AB3360" s="140"/>
      <c r="AC3360" s="140"/>
      <c r="AD3360" s="140"/>
      <c r="AE3360" s="140"/>
      <c r="AF3360" s="140"/>
      <c r="AG3360" s="140"/>
      <c r="AH3360" s="140"/>
      <c r="AI3360" s="140"/>
      <c r="AJ3360" s="140"/>
      <c r="AK3360" s="140"/>
      <c r="AL3360" s="140"/>
      <c r="AM3360" s="140"/>
      <c r="AN3360" s="140"/>
      <c r="AO3360" s="140"/>
      <c r="AP3360" s="140"/>
      <c r="AQ3360" s="140"/>
      <c r="AR3360" s="140"/>
      <c r="AS3360" s="103"/>
      <c r="AT3360" s="103"/>
      <c r="AU3360" s="103"/>
      <c r="AV3360" s="103"/>
      <c r="AW3360" s="103"/>
      <c r="AX3360" s="103"/>
      <c r="AY3360" s="103"/>
      <c r="AZ3360" s="103"/>
      <c r="BA3360" s="103"/>
      <c r="BB3360" s="103"/>
      <c r="BC3360" s="103"/>
      <c r="BD3360" s="103"/>
      <c r="BE3360" s="103"/>
    </row>
    <row r="3361" spans="1:57" x14ac:dyDescent="0.2">
      <c r="A3361" s="140"/>
      <c r="B3361" s="141"/>
      <c r="C3361" s="141"/>
      <c r="D3361" s="24"/>
      <c r="E3361" s="29"/>
      <c r="F3361" s="22"/>
      <c r="G3361" s="22"/>
      <c r="H3361" s="22"/>
      <c r="I3361" s="22"/>
      <c r="J3361" s="26"/>
      <c r="K3361" s="140"/>
      <c r="L3361" s="140"/>
      <c r="M3361" s="140"/>
      <c r="N3361" s="140"/>
      <c r="O3361" s="140"/>
      <c r="P3361" s="26"/>
      <c r="Q3361" s="26"/>
      <c r="R3361" s="140"/>
      <c r="S3361" s="140"/>
      <c r="T3361" s="140"/>
      <c r="U3361" s="140"/>
      <c r="V3361" s="140"/>
      <c r="W3361" s="140"/>
      <c r="X3361" s="140"/>
      <c r="Y3361" s="140"/>
      <c r="Z3361" s="140"/>
      <c r="AA3361" s="140"/>
      <c r="AB3361" s="140"/>
      <c r="AC3361" s="140"/>
      <c r="AD3361" s="140"/>
      <c r="AE3361" s="140"/>
      <c r="AF3361" s="140"/>
      <c r="AG3361" s="140"/>
      <c r="AH3361" s="140"/>
      <c r="AI3361" s="140"/>
      <c r="AJ3361" s="140"/>
      <c r="AK3361" s="140"/>
      <c r="AL3361" s="140"/>
      <c r="AM3361" s="140"/>
      <c r="AN3361" s="140"/>
      <c r="AO3361" s="140"/>
      <c r="AP3361" s="140"/>
      <c r="AQ3361" s="140"/>
      <c r="AR3361" s="140"/>
      <c r="AS3361" s="103"/>
      <c r="AT3361" s="103"/>
      <c r="AU3361" s="103"/>
      <c r="AV3361" s="103"/>
      <c r="AW3361" s="103"/>
      <c r="AX3361" s="103"/>
      <c r="AY3361" s="103"/>
      <c r="AZ3361" s="103"/>
      <c r="BA3361" s="103"/>
      <c r="BB3361" s="103"/>
      <c r="BC3361" s="103"/>
      <c r="BD3361" s="103"/>
      <c r="BE3361" s="103"/>
    </row>
    <row r="3362" spans="1:57" x14ac:dyDescent="0.2">
      <c r="A3362" s="140"/>
      <c r="B3362" s="141"/>
      <c r="C3362" s="141"/>
      <c r="D3362" s="24"/>
      <c r="E3362" s="29"/>
      <c r="F3362" s="22"/>
      <c r="G3362" s="22"/>
      <c r="H3362" s="22"/>
      <c r="I3362" s="22"/>
      <c r="J3362" s="26"/>
      <c r="K3362" s="140"/>
      <c r="L3362" s="140"/>
      <c r="M3362" s="140"/>
      <c r="N3362" s="140"/>
      <c r="O3362" s="140"/>
      <c r="P3362" s="26"/>
      <c r="Q3362" s="26"/>
      <c r="R3362" s="140"/>
      <c r="S3362" s="140"/>
      <c r="T3362" s="140"/>
      <c r="U3362" s="140"/>
      <c r="V3362" s="140"/>
      <c r="W3362" s="140"/>
      <c r="X3362" s="140"/>
      <c r="Y3362" s="140"/>
      <c r="Z3362" s="140"/>
      <c r="AA3362" s="140"/>
      <c r="AB3362" s="140"/>
      <c r="AC3362" s="140"/>
      <c r="AD3362" s="140"/>
      <c r="AE3362" s="140"/>
      <c r="AF3362" s="140"/>
      <c r="AG3362" s="140"/>
      <c r="AH3362" s="140"/>
      <c r="AI3362" s="140"/>
      <c r="AJ3362" s="140"/>
      <c r="AK3362" s="140"/>
      <c r="AL3362" s="140"/>
      <c r="AM3362" s="140"/>
      <c r="AN3362" s="140"/>
      <c r="AO3362" s="140"/>
      <c r="AP3362" s="140"/>
      <c r="AQ3362" s="140"/>
      <c r="AR3362" s="140"/>
      <c r="AS3362" s="103"/>
      <c r="AT3362" s="103"/>
      <c r="AU3362" s="103"/>
      <c r="AV3362" s="103"/>
      <c r="AW3362" s="103"/>
      <c r="AX3362" s="103"/>
      <c r="AY3362" s="103"/>
      <c r="AZ3362" s="103"/>
      <c r="BA3362" s="103"/>
      <c r="BB3362" s="103"/>
      <c r="BC3362" s="103"/>
      <c r="BD3362" s="103"/>
      <c r="BE3362" s="103"/>
    </row>
    <row r="3363" spans="1:57" x14ac:dyDescent="0.2">
      <c r="A3363" s="140"/>
      <c r="B3363" s="141"/>
      <c r="C3363" s="141"/>
      <c r="D3363" s="24"/>
      <c r="E3363" s="29"/>
      <c r="F3363" s="22"/>
      <c r="G3363" s="22"/>
      <c r="H3363" s="22"/>
      <c r="I3363" s="22"/>
      <c r="J3363" s="26"/>
      <c r="K3363" s="140"/>
      <c r="L3363" s="140"/>
      <c r="M3363" s="140"/>
      <c r="N3363" s="140"/>
      <c r="O3363" s="140"/>
      <c r="P3363" s="26"/>
      <c r="Q3363" s="26"/>
      <c r="R3363" s="140"/>
      <c r="S3363" s="140"/>
      <c r="T3363" s="140"/>
      <c r="U3363" s="140"/>
      <c r="V3363" s="140"/>
      <c r="W3363" s="140"/>
      <c r="X3363" s="140"/>
      <c r="Y3363" s="140"/>
      <c r="Z3363" s="140"/>
      <c r="AA3363" s="140"/>
      <c r="AB3363" s="140"/>
      <c r="AC3363" s="140"/>
      <c r="AD3363" s="140"/>
      <c r="AE3363" s="140"/>
      <c r="AF3363" s="140"/>
      <c r="AG3363" s="140"/>
      <c r="AH3363" s="140"/>
      <c r="AI3363" s="140"/>
      <c r="AJ3363" s="140"/>
      <c r="AK3363" s="140"/>
      <c r="AL3363" s="140"/>
      <c r="AM3363" s="140"/>
      <c r="AN3363" s="140"/>
      <c r="AO3363" s="140"/>
      <c r="AP3363" s="140"/>
      <c r="AQ3363" s="140"/>
      <c r="AR3363" s="140"/>
      <c r="AS3363" s="103"/>
      <c r="AT3363" s="103"/>
      <c r="AU3363" s="103"/>
      <c r="AV3363" s="103"/>
      <c r="AW3363" s="103"/>
      <c r="AX3363" s="103"/>
      <c r="AY3363" s="103"/>
      <c r="AZ3363" s="103"/>
      <c r="BA3363" s="103"/>
      <c r="BB3363" s="103"/>
      <c r="BC3363" s="103"/>
      <c r="BD3363" s="103"/>
      <c r="BE3363" s="103"/>
    </row>
    <row r="3364" spans="1:57" x14ac:dyDescent="0.2">
      <c r="A3364" s="140"/>
      <c r="B3364" s="141"/>
      <c r="C3364" s="141"/>
      <c r="D3364" s="24"/>
      <c r="E3364" s="29"/>
      <c r="F3364" s="22"/>
      <c r="G3364" s="22"/>
      <c r="H3364" s="22"/>
      <c r="I3364" s="22"/>
      <c r="J3364" s="26"/>
      <c r="K3364" s="140"/>
      <c r="L3364" s="140"/>
      <c r="M3364" s="140"/>
      <c r="N3364" s="140"/>
      <c r="O3364" s="140"/>
      <c r="P3364" s="26"/>
      <c r="Q3364" s="26"/>
      <c r="R3364" s="140"/>
      <c r="S3364" s="140"/>
      <c r="T3364" s="140"/>
      <c r="U3364" s="140"/>
      <c r="V3364" s="140"/>
      <c r="W3364" s="140"/>
      <c r="X3364" s="140"/>
      <c r="Y3364" s="140"/>
      <c r="Z3364" s="140"/>
      <c r="AA3364" s="140"/>
      <c r="AB3364" s="140"/>
      <c r="AC3364" s="140"/>
      <c r="AD3364" s="140"/>
      <c r="AE3364" s="140"/>
      <c r="AF3364" s="140"/>
      <c r="AG3364" s="140"/>
      <c r="AH3364" s="140"/>
      <c r="AI3364" s="140"/>
      <c r="AJ3364" s="140"/>
      <c r="AK3364" s="140"/>
      <c r="AL3364" s="140"/>
      <c r="AM3364" s="140"/>
      <c r="AN3364" s="140"/>
      <c r="AO3364" s="140"/>
      <c r="AP3364" s="140"/>
      <c r="AQ3364" s="140"/>
      <c r="AR3364" s="140"/>
      <c r="AS3364" s="103"/>
      <c r="AT3364" s="103"/>
      <c r="AU3364" s="103"/>
      <c r="AV3364" s="103"/>
      <c r="AW3364" s="103"/>
      <c r="AX3364" s="103"/>
      <c r="AY3364" s="103"/>
      <c r="AZ3364" s="103"/>
      <c r="BA3364" s="103"/>
      <c r="BB3364" s="103"/>
      <c r="BC3364" s="103"/>
      <c r="BD3364" s="103"/>
      <c r="BE3364" s="103"/>
    </row>
    <row r="3365" spans="1:57" x14ac:dyDescent="0.2">
      <c r="A3365" s="140"/>
      <c r="B3365" s="141"/>
      <c r="C3365" s="141"/>
      <c r="D3365" s="24"/>
      <c r="E3365" s="29"/>
      <c r="F3365" s="22"/>
      <c r="G3365" s="22"/>
      <c r="H3365" s="22"/>
      <c r="I3365" s="22"/>
      <c r="J3365" s="26"/>
      <c r="K3365" s="140"/>
      <c r="L3365" s="140"/>
      <c r="M3365" s="140"/>
      <c r="N3365" s="140"/>
      <c r="O3365" s="140"/>
      <c r="P3365" s="26"/>
      <c r="Q3365" s="26"/>
      <c r="R3365" s="140"/>
      <c r="S3365" s="140"/>
      <c r="T3365" s="140"/>
      <c r="U3365" s="140"/>
      <c r="V3365" s="140"/>
      <c r="W3365" s="140"/>
      <c r="X3365" s="140"/>
      <c r="Y3365" s="140"/>
      <c r="Z3365" s="140"/>
      <c r="AA3365" s="140"/>
      <c r="AB3365" s="140"/>
      <c r="AC3365" s="140"/>
      <c r="AD3365" s="140"/>
      <c r="AE3365" s="140"/>
      <c r="AF3365" s="140"/>
      <c r="AG3365" s="140"/>
      <c r="AH3365" s="140"/>
      <c r="AI3365" s="140"/>
      <c r="AJ3365" s="140"/>
      <c r="AK3365" s="140"/>
      <c r="AL3365" s="140"/>
      <c r="AM3365" s="140"/>
      <c r="AN3365" s="140"/>
      <c r="AO3365" s="140"/>
      <c r="AP3365" s="140"/>
      <c r="AQ3365" s="140"/>
      <c r="AR3365" s="140"/>
      <c r="AS3365" s="103"/>
      <c r="AT3365" s="103"/>
      <c r="AU3365" s="103"/>
      <c r="AV3365" s="103"/>
      <c r="AW3365" s="103"/>
      <c r="AX3365" s="103"/>
      <c r="AY3365" s="103"/>
      <c r="AZ3365" s="103"/>
      <c r="BA3365" s="103"/>
      <c r="BB3365" s="103"/>
      <c r="BC3365" s="103"/>
      <c r="BD3365" s="103"/>
      <c r="BE3365" s="103"/>
    </row>
    <row r="3366" spans="1:57" x14ac:dyDescent="0.2">
      <c r="A3366" s="140"/>
      <c r="B3366" s="141"/>
      <c r="C3366" s="141"/>
      <c r="D3366" s="24"/>
      <c r="E3366" s="29"/>
      <c r="F3366" s="22"/>
      <c r="G3366" s="22"/>
      <c r="H3366" s="22"/>
      <c r="I3366" s="22"/>
      <c r="J3366" s="26"/>
      <c r="K3366" s="140"/>
      <c r="L3366" s="140"/>
      <c r="M3366" s="140"/>
      <c r="N3366" s="140"/>
      <c r="O3366" s="140"/>
      <c r="P3366" s="26"/>
      <c r="Q3366" s="26"/>
      <c r="R3366" s="140"/>
      <c r="S3366" s="140"/>
      <c r="T3366" s="140"/>
      <c r="U3366" s="140"/>
      <c r="V3366" s="140"/>
      <c r="W3366" s="140"/>
      <c r="X3366" s="140"/>
      <c r="Y3366" s="140"/>
      <c r="Z3366" s="140"/>
      <c r="AA3366" s="140"/>
      <c r="AB3366" s="140"/>
      <c r="AC3366" s="140"/>
      <c r="AD3366" s="140"/>
      <c r="AE3366" s="140"/>
      <c r="AF3366" s="140"/>
      <c r="AG3366" s="140"/>
      <c r="AH3366" s="140"/>
      <c r="AI3366" s="140"/>
      <c r="AJ3366" s="140"/>
      <c r="AK3366" s="140"/>
      <c r="AL3366" s="140"/>
      <c r="AM3366" s="140"/>
      <c r="AN3366" s="140"/>
      <c r="AO3366" s="140"/>
      <c r="AP3366" s="140"/>
      <c r="AQ3366" s="140"/>
      <c r="AR3366" s="140"/>
      <c r="AS3366" s="103"/>
      <c r="AT3366" s="103"/>
      <c r="AU3366" s="103"/>
      <c r="AV3366" s="103"/>
      <c r="AW3366" s="103"/>
      <c r="AX3366" s="103"/>
      <c r="AY3366" s="103"/>
      <c r="AZ3366" s="103"/>
      <c r="BA3366" s="103"/>
      <c r="BB3366" s="103"/>
      <c r="BC3366" s="103"/>
      <c r="BD3366" s="103"/>
      <c r="BE3366" s="103"/>
    </row>
    <row r="3367" spans="1:57" x14ac:dyDescent="0.2">
      <c r="A3367" s="140"/>
      <c r="B3367" s="141"/>
      <c r="C3367" s="141"/>
      <c r="D3367" s="24"/>
      <c r="E3367" s="29"/>
      <c r="F3367" s="22"/>
      <c r="G3367" s="22"/>
      <c r="H3367" s="22"/>
      <c r="I3367" s="22"/>
      <c r="J3367" s="26"/>
      <c r="K3367" s="140"/>
      <c r="L3367" s="140"/>
      <c r="M3367" s="140"/>
      <c r="N3367" s="140"/>
      <c r="O3367" s="140"/>
      <c r="P3367" s="26"/>
      <c r="Q3367" s="26"/>
      <c r="R3367" s="140"/>
      <c r="S3367" s="140"/>
      <c r="T3367" s="140"/>
      <c r="U3367" s="140"/>
      <c r="V3367" s="140"/>
      <c r="W3367" s="140"/>
      <c r="X3367" s="140"/>
      <c r="Y3367" s="140"/>
      <c r="Z3367" s="140"/>
      <c r="AA3367" s="140"/>
      <c r="AB3367" s="140"/>
      <c r="AC3367" s="140"/>
      <c r="AD3367" s="140"/>
      <c r="AE3367" s="140"/>
      <c r="AF3367" s="140"/>
      <c r="AG3367" s="140"/>
      <c r="AH3367" s="140"/>
      <c r="AI3367" s="140"/>
      <c r="AJ3367" s="140"/>
      <c r="AK3367" s="140"/>
      <c r="AL3367" s="140"/>
      <c r="AM3367" s="140"/>
      <c r="AN3367" s="140"/>
      <c r="AO3367" s="140"/>
      <c r="AP3367" s="140"/>
      <c r="AQ3367" s="140"/>
      <c r="AR3367" s="140"/>
      <c r="AS3367" s="103"/>
      <c r="AT3367" s="103"/>
      <c r="AU3367" s="103"/>
      <c r="AV3367" s="103"/>
      <c r="AW3367" s="103"/>
      <c r="AX3367" s="103"/>
      <c r="AY3367" s="103"/>
      <c r="AZ3367" s="103"/>
      <c r="BA3367" s="103"/>
      <c r="BB3367" s="103"/>
      <c r="BC3367" s="103"/>
      <c r="BD3367" s="103"/>
      <c r="BE3367" s="103"/>
    </row>
    <row r="3368" spans="1:57" x14ac:dyDescent="0.2">
      <c r="A3368" s="140"/>
      <c r="B3368" s="141"/>
      <c r="C3368" s="141"/>
      <c r="D3368" s="24"/>
      <c r="E3368" s="29"/>
      <c r="F3368" s="22"/>
      <c r="G3368" s="22"/>
      <c r="H3368" s="22"/>
      <c r="I3368" s="22"/>
      <c r="J3368" s="26"/>
      <c r="K3368" s="140"/>
      <c r="L3368" s="140"/>
      <c r="M3368" s="140"/>
      <c r="N3368" s="140"/>
      <c r="O3368" s="140"/>
      <c r="P3368" s="26"/>
      <c r="Q3368" s="26"/>
      <c r="R3368" s="140"/>
      <c r="S3368" s="140"/>
      <c r="T3368" s="140"/>
      <c r="U3368" s="140"/>
      <c r="V3368" s="140"/>
      <c r="W3368" s="140"/>
      <c r="X3368" s="140"/>
      <c r="Y3368" s="140"/>
      <c r="Z3368" s="140"/>
      <c r="AA3368" s="140"/>
      <c r="AB3368" s="140"/>
      <c r="AC3368" s="140"/>
      <c r="AD3368" s="140"/>
      <c r="AE3368" s="140"/>
      <c r="AF3368" s="140"/>
      <c r="AG3368" s="140"/>
      <c r="AH3368" s="140"/>
      <c r="AI3368" s="140"/>
      <c r="AJ3368" s="140"/>
      <c r="AK3368" s="140"/>
      <c r="AL3368" s="140"/>
      <c r="AM3368" s="140"/>
      <c r="AN3368" s="140"/>
      <c r="AO3368" s="140"/>
      <c r="AP3368" s="140"/>
      <c r="AQ3368" s="140"/>
      <c r="AR3368" s="140"/>
      <c r="AS3368" s="103"/>
      <c r="AT3368" s="103"/>
      <c r="AU3368" s="103"/>
      <c r="AV3368" s="103"/>
      <c r="AW3368" s="103"/>
      <c r="AX3368" s="103"/>
      <c r="AY3368" s="103"/>
      <c r="AZ3368" s="103"/>
      <c r="BA3368" s="103"/>
      <c r="BB3368" s="103"/>
      <c r="BC3368" s="103"/>
      <c r="BD3368" s="103"/>
      <c r="BE3368" s="103"/>
    </row>
    <row r="3369" spans="1:57" x14ac:dyDescent="0.2">
      <c r="A3369" s="140"/>
      <c r="B3369" s="141"/>
      <c r="C3369" s="141"/>
      <c r="D3369" s="24"/>
      <c r="E3369" s="29"/>
      <c r="F3369" s="22"/>
      <c r="G3369" s="22"/>
      <c r="H3369" s="22"/>
      <c r="I3369" s="22"/>
      <c r="J3369" s="26"/>
      <c r="K3369" s="140"/>
      <c r="L3369" s="140"/>
      <c r="M3369" s="140"/>
      <c r="N3369" s="140"/>
      <c r="O3369" s="140"/>
      <c r="P3369" s="26"/>
      <c r="Q3369" s="26"/>
      <c r="R3369" s="140"/>
      <c r="S3369" s="140"/>
      <c r="T3369" s="140"/>
      <c r="U3369" s="140"/>
      <c r="V3369" s="140"/>
      <c r="W3369" s="140"/>
      <c r="X3369" s="140"/>
      <c r="Y3369" s="140"/>
      <c r="Z3369" s="140"/>
      <c r="AA3369" s="140"/>
      <c r="AB3369" s="140"/>
      <c r="AC3369" s="140"/>
      <c r="AD3369" s="140"/>
      <c r="AE3369" s="140"/>
      <c r="AF3369" s="140"/>
      <c r="AG3369" s="140"/>
      <c r="AH3369" s="140"/>
      <c r="AI3369" s="140"/>
      <c r="AJ3369" s="140"/>
      <c r="AK3369" s="140"/>
      <c r="AL3369" s="140"/>
      <c r="AM3369" s="140"/>
      <c r="AN3369" s="140"/>
      <c r="AO3369" s="140"/>
      <c r="AP3369" s="140"/>
      <c r="AQ3369" s="140"/>
      <c r="AR3369" s="140"/>
      <c r="AS3369" s="103"/>
      <c r="AT3369" s="103"/>
      <c r="AU3369" s="103"/>
      <c r="AV3369" s="103"/>
      <c r="AW3369" s="103"/>
      <c r="AX3369" s="103"/>
      <c r="AY3369" s="103"/>
      <c r="AZ3369" s="103"/>
      <c r="BA3369" s="103"/>
      <c r="BB3369" s="103"/>
      <c r="BC3369" s="103"/>
      <c r="BD3369" s="103"/>
      <c r="BE3369" s="103"/>
    </row>
    <row r="3370" spans="1:57" x14ac:dyDescent="0.2">
      <c r="A3370" s="140"/>
      <c r="B3370" s="141"/>
      <c r="C3370" s="141"/>
      <c r="D3370" s="24"/>
      <c r="E3370" s="29"/>
      <c r="F3370" s="22"/>
      <c r="G3370" s="22"/>
      <c r="H3370" s="22"/>
      <c r="I3370" s="22"/>
      <c r="J3370" s="26"/>
      <c r="K3370" s="140"/>
      <c r="L3370" s="140"/>
      <c r="M3370" s="140"/>
      <c r="N3370" s="140"/>
      <c r="O3370" s="140"/>
      <c r="P3370" s="26"/>
      <c r="Q3370" s="26"/>
      <c r="R3370" s="140"/>
      <c r="S3370" s="140"/>
      <c r="T3370" s="140"/>
      <c r="U3370" s="140"/>
      <c r="V3370" s="140"/>
      <c r="W3370" s="140"/>
      <c r="X3370" s="140"/>
      <c r="Y3370" s="140"/>
      <c r="Z3370" s="140"/>
      <c r="AA3370" s="140"/>
      <c r="AB3370" s="140"/>
      <c r="AC3370" s="140"/>
      <c r="AD3370" s="140"/>
      <c r="AE3370" s="140"/>
      <c r="AF3370" s="140"/>
      <c r="AG3370" s="140"/>
      <c r="AH3370" s="140"/>
      <c r="AI3370" s="140"/>
      <c r="AJ3370" s="140"/>
      <c r="AK3370" s="140"/>
      <c r="AL3370" s="140"/>
      <c r="AM3370" s="140"/>
      <c r="AN3370" s="140"/>
      <c r="AO3370" s="140"/>
      <c r="AP3370" s="140"/>
      <c r="AQ3370" s="140"/>
      <c r="AR3370" s="140"/>
      <c r="AS3370" s="103"/>
      <c r="AT3370" s="103"/>
      <c r="AU3370" s="103"/>
      <c r="AV3370" s="103"/>
      <c r="AW3370" s="103"/>
      <c r="AX3370" s="103"/>
      <c r="AY3370" s="103"/>
      <c r="AZ3370" s="103"/>
      <c r="BA3370" s="103"/>
      <c r="BB3370" s="103"/>
      <c r="BC3370" s="103"/>
      <c r="BD3370" s="103"/>
      <c r="BE3370" s="103"/>
    </row>
    <row r="3371" spans="1:57" x14ac:dyDescent="0.2">
      <c r="A3371" s="140"/>
      <c r="B3371" s="141"/>
      <c r="C3371" s="141"/>
      <c r="D3371" s="24"/>
      <c r="E3371" s="29"/>
      <c r="F3371" s="22"/>
      <c r="G3371" s="22"/>
      <c r="H3371" s="22"/>
      <c r="I3371" s="22"/>
      <c r="J3371" s="26"/>
      <c r="K3371" s="140"/>
      <c r="L3371" s="140"/>
      <c r="M3371" s="140"/>
      <c r="N3371" s="140"/>
      <c r="O3371" s="140"/>
      <c r="P3371" s="26"/>
      <c r="Q3371" s="26"/>
      <c r="R3371" s="140"/>
      <c r="S3371" s="140"/>
      <c r="T3371" s="140"/>
      <c r="U3371" s="140"/>
      <c r="V3371" s="140"/>
      <c r="W3371" s="140"/>
      <c r="X3371" s="140"/>
      <c r="Y3371" s="140"/>
      <c r="Z3371" s="140"/>
      <c r="AA3371" s="140"/>
      <c r="AB3371" s="140"/>
      <c r="AC3371" s="140"/>
      <c r="AD3371" s="140"/>
      <c r="AE3371" s="140"/>
      <c r="AF3371" s="140"/>
      <c r="AG3371" s="140"/>
      <c r="AH3371" s="140"/>
      <c r="AI3371" s="140"/>
      <c r="AJ3371" s="140"/>
      <c r="AK3371" s="140"/>
      <c r="AL3371" s="140"/>
      <c r="AM3371" s="140"/>
      <c r="AN3371" s="140"/>
      <c r="AO3371" s="140"/>
      <c r="AP3371" s="140"/>
      <c r="AQ3371" s="140"/>
      <c r="AR3371" s="140"/>
      <c r="AS3371" s="103"/>
      <c r="AT3371" s="103"/>
      <c r="AU3371" s="103"/>
      <c r="AV3371" s="103"/>
      <c r="AW3371" s="103"/>
      <c r="AX3371" s="103"/>
      <c r="AY3371" s="103"/>
      <c r="AZ3371" s="103"/>
      <c r="BA3371" s="103"/>
      <c r="BB3371" s="103"/>
      <c r="BC3371" s="103"/>
      <c r="BD3371" s="103"/>
      <c r="BE3371" s="103"/>
    </row>
    <row r="3372" spans="1:57" x14ac:dyDescent="0.2">
      <c r="A3372" s="140"/>
      <c r="B3372" s="141"/>
      <c r="C3372" s="141"/>
      <c r="D3372" s="24"/>
      <c r="E3372" s="29"/>
      <c r="F3372" s="22"/>
      <c r="G3372" s="22"/>
      <c r="H3372" s="22"/>
      <c r="I3372" s="22"/>
      <c r="J3372" s="26"/>
      <c r="K3372" s="140"/>
      <c r="L3372" s="140"/>
      <c r="M3372" s="140"/>
      <c r="N3372" s="140"/>
      <c r="O3372" s="140"/>
      <c r="P3372" s="26"/>
      <c r="Q3372" s="26"/>
      <c r="R3372" s="140"/>
      <c r="S3372" s="140"/>
      <c r="T3372" s="140"/>
      <c r="U3372" s="140"/>
      <c r="V3372" s="140"/>
      <c r="W3372" s="140"/>
      <c r="X3372" s="140"/>
      <c r="Y3372" s="140"/>
      <c r="Z3372" s="140"/>
      <c r="AA3372" s="140"/>
      <c r="AB3372" s="140"/>
      <c r="AC3372" s="140"/>
      <c r="AD3372" s="140"/>
      <c r="AE3372" s="140"/>
      <c r="AF3372" s="140"/>
      <c r="AG3372" s="140"/>
      <c r="AH3372" s="140"/>
      <c r="AI3372" s="140"/>
      <c r="AJ3372" s="140"/>
      <c r="AK3372" s="140"/>
      <c r="AL3372" s="140"/>
      <c r="AM3372" s="140"/>
      <c r="AN3372" s="140"/>
      <c r="AO3372" s="140"/>
      <c r="AP3372" s="140"/>
      <c r="AQ3372" s="140"/>
      <c r="AR3372" s="140"/>
      <c r="AS3372" s="103"/>
      <c r="AT3372" s="103"/>
      <c r="AU3372" s="103"/>
      <c r="AV3372" s="103"/>
      <c r="AW3372" s="103"/>
      <c r="AX3372" s="103"/>
      <c r="AY3372" s="103"/>
      <c r="AZ3372" s="103"/>
      <c r="BA3372" s="103"/>
      <c r="BB3372" s="103"/>
      <c r="BC3372" s="103"/>
      <c r="BD3372" s="103"/>
      <c r="BE3372" s="103"/>
    </row>
    <row r="3373" spans="1:57" x14ac:dyDescent="0.2">
      <c r="A3373" s="140"/>
      <c r="B3373" s="141"/>
      <c r="C3373" s="141"/>
      <c r="D3373" s="24"/>
      <c r="E3373" s="29"/>
      <c r="F3373" s="22"/>
      <c r="G3373" s="22"/>
      <c r="H3373" s="22"/>
      <c r="I3373" s="22"/>
      <c r="J3373" s="26"/>
      <c r="K3373" s="140"/>
      <c r="L3373" s="140"/>
      <c r="M3373" s="140"/>
      <c r="N3373" s="140"/>
      <c r="O3373" s="140"/>
      <c r="P3373" s="26"/>
      <c r="Q3373" s="26"/>
      <c r="R3373" s="140"/>
      <c r="S3373" s="140"/>
      <c r="T3373" s="140"/>
      <c r="U3373" s="140"/>
      <c r="V3373" s="140"/>
      <c r="W3373" s="140"/>
      <c r="X3373" s="140"/>
      <c r="Y3373" s="140"/>
      <c r="Z3373" s="140"/>
      <c r="AA3373" s="140"/>
      <c r="AB3373" s="140"/>
      <c r="AC3373" s="140"/>
      <c r="AD3373" s="140"/>
      <c r="AE3373" s="140"/>
      <c r="AF3373" s="140"/>
      <c r="AG3373" s="140"/>
      <c r="AH3373" s="140"/>
      <c r="AI3373" s="140"/>
      <c r="AJ3373" s="140"/>
      <c r="AK3373" s="140"/>
      <c r="AL3373" s="140"/>
      <c r="AM3373" s="140"/>
      <c r="AN3373" s="140"/>
      <c r="AO3373" s="140"/>
      <c r="AP3373" s="140"/>
      <c r="AQ3373" s="140"/>
      <c r="AR3373" s="140"/>
      <c r="AS3373" s="103"/>
      <c r="AT3373" s="103"/>
      <c r="AU3373" s="103"/>
      <c r="AV3373" s="103"/>
      <c r="AW3373" s="103"/>
      <c r="AX3373" s="103"/>
      <c r="AY3373" s="103"/>
      <c r="AZ3373" s="103"/>
      <c r="BA3373" s="103"/>
      <c r="BB3373" s="103"/>
      <c r="BC3373" s="103"/>
      <c r="BD3373" s="103"/>
      <c r="BE3373" s="103"/>
    </row>
    <row r="3374" spans="1:57" x14ac:dyDescent="0.2">
      <c r="A3374" s="140"/>
      <c r="B3374" s="141"/>
      <c r="C3374" s="141"/>
      <c r="D3374" s="24"/>
      <c r="E3374" s="29"/>
      <c r="F3374" s="22"/>
      <c r="G3374" s="22"/>
      <c r="H3374" s="22"/>
      <c r="I3374" s="22"/>
      <c r="J3374" s="26"/>
      <c r="K3374" s="140"/>
      <c r="L3374" s="140"/>
      <c r="M3374" s="140"/>
      <c r="N3374" s="140"/>
      <c r="O3374" s="140"/>
      <c r="P3374" s="26"/>
      <c r="Q3374" s="26"/>
      <c r="R3374" s="140"/>
      <c r="S3374" s="140"/>
      <c r="T3374" s="140"/>
      <c r="U3374" s="140"/>
      <c r="V3374" s="140"/>
      <c r="W3374" s="140"/>
      <c r="X3374" s="140"/>
      <c r="Y3374" s="140"/>
      <c r="Z3374" s="140"/>
      <c r="AA3374" s="140"/>
      <c r="AB3374" s="140"/>
      <c r="AC3374" s="140"/>
      <c r="AD3374" s="140"/>
      <c r="AE3374" s="140"/>
      <c r="AF3374" s="140"/>
      <c r="AG3374" s="140"/>
      <c r="AH3374" s="140"/>
      <c r="AI3374" s="140"/>
      <c r="AJ3374" s="140"/>
      <c r="AK3374" s="140"/>
      <c r="AL3374" s="140"/>
      <c r="AM3374" s="140"/>
      <c r="AN3374" s="140"/>
      <c r="AO3374" s="140"/>
      <c r="AP3374" s="140"/>
      <c r="AQ3374" s="140"/>
      <c r="AR3374" s="140"/>
      <c r="AS3374" s="103"/>
      <c r="AT3374" s="103"/>
      <c r="AU3374" s="103"/>
      <c r="AV3374" s="103"/>
      <c r="AW3374" s="103"/>
      <c r="AX3374" s="103"/>
      <c r="AY3374" s="103"/>
      <c r="AZ3374" s="103"/>
      <c r="BA3374" s="103"/>
      <c r="BB3374" s="103"/>
      <c r="BC3374" s="103"/>
      <c r="BD3374" s="103"/>
      <c r="BE3374" s="103"/>
    </row>
    <row r="3375" spans="1:57" x14ac:dyDescent="0.2">
      <c r="A3375" s="140"/>
      <c r="B3375" s="141"/>
      <c r="C3375" s="141"/>
      <c r="D3375" s="24"/>
      <c r="E3375" s="29"/>
      <c r="F3375" s="22"/>
      <c r="G3375" s="22"/>
      <c r="H3375" s="22"/>
      <c r="I3375" s="22"/>
      <c r="J3375" s="26"/>
      <c r="K3375" s="140"/>
      <c r="L3375" s="140"/>
      <c r="M3375" s="140"/>
      <c r="N3375" s="140"/>
      <c r="O3375" s="140"/>
      <c r="P3375" s="26"/>
      <c r="Q3375" s="26"/>
      <c r="R3375" s="140"/>
      <c r="S3375" s="140"/>
      <c r="T3375" s="140"/>
      <c r="U3375" s="140"/>
      <c r="V3375" s="140"/>
      <c r="W3375" s="140"/>
      <c r="X3375" s="140"/>
      <c r="Y3375" s="140"/>
      <c r="Z3375" s="140"/>
      <c r="AA3375" s="140"/>
      <c r="AB3375" s="140"/>
      <c r="AC3375" s="140"/>
      <c r="AD3375" s="140"/>
      <c r="AE3375" s="140"/>
      <c r="AF3375" s="140"/>
      <c r="AG3375" s="140"/>
      <c r="AH3375" s="140"/>
      <c r="AI3375" s="140"/>
      <c r="AJ3375" s="140"/>
      <c r="AK3375" s="140"/>
      <c r="AL3375" s="140"/>
      <c r="AM3375" s="140"/>
      <c r="AN3375" s="140"/>
      <c r="AO3375" s="140"/>
      <c r="AP3375" s="140"/>
      <c r="AQ3375" s="140"/>
      <c r="AR3375" s="140"/>
      <c r="AS3375" s="103"/>
      <c r="AT3375" s="103"/>
      <c r="AU3375" s="103"/>
      <c r="AV3375" s="103"/>
      <c r="AW3375" s="103"/>
      <c r="AX3375" s="103"/>
      <c r="AY3375" s="103"/>
      <c r="AZ3375" s="103"/>
      <c r="BA3375" s="103"/>
      <c r="BB3375" s="103"/>
      <c r="BC3375" s="103"/>
      <c r="BD3375" s="103"/>
      <c r="BE3375" s="103"/>
    </row>
    <row r="3376" spans="1:57" x14ac:dyDescent="0.2">
      <c r="A3376" s="140"/>
      <c r="B3376" s="141"/>
      <c r="C3376" s="141"/>
      <c r="D3376" s="24"/>
      <c r="E3376" s="29"/>
      <c r="F3376" s="22"/>
      <c r="G3376" s="22"/>
      <c r="H3376" s="22"/>
      <c r="I3376" s="22"/>
      <c r="J3376" s="26"/>
      <c r="K3376" s="140"/>
      <c r="L3376" s="140"/>
      <c r="M3376" s="140"/>
      <c r="N3376" s="140"/>
      <c r="O3376" s="140"/>
      <c r="P3376" s="26"/>
      <c r="Q3376" s="26"/>
      <c r="R3376" s="140"/>
      <c r="S3376" s="140"/>
      <c r="T3376" s="140"/>
      <c r="U3376" s="140"/>
      <c r="V3376" s="140"/>
      <c r="W3376" s="140"/>
      <c r="X3376" s="140"/>
      <c r="Y3376" s="140"/>
      <c r="Z3376" s="140"/>
      <c r="AA3376" s="140"/>
      <c r="AB3376" s="140"/>
      <c r="AC3376" s="140"/>
      <c r="AD3376" s="140"/>
      <c r="AE3376" s="140"/>
      <c r="AF3376" s="140"/>
      <c r="AG3376" s="140"/>
      <c r="AH3376" s="140"/>
      <c r="AI3376" s="140"/>
      <c r="AJ3376" s="140"/>
      <c r="AK3376" s="140"/>
      <c r="AL3376" s="140"/>
      <c r="AM3376" s="140"/>
      <c r="AN3376" s="140"/>
      <c r="AO3376" s="140"/>
      <c r="AP3376" s="140"/>
      <c r="AQ3376" s="140"/>
      <c r="AR3376" s="140"/>
      <c r="AS3376" s="103"/>
      <c r="AT3376" s="103"/>
      <c r="AU3376" s="103"/>
      <c r="AV3376" s="103"/>
      <c r="AW3376" s="103"/>
      <c r="AX3376" s="103"/>
      <c r="AY3376" s="103"/>
      <c r="AZ3376" s="103"/>
      <c r="BA3376" s="103"/>
      <c r="BB3376" s="103"/>
      <c r="BC3376" s="103"/>
      <c r="BD3376" s="103"/>
      <c r="BE3376" s="103"/>
    </row>
    <row r="3377" spans="1:57" x14ac:dyDescent="0.2">
      <c r="A3377" s="140"/>
      <c r="B3377" s="141"/>
      <c r="C3377" s="141"/>
      <c r="D3377" s="24"/>
      <c r="E3377" s="29"/>
      <c r="F3377" s="22"/>
      <c r="G3377" s="22"/>
      <c r="H3377" s="22"/>
      <c r="I3377" s="22"/>
      <c r="J3377" s="26"/>
      <c r="K3377" s="140"/>
      <c r="L3377" s="140"/>
      <c r="M3377" s="140"/>
      <c r="N3377" s="140"/>
      <c r="O3377" s="140"/>
      <c r="P3377" s="26"/>
      <c r="Q3377" s="26"/>
      <c r="R3377" s="140"/>
      <c r="S3377" s="140"/>
      <c r="T3377" s="140"/>
      <c r="U3377" s="140"/>
      <c r="V3377" s="140"/>
      <c r="W3377" s="140"/>
      <c r="X3377" s="140"/>
      <c r="Y3377" s="140"/>
      <c r="Z3377" s="140"/>
      <c r="AA3377" s="140"/>
      <c r="AB3377" s="140"/>
      <c r="AC3377" s="140"/>
      <c r="AD3377" s="140"/>
      <c r="AE3377" s="140"/>
      <c r="AF3377" s="140"/>
      <c r="AG3377" s="140"/>
      <c r="AH3377" s="140"/>
      <c r="AI3377" s="140"/>
      <c r="AJ3377" s="140"/>
      <c r="AK3377" s="140"/>
      <c r="AL3377" s="140"/>
      <c r="AM3377" s="140"/>
      <c r="AN3377" s="140"/>
      <c r="AO3377" s="140"/>
      <c r="AP3377" s="140"/>
      <c r="AQ3377" s="140"/>
      <c r="AR3377" s="140"/>
      <c r="AS3377" s="103"/>
      <c r="AT3377" s="103"/>
      <c r="AU3377" s="103"/>
      <c r="AV3377" s="103"/>
      <c r="AW3377" s="103"/>
      <c r="AX3377" s="103"/>
      <c r="AY3377" s="103"/>
      <c r="AZ3377" s="103"/>
      <c r="BA3377" s="103"/>
      <c r="BB3377" s="103"/>
      <c r="BC3377" s="103"/>
      <c r="BD3377" s="103"/>
      <c r="BE3377" s="103"/>
    </row>
    <row r="3378" spans="1:57" x14ac:dyDescent="0.2">
      <c r="A3378" s="140"/>
      <c r="B3378" s="141"/>
      <c r="C3378" s="141"/>
      <c r="D3378" s="24"/>
      <c r="E3378" s="29"/>
      <c r="F3378" s="22"/>
      <c r="G3378" s="22"/>
      <c r="H3378" s="22"/>
      <c r="I3378" s="22"/>
      <c r="J3378" s="26"/>
      <c r="K3378" s="140"/>
      <c r="L3378" s="140"/>
      <c r="M3378" s="140"/>
      <c r="N3378" s="140"/>
      <c r="O3378" s="140"/>
      <c r="P3378" s="26"/>
      <c r="Q3378" s="26"/>
      <c r="R3378" s="140"/>
      <c r="S3378" s="140"/>
      <c r="T3378" s="140"/>
      <c r="U3378" s="140"/>
      <c r="V3378" s="140"/>
      <c r="W3378" s="140"/>
      <c r="X3378" s="140"/>
      <c r="Y3378" s="140"/>
      <c r="Z3378" s="140"/>
      <c r="AA3378" s="140"/>
      <c r="AB3378" s="140"/>
      <c r="AC3378" s="140"/>
      <c r="AD3378" s="140"/>
      <c r="AE3378" s="140"/>
      <c r="AF3378" s="140"/>
      <c r="AG3378" s="140"/>
      <c r="AH3378" s="140"/>
      <c r="AI3378" s="140"/>
      <c r="AJ3378" s="140"/>
      <c r="AK3378" s="140"/>
      <c r="AL3378" s="140"/>
      <c r="AM3378" s="140"/>
      <c r="AN3378" s="140"/>
      <c r="AO3378" s="140"/>
      <c r="AP3378" s="140"/>
      <c r="AQ3378" s="140"/>
      <c r="AR3378" s="140"/>
      <c r="AS3378" s="103"/>
      <c r="AT3378" s="103"/>
      <c r="AU3378" s="103"/>
      <c r="AV3378" s="103"/>
      <c r="AW3378" s="103"/>
      <c r="AX3378" s="103"/>
      <c r="AY3378" s="103"/>
      <c r="AZ3378" s="103"/>
      <c r="BA3378" s="103"/>
      <c r="BB3378" s="103"/>
      <c r="BC3378" s="103"/>
      <c r="BD3378" s="103"/>
      <c r="BE3378" s="103"/>
    </row>
    <row r="3379" spans="1:57" x14ac:dyDescent="0.2">
      <c r="A3379" s="140"/>
      <c r="B3379" s="141"/>
      <c r="C3379" s="141"/>
      <c r="D3379" s="24"/>
      <c r="E3379" s="29"/>
      <c r="F3379" s="22"/>
      <c r="G3379" s="22"/>
      <c r="H3379" s="22"/>
      <c r="I3379" s="22"/>
      <c r="J3379" s="26"/>
      <c r="K3379" s="140"/>
      <c r="L3379" s="140"/>
      <c r="M3379" s="140"/>
      <c r="N3379" s="140"/>
      <c r="O3379" s="140"/>
      <c r="P3379" s="26"/>
      <c r="Q3379" s="26"/>
      <c r="R3379" s="140"/>
      <c r="S3379" s="140"/>
      <c r="T3379" s="140"/>
      <c r="U3379" s="140"/>
      <c r="V3379" s="140"/>
      <c r="W3379" s="140"/>
      <c r="X3379" s="140"/>
      <c r="Y3379" s="140"/>
      <c r="Z3379" s="140"/>
      <c r="AA3379" s="140"/>
      <c r="AB3379" s="140"/>
      <c r="AC3379" s="140"/>
      <c r="AD3379" s="140"/>
      <c r="AE3379" s="140"/>
      <c r="AF3379" s="140"/>
      <c r="AG3379" s="140"/>
      <c r="AH3379" s="140"/>
      <c r="AI3379" s="140"/>
      <c r="AJ3379" s="140"/>
      <c r="AK3379" s="140"/>
      <c r="AL3379" s="140"/>
      <c r="AM3379" s="140"/>
      <c r="AN3379" s="140"/>
      <c r="AO3379" s="140"/>
      <c r="AP3379" s="140"/>
      <c r="AQ3379" s="140"/>
      <c r="AR3379" s="140"/>
      <c r="AS3379" s="103"/>
      <c r="AT3379" s="103"/>
      <c r="AU3379" s="103"/>
      <c r="AV3379" s="103"/>
      <c r="AW3379" s="103"/>
      <c r="AX3379" s="103"/>
      <c r="AY3379" s="103"/>
      <c r="AZ3379" s="103"/>
      <c r="BA3379" s="103"/>
      <c r="BB3379" s="103"/>
      <c r="BC3379" s="103"/>
      <c r="BD3379" s="103"/>
      <c r="BE3379" s="103"/>
    </row>
    <row r="3380" spans="1:57" x14ac:dyDescent="0.2">
      <c r="A3380" s="140"/>
      <c r="B3380" s="141"/>
      <c r="C3380" s="141"/>
      <c r="D3380" s="24"/>
      <c r="E3380" s="29"/>
      <c r="F3380" s="22"/>
      <c r="G3380" s="22"/>
      <c r="H3380" s="22"/>
      <c r="I3380" s="22"/>
      <c r="J3380" s="26"/>
      <c r="K3380" s="140"/>
      <c r="L3380" s="140"/>
      <c r="M3380" s="140"/>
      <c r="N3380" s="140"/>
      <c r="O3380" s="140"/>
      <c r="P3380" s="26"/>
      <c r="Q3380" s="26"/>
      <c r="R3380" s="140"/>
      <c r="S3380" s="140"/>
      <c r="T3380" s="140"/>
      <c r="U3380" s="140"/>
      <c r="V3380" s="140"/>
      <c r="W3380" s="140"/>
      <c r="X3380" s="140"/>
      <c r="Y3380" s="140"/>
      <c r="Z3380" s="140"/>
      <c r="AA3380" s="140"/>
      <c r="AB3380" s="140"/>
      <c r="AC3380" s="140"/>
      <c r="AD3380" s="140"/>
      <c r="AE3380" s="140"/>
      <c r="AF3380" s="140"/>
      <c r="AG3380" s="140"/>
      <c r="AH3380" s="140"/>
      <c r="AI3380" s="140"/>
      <c r="AJ3380" s="140"/>
      <c r="AK3380" s="140"/>
      <c r="AL3380" s="140"/>
      <c r="AM3380" s="140"/>
      <c r="AN3380" s="140"/>
      <c r="AO3380" s="140"/>
      <c r="AP3380" s="140"/>
      <c r="AQ3380" s="140"/>
      <c r="AR3380" s="140"/>
      <c r="AS3380" s="103"/>
      <c r="AT3380" s="103"/>
      <c r="AU3380" s="103"/>
      <c r="AV3380" s="103"/>
      <c r="AW3380" s="103"/>
      <c r="AX3380" s="103"/>
      <c r="AY3380" s="103"/>
      <c r="AZ3380" s="103"/>
      <c r="BA3380" s="103"/>
      <c r="BB3380" s="103"/>
      <c r="BC3380" s="103"/>
      <c r="BD3380" s="103"/>
      <c r="BE3380" s="103"/>
    </row>
    <row r="3381" spans="1:57" x14ac:dyDescent="0.2">
      <c r="A3381" s="140"/>
      <c r="B3381" s="141"/>
      <c r="C3381" s="141"/>
      <c r="D3381" s="24"/>
      <c r="E3381" s="29"/>
      <c r="F3381" s="22"/>
      <c r="G3381" s="22"/>
      <c r="H3381" s="22"/>
      <c r="I3381" s="22"/>
      <c r="J3381" s="26"/>
      <c r="K3381" s="140"/>
      <c r="L3381" s="140"/>
      <c r="M3381" s="140"/>
      <c r="N3381" s="140"/>
      <c r="O3381" s="140"/>
      <c r="P3381" s="26"/>
      <c r="Q3381" s="26"/>
      <c r="R3381" s="140"/>
      <c r="S3381" s="140"/>
      <c r="T3381" s="140"/>
      <c r="U3381" s="140"/>
      <c r="V3381" s="140"/>
      <c r="W3381" s="140"/>
      <c r="X3381" s="140"/>
      <c r="Y3381" s="140"/>
      <c r="Z3381" s="140"/>
      <c r="AA3381" s="140"/>
      <c r="AB3381" s="140"/>
      <c r="AC3381" s="140"/>
      <c r="AD3381" s="140"/>
      <c r="AE3381" s="140"/>
      <c r="AF3381" s="140"/>
      <c r="AG3381" s="140"/>
      <c r="AH3381" s="140"/>
      <c r="AI3381" s="140"/>
      <c r="AJ3381" s="140"/>
      <c r="AK3381" s="140"/>
      <c r="AL3381" s="140"/>
      <c r="AM3381" s="140"/>
      <c r="AN3381" s="140"/>
      <c r="AO3381" s="140"/>
      <c r="AP3381" s="140"/>
      <c r="AQ3381" s="140"/>
      <c r="AR3381" s="140"/>
      <c r="AS3381" s="103"/>
      <c r="AT3381" s="103"/>
      <c r="AU3381" s="103"/>
      <c r="AV3381" s="103"/>
      <c r="AW3381" s="103"/>
      <c r="AX3381" s="103"/>
      <c r="AY3381" s="103"/>
      <c r="AZ3381" s="103"/>
      <c r="BA3381" s="103"/>
      <c r="BB3381" s="103"/>
      <c r="BC3381" s="103"/>
      <c r="BD3381" s="103"/>
      <c r="BE3381" s="103"/>
    </row>
    <row r="3382" spans="1:57" x14ac:dyDescent="0.2">
      <c r="A3382" s="140"/>
      <c r="B3382" s="141"/>
      <c r="C3382" s="141"/>
      <c r="D3382" s="24"/>
      <c r="E3382" s="29"/>
      <c r="F3382" s="22"/>
      <c r="G3382" s="22"/>
      <c r="H3382" s="22"/>
      <c r="I3382" s="22"/>
      <c r="J3382" s="26"/>
      <c r="K3382" s="140"/>
      <c r="L3382" s="140"/>
      <c r="M3382" s="140"/>
      <c r="N3382" s="140"/>
      <c r="O3382" s="140"/>
      <c r="P3382" s="26"/>
      <c r="Q3382" s="26"/>
      <c r="R3382" s="140"/>
      <c r="S3382" s="140"/>
      <c r="T3382" s="140"/>
      <c r="U3382" s="140"/>
      <c r="V3382" s="140"/>
      <c r="W3382" s="140"/>
      <c r="X3382" s="140"/>
      <c r="Y3382" s="140"/>
      <c r="Z3382" s="140"/>
      <c r="AA3382" s="140"/>
      <c r="AB3382" s="140"/>
      <c r="AC3382" s="140"/>
      <c r="AD3382" s="140"/>
      <c r="AE3382" s="140"/>
      <c r="AF3382" s="140"/>
      <c r="AG3382" s="140"/>
      <c r="AH3382" s="140"/>
      <c r="AI3382" s="140"/>
      <c r="AJ3382" s="140"/>
      <c r="AK3382" s="140"/>
      <c r="AL3382" s="140"/>
      <c r="AM3382" s="140"/>
      <c r="AN3382" s="140"/>
      <c r="AO3382" s="140"/>
      <c r="AP3382" s="140"/>
      <c r="AQ3382" s="140"/>
      <c r="AR3382" s="140"/>
      <c r="AS3382" s="103"/>
      <c r="AT3382" s="103"/>
      <c r="AU3382" s="103"/>
      <c r="AV3382" s="103"/>
      <c r="AW3382" s="103"/>
      <c r="AX3382" s="103"/>
      <c r="AY3382" s="103"/>
      <c r="AZ3382" s="103"/>
      <c r="BA3382" s="103"/>
      <c r="BB3382" s="103"/>
      <c r="BC3382" s="103"/>
      <c r="BD3382" s="103"/>
      <c r="BE3382" s="103"/>
    </row>
    <row r="3383" spans="1:57" x14ac:dyDescent="0.2">
      <c r="A3383" s="140"/>
      <c r="B3383" s="141"/>
      <c r="C3383" s="141"/>
      <c r="D3383" s="24"/>
      <c r="E3383" s="29"/>
      <c r="F3383" s="22"/>
      <c r="G3383" s="22"/>
      <c r="H3383" s="22"/>
      <c r="I3383" s="22"/>
      <c r="J3383" s="26"/>
      <c r="K3383" s="140"/>
      <c r="L3383" s="140"/>
      <c r="M3383" s="140"/>
      <c r="N3383" s="140"/>
      <c r="O3383" s="140"/>
      <c r="P3383" s="26"/>
      <c r="Q3383" s="26"/>
      <c r="R3383" s="140"/>
      <c r="S3383" s="140"/>
      <c r="T3383" s="140"/>
      <c r="U3383" s="140"/>
      <c r="V3383" s="140"/>
      <c r="W3383" s="140"/>
      <c r="X3383" s="140"/>
      <c r="Y3383" s="140"/>
      <c r="Z3383" s="140"/>
      <c r="AA3383" s="140"/>
      <c r="AB3383" s="140"/>
      <c r="AC3383" s="140"/>
      <c r="AD3383" s="140"/>
      <c r="AE3383" s="140"/>
      <c r="AF3383" s="140"/>
      <c r="AG3383" s="140"/>
      <c r="AH3383" s="140"/>
      <c r="AI3383" s="140"/>
      <c r="AJ3383" s="140"/>
      <c r="AK3383" s="140"/>
      <c r="AL3383" s="140"/>
      <c r="AM3383" s="140"/>
      <c r="AN3383" s="140"/>
      <c r="AO3383" s="140"/>
      <c r="AP3383" s="140"/>
      <c r="AQ3383" s="140"/>
      <c r="AR3383" s="140"/>
      <c r="AS3383" s="103"/>
      <c r="AT3383" s="103"/>
      <c r="AU3383" s="103"/>
      <c r="AV3383" s="103"/>
      <c r="AW3383" s="103"/>
      <c r="AX3383" s="103"/>
      <c r="AY3383" s="103"/>
      <c r="AZ3383" s="103"/>
      <c r="BA3383" s="103"/>
      <c r="BB3383" s="103"/>
      <c r="BC3383" s="103"/>
      <c r="BD3383" s="103"/>
      <c r="BE3383" s="103"/>
    </row>
    <row r="3384" spans="1:57" x14ac:dyDescent="0.2">
      <c r="A3384" s="140"/>
      <c r="B3384" s="141"/>
      <c r="C3384" s="141"/>
      <c r="D3384" s="24"/>
      <c r="E3384" s="29"/>
      <c r="F3384" s="22"/>
      <c r="G3384" s="22"/>
      <c r="H3384" s="22"/>
      <c r="I3384" s="22"/>
      <c r="J3384" s="26"/>
      <c r="K3384" s="140"/>
      <c r="L3384" s="140"/>
      <c r="M3384" s="140"/>
      <c r="N3384" s="140"/>
      <c r="O3384" s="140"/>
      <c r="P3384" s="26"/>
      <c r="Q3384" s="26"/>
      <c r="R3384" s="140"/>
      <c r="S3384" s="140"/>
      <c r="T3384" s="140"/>
      <c r="U3384" s="140"/>
      <c r="V3384" s="140"/>
      <c r="W3384" s="140"/>
      <c r="X3384" s="140"/>
      <c r="Y3384" s="140"/>
      <c r="Z3384" s="140"/>
      <c r="AA3384" s="140"/>
      <c r="AB3384" s="140"/>
      <c r="AC3384" s="140"/>
      <c r="AD3384" s="140"/>
      <c r="AE3384" s="140"/>
      <c r="AF3384" s="140"/>
      <c r="AG3384" s="140"/>
      <c r="AH3384" s="140"/>
      <c r="AI3384" s="140"/>
      <c r="AJ3384" s="140"/>
      <c r="AK3384" s="140"/>
      <c r="AL3384" s="140"/>
      <c r="AM3384" s="140"/>
      <c r="AN3384" s="140"/>
      <c r="AO3384" s="140"/>
      <c r="AP3384" s="140"/>
      <c r="AQ3384" s="140"/>
      <c r="AR3384" s="140"/>
      <c r="AS3384" s="103"/>
      <c r="AT3384" s="103"/>
      <c r="AU3384" s="103"/>
      <c r="AV3384" s="103"/>
      <c r="AW3384" s="103"/>
      <c r="AX3384" s="103"/>
      <c r="AY3384" s="103"/>
      <c r="AZ3384" s="103"/>
      <c r="BA3384" s="103"/>
      <c r="BB3384" s="103"/>
      <c r="BC3384" s="103"/>
      <c r="BD3384" s="103"/>
      <c r="BE3384" s="103"/>
    </row>
    <row r="3385" spans="1:57" x14ac:dyDescent="0.2">
      <c r="A3385" s="140"/>
      <c r="B3385" s="141"/>
      <c r="C3385" s="141"/>
      <c r="D3385" s="24"/>
      <c r="E3385" s="29"/>
      <c r="F3385" s="22"/>
      <c r="G3385" s="22"/>
      <c r="H3385" s="22"/>
      <c r="I3385" s="22"/>
      <c r="J3385" s="26"/>
      <c r="K3385" s="140"/>
      <c r="L3385" s="140"/>
      <c r="M3385" s="140"/>
      <c r="N3385" s="140"/>
      <c r="O3385" s="140"/>
      <c r="P3385" s="26"/>
      <c r="Q3385" s="26"/>
      <c r="R3385" s="140"/>
      <c r="S3385" s="140"/>
      <c r="T3385" s="140"/>
      <c r="U3385" s="140"/>
      <c r="V3385" s="140"/>
      <c r="W3385" s="140"/>
      <c r="X3385" s="140"/>
      <c r="Y3385" s="140"/>
      <c r="Z3385" s="140"/>
      <c r="AA3385" s="140"/>
      <c r="AB3385" s="140"/>
      <c r="AC3385" s="140"/>
      <c r="AD3385" s="140"/>
      <c r="AE3385" s="140"/>
      <c r="AF3385" s="140"/>
      <c r="AG3385" s="140"/>
      <c r="AH3385" s="140"/>
      <c r="AI3385" s="140"/>
      <c r="AJ3385" s="140"/>
      <c r="AK3385" s="140"/>
      <c r="AL3385" s="140"/>
      <c r="AM3385" s="140"/>
      <c r="AN3385" s="140"/>
      <c r="AO3385" s="140"/>
      <c r="AP3385" s="140"/>
      <c r="AQ3385" s="140"/>
      <c r="AR3385" s="140"/>
      <c r="AS3385" s="103"/>
      <c r="AT3385" s="103"/>
      <c r="AU3385" s="103"/>
      <c r="AV3385" s="103"/>
      <c r="AW3385" s="103"/>
      <c r="AX3385" s="103"/>
      <c r="AY3385" s="103"/>
      <c r="AZ3385" s="103"/>
      <c r="BA3385" s="103"/>
      <c r="BB3385" s="103"/>
      <c r="BC3385" s="103"/>
      <c r="BD3385" s="103"/>
      <c r="BE3385" s="103"/>
    </row>
    <row r="3386" spans="1:57" x14ac:dyDescent="0.2">
      <c r="A3386" s="140"/>
      <c r="B3386" s="141"/>
      <c r="C3386" s="141"/>
      <c r="D3386" s="24"/>
      <c r="E3386" s="29"/>
      <c r="F3386" s="22"/>
      <c r="G3386" s="22"/>
      <c r="H3386" s="22"/>
      <c r="I3386" s="22"/>
      <c r="J3386" s="26"/>
      <c r="K3386" s="140"/>
      <c r="L3386" s="140"/>
      <c r="M3386" s="140"/>
      <c r="N3386" s="140"/>
      <c r="O3386" s="140"/>
      <c r="P3386" s="26"/>
      <c r="Q3386" s="26"/>
      <c r="R3386" s="140"/>
      <c r="S3386" s="140"/>
      <c r="T3386" s="140"/>
      <c r="U3386" s="140"/>
      <c r="V3386" s="140"/>
      <c r="W3386" s="140"/>
      <c r="X3386" s="140"/>
      <c r="Y3386" s="140"/>
      <c r="Z3386" s="140"/>
      <c r="AA3386" s="140"/>
      <c r="AB3386" s="140"/>
      <c r="AC3386" s="140"/>
      <c r="AD3386" s="140"/>
      <c r="AE3386" s="140"/>
      <c r="AF3386" s="140"/>
      <c r="AG3386" s="140"/>
      <c r="AH3386" s="140"/>
      <c r="AI3386" s="140"/>
      <c r="AJ3386" s="140"/>
      <c r="AK3386" s="140"/>
      <c r="AL3386" s="140"/>
      <c r="AM3386" s="140"/>
      <c r="AN3386" s="140"/>
      <c r="AO3386" s="140"/>
      <c r="AP3386" s="140"/>
      <c r="AQ3386" s="140"/>
      <c r="AR3386" s="140"/>
      <c r="AS3386" s="103"/>
      <c r="AT3386" s="103"/>
      <c r="AU3386" s="103"/>
      <c r="AV3386" s="103"/>
      <c r="AW3386" s="103"/>
      <c r="AX3386" s="103"/>
      <c r="AY3386" s="103"/>
      <c r="AZ3386" s="103"/>
      <c r="BA3386" s="103"/>
      <c r="BB3386" s="103"/>
      <c r="BC3386" s="103"/>
      <c r="BD3386" s="103"/>
      <c r="BE3386" s="103"/>
    </row>
    <row r="3387" spans="1:57" x14ac:dyDescent="0.2">
      <c r="A3387" s="140"/>
      <c r="B3387" s="141"/>
      <c r="C3387" s="141"/>
      <c r="D3387" s="24"/>
      <c r="E3387" s="29"/>
      <c r="F3387" s="22"/>
      <c r="G3387" s="22"/>
      <c r="H3387" s="22"/>
      <c r="I3387" s="22"/>
      <c r="J3387" s="26"/>
      <c r="K3387" s="140"/>
      <c r="L3387" s="140"/>
      <c r="M3387" s="140"/>
      <c r="N3387" s="140"/>
      <c r="O3387" s="140"/>
      <c r="P3387" s="26"/>
      <c r="Q3387" s="26"/>
      <c r="R3387" s="140"/>
      <c r="S3387" s="140"/>
      <c r="T3387" s="140"/>
      <c r="U3387" s="140"/>
      <c r="V3387" s="140"/>
      <c r="W3387" s="140"/>
      <c r="X3387" s="140"/>
      <c r="Y3387" s="140"/>
      <c r="Z3387" s="140"/>
      <c r="AA3387" s="140"/>
      <c r="AB3387" s="140"/>
      <c r="AC3387" s="140"/>
      <c r="AD3387" s="140"/>
      <c r="AE3387" s="140"/>
      <c r="AF3387" s="140"/>
      <c r="AG3387" s="140"/>
      <c r="AH3387" s="140"/>
      <c r="AI3387" s="140"/>
      <c r="AJ3387" s="140"/>
      <c r="AK3387" s="140"/>
      <c r="AL3387" s="140"/>
      <c r="AM3387" s="140"/>
      <c r="AN3387" s="140"/>
      <c r="AO3387" s="140"/>
      <c r="AP3387" s="140"/>
      <c r="AQ3387" s="140"/>
      <c r="AR3387" s="140"/>
      <c r="AS3387" s="103"/>
      <c r="AT3387" s="103"/>
      <c r="AU3387" s="103"/>
      <c r="AV3387" s="103"/>
      <c r="AW3387" s="103"/>
      <c r="AX3387" s="103"/>
      <c r="AY3387" s="103"/>
      <c r="AZ3387" s="103"/>
      <c r="BA3387" s="103"/>
      <c r="BB3387" s="103"/>
      <c r="BC3387" s="103"/>
      <c r="BD3387" s="103"/>
      <c r="BE3387" s="103"/>
    </row>
    <row r="3388" spans="1:57" x14ac:dyDescent="0.2">
      <c r="A3388" s="140"/>
      <c r="B3388" s="141"/>
      <c r="C3388" s="141"/>
      <c r="D3388" s="24"/>
      <c r="E3388" s="29"/>
      <c r="F3388" s="22"/>
      <c r="G3388" s="22"/>
      <c r="H3388" s="22"/>
      <c r="I3388" s="22"/>
      <c r="J3388" s="26"/>
      <c r="K3388" s="140"/>
      <c r="L3388" s="140"/>
      <c r="M3388" s="140"/>
      <c r="N3388" s="140"/>
      <c r="O3388" s="140"/>
      <c r="P3388" s="26"/>
      <c r="Q3388" s="26"/>
      <c r="R3388" s="140"/>
      <c r="S3388" s="140"/>
      <c r="T3388" s="140"/>
      <c r="U3388" s="140"/>
      <c r="V3388" s="140"/>
      <c r="W3388" s="140"/>
      <c r="X3388" s="140"/>
      <c r="Y3388" s="140"/>
      <c r="Z3388" s="140"/>
      <c r="AA3388" s="140"/>
      <c r="AB3388" s="140"/>
      <c r="AC3388" s="140"/>
      <c r="AD3388" s="140"/>
      <c r="AE3388" s="140"/>
      <c r="AF3388" s="140"/>
      <c r="AG3388" s="140"/>
      <c r="AH3388" s="140"/>
      <c r="AI3388" s="140"/>
      <c r="AJ3388" s="140"/>
      <c r="AK3388" s="140"/>
      <c r="AL3388" s="140"/>
      <c r="AM3388" s="140"/>
      <c r="AN3388" s="140"/>
      <c r="AO3388" s="140"/>
      <c r="AP3388" s="140"/>
      <c r="AQ3388" s="140"/>
      <c r="AR3388" s="140"/>
      <c r="AS3388" s="103"/>
      <c r="AT3388" s="103"/>
      <c r="AU3388" s="103"/>
      <c r="AV3388" s="103"/>
      <c r="AW3388" s="103"/>
      <c r="AX3388" s="103"/>
      <c r="AY3388" s="103"/>
      <c r="AZ3388" s="103"/>
      <c r="BA3388" s="103"/>
      <c r="BB3388" s="103"/>
      <c r="BC3388" s="103"/>
      <c r="BD3388" s="103"/>
      <c r="BE3388" s="103"/>
    </row>
    <row r="3389" spans="1:57" x14ac:dyDescent="0.2">
      <c r="A3389" s="140"/>
      <c r="B3389" s="141"/>
      <c r="C3389" s="141"/>
      <c r="D3389" s="24"/>
      <c r="E3389" s="29"/>
      <c r="F3389" s="22"/>
      <c r="G3389" s="22"/>
      <c r="H3389" s="22"/>
      <c r="I3389" s="22"/>
      <c r="J3389" s="26"/>
      <c r="K3389" s="140"/>
      <c r="L3389" s="140"/>
      <c r="M3389" s="140"/>
      <c r="N3389" s="140"/>
      <c r="O3389" s="140"/>
      <c r="P3389" s="26"/>
      <c r="Q3389" s="26"/>
      <c r="R3389" s="140"/>
      <c r="S3389" s="140"/>
      <c r="T3389" s="140"/>
      <c r="U3389" s="140"/>
      <c r="V3389" s="140"/>
      <c r="W3389" s="140"/>
      <c r="X3389" s="140"/>
      <c r="Y3389" s="140"/>
      <c r="Z3389" s="140"/>
      <c r="AA3389" s="140"/>
      <c r="AB3389" s="140"/>
      <c r="AC3389" s="140"/>
      <c r="AD3389" s="140"/>
      <c r="AE3389" s="140"/>
      <c r="AF3389" s="140"/>
      <c r="AG3389" s="140"/>
      <c r="AH3389" s="140"/>
      <c r="AI3389" s="140"/>
      <c r="AJ3389" s="140"/>
      <c r="AK3389" s="140"/>
      <c r="AL3389" s="140"/>
      <c r="AM3389" s="140"/>
      <c r="AN3389" s="140"/>
      <c r="AO3389" s="140"/>
      <c r="AP3389" s="140"/>
      <c r="AQ3389" s="140"/>
      <c r="AR3389" s="140"/>
      <c r="AS3389" s="103"/>
      <c r="AT3389" s="103"/>
      <c r="AU3389" s="103"/>
      <c r="AV3389" s="103"/>
      <c r="AW3389" s="103"/>
      <c r="AX3389" s="103"/>
      <c r="AY3389" s="103"/>
      <c r="AZ3389" s="103"/>
      <c r="BA3389" s="103"/>
      <c r="BB3389" s="103"/>
      <c r="BC3389" s="103"/>
      <c r="BD3389" s="103"/>
      <c r="BE3389" s="103"/>
    </row>
    <row r="3390" spans="1:57" x14ac:dyDescent="0.2">
      <c r="A3390" s="140"/>
      <c r="B3390" s="141"/>
      <c r="C3390" s="141"/>
      <c r="D3390" s="24"/>
      <c r="E3390" s="29"/>
      <c r="F3390" s="22"/>
      <c r="G3390" s="22"/>
      <c r="H3390" s="22"/>
      <c r="I3390" s="22"/>
      <c r="J3390" s="26"/>
      <c r="K3390" s="140"/>
      <c r="L3390" s="140"/>
      <c r="M3390" s="140"/>
      <c r="N3390" s="140"/>
      <c r="O3390" s="140"/>
      <c r="P3390" s="26"/>
      <c r="Q3390" s="26"/>
      <c r="R3390" s="140"/>
      <c r="S3390" s="140"/>
      <c r="T3390" s="140"/>
      <c r="U3390" s="140"/>
      <c r="V3390" s="140"/>
      <c r="W3390" s="140"/>
      <c r="X3390" s="140"/>
      <c r="Y3390" s="140"/>
      <c r="Z3390" s="140"/>
      <c r="AA3390" s="140"/>
      <c r="AB3390" s="140"/>
      <c r="AC3390" s="140"/>
      <c r="AD3390" s="140"/>
      <c r="AE3390" s="140"/>
      <c r="AF3390" s="140"/>
      <c r="AG3390" s="140"/>
      <c r="AH3390" s="140"/>
      <c r="AI3390" s="140"/>
      <c r="AJ3390" s="140"/>
      <c r="AK3390" s="140"/>
      <c r="AL3390" s="140"/>
      <c r="AM3390" s="140"/>
      <c r="AN3390" s="140"/>
      <c r="AO3390" s="140"/>
      <c r="AP3390" s="140"/>
      <c r="AQ3390" s="140"/>
      <c r="AR3390" s="140"/>
      <c r="AS3390" s="103"/>
      <c r="AT3390" s="103"/>
      <c r="AU3390" s="103"/>
      <c r="AV3390" s="103"/>
      <c r="AW3390" s="103"/>
      <c r="AX3390" s="103"/>
      <c r="AY3390" s="103"/>
      <c r="AZ3390" s="103"/>
      <c r="BA3390" s="103"/>
      <c r="BB3390" s="103"/>
      <c r="BC3390" s="103"/>
      <c r="BD3390" s="103"/>
      <c r="BE3390" s="103"/>
    </row>
    <row r="3391" spans="1:57" x14ac:dyDescent="0.2">
      <c r="A3391" s="140"/>
      <c r="B3391" s="141"/>
      <c r="C3391" s="141"/>
      <c r="D3391" s="24"/>
      <c r="E3391" s="29"/>
      <c r="F3391" s="22"/>
      <c r="G3391" s="22"/>
      <c r="H3391" s="22"/>
      <c r="I3391" s="22"/>
      <c r="J3391" s="26"/>
      <c r="K3391" s="140"/>
      <c r="L3391" s="140"/>
      <c r="M3391" s="140"/>
      <c r="N3391" s="140"/>
      <c r="O3391" s="140"/>
      <c r="P3391" s="26"/>
      <c r="Q3391" s="26"/>
      <c r="R3391" s="140"/>
      <c r="S3391" s="140"/>
      <c r="T3391" s="140"/>
      <c r="U3391" s="140"/>
      <c r="V3391" s="140"/>
      <c r="W3391" s="140"/>
      <c r="X3391" s="140"/>
      <c r="Y3391" s="140"/>
      <c r="Z3391" s="140"/>
      <c r="AA3391" s="140"/>
      <c r="AB3391" s="140"/>
      <c r="AC3391" s="140"/>
      <c r="AD3391" s="140"/>
      <c r="AE3391" s="140"/>
      <c r="AF3391" s="140"/>
      <c r="AG3391" s="140"/>
      <c r="AH3391" s="140"/>
      <c r="AI3391" s="140"/>
      <c r="AJ3391" s="140"/>
      <c r="AK3391" s="140"/>
      <c r="AL3391" s="140"/>
      <c r="AM3391" s="140"/>
      <c r="AN3391" s="140"/>
      <c r="AO3391" s="140"/>
      <c r="AP3391" s="140"/>
      <c r="AQ3391" s="140"/>
      <c r="AR3391" s="140"/>
      <c r="AS3391" s="103"/>
      <c r="AT3391" s="103"/>
      <c r="AU3391" s="103"/>
      <c r="AV3391" s="103"/>
      <c r="AW3391" s="103"/>
      <c r="AX3391" s="103"/>
      <c r="AY3391" s="103"/>
      <c r="AZ3391" s="103"/>
      <c r="BA3391" s="103"/>
      <c r="BB3391" s="103"/>
      <c r="BC3391" s="103"/>
      <c r="BD3391" s="103"/>
      <c r="BE3391" s="103"/>
    </row>
    <row r="3392" spans="1:57" x14ac:dyDescent="0.2">
      <c r="A3392" s="140"/>
      <c r="B3392" s="141"/>
      <c r="C3392" s="141"/>
      <c r="D3392" s="24"/>
      <c r="E3392" s="29"/>
      <c r="F3392" s="22"/>
      <c r="G3392" s="22"/>
      <c r="H3392" s="22"/>
      <c r="I3392" s="22"/>
      <c r="J3392" s="26"/>
      <c r="K3392" s="140"/>
      <c r="L3392" s="140"/>
      <c r="M3392" s="140"/>
      <c r="N3392" s="140"/>
      <c r="O3392" s="140"/>
      <c r="P3392" s="26"/>
      <c r="Q3392" s="26"/>
      <c r="R3392" s="140"/>
      <c r="S3392" s="140"/>
      <c r="T3392" s="140"/>
      <c r="U3392" s="140"/>
      <c r="V3392" s="140"/>
      <c r="W3392" s="140"/>
      <c r="X3392" s="140"/>
      <c r="Y3392" s="140"/>
      <c r="Z3392" s="140"/>
      <c r="AA3392" s="140"/>
      <c r="AB3392" s="140"/>
      <c r="AC3392" s="140"/>
      <c r="AD3392" s="140"/>
      <c r="AE3392" s="140"/>
      <c r="AF3392" s="140"/>
      <c r="AG3392" s="140"/>
      <c r="AH3392" s="140"/>
      <c r="AI3392" s="140"/>
      <c r="AJ3392" s="140"/>
      <c r="AK3392" s="140"/>
      <c r="AL3392" s="140"/>
      <c r="AM3392" s="140"/>
      <c r="AN3392" s="140"/>
      <c r="AO3392" s="140"/>
      <c r="AP3392" s="140"/>
      <c r="AQ3392" s="140"/>
      <c r="AR3392" s="140"/>
      <c r="AS3392" s="103"/>
      <c r="AT3392" s="103"/>
      <c r="AU3392" s="103"/>
      <c r="AV3392" s="103"/>
      <c r="AW3392" s="103"/>
      <c r="AX3392" s="103"/>
      <c r="AY3392" s="103"/>
      <c r="AZ3392" s="103"/>
      <c r="BA3392" s="103"/>
      <c r="BB3392" s="103"/>
      <c r="BC3392" s="103"/>
      <c r="BD3392" s="103"/>
      <c r="BE3392" s="103"/>
    </row>
    <row r="3393" spans="1:57" x14ac:dyDescent="0.2">
      <c r="A3393" s="140"/>
      <c r="B3393" s="141"/>
      <c r="C3393" s="141"/>
      <c r="D3393" s="24"/>
      <c r="E3393" s="29"/>
      <c r="F3393" s="22"/>
      <c r="G3393" s="22"/>
      <c r="H3393" s="22"/>
      <c r="I3393" s="22"/>
      <c r="J3393" s="26"/>
      <c r="K3393" s="140"/>
      <c r="L3393" s="140"/>
      <c r="M3393" s="140"/>
      <c r="N3393" s="140"/>
      <c r="O3393" s="140"/>
      <c r="P3393" s="26"/>
      <c r="Q3393" s="26"/>
      <c r="R3393" s="140"/>
      <c r="S3393" s="140"/>
      <c r="T3393" s="140"/>
      <c r="U3393" s="140"/>
      <c r="V3393" s="140"/>
      <c r="W3393" s="140"/>
      <c r="X3393" s="140"/>
      <c r="Y3393" s="140"/>
      <c r="Z3393" s="140"/>
      <c r="AA3393" s="140"/>
      <c r="AB3393" s="140"/>
      <c r="AC3393" s="140"/>
      <c r="AD3393" s="140"/>
      <c r="AE3393" s="140"/>
      <c r="AF3393" s="140"/>
      <c r="AG3393" s="140"/>
      <c r="AH3393" s="140"/>
      <c r="AI3393" s="140"/>
      <c r="AJ3393" s="140"/>
      <c r="AK3393" s="140"/>
      <c r="AL3393" s="140"/>
      <c r="AM3393" s="140"/>
      <c r="AN3393" s="140"/>
      <c r="AO3393" s="140"/>
      <c r="AP3393" s="140"/>
      <c r="AQ3393" s="140"/>
      <c r="AR3393" s="140"/>
      <c r="AS3393" s="103"/>
      <c r="AT3393" s="103"/>
      <c r="AU3393" s="103"/>
      <c r="AV3393" s="103"/>
      <c r="AW3393" s="103"/>
      <c r="AX3393" s="103"/>
      <c r="AY3393" s="103"/>
      <c r="AZ3393" s="103"/>
      <c r="BA3393" s="103"/>
      <c r="BB3393" s="103"/>
      <c r="BC3393" s="103"/>
      <c r="BD3393" s="103"/>
      <c r="BE3393" s="103"/>
    </row>
    <row r="3394" spans="1:57" x14ac:dyDescent="0.2">
      <c r="A3394" s="140"/>
      <c r="B3394" s="141"/>
      <c r="C3394" s="141"/>
      <c r="D3394" s="24"/>
      <c r="E3394" s="29"/>
      <c r="F3394" s="22"/>
      <c r="G3394" s="22"/>
      <c r="H3394" s="22"/>
      <c r="I3394" s="22"/>
      <c r="J3394" s="26"/>
      <c r="K3394" s="140"/>
      <c r="L3394" s="140"/>
      <c r="M3394" s="140"/>
      <c r="N3394" s="140"/>
      <c r="O3394" s="140"/>
      <c r="P3394" s="26"/>
      <c r="Q3394" s="26"/>
      <c r="R3394" s="140"/>
      <c r="S3394" s="140"/>
      <c r="T3394" s="140"/>
      <c r="U3394" s="140"/>
      <c r="V3394" s="140"/>
      <c r="W3394" s="140"/>
      <c r="X3394" s="140"/>
      <c r="Y3394" s="140"/>
      <c r="Z3394" s="140"/>
      <c r="AA3394" s="140"/>
      <c r="AB3394" s="140"/>
      <c r="AC3394" s="140"/>
      <c r="AD3394" s="140"/>
      <c r="AE3394" s="140"/>
      <c r="AF3394" s="140"/>
      <c r="AG3394" s="140"/>
      <c r="AH3394" s="140"/>
      <c r="AI3394" s="140"/>
      <c r="AJ3394" s="140"/>
      <c r="AK3394" s="140"/>
      <c r="AL3394" s="140"/>
      <c r="AM3394" s="140"/>
      <c r="AN3394" s="140"/>
      <c r="AO3394" s="140"/>
      <c r="AP3394" s="140"/>
      <c r="AQ3394" s="140"/>
      <c r="AR3394" s="140"/>
      <c r="AS3394" s="103"/>
      <c r="AT3394" s="103"/>
      <c r="AU3394" s="103"/>
      <c r="AV3394" s="103"/>
      <c r="AW3394" s="103"/>
      <c r="AX3394" s="103"/>
      <c r="AY3394" s="103"/>
      <c r="AZ3394" s="103"/>
      <c r="BA3394" s="103"/>
      <c r="BB3394" s="103"/>
      <c r="BC3394" s="103"/>
      <c r="BD3394" s="103"/>
      <c r="BE3394" s="103"/>
    </row>
    <row r="3395" spans="1:57" x14ac:dyDescent="0.2">
      <c r="A3395" s="140"/>
      <c r="B3395" s="141"/>
      <c r="C3395" s="141"/>
      <c r="D3395" s="24"/>
      <c r="E3395" s="29"/>
      <c r="F3395" s="22"/>
      <c r="G3395" s="22"/>
      <c r="H3395" s="22"/>
      <c r="I3395" s="22"/>
      <c r="J3395" s="26"/>
      <c r="K3395" s="140"/>
      <c r="L3395" s="140"/>
      <c r="M3395" s="140"/>
      <c r="N3395" s="140"/>
      <c r="O3395" s="140"/>
      <c r="P3395" s="26"/>
      <c r="Q3395" s="26"/>
      <c r="R3395" s="140"/>
      <c r="S3395" s="140"/>
      <c r="T3395" s="140"/>
      <c r="U3395" s="140"/>
      <c r="V3395" s="140"/>
      <c r="W3395" s="140"/>
      <c r="X3395" s="140"/>
      <c r="Y3395" s="140"/>
      <c r="Z3395" s="140"/>
      <c r="AA3395" s="140"/>
      <c r="AB3395" s="140"/>
      <c r="AC3395" s="140"/>
      <c r="AD3395" s="140"/>
      <c r="AE3395" s="140"/>
      <c r="AF3395" s="140"/>
      <c r="AG3395" s="140"/>
      <c r="AH3395" s="140"/>
      <c r="AI3395" s="140"/>
      <c r="AJ3395" s="140"/>
      <c r="AK3395" s="140"/>
      <c r="AL3395" s="140"/>
      <c r="AM3395" s="140"/>
      <c r="AN3395" s="140"/>
      <c r="AO3395" s="140"/>
      <c r="AP3395" s="140"/>
      <c r="AQ3395" s="140"/>
      <c r="AR3395" s="140"/>
      <c r="AS3395" s="103"/>
      <c r="AT3395" s="103"/>
      <c r="AU3395" s="103"/>
      <c r="AV3395" s="103"/>
      <c r="AW3395" s="103"/>
      <c r="AX3395" s="103"/>
      <c r="AY3395" s="103"/>
      <c r="AZ3395" s="103"/>
      <c r="BA3395" s="103"/>
      <c r="BB3395" s="103"/>
      <c r="BC3395" s="103"/>
      <c r="BD3395" s="103"/>
      <c r="BE3395" s="103"/>
    </row>
    <row r="3396" spans="1:57" x14ac:dyDescent="0.2">
      <c r="A3396" s="140"/>
      <c r="B3396" s="141"/>
      <c r="C3396" s="141"/>
      <c r="D3396" s="24"/>
      <c r="E3396" s="29"/>
      <c r="F3396" s="22"/>
      <c r="G3396" s="22"/>
      <c r="H3396" s="22"/>
      <c r="I3396" s="22"/>
      <c r="J3396" s="26"/>
      <c r="K3396" s="140"/>
      <c r="L3396" s="140"/>
      <c r="M3396" s="140"/>
      <c r="N3396" s="140"/>
      <c r="O3396" s="140"/>
      <c r="P3396" s="26"/>
      <c r="Q3396" s="26"/>
      <c r="R3396" s="140"/>
      <c r="S3396" s="140"/>
      <c r="T3396" s="140"/>
      <c r="U3396" s="140"/>
      <c r="V3396" s="140"/>
      <c r="W3396" s="140"/>
      <c r="X3396" s="140"/>
      <c r="Y3396" s="140"/>
      <c r="Z3396" s="140"/>
      <c r="AA3396" s="140"/>
      <c r="AB3396" s="140"/>
      <c r="AC3396" s="140"/>
      <c r="AD3396" s="140"/>
      <c r="AE3396" s="140"/>
      <c r="AF3396" s="140"/>
      <c r="AG3396" s="140"/>
      <c r="AH3396" s="140"/>
      <c r="AI3396" s="140"/>
      <c r="AJ3396" s="140"/>
      <c r="AK3396" s="140"/>
      <c r="AL3396" s="140"/>
      <c r="AM3396" s="140"/>
      <c r="AN3396" s="140"/>
      <c r="AO3396" s="140"/>
      <c r="AP3396" s="140"/>
      <c r="AQ3396" s="140"/>
      <c r="AR3396" s="140"/>
      <c r="AS3396" s="103"/>
      <c r="AT3396" s="103"/>
      <c r="AU3396" s="103"/>
      <c r="AV3396" s="103"/>
      <c r="AW3396" s="103"/>
      <c r="AX3396" s="103"/>
      <c r="AY3396" s="103"/>
      <c r="AZ3396" s="103"/>
      <c r="BA3396" s="103"/>
      <c r="BB3396" s="103"/>
      <c r="BC3396" s="103"/>
      <c r="BD3396" s="103"/>
      <c r="BE3396" s="103"/>
    </row>
    <row r="3397" spans="1:57" x14ac:dyDescent="0.2">
      <c r="A3397" s="140"/>
      <c r="B3397" s="141"/>
      <c r="C3397" s="141"/>
      <c r="D3397" s="24"/>
      <c r="E3397" s="29"/>
      <c r="F3397" s="22"/>
      <c r="G3397" s="22"/>
      <c r="H3397" s="22"/>
      <c r="I3397" s="22"/>
      <c r="J3397" s="26"/>
      <c r="K3397" s="140"/>
      <c r="L3397" s="140"/>
      <c r="M3397" s="140"/>
      <c r="N3397" s="140"/>
      <c r="O3397" s="140"/>
      <c r="P3397" s="26"/>
      <c r="Q3397" s="26"/>
      <c r="R3397" s="140"/>
      <c r="S3397" s="140"/>
      <c r="T3397" s="140"/>
      <c r="U3397" s="140"/>
      <c r="V3397" s="140"/>
      <c r="W3397" s="140"/>
      <c r="X3397" s="140"/>
      <c r="Y3397" s="140"/>
      <c r="Z3397" s="140"/>
      <c r="AA3397" s="140"/>
      <c r="AB3397" s="140"/>
      <c r="AC3397" s="140"/>
      <c r="AD3397" s="140"/>
      <c r="AE3397" s="140"/>
      <c r="AF3397" s="140"/>
      <c r="AG3397" s="140"/>
      <c r="AH3397" s="140"/>
      <c r="AI3397" s="140"/>
      <c r="AJ3397" s="140"/>
      <c r="AK3397" s="140"/>
      <c r="AL3397" s="140"/>
      <c r="AM3397" s="140"/>
      <c r="AN3397" s="140"/>
      <c r="AO3397" s="140"/>
      <c r="AP3397" s="140"/>
      <c r="AQ3397" s="140"/>
      <c r="AR3397" s="140"/>
      <c r="AS3397" s="103"/>
      <c r="AT3397" s="103"/>
      <c r="AU3397" s="103"/>
      <c r="AV3397" s="103"/>
      <c r="AW3397" s="103"/>
      <c r="AX3397" s="103"/>
      <c r="AY3397" s="103"/>
      <c r="AZ3397" s="103"/>
      <c r="BA3397" s="103"/>
      <c r="BB3397" s="103"/>
      <c r="BC3397" s="103"/>
      <c r="BD3397" s="103"/>
      <c r="BE3397" s="103"/>
    </row>
    <row r="3398" spans="1:57" x14ac:dyDescent="0.2">
      <c r="A3398" s="140"/>
      <c r="B3398" s="141"/>
      <c r="C3398" s="141"/>
      <c r="D3398" s="24"/>
      <c r="E3398" s="29"/>
      <c r="F3398" s="22"/>
      <c r="G3398" s="22"/>
      <c r="H3398" s="22"/>
      <c r="I3398" s="22"/>
      <c r="J3398" s="26"/>
      <c r="K3398" s="140"/>
      <c r="L3398" s="140"/>
      <c r="M3398" s="140"/>
      <c r="N3398" s="140"/>
      <c r="O3398" s="140"/>
      <c r="P3398" s="26"/>
      <c r="Q3398" s="26"/>
      <c r="R3398" s="140"/>
      <c r="S3398" s="140"/>
      <c r="T3398" s="140"/>
      <c r="U3398" s="140"/>
      <c r="V3398" s="140"/>
      <c r="W3398" s="140"/>
      <c r="X3398" s="140"/>
      <c r="Y3398" s="140"/>
      <c r="Z3398" s="140"/>
      <c r="AA3398" s="140"/>
      <c r="AB3398" s="140"/>
      <c r="AC3398" s="140"/>
      <c r="AD3398" s="140"/>
      <c r="AE3398" s="140"/>
      <c r="AF3398" s="140"/>
      <c r="AG3398" s="140"/>
      <c r="AH3398" s="140"/>
      <c r="AI3398" s="140"/>
      <c r="AJ3398" s="140"/>
      <c r="AK3398" s="140"/>
      <c r="AL3398" s="140"/>
      <c r="AM3398" s="140"/>
      <c r="AN3398" s="140"/>
      <c r="AO3398" s="140"/>
      <c r="AP3398" s="140"/>
      <c r="AQ3398" s="140"/>
      <c r="AR3398" s="140"/>
      <c r="AS3398" s="103"/>
      <c r="AT3398" s="103"/>
      <c r="AU3398" s="103"/>
      <c r="AV3398" s="103"/>
      <c r="AW3398" s="103"/>
      <c r="AX3398" s="103"/>
      <c r="AY3398" s="103"/>
      <c r="AZ3398" s="103"/>
      <c r="BA3398" s="103"/>
      <c r="BB3398" s="103"/>
      <c r="BC3398" s="103"/>
      <c r="BD3398" s="103"/>
      <c r="BE3398" s="103"/>
    </row>
    <row r="3399" spans="1:57" x14ac:dyDescent="0.2">
      <c r="A3399" s="140"/>
      <c r="B3399" s="141"/>
      <c r="C3399" s="141"/>
      <c r="D3399" s="24"/>
      <c r="E3399" s="29"/>
      <c r="F3399" s="22"/>
      <c r="G3399" s="22"/>
      <c r="H3399" s="22"/>
      <c r="I3399" s="22"/>
      <c r="J3399" s="26"/>
      <c r="K3399" s="140"/>
      <c r="L3399" s="140"/>
      <c r="M3399" s="140"/>
      <c r="N3399" s="140"/>
      <c r="O3399" s="140"/>
      <c r="P3399" s="26"/>
      <c r="Q3399" s="26"/>
      <c r="R3399" s="140"/>
      <c r="S3399" s="140"/>
      <c r="T3399" s="140"/>
      <c r="U3399" s="140"/>
      <c r="V3399" s="140"/>
      <c r="W3399" s="140"/>
      <c r="X3399" s="140"/>
      <c r="Y3399" s="140"/>
      <c r="Z3399" s="140"/>
      <c r="AA3399" s="140"/>
      <c r="AB3399" s="140"/>
      <c r="AC3399" s="140"/>
      <c r="AD3399" s="140"/>
      <c r="AE3399" s="140"/>
      <c r="AF3399" s="140"/>
      <c r="AG3399" s="140"/>
      <c r="AH3399" s="140"/>
      <c r="AI3399" s="140"/>
      <c r="AJ3399" s="140"/>
      <c r="AK3399" s="140"/>
      <c r="AL3399" s="140"/>
      <c r="AM3399" s="140"/>
      <c r="AN3399" s="140"/>
      <c r="AO3399" s="140"/>
      <c r="AP3399" s="140"/>
      <c r="AQ3399" s="140"/>
      <c r="AR3399" s="140"/>
      <c r="AS3399" s="103"/>
      <c r="AT3399" s="103"/>
      <c r="AU3399" s="103"/>
      <c r="AV3399" s="103"/>
      <c r="AW3399" s="103"/>
      <c r="AX3399" s="103"/>
      <c r="AY3399" s="103"/>
      <c r="AZ3399" s="103"/>
      <c r="BA3399" s="103"/>
      <c r="BB3399" s="103"/>
      <c r="BC3399" s="103"/>
      <c r="BD3399" s="103"/>
      <c r="BE3399" s="103"/>
    </row>
    <row r="3400" spans="1:57" x14ac:dyDescent="0.2">
      <c r="A3400" s="140"/>
      <c r="B3400" s="141"/>
      <c r="C3400" s="141"/>
      <c r="D3400" s="24"/>
      <c r="E3400" s="29"/>
      <c r="F3400" s="22"/>
      <c r="G3400" s="22"/>
      <c r="H3400" s="22"/>
      <c r="I3400" s="22"/>
      <c r="J3400" s="26"/>
      <c r="K3400" s="140"/>
      <c r="L3400" s="140"/>
      <c r="M3400" s="140"/>
      <c r="N3400" s="140"/>
      <c r="O3400" s="140"/>
      <c r="P3400" s="26"/>
      <c r="Q3400" s="26"/>
      <c r="R3400" s="140"/>
      <c r="S3400" s="140"/>
      <c r="T3400" s="140"/>
      <c r="U3400" s="140"/>
      <c r="V3400" s="140"/>
      <c r="W3400" s="140"/>
      <c r="X3400" s="140"/>
      <c r="Y3400" s="140"/>
      <c r="Z3400" s="140"/>
      <c r="AA3400" s="140"/>
      <c r="AB3400" s="140"/>
      <c r="AC3400" s="140"/>
      <c r="AD3400" s="140"/>
      <c r="AE3400" s="140"/>
      <c r="AF3400" s="140"/>
      <c r="AG3400" s="140"/>
      <c r="AH3400" s="140"/>
      <c r="AI3400" s="140"/>
      <c r="AJ3400" s="140"/>
      <c r="AK3400" s="140"/>
      <c r="AL3400" s="140"/>
      <c r="AM3400" s="140"/>
      <c r="AN3400" s="140"/>
      <c r="AO3400" s="140"/>
      <c r="AP3400" s="140"/>
      <c r="AQ3400" s="140"/>
      <c r="AR3400" s="140"/>
      <c r="AS3400" s="103"/>
      <c r="AT3400" s="103"/>
      <c r="AU3400" s="103"/>
      <c r="AV3400" s="103"/>
      <c r="AW3400" s="103"/>
      <c r="AX3400" s="103"/>
      <c r="AY3400" s="103"/>
      <c r="AZ3400" s="103"/>
      <c r="BA3400" s="103"/>
      <c r="BB3400" s="103"/>
      <c r="BC3400" s="103"/>
      <c r="BD3400" s="103"/>
      <c r="BE3400" s="103"/>
    </row>
    <row r="3401" spans="1:57" x14ac:dyDescent="0.2">
      <c r="A3401" s="140"/>
      <c r="B3401" s="141"/>
      <c r="C3401" s="141"/>
      <c r="D3401" s="24"/>
      <c r="E3401" s="29"/>
      <c r="F3401" s="22"/>
      <c r="G3401" s="22"/>
      <c r="H3401" s="22"/>
      <c r="I3401" s="22"/>
      <c r="J3401" s="26"/>
      <c r="K3401" s="140"/>
      <c r="L3401" s="140"/>
      <c r="M3401" s="140"/>
      <c r="N3401" s="140"/>
      <c r="O3401" s="140"/>
      <c r="P3401" s="26"/>
      <c r="Q3401" s="26"/>
      <c r="R3401" s="140"/>
      <c r="S3401" s="140"/>
      <c r="T3401" s="140"/>
      <c r="U3401" s="140"/>
      <c r="V3401" s="140"/>
      <c r="W3401" s="140"/>
      <c r="X3401" s="140"/>
      <c r="Y3401" s="140"/>
      <c r="Z3401" s="140"/>
      <c r="AA3401" s="140"/>
      <c r="AB3401" s="140"/>
      <c r="AC3401" s="140"/>
      <c r="AD3401" s="140"/>
      <c r="AE3401" s="140"/>
      <c r="AF3401" s="140"/>
      <c r="AG3401" s="140"/>
      <c r="AH3401" s="140"/>
      <c r="AI3401" s="140"/>
      <c r="AJ3401" s="140"/>
      <c r="AK3401" s="140"/>
      <c r="AL3401" s="140"/>
      <c r="AM3401" s="140"/>
      <c r="AN3401" s="140"/>
      <c r="AO3401" s="140"/>
      <c r="AP3401" s="140"/>
      <c r="AQ3401" s="140"/>
      <c r="AR3401" s="140"/>
      <c r="AS3401" s="103"/>
      <c r="AT3401" s="103"/>
      <c r="AU3401" s="103"/>
      <c r="AV3401" s="103"/>
      <c r="AW3401" s="103"/>
      <c r="AX3401" s="103"/>
      <c r="AY3401" s="103"/>
      <c r="AZ3401" s="103"/>
      <c r="BA3401" s="103"/>
      <c r="BB3401" s="103"/>
      <c r="BC3401" s="103"/>
      <c r="BD3401" s="103"/>
      <c r="BE3401" s="103"/>
    </row>
    <row r="3402" spans="1:57" x14ac:dyDescent="0.2">
      <c r="A3402" s="140"/>
      <c r="B3402" s="141"/>
      <c r="C3402" s="141"/>
      <c r="D3402" s="24"/>
      <c r="E3402" s="29"/>
      <c r="F3402" s="22"/>
      <c r="G3402" s="22"/>
      <c r="H3402" s="22"/>
      <c r="I3402" s="22"/>
      <c r="J3402" s="26"/>
      <c r="K3402" s="140"/>
      <c r="L3402" s="140"/>
      <c r="M3402" s="140"/>
      <c r="N3402" s="140"/>
      <c r="O3402" s="140"/>
      <c r="P3402" s="26"/>
      <c r="Q3402" s="26"/>
      <c r="R3402" s="140"/>
      <c r="S3402" s="140"/>
      <c r="T3402" s="140"/>
      <c r="U3402" s="140"/>
      <c r="V3402" s="140"/>
      <c r="W3402" s="140"/>
      <c r="X3402" s="140"/>
      <c r="Y3402" s="140"/>
      <c r="Z3402" s="140"/>
      <c r="AA3402" s="140"/>
      <c r="AB3402" s="140"/>
      <c r="AC3402" s="140"/>
      <c r="AD3402" s="140"/>
      <c r="AE3402" s="140"/>
      <c r="AF3402" s="140"/>
      <c r="AG3402" s="140"/>
      <c r="AH3402" s="140"/>
      <c r="AI3402" s="140"/>
      <c r="AJ3402" s="140"/>
      <c r="AK3402" s="140"/>
      <c r="AL3402" s="140"/>
      <c r="AM3402" s="140"/>
      <c r="AN3402" s="140"/>
      <c r="AO3402" s="140"/>
      <c r="AP3402" s="140"/>
      <c r="AQ3402" s="140"/>
      <c r="AR3402" s="140"/>
      <c r="AS3402" s="103"/>
      <c r="AT3402" s="103"/>
      <c r="AU3402" s="103"/>
      <c r="AV3402" s="103"/>
      <c r="AW3402" s="103"/>
      <c r="AX3402" s="103"/>
      <c r="AY3402" s="103"/>
      <c r="AZ3402" s="103"/>
      <c r="BA3402" s="103"/>
      <c r="BB3402" s="103"/>
      <c r="BC3402" s="103"/>
      <c r="BD3402" s="103"/>
      <c r="BE3402" s="103"/>
    </row>
    <row r="3403" spans="1:57" x14ac:dyDescent="0.2">
      <c r="A3403" s="140"/>
      <c r="B3403" s="141"/>
      <c r="C3403" s="141"/>
      <c r="D3403" s="24"/>
      <c r="E3403" s="29"/>
      <c r="F3403" s="22"/>
      <c r="G3403" s="22"/>
      <c r="H3403" s="22"/>
      <c r="I3403" s="22"/>
      <c r="J3403" s="26"/>
      <c r="K3403" s="140"/>
      <c r="L3403" s="140"/>
      <c r="M3403" s="140"/>
      <c r="N3403" s="140"/>
      <c r="O3403" s="140"/>
      <c r="P3403" s="26"/>
      <c r="Q3403" s="26"/>
      <c r="R3403" s="140"/>
      <c r="S3403" s="140"/>
      <c r="T3403" s="140"/>
      <c r="U3403" s="140"/>
      <c r="V3403" s="140"/>
      <c r="W3403" s="140"/>
      <c r="X3403" s="140"/>
      <c r="Y3403" s="140"/>
      <c r="Z3403" s="140"/>
      <c r="AA3403" s="140"/>
      <c r="AB3403" s="140"/>
      <c r="AC3403" s="140"/>
      <c r="AD3403" s="140"/>
      <c r="AE3403" s="140"/>
      <c r="AF3403" s="140"/>
      <c r="AG3403" s="140"/>
      <c r="AH3403" s="140"/>
      <c r="AI3403" s="140"/>
      <c r="AJ3403" s="140"/>
      <c r="AK3403" s="140"/>
      <c r="AL3403" s="140"/>
      <c r="AM3403" s="140"/>
      <c r="AN3403" s="140"/>
      <c r="AO3403" s="140"/>
      <c r="AP3403" s="140"/>
      <c r="AQ3403" s="140"/>
      <c r="AR3403" s="140"/>
      <c r="AS3403" s="103"/>
      <c r="AT3403" s="103"/>
      <c r="AU3403" s="103"/>
      <c r="AV3403" s="103"/>
      <c r="AW3403" s="103"/>
      <c r="AX3403" s="103"/>
      <c r="AY3403" s="103"/>
      <c r="AZ3403" s="103"/>
      <c r="BA3403" s="103"/>
      <c r="BB3403" s="103"/>
      <c r="BC3403" s="103"/>
      <c r="BD3403" s="103"/>
      <c r="BE3403" s="103"/>
    </row>
    <row r="3404" spans="1:57" x14ac:dyDescent="0.2">
      <c r="A3404" s="140"/>
      <c r="B3404" s="141"/>
      <c r="C3404" s="141"/>
      <c r="D3404" s="24"/>
      <c r="E3404" s="29"/>
      <c r="F3404" s="22"/>
      <c r="G3404" s="22"/>
      <c r="H3404" s="22"/>
      <c r="I3404" s="22"/>
      <c r="J3404" s="26"/>
      <c r="K3404" s="140"/>
      <c r="L3404" s="140"/>
      <c r="M3404" s="140"/>
      <c r="N3404" s="140"/>
      <c r="O3404" s="140"/>
      <c r="P3404" s="26"/>
      <c r="Q3404" s="26"/>
      <c r="R3404" s="140"/>
      <c r="S3404" s="140"/>
      <c r="T3404" s="140"/>
      <c r="U3404" s="140"/>
      <c r="V3404" s="140"/>
      <c r="W3404" s="140"/>
      <c r="X3404" s="140"/>
      <c r="Y3404" s="140"/>
      <c r="Z3404" s="140"/>
      <c r="AA3404" s="140"/>
      <c r="AB3404" s="140"/>
      <c r="AC3404" s="140"/>
      <c r="AD3404" s="140"/>
      <c r="AE3404" s="140"/>
      <c r="AF3404" s="140"/>
      <c r="AG3404" s="140"/>
      <c r="AH3404" s="140"/>
      <c r="AI3404" s="140"/>
      <c r="AJ3404" s="140"/>
      <c r="AK3404" s="140"/>
      <c r="AL3404" s="140"/>
      <c r="AM3404" s="140"/>
      <c r="AN3404" s="140"/>
      <c r="AO3404" s="140"/>
      <c r="AP3404" s="140"/>
      <c r="AQ3404" s="140"/>
      <c r="AR3404" s="140"/>
      <c r="AS3404" s="103"/>
      <c r="AT3404" s="103"/>
      <c r="AU3404" s="103"/>
      <c r="AV3404" s="103"/>
      <c r="AW3404" s="103"/>
      <c r="AX3404" s="103"/>
      <c r="AY3404" s="103"/>
      <c r="AZ3404" s="103"/>
      <c r="BA3404" s="103"/>
      <c r="BB3404" s="103"/>
      <c r="BC3404" s="103"/>
      <c r="BD3404" s="103"/>
      <c r="BE3404" s="103"/>
    </row>
    <row r="3405" spans="1:57" x14ac:dyDescent="0.2">
      <c r="A3405" s="140"/>
      <c r="B3405" s="141"/>
      <c r="C3405" s="141"/>
      <c r="D3405" s="24"/>
      <c r="E3405" s="29"/>
      <c r="F3405" s="22"/>
      <c r="G3405" s="22"/>
      <c r="H3405" s="22"/>
      <c r="I3405" s="22"/>
      <c r="J3405" s="26"/>
      <c r="K3405" s="140"/>
      <c r="L3405" s="140"/>
      <c r="M3405" s="140"/>
      <c r="N3405" s="140"/>
      <c r="O3405" s="140"/>
      <c r="P3405" s="26"/>
      <c r="Q3405" s="26"/>
      <c r="R3405" s="140"/>
      <c r="S3405" s="140"/>
      <c r="T3405" s="140"/>
      <c r="U3405" s="140"/>
      <c r="V3405" s="140"/>
      <c r="W3405" s="140"/>
      <c r="X3405" s="140"/>
      <c r="Y3405" s="140"/>
      <c r="Z3405" s="140"/>
      <c r="AA3405" s="140"/>
      <c r="AB3405" s="140"/>
      <c r="AC3405" s="140"/>
      <c r="AD3405" s="140"/>
      <c r="AE3405" s="140"/>
      <c r="AF3405" s="140"/>
      <c r="AG3405" s="140"/>
      <c r="AH3405" s="140"/>
      <c r="AI3405" s="140"/>
      <c r="AJ3405" s="140"/>
      <c r="AK3405" s="140"/>
      <c r="AL3405" s="140"/>
      <c r="AM3405" s="140"/>
      <c r="AN3405" s="140"/>
      <c r="AO3405" s="140"/>
      <c r="AP3405" s="140"/>
      <c r="AQ3405" s="140"/>
      <c r="AR3405" s="140"/>
      <c r="AS3405" s="103"/>
      <c r="AT3405" s="103"/>
      <c r="AU3405" s="103"/>
      <c r="AV3405" s="103"/>
      <c r="AW3405" s="103"/>
      <c r="AX3405" s="103"/>
      <c r="AY3405" s="103"/>
      <c r="AZ3405" s="103"/>
      <c r="BA3405" s="103"/>
      <c r="BB3405" s="103"/>
      <c r="BC3405" s="103"/>
      <c r="BD3405" s="103"/>
      <c r="BE3405" s="103"/>
    </row>
    <row r="3406" spans="1:57" x14ac:dyDescent="0.2">
      <c r="A3406" s="140"/>
      <c r="B3406" s="141"/>
      <c r="C3406" s="141"/>
      <c r="D3406" s="24"/>
      <c r="E3406" s="29"/>
      <c r="F3406" s="22"/>
      <c r="G3406" s="22"/>
      <c r="H3406" s="22"/>
      <c r="I3406" s="22"/>
      <c r="J3406" s="26"/>
      <c r="K3406" s="140"/>
      <c r="L3406" s="140"/>
      <c r="M3406" s="140"/>
      <c r="N3406" s="140"/>
      <c r="O3406" s="140"/>
      <c r="P3406" s="26"/>
      <c r="Q3406" s="26"/>
      <c r="R3406" s="140"/>
      <c r="S3406" s="140"/>
      <c r="T3406" s="140"/>
      <c r="U3406" s="140"/>
      <c r="V3406" s="140"/>
      <c r="W3406" s="140"/>
      <c r="X3406" s="140"/>
      <c r="Y3406" s="140"/>
      <c r="Z3406" s="140"/>
      <c r="AA3406" s="140"/>
      <c r="AB3406" s="140"/>
      <c r="AC3406" s="140"/>
      <c r="AD3406" s="140"/>
      <c r="AE3406" s="140"/>
      <c r="AF3406" s="140"/>
      <c r="AG3406" s="140"/>
      <c r="AH3406" s="140"/>
      <c r="AI3406" s="140"/>
      <c r="AJ3406" s="140"/>
      <c r="AK3406" s="140"/>
      <c r="AL3406" s="140"/>
      <c r="AM3406" s="140"/>
      <c r="AN3406" s="140"/>
      <c r="AO3406" s="140"/>
      <c r="AP3406" s="140"/>
      <c r="AQ3406" s="140"/>
      <c r="AR3406" s="140"/>
      <c r="AS3406" s="103"/>
      <c r="AT3406" s="103"/>
      <c r="AU3406" s="103"/>
      <c r="AV3406" s="103"/>
      <c r="AW3406" s="103"/>
      <c r="AX3406" s="103"/>
      <c r="AY3406" s="103"/>
      <c r="AZ3406" s="103"/>
      <c r="BA3406" s="103"/>
      <c r="BB3406" s="103"/>
      <c r="BC3406" s="103"/>
      <c r="BD3406" s="103"/>
      <c r="BE3406" s="103"/>
    </row>
    <row r="3407" spans="1:57" x14ac:dyDescent="0.2">
      <c r="A3407" s="140"/>
      <c r="B3407" s="141"/>
      <c r="C3407" s="141"/>
      <c r="D3407" s="24"/>
      <c r="E3407" s="29"/>
      <c r="F3407" s="22"/>
      <c r="G3407" s="22"/>
      <c r="H3407" s="22"/>
      <c r="I3407" s="22"/>
      <c r="J3407" s="26"/>
      <c r="K3407" s="140"/>
      <c r="L3407" s="140"/>
      <c r="M3407" s="140"/>
      <c r="N3407" s="140"/>
      <c r="O3407" s="140"/>
      <c r="P3407" s="26"/>
      <c r="Q3407" s="26"/>
      <c r="R3407" s="140"/>
      <c r="S3407" s="140"/>
      <c r="T3407" s="140"/>
      <c r="U3407" s="140"/>
      <c r="V3407" s="140"/>
      <c r="W3407" s="140"/>
      <c r="X3407" s="140"/>
      <c r="Y3407" s="140"/>
      <c r="Z3407" s="140"/>
      <c r="AA3407" s="140"/>
      <c r="AB3407" s="140"/>
      <c r="AC3407" s="140"/>
      <c r="AD3407" s="140"/>
      <c r="AE3407" s="140"/>
      <c r="AF3407" s="140"/>
      <c r="AG3407" s="140"/>
      <c r="AH3407" s="140"/>
      <c r="AI3407" s="140"/>
      <c r="AJ3407" s="140"/>
      <c r="AK3407" s="140"/>
      <c r="AL3407" s="140"/>
      <c r="AM3407" s="140"/>
      <c r="AN3407" s="140"/>
      <c r="AO3407" s="140"/>
      <c r="AP3407" s="140"/>
      <c r="AQ3407" s="140"/>
      <c r="AR3407" s="140"/>
      <c r="AS3407" s="103"/>
      <c r="AT3407" s="103"/>
      <c r="AU3407" s="103"/>
      <c r="AV3407" s="103"/>
      <c r="AW3407" s="103"/>
      <c r="AX3407" s="103"/>
      <c r="AY3407" s="103"/>
      <c r="AZ3407" s="103"/>
      <c r="BA3407" s="103"/>
      <c r="BB3407" s="103"/>
      <c r="BC3407" s="103"/>
      <c r="BD3407" s="103"/>
      <c r="BE3407" s="103"/>
    </row>
    <row r="3408" spans="1:57" x14ac:dyDescent="0.2">
      <c r="A3408" s="140"/>
      <c r="B3408" s="141"/>
      <c r="C3408" s="141"/>
      <c r="D3408" s="24"/>
      <c r="E3408" s="29"/>
      <c r="F3408" s="22"/>
      <c r="G3408" s="22"/>
      <c r="H3408" s="22"/>
      <c r="I3408" s="22"/>
      <c r="J3408" s="26"/>
      <c r="K3408" s="140"/>
      <c r="L3408" s="140"/>
      <c r="M3408" s="140"/>
      <c r="N3408" s="140"/>
      <c r="O3408" s="140"/>
      <c r="P3408" s="26"/>
      <c r="Q3408" s="26"/>
      <c r="R3408" s="140"/>
      <c r="S3408" s="140"/>
      <c r="T3408" s="140"/>
      <c r="U3408" s="140"/>
      <c r="V3408" s="140"/>
      <c r="W3408" s="140"/>
      <c r="X3408" s="140"/>
      <c r="Y3408" s="140"/>
      <c r="Z3408" s="140"/>
      <c r="AA3408" s="140"/>
      <c r="AB3408" s="140"/>
      <c r="AC3408" s="140"/>
      <c r="AD3408" s="140"/>
      <c r="AE3408" s="140"/>
      <c r="AF3408" s="140"/>
      <c r="AG3408" s="140"/>
      <c r="AH3408" s="140"/>
      <c r="AI3408" s="140"/>
      <c r="AJ3408" s="140"/>
      <c r="AK3408" s="140"/>
      <c r="AL3408" s="140"/>
      <c r="AM3408" s="140"/>
      <c r="AN3408" s="140"/>
      <c r="AO3408" s="140"/>
      <c r="AP3408" s="140"/>
      <c r="AQ3408" s="140"/>
      <c r="AR3408" s="140"/>
      <c r="AS3408" s="103"/>
      <c r="AT3408" s="103"/>
      <c r="AU3408" s="103"/>
      <c r="AV3408" s="103"/>
      <c r="AW3408" s="103"/>
      <c r="AX3408" s="103"/>
      <c r="AY3408" s="103"/>
      <c r="AZ3408" s="103"/>
      <c r="BA3408" s="103"/>
      <c r="BB3408" s="103"/>
      <c r="BC3408" s="103"/>
      <c r="BD3408" s="103"/>
      <c r="BE3408" s="103"/>
    </row>
    <row r="3409" spans="1:57" x14ac:dyDescent="0.2">
      <c r="A3409" s="140"/>
      <c r="B3409" s="141"/>
      <c r="C3409" s="141"/>
      <c r="D3409" s="24"/>
      <c r="E3409" s="29"/>
      <c r="F3409" s="22"/>
      <c r="G3409" s="22"/>
      <c r="H3409" s="22"/>
      <c r="I3409" s="22"/>
      <c r="J3409" s="26"/>
      <c r="K3409" s="140"/>
      <c r="L3409" s="140"/>
      <c r="M3409" s="140"/>
      <c r="N3409" s="140"/>
      <c r="O3409" s="140"/>
      <c r="P3409" s="26"/>
      <c r="Q3409" s="26"/>
      <c r="R3409" s="140"/>
      <c r="S3409" s="140"/>
      <c r="T3409" s="140"/>
      <c r="U3409" s="140"/>
      <c r="V3409" s="140"/>
      <c r="W3409" s="140"/>
      <c r="X3409" s="140"/>
      <c r="Y3409" s="140"/>
      <c r="Z3409" s="140"/>
      <c r="AA3409" s="140"/>
      <c r="AB3409" s="140"/>
      <c r="AC3409" s="140"/>
      <c r="AD3409" s="140"/>
      <c r="AE3409" s="140"/>
      <c r="AF3409" s="140"/>
      <c r="AG3409" s="140"/>
      <c r="AH3409" s="140"/>
      <c r="AI3409" s="140"/>
      <c r="AJ3409" s="140"/>
      <c r="AK3409" s="140"/>
      <c r="AL3409" s="140"/>
      <c r="AM3409" s="140"/>
      <c r="AN3409" s="140"/>
      <c r="AO3409" s="140"/>
      <c r="AP3409" s="140"/>
      <c r="AQ3409" s="140"/>
      <c r="AR3409" s="140"/>
      <c r="AS3409" s="103"/>
      <c r="AT3409" s="103"/>
      <c r="AU3409" s="103"/>
      <c r="AV3409" s="103"/>
      <c r="AW3409" s="103"/>
      <c r="AX3409" s="103"/>
      <c r="AY3409" s="103"/>
      <c r="AZ3409" s="103"/>
      <c r="BA3409" s="103"/>
      <c r="BB3409" s="103"/>
      <c r="BC3409" s="103"/>
      <c r="BD3409" s="103"/>
      <c r="BE3409" s="103"/>
    </row>
    <row r="3410" spans="1:57" x14ac:dyDescent="0.2">
      <c r="A3410" s="140"/>
      <c r="B3410" s="141"/>
      <c r="C3410" s="141"/>
      <c r="D3410" s="24"/>
      <c r="E3410" s="29"/>
      <c r="F3410" s="22"/>
      <c r="G3410" s="22"/>
      <c r="H3410" s="22"/>
      <c r="I3410" s="22"/>
      <c r="J3410" s="26"/>
      <c r="K3410" s="140"/>
      <c r="L3410" s="140"/>
      <c r="M3410" s="140"/>
      <c r="N3410" s="140"/>
      <c r="O3410" s="140"/>
      <c r="P3410" s="26"/>
      <c r="Q3410" s="26"/>
      <c r="R3410" s="140"/>
      <c r="S3410" s="140"/>
      <c r="T3410" s="140"/>
      <c r="U3410" s="140"/>
      <c r="V3410" s="140"/>
      <c r="W3410" s="140"/>
      <c r="X3410" s="140"/>
      <c r="Y3410" s="140"/>
      <c r="Z3410" s="140"/>
      <c r="AA3410" s="140"/>
      <c r="AB3410" s="140"/>
      <c r="AC3410" s="140"/>
      <c r="AD3410" s="140"/>
      <c r="AE3410" s="140"/>
      <c r="AF3410" s="140"/>
      <c r="AG3410" s="140"/>
      <c r="AH3410" s="140"/>
      <c r="AI3410" s="140"/>
      <c r="AJ3410" s="140"/>
      <c r="AK3410" s="140"/>
      <c r="AL3410" s="140"/>
      <c r="AM3410" s="140"/>
      <c r="AN3410" s="140"/>
      <c r="AO3410" s="140"/>
      <c r="AP3410" s="140"/>
      <c r="AQ3410" s="140"/>
      <c r="AR3410" s="140"/>
      <c r="AS3410" s="103"/>
      <c r="AT3410" s="103"/>
      <c r="AU3410" s="103"/>
      <c r="AV3410" s="103"/>
      <c r="AW3410" s="103"/>
      <c r="AX3410" s="103"/>
      <c r="AY3410" s="103"/>
      <c r="AZ3410" s="103"/>
      <c r="BA3410" s="103"/>
      <c r="BB3410" s="103"/>
      <c r="BC3410" s="103"/>
      <c r="BD3410" s="103"/>
      <c r="BE3410" s="103"/>
    </row>
    <row r="3411" spans="1:57" x14ac:dyDescent="0.2">
      <c r="A3411" s="140"/>
      <c r="B3411" s="141"/>
      <c r="C3411" s="141"/>
      <c r="D3411" s="24"/>
      <c r="E3411" s="29"/>
      <c r="F3411" s="22"/>
      <c r="G3411" s="22"/>
      <c r="H3411" s="22"/>
      <c r="I3411" s="22"/>
      <c r="J3411" s="26"/>
      <c r="K3411" s="140"/>
      <c r="L3411" s="140"/>
      <c r="M3411" s="140"/>
      <c r="N3411" s="140"/>
      <c r="O3411" s="140"/>
      <c r="P3411" s="26"/>
      <c r="Q3411" s="26"/>
      <c r="R3411" s="140"/>
      <c r="S3411" s="140"/>
      <c r="T3411" s="140"/>
      <c r="U3411" s="140"/>
      <c r="V3411" s="140"/>
      <c r="W3411" s="140"/>
      <c r="X3411" s="140"/>
      <c r="Y3411" s="140"/>
      <c r="Z3411" s="140"/>
      <c r="AA3411" s="140"/>
      <c r="AB3411" s="140"/>
      <c r="AC3411" s="140"/>
      <c r="AD3411" s="140"/>
      <c r="AE3411" s="140"/>
      <c r="AF3411" s="140"/>
      <c r="AG3411" s="140"/>
      <c r="AH3411" s="140"/>
      <c r="AI3411" s="140"/>
      <c r="AJ3411" s="140"/>
      <c r="AK3411" s="140"/>
      <c r="AL3411" s="140"/>
      <c r="AM3411" s="140"/>
      <c r="AN3411" s="140"/>
      <c r="AO3411" s="140"/>
      <c r="AP3411" s="140"/>
      <c r="AQ3411" s="140"/>
      <c r="AR3411" s="140"/>
      <c r="AS3411" s="103"/>
      <c r="AT3411" s="103"/>
      <c r="AU3411" s="103"/>
      <c r="AV3411" s="103"/>
      <c r="AW3411" s="103"/>
      <c r="AX3411" s="103"/>
      <c r="AY3411" s="103"/>
      <c r="AZ3411" s="103"/>
      <c r="BA3411" s="103"/>
      <c r="BB3411" s="103"/>
      <c r="BC3411" s="103"/>
      <c r="BD3411" s="103"/>
      <c r="BE3411" s="103"/>
    </row>
    <row r="3412" spans="1:57" x14ac:dyDescent="0.2">
      <c r="A3412" s="140"/>
      <c r="B3412" s="141"/>
      <c r="C3412" s="141"/>
      <c r="D3412" s="24"/>
      <c r="E3412" s="29"/>
      <c r="F3412" s="22"/>
      <c r="G3412" s="22"/>
      <c r="H3412" s="22"/>
      <c r="I3412" s="22"/>
      <c r="J3412" s="26"/>
      <c r="K3412" s="140"/>
      <c r="L3412" s="140"/>
      <c r="M3412" s="140"/>
      <c r="N3412" s="140"/>
      <c r="O3412" s="140"/>
      <c r="P3412" s="26"/>
      <c r="Q3412" s="26"/>
      <c r="R3412" s="140"/>
      <c r="S3412" s="140"/>
      <c r="T3412" s="140"/>
      <c r="U3412" s="140"/>
      <c r="V3412" s="140"/>
      <c r="W3412" s="140"/>
      <c r="X3412" s="140"/>
      <c r="Y3412" s="140"/>
      <c r="Z3412" s="140"/>
      <c r="AA3412" s="140"/>
      <c r="AB3412" s="140"/>
      <c r="AC3412" s="140"/>
      <c r="AD3412" s="140"/>
      <c r="AE3412" s="140"/>
      <c r="AF3412" s="140"/>
      <c r="AG3412" s="140"/>
      <c r="AH3412" s="140"/>
      <c r="AI3412" s="140"/>
      <c r="AJ3412" s="140"/>
      <c r="AK3412" s="140"/>
      <c r="AL3412" s="140"/>
      <c r="AM3412" s="140"/>
      <c r="AN3412" s="140"/>
      <c r="AO3412" s="140"/>
      <c r="AP3412" s="140"/>
      <c r="AQ3412" s="140"/>
      <c r="AR3412" s="140"/>
      <c r="AS3412" s="103"/>
      <c r="AT3412" s="103"/>
      <c r="AU3412" s="103"/>
      <c r="AV3412" s="103"/>
      <c r="AW3412" s="103"/>
      <c r="AX3412" s="103"/>
      <c r="AY3412" s="103"/>
      <c r="AZ3412" s="103"/>
      <c r="BA3412" s="103"/>
      <c r="BB3412" s="103"/>
      <c r="BC3412" s="103"/>
      <c r="BD3412" s="103"/>
      <c r="BE3412" s="103"/>
    </row>
    <row r="3413" spans="1:57" x14ac:dyDescent="0.2">
      <c r="A3413" s="140"/>
      <c r="B3413" s="141"/>
      <c r="C3413" s="141"/>
      <c r="D3413" s="24"/>
      <c r="E3413" s="29"/>
      <c r="F3413" s="22"/>
      <c r="G3413" s="22"/>
      <c r="H3413" s="22"/>
      <c r="I3413" s="22"/>
      <c r="J3413" s="26"/>
      <c r="K3413" s="140"/>
      <c r="L3413" s="140"/>
      <c r="M3413" s="140"/>
      <c r="N3413" s="140"/>
      <c r="O3413" s="140"/>
      <c r="P3413" s="26"/>
      <c r="Q3413" s="26"/>
      <c r="R3413" s="140"/>
      <c r="S3413" s="140"/>
      <c r="T3413" s="140"/>
      <c r="U3413" s="140"/>
      <c r="V3413" s="140"/>
      <c r="W3413" s="140"/>
      <c r="X3413" s="140"/>
      <c r="Y3413" s="140"/>
      <c r="Z3413" s="140"/>
      <c r="AA3413" s="140"/>
      <c r="AB3413" s="140"/>
      <c r="AC3413" s="140"/>
      <c r="AD3413" s="140"/>
      <c r="AE3413" s="140"/>
      <c r="AF3413" s="140"/>
      <c r="AG3413" s="140"/>
      <c r="AH3413" s="140"/>
      <c r="AI3413" s="140"/>
      <c r="AJ3413" s="140"/>
      <c r="AK3413" s="140"/>
      <c r="AL3413" s="140"/>
      <c r="AM3413" s="140"/>
      <c r="AN3413" s="140"/>
      <c r="AO3413" s="140"/>
      <c r="AP3413" s="140"/>
      <c r="AQ3413" s="140"/>
      <c r="AR3413" s="140"/>
      <c r="AS3413" s="103"/>
      <c r="AT3413" s="103"/>
      <c r="AU3413" s="103"/>
      <c r="AV3413" s="103"/>
      <c r="AW3413" s="103"/>
      <c r="AX3413" s="103"/>
      <c r="AY3413" s="103"/>
      <c r="AZ3413" s="103"/>
      <c r="BA3413" s="103"/>
      <c r="BB3413" s="103"/>
      <c r="BC3413" s="103"/>
      <c r="BD3413" s="103"/>
      <c r="BE3413" s="103"/>
    </row>
    <row r="3414" spans="1:57" x14ac:dyDescent="0.2">
      <c r="A3414" s="140"/>
      <c r="B3414" s="141"/>
      <c r="C3414" s="141"/>
      <c r="D3414" s="24"/>
      <c r="E3414" s="29"/>
      <c r="F3414" s="22"/>
      <c r="G3414" s="22"/>
      <c r="H3414" s="22"/>
      <c r="I3414" s="22"/>
      <c r="J3414" s="26"/>
      <c r="K3414" s="140"/>
      <c r="L3414" s="140"/>
      <c r="M3414" s="140"/>
      <c r="N3414" s="140"/>
      <c r="O3414" s="140"/>
      <c r="P3414" s="26"/>
      <c r="Q3414" s="26"/>
      <c r="R3414" s="140"/>
      <c r="S3414" s="140"/>
      <c r="T3414" s="140"/>
      <c r="U3414" s="140"/>
      <c r="V3414" s="140"/>
      <c r="W3414" s="140"/>
      <c r="X3414" s="140"/>
      <c r="Y3414" s="140"/>
      <c r="Z3414" s="140"/>
      <c r="AA3414" s="140"/>
      <c r="AB3414" s="140"/>
      <c r="AC3414" s="140"/>
      <c r="AD3414" s="140"/>
      <c r="AE3414" s="140"/>
      <c r="AF3414" s="140"/>
      <c r="AG3414" s="140"/>
      <c r="AH3414" s="140"/>
      <c r="AI3414" s="140"/>
      <c r="AJ3414" s="140"/>
      <c r="AK3414" s="140"/>
      <c r="AL3414" s="140"/>
      <c r="AM3414" s="140"/>
      <c r="AN3414" s="140"/>
      <c r="AO3414" s="140"/>
      <c r="AP3414" s="140"/>
      <c r="AQ3414" s="140"/>
      <c r="AR3414" s="140"/>
      <c r="AS3414" s="103"/>
      <c r="AT3414" s="103"/>
      <c r="AU3414" s="103"/>
      <c r="AV3414" s="103"/>
      <c r="AW3414" s="103"/>
      <c r="AX3414" s="103"/>
      <c r="AY3414" s="103"/>
      <c r="AZ3414" s="103"/>
      <c r="BA3414" s="103"/>
      <c r="BB3414" s="103"/>
      <c r="BC3414" s="103"/>
      <c r="BD3414" s="103"/>
      <c r="BE3414" s="103"/>
    </row>
    <row r="3415" spans="1:57" x14ac:dyDescent="0.2">
      <c r="A3415" s="140"/>
      <c r="B3415" s="141"/>
      <c r="C3415" s="141"/>
      <c r="D3415" s="24"/>
      <c r="E3415" s="29"/>
      <c r="F3415" s="22"/>
      <c r="G3415" s="22"/>
      <c r="H3415" s="22"/>
      <c r="I3415" s="22"/>
      <c r="J3415" s="26"/>
      <c r="K3415" s="140"/>
      <c r="L3415" s="140"/>
      <c r="M3415" s="140"/>
      <c r="N3415" s="140"/>
      <c r="O3415" s="140"/>
      <c r="P3415" s="26"/>
      <c r="Q3415" s="26"/>
      <c r="R3415" s="140"/>
      <c r="S3415" s="140"/>
      <c r="T3415" s="140"/>
      <c r="U3415" s="140"/>
      <c r="V3415" s="140"/>
      <c r="W3415" s="140"/>
      <c r="X3415" s="140"/>
      <c r="Y3415" s="140"/>
      <c r="Z3415" s="140"/>
      <c r="AA3415" s="140"/>
      <c r="AB3415" s="140"/>
      <c r="AC3415" s="140"/>
      <c r="AD3415" s="140"/>
      <c r="AE3415" s="140"/>
      <c r="AF3415" s="140"/>
      <c r="AG3415" s="140"/>
      <c r="AH3415" s="140"/>
      <c r="AI3415" s="140"/>
      <c r="AJ3415" s="140"/>
      <c r="AK3415" s="140"/>
      <c r="AL3415" s="140"/>
      <c r="AM3415" s="140"/>
      <c r="AN3415" s="140"/>
      <c r="AO3415" s="140"/>
      <c r="AP3415" s="140"/>
      <c r="AQ3415" s="140"/>
      <c r="AR3415" s="140"/>
      <c r="AS3415" s="103"/>
      <c r="AT3415" s="103"/>
      <c r="AU3415" s="103"/>
      <c r="AV3415" s="103"/>
      <c r="AW3415" s="103"/>
      <c r="AX3415" s="103"/>
      <c r="AY3415" s="103"/>
      <c r="AZ3415" s="103"/>
      <c r="BA3415" s="103"/>
      <c r="BB3415" s="103"/>
      <c r="BC3415" s="103"/>
      <c r="BD3415" s="103"/>
      <c r="BE3415" s="103"/>
    </row>
    <row r="3416" spans="1:57" x14ac:dyDescent="0.2">
      <c r="A3416" s="140"/>
      <c r="B3416" s="141"/>
      <c r="C3416" s="141"/>
      <c r="D3416" s="24"/>
      <c r="E3416" s="29"/>
      <c r="F3416" s="22"/>
      <c r="G3416" s="22"/>
      <c r="H3416" s="22"/>
      <c r="I3416" s="22"/>
      <c r="J3416" s="26"/>
      <c r="K3416" s="140"/>
      <c r="L3416" s="140"/>
      <c r="M3416" s="140"/>
      <c r="N3416" s="140"/>
      <c r="O3416" s="140"/>
      <c r="P3416" s="26"/>
      <c r="Q3416" s="26"/>
      <c r="R3416" s="140"/>
      <c r="S3416" s="140"/>
      <c r="T3416" s="140"/>
      <c r="U3416" s="140"/>
      <c r="V3416" s="140"/>
      <c r="W3416" s="140"/>
      <c r="X3416" s="140"/>
      <c r="Y3416" s="140"/>
      <c r="Z3416" s="140"/>
      <c r="AA3416" s="140"/>
      <c r="AB3416" s="140"/>
      <c r="AC3416" s="140"/>
      <c r="AD3416" s="140"/>
      <c r="AE3416" s="140"/>
      <c r="AF3416" s="140"/>
      <c r="AG3416" s="140"/>
      <c r="AH3416" s="140"/>
      <c r="AI3416" s="140"/>
      <c r="AJ3416" s="140"/>
      <c r="AK3416" s="140"/>
      <c r="AL3416" s="140"/>
      <c r="AM3416" s="140"/>
      <c r="AN3416" s="140"/>
      <c r="AO3416" s="140"/>
      <c r="AP3416" s="140"/>
      <c r="AQ3416" s="140"/>
      <c r="AR3416" s="140"/>
      <c r="AS3416" s="103"/>
      <c r="AT3416" s="103"/>
      <c r="AU3416" s="103"/>
      <c r="AV3416" s="103"/>
      <c r="AW3416" s="103"/>
      <c r="AX3416" s="103"/>
      <c r="AY3416" s="103"/>
      <c r="AZ3416" s="103"/>
      <c r="BA3416" s="103"/>
      <c r="BB3416" s="103"/>
      <c r="BC3416" s="103"/>
      <c r="BD3416" s="103"/>
      <c r="BE3416" s="103"/>
    </row>
    <row r="3417" spans="1:57" x14ac:dyDescent="0.2">
      <c r="A3417" s="140"/>
      <c r="B3417" s="141"/>
      <c r="C3417" s="141"/>
      <c r="D3417" s="24"/>
      <c r="E3417" s="29"/>
      <c r="F3417" s="22"/>
      <c r="G3417" s="22"/>
      <c r="H3417" s="22"/>
      <c r="I3417" s="22"/>
      <c r="J3417" s="26"/>
      <c r="K3417" s="140"/>
      <c r="L3417" s="140"/>
      <c r="M3417" s="140"/>
      <c r="N3417" s="140"/>
      <c r="O3417" s="140"/>
      <c r="P3417" s="26"/>
      <c r="Q3417" s="26"/>
      <c r="R3417" s="140"/>
      <c r="S3417" s="140"/>
      <c r="T3417" s="140"/>
      <c r="U3417" s="140"/>
      <c r="V3417" s="140"/>
      <c r="W3417" s="140"/>
      <c r="X3417" s="140"/>
      <c r="Y3417" s="140"/>
      <c r="Z3417" s="140"/>
      <c r="AA3417" s="140"/>
      <c r="AB3417" s="140"/>
      <c r="AC3417" s="140"/>
      <c r="AD3417" s="140"/>
      <c r="AE3417" s="140"/>
      <c r="AF3417" s="140"/>
      <c r="AG3417" s="140"/>
      <c r="AH3417" s="140"/>
      <c r="AI3417" s="140"/>
      <c r="AJ3417" s="140"/>
      <c r="AK3417" s="140"/>
      <c r="AL3417" s="140"/>
      <c r="AM3417" s="140"/>
      <c r="AN3417" s="140"/>
      <c r="AO3417" s="140"/>
      <c r="AP3417" s="140"/>
      <c r="AQ3417" s="140"/>
      <c r="AR3417" s="140"/>
      <c r="AS3417" s="103"/>
      <c r="AT3417" s="103"/>
      <c r="AU3417" s="103"/>
      <c r="AV3417" s="103"/>
      <c r="AW3417" s="103"/>
      <c r="AX3417" s="103"/>
      <c r="AY3417" s="103"/>
      <c r="AZ3417" s="103"/>
      <c r="BA3417" s="103"/>
      <c r="BB3417" s="103"/>
      <c r="BC3417" s="103"/>
      <c r="BD3417" s="103"/>
      <c r="BE3417" s="103"/>
    </row>
    <row r="3418" spans="1:57" x14ac:dyDescent="0.2">
      <c r="A3418" s="140"/>
      <c r="B3418" s="141"/>
      <c r="C3418" s="141"/>
      <c r="D3418" s="24"/>
      <c r="E3418" s="29"/>
      <c r="F3418" s="22"/>
      <c r="G3418" s="22"/>
      <c r="H3418" s="22"/>
      <c r="I3418" s="22"/>
      <c r="J3418" s="26"/>
      <c r="K3418" s="140"/>
      <c r="L3418" s="140"/>
      <c r="M3418" s="140"/>
      <c r="N3418" s="140"/>
      <c r="O3418" s="140"/>
      <c r="P3418" s="26"/>
      <c r="Q3418" s="26"/>
      <c r="R3418" s="140"/>
      <c r="S3418" s="140"/>
      <c r="T3418" s="140"/>
      <c r="U3418" s="140"/>
      <c r="V3418" s="140"/>
      <c r="W3418" s="140"/>
      <c r="X3418" s="140"/>
      <c r="Y3418" s="140"/>
      <c r="Z3418" s="140"/>
      <c r="AA3418" s="140"/>
      <c r="AB3418" s="140"/>
      <c r="AC3418" s="140"/>
      <c r="AD3418" s="140"/>
      <c r="AE3418" s="140"/>
      <c r="AF3418" s="140"/>
      <c r="AG3418" s="140"/>
      <c r="AH3418" s="140"/>
      <c r="AI3418" s="140"/>
      <c r="AJ3418" s="140"/>
      <c r="AK3418" s="140"/>
      <c r="AL3418" s="140"/>
      <c r="AM3418" s="140"/>
      <c r="AN3418" s="140"/>
      <c r="AO3418" s="140"/>
      <c r="AP3418" s="140"/>
      <c r="AQ3418" s="140"/>
      <c r="AR3418" s="140"/>
      <c r="AS3418" s="103"/>
      <c r="AT3418" s="103"/>
      <c r="AU3418" s="103"/>
      <c r="AV3418" s="103"/>
      <c r="AW3418" s="103"/>
      <c r="AX3418" s="103"/>
      <c r="AY3418" s="103"/>
      <c r="AZ3418" s="103"/>
      <c r="BA3418" s="103"/>
      <c r="BB3418" s="103"/>
      <c r="BC3418" s="103"/>
      <c r="BD3418" s="103"/>
      <c r="BE3418" s="103"/>
    </row>
    <row r="3419" spans="1:57" x14ac:dyDescent="0.2">
      <c r="A3419" s="140"/>
      <c r="B3419" s="141"/>
      <c r="C3419" s="141"/>
      <c r="D3419" s="24"/>
      <c r="E3419" s="29"/>
      <c r="F3419" s="22"/>
      <c r="G3419" s="22"/>
      <c r="H3419" s="22"/>
      <c r="I3419" s="22"/>
      <c r="J3419" s="26"/>
      <c r="K3419" s="140"/>
      <c r="L3419" s="140"/>
      <c r="M3419" s="140"/>
      <c r="N3419" s="140"/>
      <c r="O3419" s="140"/>
      <c r="P3419" s="26"/>
      <c r="Q3419" s="26"/>
      <c r="R3419" s="140"/>
      <c r="S3419" s="140"/>
      <c r="T3419" s="140"/>
      <c r="U3419" s="140"/>
      <c r="V3419" s="140"/>
      <c r="W3419" s="140"/>
      <c r="X3419" s="140"/>
      <c r="Y3419" s="140"/>
      <c r="Z3419" s="140"/>
      <c r="AA3419" s="140"/>
      <c r="AB3419" s="140"/>
      <c r="AC3419" s="140"/>
      <c r="AD3419" s="140"/>
      <c r="AE3419" s="140"/>
      <c r="AF3419" s="140"/>
      <c r="AG3419" s="140"/>
      <c r="AH3419" s="140"/>
      <c r="AI3419" s="140"/>
      <c r="AJ3419" s="140"/>
      <c r="AK3419" s="140"/>
      <c r="AL3419" s="140"/>
      <c r="AM3419" s="140"/>
      <c r="AN3419" s="140"/>
      <c r="AO3419" s="140"/>
      <c r="AP3419" s="140"/>
      <c r="AQ3419" s="140"/>
      <c r="AR3419" s="140"/>
      <c r="AS3419" s="103"/>
      <c r="AT3419" s="103"/>
      <c r="AU3419" s="103"/>
      <c r="AV3419" s="103"/>
      <c r="AW3419" s="103"/>
      <c r="AX3419" s="103"/>
      <c r="AY3419" s="103"/>
      <c r="AZ3419" s="103"/>
      <c r="BA3419" s="103"/>
      <c r="BB3419" s="103"/>
      <c r="BC3419" s="103"/>
      <c r="BD3419" s="103"/>
      <c r="BE3419" s="103"/>
    </row>
    <row r="3420" spans="1:57" x14ac:dyDescent="0.2">
      <c r="A3420" s="140"/>
      <c r="B3420" s="141"/>
      <c r="C3420" s="141"/>
      <c r="D3420" s="24"/>
      <c r="E3420" s="29"/>
      <c r="F3420" s="22"/>
      <c r="G3420" s="22"/>
      <c r="H3420" s="22"/>
      <c r="I3420" s="22"/>
      <c r="J3420" s="26"/>
      <c r="K3420" s="140"/>
      <c r="L3420" s="140"/>
      <c r="M3420" s="140"/>
      <c r="N3420" s="140"/>
      <c r="O3420" s="140"/>
      <c r="P3420" s="26"/>
      <c r="Q3420" s="26"/>
      <c r="R3420" s="140"/>
      <c r="S3420" s="140"/>
      <c r="T3420" s="140"/>
      <c r="U3420" s="140"/>
      <c r="V3420" s="140"/>
      <c r="W3420" s="140"/>
      <c r="X3420" s="140"/>
      <c r="Y3420" s="140"/>
      <c r="Z3420" s="140"/>
      <c r="AA3420" s="140"/>
      <c r="AB3420" s="140"/>
      <c r="AC3420" s="140"/>
      <c r="AD3420" s="140"/>
      <c r="AE3420" s="140"/>
      <c r="AF3420" s="140"/>
      <c r="AG3420" s="140"/>
      <c r="AH3420" s="140"/>
      <c r="AI3420" s="140"/>
      <c r="AJ3420" s="140"/>
      <c r="AK3420" s="140"/>
      <c r="AL3420" s="140"/>
      <c r="AM3420" s="140"/>
      <c r="AN3420" s="140"/>
      <c r="AO3420" s="140"/>
      <c r="AP3420" s="140"/>
      <c r="AQ3420" s="140"/>
      <c r="AR3420" s="140"/>
      <c r="AS3420" s="103"/>
      <c r="AT3420" s="103"/>
      <c r="AU3420" s="103"/>
      <c r="AV3420" s="103"/>
      <c r="AW3420" s="103"/>
      <c r="AX3420" s="103"/>
      <c r="AY3420" s="103"/>
      <c r="AZ3420" s="103"/>
      <c r="BA3420" s="103"/>
      <c r="BB3420" s="103"/>
      <c r="BC3420" s="103"/>
      <c r="BD3420" s="103"/>
      <c r="BE3420" s="103"/>
    </row>
    <row r="3421" spans="1:57" x14ac:dyDescent="0.2">
      <c r="A3421" s="140"/>
      <c r="B3421" s="141"/>
      <c r="C3421" s="141"/>
      <c r="D3421" s="24"/>
      <c r="E3421" s="29"/>
      <c r="F3421" s="22"/>
      <c r="G3421" s="22"/>
      <c r="H3421" s="22"/>
      <c r="I3421" s="22"/>
      <c r="J3421" s="26"/>
      <c r="K3421" s="140"/>
      <c r="L3421" s="140"/>
      <c r="M3421" s="140"/>
      <c r="N3421" s="140"/>
      <c r="O3421" s="140"/>
      <c r="P3421" s="26"/>
      <c r="Q3421" s="26"/>
      <c r="R3421" s="140"/>
      <c r="S3421" s="140"/>
      <c r="T3421" s="140"/>
      <c r="U3421" s="140"/>
      <c r="V3421" s="140"/>
      <c r="W3421" s="140"/>
      <c r="X3421" s="140"/>
      <c r="Y3421" s="140"/>
      <c r="Z3421" s="140"/>
      <c r="AA3421" s="140"/>
      <c r="AB3421" s="140"/>
      <c r="AC3421" s="140"/>
      <c r="AD3421" s="140"/>
      <c r="AE3421" s="140"/>
      <c r="AF3421" s="140"/>
      <c r="AG3421" s="140"/>
      <c r="AH3421" s="140"/>
      <c r="AI3421" s="140"/>
      <c r="AJ3421" s="140"/>
      <c r="AK3421" s="140"/>
      <c r="AL3421" s="140"/>
      <c r="AM3421" s="140"/>
      <c r="AN3421" s="140"/>
      <c r="AO3421" s="140"/>
      <c r="AP3421" s="140"/>
      <c r="AQ3421" s="140"/>
      <c r="AR3421" s="140"/>
      <c r="AS3421" s="103"/>
      <c r="AT3421" s="103"/>
      <c r="AU3421" s="103"/>
      <c r="AV3421" s="103"/>
      <c r="AW3421" s="103"/>
      <c r="AX3421" s="103"/>
      <c r="AY3421" s="103"/>
      <c r="AZ3421" s="103"/>
      <c r="BA3421" s="103"/>
      <c r="BB3421" s="103"/>
      <c r="BC3421" s="103"/>
      <c r="BD3421" s="103"/>
      <c r="BE3421" s="103"/>
    </row>
    <row r="3422" spans="1:57" x14ac:dyDescent="0.2">
      <c r="A3422" s="140"/>
      <c r="B3422" s="141"/>
      <c r="C3422" s="141"/>
      <c r="D3422" s="24"/>
      <c r="E3422" s="29"/>
      <c r="F3422" s="22"/>
      <c r="G3422" s="22"/>
      <c r="H3422" s="22"/>
      <c r="I3422" s="22"/>
      <c r="J3422" s="26"/>
      <c r="K3422" s="140"/>
      <c r="L3422" s="140"/>
      <c r="M3422" s="140"/>
      <c r="N3422" s="140"/>
      <c r="O3422" s="140"/>
      <c r="P3422" s="26"/>
      <c r="Q3422" s="26"/>
      <c r="R3422" s="140"/>
      <c r="S3422" s="140"/>
      <c r="T3422" s="140"/>
      <c r="U3422" s="140"/>
      <c r="V3422" s="140"/>
      <c r="W3422" s="140"/>
      <c r="X3422" s="140"/>
      <c r="Y3422" s="140"/>
      <c r="Z3422" s="140"/>
      <c r="AA3422" s="140"/>
      <c r="AB3422" s="140"/>
      <c r="AC3422" s="140"/>
      <c r="AD3422" s="140"/>
      <c r="AE3422" s="140"/>
      <c r="AF3422" s="140"/>
      <c r="AG3422" s="140"/>
      <c r="AH3422" s="140"/>
      <c r="AI3422" s="140"/>
      <c r="AJ3422" s="140"/>
      <c r="AK3422" s="140"/>
      <c r="AL3422" s="140"/>
      <c r="AM3422" s="140"/>
      <c r="AN3422" s="140"/>
      <c r="AO3422" s="140"/>
      <c r="AP3422" s="140"/>
      <c r="AQ3422" s="140"/>
      <c r="AR3422" s="140"/>
      <c r="AS3422" s="103"/>
      <c r="AT3422" s="103"/>
      <c r="AU3422" s="103"/>
      <c r="AV3422" s="103"/>
      <c r="AW3422" s="103"/>
      <c r="AX3422" s="103"/>
      <c r="AY3422" s="103"/>
      <c r="AZ3422" s="103"/>
      <c r="BA3422" s="103"/>
      <c r="BB3422" s="103"/>
      <c r="BC3422" s="103"/>
      <c r="BD3422" s="103"/>
      <c r="BE3422" s="103"/>
    </row>
    <row r="3423" spans="1:57" x14ac:dyDescent="0.2">
      <c r="A3423" s="140"/>
      <c r="B3423" s="141"/>
      <c r="C3423" s="141"/>
      <c r="D3423" s="24"/>
      <c r="E3423" s="29"/>
      <c r="F3423" s="22"/>
      <c r="G3423" s="22"/>
      <c r="H3423" s="22"/>
      <c r="I3423" s="22"/>
      <c r="J3423" s="26"/>
      <c r="K3423" s="140"/>
      <c r="L3423" s="140"/>
      <c r="M3423" s="140"/>
      <c r="N3423" s="140"/>
      <c r="O3423" s="140"/>
      <c r="P3423" s="26"/>
      <c r="Q3423" s="26"/>
      <c r="R3423" s="140"/>
      <c r="S3423" s="140"/>
      <c r="T3423" s="140"/>
      <c r="U3423" s="140"/>
      <c r="V3423" s="140"/>
      <c r="W3423" s="140"/>
      <c r="X3423" s="140"/>
      <c r="Y3423" s="140"/>
      <c r="Z3423" s="140"/>
      <c r="AA3423" s="140"/>
      <c r="AB3423" s="140"/>
      <c r="AC3423" s="140"/>
      <c r="AD3423" s="140"/>
      <c r="AE3423" s="140"/>
      <c r="AF3423" s="140"/>
      <c r="AG3423" s="140"/>
      <c r="AH3423" s="140"/>
      <c r="AI3423" s="140"/>
      <c r="AJ3423" s="140"/>
      <c r="AK3423" s="140"/>
      <c r="AL3423" s="140"/>
      <c r="AM3423" s="140"/>
      <c r="AN3423" s="140"/>
      <c r="AO3423" s="140"/>
      <c r="AP3423" s="140"/>
      <c r="AQ3423" s="140"/>
      <c r="AR3423" s="140"/>
      <c r="AS3423" s="103"/>
      <c r="AT3423" s="103"/>
      <c r="AU3423" s="103"/>
      <c r="AV3423" s="103"/>
      <c r="AW3423" s="103"/>
      <c r="AX3423" s="103"/>
      <c r="AY3423" s="103"/>
      <c r="AZ3423" s="103"/>
      <c r="BA3423" s="103"/>
      <c r="BB3423" s="103"/>
      <c r="BC3423" s="103"/>
      <c r="BD3423" s="103"/>
      <c r="BE3423" s="103"/>
    </row>
    <row r="3424" spans="1:57" x14ac:dyDescent="0.2">
      <c r="A3424" s="140"/>
      <c r="B3424" s="141"/>
      <c r="C3424" s="141"/>
      <c r="D3424" s="24"/>
      <c r="E3424" s="29"/>
      <c r="F3424" s="22"/>
      <c r="G3424" s="22"/>
      <c r="H3424" s="22"/>
      <c r="I3424" s="22"/>
      <c r="J3424" s="26"/>
      <c r="K3424" s="140"/>
      <c r="L3424" s="140"/>
      <c r="M3424" s="140"/>
      <c r="N3424" s="140"/>
      <c r="O3424" s="140"/>
      <c r="P3424" s="26"/>
      <c r="Q3424" s="26"/>
      <c r="R3424" s="140"/>
      <c r="S3424" s="140"/>
      <c r="T3424" s="140"/>
      <c r="U3424" s="140"/>
      <c r="V3424" s="140"/>
      <c r="W3424" s="140"/>
      <c r="X3424" s="140"/>
      <c r="Y3424" s="140"/>
      <c r="Z3424" s="140"/>
      <c r="AA3424" s="140"/>
      <c r="AB3424" s="140"/>
      <c r="AC3424" s="140"/>
      <c r="AD3424" s="140"/>
      <c r="AE3424" s="140"/>
      <c r="AF3424" s="140"/>
      <c r="AG3424" s="140"/>
      <c r="AH3424" s="140"/>
      <c r="AI3424" s="140"/>
      <c r="AJ3424" s="140"/>
      <c r="AK3424" s="140"/>
      <c r="AL3424" s="140"/>
      <c r="AM3424" s="140"/>
      <c r="AN3424" s="140"/>
      <c r="AO3424" s="140"/>
      <c r="AP3424" s="140"/>
      <c r="AQ3424" s="140"/>
      <c r="AR3424" s="140"/>
      <c r="AS3424" s="103"/>
      <c r="AT3424" s="103"/>
      <c r="AU3424" s="103"/>
      <c r="AV3424" s="103"/>
      <c r="AW3424" s="103"/>
      <c r="AX3424" s="103"/>
      <c r="AY3424" s="103"/>
      <c r="AZ3424" s="103"/>
      <c r="BA3424" s="103"/>
      <c r="BB3424" s="103"/>
      <c r="BC3424" s="103"/>
      <c r="BD3424" s="103"/>
      <c r="BE3424" s="103"/>
    </row>
    <row r="3425" spans="1:57" x14ac:dyDescent="0.2">
      <c r="A3425" s="140"/>
      <c r="B3425" s="141"/>
      <c r="C3425" s="141"/>
      <c r="D3425" s="24"/>
      <c r="E3425" s="29"/>
      <c r="F3425" s="22"/>
      <c r="G3425" s="22"/>
      <c r="H3425" s="22"/>
      <c r="I3425" s="22"/>
      <c r="J3425" s="26"/>
      <c r="K3425" s="140"/>
      <c r="L3425" s="140"/>
      <c r="M3425" s="140"/>
      <c r="N3425" s="140"/>
      <c r="O3425" s="140"/>
      <c r="P3425" s="26"/>
      <c r="Q3425" s="26"/>
      <c r="R3425" s="140"/>
      <c r="S3425" s="140"/>
      <c r="T3425" s="140"/>
      <c r="U3425" s="140"/>
      <c r="V3425" s="140"/>
      <c r="W3425" s="140"/>
      <c r="X3425" s="140"/>
      <c r="Y3425" s="140"/>
      <c r="Z3425" s="140"/>
      <c r="AA3425" s="140"/>
      <c r="AB3425" s="140"/>
      <c r="AC3425" s="140"/>
      <c r="AD3425" s="140"/>
      <c r="AE3425" s="140"/>
      <c r="AF3425" s="140"/>
      <c r="AG3425" s="140"/>
      <c r="AH3425" s="140"/>
      <c r="AI3425" s="140"/>
      <c r="AJ3425" s="140"/>
      <c r="AK3425" s="140"/>
      <c r="AL3425" s="140"/>
      <c r="AM3425" s="140"/>
      <c r="AN3425" s="140"/>
      <c r="AO3425" s="140"/>
      <c r="AP3425" s="140"/>
      <c r="AQ3425" s="140"/>
      <c r="AR3425" s="140"/>
      <c r="AS3425" s="103"/>
      <c r="AT3425" s="103"/>
      <c r="AU3425" s="103"/>
      <c r="AV3425" s="103"/>
      <c r="AW3425" s="103"/>
      <c r="AX3425" s="103"/>
      <c r="AY3425" s="103"/>
      <c r="AZ3425" s="103"/>
      <c r="BA3425" s="103"/>
      <c r="BB3425" s="103"/>
      <c r="BC3425" s="103"/>
      <c r="BD3425" s="103"/>
      <c r="BE3425" s="103"/>
    </row>
    <row r="3426" spans="1:57" x14ac:dyDescent="0.2">
      <c r="A3426" s="140"/>
      <c r="B3426" s="141"/>
      <c r="C3426" s="141"/>
      <c r="D3426" s="24"/>
      <c r="E3426" s="29"/>
      <c r="F3426" s="22"/>
      <c r="G3426" s="22"/>
      <c r="H3426" s="22"/>
      <c r="I3426" s="22"/>
      <c r="J3426" s="26"/>
      <c r="K3426" s="140"/>
      <c r="L3426" s="140"/>
      <c r="M3426" s="140"/>
      <c r="N3426" s="140"/>
      <c r="O3426" s="140"/>
      <c r="P3426" s="26"/>
      <c r="Q3426" s="26"/>
      <c r="R3426" s="140"/>
      <c r="S3426" s="140"/>
      <c r="T3426" s="140"/>
      <c r="U3426" s="140"/>
      <c r="V3426" s="140"/>
      <c r="W3426" s="140"/>
      <c r="X3426" s="140"/>
      <c r="Y3426" s="140"/>
      <c r="Z3426" s="140"/>
      <c r="AA3426" s="140"/>
      <c r="AB3426" s="140"/>
      <c r="AC3426" s="140"/>
      <c r="AD3426" s="140"/>
      <c r="AE3426" s="140"/>
      <c r="AF3426" s="140"/>
      <c r="AG3426" s="140"/>
      <c r="AH3426" s="140"/>
      <c r="AI3426" s="140"/>
      <c r="AJ3426" s="140"/>
      <c r="AK3426" s="140"/>
      <c r="AL3426" s="140"/>
      <c r="AM3426" s="140"/>
      <c r="AN3426" s="140"/>
      <c r="AO3426" s="140"/>
      <c r="AP3426" s="140"/>
      <c r="AQ3426" s="140"/>
      <c r="AR3426" s="140"/>
      <c r="AS3426" s="103"/>
      <c r="AT3426" s="103"/>
      <c r="AU3426" s="103"/>
      <c r="AV3426" s="103"/>
      <c r="AW3426" s="103"/>
      <c r="AX3426" s="103"/>
      <c r="AY3426" s="103"/>
      <c r="AZ3426" s="103"/>
      <c r="BA3426" s="103"/>
      <c r="BB3426" s="103"/>
      <c r="BC3426" s="103"/>
      <c r="BD3426" s="103"/>
      <c r="BE3426" s="103"/>
    </row>
    <row r="3427" spans="1:57" x14ac:dyDescent="0.2">
      <c r="A3427" s="140"/>
      <c r="B3427" s="141"/>
      <c r="C3427" s="141"/>
      <c r="D3427" s="24"/>
      <c r="E3427" s="29"/>
      <c r="F3427" s="22"/>
      <c r="G3427" s="22"/>
      <c r="H3427" s="22"/>
      <c r="I3427" s="22"/>
      <c r="J3427" s="26"/>
      <c r="K3427" s="140"/>
      <c r="L3427" s="140"/>
      <c r="M3427" s="140"/>
      <c r="N3427" s="140"/>
      <c r="O3427" s="140"/>
      <c r="P3427" s="26"/>
      <c r="Q3427" s="26"/>
      <c r="R3427" s="140"/>
      <c r="S3427" s="140"/>
      <c r="T3427" s="140"/>
      <c r="U3427" s="140"/>
      <c r="V3427" s="140"/>
      <c r="W3427" s="140"/>
      <c r="X3427" s="140"/>
      <c r="Y3427" s="140"/>
      <c r="Z3427" s="140"/>
      <c r="AA3427" s="140"/>
      <c r="AB3427" s="140"/>
      <c r="AC3427" s="140"/>
      <c r="AD3427" s="140"/>
      <c r="AE3427" s="140"/>
      <c r="AF3427" s="140"/>
      <c r="AG3427" s="140"/>
      <c r="AH3427" s="140"/>
      <c r="AI3427" s="140"/>
      <c r="AJ3427" s="140"/>
      <c r="AK3427" s="140"/>
      <c r="AL3427" s="140"/>
      <c r="AM3427" s="140"/>
      <c r="AN3427" s="140"/>
      <c r="AO3427" s="140"/>
      <c r="AP3427" s="140"/>
      <c r="AQ3427" s="140"/>
      <c r="AR3427" s="140"/>
      <c r="AS3427" s="103"/>
      <c r="AT3427" s="103"/>
      <c r="AU3427" s="103"/>
      <c r="AV3427" s="103"/>
      <c r="AW3427" s="103"/>
      <c r="AX3427" s="103"/>
      <c r="AY3427" s="103"/>
      <c r="AZ3427" s="103"/>
      <c r="BA3427" s="103"/>
      <c r="BB3427" s="103"/>
      <c r="BC3427" s="103"/>
      <c r="BD3427" s="103"/>
      <c r="BE3427" s="103"/>
    </row>
    <row r="3428" spans="1:57" x14ac:dyDescent="0.2">
      <c r="A3428" s="140"/>
      <c r="B3428" s="141"/>
      <c r="C3428" s="141"/>
      <c r="D3428" s="24"/>
      <c r="E3428" s="29"/>
      <c r="F3428" s="22"/>
      <c r="G3428" s="22"/>
      <c r="H3428" s="22"/>
      <c r="I3428" s="22"/>
      <c r="J3428" s="26"/>
      <c r="K3428" s="140"/>
      <c r="L3428" s="140"/>
      <c r="M3428" s="140"/>
      <c r="N3428" s="140"/>
      <c r="O3428" s="140"/>
      <c r="P3428" s="26"/>
      <c r="Q3428" s="26"/>
      <c r="R3428" s="140"/>
      <c r="S3428" s="140"/>
      <c r="T3428" s="140"/>
      <c r="U3428" s="140"/>
      <c r="V3428" s="140"/>
      <c r="W3428" s="140"/>
      <c r="X3428" s="140"/>
      <c r="Y3428" s="140"/>
      <c r="Z3428" s="140"/>
      <c r="AA3428" s="140"/>
      <c r="AB3428" s="140"/>
      <c r="AC3428" s="140"/>
      <c r="AD3428" s="140"/>
      <c r="AE3428" s="140"/>
      <c r="AF3428" s="140"/>
      <c r="AG3428" s="140"/>
      <c r="AH3428" s="140"/>
      <c r="AI3428" s="140"/>
      <c r="AJ3428" s="140"/>
      <c r="AK3428" s="140"/>
      <c r="AL3428" s="140"/>
      <c r="AM3428" s="140"/>
      <c r="AN3428" s="140"/>
      <c r="AO3428" s="140"/>
      <c r="AP3428" s="140"/>
      <c r="AQ3428" s="140"/>
      <c r="AR3428" s="140"/>
      <c r="AS3428" s="103"/>
      <c r="AT3428" s="103"/>
      <c r="AU3428" s="103"/>
      <c r="AV3428" s="103"/>
      <c r="AW3428" s="103"/>
      <c r="AX3428" s="103"/>
      <c r="AY3428" s="103"/>
      <c r="AZ3428" s="103"/>
      <c r="BA3428" s="103"/>
      <c r="BB3428" s="103"/>
      <c r="BC3428" s="103"/>
      <c r="BD3428" s="103"/>
      <c r="BE3428" s="103"/>
    </row>
    <row r="3429" spans="1:57" x14ac:dyDescent="0.2">
      <c r="A3429" s="140"/>
      <c r="B3429" s="141"/>
      <c r="C3429" s="141"/>
      <c r="D3429" s="24"/>
      <c r="E3429" s="29"/>
      <c r="F3429" s="22"/>
      <c r="G3429" s="22"/>
      <c r="H3429" s="22"/>
      <c r="I3429" s="22"/>
      <c r="J3429" s="26"/>
      <c r="K3429" s="140"/>
      <c r="L3429" s="140"/>
      <c r="M3429" s="140"/>
      <c r="N3429" s="140"/>
      <c r="O3429" s="140"/>
      <c r="P3429" s="26"/>
      <c r="Q3429" s="26"/>
      <c r="R3429" s="140"/>
      <c r="S3429" s="140"/>
      <c r="T3429" s="140"/>
      <c r="U3429" s="140"/>
      <c r="V3429" s="140"/>
      <c r="W3429" s="140"/>
      <c r="X3429" s="140"/>
      <c r="Y3429" s="140"/>
      <c r="Z3429" s="140"/>
      <c r="AA3429" s="140"/>
      <c r="AB3429" s="140"/>
      <c r="AC3429" s="140"/>
      <c r="AD3429" s="140"/>
      <c r="AE3429" s="140"/>
      <c r="AF3429" s="140"/>
      <c r="AG3429" s="140"/>
      <c r="AH3429" s="140"/>
      <c r="AI3429" s="140"/>
      <c r="AJ3429" s="140"/>
      <c r="AK3429" s="140"/>
      <c r="AL3429" s="140"/>
      <c r="AM3429" s="140"/>
      <c r="AN3429" s="140"/>
      <c r="AO3429" s="140"/>
      <c r="AP3429" s="140"/>
      <c r="AQ3429" s="140"/>
      <c r="AR3429" s="140"/>
      <c r="AS3429" s="103"/>
      <c r="AT3429" s="103"/>
      <c r="AU3429" s="103"/>
      <c r="AV3429" s="103"/>
      <c r="AW3429" s="103"/>
      <c r="AX3429" s="103"/>
      <c r="AY3429" s="103"/>
      <c r="AZ3429" s="103"/>
      <c r="BA3429" s="103"/>
      <c r="BB3429" s="103"/>
      <c r="BC3429" s="103"/>
      <c r="BD3429" s="103"/>
      <c r="BE3429" s="103"/>
    </row>
    <row r="3430" spans="1:57" x14ac:dyDescent="0.2">
      <c r="A3430" s="140"/>
      <c r="B3430" s="141"/>
      <c r="C3430" s="141"/>
      <c r="D3430" s="24"/>
      <c r="E3430" s="29"/>
      <c r="F3430" s="22"/>
      <c r="G3430" s="22"/>
      <c r="H3430" s="22"/>
      <c r="I3430" s="22"/>
      <c r="J3430" s="26"/>
      <c r="K3430" s="140"/>
      <c r="L3430" s="140"/>
      <c r="M3430" s="140"/>
      <c r="N3430" s="140"/>
      <c r="O3430" s="140"/>
      <c r="P3430" s="26"/>
      <c r="Q3430" s="26"/>
      <c r="R3430" s="140"/>
      <c r="S3430" s="140"/>
      <c r="T3430" s="140"/>
      <c r="U3430" s="140"/>
      <c r="V3430" s="140"/>
      <c r="W3430" s="140"/>
      <c r="X3430" s="140"/>
      <c r="Y3430" s="140"/>
      <c r="Z3430" s="140"/>
      <c r="AA3430" s="140"/>
      <c r="AB3430" s="140"/>
      <c r="AC3430" s="140"/>
      <c r="AD3430" s="140"/>
      <c r="AE3430" s="140"/>
      <c r="AF3430" s="140"/>
      <c r="AG3430" s="140"/>
      <c r="AH3430" s="140"/>
      <c r="AI3430" s="140"/>
      <c r="AJ3430" s="140"/>
      <c r="AK3430" s="140"/>
      <c r="AL3430" s="140"/>
      <c r="AM3430" s="140"/>
      <c r="AN3430" s="140"/>
      <c r="AO3430" s="140"/>
      <c r="AP3430" s="140"/>
      <c r="AQ3430" s="140"/>
      <c r="AR3430" s="140"/>
      <c r="AS3430" s="103"/>
      <c r="AT3430" s="103"/>
      <c r="AU3430" s="103"/>
      <c r="AV3430" s="103"/>
      <c r="AW3430" s="103"/>
      <c r="AX3430" s="103"/>
      <c r="AY3430" s="103"/>
      <c r="AZ3430" s="103"/>
      <c r="BA3430" s="103"/>
      <c r="BB3430" s="103"/>
      <c r="BC3430" s="103"/>
      <c r="BD3430" s="103"/>
      <c r="BE3430" s="103"/>
    </row>
    <row r="3431" spans="1:57" x14ac:dyDescent="0.2">
      <c r="A3431" s="140"/>
      <c r="B3431" s="141"/>
      <c r="C3431" s="141"/>
      <c r="D3431" s="24"/>
      <c r="E3431" s="29"/>
      <c r="F3431" s="22"/>
      <c r="G3431" s="22"/>
      <c r="H3431" s="22"/>
      <c r="I3431" s="22"/>
      <c r="J3431" s="26"/>
      <c r="K3431" s="140"/>
      <c r="L3431" s="140"/>
      <c r="M3431" s="140"/>
      <c r="N3431" s="140"/>
      <c r="O3431" s="140"/>
      <c r="P3431" s="26"/>
      <c r="Q3431" s="26"/>
      <c r="R3431" s="140"/>
      <c r="S3431" s="140"/>
      <c r="T3431" s="140"/>
      <c r="U3431" s="140"/>
      <c r="V3431" s="140"/>
      <c r="W3431" s="140"/>
      <c r="X3431" s="140"/>
      <c r="Y3431" s="140"/>
      <c r="Z3431" s="140"/>
      <c r="AA3431" s="140"/>
      <c r="AB3431" s="140"/>
      <c r="AC3431" s="140"/>
      <c r="AD3431" s="140"/>
      <c r="AE3431" s="140"/>
      <c r="AF3431" s="140"/>
      <c r="AG3431" s="140"/>
      <c r="AH3431" s="140"/>
      <c r="AI3431" s="140"/>
      <c r="AJ3431" s="140"/>
      <c r="AK3431" s="140"/>
      <c r="AL3431" s="140"/>
      <c r="AM3431" s="140"/>
      <c r="AN3431" s="140"/>
      <c r="AO3431" s="140"/>
      <c r="AP3431" s="140"/>
      <c r="AQ3431" s="140"/>
      <c r="AR3431" s="140"/>
      <c r="AS3431" s="103"/>
      <c r="AT3431" s="103"/>
      <c r="AU3431" s="103"/>
      <c r="AV3431" s="103"/>
      <c r="AW3431" s="103"/>
      <c r="AX3431" s="103"/>
      <c r="AY3431" s="103"/>
      <c r="AZ3431" s="103"/>
      <c r="BA3431" s="103"/>
      <c r="BB3431" s="103"/>
      <c r="BC3431" s="103"/>
      <c r="BD3431" s="103"/>
      <c r="BE3431" s="103"/>
    </row>
    <row r="3432" spans="1:57" x14ac:dyDescent="0.2">
      <c r="A3432" s="140"/>
      <c r="B3432" s="141"/>
      <c r="C3432" s="141"/>
      <c r="D3432" s="24"/>
      <c r="E3432" s="29"/>
      <c r="F3432" s="22"/>
      <c r="G3432" s="22"/>
      <c r="H3432" s="22"/>
      <c r="I3432" s="22"/>
      <c r="J3432" s="26"/>
      <c r="K3432" s="140"/>
      <c r="L3432" s="140"/>
      <c r="M3432" s="140"/>
      <c r="N3432" s="140"/>
      <c r="O3432" s="140"/>
      <c r="P3432" s="26"/>
      <c r="Q3432" s="26"/>
      <c r="R3432" s="140"/>
      <c r="S3432" s="140"/>
      <c r="T3432" s="140"/>
      <c r="U3432" s="140"/>
      <c r="V3432" s="140"/>
      <c r="W3432" s="140"/>
      <c r="X3432" s="140"/>
      <c r="Y3432" s="140"/>
      <c r="Z3432" s="140"/>
      <c r="AA3432" s="140"/>
      <c r="AB3432" s="140"/>
      <c r="AC3432" s="140"/>
      <c r="AD3432" s="140"/>
      <c r="AE3432" s="140"/>
      <c r="AF3432" s="140"/>
      <c r="AG3432" s="140"/>
      <c r="AH3432" s="140"/>
      <c r="AI3432" s="140"/>
      <c r="AJ3432" s="140"/>
      <c r="AK3432" s="140"/>
      <c r="AL3432" s="140"/>
      <c r="AM3432" s="140"/>
      <c r="AN3432" s="140"/>
      <c r="AO3432" s="140"/>
      <c r="AP3432" s="140"/>
      <c r="AQ3432" s="140"/>
      <c r="AR3432" s="140"/>
      <c r="AS3432" s="103"/>
      <c r="AT3432" s="103"/>
      <c r="AU3432" s="103"/>
      <c r="AV3432" s="103"/>
      <c r="AW3432" s="103"/>
      <c r="AX3432" s="103"/>
      <c r="AY3432" s="103"/>
      <c r="AZ3432" s="103"/>
      <c r="BA3432" s="103"/>
      <c r="BB3432" s="103"/>
      <c r="BC3432" s="103"/>
      <c r="BD3432" s="103"/>
      <c r="BE3432" s="103"/>
    </row>
    <row r="3433" spans="1:57" x14ac:dyDescent="0.2">
      <c r="A3433" s="140"/>
      <c r="B3433" s="141"/>
      <c r="C3433" s="141"/>
      <c r="D3433" s="24"/>
      <c r="E3433" s="29"/>
      <c r="F3433" s="22"/>
      <c r="G3433" s="22"/>
      <c r="H3433" s="22"/>
      <c r="I3433" s="22"/>
      <c r="J3433" s="26"/>
      <c r="K3433" s="140"/>
      <c r="L3433" s="140"/>
      <c r="M3433" s="140"/>
      <c r="N3433" s="140"/>
      <c r="O3433" s="140"/>
      <c r="P3433" s="26"/>
      <c r="Q3433" s="26"/>
      <c r="R3433" s="140"/>
      <c r="S3433" s="140"/>
      <c r="T3433" s="140"/>
      <c r="U3433" s="140"/>
      <c r="V3433" s="140"/>
      <c r="W3433" s="140"/>
      <c r="X3433" s="140"/>
      <c r="Y3433" s="140"/>
      <c r="Z3433" s="140"/>
      <c r="AA3433" s="140"/>
      <c r="AB3433" s="140"/>
      <c r="AC3433" s="140"/>
      <c r="AD3433" s="140"/>
      <c r="AE3433" s="140"/>
      <c r="AF3433" s="140"/>
      <c r="AG3433" s="140"/>
      <c r="AH3433" s="140"/>
      <c r="AI3433" s="140"/>
      <c r="AJ3433" s="140"/>
      <c r="AK3433" s="140"/>
      <c r="AL3433" s="140"/>
      <c r="AM3433" s="140"/>
      <c r="AN3433" s="140"/>
      <c r="AO3433" s="140"/>
      <c r="AP3433" s="140"/>
      <c r="AQ3433" s="140"/>
      <c r="AR3433" s="140"/>
      <c r="AS3433" s="103"/>
      <c r="AT3433" s="103"/>
      <c r="AU3433" s="103"/>
      <c r="AV3433" s="103"/>
      <c r="AW3433" s="103"/>
      <c r="AX3433" s="103"/>
      <c r="AY3433" s="103"/>
      <c r="AZ3433" s="103"/>
      <c r="BA3433" s="103"/>
      <c r="BB3433" s="103"/>
      <c r="BC3433" s="103"/>
      <c r="BD3433" s="103"/>
      <c r="BE3433" s="103"/>
    </row>
    <row r="3434" spans="1:57" x14ac:dyDescent="0.2">
      <c r="A3434" s="140"/>
      <c r="B3434" s="141"/>
      <c r="C3434" s="141"/>
      <c r="D3434" s="24"/>
      <c r="E3434" s="29"/>
      <c r="F3434" s="22"/>
      <c r="G3434" s="22"/>
      <c r="H3434" s="22"/>
      <c r="I3434" s="22"/>
      <c r="J3434" s="26"/>
      <c r="K3434" s="140"/>
      <c r="L3434" s="140"/>
      <c r="M3434" s="140"/>
      <c r="N3434" s="140"/>
      <c r="O3434" s="140"/>
      <c r="P3434" s="26"/>
      <c r="Q3434" s="26"/>
      <c r="R3434" s="140"/>
      <c r="S3434" s="140"/>
      <c r="T3434" s="140"/>
      <c r="U3434" s="140"/>
      <c r="V3434" s="140"/>
      <c r="W3434" s="140"/>
      <c r="X3434" s="140"/>
      <c r="Y3434" s="140"/>
      <c r="Z3434" s="140"/>
      <c r="AA3434" s="140"/>
      <c r="AB3434" s="140"/>
      <c r="AC3434" s="140"/>
      <c r="AD3434" s="140"/>
      <c r="AE3434" s="140"/>
      <c r="AF3434" s="140"/>
      <c r="AG3434" s="140"/>
      <c r="AH3434" s="140"/>
      <c r="AI3434" s="140"/>
      <c r="AJ3434" s="140"/>
      <c r="AK3434" s="140"/>
      <c r="AL3434" s="140"/>
      <c r="AM3434" s="140"/>
      <c r="AN3434" s="140"/>
      <c r="AO3434" s="140"/>
      <c r="AP3434" s="140"/>
      <c r="AQ3434" s="140"/>
      <c r="AR3434" s="140"/>
      <c r="AS3434" s="103"/>
      <c r="AT3434" s="103"/>
      <c r="AU3434" s="103"/>
      <c r="AV3434" s="103"/>
      <c r="AW3434" s="103"/>
      <c r="AX3434" s="103"/>
      <c r="AY3434" s="103"/>
      <c r="AZ3434" s="103"/>
      <c r="BA3434" s="103"/>
      <c r="BB3434" s="103"/>
      <c r="BC3434" s="103"/>
      <c r="BD3434" s="103"/>
      <c r="BE3434" s="103"/>
    </row>
    <row r="3435" spans="1:57" x14ac:dyDescent="0.2">
      <c r="A3435" s="140"/>
      <c r="B3435" s="141"/>
      <c r="C3435" s="141"/>
      <c r="D3435" s="24"/>
      <c r="E3435" s="29"/>
      <c r="F3435" s="22"/>
      <c r="G3435" s="22"/>
      <c r="H3435" s="22"/>
      <c r="I3435" s="22"/>
      <c r="J3435" s="26"/>
      <c r="K3435" s="140"/>
      <c r="L3435" s="140"/>
      <c r="M3435" s="140"/>
      <c r="N3435" s="140"/>
      <c r="O3435" s="140"/>
      <c r="P3435" s="26"/>
      <c r="Q3435" s="26"/>
      <c r="R3435" s="140"/>
      <c r="S3435" s="140"/>
      <c r="T3435" s="140"/>
      <c r="U3435" s="140"/>
      <c r="V3435" s="140"/>
      <c r="W3435" s="140"/>
      <c r="X3435" s="140"/>
      <c r="Y3435" s="140"/>
      <c r="Z3435" s="140"/>
      <c r="AA3435" s="140"/>
      <c r="AB3435" s="140"/>
      <c r="AC3435" s="140"/>
      <c r="AD3435" s="140"/>
      <c r="AE3435" s="140"/>
      <c r="AF3435" s="140"/>
      <c r="AG3435" s="140"/>
      <c r="AH3435" s="140"/>
      <c r="AI3435" s="140"/>
      <c r="AJ3435" s="140"/>
      <c r="AK3435" s="140"/>
      <c r="AL3435" s="140"/>
      <c r="AM3435" s="140"/>
      <c r="AN3435" s="140"/>
      <c r="AO3435" s="140"/>
      <c r="AP3435" s="140"/>
      <c r="AQ3435" s="140"/>
      <c r="AR3435" s="140"/>
      <c r="AS3435" s="103"/>
      <c r="AT3435" s="103"/>
      <c r="AU3435" s="103"/>
      <c r="AV3435" s="103"/>
      <c r="AW3435" s="103"/>
      <c r="AX3435" s="103"/>
      <c r="AY3435" s="103"/>
      <c r="AZ3435" s="103"/>
      <c r="BA3435" s="103"/>
      <c r="BB3435" s="103"/>
      <c r="BC3435" s="103"/>
      <c r="BD3435" s="103"/>
      <c r="BE3435" s="103"/>
    </row>
    <row r="3436" spans="1:57" x14ac:dyDescent="0.2">
      <c r="A3436" s="140"/>
      <c r="B3436" s="141"/>
      <c r="C3436" s="141"/>
      <c r="D3436" s="24"/>
      <c r="E3436" s="29"/>
      <c r="F3436" s="22"/>
      <c r="G3436" s="22"/>
      <c r="H3436" s="22"/>
      <c r="I3436" s="22"/>
      <c r="J3436" s="26"/>
      <c r="K3436" s="140"/>
      <c r="L3436" s="140"/>
      <c r="M3436" s="140"/>
      <c r="N3436" s="140"/>
      <c r="O3436" s="140"/>
      <c r="P3436" s="26"/>
      <c r="Q3436" s="26"/>
      <c r="R3436" s="140"/>
      <c r="S3436" s="140"/>
      <c r="T3436" s="140"/>
      <c r="U3436" s="140"/>
      <c r="V3436" s="140"/>
      <c r="W3436" s="140"/>
      <c r="X3436" s="140"/>
      <c r="Y3436" s="140"/>
      <c r="Z3436" s="140"/>
      <c r="AA3436" s="140"/>
      <c r="AB3436" s="140"/>
      <c r="AC3436" s="140"/>
      <c r="AD3436" s="140"/>
      <c r="AE3436" s="140"/>
      <c r="AF3436" s="140"/>
      <c r="AG3436" s="140"/>
      <c r="AH3436" s="140"/>
      <c r="AI3436" s="140"/>
      <c r="AJ3436" s="140"/>
      <c r="AK3436" s="140"/>
      <c r="AL3436" s="140"/>
      <c r="AM3436" s="140"/>
      <c r="AN3436" s="140"/>
      <c r="AO3436" s="140"/>
      <c r="AP3436" s="140"/>
      <c r="AQ3436" s="140"/>
      <c r="AR3436" s="140"/>
      <c r="AS3436" s="103"/>
      <c r="AT3436" s="103"/>
      <c r="AU3436" s="103"/>
      <c r="AV3436" s="103"/>
      <c r="AW3436" s="103"/>
      <c r="AX3436" s="103"/>
      <c r="AY3436" s="103"/>
      <c r="AZ3436" s="103"/>
      <c r="BA3436" s="103"/>
      <c r="BB3436" s="103"/>
      <c r="BC3436" s="103"/>
      <c r="BD3436" s="103"/>
      <c r="BE3436" s="103"/>
    </row>
    <row r="3437" spans="1:57" x14ac:dyDescent="0.2">
      <c r="A3437" s="140"/>
      <c r="B3437" s="141"/>
      <c r="C3437" s="141"/>
      <c r="D3437" s="24"/>
      <c r="E3437" s="29"/>
      <c r="F3437" s="22"/>
      <c r="G3437" s="22"/>
      <c r="H3437" s="22"/>
      <c r="I3437" s="22"/>
      <c r="J3437" s="26"/>
      <c r="K3437" s="140"/>
      <c r="L3437" s="140"/>
      <c r="M3437" s="140"/>
      <c r="N3437" s="140"/>
      <c r="O3437" s="140"/>
      <c r="P3437" s="26"/>
      <c r="Q3437" s="26"/>
      <c r="R3437" s="140"/>
      <c r="S3437" s="140"/>
      <c r="T3437" s="140"/>
      <c r="U3437" s="140"/>
      <c r="V3437" s="140"/>
      <c r="W3437" s="140"/>
      <c r="X3437" s="140"/>
      <c r="Y3437" s="140"/>
      <c r="Z3437" s="140"/>
      <c r="AA3437" s="140"/>
      <c r="AB3437" s="140"/>
      <c r="AC3437" s="140"/>
      <c r="AD3437" s="140"/>
      <c r="AE3437" s="140"/>
      <c r="AF3437" s="140"/>
      <c r="AG3437" s="140"/>
      <c r="AH3437" s="140"/>
      <c r="AI3437" s="140"/>
      <c r="AJ3437" s="140"/>
      <c r="AK3437" s="140"/>
      <c r="AL3437" s="140"/>
      <c r="AM3437" s="140"/>
      <c r="AN3437" s="140"/>
      <c r="AO3437" s="140"/>
      <c r="AP3437" s="140"/>
      <c r="AQ3437" s="140"/>
      <c r="AR3437" s="140"/>
      <c r="AS3437" s="103"/>
      <c r="AT3437" s="103"/>
      <c r="AU3437" s="103"/>
      <c r="AV3437" s="103"/>
      <c r="AW3437" s="103"/>
      <c r="AX3437" s="103"/>
      <c r="AY3437" s="103"/>
      <c r="AZ3437" s="103"/>
      <c r="BA3437" s="103"/>
      <c r="BB3437" s="103"/>
      <c r="BC3437" s="103"/>
      <c r="BD3437" s="103"/>
      <c r="BE3437" s="103"/>
    </row>
    <row r="3438" spans="1:57" x14ac:dyDescent="0.2">
      <c r="A3438" s="140"/>
      <c r="B3438" s="141"/>
      <c r="C3438" s="141"/>
      <c r="D3438" s="24"/>
      <c r="E3438" s="29"/>
      <c r="F3438" s="22"/>
      <c r="G3438" s="22"/>
      <c r="H3438" s="22"/>
      <c r="I3438" s="22"/>
      <c r="J3438" s="26"/>
      <c r="K3438" s="140"/>
      <c r="L3438" s="140"/>
      <c r="M3438" s="140"/>
      <c r="N3438" s="140"/>
      <c r="O3438" s="140"/>
      <c r="P3438" s="26"/>
      <c r="Q3438" s="26"/>
      <c r="R3438" s="140"/>
      <c r="S3438" s="140"/>
      <c r="T3438" s="140"/>
      <c r="U3438" s="140"/>
      <c r="V3438" s="140"/>
      <c r="W3438" s="140"/>
      <c r="X3438" s="140"/>
      <c r="Y3438" s="140"/>
      <c r="Z3438" s="140"/>
      <c r="AA3438" s="140"/>
      <c r="AB3438" s="140"/>
      <c r="AC3438" s="140"/>
      <c r="AD3438" s="140"/>
      <c r="AE3438" s="140"/>
      <c r="AF3438" s="140"/>
      <c r="AG3438" s="140"/>
      <c r="AH3438" s="140"/>
      <c r="AI3438" s="140"/>
      <c r="AJ3438" s="140"/>
      <c r="AK3438" s="140"/>
      <c r="AL3438" s="140"/>
      <c r="AM3438" s="140"/>
      <c r="AN3438" s="140"/>
      <c r="AO3438" s="140"/>
      <c r="AP3438" s="140"/>
      <c r="AQ3438" s="140"/>
      <c r="AR3438" s="140"/>
      <c r="AS3438" s="103"/>
      <c r="AT3438" s="103"/>
      <c r="AU3438" s="103"/>
      <c r="AV3438" s="103"/>
      <c r="AW3438" s="103"/>
      <c r="AX3438" s="103"/>
      <c r="AY3438" s="103"/>
      <c r="AZ3438" s="103"/>
      <c r="BA3438" s="103"/>
      <c r="BB3438" s="103"/>
      <c r="BC3438" s="103"/>
      <c r="BD3438" s="103"/>
      <c r="BE3438" s="103"/>
    </row>
    <row r="3439" spans="1:57" x14ac:dyDescent="0.2">
      <c r="A3439" s="140"/>
      <c r="B3439" s="141"/>
      <c r="C3439" s="141"/>
      <c r="D3439" s="24"/>
      <c r="E3439" s="29"/>
      <c r="F3439" s="22"/>
      <c r="G3439" s="22"/>
      <c r="H3439" s="22"/>
      <c r="I3439" s="22"/>
      <c r="J3439" s="26"/>
      <c r="K3439" s="140"/>
      <c r="L3439" s="140"/>
      <c r="M3439" s="140"/>
      <c r="N3439" s="140"/>
      <c r="O3439" s="140"/>
      <c r="P3439" s="26"/>
      <c r="Q3439" s="26"/>
      <c r="R3439" s="140"/>
      <c r="S3439" s="140"/>
      <c r="T3439" s="140"/>
      <c r="U3439" s="140"/>
      <c r="V3439" s="140"/>
      <c r="W3439" s="140"/>
      <c r="X3439" s="140"/>
      <c r="Y3439" s="140"/>
      <c r="Z3439" s="140"/>
      <c r="AA3439" s="140"/>
      <c r="AB3439" s="140"/>
      <c r="AC3439" s="140"/>
      <c r="AD3439" s="140"/>
      <c r="AE3439" s="140"/>
      <c r="AF3439" s="140"/>
      <c r="AG3439" s="140"/>
      <c r="AH3439" s="140"/>
      <c r="AI3439" s="140"/>
      <c r="AJ3439" s="140"/>
      <c r="AK3439" s="140"/>
      <c r="AL3439" s="140"/>
      <c r="AM3439" s="140"/>
      <c r="AN3439" s="140"/>
      <c r="AO3439" s="140"/>
      <c r="AP3439" s="140"/>
      <c r="AQ3439" s="140"/>
      <c r="AR3439" s="140"/>
      <c r="AS3439" s="103"/>
      <c r="AT3439" s="103"/>
      <c r="AU3439" s="103"/>
      <c r="AV3439" s="103"/>
      <c r="AW3439" s="103"/>
      <c r="AX3439" s="103"/>
      <c r="AY3439" s="103"/>
      <c r="AZ3439" s="103"/>
      <c r="BA3439" s="103"/>
      <c r="BB3439" s="103"/>
      <c r="BC3439" s="103"/>
      <c r="BD3439" s="103"/>
      <c r="BE3439" s="103"/>
    </row>
    <row r="3440" spans="1:57" x14ac:dyDescent="0.2">
      <c r="A3440" s="140"/>
      <c r="B3440" s="141"/>
      <c r="C3440" s="141"/>
      <c r="D3440" s="24"/>
      <c r="E3440" s="29"/>
      <c r="F3440" s="22"/>
      <c r="G3440" s="22"/>
      <c r="H3440" s="22"/>
      <c r="I3440" s="22"/>
      <c r="J3440" s="26"/>
      <c r="K3440" s="140"/>
      <c r="L3440" s="140"/>
      <c r="M3440" s="140"/>
      <c r="N3440" s="140"/>
      <c r="O3440" s="140"/>
      <c r="P3440" s="26"/>
      <c r="Q3440" s="26"/>
      <c r="R3440" s="140"/>
      <c r="S3440" s="140"/>
      <c r="T3440" s="140"/>
      <c r="U3440" s="140"/>
      <c r="V3440" s="140"/>
      <c r="W3440" s="140"/>
      <c r="X3440" s="140"/>
      <c r="Y3440" s="140"/>
      <c r="Z3440" s="140"/>
      <c r="AA3440" s="140"/>
      <c r="AB3440" s="140"/>
      <c r="AC3440" s="140"/>
      <c r="AD3440" s="140"/>
      <c r="AE3440" s="140"/>
      <c r="AF3440" s="140"/>
      <c r="AG3440" s="140"/>
      <c r="AH3440" s="140"/>
      <c r="AI3440" s="140"/>
      <c r="AJ3440" s="140"/>
      <c r="AK3440" s="140"/>
      <c r="AL3440" s="140"/>
      <c r="AM3440" s="140"/>
      <c r="AN3440" s="140"/>
      <c r="AO3440" s="140"/>
      <c r="AP3440" s="140"/>
      <c r="AQ3440" s="140"/>
      <c r="AR3440" s="140"/>
      <c r="AS3440" s="103"/>
      <c r="AT3440" s="103"/>
      <c r="AU3440" s="103"/>
      <c r="AV3440" s="103"/>
      <c r="AW3440" s="103"/>
      <c r="AX3440" s="103"/>
      <c r="AY3440" s="103"/>
      <c r="AZ3440" s="103"/>
      <c r="BA3440" s="103"/>
      <c r="BB3440" s="103"/>
      <c r="BC3440" s="103"/>
      <c r="BD3440" s="103"/>
      <c r="BE3440" s="103"/>
    </row>
    <row r="3441" spans="1:57" x14ac:dyDescent="0.2">
      <c r="A3441" s="140"/>
      <c r="B3441" s="141"/>
      <c r="C3441" s="141"/>
      <c r="D3441" s="24"/>
      <c r="E3441" s="29"/>
      <c r="F3441" s="22"/>
      <c r="G3441" s="22"/>
      <c r="H3441" s="22"/>
      <c r="I3441" s="22"/>
      <c r="J3441" s="26"/>
      <c r="K3441" s="140"/>
      <c r="L3441" s="140"/>
      <c r="M3441" s="140"/>
      <c r="N3441" s="140"/>
      <c r="O3441" s="140"/>
      <c r="P3441" s="26"/>
      <c r="Q3441" s="26"/>
      <c r="R3441" s="140"/>
      <c r="S3441" s="140"/>
      <c r="T3441" s="140"/>
      <c r="U3441" s="140"/>
      <c r="V3441" s="140"/>
      <c r="W3441" s="140"/>
      <c r="X3441" s="140"/>
      <c r="Y3441" s="140"/>
      <c r="Z3441" s="140"/>
      <c r="AA3441" s="140"/>
      <c r="AB3441" s="140"/>
      <c r="AC3441" s="140"/>
      <c r="AD3441" s="140"/>
      <c r="AE3441" s="140"/>
      <c r="AF3441" s="140"/>
      <c r="AG3441" s="140"/>
      <c r="AH3441" s="140"/>
      <c r="AI3441" s="140"/>
      <c r="AJ3441" s="140"/>
      <c r="AK3441" s="140"/>
      <c r="AL3441" s="140"/>
      <c r="AM3441" s="140"/>
      <c r="AN3441" s="140"/>
      <c r="AO3441" s="140"/>
      <c r="AP3441" s="140"/>
      <c r="AQ3441" s="140"/>
      <c r="AR3441" s="140"/>
      <c r="AS3441" s="103"/>
      <c r="AT3441" s="103"/>
      <c r="AU3441" s="103"/>
      <c r="AV3441" s="103"/>
      <c r="AW3441" s="103"/>
      <c r="AX3441" s="103"/>
      <c r="AY3441" s="103"/>
      <c r="AZ3441" s="103"/>
      <c r="BA3441" s="103"/>
      <c r="BB3441" s="103"/>
      <c r="BC3441" s="103"/>
      <c r="BD3441" s="103"/>
      <c r="BE3441" s="103"/>
    </row>
    <row r="3442" spans="1:57" x14ac:dyDescent="0.2">
      <c r="A3442" s="140"/>
      <c r="B3442" s="141"/>
      <c r="C3442" s="141"/>
      <c r="D3442" s="24"/>
      <c r="E3442" s="29"/>
      <c r="F3442" s="22"/>
      <c r="G3442" s="22"/>
      <c r="H3442" s="22"/>
      <c r="I3442" s="22"/>
      <c r="J3442" s="26"/>
      <c r="K3442" s="140"/>
      <c r="L3442" s="140"/>
      <c r="M3442" s="140"/>
      <c r="N3442" s="140"/>
      <c r="O3442" s="140"/>
      <c r="P3442" s="26"/>
      <c r="Q3442" s="26"/>
      <c r="R3442" s="140"/>
      <c r="S3442" s="140"/>
      <c r="T3442" s="140"/>
      <c r="U3442" s="140"/>
      <c r="V3442" s="140"/>
      <c r="W3442" s="140"/>
      <c r="X3442" s="140"/>
      <c r="Y3442" s="140"/>
      <c r="Z3442" s="140"/>
      <c r="AA3442" s="140"/>
      <c r="AB3442" s="140"/>
      <c r="AC3442" s="140"/>
      <c r="AD3442" s="140"/>
      <c r="AE3442" s="140"/>
      <c r="AF3442" s="140"/>
      <c r="AG3442" s="140"/>
      <c r="AH3442" s="140"/>
      <c r="AI3442" s="140"/>
      <c r="AJ3442" s="140"/>
      <c r="AK3442" s="140"/>
      <c r="AL3442" s="140"/>
      <c r="AM3442" s="140"/>
      <c r="AN3442" s="140"/>
      <c r="AO3442" s="140"/>
      <c r="AP3442" s="140"/>
      <c r="AQ3442" s="140"/>
      <c r="AR3442" s="140"/>
      <c r="AS3442" s="103"/>
      <c r="AT3442" s="103"/>
      <c r="AU3442" s="103"/>
      <c r="AV3442" s="103"/>
      <c r="AW3442" s="103"/>
      <c r="AX3442" s="103"/>
      <c r="AY3442" s="103"/>
      <c r="AZ3442" s="103"/>
      <c r="BA3442" s="103"/>
      <c r="BB3442" s="103"/>
      <c r="BC3442" s="103"/>
      <c r="BD3442" s="103"/>
      <c r="BE3442" s="103"/>
    </row>
    <row r="3443" spans="1:57" x14ac:dyDescent="0.2">
      <c r="A3443" s="140"/>
      <c r="B3443" s="141"/>
      <c r="C3443" s="141"/>
      <c r="D3443" s="24"/>
      <c r="E3443" s="29"/>
      <c r="F3443" s="22"/>
      <c r="G3443" s="22"/>
      <c r="H3443" s="22"/>
      <c r="I3443" s="22"/>
      <c r="J3443" s="26"/>
      <c r="K3443" s="140"/>
      <c r="L3443" s="140"/>
      <c r="M3443" s="140"/>
      <c r="N3443" s="140"/>
      <c r="O3443" s="140"/>
      <c r="P3443" s="26"/>
      <c r="Q3443" s="26"/>
      <c r="R3443" s="140"/>
      <c r="S3443" s="140"/>
      <c r="T3443" s="140"/>
      <c r="U3443" s="140"/>
      <c r="V3443" s="140"/>
      <c r="W3443" s="140"/>
      <c r="X3443" s="140"/>
      <c r="Y3443" s="140"/>
      <c r="Z3443" s="140"/>
      <c r="AA3443" s="140"/>
      <c r="AB3443" s="140"/>
      <c r="AC3443" s="140"/>
      <c r="AD3443" s="140"/>
      <c r="AE3443" s="140"/>
      <c r="AF3443" s="140"/>
      <c r="AG3443" s="140"/>
      <c r="AH3443" s="140"/>
      <c r="AI3443" s="140"/>
      <c r="AJ3443" s="140"/>
      <c r="AK3443" s="140"/>
      <c r="AL3443" s="140"/>
      <c r="AM3443" s="140"/>
      <c r="AN3443" s="140"/>
      <c r="AO3443" s="140"/>
      <c r="AP3443" s="140"/>
      <c r="AQ3443" s="140"/>
      <c r="AR3443" s="140"/>
      <c r="AS3443" s="103"/>
      <c r="AT3443" s="103"/>
      <c r="AU3443" s="103"/>
      <c r="AV3443" s="103"/>
      <c r="AW3443" s="103"/>
      <c r="AX3443" s="103"/>
      <c r="AY3443" s="103"/>
      <c r="AZ3443" s="103"/>
      <c r="BA3443" s="103"/>
      <c r="BB3443" s="103"/>
      <c r="BC3443" s="103"/>
      <c r="BD3443" s="103"/>
      <c r="BE3443" s="103"/>
    </row>
    <row r="3444" spans="1:57" x14ac:dyDescent="0.2">
      <c r="A3444" s="140"/>
      <c r="B3444" s="141"/>
      <c r="C3444" s="141"/>
      <c r="D3444" s="24"/>
      <c r="E3444" s="29"/>
      <c r="F3444" s="22"/>
      <c r="G3444" s="22"/>
      <c r="H3444" s="22"/>
      <c r="I3444" s="22"/>
      <c r="J3444" s="26"/>
      <c r="K3444" s="140"/>
      <c r="L3444" s="140"/>
      <c r="M3444" s="140"/>
      <c r="N3444" s="140"/>
      <c r="O3444" s="140"/>
      <c r="P3444" s="26"/>
      <c r="Q3444" s="26"/>
      <c r="R3444" s="140"/>
      <c r="S3444" s="140"/>
      <c r="T3444" s="140"/>
      <c r="U3444" s="140"/>
      <c r="V3444" s="140"/>
      <c r="W3444" s="140"/>
      <c r="X3444" s="140"/>
      <c r="Y3444" s="140"/>
      <c r="Z3444" s="140"/>
      <c r="AA3444" s="140"/>
      <c r="AB3444" s="140"/>
      <c r="AC3444" s="140"/>
      <c r="AD3444" s="140"/>
      <c r="AE3444" s="140"/>
      <c r="AF3444" s="140"/>
      <c r="AG3444" s="140"/>
      <c r="AH3444" s="140"/>
      <c r="AI3444" s="140"/>
      <c r="AJ3444" s="140"/>
      <c r="AK3444" s="140"/>
      <c r="AL3444" s="140"/>
      <c r="AM3444" s="140"/>
      <c r="AN3444" s="140"/>
      <c r="AO3444" s="140"/>
      <c r="AP3444" s="140"/>
      <c r="AQ3444" s="140"/>
      <c r="AR3444" s="140"/>
      <c r="AS3444" s="103"/>
      <c r="AT3444" s="103"/>
      <c r="AU3444" s="103"/>
      <c r="AV3444" s="103"/>
      <c r="AW3444" s="103"/>
      <c r="AX3444" s="103"/>
      <c r="AY3444" s="103"/>
      <c r="AZ3444" s="103"/>
      <c r="BA3444" s="103"/>
      <c r="BB3444" s="103"/>
      <c r="BC3444" s="103"/>
      <c r="BD3444" s="103"/>
      <c r="BE3444" s="103"/>
    </row>
    <row r="3445" spans="1:57" x14ac:dyDescent="0.2">
      <c r="A3445" s="140"/>
      <c r="B3445" s="141"/>
      <c r="C3445" s="141"/>
      <c r="D3445" s="24"/>
      <c r="E3445" s="29"/>
      <c r="F3445" s="22"/>
      <c r="G3445" s="22"/>
      <c r="H3445" s="22"/>
      <c r="I3445" s="22"/>
      <c r="J3445" s="26"/>
      <c r="K3445" s="140"/>
      <c r="L3445" s="140"/>
      <c r="M3445" s="140"/>
      <c r="N3445" s="140"/>
      <c r="O3445" s="140"/>
      <c r="P3445" s="26"/>
      <c r="Q3445" s="26"/>
      <c r="R3445" s="140"/>
      <c r="S3445" s="140"/>
      <c r="T3445" s="140"/>
      <c r="U3445" s="140"/>
      <c r="V3445" s="140"/>
      <c r="W3445" s="140"/>
      <c r="X3445" s="140"/>
      <c r="Y3445" s="140"/>
      <c r="Z3445" s="140"/>
      <c r="AA3445" s="140"/>
      <c r="AB3445" s="140"/>
      <c r="AC3445" s="140"/>
      <c r="AD3445" s="140"/>
      <c r="AE3445" s="140"/>
      <c r="AF3445" s="140"/>
      <c r="AG3445" s="140"/>
      <c r="AH3445" s="140"/>
      <c r="AI3445" s="140"/>
      <c r="AJ3445" s="140"/>
      <c r="AK3445" s="140"/>
      <c r="AL3445" s="140"/>
      <c r="AM3445" s="140"/>
      <c r="AN3445" s="140"/>
      <c r="AO3445" s="140"/>
      <c r="AP3445" s="140"/>
      <c r="AQ3445" s="140"/>
      <c r="AR3445" s="140"/>
      <c r="AS3445" s="103"/>
      <c r="AT3445" s="103"/>
      <c r="AU3445" s="103"/>
      <c r="AV3445" s="103"/>
      <c r="AW3445" s="103"/>
      <c r="AX3445" s="103"/>
      <c r="AY3445" s="103"/>
      <c r="AZ3445" s="103"/>
      <c r="BA3445" s="103"/>
      <c r="BB3445" s="103"/>
      <c r="BC3445" s="103"/>
      <c r="BD3445" s="103"/>
      <c r="BE3445" s="103"/>
    </row>
    <row r="3446" spans="1:57" x14ac:dyDescent="0.2">
      <c r="A3446" s="140"/>
      <c r="B3446" s="141"/>
      <c r="C3446" s="141"/>
      <c r="D3446" s="24"/>
      <c r="E3446" s="29"/>
      <c r="F3446" s="22"/>
      <c r="G3446" s="22"/>
      <c r="H3446" s="22"/>
      <c r="I3446" s="22"/>
      <c r="J3446" s="26"/>
      <c r="K3446" s="140"/>
      <c r="L3446" s="140"/>
      <c r="M3446" s="140"/>
      <c r="N3446" s="140"/>
      <c r="O3446" s="140"/>
      <c r="P3446" s="26"/>
      <c r="Q3446" s="26"/>
      <c r="R3446" s="140"/>
      <c r="S3446" s="140"/>
      <c r="T3446" s="140"/>
      <c r="U3446" s="140"/>
      <c r="V3446" s="140"/>
      <c r="W3446" s="140"/>
      <c r="X3446" s="140"/>
      <c r="Y3446" s="140"/>
      <c r="Z3446" s="140"/>
      <c r="AA3446" s="140"/>
      <c r="AB3446" s="140"/>
      <c r="AC3446" s="140"/>
      <c r="AD3446" s="140"/>
      <c r="AE3446" s="140"/>
      <c r="AF3446" s="140"/>
      <c r="AG3446" s="140"/>
      <c r="AH3446" s="140"/>
      <c r="AI3446" s="140"/>
      <c r="AJ3446" s="140"/>
      <c r="AK3446" s="140"/>
      <c r="AL3446" s="140"/>
      <c r="AM3446" s="140"/>
      <c r="AN3446" s="140"/>
      <c r="AO3446" s="140"/>
      <c r="AP3446" s="140"/>
      <c r="AQ3446" s="140"/>
      <c r="AR3446" s="140"/>
      <c r="AS3446" s="103"/>
      <c r="AT3446" s="103"/>
      <c r="AU3446" s="103"/>
      <c r="AV3446" s="103"/>
      <c r="AW3446" s="103"/>
      <c r="AX3446" s="103"/>
      <c r="AY3446" s="103"/>
      <c r="AZ3446" s="103"/>
      <c r="BA3446" s="103"/>
      <c r="BB3446" s="103"/>
      <c r="BC3446" s="103"/>
      <c r="BD3446" s="103"/>
      <c r="BE3446" s="103"/>
    </row>
    <row r="3447" spans="1:57" x14ac:dyDescent="0.2">
      <c r="A3447" s="140"/>
      <c r="B3447" s="141"/>
      <c r="C3447" s="141"/>
      <c r="D3447" s="24"/>
      <c r="E3447" s="29"/>
      <c r="F3447" s="22"/>
      <c r="G3447" s="22"/>
      <c r="H3447" s="22"/>
      <c r="I3447" s="22"/>
      <c r="J3447" s="26"/>
      <c r="K3447" s="140"/>
      <c r="L3447" s="140"/>
      <c r="M3447" s="140"/>
      <c r="N3447" s="140"/>
      <c r="O3447" s="140"/>
      <c r="P3447" s="26"/>
      <c r="Q3447" s="26"/>
      <c r="R3447" s="140"/>
      <c r="S3447" s="140"/>
      <c r="T3447" s="140"/>
      <c r="U3447" s="140"/>
      <c r="V3447" s="140"/>
      <c r="W3447" s="140"/>
      <c r="X3447" s="140"/>
      <c r="Y3447" s="140"/>
      <c r="Z3447" s="140"/>
      <c r="AA3447" s="140"/>
      <c r="AB3447" s="140"/>
      <c r="AC3447" s="140"/>
      <c r="AD3447" s="140"/>
      <c r="AE3447" s="140"/>
      <c r="AF3447" s="140"/>
      <c r="AG3447" s="140"/>
      <c r="AH3447" s="140"/>
      <c r="AI3447" s="140"/>
      <c r="AJ3447" s="140"/>
      <c r="AK3447" s="140"/>
      <c r="AL3447" s="140"/>
      <c r="AM3447" s="140"/>
      <c r="AN3447" s="140"/>
      <c r="AO3447" s="140"/>
      <c r="AP3447" s="140"/>
      <c r="AQ3447" s="140"/>
      <c r="AR3447" s="140"/>
      <c r="AS3447" s="103"/>
      <c r="AT3447" s="103"/>
      <c r="AU3447" s="103"/>
      <c r="AV3447" s="103"/>
      <c r="AW3447" s="103"/>
      <c r="AX3447" s="103"/>
      <c r="AY3447" s="103"/>
      <c r="AZ3447" s="103"/>
      <c r="BA3447" s="103"/>
      <c r="BB3447" s="103"/>
      <c r="BC3447" s="103"/>
      <c r="BD3447" s="103"/>
      <c r="BE3447" s="103"/>
    </row>
    <row r="3448" spans="1:57" x14ac:dyDescent="0.2">
      <c r="A3448" s="140"/>
      <c r="B3448" s="141"/>
      <c r="C3448" s="141"/>
      <c r="D3448" s="24"/>
      <c r="E3448" s="29"/>
      <c r="F3448" s="22"/>
      <c r="G3448" s="22"/>
      <c r="H3448" s="22"/>
      <c r="I3448" s="22"/>
      <c r="J3448" s="26"/>
      <c r="K3448" s="140"/>
      <c r="L3448" s="140"/>
      <c r="M3448" s="140"/>
      <c r="N3448" s="140"/>
      <c r="O3448" s="140"/>
      <c r="P3448" s="26"/>
      <c r="Q3448" s="26"/>
      <c r="R3448" s="140"/>
      <c r="S3448" s="140"/>
      <c r="T3448" s="140"/>
      <c r="U3448" s="140"/>
      <c r="V3448" s="140"/>
      <c r="W3448" s="140"/>
      <c r="X3448" s="140"/>
      <c r="Y3448" s="140"/>
      <c r="Z3448" s="140"/>
      <c r="AA3448" s="140"/>
      <c r="AB3448" s="140"/>
      <c r="AC3448" s="140"/>
      <c r="AD3448" s="140"/>
      <c r="AE3448" s="140"/>
      <c r="AF3448" s="140"/>
      <c r="AG3448" s="140"/>
      <c r="AH3448" s="140"/>
      <c r="AI3448" s="140"/>
      <c r="AJ3448" s="140"/>
      <c r="AK3448" s="140"/>
      <c r="AL3448" s="140"/>
      <c r="AM3448" s="140"/>
      <c r="AN3448" s="140"/>
      <c r="AO3448" s="140"/>
      <c r="AP3448" s="140"/>
      <c r="AQ3448" s="140"/>
      <c r="AR3448" s="140"/>
      <c r="AS3448" s="103"/>
      <c r="AT3448" s="103"/>
      <c r="AU3448" s="103"/>
      <c r="AV3448" s="103"/>
      <c r="AW3448" s="103"/>
      <c r="AX3448" s="103"/>
      <c r="AY3448" s="103"/>
      <c r="AZ3448" s="103"/>
      <c r="BA3448" s="103"/>
      <c r="BB3448" s="103"/>
      <c r="BC3448" s="103"/>
      <c r="BD3448" s="103"/>
      <c r="BE3448" s="103"/>
    </row>
    <row r="3449" spans="1:57" x14ac:dyDescent="0.2">
      <c r="A3449" s="140"/>
      <c r="B3449" s="141"/>
      <c r="C3449" s="141"/>
      <c r="D3449" s="24"/>
      <c r="E3449" s="29"/>
      <c r="F3449" s="22"/>
      <c r="G3449" s="22"/>
      <c r="H3449" s="22"/>
      <c r="I3449" s="22"/>
      <c r="J3449" s="26"/>
      <c r="K3449" s="140"/>
      <c r="L3449" s="140"/>
      <c r="M3449" s="140"/>
      <c r="N3449" s="140"/>
      <c r="O3449" s="140"/>
      <c r="P3449" s="26"/>
      <c r="Q3449" s="26"/>
      <c r="R3449" s="140"/>
      <c r="S3449" s="140"/>
      <c r="T3449" s="140"/>
      <c r="U3449" s="140"/>
      <c r="V3449" s="140"/>
      <c r="W3449" s="140"/>
      <c r="X3449" s="140"/>
      <c r="Y3449" s="140"/>
      <c r="Z3449" s="140"/>
      <c r="AA3449" s="140"/>
      <c r="AB3449" s="140"/>
      <c r="AC3449" s="140"/>
      <c r="AD3449" s="140"/>
      <c r="AE3449" s="140"/>
      <c r="AF3449" s="140"/>
      <c r="AG3449" s="140"/>
      <c r="AH3449" s="140"/>
      <c r="AI3449" s="140"/>
      <c r="AJ3449" s="140"/>
      <c r="AK3449" s="140"/>
      <c r="AL3449" s="140"/>
      <c r="AM3449" s="140"/>
      <c r="AN3449" s="140"/>
      <c r="AO3449" s="140"/>
      <c r="AP3449" s="140"/>
      <c r="AQ3449" s="140"/>
      <c r="AR3449" s="140"/>
      <c r="AS3449" s="103"/>
      <c r="AT3449" s="103"/>
      <c r="AU3449" s="103"/>
      <c r="AV3449" s="103"/>
      <c r="AW3449" s="103"/>
      <c r="AX3449" s="103"/>
      <c r="AY3449" s="103"/>
      <c r="AZ3449" s="103"/>
      <c r="BA3449" s="103"/>
      <c r="BB3449" s="103"/>
      <c r="BC3449" s="103"/>
      <c r="BD3449" s="103"/>
      <c r="BE3449" s="103"/>
    </row>
    <row r="3450" spans="1:57" x14ac:dyDescent="0.2">
      <c r="A3450" s="140"/>
      <c r="B3450" s="141"/>
      <c r="C3450" s="141"/>
      <c r="D3450" s="24"/>
      <c r="E3450" s="29"/>
      <c r="F3450" s="22"/>
      <c r="G3450" s="22"/>
      <c r="H3450" s="22"/>
      <c r="I3450" s="22"/>
      <c r="J3450" s="26"/>
      <c r="K3450" s="140"/>
      <c r="L3450" s="140"/>
      <c r="M3450" s="140"/>
      <c r="N3450" s="140"/>
      <c r="O3450" s="140"/>
      <c r="P3450" s="26"/>
      <c r="Q3450" s="26"/>
      <c r="R3450" s="140"/>
      <c r="S3450" s="140"/>
      <c r="T3450" s="140"/>
      <c r="U3450" s="140"/>
      <c r="V3450" s="140"/>
      <c r="W3450" s="140"/>
      <c r="X3450" s="140"/>
      <c r="Y3450" s="140"/>
      <c r="Z3450" s="140"/>
      <c r="AA3450" s="140"/>
      <c r="AB3450" s="140"/>
      <c r="AC3450" s="140"/>
      <c r="AD3450" s="140"/>
      <c r="AE3450" s="140"/>
      <c r="AF3450" s="140"/>
      <c r="AG3450" s="140"/>
      <c r="AH3450" s="140"/>
      <c r="AI3450" s="140"/>
      <c r="AJ3450" s="140"/>
      <c r="AK3450" s="140"/>
      <c r="AL3450" s="140"/>
      <c r="AM3450" s="140"/>
      <c r="AN3450" s="140"/>
      <c r="AO3450" s="140"/>
      <c r="AP3450" s="140"/>
      <c r="AQ3450" s="140"/>
      <c r="AR3450" s="140"/>
      <c r="AS3450" s="103"/>
      <c r="AT3450" s="103"/>
      <c r="AU3450" s="103"/>
      <c r="AV3450" s="103"/>
      <c r="AW3450" s="103"/>
      <c r="AX3450" s="103"/>
      <c r="AY3450" s="103"/>
      <c r="AZ3450" s="103"/>
      <c r="BA3450" s="103"/>
      <c r="BB3450" s="103"/>
      <c r="BC3450" s="103"/>
      <c r="BD3450" s="103"/>
      <c r="BE3450" s="103"/>
    </row>
    <row r="3451" spans="1:57" x14ac:dyDescent="0.2">
      <c r="A3451" s="140"/>
      <c r="B3451" s="141"/>
      <c r="C3451" s="141"/>
      <c r="D3451" s="24"/>
      <c r="E3451" s="29"/>
      <c r="F3451" s="22"/>
      <c r="G3451" s="22"/>
      <c r="H3451" s="22"/>
      <c r="I3451" s="22"/>
      <c r="J3451" s="26"/>
      <c r="K3451" s="140"/>
      <c r="L3451" s="140"/>
      <c r="M3451" s="140"/>
      <c r="N3451" s="140"/>
      <c r="O3451" s="140"/>
      <c r="P3451" s="26"/>
      <c r="Q3451" s="26"/>
      <c r="R3451" s="140"/>
      <c r="S3451" s="140"/>
      <c r="T3451" s="140"/>
      <c r="U3451" s="140"/>
      <c r="V3451" s="140"/>
      <c r="W3451" s="140"/>
      <c r="X3451" s="140"/>
      <c r="Y3451" s="140"/>
      <c r="Z3451" s="140"/>
      <c r="AA3451" s="140"/>
      <c r="AB3451" s="140"/>
      <c r="AC3451" s="140"/>
      <c r="AD3451" s="140"/>
      <c r="AE3451" s="140"/>
      <c r="AF3451" s="140"/>
      <c r="AG3451" s="140"/>
      <c r="AH3451" s="140"/>
      <c r="AI3451" s="140"/>
      <c r="AJ3451" s="140"/>
      <c r="AK3451" s="140"/>
      <c r="AL3451" s="140"/>
      <c r="AM3451" s="140"/>
      <c r="AN3451" s="140"/>
      <c r="AO3451" s="140"/>
      <c r="AP3451" s="140"/>
      <c r="AQ3451" s="140"/>
      <c r="AR3451" s="140"/>
      <c r="AS3451" s="103"/>
      <c r="AT3451" s="103"/>
      <c r="AU3451" s="103"/>
      <c r="AV3451" s="103"/>
      <c r="AW3451" s="103"/>
      <c r="AX3451" s="103"/>
      <c r="AY3451" s="103"/>
      <c r="AZ3451" s="103"/>
      <c r="BA3451" s="103"/>
      <c r="BB3451" s="103"/>
      <c r="BC3451" s="103"/>
      <c r="BD3451" s="103"/>
      <c r="BE3451" s="103"/>
    </row>
    <row r="3452" spans="1:57" x14ac:dyDescent="0.2">
      <c r="A3452" s="140"/>
      <c r="B3452" s="141"/>
      <c r="C3452" s="141"/>
      <c r="D3452" s="24"/>
      <c r="E3452" s="29"/>
      <c r="F3452" s="22"/>
      <c r="G3452" s="22"/>
      <c r="H3452" s="22"/>
      <c r="I3452" s="22"/>
      <c r="J3452" s="26"/>
      <c r="K3452" s="140"/>
      <c r="L3452" s="140"/>
      <c r="M3452" s="140"/>
      <c r="N3452" s="140"/>
      <c r="O3452" s="140"/>
      <c r="P3452" s="26"/>
      <c r="Q3452" s="26"/>
      <c r="R3452" s="140"/>
      <c r="S3452" s="140"/>
      <c r="T3452" s="140"/>
      <c r="U3452" s="140"/>
      <c r="V3452" s="140"/>
      <c r="W3452" s="140"/>
      <c r="X3452" s="140"/>
      <c r="Y3452" s="140"/>
      <c r="Z3452" s="140"/>
      <c r="AA3452" s="140"/>
      <c r="AB3452" s="140"/>
      <c r="AC3452" s="140"/>
      <c r="AD3452" s="140"/>
      <c r="AE3452" s="140"/>
      <c r="AF3452" s="140"/>
      <c r="AG3452" s="140"/>
      <c r="AH3452" s="140"/>
      <c r="AI3452" s="140"/>
      <c r="AJ3452" s="140"/>
      <c r="AK3452" s="140"/>
      <c r="AL3452" s="140"/>
      <c r="AM3452" s="140"/>
      <c r="AN3452" s="140"/>
      <c r="AO3452" s="140"/>
      <c r="AP3452" s="140"/>
      <c r="AQ3452" s="140"/>
      <c r="AR3452" s="140"/>
      <c r="AS3452" s="103"/>
      <c r="AT3452" s="103"/>
      <c r="AU3452" s="103"/>
      <c r="AV3452" s="103"/>
      <c r="AW3452" s="103"/>
      <c r="AX3452" s="103"/>
      <c r="AY3452" s="103"/>
      <c r="AZ3452" s="103"/>
      <c r="BA3452" s="103"/>
      <c r="BB3452" s="103"/>
      <c r="BC3452" s="103"/>
      <c r="BD3452" s="103"/>
      <c r="BE3452" s="103"/>
    </row>
    <row r="3453" spans="1:57" x14ac:dyDescent="0.2">
      <c r="A3453" s="140"/>
      <c r="B3453" s="141"/>
      <c r="C3453" s="141"/>
      <c r="D3453" s="24"/>
      <c r="E3453" s="29"/>
      <c r="F3453" s="22"/>
      <c r="G3453" s="22"/>
      <c r="H3453" s="22"/>
      <c r="I3453" s="22"/>
      <c r="J3453" s="26"/>
      <c r="K3453" s="140"/>
      <c r="L3453" s="140"/>
      <c r="M3453" s="140"/>
      <c r="N3453" s="140"/>
      <c r="O3453" s="140"/>
      <c r="P3453" s="26"/>
      <c r="Q3453" s="26"/>
      <c r="R3453" s="140"/>
      <c r="S3453" s="140"/>
      <c r="T3453" s="140"/>
      <c r="U3453" s="140"/>
      <c r="V3453" s="140"/>
      <c r="W3453" s="140"/>
      <c r="X3453" s="140"/>
      <c r="Y3453" s="140"/>
      <c r="Z3453" s="140"/>
      <c r="AA3453" s="140"/>
      <c r="AB3453" s="140"/>
      <c r="AC3453" s="140"/>
      <c r="AD3453" s="140"/>
      <c r="AE3453" s="140"/>
      <c r="AF3453" s="140"/>
      <c r="AG3453" s="140"/>
      <c r="AH3453" s="140"/>
      <c r="AI3453" s="140"/>
      <c r="AJ3453" s="140"/>
      <c r="AK3453" s="140"/>
      <c r="AL3453" s="140"/>
      <c r="AM3453" s="140"/>
      <c r="AN3453" s="140"/>
      <c r="AO3453" s="140"/>
      <c r="AP3453" s="140"/>
      <c r="AQ3453" s="140"/>
      <c r="AR3453" s="140"/>
      <c r="AS3453" s="103"/>
      <c r="AT3453" s="103"/>
      <c r="AU3453" s="103"/>
      <c r="AV3453" s="103"/>
      <c r="AW3453" s="103"/>
      <c r="AX3453" s="103"/>
      <c r="AY3453" s="103"/>
      <c r="AZ3453" s="103"/>
      <c r="BA3453" s="103"/>
      <c r="BB3453" s="103"/>
      <c r="BC3453" s="103"/>
      <c r="BD3453" s="103"/>
      <c r="BE3453" s="103"/>
    </row>
    <row r="3454" spans="1:57" x14ac:dyDescent="0.2">
      <c r="A3454" s="140"/>
      <c r="B3454" s="141"/>
      <c r="C3454" s="141"/>
      <c r="D3454" s="24"/>
      <c r="E3454" s="29"/>
      <c r="F3454" s="22"/>
      <c r="G3454" s="22"/>
      <c r="H3454" s="22"/>
      <c r="I3454" s="22"/>
      <c r="J3454" s="26"/>
      <c r="K3454" s="140"/>
      <c r="L3454" s="140"/>
      <c r="M3454" s="140"/>
      <c r="N3454" s="140"/>
      <c r="O3454" s="140"/>
      <c r="P3454" s="26"/>
      <c r="Q3454" s="26"/>
      <c r="R3454" s="140"/>
      <c r="S3454" s="140"/>
      <c r="T3454" s="140"/>
      <c r="U3454" s="140"/>
      <c r="V3454" s="140"/>
      <c r="W3454" s="140"/>
      <c r="X3454" s="140"/>
      <c r="Y3454" s="140"/>
      <c r="Z3454" s="140"/>
      <c r="AA3454" s="140"/>
      <c r="AB3454" s="140"/>
      <c r="AC3454" s="140"/>
      <c r="AD3454" s="140"/>
      <c r="AE3454" s="140"/>
      <c r="AF3454" s="140"/>
      <c r="AG3454" s="140"/>
      <c r="AH3454" s="140"/>
      <c r="AI3454" s="140"/>
      <c r="AJ3454" s="140"/>
      <c r="AK3454" s="140"/>
      <c r="AL3454" s="140"/>
      <c r="AM3454" s="140"/>
      <c r="AN3454" s="140"/>
      <c r="AO3454" s="140"/>
      <c r="AP3454" s="140"/>
      <c r="AQ3454" s="140"/>
      <c r="AR3454" s="140"/>
      <c r="AS3454" s="103"/>
      <c r="AT3454" s="103"/>
      <c r="AU3454" s="103"/>
      <c r="AV3454" s="103"/>
      <c r="AW3454" s="103"/>
      <c r="AX3454" s="103"/>
      <c r="AY3454" s="103"/>
      <c r="AZ3454" s="103"/>
      <c r="BA3454" s="103"/>
      <c r="BB3454" s="103"/>
      <c r="BC3454" s="103"/>
      <c r="BD3454" s="103"/>
      <c r="BE3454" s="103"/>
    </row>
    <row r="3455" spans="1:57" x14ac:dyDescent="0.2">
      <c r="A3455" s="140"/>
      <c r="B3455" s="141"/>
      <c r="C3455" s="141"/>
      <c r="D3455" s="24"/>
      <c r="E3455" s="29"/>
      <c r="F3455" s="22"/>
      <c r="G3455" s="22"/>
      <c r="H3455" s="22"/>
      <c r="I3455" s="22"/>
      <c r="J3455" s="26"/>
      <c r="K3455" s="140"/>
      <c r="L3455" s="140"/>
      <c r="M3455" s="140"/>
      <c r="N3455" s="140"/>
      <c r="O3455" s="140"/>
      <c r="P3455" s="26"/>
      <c r="Q3455" s="26"/>
      <c r="R3455" s="140"/>
      <c r="S3455" s="140"/>
      <c r="T3455" s="140"/>
      <c r="U3455" s="140"/>
      <c r="V3455" s="140"/>
      <c r="W3455" s="140"/>
      <c r="X3455" s="140"/>
      <c r="Y3455" s="140"/>
      <c r="Z3455" s="140"/>
      <c r="AA3455" s="140"/>
      <c r="AB3455" s="140"/>
      <c r="AC3455" s="140"/>
      <c r="AD3455" s="140"/>
      <c r="AE3455" s="140"/>
      <c r="AF3455" s="140"/>
      <c r="AG3455" s="140"/>
      <c r="AH3455" s="140"/>
      <c r="AI3455" s="140"/>
      <c r="AJ3455" s="140"/>
      <c r="AK3455" s="140"/>
      <c r="AL3455" s="140"/>
      <c r="AM3455" s="140"/>
      <c r="AN3455" s="140"/>
      <c r="AO3455" s="140"/>
      <c r="AP3455" s="140"/>
      <c r="AQ3455" s="140"/>
      <c r="AR3455" s="140"/>
      <c r="AS3455" s="103"/>
      <c r="AT3455" s="103"/>
      <c r="AU3455" s="103"/>
      <c r="AV3455" s="103"/>
      <c r="AW3455" s="103"/>
      <c r="AX3455" s="103"/>
      <c r="AY3455" s="103"/>
      <c r="AZ3455" s="103"/>
      <c r="BA3455" s="103"/>
      <c r="BB3455" s="103"/>
      <c r="BC3455" s="103"/>
      <c r="BD3455" s="103"/>
      <c r="BE3455" s="103"/>
    </row>
    <row r="3456" spans="1:57" x14ac:dyDescent="0.2">
      <c r="A3456" s="140"/>
      <c r="B3456" s="141"/>
      <c r="C3456" s="141"/>
      <c r="D3456" s="24"/>
      <c r="E3456" s="29"/>
      <c r="F3456" s="22"/>
      <c r="G3456" s="22"/>
      <c r="H3456" s="22"/>
      <c r="I3456" s="22"/>
      <c r="J3456" s="26"/>
      <c r="K3456" s="140"/>
      <c r="L3456" s="140"/>
      <c r="M3456" s="140"/>
      <c r="N3456" s="140"/>
      <c r="O3456" s="140"/>
      <c r="P3456" s="26"/>
      <c r="Q3456" s="26"/>
      <c r="R3456" s="140"/>
      <c r="S3456" s="140"/>
      <c r="T3456" s="140"/>
      <c r="U3456" s="140"/>
      <c r="V3456" s="140"/>
      <c r="W3456" s="140"/>
      <c r="X3456" s="140"/>
      <c r="Y3456" s="140"/>
      <c r="Z3456" s="140"/>
      <c r="AA3456" s="140"/>
      <c r="AB3456" s="140"/>
      <c r="AC3456" s="140"/>
      <c r="AD3456" s="140"/>
      <c r="AE3456" s="140"/>
      <c r="AF3456" s="140"/>
      <c r="AG3456" s="140"/>
      <c r="AH3456" s="140"/>
      <c r="AI3456" s="140"/>
      <c r="AJ3456" s="140"/>
      <c r="AK3456" s="140"/>
      <c r="AL3456" s="140"/>
      <c r="AM3456" s="140"/>
      <c r="AN3456" s="140"/>
      <c r="AO3456" s="140"/>
      <c r="AP3456" s="140"/>
      <c r="AQ3456" s="140"/>
      <c r="AR3456" s="140"/>
      <c r="AS3456" s="103"/>
      <c r="AT3456" s="103"/>
      <c r="AU3456" s="103"/>
      <c r="AV3456" s="103"/>
      <c r="AW3456" s="103"/>
      <c r="AX3456" s="103"/>
      <c r="AY3456" s="103"/>
      <c r="AZ3456" s="103"/>
      <c r="BA3456" s="103"/>
      <c r="BB3456" s="103"/>
      <c r="BC3456" s="103"/>
      <c r="BD3456" s="103"/>
      <c r="BE3456" s="103"/>
    </row>
    <row r="3457" spans="1:57" x14ac:dyDescent="0.2">
      <c r="A3457" s="140"/>
      <c r="B3457" s="141"/>
      <c r="C3457" s="141"/>
      <c r="D3457" s="24"/>
      <c r="E3457" s="29"/>
      <c r="F3457" s="22"/>
      <c r="G3457" s="22"/>
      <c r="H3457" s="22"/>
      <c r="I3457" s="22"/>
      <c r="J3457" s="26"/>
      <c r="K3457" s="140"/>
      <c r="L3457" s="140"/>
      <c r="M3457" s="140"/>
      <c r="N3457" s="140"/>
      <c r="O3457" s="140"/>
      <c r="P3457" s="26"/>
      <c r="Q3457" s="26"/>
      <c r="R3457" s="140"/>
      <c r="S3457" s="140"/>
      <c r="T3457" s="140"/>
      <c r="U3457" s="140"/>
      <c r="V3457" s="140"/>
      <c r="W3457" s="140"/>
      <c r="X3457" s="140"/>
      <c r="Y3457" s="140"/>
      <c r="Z3457" s="140"/>
      <c r="AA3457" s="140"/>
      <c r="AB3457" s="140"/>
      <c r="AC3457" s="140"/>
      <c r="AD3457" s="140"/>
      <c r="AE3457" s="140"/>
      <c r="AF3457" s="140"/>
      <c r="AG3457" s="140"/>
      <c r="AH3457" s="140"/>
      <c r="AI3457" s="140"/>
      <c r="AJ3457" s="140"/>
      <c r="AK3457" s="140"/>
      <c r="AL3457" s="140"/>
      <c r="AM3457" s="140"/>
      <c r="AN3457" s="140"/>
      <c r="AO3457" s="140"/>
      <c r="AP3457" s="140"/>
      <c r="AQ3457" s="140"/>
      <c r="AR3457" s="140"/>
      <c r="AS3457" s="103"/>
      <c r="AT3457" s="103"/>
      <c r="AU3457" s="103"/>
      <c r="AV3457" s="103"/>
      <c r="AW3457" s="103"/>
      <c r="AX3457" s="103"/>
      <c r="AY3457" s="103"/>
      <c r="AZ3457" s="103"/>
      <c r="BA3457" s="103"/>
      <c r="BB3457" s="103"/>
      <c r="BC3457" s="103"/>
      <c r="BD3457" s="103"/>
      <c r="BE3457" s="103"/>
    </row>
    <row r="3458" spans="1:57" x14ac:dyDescent="0.2">
      <c r="A3458" s="140"/>
      <c r="B3458" s="141"/>
      <c r="C3458" s="141"/>
      <c r="D3458" s="24"/>
      <c r="E3458" s="29"/>
      <c r="F3458" s="22"/>
      <c r="G3458" s="22"/>
      <c r="H3458" s="22"/>
      <c r="I3458" s="22"/>
      <c r="J3458" s="26"/>
      <c r="K3458" s="140"/>
      <c r="L3458" s="140"/>
      <c r="M3458" s="140"/>
      <c r="N3458" s="140"/>
      <c r="O3458" s="140"/>
      <c r="P3458" s="26"/>
      <c r="Q3458" s="26"/>
      <c r="R3458" s="140"/>
      <c r="S3458" s="140"/>
      <c r="T3458" s="140"/>
      <c r="U3458" s="140"/>
      <c r="V3458" s="140"/>
      <c r="W3458" s="140"/>
      <c r="X3458" s="140"/>
      <c r="Y3458" s="140"/>
      <c r="Z3458" s="140"/>
      <c r="AA3458" s="140"/>
      <c r="AB3458" s="140"/>
      <c r="AC3458" s="140"/>
      <c r="AD3458" s="140"/>
      <c r="AE3458" s="140"/>
      <c r="AF3458" s="140"/>
      <c r="AG3458" s="140"/>
      <c r="AH3458" s="140"/>
      <c r="AI3458" s="140"/>
      <c r="AJ3458" s="140"/>
      <c r="AK3458" s="140"/>
      <c r="AL3458" s="140"/>
      <c r="AM3458" s="140"/>
      <c r="AN3458" s="140"/>
      <c r="AO3458" s="140"/>
      <c r="AP3458" s="140"/>
      <c r="AQ3458" s="140"/>
      <c r="AR3458" s="140"/>
      <c r="AS3458" s="103"/>
      <c r="AT3458" s="103"/>
      <c r="AU3458" s="103"/>
      <c r="AV3458" s="103"/>
      <c r="AW3458" s="103"/>
      <c r="AX3458" s="103"/>
      <c r="AY3458" s="103"/>
      <c r="AZ3458" s="103"/>
      <c r="BA3458" s="103"/>
      <c r="BB3458" s="103"/>
      <c r="BC3458" s="103"/>
      <c r="BD3458" s="103"/>
      <c r="BE3458" s="103"/>
    </row>
    <row r="3459" spans="1:57" x14ac:dyDescent="0.2">
      <c r="A3459" s="140"/>
      <c r="B3459" s="141"/>
      <c r="C3459" s="141"/>
      <c r="D3459" s="24"/>
      <c r="E3459" s="29"/>
      <c r="F3459" s="22"/>
      <c r="G3459" s="22"/>
      <c r="H3459" s="22"/>
      <c r="I3459" s="22"/>
      <c r="J3459" s="26"/>
      <c r="K3459" s="140"/>
      <c r="L3459" s="140"/>
      <c r="M3459" s="140"/>
      <c r="N3459" s="140"/>
      <c r="O3459" s="140"/>
      <c r="P3459" s="26"/>
      <c r="Q3459" s="26"/>
      <c r="R3459" s="140"/>
      <c r="S3459" s="140"/>
      <c r="T3459" s="140"/>
      <c r="U3459" s="140"/>
      <c r="V3459" s="140"/>
      <c r="W3459" s="140"/>
      <c r="X3459" s="140"/>
      <c r="Y3459" s="140"/>
      <c r="Z3459" s="140"/>
      <c r="AA3459" s="140"/>
      <c r="AB3459" s="140"/>
      <c r="AC3459" s="140"/>
      <c r="AD3459" s="140"/>
      <c r="AE3459" s="140"/>
      <c r="AF3459" s="140"/>
      <c r="AG3459" s="140"/>
      <c r="AH3459" s="140"/>
      <c r="AI3459" s="140"/>
      <c r="AJ3459" s="140"/>
      <c r="AK3459" s="140"/>
      <c r="AL3459" s="140"/>
      <c r="AM3459" s="140"/>
      <c r="AN3459" s="140"/>
      <c r="AO3459" s="140"/>
      <c r="AP3459" s="140"/>
      <c r="AQ3459" s="140"/>
      <c r="AR3459" s="140"/>
      <c r="AS3459" s="103"/>
      <c r="AT3459" s="103"/>
      <c r="AU3459" s="103"/>
      <c r="AV3459" s="103"/>
      <c r="AW3459" s="103"/>
      <c r="AX3459" s="103"/>
      <c r="AY3459" s="103"/>
      <c r="AZ3459" s="103"/>
      <c r="BA3459" s="103"/>
      <c r="BB3459" s="103"/>
      <c r="BC3459" s="103"/>
      <c r="BD3459" s="103"/>
      <c r="BE3459" s="103"/>
    </row>
    <row r="3460" spans="1:57" x14ac:dyDescent="0.2">
      <c r="A3460" s="140"/>
      <c r="B3460" s="141"/>
      <c r="C3460" s="141"/>
      <c r="D3460" s="24"/>
      <c r="E3460" s="29"/>
      <c r="F3460" s="22"/>
      <c r="G3460" s="22"/>
      <c r="H3460" s="22"/>
      <c r="I3460" s="22"/>
      <c r="J3460" s="26"/>
      <c r="K3460" s="140"/>
      <c r="L3460" s="140"/>
      <c r="M3460" s="140"/>
      <c r="N3460" s="140"/>
      <c r="O3460" s="140"/>
      <c r="P3460" s="26"/>
      <c r="Q3460" s="26"/>
      <c r="R3460" s="140"/>
      <c r="S3460" s="140"/>
      <c r="T3460" s="140"/>
      <c r="U3460" s="140"/>
      <c r="V3460" s="140"/>
      <c r="W3460" s="140"/>
      <c r="X3460" s="140"/>
      <c r="Y3460" s="140"/>
      <c r="Z3460" s="140"/>
      <c r="AA3460" s="140"/>
      <c r="AB3460" s="140"/>
      <c r="AC3460" s="140"/>
      <c r="AD3460" s="140"/>
      <c r="AE3460" s="140"/>
      <c r="AF3460" s="140"/>
      <c r="AG3460" s="140"/>
      <c r="AH3460" s="140"/>
      <c r="AI3460" s="140"/>
      <c r="AJ3460" s="140"/>
      <c r="AK3460" s="140"/>
      <c r="AL3460" s="140"/>
      <c r="AM3460" s="140"/>
      <c r="AN3460" s="140"/>
      <c r="AO3460" s="140"/>
      <c r="AP3460" s="140"/>
      <c r="AQ3460" s="140"/>
      <c r="AR3460" s="140"/>
      <c r="AS3460" s="103"/>
      <c r="AT3460" s="103"/>
      <c r="AU3460" s="103"/>
      <c r="AV3460" s="103"/>
      <c r="AW3460" s="103"/>
      <c r="AX3460" s="103"/>
      <c r="AY3460" s="103"/>
      <c r="AZ3460" s="103"/>
      <c r="BA3460" s="103"/>
      <c r="BB3460" s="103"/>
      <c r="BC3460" s="103"/>
      <c r="BD3460" s="103"/>
      <c r="BE3460" s="103"/>
    </row>
    <row r="3461" spans="1:57" x14ac:dyDescent="0.2">
      <c r="A3461" s="140"/>
      <c r="B3461" s="141"/>
      <c r="C3461" s="141"/>
      <c r="D3461" s="24"/>
      <c r="E3461" s="29"/>
      <c r="F3461" s="22"/>
      <c r="G3461" s="22"/>
      <c r="H3461" s="22"/>
      <c r="I3461" s="22"/>
      <c r="J3461" s="26"/>
      <c r="K3461" s="140"/>
      <c r="L3461" s="140"/>
      <c r="M3461" s="140"/>
      <c r="N3461" s="140"/>
      <c r="O3461" s="140"/>
      <c r="P3461" s="26"/>
      <c r="Q3461" s="26"/>
      <c r="R3461" s="140"/>
      <c r="S3461" s="140"/>
      <c r="T3461" s="140"/>
      <c r="U3461" s="140"/>
      <c r="V3461" s="140"/>
      <c r="W3461" s="140"/>
      <c r="X3461" s="140"/>
      <c r="Y3461" s="140"/>
      <c r="Z3461" s="140"/>
      <c r="AA3461" s="140"/>
      <c r="AB3461" s="140"/>
      <c r="AC3461" s="140"/>
      <c r="AD3461" s="140"/>
      <c r="AE3461" s="140"/>
      <c r="AF3461" s="140"/>
      <c r="AG3461" s="140"/>
      <c r="AH3461" s="140"/>
      <c r="AI3461" s="140"/>
      <c r="AJ3461" s="140"/>
      <c r="AK3461" s="140"/>
      <c r="AL3461" s="140"/>
      <c r="AM3461" s="140"/>
      <c r="AN3461" s="140"/>
      <c r="AO3461" s="140"/>
      <c r="AP3461" s="140"/>
      <c r="AQ3461" s="140"/>
      <c r="AR3461" s="140"/>
      <c r="AS3461" s="103"/>
      <c r="AT3461" s="103"/>
      <c r="AU3461" s="103"/>
      <c r="AV3461" s="103"/>
      <c r="AW3461" s="103"/>
      <c r="AX3461" s="103"/>
      <c r="AY3461" s="103"/>
      <c r="AZ3461" s="103"/>
      <c r="BA3461" s="103"/>
      <c r="BB3461" s="103"/>
      <c r="BC3461" s="103"/>
      <c r="BD3461" s="103"/>
      <c r="BE3461" s="103"/>
    </row>
    <row r="3462" spans="1:57" x14ac:dyDescent="0.2">
      <c r="A3462" s="140"/>
      <c r="B3462" s="141"/>
      <c r="C3462" s="141"/>
      <c r="D3462" s="24"/>
      <c r="E3462" s="29"/>
      <c r="F3462" s="22"/>
      <c r="G3462" s="22"/>
      <c r="H3462" s="22"/>
      <c r="I3462" s="22"/>
      <c r="J3462" s="26"/>
      <c r="K3462" s="140"/>
      <c r="L3462" s="140"/>
      <c r="M3462" s="140"/>
      <c r="N3462" s="140"/>
      <c r="O3462" s="140"/>
      <c r="P3462" s="26"/>
      <c r="Q3462" s="26"/>
      <c r="R3462" s="140"/>
      <c r="S3462" s="140"/>
      <c r="T3462" s="140"/>
      <c r="U3462" s="140"/>
      <c r="V3462" s="140"/>
      <c r="W3462" s="140"/>
      <c r="X3462" s="140"/>
      <c r="Y3462" s="140"/>
      <c r="Z3462" s="140"/>
      <c r="AA3462" s="140"/>
      <c r="AB3462" s="140"/>
      <c r="AC3462" s="140"/>
      <c r="AD3462" s="140"/>
      <c r="AE3462" s="140"/>
      <c r="AF3462" s="140"/>
      <c r="AG3462" s="140"/>
      <c r="AH3462" s="140"/>
      <c r="AI3462" s="140"/>
      <c r="AJ3462" s="140"/>
      <c r="AK3462" s="140"/>
      <c r="AL3462" s="140"/>
      <c r="AM3462" s="140"/>
      <c r="AN3462" s="140"/>
      <c r="AO3462" s="140"/>
      <c r="AP3462" s="140"/>
      <c r="AQ3462" s="140"/>
      <c r="AR3462" s="140"/>
      <c r="AS3462" s="103"/>
      <c r="AT3462" s="103"/>
      <c r="AU3462" s="103"/>
      <c r="AV3462" s="103"/>
      <c r="AW3462" s="103"/>
      <c r="AX3462" s="103"/>
      <c r="AY3462" s="103"/>
      <c r="AZ3462" s="103"/>
      <c r="BA3462" s="103"/>
      <c r="BB3462" s="103"/>
      <c r="BC3462" s="103"/>
      <c r="BD3462" s="103"/>
      <c r="BE3462" s="103"/>
    </row>
    <row r="3463" spans="1:57" x14ac:dyDescent="0.2">
      <c r="A3463" s="140"/>
      <c r="B3463" s="141"/>
      <c r="C3463" s="141"/>
      <c r="D3463" s="24"/>
      <c r="E3463" s="29"/>
      <c r="F3463" s="22"/>
      <c r="G3463" s="22"/>
      <c r="H3463" s="22"/>
      <c r="I3463" s="22"/>
      <c r="J3463" s="26"/>
      <c r="K3463" s="140"/>
      <c r="L3463" s="140"/>
      <c r="M3463" s="140"/>
      <c r="N3463" s="140"/>
      <c r="O3463" s="140"/>
      <c r="P3463" s="26"/>
      <c r="Q3463" s="26"/>
      <c r="R3463" s="140"/>
      <c r="S3463" s="140"/>
      <c r="T3463" s="140"/>
      <c r="U3463" s="140"/>
      <c r="V3463" s="140"/>
      <c r="W3463" s="140"/>
      <c r="X3463" s="140"/>
      <c r="Y3463" s="140"/>
      <c r="Z3463" s="140"/>
      <c r="AA3463" s="140"/>
      <c r="AB3463" s="140"/>
      <c r="AC3463" s="140"/>
      <c r="AD3463" s="140"/>
      <c r="AE3463" s="140"/>
      <c r="AF3463" s="140"/>
      <c r="AG3463" s="140"/>
      <c r="AH3463" s="140"/>
      <c r="AI3463" s="140"/>
      <c r="AJ3463" s="140"/>
      <c r="AK3463" s="140"/>
      <c r="AL3463" s="140"/>
      <c r="AM3463" s="140"/>
      <c r="AN3463" s="140"/>
      <c r="AO3463" s="140"/>
      <c r="AP3463" s="140"/>
      <c r="AQ3463" s="140"/>
      <c r="AR3463" s="140"/>
      <c r="AS3463" s="103"/>
      <c r="AT3463" s="103"/>
      <c r="AU3463" s="103"/>
      <c r="AV3463" s="103"/>
      <c r="AW3463" s="103"/>
      <c r="AX3463" s="103"/>
      <c r="AY3463" s="103"/>
      <c r="AZ3463" s="103"/>
      <c r="BA3463" s="103"/>
      <c r="BB3463" s="103"/>
      <c r="BC3463" s="103"/>
      <c r="BD3463" s="103"/>
      <c r="BE3463" s="103"/>
    </row>
    <row r="3464" spans="1:57" x14ac:dyDescent="0.2">
      <c r="A3464" s="140"/>
      <c r="B3464" s="141"/>
      <c r="C3464" s="141"/>
      <c r="D3464" s="24"/>
      <c r="E3464" s="29"/>
      <c r="F3464" s="22"/>
      <c r="G3464" s="22"/>
      <c r="H3464" s="22"/>
      <c r="I3464" s="22"/>
      <c r="J3464" s="26"/>
      <c r="K3464" s="140"/>
      <c r="L3464" s="140"/>
      <c r="M3464" s="140"/>
      <c r="N3464" s="140"/>
      <c r="O3464" s="140"/>
      <c r="P3464" s="26"/>
      <c r="Q3464" s="26"/>
      <c r="R3464" s="140"/>
      <c r="S3464" s="140"/>
      <c r="T3464" s="140"/>
      <c r="U3464" s="140"/>
      <c r="V3464" s="140"/>
      <c r="W3464" s="140"/>
      <c r="X3464" s="140"/>
      <c r="Y3464" s="140"/>
      <c r="Z3464" s="140"/>
      <c r="AA3464" s="140"/>
      <c r="AB3464" s="140"/>
      <c r="AC3464" s="140"/>
      <c r="AD3464" s="140"/>
      <c r="AE3464" s="140"/>
      <c r="AF3464" s="140"/>
      <c r="AG3464" s="140"/>
      <c r="AH3464" s="140"/>
      <c r="AI3464" s="140"/>
      <c r="AJ3464" s="140"/>
      <c r="AK3464" s="140"/>
      <c r="AL3464" s="140"/>
      <c r="AM3464" s="140"/>
      <c r="AN3464" s="140"/>
      <c r="AO3464" s="140"/>
      <c r="AP3464" s="140"/>
      <c r="AQ3464" s="140"/>
      <c r="AR3464" s="140"/>
      <c r="AS3464" s="103"/>
      <c r="AT3464" s="103"/>
      <c r="AU3464" s="103"/>
      <c r="AV3464" s="103"/>
      <c r="AW3464" s="103"/>
      <c r="AX3464" s="103"/>
      <c r="AY3464" s="103"/>
      <c r="AZ3464" s="103"/>
      <c r="BA3464" s="103"/>
      <c r="BB3464" s="103"/>
      <c r="BC3464" s="103"/>
      <c r="BD3464" s="103"/>
      <c r="BE3464" s="103"/>
    </row>
    <row r="3465" spans="1:57" x14ac:dyDescent="0.2">
      <c r="A3465" s="140"/>
      <c r="B3465" s="141"/>
      <c r="C3465" s="141"/>
      <c r="D3465" s="24"/>
      <c r="E3465" s="29"/>
      <c r="F3465" s="22"/>
      <c r="G3465" s="22"/>
      <c r="H3465" s="22"/>
      <c r="I3465" s="22"/>
      <c r="J3465" s="26"/>
      <c r="K3465" s="140"/>
      <c r="L3465" s="140"/>
      <c r="M3465" s="140"/>
      <c r="N3465" s="140"/>
      <c r="O3465" s="140"/>
      <c r="P3465" s="26"/>
      <c r="Q3465" s="26"/>
      <c r="R3465" s="140"/>
      <c r="S3465" s="140"/>
      <c r="T3465" s="140"/>
      <c r="U3465" s="140"/>
      <c r="V3465" s="140"/>
      <c r="W3465" s="140"/>
      <c r="X3465" s="140"/>
      <c r="Y3465" s="140"/>
      <c r="Z3465" s="140"/>
      <c r="AA3465" s="140"/>
      <c r="AB3465" s="140"/>
      <c r="AC3465" s="140"/>
      <c r="AD3465" s="140"/>
      <c r="AE3465" s="140"/>
      <c r="AF3465" s="140"/>
      <c r="AG3465" s="140"/>
      <c r="AH3465" s="140"/>
      <c r="AI3465" s="140"/>
      <c r="AJ3465" s="140"/>
      <c r="AK3465" s="140"/>
      <c r="AL3465" s="140"/>
      <c r="AM3465" s="140"/>
      <c r="AN3465" s="140"/>
      <c r="AO3465" s="140"/>
      <c r="AP3465" s="140"/>
      <c r="AQ3465" s="140"/>
      <c r="AR3465" s="140"/>
      <c r="AS3465" s="103"/>
      <c r="AT3465" s="103"/>
      <c r="AU3465" s="103"/>
      <c r="AV3465" s="103"/>
      <c r="AW3465" s="103"/>
      <c r="AX3465" s="103"/>
      <c r="AY3465" s="103"/>
      <c r="AZ3465" s="103"/>
      <c r="BA3465" s="103"/>
      <c r="BB3465" s="103"/>
      <c r="BC3465" s="103"/>
      <c r="BD3465" s="103"/>
      <c r="BE3465" s="103"/>
    </row>
    <row r="3466" spans="1:57" x14ac:dyDescent="0.2">
      <c r="A3466" s="140"/>
      <c r="B3466" s="141"/>
      <c r="C3466" s="141"/>
      <c r="D3466" s="24"/>
      <c r="E3466" s="29"/>
      <c r="F3466" s="22"/>
      <c r="G3466" s="22"/>
      <c r="H3466" s="22"/>
      <c r="I3466" s="22"/>
      <c r="J3466" s="26"/>
      <c r="K3466" s="140"/>
      <c r="L3466" s="140"/>
      <c r="M3466" s="140"/>
      <c r="N3466" s="140"/>
      <c r="O3466" s="140"/>
      <c r="P3466" s="26"/>
      <c r="Q3466" s="26"/>
      <c r="R3466" s="140"/>
      <c r="S3466" s="140"/>
      <c r="T3466" s="140"/>
      <c r="U3466" s="140"/>
      <c r="V3466" s="140"/>
      <c r="W3466" s="140"/>
      <c r="X3466" s="140"/>
      <c r="Y3466" s="140"/>
      <c r="Z3466" s="140"/>
      <c r="AA3466" s="140"/>
      <c r="AB3466" s="140"/>
      <c r="AC3466" s="140"/>
      <c r="AD3466" s="140"/>
      <c r="AE3466" s="140"/>
      <c r="AF3466" s="140"/>
      <c r="AG3466" s="140"/>
      <c r="AH3466" s="140"/>
      <c r="AI3466" s="140"/>
      <c r="AJ3466" s="140"/>
      <c r="AK3466" s="140"/>
      <c r="AL3466" s="140"/>
      <c r="AM3466" s="140"/>
      <c r="AN3466" s="140"/>
      <c r="AO3466" s="140"/>
      <c r="AP3466" s="140"/>
      <c r="AQ3466" s="140"/>
      <c r="AR3466" s="140"/>
      <c r="AS3466" s="103"/>
      <c r="AT3466" s="103"/>
      <c r="AU3466" s="103"/>
      <c r="AV3466" s="103"/>
      <c r="AW3466" s="103"/>
      <c r="AX3466" s="103"/>
      <c r="AY3466" s="103"/>
      <c r="AZ3466" s="103"/>
      <c r="BA3466" s="103"/>
      <c r="BB3466" s="103"/>
      <c r="BC3466" s="103"/>
      <c r="BD3466" s="103"/>
      <c r="BE3466" s="103"/>
    </row>
    <row r="3467" spans="1:57" x14ac:dyDescent="0.2">
      <c r="A3467" s="140"/>
      <c r="B3467" s="141"/>
      <c r="C3467" s="141"/>
      <c r="D3467" s="24"/>
      <c r="E3467" s="29"/>
      <c r="F3467" s="22"/>
      <c r="G3467" s="22"/>
      <c r="H3467" s="22"/>
      <c r="I3467" s="22"/>
      <c r="J3467" s="26"/>
      <c r="K3467" s="140"/>
      <c r="L3467" s="140"/>
      <c r="M3467" s="140"/>
      <c r="N3467" s="140"/>
      <c r="O3467" s="140"/>
      <c r="P3467" s="26"/>
      <c r="Q3467" s="26"/>
      <c r="R3467" s="140"/>
      <c r="S3467" s="140"/>
      <c r="T3467" s="140"/>
      <c r="U3467" s="140"/>
      <c r="V3467" s="140"/>
      <c r="W3467" s="140"/>
      <c r="X3467" s="140"/>
      <c r="Y3467" s="140"/>
      <c r="Z3467" s="140"/>
      <c r="AA3467" s="140"/>
      <c r="AB3467" s="140"/>
      <c r="AC3467" s="140"/>
      <c r="AD3467" s="140"/>
      <c r="AE3467" s="140"/>
      <c r="AF3467" s="140"/>
      <c r="AG3467" s="140"/>
      <c r="AH3467" s="140"/>
      <c r="AI3467" s="140"/>
      <c r="AJ3467" s="140"/>
      <c r="AK3467" s="140"/>
      <c r="AL3467" s="140"/>
      <c r="AM3467" s="140"/>
      <c r="AN3467" s="140"/>
      <c r="AO3467" s="140"/>
      <c r="AP3467" s="140"/>
      <c r="AQ3467" s="140"/>
      <c r="AR3467" s="140"/>
      <c r="AS3467" s="103"/>
      <c r="AT3467" s="103"/>
      <c r="AU3467" s="103"/>
      <c r="AV3467" s="103"/>
      <c r="AW3467" s="103"/>
      <c r="AX3467" s="103"/>
      <c r="AY3467" s="103"/>
      <c r="AZ3467" s="103"/>
      <c r="BA3467" s="103"/>
      <c r="BB3467" s="103"/>
      <c r="BC3467" s="103"/>
      <c r="BD3467" s="103"/>
      <c r="BE3467" s="103"/>
    </row>
    <row r="3468" spans="1:57" x14ac:dyDescent="0.2">
      <c r="A3468" s="140"/>
      <c r="B3468" s="141"/>
      <c r="C3468" s="141"/>
      <c r="D3468" s="24"/>
      <c r="E3468" s="29"/>
      <c r="F3468" s="22"/>
      <c r="G3468" s="22"/>
      <c r="H3468" s="22"/>
      <c r="I3468" s="22"/>
      <c r="J3468" s="26"/>
      <c r="K3468" s="140"/>
      <c r="L3468" s="140"/>
      <c r="M3468" s="140"/>
      <c r="N3468" s="140"/>
      <c r="O3468" s="140"/>
      <c r="P3468" s="26"/>
      <c r="Q3468" s="26"/>
      <c r="R3468" s="140"/>
      <c r="S3468" s="140"/>
      <c r="T3468" s="140"/>
      <c r="U3468" s="140"/>
      <c r="V3468" s="140"/>
      <c r="W3468" s="140"/>
      <c r="X3468" s="140"/>
      <c r="Y3468" s="140"/>
      <c r="Z3468" s="140"/>
      <c r="AA3468" s="140"/>
      <c r="AB3468" s="140"/>
      <c r="AC3468" s="140"/>
      <c r="AD3468" s="140"/>
      <c r="AE3468" s="140"/>
      <c r="AF3468" s="140"/>
      <c r="AG3468" s="140"/>
      <c r="AH3468" s="140"/>
      <c r="AI3468" s="140"/>
      <c r="AJ3468" s="140"/>
      <c r="AK3468" s="140"/>
      <c r="AL3468" s="140"/>
      <c r="AM3468" s="140"/>
      <c r="AN3468" s="140"/>
      <c r="AO3468" s="140"/>
      <c r="AP3468" s="140"/>
      <c r="AQ3468" s="140"/>
      <c r="AR3468" s="140"/>
      <c r="AS3468" s="103"/>
      <c r="AT3468" s="103"/>
      <c r="AU3468" s="103"/>
      <c r="AV3468" s="103"/>
      <c r="AW3468" s="103"/>
      <c r="AX3468" s="103"/>
      <c r="AY3468" s="103"/>
      <c r="AZ3468" s="103"/>
      <c r="BA3468" s="103"/>
      <c r="BB3468" s="103"/>
      <c r="BC3468" s="103"/>
      <c r="BD3468" s="103"/>
      <c r="BE3468" s="103"/>
    </row>
    <row r="3469" spans="1:57" x14ac:dyDescent="0.2">
      <c r="A3469" s="140"/>
      <c r="B3469" s="141"/>
      <c r="C3469" s="141"/>
      <c r="D3469" s="24"/>
      <c r="E3469" s="29"/>
      <c r="F3469" s="22"/>
      <c r="G3469" s="22"/>
      <c r="H3469" s="22"/>
      <c r="I3469" s="22"/>
      <c r="J3469" s="26"/>
      <c r="K3469" s="140"/>
      <c r="L3469" s="140"/>
      <c r="M3469" s="140"/>
      <c r="N3469" s="140"/>
      <c r="O3469" s="140"/>
      <c r="P3469" s="26"/>
      <c r="Q3469" s="26"/>
      <c r="R3469" s="140"/>
      <c r="S3469" s="140"/>
      <c r="T3469" s="140"/>
      <c r="U3469" s="140"/>
      <c r="V3469" s="140"/>
      <c r="W3469" s="140"/>
      <c r="X3469" s="140"/>
      <c r="Y3469" s="140"/>
      <c r="Z3469" s="140"/>
      <c r="AA3469" s="140"/>
      <c r="AB3469" s="140"/>
      <c r="AC3469" s="140"/>
      <c r="AD3469" s="140"/>
      <c r="AE3469" s="140"/>
      <c r="AF3469" s="140"/>
      <c r="AG3469" s="140"/>
      <c r="AH3469" s="140"/>
      <c r="AI3469" s="140"/>
      <c r="AJ3469" s="140"/>
      <c r="AK3469" s="140"/>
      <c r="AL3469" s="140"/>
      <c r="AM3469" s="140"/>
      <c r="AN3469" s="140"/>
      <c r="AO3469" s="140"/>
      <c r="AP3469" s="140"/>
      <c r="AQ3469" s="140"/>
      <c r="AR3469" s="140"/>
      <c r="AS3469" s="103"/>
      <c r="AT3469" s="103"/>
      <c r="AU3469" s="103"/>
      <c r="AV3469" s="103"/>
      <c r="AW3469" s="103"/>
      <c r="AX3469" s="103"/>
      <c r="AY3469" s="103"/>
      <c r="AZ3469" s="103"/>
      <c r="BA3469" s="103"/>
      <c r="BB3469" s="103"/>
      <c r="BC3469" s="103"/>
      <c r="BD3469" s="103"/>
      <c r="BE3469" s="103"/>
    </row>
    <row r="3470" spans="1:57" x14ac:dyDescent="0.2">
      <c r="A3470" s="140"/>
      <c r="B3470" s="141"/>
      <c r="C3470" s="141"/>
      <c r="D3470" s="24"/>
      <c r="E3470" s="29"/>
      <c r="F3470" s="22"/>
      <c r="G3470" s="22"/>
      <c r="H3470" s="22"/>
      <c r="I3470" s="22"/>
      <c r="J3470" s="26"/>
      <c r="K3470" s="140"/>
      <c r="L3470" s="140"/>
      <c r="M3470" s="140"/>
      <c r="N3470" s="140"/>
      <c r="O3470" s="140"/>
      <c r="P3470" s="26"/>
      <c r="Q3470" s="26"/>
      <c r="R3470" s="140"/>
      <c r="S3470" s="140"/>
      <c r="T3470" s="140"/>
      <c r="U3470" s="140"/>
      <c r="V3470" s="140"/>
      <c r="W3470" s="140"/>
      <c r="X3470" s="140"/>
      <c r="Y3470" s="140"/>
      <c r="Z3470" s="140"/>
      <c r="AA3470" s="140"/>
      <c r="AB3470" s="140"/>
      <c r="AC3470" s="140"/>
      <c r="AD3470" s="140"/>
      <c r="AE3470" s="140"/>
      <c r="AF3470" s="140"/>
      <c r="AG3470" s="140"/>
      <c r="AH3470" s="140"/>
      <c r="AI3470" s="140"/>
      <c r="AJ3470" s="140"/>
      <c r="AK3470" s="140"/>
      <c r="AL3470" s="140"/>
      <c r="AM3470" s="140"/>
      <c r="AN3470" s="140"/>
      <c r="AO3470" s="140"/>
      <c r="AP3470" s="140"/>
      <c r="AQ3470" s="140"/>
      <c r="AR3470" s="140"/>
      <c r="AS3470" s="103"/>
      <c r="AT3470" s="103"/>
      <c r="AU3470" s="103"/>
      <c r="AV3470" s="103"/>
      <c r="AW3470" s="103"/>
      <c r="AX3470" s="103"/>
      <c r="AY3470" s="103"/>
      <c r="AZ3470" s="103"/>
      <c r="BA3470" s="103"/>
      <c r="BB3470" s="103"/>
      <c r="BC3470" s="103"/>
      <c r="BD3470" s="103"/>
      <c r="BE3470" s="103"/>
    </row>
    <row r="3471" spans="1:57" x14ac:dyDescent="0.2">
      <c r="A3471" s="140"/>
      <c r="B3471" s="141"/>
      <c r="C3471" s="141"/>
      <c r="D3471" s="24"/>
      <c r="E3471" s="29"/>
      <c r="F3471" s="22"/>
      <c r="G3471" s="22"/>
      <c r="H3471" s="22"/>
      <c r="I3471" s="22"/>
      <c r="J3471" s="26"/>
      <c r="K3471" s="140"/>
      <c r="L3471" s="140"/>
      <c r="M3471" s="140"/>
      <c r="N3471" s="140"/>
      <c r="O3471" s="140"/>
      <c r="P3471" s="26"/>
      <c r="Q3471" s="26"/>
      <c r="R3471" s="140"/>
      <c r="S3471" s="140"/>
      <c r="T3471" s="140"/>
      <c r="U3471" s="140"/>
      <c r="V3471" s="140"/>
      <c r="W3471" s="140"/>
      <c r="X3471" s="140"/>
      <c r="Y3471" s="140"/>
      <c r="Z3471" s="140"/>
      <c r="AA3471" s="140"/>
      <c r="AB3471" s="140"/>
      <c r="AC3471" s="140"/>
      <c r="AD3471" s="140"/>
      <c r="AE3471" s="140"/>
      <c r="AF3471" s="140"/>
      <c r="AG3471" s="140"/>
      <c r="AH3471" s="140"/>
      <c r="AI3471" s="140"/>
      <c r="AJ3471" s="140"/>
      <c r="AK3471" s="140"/>
      <c r="AL3471" s="140"/>
      <c r="AM3471" s="140"/>
      <c r="AN3471" s="140"/>
      <c r="AO3471" s="140"/>
      <c r="AP3471" s="140"/>
      <c r="AQ3471" s="140"/>
      <c r="AR3471" s="140"/>
      <c r="AS3471" s="103"/>
      <c r="AT3471" s="103"/>
      <c r="AU3471" s="103"/>
      <c r="AV3471" s="103"/>
      <c r="AW3471" s="103"/>
      <c r="AX3471" s="103"/>
      <c r="AY3471" s="103"/>
      <c r="AZ3471" s="103"/>
      <c r="BA3471" s="103"/>
      <c r="BB3471" s="103"/>
      <c r="BC3471" s="103"/>
      <c r="BD3471" s="103"/>
      <c r="BE3471" s="103"/>
    </row>
    <row r="3472" spans="1:57" x14ac:dyDescent="0.2">
      <c r="A3472" s="140"/>
      <c r="B3472" s="141"/>
      <c r="C3472" s="141"/>
      <c r="D3472" s="24"/>
      <c r="E3472" s="29"/>
      <c r="F3472" s="22"/>
      <c r="G3472" s="22"/>
      <c r="H3472" s="22"/>
      <c r="I3472" s="22"/>
      <c r="J3472" s="26"/>
      <c r="K3472" s="140"/>
      <c r="L3472" s="140"/>
      <c r="M3472" s="140"/>
      <c r="N3472" s="140"/>
      <c r="O3472" s="140"/>
      <c r="P3472" s="26"/>
      <c r="Q3472" s="26"/>
      <c r="R3472" s="140"/>
      <c r="S3472" s="140"/>
      <c r="T3472" s="140"/>
      <c r="U3472" s="140"/>
      <c r="V3472" s="140"/>
      <c r="W3472" s="140"/>
      <c r="X3472" s="140"/>
      <c r="Y3472" s="140"/>
      <c r="Z3472" s="140"/>
      <c r="AA3472" s="140"/>
      <c r="AB3472" s="140"/>
      <c r="AC3472" s="140"/>
      <c r="AD3472" s="140"/>
      <c r="AE3472" s="140"/>
      <c r="AF3472" s="140"/>
      <c r="AG3472" s="140"/>
      <c r="AH3472" s="140"/>
      <c r="AI3472" s="140"/>
      <c r="AJ3472" s="140"/>
      <c r="AK3472" s="140"/>
      <c r="AL3472" s="140"/>
      <c r="AM3472" s="140"/>
      <c r="AN3472" s="140"/>
      <c r="AO3472" s="140"/>
      <c r="AP3472" s="140"/>
      <c r="AQ3472" s="140"/>
      <c r="AR3472" s="140"/>
      <c r="AS3472" s="103"/>
      <c r="AT3472" s="103"/>
      <c r="AU3472" s="103"/>
      <c r="AV3472" s="103"/>
      <c r="AW3472" s="103"/>
      <c r="AX3472" s="103"/>
      <c r="AY3472" s="103"/>
      <c r="AZ3472" s="103"/>
      <c r="BA3472" s="103"/>
      <c r="BB3472" s="103"/>
      <c r="BC3472" s="103"/>
      <c r="BD3472" s="103"/>
      <c r="BE3472" s="103"/>
    </row>
    <row r="3473" spans="1:57" x14ac:dyDescent="0.2">
      <c r="A3473" s="140"/>
      <c r="B3473" s="141"/>
      <c r="C3473" s="141"/>
      <c r="D3473" s="24"/>
      <c r="E3473" s="29"/>
      <c r="F3473" s="22"/>
      <c r="G3473" s="22"/>
      <c r="H3473" s="22"/>
      <c r="I3473" s="22"/>
      <c r="J3473" s="26"/>
      <c r="K3473" s="140"/>
      <c r="L3473" s="140"/>
      <c r="M3473" s="140"/>
      <c r="N3473" s="140"/>
      <c r="O3473" s="140"/>
      <c r="P3473" s="26"/>
      <c r="Q3473" s="26"/>
      <c r="R3473" s="140"/>
      <c r="S3473" s="140"/>
      <c r="T3473" s="140"/>
      <c r="U3473" s="140"/>
      <c r="V3473" s="140"/>
      <c r="W3473" s="140"/>
      <c r="X3473" s="140"/>
      <c r="Y3473" s="140"/>
      <c r="Z3473" s="140"/>
      <c r="AA3473" s="140"/>
      <c r="AB3473" s="140"/>
      <c r="AC3473" s="140"/>
      <c r="AD3473" s="140"/>
      <c r="AE3473" s="140"/>
      <c r="AF3473" s="140"/>
      <c r="AG3473" s="140"/>
      <c r="AH3473" s="140"/>
      <c r="AI3473" s="140"/>
      <c r="AJ3473" s="140"/>
      <c r="AK3473" s="140"/>
      <c r="AL3473" s="140"/>
      <c r="AM3473" s="140"/>
      <c r="AN3473" s="140"/>
      <c r="AO3473" s="140"/>
      <c r="AP3473" s="140"/>
      <c r="AQ3473" s="140"/>
      <c r="AR3473" s="140"/>
      <c r="AS3473" s="103"/>
      <c r="AT3473" s="103"/>
      <c r="AU3473" s="103"/>
      <c r="AV3473" s="103"/>
      <c r="AW3473" s="103"/>
      <c r="AX3473" s="103"/>
      <c r="AY3473" s="103"/>
      <c r="AZ3473" s="103"/>
      <c r="BA3473" s="103"/>
      <c r="BB3473" s="103"/>
      <c r="BC3473" s="103"/>
      <c r="BD3473" s="103"/>
      <c r="BE3473" s="103"/>
    </row>
    <row r="3474" spans="1:57" x14ac:dyDescent="0.2">
      <c r="A3474" s="140"/>
      <c r="B3474" s="141"/>
      <c r="C3474" s="141"/>
      <c r="D3474" s="24"/>
      <c r="E3474" s="29"/>
      <c r="F3474" s="22"/>
      <c r="G3474" s="22"/>
      <c r="H3474" s="22"/>
      <c r="I3474" s="22"/>
      <c r="J3474" s="26"/>
      <c r="K3474" s="140"/>
      <c r="L3474" s="140"/>
      <c r="M3474" s="140"/>
      <c r="N3474" s="140"/>
      <c r="O3474" s="140"/>
      <c r="P3474" s="26"/>
      <c r="Q3474" s="26"/>
      <c r="R3474" s="140"/>
      <c r="S3474" s="140"/>
      <c r="T3474" s="140"/>
      <c r="U3474" s="140"/>
      <c r="V3474" s="140"/>
      <c r="W3474" s="140"/>
      <c r="X3474" s="140"/>
      <c r="Y3474" s="140"/>
      <c r="Z3474" s="140"/>
      <c r="AA3474" s="140"/>
      <c r="AB3474" s="140"/>
      <c r="AC3474" s="140"/>
      <c r="AD3474" s="140"/>
      <c r="AE3474" s="140"/>
      <c r="AF3474" s="140"/>
      <c r="AG3474" s="140"/>
      <c r="AH3474" s="140"/>
      <c r="AI3474" s="140"/>
      <c r="AJ3474" s="140"/>
      <c r="AK3474" s="140"/>
      <c r="AL3474" s="140"/>
      <c r="AM3474" s="140"/>
      <c r="AN3474" s="140"/>
      <c r="AO3474" s="140"/>
      <c r="AP3474" s="140"/>
      <c r="AQ3474" s="140"/>
      <c r="AR3474" s="140"/>
      <c r="AS3474" s="103"/>
      <c r="AT3474" s="103"/>
      <c r="AU3474" s="103"/>
      <c r="AV3474" s="103"/>
      <c r="AW3474" s="103"/>
      <c r="AX3474" s="103"/>
      <c r="AY3474" s="103"/>
      <c r="AZ3474" s="103"/>
      <c r="BA3474" s="103"/>
      <c r="BB3474" s="103"/>
      <c r="BC3474" s="103"/>
      <c r="BD3474" s="103"/>
      <c r="BE3474" s="103"/>
    </row>
    <row r="3475" spans="1:57" x14ac:dyDescent="0.2">
      <c r="A3475" s="140"/>
      <c r="B3475" s="141"/>
      <c r="C3475" s="141"/>
      <c r="D3475" s="24"/>
      <c r="E3475" s="29"/>
      <c r="F3475" s="22"/>
      <c r="G3475" s="22"/>
      <c r="H3475" s="22"/>
      <c r="I3475" s="22"/>
      <c r="J3475" s="26"/>
      <c r="K3475" s="140"/>
      <c r="L3475" s="140"/>
      <c r="M3475" s="140"/>
      <c r="N3475" s="140"/>
      <c r="O3475" s="140"/>
      <c r="P3475" s="26"/>
      <c r="Q3475" s="26"/>
      <c r="R3475" s="140"/>
      <c r="S3475" s="140"/>
      <c r="T3475" s="140"/>
      <c r="U3475" s="140"/>
      <c r="V3475" s="140"/>
      <c r="W3475" s="140"/>
      <c r="X3475" s="140"/>
      <c r="Y3475" s="140"/>
      <c r="Z3475" s="140"/>
      <c r="AA3475" s="140"/>
      <c r="AB3475" s="140"/>
      <c r="AC3475" s="140"/>
      <c r="AD3475" s="140"/>
      <c r="AE3475" s="140"/>
      <c r="AF3475" s="140"/>
      <c r="AG3475" s="140"/>
      <c r="AH3475" s="140"/>
      <c r="AI3475" s="140"/>
      <c r="AJ3475" s="140"/>
      <c r="AK3475" s="140"/>
      <c r="AL3475" s="140"/>
      <c r="AM3475" s="140"/>
      <c r="AN3475" s="140"/>
      <c r="AO3475" s="140"/>
      <c r="AP3475" s="140"/>
      <c r="AQ3475" s="140"/>
      <c r="AR3475" s="140"/>
      <c r="AS3475" s="103"/>
      <c r="AT3475" s="103"/>
      <c r="AU3475" s="103"/>
      <c r="AV3475" s="103"/>
      <c r="AW3475" s="103"/>
      <c r="AX3475" s="103"/>
      <c r="AY3475" s="103"/>
      <c r="AZ3475" s="103"/>
      <c r="BA3475" s="103"/>
      <c r="BB3475" s="103"/>
      <c r="BC3475" s="103"/>
      <c r="BD3475" s="103"/>
      <c r="BE3475" s="103"/>
    </row>
    <row r="3476" spans="1:57" x14ac:dyDescent="0.2">
      <c r="A3476" s="140"/>
      <c r="B3476" s="141"/>
      <c r="C3476" s="141"/>
      <c r="D3476" s="24"/>
      <c r="E3476" s="29"/>
      <c r="F3476" s="22"/>
      <c r="G3476" s="22"/>
      <c r="H3476" s="22"/>
      <c r="I3476" s="22"/>
      <c r="J3476" s="26"/>
      <c r="K3476" s="140"/>
      <c r="L3476" s="140"/>
      <c r="M3476" s="140"/>
      <c r="N3476" s="140"/>
      <c r="O3476" s="140"/>
      <c r="P3476" s="26"/>
      <c r="Q3476" s="26"/>
      <c r="R3476" s="140"/>
      <c r="S3476" s="140"/>
      <c r="T3476" s="140"/>
      <c r="U3476" s="140"/>
      <c r="V3476" s="140"/>
      <c r="W3476" s="140"/>
      <c r="X3476" s="140"/>
      <c r="Y3476" s="140"/>
      <c r="Z3476" s="140"/>
      <c r="AA3476" s="140"/>
      <c r="AB3476" s="140"/>
      <c r="AC3476" s="140"/>
      <c r="AD3476" s="140"/>
      <c r="AE3476" s="140"/>
      <c r="AF3476" s="140"/>
      <c r="AG3476" s="140"/>
      <c r="AH3476" s="140"/>
      <c r="AI3476" s="140"/>
      <c r="AJ3476" s="140"/>
      <c r="AK3476" s="140"/>
      <c r="AL3476" s="140"/>
      <c r="AM3476" s="140"/>
      <c r="AN3476" s="140"/>
      <c r="AO3476" s="140"/>
      <c r="AP3476" s="140"/>
      <c r="AQ3476" s="140"/>
      <c r="AR3476" s="140"/>
      <c r="AS3476" s="103"/>
      <c r="AT3476" s="103"/>
      <c r="AU3476" s="103"/>
      <c r="AV3476" s="103"/>
      <c r="AW3476" s="103"/>
      <c r="AX3476" s="103"/>
      <c r="AY3476" s="103"/>
      <c r="AZ3476" s="103"/>
      <c r="BA3476" s="103"/>
      <c r="BB3476" s="103"/>
      <c r="BC3476" s="103"/>
      <c r="BD3476" s="103"/>
      <c r="BE3476" s="103"/>
    </row>
    <row r="3477" spans="1:57" x14ac:dyDescent="0.2">
      <c r="A3477" s="140"/>
      <c r="B3477" s="141"/>
      <c r="C3477" s="141"/>
      <c r="D3477" s="24"/>
      <c r="E3477" s="29"/>
      <c r="F3477" s="22"/>
      <c r="G3477" s="22"/>
      <c r="H3477" s="22"/>
      <c r="I3477" s="22"/>
      <c r="J3477" s="26"/>
      <c r="K3477" s="140"/>
      <c r="L3477" s="140"/>
      <c r="M3477" s="140"/>
      <c r="N3477" s="140"/>
      <c r="O3477" s="140"/>
      <c r="P3477" s="26"/>
      <c r="Q3477" s="26"/>
      <c r="R3477" s="140"/>
      <c r="S3477" s="140"/>
      <c r="T3477" s="140"/>
      <c r="U3477" s="140"/>
      <c r="V3477" s="140"/>
      <c r="W3477" s="140"/>
      <c r="X3477" s="140"/>
      <c r="Y3477" s="140"/>
      <c r="Z3477" s="140"/>
      <c r="AA3477" s="140"/>
      <c r="AB3477" s="140"/>
      <c r="AC3477" s="140"/>
      <c r="AD3477" s="140"/>
      <c r="AE3477" s="140"/>
      <c r="AF3477" s="140"/>
      <c r="AG3477" s="140"/>
      <c r="AH3477" s="140"/>
      <c r="AI3477" s="140"/>
      <c r="AJ3477" s="140"/>
      <c r="AK3477" s="140"/>
      <c r="AL3477" s="140"/>
      <c r="AM3477" s="140"/>
      <c r="AN3477" s="140"/>
      <c r="AO3477" s="140"/>
      <c r="AP3477" s="140"/>
      <c r="AQ3477" s="140"/>
      <c r="AR3477" s="140"/>
      <c r="AS3477" s="103"/>
      <c r="AT3477" s="103"/>
      <c r="AU3477" s="103"/>
      <c r="AV3477" s="103"/>
      <c r="AW3477" s="103"/>
      <c r="AX3477" s="103"/>
      <c r="AY3477" s="103"/>
      <c r="AZ3477" s="103"/>
      <c r="BA3477" s="103"/>
      <c r="BB3477" s="103"/>
      <c r="BC3477" s="103"/>
      <c r="BD3477" s="103"/>
      <c r="BE3477" s="103"/>
    </row>
    <row r="3478" spans="1:57" x14ac:dyDescent="0.2">
      <c r="A3478" s="140"/>
      <c r="B3478" s="141"/>
      <c r="C3478" s="141"/>
      <c r="D3478" s="24"/>
      <c r="E3478" s="29"/>
      <c r="F3478" s="22"/>
      <c r="G3478" s="22"/>
      <c r="H3478" s="22"/>
      <c r="I3478" s="22"/>
      <c r="J3478" s="26"/>
      <c r="K3478" s="140"/>
      <c r="L3478" s="140"/>
      <c r="M3478" s="140"/>
      <c r="N3478" s="140"/>
      <c r="O3478" s="140"/>
      <c r="P3478" s="26"/>
      <c r="Q3478" s="26"/>
      <c r="R3478" s="140"/>
      <c r="S3478" s="140"/>
      <c r="T3478" s="140"/>
      <c r="U3478" s="140"/>
      <c r="V3478" s="140"/>
      <c r="W3478" s="140"/>
      <c r="X3478" s="140"/>
      <c r="Y3478" s="140"/>
      <c r="Z3478" s="140"/>
      <c r="AA3478" s="140"/>
      <c r="AB3478" s="140"/>
      <c r="AC3478" s="140"/>
      <c r="AD3478" s="140"/>
      <c r="AE3478" s="140"/>
      <c r="AF3478" s="140"/>
      <c r="AG3478" s="140"/>
      <c r="AH3478" s="140"/>
      <c r="AI3478" s="140"/>
      <c r="AJ3478" s="140"/>
      <c r="AK3478" s="140"/>
      <c r="AL3478" s="140"/>
      <c r="AM3478" s="140"/>
      <c r="AN3478" s="140"/>
      <c r="AO3478" s="140"/>
      <c r="AP3478" s="140"/>
      <c r="AQ3478" s="140"/>
      <c r="AR3478" s="140"/>
      <c r="AS3478" s="103"/>
      <c r="AT3478" s="103"/>
      <c r="AU3478" s="103"/>
      <c r="AV3478" s="103"/>
      <c r="AW3478" s="103"/>
      <c r="AX3478" s="103"/>
      <c r="AY3478" s="103"/>
      <c r="AZ3478" s="103"/>
      <c r="BA3478" s="103"/>
      <c r="BB3478" s="103"/>
      <c r="BC3478" s="103"/>
      <c r="BD3478" s="103"/>
      <c r="BE3478" s="103"/>
    </row>
    <row r="3479" spans="1:57" x14ac:dyDescent="0.2">
      <c r="A3479" s="140"/>
      <c r="B3479" s="141"/>
      <c r="C3479" s="141"/>
      <c r="D3479" s="24"/>
      <c r="E3479" s="29"/>
      <c r="F3479" s="22"/>
      <c r="G3479" s="22"/>
      <c r="H3479" s="22"/>
      <c r="I3479" s="22"/>
      <c r="J3479" s="26"/>
      <c r="K3479" s="140"/>
      <c r="L3479" s="140"/>
      <c r="M3479" s="140"/>
      <c r="N3479" s="140"/>
      <c r="O3479" s="140"/>
      <c r="P3479" s="26"/>
      <c r="Q3479" s="26"/>
      <c r="R3479" s="140"/>
      <c r="S3479" s="140"/>
      <c r="T3479" s="140"/>
      <c r="U3479" s="140"/>
      <c r="V3479" s="140"/>
      <c r="W3479" s="140"/>
      <c r="X3479" s="140"/>
      <c r="Y3479" s="140"/>
      <c r="Z3479" s="140"/>
      <c r="AA3479" s="140"/>
      <c r="AB3479" s="140"/>
      <c r="AC3479" s="140"/>
      <c r="AD3479" s="140"/>
      <c r="AE3479" s="140"/>
      <c r="AF3479" s="140"/>
      <c r="AG3479" s="140"/>
      <c r="AH3479" s="140"/>
      <c r="AI3479" s="140"/>
      <c r="AJ3479" s="140"/>
      <c r="AK3479" s="140"/>
      <c r="AL3479" s="140"/>
      <c r="AM3479" s="140"/>
      <c r="AN3479" s="140"/>
      <c r="AO3479" s="140"/>
      <c r="AP3479" s="140"/>
      <c r="AQ3479" s="140"/>
      <c r="AR3479" s="140"/>
      <c r="AS3479" s="103"/>
      <c r="AT3479" s="103"/>
      <c r="AU3479" s="103"/>
      <c r="AV3479" s="103"/>
      <c r="AW3479" s="103"/>
      <c r="AX3479" s="103"/>
      <c r="AY3479" s="103"/>
      <c r="AZ3479" s="103"/>
      <c r="BA3479" s="103"/>
      <c r="BB3479" s="103"/>
      <c r="BC3479" s="103"/>
      <c r="BD3479" s="103"/>
      <c r="BE3479" s="103"/>
    </row>
    <row r="3480" spans="1:57" x14ac:dyDescent="0.2">
      <c r="A3480" s="140"/>
      <c r="B3480" s="141"/>
      <c r="C3480" s="141"/>
      <c r="D3480" s="24"/>
      <c r="E3480" s="29"/>
      <c r="F3480" s="22"/>
      <c r="G3480" s="22"/>
      <c r="H3480" s="22"/>
      <c r="I3480" s="22"/>
      <c r="J3480" s="26"/>
      <c r="K3480" s="140"/>
      <c r="L3480" s="140"/>
      <c r="M3480" s="140"/>
      <c r="N3480" s="140"/>
      <c r="O3480" s="140"/>
      <c r="P3480" s="26"/>
      <c r="Q3480" s="26"/>
      <c r="R3480" s="140"/>
      <c r="S3480" s="140"/>
      <c r="T3480" s="140"/>
      <c r="U3480" s="140"/>
      <c r="V3480" s="140"/>
      <c r="W3480" s="140"/>
      <c r="X3480" s="140"/>
      <c r="Y3480" s="140"/>
      <c r="Z3480" s="140"/>
      <c r="AA3480" s="140"/>
      <c r="AB3480" s="140"/>
      <c r="AC3480" s="140"/>
      <c r="AD3480" s="140"/>
      <c r="AE3480" s="140"/>
      <c r="AF3480" s="140"/>
      <c r="AG3480" s="140"/>
      <c r="AH3480" s="140"/>
      <c r="AI3480" s="140"/>
      <c r="AJ3480" s="140"/>
      <c r="AK3480" s="140"/>
      <c r="AL3480" s="140"/>
      <c r="AM3480" s="140"/>
      <c r="AN3480" s="140"/>
      <c r="AO3480" s="140"/>
      <c r="AP3480" s="140"/>
      <c r="AQ3480" s="140"/>
      <c r="AR3480" s="140"/>
      <c r="AS3480" s="103"/>
      <c r="AT3480" s="103"/>
      <c r="AU3480" s="103"/>
      <c r="AV3480" s="103"/>
      <c r="AW3480" s="103"/>
      <c r="AX3480" s="103"/>
      <c r="AY3480" s="103"/>
      <c r="AZ3480" s="103"/>
      <c r="BA3480" s="103"/>
      <c r="BB3480" s="103"/>
      <c r="BC3480" s="103"/>
      <c r="BD3480" s="103"/>
      <c r="BE3480" s="103"/>
    </row>
    <row r="3481" spans="1:57" x14ac:dyDescent="0.2">
      <c r="A3481" s="140"/>
      <c r="B3481" s="141"/>
      <c r="C3481" s="141"/>
      <c r="D3481" s="24"/>
      <c r="E3481" s="29"/>
      <c r="F3481" s="22"/>
      <c r="G3481" s="22"/>
      <c r="H3481" s="22"/>
      <c r="I3481" s="22"/>
      <c r="J3481" s="26"/>
      <c r="K3481" s="140"/>
      <c r="L3481" s="140"/>
      <c r="M3481" s="140"/>
      <c r="N3481" s="140"/>
      <c r="O3481" s="140"/>
      <c r="P3481" s="26"/>
      <c r="Q3481" s="26"/>
      <c r="R3481" s="140"/>
      <c r="S3481" s="140"/>
      <c r="T3481" s="140"/>
      <c r="U3481" s="140"/>
      <c r="V3481" s="140"/>
      <c r="W3481" s="140"/>
      <c r="X3481" s="140"/>
      <c r="Y3481" s="140"/>
      <c r="Z3481" s="140"/>
      <c r="AA3481" s="140"/>
      <c r="AB3481" s="140"/>
      <c r="AC3481" s="140"/>
      <c r="AD3481" s="140"/>
      <c r="AE3481" s="140"/>
      <c r="AF3481" s="140"/>
      <c r="AG3481" s="140"/>
      <c r="AH3481" s="140"/>
      <c r="AI3481" s="140"/>
      <c r="AJ3481" s="140"/>
      <c r="AK3481" s="140"/>
      <c r="AL3481" s="140"/>
      <c r="AM3481" s="140"/>
      <c r="AN3481" s="140"/>
      <c r="AO3481" s="140"/>
      <c r="AP3481" s="140"/>
      <c r="AQ3481" s="140"/>
      <c r="AR3481" s="140"/>
      <c r="AS3481" s="103"/>
      <c r="AT3481" s="103"/>
      <c r="AU3481" s="103"/>
      <c r="AV3481" s="103"/>
      <c r="AW3481" s="103"/>
      <c r="AX3481" s="103"/>
      <c r="AY3481" s="103"/>
      <c r="AZ3481" s="103"/>
      <c r="BA3481" s="103"/>
      <c r="BB3481" s="103"/>
      <c r="BC3481" s="103"/>
      <c r="BD3481" s="103"/>
      <c r="BE3481" s="103"/>
    </row>
    <row r="3482" spans="1:57" x14ac:dyDescent="0.2">
      <c r="A3482" s="140"/>
      <c r="B3482" s="141"/>
      <c r="C3482" s="141"/>
      <c r="D3482" s="24"/>
      <c r="E3482" s="29"/>
      <c r="F3482" s="22"/>
      <c r="G3482" s="22"/>
      <c r="H3482" s="22"/>
      <c r="I3482" s="22"/>
      <c r="J3482" s="26"/>
      <c r="K3482" s="140"/>
      <c r="L3482" s="140"/>
      <c r="M3482" s="140"/>
      <c r="N3482" s="140"/>
      <c r="O3482" s="140"/>
      <c r="P3482" s="26"/>
      <c r="Q3482" s="26"/>
      <c r="R3482" s="140"/>
      <c r="S3482" s="140"/>
      <c r="T3482" s="140"/>
      <c r="U3482" s="140"/>
      <c r="V3482" s="140"/>
      <c r="W3482" s="140"/>
      <c r="X3482" s="140"/>
      <c r="Y3482" s="140"/>
      <c r="Z3482" s="140"/>
      <c r="AA3482" s="140"/>
      <c r="AB3482" s="140"/>
      <c r="AC3482" s="140"/>
      <c r="AD3482" s="140"/>
      <c r="AE3482" s="140"/>
      <c r="AF3482" s="140"/>
      <c r="AG3482" s="140"/>
      <c r="AH3482" s="140"/>
      <c r="AI3482" s="140"/>
      <c r="AJ3482" s="140"/>
      <c r="AK3482" s="140"/>
      <c r="AL3482" s="140"/>
      <c r="AM3482" s="140"/>
      <c r="AN3482" s="140"/>
      <c r="AO3482" s="140"/>
      <c r="AP3482" s="140"/>
      <c r="AQ3482" s="140"/>
      <c r="AR3482" s="140"/>
      <c r="AS3482" s="103"/>
      <c r="AT3482" s="103"/>
      <c r="AU3482" s="103"/>
      <c r="AV3482" s="103"/>
      <c r="AW3482" s="103"/>
      <c r="AX3482" s="103"/>
      <c r="AY3482" s="103"/>
      <c r="AZ3482" s="103"/>
      <c r="BA3482" s="103"/>
      <c r="BB3482" s="103"/>
      <c r="BC3482" s="103"/>
      <c r="BD3482" s="103"/>
      <c r="BE3482" s="103"/>
    </row>
    <row r="3483" spans="1:57" x14ac:dyDescent="0.2">
      <c r="A3483" s="140"/>
      <c r="B3483" s="141"/>
      <c r="C3483" s="141"/>
      <c r="D3483" s="24"/>
      <c r="E3483" s="29"/>
      <c r="F3483" s="22"/>
      <c r="G3483" s="22"/>
      <c r="H3483" s="22"/>
      <c r="I3483" s="22"/>
      <c r="J3483" s="26"/>
      <c r="K3483" s="140"/>
      <c r="L3483" s="140"/>
      <c r="M3483" s="140"/>
      <c r="N3483" s="140"/>
      <c r="O3483" s="140"/>
      <c r="P3483" s="26"/>
      <c r="Q3483" s="26"/>
      <c r="R3483" s="140"/>
      <c r="S3483" s="140"/>
      <c r="T3483" s="140"/>
      <c r="U3483" s="140"/>
      <c r="V3483" s="140"/>
      <c r="W3483" s="140"/>
      <c r="X3483" s="140"/>
      <c r="Y3483" s="140"/>
      <c r="Z3483" s="140"/>
      <c r="AA3483" s="140"/>
      <c r="AB3483" s="140"/>
      <c r="AC3483" s="140"/>
      <c r="AD3483" s="140"/>
      <c r="AE3483" s="140"/>
      <c r="AF3483" s="140"/>
      <c r="AG3483" s="140"/>
      <c r="AH3483" s="140"/>
      <c r="AI3483" s="140"/>
      <c r="AJ3483" s="140"/>
      <c r="AK3483" s="140"/>
      <c r="AL3483" s="140"/>
      <c r="AM3483" s="140"/>
      <c r="AN3483" s="140"/>
      <c r="AO3483" s="140"/>
      <c r="AP3483" s="140"/>
      <c r="AQ3483" s="140"/>
      <c r="AR3483" s="140"/>
      <c r="AS3483" s="103"/>
      <c r="AT3483" s="103"/>
      <c r="AU3483" s="103"/>
      <c r="AV3483" s="103"/>
      <c r="AW3483" s="103"/>
      <c r="AX3483" s="103"/>
      <c r="AY3483" s="103"/>
      <c r="AZ3483" s="103"/>
      <c r="BA3483" s="103"/>
      <c r="BB3483" s="103"/>
      <c r="BC3483" s="103"/>
      <c r="BD3483" s="103"/>
      <c r="BE3483" s="103"/>
    </row>
    <row r="3484" spans="1:57" x14ac:dyDescent="0.2">
      <c r="A3484" s="140"/>
      <c r="B3484" s="141"/>
      <c r="C3484" s="141"/>
      <c r="D3484" s="24"/>
      <c r="E3484" s="29"/>
      <c r="F3484" s="22"/>
      <c r="G3484" s="22"/>
      <c r="H3484" s="22"/>
      <c r="I3484" s="22"/>
      <c r="J3484" s="26"/>
      <c r="K3484" s="140"/>
      <c r="L3484" s="140"/>
      <c r="M3484" s="140"/>
      <c r="N3484" s="140"/>
      <c r="O3484" s="140"/>
      <c r="P3484" s="26"/>
      <c r="Q3484" s="26"/>
      <c r="R3484" s="140"/>
      <c r="S3484" s="140"/>
      <c r="T3484" s="140"/>
      <c r="U3484" s="140"/>
      <c r="V3484" s="140"/>
      <c r="W3484" s="140"/>
      <c r="X3484" s="140"/>
      <c r="Y3484" s="140"/>
      <c r="Z3484" s="140"/>
      <c r="AA3484" s="140"/>
      <c r="AB3484" s="140"/>
      <c r="AC3484" s="140"/>
      <c r="AD3484" s="140"/>
      <c r="AE3484" s="140"/>
      <c r="AF3484" s="140"/>
      <c r="AG3484" s="140"/>
      <c r="AH3484" s="140"/>
      <c r="AI3484" s="140"/>
      <c r="AJ3484" s="140"/>
      <c r="AK3484" s="140"/>
      <c r="AL3484" s="140"/>
      <c r="AM3484" s="140"/>
      <c r="AN3484" s="140"/>
      <c r="AO3484" s="140"/>
      <c r="AP3484" s="140"/>
      <c r="AQ3484" s="140"/>
      <c r="AR3484" s="140"/>
      <c r="AS3484" s="103"/>
      <c r="AT3484" s="103"/>
      <c r="AU3484" s="103"/>
      <c r="AV3484" s="103"/>
      <c r="AW3484" s="103"/>
      <c r="AX3484" s="103"/>
      <c r="AY3484" s="103"/>
      <c r="AZ3484" s="103"/>
      <c r="BA3484" s="103"/>
      <c r="BB3484" s="103"/>
      <c r="BC3484" s="103"/>
      <c r="BD3484" s="103"/>
      <c r="BE3484" s="103"/>
    </row>
    <row r="3485" spans="1:57" x14ac:dyDescent="0.2">
      <c r="A3485" s="140"/>
      <c r="B3485" s="141"/>
      <c r="C3485" s="141"/>
      <c r="D3485" s="24"/>
      <c r="E3485" s="29"/>
      <c r="F3485" s="22"/>
      <c r="G3485" s="22"/>
      <c r="H3485" s="22"/>
      <c r="I3485" s="22"/>
      <c r="J3485" s="26"/>
      <c r="K3485" s="140"/>
      <c r="L3485" s="140"/>
      <c r="M3485" s="140"/>
      <c r="N3485" s="140"/>
      <c r="O3485" s="140"/>
      <c r="P3485" s="26"/>
      <c r="Q3485" s="26"/>
      <c r="R3485" s="140"/>
      <c r="S3485" s="140"/>
      <c r="T3485" s="140"/>
      <c r="U3485" s="140"/>
      <c r="V3485" s="140"/>
      <c r="W3485" s="140"/>
      <c r="X3485" s="140"/>
      <c r="Y3485" s="140"/>
      <c r="Z3485" s="140"/>
      <c r="AA3485" s="140"/>
      <c r="AB3485" s="140"/>
      <c r="AC3485" s="140"/>
      <c r="AD3485" s="140"/>
      <c r="AE3485" s="140"/>
      <c r="AF3485" s="140"/>
      <c r="AG3485" s="140"/>
      <c r="AH3485" s="140"/>
      <c r="AI3485" s="140"/>
      <c r="AJ3485" s="140"/>
      <c r="AK3485" s="140"/>
      <c r="AL3485" s="140"/>
      <c r="AM3485" s="140"/>
      <c r="AN3485" s="140"/>
      <c r="AO3485" s="140"/>
      <c r="AP3485" s="140"/>
      <c r="AQ3485" s="140"/>
      <c r="AR3485" s="140"/>
      <c r="AS3485" s="103"/>
      <c r="AT3485" s="103"/>
      <c r="AU3485" s="103"/>
      <c r="AV3485" s="103"/>
      <c r="AW3485" s="103"/>
      <c r="AX3485" s="103"/>
      <c r="AY3485" s="103"/>
      <c r="AZ3485" s="103"/>
      <c r="BA3485" s="103"/>
      <c r="BB3485" s="103"/>
      <c r="BC3485" s="103"/>
      <c r="BD3485" s="103"/>
      <c r="BE3485" s="103"/>
    </row>
    <row r="3486" spans="1:57" x14ac:dyDescent="0.2">
      <c r="A3486" s="140"/>
      <c r="B3486" s="141"/>
      <c r="C3486" s="141"/>
      <c r="D3486" s="24"/>
      <c r="E3486" s="29"/>
      <c r="F3486" s="22"/>
      <c r="G3486" s="22"/>
      <c r="H3486" s="22"/>
      <c r="I3486" s="22"/>
      <c r="J3486" s="26"/>
      <c r="K3486" s="140"/>
      <c r="L3486" s="140"/>
      <c r="M3486" s="140"/>
      <c r="N3486" s="140"/>
      <c r="O3486" s="140"/>
      <c r="P3486" s="26"/>
      <c r="Q3486" s="26"/>
      <c r="R3486" s="140"/>
      <c r="S3486" s="140"/>
      <c r="T3486" s="140"/>
      <c r="U3486" s="140"/>
      <c r="V3486" s="140"/>
      <c r="W3486" s="140"/>
      <c r="X3486" s="140"/>
      <c r="Y3486" s="140"/>
      <c r="Z3486" s="140"/>
      <c r="AA3486" s="140"/>
      <c r="AB3486" s="140"/>
      <c r="AC3486" s="140"/>
      <c r="AD3486" s="140"/>
      <c r="AE3486" s="140"/>
      <c r="AF3486" s="140"/>
      <c r="AG3486" s="140"/>
      <c r="AH3486" s="140"/>
      <c r="AI3486" s="140"/>
      <c r="AJ3486" s="140"/>
      <c r="AK3486" s="140"/>
      <c r="AL3486" s="140"/>
      <c r="AM3486" s="140"/>
      <c r="AN3486" s="140"/>
      <c r="AO3486" s="140"/>
      <c r="AP3486" s="140"/>
      <c r="AQ3486" s="140"/>
      <c r="AR3486" s="140"/>
      <c r="AS3486" s="103"/>
      <c r="AT3486" s="103"/>
      <c r="AU3486" s="103"/>
      <c r="AV3486" s="103"/>
      <c r="AW3486" s="103"/>
      <c r="AX3486" s="103"/>
      <c r="AY3486" s="103"/>
      <c r="AZ3486" s="103"/>
      <c r="BA3486" s="103"/>
      <c r="BB3486" s="103"/>
      <c r="BC3486" s="103"/>
      <c r="BD3486" s="103"/>
      <c r="BE3486" s="103"/>
    </row>
    <row r="3487" spans="1:57" x14ac:dyDescent="0.2">
      <c r="A3487" s="140"/>
      <c r="B3487" s="141"/>
      <c r="C3487" s="141"/>
      <c r="D3487" s="24"/>
      <c r="E3487" s="29"/>
      <c r="F3487" s="22"/>
      <c r="G3487" s="22"/>
      <c r="H3487" s="22"/>
      <c r="I3487" s="22"/>
      <c r="J3487" s="26"/>
      <c r="K3487" s="140"/>
      <c r="L3487" s="140"/>
      <c r="M3487" s="140"/>
      <c r="N3487" s="140"/>
      <c r="O3487" s="140"/>
      <c r="P3487" s="26"/>
      <c r="Q3487" s="26"/>
      <c r="R3487" s="140"/>
      <c r="S3487" s="140"/>
      <c r="T3487" s="140"/>
      <c r="U3487" s="140"/>
      <c r="V3487" s="140"/>
      <c r="W3487" s="140"/>
      <c r="X3487" s="140"/>
      <c r="Y3487" s="140"/>
      <c r="Z3487" s="140"/>
      <c r="AA3487" s="140"/>
      <c r="AB3487" s="140"/>
      <c r="AC3487" s="140"/>
      <c r="AD3487" s="140"/>
      <c r="AE3487" s="140"/>
      <c r="AF3487" s="140"/>
      <c r="AG3487" s="140"/>
      <c r="AH3487" s="140"/>
      <c r="AI3487" s="140"/>
      <c r="AJ3487" s="140"/>
      <c r="AK3487" s="140"/>
      <c r="AL3487" s="140"/>
      <c r="AM3487" s="140"/>
      <c r="AN3487" s="140"/>
      <c r="AO3487" s="140"/>
      <c r="AP3487" s="140"/>
      <c r="AQ3487" s="140"/>
      <c r="AR3487" s="140"/>
      <c r="AS3487" s="103"/>
      <c r="AT3487" s="103"/>
      <c r="AU3487" s="103"/>
      <c r="AV3487" s="103"/>
      <c r="AW3487" s="103"/>
      <c r="AX3487" s="103"/>
      <c r="AY3487" s="103"/>
      <c r="AZ3487" s="103"/>
      <c r="BA3487" s="103"/>
      <c r="BB3487" s="103"/>
      <c r="BC3487" s="103"/>
      <c r="BD3487" s="103"/>
      <c r="BE3487" s="103"/>
    </row>
    <row r="3488" spans="1:57" x14ac:dyDescent="0.2">
      <c r="A3488" s="140"/>
      <c r="B3488" s="141"/>
      <c r="C3488" s="141"/>
      <c r="D3488" s="24"/>
      <c r="E3488" s="29"/>
      <c r="F3488" s="22"/>
      <c r="G3488" s="22"/>
      <c r="H3488" s="22"/>
      <c r="I3488" s="22"/>
      <c r="J3488" s="26"/>
      <c r="K3488" s="140"/>
      <c r="L3488" s="140"/>
      <c r="M3488" s="140"/>
      <c r="N3488" s="140"/>
      <c r="O3488" s="140"/>
      <c r="P3488" s="26"/>
      <c r="Q3488" s="26"/>
      <c r="R3488" s="140"/>
      <c r="S3488" s="140"/>
      <c r="T3488" s="140"/>
      <c r="U3488" s="140"/>
      <c r="V3488" s="140"/>
      <c r="W3488" s="140"/>
      <c r="X3488" s="140"/>
      <c r="Y3488" s="140"/>
      <c r="Z3488" s="140"/>
      <c r="AA3488" s="140"/>
      <c r="AB3488" s="140"/>
      <c r="AC3488" s="140"/>
      <c r="AD3488" s="140"/>
      <c r="AE3488" s="140"/>
      <c r="AF3488" s="140"/>
      <c r="AG3488" s="140"/>
      <c r="AH3488" s="140"/>
      <c r="AI3488" s="140"/>
      <c r="AJ3488" s="140"/>
      <c r="AK3488" s="140"/>
      <c r="AL3488" s="140"/>
      <c r="AM3488" s="140"/>
      <c r="AN3488" s="140"/>
      <c r="AO3488" s="140"/>
      <c r="AP3488" s="140"/>
      <c r="AQ3488" s="140"/>
      <c r="AR3488" s="140"/>
      <c r="AS3488" s="103"/>
      <c r="AT3488" s="103"/>
      <c r="AU3488" s="103"/>
      <c r="AV3488" s="103"/>
      <c r="AW3488" s="103"/>
      <c r="AX3488" s="103"/>
      <c r="AY3488" s="103"/>
      <c r="AZ3488" s="103"/>
      <c r="BA3488" s="103"/>
      <c r="BB3488" s="103"/>
      <c r="BC3488" s="103"/>
      <c r="BD3488" s="103"/>
      <c r="BE3488" s="103"/>
    </row>
    <row r="3489" spans="1:57" x14ac:dyDescent="0.2">
      <c r="A3489" s="140"/>
      <c r="B3489" s="141"/>
      <c r="C3489" s="141"/>
      <c r="D3489" s="24"/>
      <c r="E3489" s="29"/>
      <c r="F3489" s="22"/>
      <c r="G3489" s="22"/>
      <c r="H3489" s="22"/>
      <c r="I3489" s="22"/>
      <c r="J3489" s="26"/>
      <c r="K3489" s="140"/>
      <c r="L3489" s="140"/>
      <c r="M3489" s="140"/>
      <c r="N3489" s="140"/>
      <c r="O3489" s="140"/>
      <c r="P3489" s="26"/>
      <c r="Q3489" s="26"/>
      <c r="R3489" s="140"/>
      <c r="S3489" s="140"/>
      <c r="T3489" s="140"/>
      <c r="U3489" s="140"/>
      <c r="V3489" s="140"/>
      <c r="W3489" s="140"/>
      <c r="X3489" s="140"/>
      <c r="Y3489" s="140"/>
      <c r="Z3489" s="140"/>
      <c r="AA3489" s="140"/>
      <c r="AB3489" s="140"/>
      <c r="AC3489" s="140"/>
      <c r="AD3489" s="140"/>
      <c r="AE3489" s="140"/>
      <c r="AF3489" s="140"/>
      <c r="AG3489" s="140"/>
      <c r="AH3489" s="140"/>
      <c r="AI3489" s="140"/>
      <c r="AJ3489" s="140"/>
      <c r="AK3489" s="140"/>
      <c r="AL3489" s="140"/>
      <c r="AM3489" s="140"/>
      <c r="AN3489" s="140"/>
      <c r="AO3489" s="140"/>
      <c r="AP3489" s="140"/>
      <c r="AQ3489" s="140"/>
      <c r="AR3489" s="140"/>
      <c r="AS3489" s="103"/>
      <c r="AT3489" s="103"/>
      <c r="AU3489" s="103"/>
      <c r="AV3489" s="103"/>
      <c r="AW3489" s="103"/>
      <c r="AX3489" s="103"/>
      <c r="AY3489" s="103"/>
      <c r="AZ3489" s="103"/>
      <c r="BA3489" s="103"/>
      <c r="BB3489" s="103"/>
      <c r="BC3489" s="103"/>
      <c r="BD3489" s="103"/>
      <c r="BE3489" s="103"/>
    </row>
    <row r="3490" spans="1:57" x14ac:dyDescent="0.2">
      <c r="A3490" s="140"/>
      <c r="B3490" s="141"/>
      <c r="C3490" s="141"/>
      <c r="D3490" s="24"/>
      <c r="E3490" s="29"/>
      <c r="F3490" s="22"/>
      <c r="G3490" s="22"/>
      <c r="H3490" s="22"/>
      <c r="I3490" s="22"/>
      <c r="J3490" s="26"/>
      <c r="K3490" s="140"/>
      <c r="L3490" s="140"/>
      <c r="M3490" s="140"/>
      <c r="N3490" s="140"/>
      <c r="O3490" s="140"/>
      <c r="P3490" s="26"/>
      <c r="Q3490" s="26"/>
      <c r="R3490" s="140"/>
      <c r="S3490" s="140"/>
      <c r="T3490" s="140"/>
      <c r="U3490" s="140"/>
      <c r="V3490" s="140"/>
      <c r="W3490" s="140"/>
      <c r="X3490" s="140"/>
      <c r="Y3490" s="140"/>
      <c r="Z3490" s="140"/>
      <c r="AA3490" s="140"/>
      <c r="AB3490" s="140"/>
      <c r="AC3490" s="140"/>
      <c r="AD3490" s="140"/>
      <c r="AE3490" s="140"/>
      <c r="AF3490" s="140"/>
      <c r="AG3490" s="140"/>
      <c r="AH3490" s="140"/>
      <c r="AI3490" s="140"/>
      <c r="AJ3490" s="140"/>
      <c r="AK3490" s="140"/>
      <c r="AL3490" s="140"/>
      <c r="AM3490" s="140"/>
      <c r="AN3490" s="140"/>
      <c r="AO3490" s="140"/>
      <c r="AP3490" s="140"/>
      <c r="AQ3490" s="140"/>
      <c r="AR3490" s="140"/>
      <c r="AS3490" s="103"/>
      <c r="AT3490" s="103"/>
      <c r="AU3490" s="103"/>
      <c r="AV3490" s="103"/>
      <c r="AW3490" s="103"/>
      <c r="AX3490" s="103"/>
      <c r="AY3490" s="103"/>
      <c r="AZ3490" s="103"/>
      <c r="BA3490" s="103"/>
      <c r="BB3490" s="103"/>
      <c r="BC3490" s="103"/>
      <c r="BD3490" s="103"/>
      <c r="BE3490" s="103"/>
    </row>
    <row r="3491" spans="1:57" x14ac:dyDescent="0.2">
      <c r="A3491" s="140"/>
      <c r="B3491" s="141"/>
      <c r="C3491" s="141"/>
      <c r="D3491" s="24"/>
      <c r="E3491" s="29"/>
      <c r="F3491" s="22"/>
      <c r="G3491" s="22"/>
      <c r="H3491" s="22"/>
      <c r="I3491" s="22"/>
      <c r="J3491" s="26"/>
      <c r="K3491" s="140"/>
      <c r="L3491" s="140"/>
      <c r="M3491" s="140"/>
      <c r="N3491" s="140"/>
      <c r="O3491" s="140"/>
      <c r="P3491" s="26"/>
      <c r="Q3491" s="26"/>
      <c r="R3491" s="140"/>
      <c r="S3491" s="140"/>
      <c r="T3491" s="140"/>
      <c r="U3491" s="140"/>
      <c r="V3491" s="140"/>
      <c r="W3491" s="140"/>
      <c r="X3491" s="140"/>
      <c r="Y3491" s="140"/>
      <c r="Z3491" s="140"/>
      <c r="AA3491" s="140"/>
      <c r="AB3491" s="140"/>
      <c r="AC3491" s="140"/>
      <c r="AD3491" s="140"/>
      <c r="AE3491" s="140"/>
      <c r="AF3491" s="140"/>
      <c r="AG3491" s="140"/>
      <c r="AH3491" s="140"/>
      <c r="AI3491" s="140"/>
      <c r="AJ3491" s="140"/>
      <c r="AK3491" s="140"/>
      <c r="AL3491" s="140"/>
      <c r="AM3491" s="140"/>
      <c r="AN3491" s="140"/>
      <c r="AO3491" s="140"/>
      <c r="AP3491" s="140"/>
      <c r="AQ3491" s="140"/>
      <c r="AR3491" s="140"/>
      <c r="AS3491" s="103"/>
      <c r="AT3491" s="103"/>
      <c r="AU3491" s="103"/>
      <c r="AV3491" s="103"/>
      <c r="AW3491" s="103"/>
      <c r="AX3491" s="103"/>
      <c r="AY3491" s="103"/>
      <c r="AZ3491" s="103"/>
      <c r="BA3491" s="103"/>
      <c r="BB3491" s="103"/>
      <c r="BC3491" s="103"/>
      <c r="BD3491" s="103"/>
      <c r="BE3491" s="103"/>
    </row>
    <row r="3492" spans="1:57" x14ac:dyDescent="0.2">
      <c r="A3492" s="140"/>
      <c r="B3492" s="141"/>
      <c r="C3492" s="141"/>
      <c r="D3492" s="24"/>
      <c r="E3492" s="29"/>
      <c r="F3492" s="22"/>
      <c r="G3492" s="22"/>
      <c r="H3492" s="22"/>
      <c r="I3492" s="22"/>
      <c r="J3492" s="26"/>
      <c r="K3492" s="140"/>
      <c r="L3492" s="140"/>
      <c r="M3492" s="140"/>
      <c r="N3492" s="140"/>
      <c r="O3492" s="140"/>
      <c r="P3492" s="26"/>
      <c r="Q3492" s="26"/>
      <c r="R3492" s="140"/>
      <c r="S3492" s="140"/>
      <c r="T3492" s="140"/>
      <c r="U3492" s="140"/>
      <c r="V3492" s="140"/>
      <c r="W3492" s="140"/>
      <c r="X3492" s="140"/>
      <c r="Y3492" s="140"/>
      <c r="Z3492" s="140"/>
      <c r="AA3492" s="140"/>
      <c r="AB3492" s="140"/>
      <c r="AC3492" s="140"/>
      <c r="AD3492" s="140"/>
      <c r="AE3492" s="140"/>
      <c r="AF3492" s="140"/>
      <c r="AG3492" s="140"/>
      <c r="AH3492" s="140"/>
      <c r="AI3492" s="140"/>
      <c r="AJ3492" s="140"/>
      <c r="AK3492" s="140"/>
      <c r="AL3492" s="140"/>
      <c r="AM3492" s="140"/>
      <c r="AN3492" s="140"/>
      <c r="AO3492" s="140"/>
      <c r="AP3492" s="140"/>
      <c r="AQ3492" s="140"/>
      <c r="AR3492" s="140"/>
      <c r="AS3492" s="103"/>
      <c r="AT3492" s="103"/>
      <c r="AU3492" s="103"/>
      <c r="AV3492" s="103"/>
      <c r="AW3492" s="103"/>
      <c r="AX3492" s="103"/>
      <c r="AY3492" s="103"/>
      <c r="AZ3492" s="103"/>
      <c r="BA3492" s="103"/>
      <c r="BB3492" s="103"/>
      <c r="BC3492" s="103"/>
      <c r="BD3492" s="103"/>
      <c r="BE3492" s="103"/>
    </row>
    <row r="3493" spans="1:57" x14ac:dyDescent="0.2">
      <c r="A3493" s="140"/>
      <c r="B3493" s="141"/>
      <c r="C3493" s="141"/>
      <c r="D3493" s="24"/>
      <c r="E3493" s="29"/>
      <c r="F3493" s="22"/>
      <c r="G3493" s="22"/>
      <c r="H3493" s="22"/>
      <c r="I3493" s="22"/>
      <c r="J3493" s="26"/>
      <c r="K3493" s="140"/>
      <c r="L3493" s="140"/>
      <c r="M3493" s="140"/>
      <c r="N3493" s="140"/>
      <c r="O3493" s="140"/>
      <c r="P3493" s="26"/>
      <c r="Q3493" s="26"/>
      <c r="R3493" s="140"/>
      <c r="S3493" s="140"/>
      <c r="T3493" s="140"/>
      <c r="U3493" s="140"/>
      <c r="V3493" s="140"/>
      <c r="W3493" s="140"/>
      <c r="X3493" s="140"/>
      <c r="Y3493" s="140"/>
      <c r="Z3493" s="140"/>
      <c r="AA3493" s="140"/>
      <c r="AB3493" s="140"/>
      <c r="AC3493" s="140"/>
      <c r="AD3493" s="140"/>
      <c r="AE3493" s="140"/>
      <c r="AF3493" s="140"/>
      <c r="AG3493" s="140"/>
      <c r="AH3493" s="140"/>
      <c r="AI3493" s="140"/>
      <c r="AJ3493" s="140"/>
      <c r="AK3493" s="140"/>
      <c r="AL3493" s="140"/>
      <c r="AM3493" s="140"/>
      <c r="AN3493" s="140"/>
      <c r="AO3493" s="140"/>
      <c r="AP3493" s="140"/>
      <c r="AQ3493" s="140"/>
      <c r="AR3493" s="140"/>
      <c r="AS3493" s="103"/>
      <c r="AT3493" s="103"/>
      <c r="AU3493" s="103"/>
      <c r="AV3493" s="103"/>
      <c r="AW3493" s="103"/>
      <c r="AX3493" s="103"/>
      <c r="AY3493" s="103"/>
      <c r="AZ3493" s="103"/>
      <c r="BA3493" s="103"/>
      <c r="BB3493" s="103"/>
      <c r="BC3493" s="103"/>
      <c r="BD3493" s="103"/>
      <c r="BE3493" s="103"/>
    </row>
    <row r="3494" spans="1:57" x14ac:dyDescent="0.2">
      <c r="A3494" s="140"/>
      <c r="B3494" s="141"/>
      <c r="C3494" s="141"/>
      <c r="D3494" s="24"/>
      <c r="E3494" s="29"/>
      <c r="F3494" s="22"/>
      <c r="G3494" s="22"/>
      <c r="H3494" s="22"/>
      <c r="I3494" s="22"/>
      <c r="J3494" s="26"/>
      <c r="K3494" s="140"/>
      <c r="L3494" s="140"/>
      <c r="M3494" s="140"/>
      <c r="N3494" s="140"/>
      <c r="O3494" s="140"/>
      <c r="P3494" s="26"/>
      <c r="Q3494" s="26"/>
      <c r="R3494" s="140"/>
      <c r="S3494" s="140"/>
      <c r="T3494" s="140"/>
      <c r="U3494" s="140"/>
      <c r="V3494" s="140"/>
      <c r="W3494" s="140"/>
      <c r="X3494" s="140"/>
      <c r="Y3494" s="140"/>
      <c r="Z3494" s="140"/>
      <c r="AA3494" s="140"/>
      <c r="AB3494" s="140"/>
      <c r="AC3494" s="140"/>
      <c r="AD3494" s="140"/>
      <c r="AE3494" s="140"/>
      <c r="AF3494" s="140"/>
      <c r="AG3494" s="140"/>
      <c r="AH3494" s="140"/>
      <c r="AI3494" s="140"/>
      <c r="AJ3494" s="140"/>
      <c r="AK3494" s="140"/>
      <c r="AL3494" s="140"/>
      <c r="AM3494" s="140"/>
      <c r="AN3494" s="140"/>
      <c r="AO3494" s="140"/>
      <c r="AP3494" s="140"/>
      <c r="AQ3494" s="140"/>
      <c r="AR3494" s="140"/>
      <c r="AS3494" s="103"/>
      <c r="AT3494" s="103"/>
      <c r="AU3494" s="103"/>
      <c r="AV3494" s="103"/>
      <c r="AW3494" s="103"/>
      <c r="AX3494" s="103"/>
      <c r="AY3494" s="103"/>
      <c r="AZ3494" s="103"/>
      <c r="BA3494" s="103"/>
      <c r="BB3494" s="103"/>
      <c r="BC3494" s="103"/>
      <c r="BD3494" s="103"/>
      <c r="BE3494" s="103"/>
    </row>
    <row r="3495" spans="1:57" x14ac:dyDescent="0.2">
      <c r="A3495" s="140"/>
      <c r="B3495" s="141"/>
      <c r="C3495" s="141"/>
      <c r="D3495" s="24"/>
      <c r="E3495" s="29"/>
      <c r="F3495" s="22"/>
      <c r="G3495" s="22"/>
      <c r="H3495" s="22"/>
      <c r="I3495" s="22"/>
      <c r="J3495" s="26"/>
      <c r="K3495" s="140"/>
      <c r="L3495" s="140"/>
      <c r="M3495" s="140"/>
      <c r="N3495" s="140"/>
      <c r="O3495" s="140"/>
      <c r="P3495" s="26"/>
      <c r="Q3495" s="26"/>
      <c r="R3495" s="140"/>
      <c r="S3495" s="140"/>
      <c r="T3495" s="140"/>
      <c r="U3495" s="140"/>
      <c r="V3495" s="140"/>
      <c r="W3495" s="140"/>
      <c r="X3495" s="140"/>
      <c r="Y3495" s="140"/>
      <c r="Z3495" s="140"/>
      <c r="AA3495" s="140"/>
      <c r="AB3495" s="140"/>
      <c r="AC3495" s="140"/>
      <c r="AD3495" s="140"/>
      <c r="AE3495" s="140"/>
      <c r="AF3495" s="140"/>
      <c r="AG3495" s="140"/>
      <c r="AH3495" s="140"/>
      <c r="AI3495" s="140"/>
      <c r="AJ3495" s="140"/>
      <c r="AK3495" s="140"/>
      <c r="AL3495" s="140"/>
      <c r="AM3495" s="140"/>
      <c r="AN3495" s="140"/>
      <c r="AO3495" s="140"/>
      <c r="AP3495" s="140"/>
      <c r="AQ3495" s="140"/>
      <c r="AR3495" s="140"/>
      <c r="AS3495" s="103"/>
      <c r="AT3495" s="103"/>
      <c r="AU3495" s="103"/>
      <c r="AV3495" s="103"/>
      <c r="AW3495" s="103"/>
      <c r="AX3495" s="103"/>
      <c r="AY3495" s="103"/>
      <c r="AZ3495" s="103"/>
      <c r="BA3495" s="103"/>
      <c r="BB3495" s="103"/>
      <c r="BC3495" s="103"/>
      <c r="BD3495" s="103"/>
      <c r="BE3495" s="103"/>
    </row>
    <row r="3496" spans="1:57" x14ac:dyDescent="0.2">
      <c r="A3496" s="140"/>
      <c r="B3496" s="141"/>
      <c r="C3496" s="141"/>
      <c r="D3496" s="24"/>
      <c r="E3496" s="29"/>
      <c r="F3496" s="22"/>
      <c r="G3496" s="22"/>
      <c r="H3496" s="22"/>
      <c r="I3496" s="22"/>
      <c r="J3496" s="26"/>
      <c r="K3496" s="140"/>
      <c r="L3496" s="140"/>
      <c r="M3496" s="140"/>
      <c r="N3496" s="140"/>
      <c r="O3496" s="140"/>
      <c r="P3496" s="26"/>
      <c r="Q3496" s="26"/>
      <c r="R3496" s="140"/>
      <c r="S3496" s="140"/>
      <c r="T3496" s="140"/>
      <c r="U3496" s="140"/>
      <c r="V3496" s="140"/>
      <c r="W3496" s="140"/>
      <c r="X3496" s="140"/>
      <c r="Y3496" s="140"/>
      <c r="Z3496" s="140"/>
      <c r="AA3496" s="140"/>
      <c r="AB3496" s="140"/>
      <c r="AC3496" s="140"/>
      <c r="AD3496" s="140"/>
      <c r="AE3496" s="140"/>
      <c r="AF3496" s="140"/>
      <c r="AG3496" s="140"/>
      <c r="AH3496" s="140"/>
      <c r="AI3496" s="140"/>
      <c r="AJ3496" s="140"/>
      <c r="AK3496" s="140"/>
      <c r="AL3496" s="140"/>
      <c r="AM3496" s="140"/>
      <c r="AN3496" s="140"/>
      <c r="AO3496" s="140"/>
      <c r="AP3496" s="140"/>
      <c r="AQ3496" s="140"/>
      <c r="AR3496" s="140"/>
      <c r="AS3496" s="103"/>
      <c r="AT3496" s="103"/>
      <c r="AU3496" s="103"/>
      <c r="AV3496" s="103"/>
      <c r="AW3496" s="103"/>
      <c r="AX3496" s="103"/>
      <c r="AY3496" s="103"/>
      <c r="AZ3496" s="103"/>
      <c r="BA3496" s="103"/>
      <c r="BB3496" s="103"/>
      <c r="BC3496" s="103"/>
      <c r="BD3496" s="103"/>
      <c r="BE3496" s="103"/>
    </row>
    <row r="3497" spans="1:57" x14ac:dyDescent="0.2">
      <c r="A3497" s="140"/>
      <c r="B3497" s="141"/>
      <c r="C3497" s="141"/>
      <c r="D3497" s="24"/>
      <c r="E3497" s="29"/>
      <c r="F3497" s="22"/>
      <c r="G3497" s="22"/>
      <c r="H3497" s="22"/>
      <c r="I3497" s="22"/>
      <c r="J3497" s="26"/>
      <c r="K3497" s="140"/>
      <c r="L3497" s="140"/>
      <c r="M3497" s="140"/>
      <c r="N3497" s="140"/>
      <c r="O3497" s="140"/>
      <c r="P3497" s="26"/>
      <c r="Q3497" s="26"/>
      <c r="R3497" s="140"/>
      <c r="S3497" s="140"/>
      <c r="T3497" s="140"/>
      <c r="U3497" s="140"/>
      <c r="V3497" s="140"/>
      <c r="W3497" s="140"/>
      <c r="X3497" s="140"/>
      <c r="Y3497" s="140"/>
      <c r="Z3497" s="140"/>
      <c r="AA3497" s="140"/>
      <c r="AB3497" s="140"/>
      <c r="AC3497" s="140"/>
      <c r="AD3497" s="140"/>
      <c r="AE3497" s="140"/>
      <c r="AF3497" s="140"/>
      <c r="AG3497" s="140"/>
      <c r="AH3497" s="140"/>
      <c r="AI3497" s="140"/>
      <c r="AJ3497" s="140"/>
      <c r="AK3497" s="140"/>
      <c r="AL3497" s="140"/>
      <c r="AM3497" s="140"/>
      <c r="AN3497" s="140"/>
      <c r="AO3497" s="140"/>
      <c r="AP3497" s="140"/>
      <c r="AQ3497" s="140"/>
      <c r="AR3497" s="140"/>
      <c r="AS3497" s="103"/>
      <c r="AT3497" s="103"/>
      <c r="AU3497" s="103"/>
      <c r="AV3497" s="103"/>
      <c r="AW3497" s="103"/>
      <c r="AX3497" s="103"/>
      <c r="AY3497" s="103"/>
      <c r="AZ3497" s="103"/>
      <c r="BA3497" s="103"/>
      <c r="BB3497" s="103"/>
      <c r="BC3497" s="103"/>
      <c r="BD3497" s="103"/>
      <c r="BE3497" s="103"/>
    </row>
    <row r="3498" spans="1:57" x14ac:dyDescent="0.2">
      <c r="A3498" s="140"/>
      <c r="B3498" s="141"/>
      <c r="C3498" s="141"/>
      <c r="D3498" s="24"/>
      <c r="E3498" s="29"/>
      <c r="F3498" s="22"/>
      <c r="G3498" s="22"/>
      <c r="H3498" s="22"/>
      <c r="I3498" s="22"/>
      <c r="J3498" s="26"/>
      <c r="K3498" s="140"/>
      <c r="L3498" s="140"/>
      <c r="M3498" s="140"/>
      <c r="N3498" s="140"/>
      <c r="O3498" s="140"/>
      <c r="P3498" s="26"/>
      <c r="Q3498" s="26"/>
      <c r="R3498" s="140"/>
      <c r="S3498" s="140"/>
      <c r="T3498" s="140"/>
      <c r="U3498" s="140"/>
      <c r="V3498" s="140"/>
      <c r="W3498" s="140"/>
      <c r="X3498" s="140"/>
      <c r="Y3498" s="140"/>
      <c r="Z3498" s="140"/>
      <c r="AA3498" s="140"/>
      <c r="AB3498" s="140"/>
      <c r="AC3498" s="140"/>
      <c r="AD3498" s="140"/>
      <c r="AE3498" s="140"/>
      <c r="AF3498" s="140"/>
      <c r="AG3498" s="140"/>
      <c r="AH3498" s="140"/>
      <c r="AI3498" s="140"/>
      <c r="AJ3498" s="140"/>
      <c r="AK3498" s="140"/>
      <c r="AL3498" s="140"/>
      <c r="AM3498" s="140"/>
      <c r="AN3498" s="140"/>
      <c r="AO3498" s="140"/>
      <c r="AP3498" s="140"/>
      <c r="AQ3498" s="140"/>
      <c r="AR3498" s="140"/>
      <c r="AS3498" s="103"/>
      <c r="AT3498" s="103"/>
      <c r="AU3498" s="103"/>
      <c r="AV3498" s="103"/>
      <c r="AW3498" s="103"/>
      <c r="AX3498" s="103"/>
      <c r="AY3498" s="103"/>
      <c r="AZ3498" s="103"/>
      <c r="BA3498" s="103"/>
      <c r="BB3498" s="103"/>
      <c r="BC3498" s="103"/>
      <c r="BD3498" s="103"/>
      <c r="BE3498" s="103"/>
    </row>
    <row r="3499" spans="1:57" x14ac:dyDescent="0.2">
      <c r="A3499" s="140"/>
      <c r="B3499" s="141"/>
      <c r="C3499" s="141"/>
      <c r="D3499" s="24"/>
      <c r="E3499" s="29"/>
      <c r="F3499" s="22"/>
      <c r="G3499" s="22"/>
      <c r="H3499" s="22"/>
      <c r="I3499" s="22"/>
      <c r="J3499" s="26"/>
      <c r="K3499" s="140"/>
      <c r="L3499" s="140"/>
      <c r="M3499" s="140"/>
      <c r="N3499" s="140"/>
      <c r="O3499" s="140"/>
      <c r="P3499" s="26"/>
      <c r="Q3499" s="26"/>
      <c r="R3499" s="140"/>
      <c r="S3499" s="140"/>
      <c r="T3499" s="140"/>
      <c r="U3499" s="140"/>
      <c r="V3499" s="140"/>
      <c r="W3499" s="140"/>
      <c r="X3499" s="140"/>
      <c r="Y3499" s="140"/>
      <c r="Z3499" s="140"/>
      <c r="AA3499" s="140"/>
      <c r="AB3499" s="140"/>
      <c r="AC3499" s="140"/>
      <c r="AD3499" s="140"/>
      <c r="AE3499" s="140"/>
      <c r="AF3499" s="140"/>
      <c r="AG3499" s="140"/>
      <c r="AH3499" s="140"/>
      <c r="AI3499" s="140"/>
      <c r="AJ3499" s="140"/>
      <c r="AK3499" s="140"/>
      <c r="AL3499" s="140"/>
      <c r="AM3499" s="140"/>
      <c r="AN3499" s="140"/>
      <c r="AO3499" s="140"/>
      <c r="AP3499" s="140"/>
      <c r="AQ3499" s="140"/>
      <c r="AR3499" s="140"/>
      <c r="AS3499" s="103"/>
      <c r="AT3499" s="103"/>
      <c r="AU3499" s="103"/>
      <c r="AV3499" s="103"/>
      <c r="AW3499" s="103"/>
      <c r="AX3499" s="103"/>
      <c r="AY3499" s="103"/>
      <c r="AZ3499" s="103"/>
      <c r="BA3499" s="103"/>
      <c r="BB3499" s="103"/>
      <c r="BC3499" s="103"/>
      <c r="BD3499" s="103"/>
      <c r="BE3499" s="103"/>
    </row>
    <row r="3500" spans="1:57" x14ac:dyDescent="0.2">
      <c r="A3500" s="140"/>
      <c r="B3500" s="141"/>
      <c r="C3500" s="141"/>
      <c r="D3500" s="24"/>
      <c r="E3500" s="29"/>
      <c r="F3500" s="22"/>
      <c r="G3500" s="22"/>
      <c r="H3500" s="22"/>
      <c r="I3500" s="22"/>
      <c r="J3500" s="26"/>
      <c r="K3500" s="140"/>
      <c r="L3500" s="140"/>
      <c r="M3500" s="140"/>
      <c r="N3500" s="140"/>
      <c r="O3500" s="140"/>
      <c r="P3500" s="26"/>
      <c r="Q3500" s="26"/>
      <c r="R3500" s="140"/>
      <c r="S3500" s="140"/>
      <c r="T3500" s="140"/>
      <c r="U3500" s="140"/>
      <c r="V3500" s="140"/>
      <c r="W3500" s="140"/>
      <c r="X3500" s="140"/>
      <c r="Y3500" s="140"/>
      <c r="Z3500" s="140"/>
      <c r="AA3500" s="140"/>
      <c r="AB3500" s="140"/>
      <c r="AC3500" s="140"/>
      <c r="AD3500" s="140"/>
      <c r="AE3500" s="140"/>
      <c r="AF3500" s="140"/>
      <c r="AG3500" s="140"/>
      <c r="AH3500" s="140"/>
      <c r="AI3500" s="140"/>
      <c r="AJ3500" s="140"/>
      <c r="AK3500" s="140"/>
      <c r="AL3500" s="140"/>
      <c r="AM3500" s="140"/>
      <c r="AN3500" s="140"/>
      <c r="AO3500" s="140"/>
      <c r="AP3500" s="140"/>
      <c r="AQ3500" s="140"/>
      <c r="AR3500" s="140"/>
      <c r="AS3500" s="103"/>
      <c r="AT3500" s="103"/>
      <c r="AU3500" s="103"/>
      <c r="AV3500" s="103"/>
      <c r="AW3500" s="103"/>
      <c r="AX3500" s="103"/>
      <c r="AY3500" s="103"/>
      <c r="AZ3500" s="103"/>
      <c r="BA3500" s="103"/>
      <c r="BB3500" s="103"/>
      <c r="BC3500" s="103"/>
      <c r="BD3500" s="103"/>
      <c r="BE3500" s="103"/>
    </row>
    <row r="3501" spans="1:57" x14ac:dyDescent="0.2">
      <c r="A3501" s="140"/>
      <c r="B3501" s="141"/>
      <c r="C3501" s="141"/>
      <c r="D3501" s="24"/>
      <c r="E3501" s="29"/>
      <c r="F3501" s="22"/>
      <c r="G3501" s="22"/>
      <c r="H3501" s="22"/>
      <c r="I3501" s="22"/>
      <c r="J3501" s="26"/>
      <c r="K3501" s="140"/>
      <c r="L3501" s="140"/>
      <c r="M3501" s="140"/>
      <c r="N3501" s="140"/>
      <c r="O3501" s="140"/>
      <c r="P3501" s="26"/>
      <c r="Q3501" s="26"/>
      <c r="R3501" s="140"/>
      <c r="S3501" s="140"/>
      <c r="T3501" s="140"/>
      <c r="U3501" s="140"/>
      <c r="V3501" s="140"/>
      <c r="W3501" s="140"/>
      <c r="X3501" s="140"/>
      <c r="Y3501" s="140"/>
      <c r="Z3501" s="140"/>
      <c r="AA3501" s="140"/>
      <c r="AB3501" s="140"/>
      <c r="AC3501" s="140"/>
      <c r="AD3501" s="140"/>
      <c r="AE3501" s="140"/>
      <c r="AF3501" s="140"/>
      <c r="AG3501" s="140"/>
      <c r="AH3501" s="140"/>
      <c r="AI3501" s="140"/>
      <c r="AJ3501" s="140"/>
      <c r="AK3501" s="140"/>
      <c r="AL3501" s="140"/>
      <c r="AM3501" s="140"/>
      <c r="AN3501" s="140"/>
      <c r="AO3501" s="140"/>
      <c r="AP3501" s="140"/>
      <c r="AQ3501" s="140"/>
      <c r="AR3501" s="140"/>
      <c r="AS3501" s="103"/>
      <c r="AT3501" s="103"/>
      <c r="AU3501" s="103"/>
      <c r="AV3501" s="103"/>
      <c r="AW3501" s="103"/>
      <c r="AX3501" s="103"/>
      <c r="AY3501" s="103"/>
      <c r="AZ3501" s="103"/>
      <c r="BA3501" s="103"/>
      <c r="BB3501" s="103"/>
      <c r="BC3501" s="103"/>
      <c r="BD3501" s="103"/>
      <c r="BE3501" s="103"/>
    </row>
    <row r="3502" spans="1:57" x14ac:dyDescent="0.2">
      <c r="A3502" s="140"/>
      <c r="B3502" s="141"/>
      <c r="C3502" s="141"/>
      <c r="D3502" s="24"/>
      <c r="E3502" s="29"/>
      <c r="F3502" s="22"/>
      <c r="G3502" s="22"/>
      <c r="H3502" s="22"/>
      <c r="I3502" s="22"/>
      <c r="J3502" s="26"/>
      <c r="K3502" s="140"/>
      <c r="L3502" s="140"/>
      <c r="M3502" s="140"/>
      <c r="N3502" s="140"/>
      <c r="O3502" s="140"/>
      <c r="P3502" s="26"/>
      <c r="Q3502" s="26"/>
      <c r="R3502" s="140"/>
      <c r="S3502" s="140"/>
      <c r="T3502" s="140"/>
      <c r="U3502" s="140"/>
      <c r="V3502" s="140"/>
      <c r="W3502" s="140"/>
      <c r="X3502" s="140"/>
      <c r="Y3502" s="140"/>
      <c r="Z3502" s="140"/>
      <c r="AA3502" s="140"/>
      <c r="AB3502" s="140"/>
      <c r="AC3502" s="140"/>
      <c r="AD3502" s="140"/>
      <c r="AE3502" s="140"/>
      <c r="AF3502" s="140"/>
      <c r="AG3502" s="140"/>
      <c r="AH3502" s="140"/>
      <c r="AI3502" s="140"/>
      <c r="AJ3502" s="140"/>
      <c r="AK3502" s="140"/>
      <c r="AL3502" s="140"/>
      <c r="AM3502" s="140"/>
      <c r="AN3502" s="140"/>
      <c r="AO3502" s="140"/>
      <c r="AP3502" s="140"/>
      <c r="AQ3502" s="140"/>
      <c r="AR3502" s="140"/>
      <c r="AS3502" s="103"/>
      <c r="AT3502" s="103"/>
      <c r="AU3502" s="103"/>
      <c r="AV3502" s="103"/>
      <c r="AW3502" s="103"/>
      <c r="AX3502" s="103"/>
      <c r="AY3502" s="103"/>
      <c r="AZ3502" s="103"/>
      <c r="BA3502" s="103"/>
      <c r="BB3502" s="103"/>
      <c r="BC3502" s="103"/>
      <c r="BD3502" s="103"/>
      <c r="BE3502" s="103"/>
    </row>
    <row r="3503" spans="1:57" x14ac:dyDescent="0.2">
      <c r="A3503" s="140"/>
      <c r="B3503" s="141"/>
      <c r="C3503" s="141"/>
      <c r="D3503" s="24"/>
      <c r="E3503" s="29"/>
      <c r="F3503" s="22"/>
      <c r="G3503" s="22"/>
      <c r="H3503" s="22"/>
      <c r="I3503" s="22"/>
      <c r="J3503" s="26"/>
      <c r="K3503" s="140"/>
      <c r="L3503" s="140"/>
      <c r="M3503" s="140"/>
      <c r="N3503" s="140"/>
      <c r="O3503" s="140"/>
      <c r="P3503" s="26"/>
      <c r="Q3503" s="26"/>
      <c r="R3503" s="140"/>
      <c r="S3503" s="140"/>
      <c r="T3503" s="140"/>
      <c r="U3503" s="140"/>
      <c r="V3503" s="140"/>
      <c r="W3503" s="140"/>
      <c r="X3503" s="140"/>
      <c r="Y3503" s="140"/>
      <c r="Z3503" s="140"/>
      <c r="AA3503" s="140"/>
      <c r="AB3503" s="140"/>
      <c r="AC3503" s="140"/>
      <c r="AD3503" s="140"/>
      <c r="AE3503" s="140"/>
      <c r="AF3503" s="140"/>
      <c r="AG3503" s="140"/>
      <c r="AH3503" s="140"/>
      <c r="AI3503" s="140"/>
      <c r="AJ3503" s="140"/>
      <c r="AK3503" s="140"/>
      <c r="AL3503" s="140"/>
      <c r="AM3503" s="140"/>
      <c r="AN3503" s="140"/>
      <c r="AO3503" s="140"/>
      <c r="AP3503" s="140"/>
      <c r="AQ3503" s="140"/>
      <c r="AR3503" s="140"/>
      <c r="AS3503" s="103"/>
      <c r="AT3503" s="103"/>
      <c r="AU3503" s="103"/>
      <c r="AV3503" s="103"/>
      <c r="AW3503" s="103"/>
      <c r="AX3503" s="103"/>
      <c r="AY3503" s="103"/>
      <c r="AZ3503" s="103"/>
      <c r="BA3503" s="103"/>
      <c r="BB3503" s="103"/>
      <c r="BC3503" s="103"/>
      <c r="BD3503" s="103"/>
      <c r="BE3503" s="103"/>
    </row>
    <row r="3504" spans="1:57" x14ac:dyDescent="0.2">
      <c r="A3504" s="140"/>
      <c r="B3504" s="141"/>
      <c r="C3504" s="141"/>
      <c r="D3504" s="24"/>
      <c r="E3504" s="29"/>
      <c r="F3504" s="22"/>
      <c r="G3504" s="22"/>
      <c r="H3504" s="22"/>
      <c r="I3504" s="22"/>
      <c r="J3504" s="26"/>
      <c r="K3504" s="140"/>
      <c r="L3504" s="140"/>
      <c r="M3504" s="140"/>
      <c r="N3504" s="140"/>
      <c r="O3504" s="140"/>
      <c r="P3504" s="26"/>
      <c r="Q3504" s="26"/>
      <c r="R3504" s="140"/>
      <c r="S3504" s="140"/>
      <c r="T3504" s="140"/>
      <c r="U3504" s="140"/>
      <c r="V3504" s="140"/>
      <c r="W3504" s="140"/>
      <c r="X3504" s="140"/>
      <c r="Y3504" s="140"/>
      <c r="Z3504" s="140"/>
      <c r="AA3504" s="140"/>
      <c r="AB3504" s="140"/>
      <c r="AC3504" s="140"/>
      <c r="AD3504" s="140"/>
      <c r="AE3504" s="140"/>
      <c r="AF3504" s="140"/>
      <c r="AG3504" s="140"/>
      <c r="AH3504" s="140"/>
      <c r="AI3504" s="140"/>
      <c r="AJ3504" s="140"/>
      <c r="AK3504" s="140"/>
      <c r="AL3504" s="140"/>
      <c r="AM3504" s="140"/>
      <c r="AN3504" s="140"/>
      <c r="AO3504" s="140"/>
      <c r="AP3504" s="140"/>
      <c r="AQ3504" s="140"/>
      <c r="AR3504" s="140"/>
      <c r="AS3504" s="103"/>
      <c r="AT3504" s="103"/>
      <c r="AU3504" s="103"/>
      <c r="AV3504" s="103"/>
      <c r="AW3504" s="103"/>
      <c r="AX3504" s="103"/>
      <c r="AY3504" s="103"/>
      <c r="AZ3504" s="103"/>
      <c r="BA3504" s="103"/>
      <c r="BB3504" s="103"/>
      <c r="BC3504" s="103"/>
      <c r="BD3504" s="103"/>
      <c r="BE3504" s="103"/>
    </row>
    <row r="3505" spans="1:57" x14ac:dyDescent="0.2">
      <c r="A3505" s="140"/>
      <c r="B3505" s="141"/>
      <c r="C3505" s="141"/>
      <c r="D3505" s="24"/>
      <c r="E3505" s="29"/>
      <c r="F3505" s="22"/>
      <c r="G3505" s="22"/>
      <c r="H3505" s="22"/>
      <c r="I3505" s="22"/>
      <c r="J3505" s="26"/>
      <c r="K3505" s="140"/>
      <c r="L3505" s="140"/>
      <c r="M3505" s="140"/>
      <c r="N3505" s="140"/>
      <c r="O3505" s="140"/>
      <c r="P3505" s="26"/>
      <c r="Q3505" s="26"/>
      <c r="R3505" s="140"/>
      <c r="S3505" s="140"/>
      <c r="T3505" s="140"/>
      <c r="U3505" s="140"/>
      <c r="V3505" s="140"/>
      <c r="W3505" s="140"/>
      <c r="X3505" s="140"/>
      <c r="Y3505" s="140"/>
      <c r="Z3505" s="140"/>
      <c r="AA3505" s="140"/>
      <c r="AB3505" s="140"/>
      <c r="AC3505" s="140"/>
      <c r="AD3505" s="140"/>
      <c r="AE3505" s="140"/>
      <c r="AF3505" s="140"/>
      <c r="AG3505" s="140"/>
      <c r="AH3505" s="140"/>
      <c r="AI3505" s="140"/>
      <c r="AJ3505" s="140"/>
      <c r="AK3505" s="140"/>
      <c r="AL3505" s="140"/>
      <c r="AM3505" s="140"/>
      <c r="AN3505" s="140"/>
      <c r="AO3505" s="140"/>
      <c r="AP3505" s="140"/>
      <c r="AQ3505" s="140"/>
      <c r="AR3505" s="140"/>
      <c r="AS3505" s="103"/>
      <c r="AT3505" s="103"/>
      <c r="AU3505" s="103"/>
      <c r="AV3505" s="103"/>
      <c r="AW3505" s="103"/>
      <c r="AX3505" s="103"/>
      <c r="AY3505" s="103"/>
      <c r="AZ3505" s="103"/>
      <c r="BA3505" s="103"/>
      <c r="BB3505" s="103"/>
      <c r="BC3505" s="103"/>
      <c r="BD3505" s="103"/>
      <c r="BE3505" s="103"/>
    </row>
    <row r="3506" spans="1:57" x14ac:dyDescent="0.2">
      <c r="A3506" s="140"/>
      <c r="B3506" s="141"/>
      <c r="C3506" s="141"/>
      <c r="D3506" s="24"/>
      <c r="E3506" s="29"/>
      <c r="F3506" s="22"/>
      <c r="G3506" s="22"/>
      <c r="H3506" s="22"/>
      <c r="I3506" s="22"/>
      <c r="J3506" s="26"/>
      <c r="K3506" s="140"/>
      <c r="L3506" s="140"/>
      <c r="M3506" s="140"/>
      <c r="N3506" s="140"/>
      <c r="O3506" s="140"/>
      <c r="P3506" s="26"/>
      <c r="Q3506" s="26"/>
      <c r="R3506" s="140"/>
      <c r="S3506" s="140"/>
      <c r="T3506" s="140"/>
      <c r="U3506" s="140"/>
      <c r="V3506" s="140"/>
      <c r="W3506" s="140"/>
      <c r="X3506" s="140"/>
      <c r="Y3506" s="140"/>
      <c r="Z3506" s="140"/>
      <c r="AA3506" s="140"/>
      <c r="AB3506" s="140"/>
      <c r="AC3506" s="140"/>
      <c r="AD3506" s="140"/>
      <c r="AE3506" s="140"/>
      <c r="AF3506" s="140"/>
      <c r="AG3506" s="140"/>
      <c r="AH3506" s="140"/>
      <c r="AI3506" s="140"/>
      <c r="AJ3506" s="140"/>
      <c r="AK3506" s="140"/>
      <c r="AL3506" s="140"/>
      <c r="AM3506" s="140"/>
      <c r="AN3506" s="140"/>
      <c r="AO3506" s="140"/>
      <c r="AP3506" s="140"/>
      <c r="AQ3506" s="140"/>
      <c r="AR3506" s="140"/>
      <c r="AS3506" s="103"/>
      <c r="AT3506" s="103"/>
      <c r="AU3506" s="103"/>
      <c r="AV3506" s="103"/>
      <c r="AW3506" s="103"/>
      <c r="AX3506" s="103"/>
      <c r="AY3506" s="103"/>
      <c r="AZ3506" s="103"/>
      <c r="BA3506" s="103"/>
      <c r="BB3506" s="103"/>
      <c r="BC3506" s="103"/>
      <c r="BD3506" s="103"/>
      <c r="BE3506" s="103"/>
    </row>
    <row r="3507" spans="1:57" x14ac:dyDescent="0.2">
      <c r="A3507" s="140"/>
      <c r="B3507" s="141"/>
      <c r="C3507" s="141"/>
      <c r="D3507" s="24"/>
      <c r="E3507" s="29"/>
      <c r="F3507" s="22"/>
      <c r="G3507" s="22"/>
      <c r="H3507" s="22"/>
      <c r="I3507" s="22"/>
      <c r="J3507" s="26"/>
      <c r="K3507" s="140"/>
      <c r="L3507" s="140"/>
      <c r="M3507" s="140"/>
      <c r="N3507" s="140"/>
      <c r="O3507" s="140"/>
      <c r="P3507" s="26"/>
      <c r="Q3507" s="26"/>
      <c r="R3507" s="140"/>
      <c r="S3507" s="140"/>
      <c r="T3507" s="140"/>
      <c r="U3507" s="140"/>
      <c r="V3507" s="140"/>
      <c r="W3507" s="140"/>
      <c r="X3507" s="140"/>
      <c r="Y3507" s="140"/>
      <c r="Z3507" s="140"/>
      <c r="AA3507" s="140"/>
      <c r="AB3507" s="140"/>
      <c r="AC3507" s="140"/>
      <c r="AD3507" s="140"/>
      <c r="AE3507" s="140"/>
      <c r="AF3507" s="140"/>
      <c r="AG3507" s="140"/>
      <c r="AH3507" s="140"/>
      <c r="AI3507" s="140"/>
      <c r="AJ3507" s="140"/>
      <c r="AK3507" s="140"/>
      <c r="AL3507" s="140"/>
      <c r="AM3507" s="140"/>
      <c r="AN3507" s="140"/>
      <c r="AO3507" s="140"/>
      <c r="AP3507" s="140"/>
      <c r="AQ3507" s="140"/>
      <c r="AR3507" s="140"/>
      <c r="AS3507" s="103"/>
      <c r="AT3507" s="103"/>
      <c r="AU3507" s="103"/>
      <c r="AV3507" s="103"/>
      <c r="AW3507" s="103"/>
      <c r="AX3507" s="103"/>
      <c r="AY3507" s="103"/>
      <c r="AZ3507" s="103"/>
      <c r="BA3507" s="103"/>
      <c r="BB3507" s="103"/>
      <c r="BC3507" s="103"/>
      <c r="BD3507" s="103"/>
      <c r="BE3507" s="103"/>
    </row>
    <row r="3508" spans="1:57" x14ac:dyDescent="0.2">
      <c r="A3508" s="140"/>
      <c r="B3508" s="141"/>
      <c r="C3508" s="141"/>
      <c r="D3508" s="24"/>
      <c r="E3508" s="29"/>
      <c r="F3508" s="22"/>
      <c r="G3508" s="22"/>
      <c r="H3508" s="22"/>
      <c r="I3508" s="22"/>
      <c r="J3508" s="26"/>
      <c r="K3508" s="140"/>
      <c r="L3508" s="140"/>
      <c r="M3508" s="140"/>
      <c r="N3508" s="140"/>
      <c r="O3508" s="140"/>
      <c r="P3508" s="26"/>
      <c r="Q3508" s="26"/>
      <c r="R3508" s="140"/>
      <c r="S3508" s="140"/>
      <c r="T3508" s="140"/>
      <c r="U3508" s="140"/>
      <c r="V3508" s="140"/>
      <c r="W3508" s="140"/>
      <c r="X3508" s="140"/>
      <c r="Y3508" s="140"/>
      <c r="Z3508" s="140"/>
      <c r="AA3508" s="140"/>
      <c r="AB3508" s="140"/>
      <c r="AC3508" s="140"/>
      <c r="AD3508" s="140"/>
      <c r="AE3508" s="140"/>
      <c r="AF3508" s="140"/>
      <c r="AG3508" s="140"/>
      <c r="AH3508" s="140"/>
      <c r="AI3508" s="140"/>
      <c r="AJ3508" s="140"/>
      <c r="AK3508" s="140"/>
      <c r="AL3508" s="140"/>
      <c r="AM3508" s="140"/>
      <c r="AN3508" s="140"/>
      <c r="AO3508" s="140"/>
      <c r="AP3508" s="140"/>
      <c r="AQ3508" s="140"/>
      <c r="AR3508" s="140"/>
      <c r="AS3508" s="103"/>
      <c r="AT3508" s="103"/>
      <c r="AU3508" s="103"/>
      <c r="AV3508" s="103"/>
      <c r="AW3508" s="103"/>
      <c r="AX3508" s="103"/>
      <c r="AY3508" s="103"/>
      <c r="AZ3508" s="103"/>
      <c r="BA3508" s="103"/>
      <c r="BB3508" s="103"/>
      <c r="BC3508" s="103"/>
      <c r="BD3508" s="103"/>
      <c r="BE3508" s="103"/>
    </row>
    <row r="3509" spans="1:57" x14ac:dyDescent="0.2">
      <c r="A3509" s="140"/>
      <c r="B3509" s="141"/>
      <c r="C3509" s="141"/>
      <c r="D3509" s="24"/>
      <c r="E3509" s="29"/>
      <c r="F3509" s="22"/>
      <c r="G3509" s="22"/>
      <c r="H3509" s="22"/>
      <c r="I3509" s="22"/>
      <c r="J3509" s="26"/>
      <c r="K3509" s="140"/>
      <c r="L3509" s="140"/>
      <c r="M3509" s="140"/>
      <c r="N3509" s="140"/>
      <c r="O3509" s="140"/>
      <c r="P3509" s="26"/>
      <c r="Q3509" s="26"/>
      <c r="R3509" s="140"/>
      <c r="S3509" s="140"/>
      <c r="T3509" s="140"/>
      <c r="U3509" s="140"/>
      <c r="V3509" s="140"/>
      <c r="W3509" s="140"/>
      <c r="X3509" s="140"/>
      <c r="Y3509" s="140"/>
      <c r="Z3509" s="140"/>
      <c r="AA3509" s="140"/>
      <c r="AB3509" s="140"/>
      <c r="AC3509" s="140"/>
      <c r="AD3509" s="140"/>
      <c r="AE3509" s="140"/>
      <c r="AF3509" s="140"/>
      <c r="AG3509" s="140"/>
      <c r="AH3509" s="140"/>
      <c r="AI3509" s="140"/>
      <c r="AJ3509" s="140"/>
      <c r="AK3509" s="140"/>
      <c r="AL3509" s="140"/>
      <c r="AM3509" s="140"/>
      <c r="AN3509" s="140"/>
      <c r="AO3509" s="140"/>
      <c r="AP3509" s="140"/>
      <c r="AQ3509" s="140"/>
      <c r="AR3509" s="140"/>
      <c r="AS3509" s="103"/>
      <c r="AT3509" s="103"/>
      <c r="AU3509" s="103"/>
      <c r="AV3509" s="103"/>
      <c r="AW3509" s="103"/>
      <c r="AX3509" s="103"/>
      <c r="AY3509" s="103"/>
      <c r="AZ3509" s="103"/>
      <c r="BA3509" s="103"/>
      <c r="BB3509" s="103"/>
      <c r="BC3509" s="103"/>
      <c r="BD3509" s="103"/>
      <c r="BE3509" s="103"/>
    </row>
    <row r="3510" spans="1:57" x14ac:dyDescent="0.2">
      <c r="A3510" s="140"/>
      <c r="B3510" s="141"/>
      <c r="C3510" s="141"/>
      <c r="D3510" s="24"/>
      <c r="E3510" s="29"/>
      <c r="F3510" s="22"/>
      <c r="G3510" s="22"/>
      <c r="H3510" s="22"/>
      <c r="I3510" s="22"/>
      <c r="J3510" s="26"/>
      <c r="K3510" s="140"/>
      <c r="L3510" s="140"/>
      <c r="M3510" s="140"/>
      <c r="N3510" s="140"/>
      <c r="O3510" s="140"/>
      <c r="P3510" s="26"/>
      <c r="Q3510" s="26"/>
      <c r="R3510" s="140"/>
      <c r="S3510" s="140"/>
      <c r="T3510" s="140"/>
      <c r="U3510" s="140"/>
      <c r="V3510" s="140"/>
      <c r="W3510" s="140"/>
      <c r="X3510" s="140"/>
      <c r="Y3510" s="140"/>
      <c r="Z3510" s="140"/>
      <c r="AA3510" s="140"/>
      <c r="AB3510" s="140"/>
      <c r="AC3510" s="140"/>
      <c r="AD3510" s="140"/>
      <c r="AE3510" s="140"/>
      <c r="AF3510" s="140"/>
      <c r="AG3510" s="140"/>
      <c r="AH3510" s="140"/>
      <c r="AI3510" s="140"/>
      <c r="AJ3510" s="140"/>
      <c r="AK3510" s="140"/>
      <c r="AL3510" s="140"/>
      <c r="AM3510" s="140"/>
      <c r="AN3510" s="140"/>
      <c r="AO3510" s="140"/>
      <c r="AP3510" s="140"/>
      <c r="AQ3510" s="140"/>
      <c r="AR3510" s="140"/>
      <c r="AS3510" s="103"/>
      <c r="AT3510" s="103"/>
      <c r="AU3510" s="103"/>
      <c r="AV3510" s="103"/>
      <c r="AW3510" s="103"/>
      <c r="AX3510" s="103"/>
      <c r="AY3510" s="103"/>
      <c r="AZ3510" s="103"/>
      <c r="BA3510" s="103"/>
      <c r="BB3510" s="103"/>
      <c r="BC3510" s="103"/>
      <c r="BD3510" s="103"/>
      <c r="BE3510" s="103"/>
    </row>
    <row r="3511" spans="1:57" x14ac:dyDescent="0.2">
      <c r="A3511" s="140"/>
      <c r="B3511" s="141"/>
      <c r="C3511" s="141"/>
      <c r="D3511" s="24"/>
      <c r="E3511" s="29"/>
      <c r="F3511" s="22"/>
      <c r="G3511" s="22"/>
      <c r="H3511" s="22"/>
      <c r="I3511" s="22"/>
      <c r="J3511" s="26"/>
      <c r="K3511" s="140"/>
      <c r="L3511" s="140"/>
      <c r="M3511" s="140"/>
      <c r="N3511" s="140"/>
      <c r="O3511" s="140"/>
      <c r="P3511" s="26"/>
      <c r="Q3511" s="26"/>
      <c r="R3511" s="140"/>
      <c r="S3511" s="140"/>
      <c r="T3511" s="140"/>
      <c r="U3511" s="140"/>
      <c r="V3511" s="140"/>
      <c r="W3511" s="140"/>
      <c r="X3511" s="140"/>
      <c r="Y3511" s="140"/>
      <c r="Z3511" s="140"/>
      <c r="AA3511" s="140"/>
      <c r="AB3511" s="140"/>
      <c r="AC3511" s="140"/>
      <c r="AD3511" s="140"/>
      <c r="AE3511" s="140"/>
      <c r="AF3511" s="140"/>
      <c r="AG3511" s="140"/>
      <c r="AH3511" s="140"/>
      <c r="AI3511" s="140"/>
      <c r="AJ3511" s="140"/>
      <c r="AK3511" s="140"/>
      <c r="AL3511" s="140"/>
      <c r="AM3511" s="140"/>
      <c r="AN3511" s="140"/>
      <c r="AO3511" s="140"/>
      <c r="AP3511" s="140"/>
      <c r="AQ3511" s="140"/>
      <c r="AR3511" s="140"/>
      <c r="AS3511" s="103"/>
      <c r="AT3511" s="103"/>
      <c r="AU3511" s="103"/>
      <c r="AV3511" s="103"/>
      <c r="AW3511" s="103"/>
      <c r="AX3511" s="103"/>
      <c r="AY3511" s="103"/>
      <c r="AZ3511" s="103"/>
      <c r="BA3511" s="103"/>
      <c r="BB3511" s="103"/>
      <c r="BC3511" s="103"/>
      <c r="BD3511" s="103"/>
      <c r="BE3511" s="103"/>
    </row>
    <row r="3512" spans="1:57" x14ac:dyDescent="0.2">
      <c r="A3512" s="140"/>
      <c r="B3512" s="141"/>
      <c r="C3512" s="141"/>
      <c r="D3512" s="24"/>
      <c r="E3512" s="29"/>
      <c r="F3512" s="22"/>
      <c r="G3512" s="22"/>
      <c r="H3512" s="22"/>
      <c r="I3512" s="22"/>
      <c r="J3512" s="26"/>
      <c r="K3512" s="140"/>
      <c r="L3512" s="140"/>
      <c r="M3512" s="140"/>
      <c r="N3512" s="140"/>
      <c r="O3512" s="140"/>
      <c r="P3512" s="26"/>
      <c r="Q3512" s="26"/>
      <c r="R3512" s="140"/>
      <c r="S3512" s="140"/>
      <c r="T3512" s="140"/>
      <c r="U3512" s="140"/>
      <c r="V3512" s="140"/>
      <c r="W3512" s="140"/>
      <c r="X3512" s="140"/>
      <c r="Y3512" s="140"/>
      <c r="Z3512" s="140"/>
      <c r="AA3512" s="140"/>
      <c r="AB3512" s="140"/>
      <c r="AC3512" s="140"/>
      <c r="AD3512" s="140"/>
      <c r="AE3512" s="140"/>
      <c r="AF3512" s="140"/>
      <c r="AG3512" s="140"/>
      <c r="AH3512" s="140"/>
      <c r="AI3512" s="140"/>
      <c r="AJ3512" s="140"/>
      <c r="AK3512" s="140"/>
      <c r="AL3512" s="140"/>
      <c r="AM3512" s="140"/>
      <c r="AN3512" s="140"/>
      <c r="AO3512" s="140"/>
      <c r="AP3512" s="140"/>
      <c r="AQ3512" s="140"/>
      <c r="AR3512" s="140"/>
      <c r="AS3512" s="103"/>
      <c r="AT3512" s="103"/>
      <c r="AU3512" s="103"/>
      <c r="AV3512" s="103"/>
      <c r="AW3512" s="103"/>
      <c r="AX3512" s="103"/>
      <c r="AY3512" s="103"/>
      <c r="AZ3512" s="103"/>
      <c r="BA3512" s="103"/>
      <c r="BB3512" s="103"/>
      <c r="BC3512" s="103"/>
      <c r="BD3512" s="103"/>
      <c r="BE3512" s="103"/>
    </row>
    <row r="3513" spans="1:57" x14ac:dyDescent="0.2">
      <c r="A3513" s="140"/>
      <c r="B3513" s="141"/>
      <c r="C3513" s="141"/>
      <c r="D3513" s="24"/>
      <c r="E3513" s="29"/>
      <c r="F3513" s="22"/>
      <c r="G3513" s="22"/>
      <c r="H3513" s="22"/>
      <c r="I3513" s="22"/>
      <c r="J3513" s="26"/>
      <c r="K3513" s="140"/>
      <c r="L3513" s="140"/>
      <c r="M3513" s="140"/>
      <c r="N3513" s="140"/>
      <c r="O3513" s="140"/>
      <c r="P3513" s="26"/>
      <c r="Q3513" s="26"/>
      <c r="R3513" s="140"/>
      <c r="S3513" s="140"/>
      <c r="T3513" s="140"/>
      <c r="U3513" s="140"/>
      <c r="V3513" s="140"/>
      <c r="W3513" s="140"/>
      <c r="X3513" s="140"/>
      <c r="Y3513" s="140"/>
      <c r="Z3513" s="140"/>
      <c r="AA3513" s="140"/>
      <c r="AB3513" s="140"/>
      <c r="AC3513" s="140"/>
      <c r="AD3513" s="140"/>
      <c r="AE3513" s="140"/>
      <c r="AF3513" s="140"/>
      <c r="AG3513" s="140"/>
      <c r="AH3513" s="140"/>
      <c r="AI3513" s="140"/>
      <c r="AJ3513" s="140"/>
      <c r="AK3513" s="140"/>
      <c r="AL3513" s="140"/>
      <c r="AM3513" s="140"/>
      <c r="AN3513" s="140"/>
      <c r="AO3513" s="140"/>
      <c r="AP3513" s="140"/>
      <c r="AQ3513" s="140"/>
      <c r="AR3513" s="140"/>
      <c r="AS3513" s="103"/>
      <c r="AT3513" s="103"/>
      <c r="AU3513" s="103"/>
      <c r="AV3513" s="103"/>
      <c r="AW3513" s="103"/>
      <c r="AX3513" s="103"/>
      <c r="AY3513" s="103"/>
      <c r="AZ3513" s="103"/>
      <c r="BA3513" s="103"/>
      <c r="BB3513" s="103"/>
      <c r="BC3513" s="103"/>
      <c r="BD3513" s="103"/>
      <c r="BE3513" s="103"/>
    </row>
    <row r="3514" spans="1:57" x14ac:dyDescent="0.2">
      <c r="A3514" s="140"/>
      <c r="B3514" s="141"/>
      <c r="C3514" s="141"/>
      <c r="D3514" s="24"/>
      <c r="E3514" s="29"/>
      <c r="F3514" s="22"/>
      <c r="G3514" s="22"/>
      <c r="H3514" s="22"/>
      <c r="I3514" s="22"/>
      <c r="J3514" s="26"/>
      <c r="K3514" s="140"/>
      <c r="L3514" s="140"/>
      <c r="M3514" s="140"/>
      <c r="N3514" s="140"/>
      <c r="O3514" s="140"/>
      <c r="P3514" s="26"/>
      <c r="Q3514" s="26"/>
      <c r="R3514" s="140"/>
      <c r="S3514" s="140"/>
      <c r="T3514" s="140"/>
      <c r="U3514" s="140"/>
      <c r="V3514" s="140"/>
      <c r="W3514" s="140"/>
      <c r="X3514" s="140"/>
      <c r="Y3514" s="140"/>
      <c r="Z3514" s="140"/>
      <c r="AA3514" s="140"/>
      <c r="AB3514" s="140"/>
      <c r="AC3514" s="140"/>
      <c r="AD3514" s="140"/>
      <c r="AE3514" s="140"/>
      <c r="AF3514" s="140"/>
      <c r="AG3514" s="140"/>
      <c r="AH3514" s="140"/>
      <c r="AI3514" s="140"/>
      <c r="AJ3514" s="140"/>
      <c r="AK3514" s="140"/>
      <c r="AL3514" s="140"/>
      <c r="AM3514" s="140"/>
      <c r="AN3514" s="140"/>
      <c r="AO3514" s="140"/>
      <c r="AP3514" s="140"/>
      <c r="AQ3514" s="140"/>
      <c r="AR3514" s="140"/>
      <c r="AS3514" s="103"/>
      <c r="AT3514" s="103"/>
      <c r="AU3514" s="103"/>
      <c r="AV3514" s="103"/>
      <c r="AW3514" s="103"/>
      <c r="AX3514" s="103"/>
      <c r="AY3514" s="103"/>
      <c r="AZ3514" s="103"/>
      <c r="BA3514" s="103"/>
      <c r="BB3514" s="103"/>
      <c r="BC3514" s="103"/>
      <c r="BD3514" s="103"/>
      <c r="BE3514" s="103"/>
    </row>
    <row r="3515" spans="1:57" x14ac:dyDescent="0.2">
      <c r="A3515" s="140"/>
      <c r="B3515" s="141"/>
      <c r="C3515" s="141"/>
      <c r="D3515" s="24"/>
      <c r="E3515" s="29"/>
      <c r="F3515" s="22"/>
      <c r="G3515" s="22"/>
      <c r="H3515" s="22"/>
      <c r="I3515" s="22"/>
      <c r="J3515" s="26"/>
      <c r="K3515" s="140"/>
      <c r="L3515" s="140"/>
      <c r="M3515" s="140"/>
      <c r="N3515" s="140"/>
      <c r="O3515" s="140"/>
      <c r="P3515" s="26"/>
      <c r="Q3515" s="26"/>
      <c r="R3515" s="140"/>
      <c r="S3515" s="140"/>
      <c r="T3515" s="140"/>
      <c r="U3515" s="140"/>
      <c r="V3515" s="140"/>
      <c r="W3515" s="140"/>
      <c r="X3515" s="140"/>
      <c r="Y3515" s="140"/>
      <c r="Z3515" s="140"/>
      <c r="AA3515" s="140"/>
      <c r="AB3515" s="140"/>
      <c r="AC3515" s="140"/>
      <c r="AD3515" s="140"/>
      <c r="AE3515" s="140"/>
      <c r="AF3515" s="140"/>
      <c r="AG3515" s="140"/>
      <c r="AH3515" s="140"/>
      <c r="AI3515" s="140"/>
      <c r="AJ3515" s="140"/>
      <c r="AK3515" s="140"/>
      <c r="AL3515" s="140"/>
      <c r="AM3515" s="140"/>
      <c r="AN3515" s="140"/>
      <c r="AO3515" s="140"/>
      <c r="AP3515" s="140"/>
      <c r="AQ3515" s="140"/>
      <c r="AR3515" s="140"/>
      <c r="AS3515" s="103"/>
      <c r="AT3515" s="103"/>
      <c r="AU3515" s="103"/>
      <c r="AV3515" s="103"/>
      <c r="AW3515" s="103"/>
      <c r="AX3515" s="103"/>
      <c r="AY3515" s="103"/>
      <c r="AZ3515" s="103"/>
      <c r="BA3515" s="103"/>
      <c r="BB3515" s="103"/>
      <c r="BC3515" s="103"/>
      <c r="BD3515" s="103"/>
      <c r="BE3515" s="103"/>
    </row>
    <row r="3516" spans="1:57" x14ac:dyDescent="0.2">
      <c r="A3516" s="140"/>
      <c r="B3516" s="141"/>
      <c r="C3516" s="141"/>
      <c r="D3516" s="24"/>
      <c r="E3516" s="29"/>
      <c r="F3516" s="22"/>
      <c r="G3516" s="22"/>
      <c r="H3516" s="22"/>
      <c r="I3516" s="22"/>
      <c r="J3516" s="26"/>
      <c r="K3516" s="140"/>
      <c r="L3516" s="140"/>
      <c r="M3516" s="140"/>
      <c r="N3516" s="140"/>
      <c r="O3516" s="140"/>
      <c r="P3516" s="26"/>
      <c r="Q3516" s="26"/>
      <c r="R3516" s="140"/>
      <c r="S3516" s="140"/>
      <c r="T3516" s="140"/>
      <c r="U3516" s="140"/>
      <c r="V3516" s="140"/>
      <c r="W3516" s="140"/>
      <c r="X3516" s="140"/>
      <c r="Y3516" s="140"/>
      <c r="Z3516" s="140"/>
      <c r="AA3516" s="140"/>
      <c r="AB3516" s="140"/>
      <c r="AC3516" s="140"/>
      <c r="AD3516" s="140"/>
      <c r="AE3516" s="140"/>
      <c r="AF3516" s="140"/>
      <c r="AG3516" s="140"/>
      <c r="AH3516" s="140"/>
      <c r="AI3516" s="140"/>
      <c r="AJ3516" s="140"/>
      <c r="AK3516" s="140"/>
      <c r="AL3516" s="140"/>
      <c r="AM3516" s="140"/>
      <c r="AN3516" s="140"/>
      <c r="AO3516" s="140"/>
      <c r="AP3516" s="140"/>
      <c r="AQ3516" s="140"/>
      <c r="AR3516" s="140"/>
      <c r="AS3516" s="103"/>
      <c r="AT3516" s="103"/>
      <c r="AU3516" s="103"/>
      <c r="AV3516" s="103"/>
      <c r="AW3516" s="103"/>
      <c r="AX3516" s="103"/>
      <c r="AY3516" s="103"/>
      <c r="AZ3516" s="103"/>
      <c r="BA3516" s="103"/>
      <c r="BB3516" s="103"/>
      <c r="BC3516" s="103"/>
      <c r="BD3516" s="103"/>
      <c r="BE3516" s="103"/>
    </row>
    <row r="3517" spans="1:57" x14ac:dyDescent="0.2">
      <c r="A3517" s="140"/>
      <c r="B3517" s="141"/>
      <c r="C3517" s="141"/>
      <c r="D3517" s="24"/>
      <c r="E3517" s="29"/>
      <c r="F3517" s="22"/>
      <c r="G3517" s="22"/>
      <c r="H3517" s="22"/>
      <c r="I3517" s="22"/>
      <c r="J3517" s="26"/>
      <c r="K3517" s="140"/>
      <c r="L3517" s="140"/>
      <c r="M3517" s="140"/>
      <c r="N3517" s="140"/>
      <c r="O3517" s="140"/>
      <c r="P3517" s="26"/>
      <c r="Q3517" s="26"/>
      <c r="R3517" s="140"/>
      <c r="S3517" s="140"/>
      <c r="T3517" s="140"/>
      <c r="U3517" s="140"/>
      <c r="V3517" s="140"/>
      <c r="W3517" s="140"/>
      <c r="X3517" s="140"/>
      <c r="Y3517" s="140"/>
      <c r="Z3517" s="140"/>
      <c r="AA3517" s="140"/>
      <c r="AB3517" s="140"/>
      <c r="AC3517" s="140"/>
      <c r="AD3517" s="140"/>
      <c r="AE3517" s="140"/>
      <c r="AF3517" s="140"/>
      <c r="AG3517" s="140"/>
      <c r="AH3517" s="140"/>
      <c r="AI3517" s="140"/>
      <c r="AJ3517" s="140"/>
      <c r="AK3517" s="140"/>
      <c r="AL3517" s="140"/>
      <c r="AM3517" s="140"/>
      <c r="AN3517" s="140"/>
      <c r="AO3517" s="140"/>
      <c r="AP3517" s="140"/>
      <c r="AQ3517" s="140"/>
      <c r="AR3517" s="140"/>
      <c r="AS3517" s="103"/>
      <c r="AT3517" s="103"/>
      <c r="AU3517" s="103"/>
      <c r="AV3517" s="103"/>
      <c r="AW3517" s="103"/>
      <c r="AX3517" s="103"/>
      <c r="AY3517" s="103"/>
      <c r="AZ3517" s="103"/>
      <c r="BA3517" s="103"/>
      <c r="BB3517" s="103"/>
      <c r="BC3517" s="103"/>
      <c r="BD3517" s="103"/>
      <c r="BE3517" s="103"/>
    </row>
    <row r="3518" spans="1:57" x14ac:dyDescent="0.2">
      <c r="A3518" s="140"/>
      <c r="B3518" s="141"/>
      <c r="C3518" s="141"/>
      <c r="D3518" s="24"/>
      <c r="E3518" s="29"/>
      <c r="F3518" s="22"/>
      <c r="G3518" s="22"/>
      <c r="H3518" s="22"/>
      <c r="I3518" s="22"/>
      <c r="J3518" s="26"/>
      <c r="K3518" s="140"/>
      <c r="L3518" s="140"/>
      <c r="M3518" s="140"/>
      <c r="N3518" s="140"/>
      <c r="O3518" s="140"/>
      <c r="P3518" s="26"/>
      <c r="Q3518" s="26"/>
      <c r="R3518" s="140"/>
      <c r="S3518" s="140"/>
      <c r="T3518" s="140"/>
      <c r="U3518" s="140"/>
      <c r="V3518" s="140"/>
      <c r="W3518" s="140"/>
      <c r="X3518" s="140"/>
      <c r="Y3518" s="140"/>
      <c r="Z3518" s="140"/>
      <c r="AA3518" s="140"/>
      <c r="AB3518" s="140"/>
      <c r="AC3518" s="140"/>
      <c r="AD3518" s="140"/>
      <c r="AE3518" s="140"/>
      <c r="AF3518" s="140"/>
      <c r="AG3518" s="140"/>
      <c r="AH3518" s="140"/>
      <c r="AI3518" s="140"/>
      <c r="AJ3518" s="140"/>
      <c r="AK3518" s="140"/>
      <c r="AL3518" s="140"/>
      <c r="AM3518" s="140"/>
      <c r="AN3518" s="140"/>
      <c r="AO3518" s="140"/>
      <c r="AP3518" s="140"/>
      <c r="AQ3518" s="140"/>
      <c r="AR3518" s="140"/>
      <c r="AS3518" s="103"/>
      <c r="AT3518" s="103"/>
      <c r="AU3518" s="103"/>
      <c r="AV3518" s="103"/>
      <c r="AW3518" s="103"/>
      <c r="AX3518" s="103"/>
      <c r="AY3518" s="103"/>
      <c r="AZ3518" s="103"/>
      <c r="BA3518" s="103"/>
      <c r="BB3518" s="103"/>
      <c r="BC3518" s="103"/>
      <c r="BD3518" s="103"/>
      <c r="BE3518" s="103"/>
    </row>
    <row r="3519" spans="1:57" x14ac:dyDescent="0.2">
      <c r="A3519" s="140"/>
      <c r="B3519" s="141"/>
      <c r="C3519" s="141"/>
      <c r="D3519" s="24"/>
      <c r="E3519" s="29"/>
      <c r="F3519" s="22"/>
      <c r="G3519" s="22"/>
      <c r="H3519" s="22"/>
      <c r="I3519" s="22"/>
      <c r="J3519" s="26"/>
      <c r="K3519" s="140"/>
      <c r="L3519" s="140"/>
      <c r="M3519" s="140"/>
      <c r="N3519" s="140"/>
      <c r="O3519" s="140"/>
      <c r="P3519" s="26"/>
      <c r="Q3519" s="26"/>
      <c r="R3519" s="140"/>
      <c r="S3519" s="140"/>
      <c r="T3519" s="140"/>
      <c r="U3519" s="140"/>
      <c r="V3519" s="140"/>
      <c r="W3519" s="140"/>
      <c r="X3519" s="140"/>
      <c r="Y3519" s="140"/>
      <c r="Z3519" s="140"/>
      <c r="AA3519" s="140"/>
      <c r="AB3519" s="140"/>
      <c r="AC3519" s="140"/>
      <c r="AD3519" s="140"/>
      <c r="AE3519" s="140"/>
      <c r="AF3519" s="140"/>
      <c r="AG3519" s="140"/>
      <c r="AH3519" s="140"/>
      <c r="AI3519" s="140"/>
      <c r="AJ3519" s="140"/>
      <c r="AK3519" s="140"/>
      <c r="AL3519" s="140"/>
      <c r="AM3519" s="140"/>
      <c r="AN3519" s="140"/>
      <c r="AO3519" s="140"/>
      <c r="AP3519" s="140"/>
      <c r="AQ3519" s="140"/>
      <c r="AR3519" s="140"/>
      <c r="AS3519" s="103"/>
      <c r="AT3519" s="103"/>
      <c r="AU3519" s="103"/>
      <c r="AV3519" s="103"/>
      <c r="AW3519" s="103"/>
      <c r="AX3519" s="103"/>
      <c r="AY3519" s="103"/>
      <c r="AZ3519" s="103"/>
      <c r="BA3519" s="103"/>
      <c r="BB3519" s="103"/>
      <c r="BC3519" s="103"/>
      <c r="BD3519" s="103"/>
      <c r="BE3519" s="103"/>
    </row>
    <row r="3520" spans="1:57" x14ac:dyDescent="0.2">
      <c r="A3520" s="140"/>
      <c r="B3520" s="141"/>
      <c r="C3520" s="141"/>
      <c r="D3520" s="24"/>
      <c r="E3520" s="29"/>
      <c r="F3520" s="22"/>
      <c r="G3520" s="22"/>
      <c r="H3520" s="22"/>
      <c r="I3520" s="22"/>
      <c r="J3520" s="26"/>
      <c r="K3520" s="140"/>
      <c r="L3520" s="140"/>
      <c r="M3520" s="140"/>
      <c r="N3520" s="140"/>
      <c r="O3520" s="140"/>
      <c r="P3520" s="26"/>
      <c r="Q3520" s="26"/>
      <c r="R3520" s="140"/>
      <c r="S3520" s="140"/>
      <c r="T3520" s="140"/>
      <c r="U3520" s="140"/>
      <c r="V3520" s="140"/>
      <c r="W3520" s="140"/>
      <c r="X3520" s="140"/>
      <c r="Y3520" s="140"/>
      <c r="Z3520" s="140"/>
      <c r="AA3520" s="140"/>
      <c r="AB3520" s="140"/>
      <c r="AC3520" s="140"/>
      <c r="AD3520" s="140"/>
      <c r="AE3520" s="140"/>
      <c r="AF3520" s="140"/>
      <c r="AG3520" s="140"/>
      <c r="AH3520" s="140"/>
      <c r="AI3520" s="140"/>
      <c r="AJ3520" s="140"/>
      <c r="AK3520" s="140"/>
      <c r="AL3520" s="140"/>
      <c r="AM3520" s="140"/>
      <c r="AN3520" s="140"/>
      <c r="AO3520" s="140"/>
      <c r="AP3520" s="140"/>
      <c r="AQ3520" s="140"/>
      <c r="AR3520" s="140"/>
      <c r="AS3520" s="103"/>
      <c r="AT3520" s="103"/>
      <c r="AU3520" s="103"/>
      <c r="AV3520" s="103"/>
      <c r="AW3520" s="103"/>
      <c r="AX3520" s="103"/>
      <c r="AY3520" s="103"/>
      <c r="AZ3520" s="103"/>
      <c r="BA3520" s="103"/>
      <c r="BB3520" s="103"/>
      <c r="BC3520" s="103"/>
      <c r="BD3520" s="103"/>
      <c r="BE3520" s="103"/>
    </row>
    <row r="3521" spans="1:57" x14ac:dyDescent="0.2">
      <c r="A3521" s="140"/>
      <c r="B3521" s="141"/>
      <c r="C3521" s="141"/>
      <c r="D3521" s="24"/>
      <c r="E3521" s="29"/>
      <c r="F3521" s="22"/>
      <c r="G3521" s="22"/>
      <c r="H3521" s="22"/>
      <c r="I3521" s="22"/>
      <c r="J3521" s="26"/>
      <c r="K3521" s="140"/>
      <c r="L3521" s="140"/>
      <c r="M3521" s="140"/>
      <c r="N3521" s="140"/>
      <c r="O3521" s="140"/>
      <c r="P3521" s="26"/>
      <c r="Q3521" s="26"/>
      <c r="R3521" s="140"/>
      <c r="S3521" s="140"/>
      <c r="T3521" s="140"/>
      <c r="U3521" s="140"/>
      <c r="V3521" s="140"/>
      <c r="W3521" s="140"/>
      <c r="X3521" s="140"/>
      <c r="Y3521" s="140"/>
      <c r="Z3521" s="140"/>
      <c r="AA3521" s="140"/>
      <c r="AB3521" s="140"/>
      <c r="AC3521" s="140"/>
      <c r="AD3521" s="140"/>
      <c r="AE3521" s="140"/>
      <c r="AF3521" s="140"/>
      <c r="AG3521" s="140"/>
      <c r="AH3521" s="140"/>
      <c r="AI3521" s="140"/>
      <c r="AJ3521" s="140"/>
      <c r="AK3521" s="140"/>
      <c r="AL3521" s="140"/>
      <c r="AM3521" s="140"/>
      <c r="AN3521" s="140"/>
      <c r="AO3521" s="140"/>
      <c r="AP3521" s="140"/>
      <c r="AQ3521" s="140"/>
      <c r="AR3521" s="140"/>
      <c r="AS3521" s="103"/>
      <c r="AT3521" s="103"/>
      <c r="AU3521" s="103"/>
      <c r="AV3521" s="103"/>
      <c r="AW3521" s="103"/>
      <c r="AX3521" s="103"/>
      <c r="AY3521" s="103"/>
      <c r="AZ3521" s="103"/>
      <c r="BA3521" s="103"/>
      <c r="BB3521" s="103"/>
      <c r="BC3521" s="103"/>
      <c r="BD3521" s="103"/>
      <c r="BE3521" s="103"/>
    </row>
    <row r="3522" spans="1:57" x14ac:dyDescent="0.2">
      <c r="A3522" s="140"/>
      <c r="B3522" s="141"/>
      <c r="C3522" s="141"/>
      <c r="D3522" s="24"/>
      <c r="E3522" s="29"/>
      <c r="F3522" s="22"/>
      <c r="G3522" s="22"/>
      <c r="H3522" s="22"/>
      <c r="I3522" s="22"/>
      <c r="J3522" s="26"/>
      <c r="K3522" s="140"/>
      <c r="L3522" s="140"/>
      <c r="M3522" s="140"/>
      <c r="N3522" s="140"/>
      <c r="O3522" s="140"/>
      <c r="P3522" s="26"/>
      <c r="Q3522" s="26"/>
      <c r="R3522" s="140"/>
      <c r="S3522" s="140"/>
      <c r="T3522" s="140"/>
      <c r="U3522" s="140"/>
      <c r="V3522" s="140"/>
      <c r="W3522" s="140"/>
      <c r="X3522" s="140"/>
      <c r="Y3522" s="140"/>
      <c r="Z3522" s="140"/>
      <c r="AA3522" s="140"/>
      <c r="AB3522" s="140"/>
      <c r="AC3522" s="140"/>
      <c r="AD3522" s="140"/>
      <c r="AE3522" s="140"/>
      <c r="AF3522" s="140"/>
      <c r="AG3522" s="140"/>
      <c r="AH3522" s="140"/>
      <c r="AI3522" s="140"/>
      <c r="AJ3522" s="140"/>
      <c r="AK3522" s="140"/>
      <c r="AL3522" s="140"/>
      <c r="AM3522" s="140"/>
      <c r="AN3522" s="140"/>
      <c r="AO3522" s="140"/>
      <c r="AP3522" s="140"/>
      <c r="AQ3522" s="140"/>
      <c r="AR3522" s="140"/>
      <c r="AS3522" s="103"/>
      <c r="AT3522" s="103"/>
      <c r="AU3522" s="103"/>
      <c r="AV3522" s="103"/>
      <c r="AW3522" s="103"/>
      <c r="AX3522" s="103"/>
      <c r="AY3522" s="103"/>
      <c r="AZ3522" s="103"/>
      <c r="BA3522" s="103"/>
      <c r="BB3522" s="103"/>
      <c r="BC3522" s="103"/>
      <c r="BD3522" s="103"/>
      <c r="BE3522" s="103"/>
    </row>
    <row r="3523" spans="1:57" x14ac:dyDescent="0.2">
      <c r="A3523" s="140"/>
      <c r="B3523" s="141"/>
      <c r="C3523" s="141"/>
      <c r="D3523" s="24"/>
      <c r="E3523" s="29"/>
      <c r="F3523" s="22"/>
      <c r="G3523" s="22"/>
      <c r="H3523" s="22"/>
      <c r="I3523" s="22"/>
      <c r="J3523" s="26"/>
      <c r="K3523" s="140"/>
      <c r="L3523" s="140"/>
      <c r="M3523" s="140"/>
      <c r="N3523" s="140"/>
      <c r="O3523" s="140"/>
      <c r="P3523" s="26"/>
      <c r="Q3523" s="26"/>
      <c r="R3523" s="140"/>
      <c r="S3523" s="140"/>
      <c r="T3523" s="140"/>
      <c r="U3523" s="140"/>
      <c r="V3523" s="140"/>
      <c r="W3523" s="140"/>
      <c r="X3523" s="140"/>
      <c r="Y3523" s="140"/>
      <c r="Z3523" s="140"/>
      <c r="AA3523" s="140"/>
      <c r="AB3523" s="140"/>
      <c r="AC3523" s="140"/>
      <c r="AD3523" s="140"/>
      <c r="AE3523" s="140"/>
      <c r="AF3523" s="140"/>
      <c r="AG3523" s="140"/>
      <c r="AH3523" s="140"/>
      <c r="AI3523" s="140"/>
      <c r="AJ3523" s="140"/>
      <c r="AK3523" s="140"/>
      <c r="AL3523" s="140"/>
      <c r="AM3523" s="140"/>
      <c r="AN3523" s="140"/>
      <c r="AO3523" s="140"/>
      <c r="AP3523" s="140"/>
      <c r="AQ3523" s="140"/>
      <c r="AR3523" s="140"/>
      <c r="AS3523" s="103"/>
      <c r="AT3523" s="103"/>
      <c r="AU3523" s="103"/>
      <c r="AV3523" s="103"/>
      <c r="AW3523" s="103"/>
      <c r="AX3523" s="103"/>
      <c r="AY3523" s="103"/>
      <c r="AZ3523" s="103"/>
      <c r="BA3523" s="103"/>
      <c r="BB3523" s="103"/>
      <c r="BC3523" s="103"/>
      <c r="BD3523" s="103"/>
      <c r="BE3523" s="103"/>
    </row>
    <row r="3524" spans="1:57" x14ac:dyDescent="0.2">
      <c r="A3524" s="140"/>
      <c r="B3524" s="141"/>
      <c r="C3524" s="141"/>
      <c r="D3524" s="24"/>
      <c r="E3524" s="29"/>
      <c r="F3524" s="22"/>
      <c r="G3524" s="22"/>
      <c r="H3524" s="22"/>
      <c r="I3524" s="22"/>
      <c r="J3524" s="26"/>
      <c r="K3524" s="140"/>
      <c r="L3524" s="140"/>
      <c r="M3524" s="140"/>
      <c r="N3524" s="140"/>
      <c r="O3524" s="140"/>
      <c r="P3524" s="26"/>
      <c r="Q3524" s="26"/>
      <c r="R3524" s="140"/>
      <c r="S3524" s="140"/>
      <c r="T3524" s="140"/>
      <c r="U3524" s="140"/>
      <c r="V3524" s="140"/>
      <c r="W3524" s="140"/>
      <c r="X3524" s="140"/>
      <c r="Y3524" s="140"/>
      <c r="Z3524" s="140"/>
      <c r="AA3524" s="140"/>
      <c r="AB3524" s="140"/>
      <c r="AC3524" s="140"/>
      <c r="AD3524" s="140"/>
      <c r="AE3524" s="140"/>
      <c r="AF3524" s="140"/>
      <c r="AG3524" s="140"/>
      <c r="AH3524" s="140"/>
      <c r="AI3524" s="140"/>
      <c r="AJ3524" s="140"/>
      <c r="AK3524" s="140"/>
      <c r="AL3524" s="140"/>
      <c r="AM3524" s="140"/>
      <c r="AN3524" s="140"/>
      <c r="AO3524" s="140"/>
      <c r="AP3524" s="140"/>
      <c r="AQ3524" s="140"/>
      <c r="AR3524" s="140"/>
      <c r="AS3524" s="103"/>
      <c r="AT3524" s="103"/>
      <c r="AU3524" s="103"/>
      <c r="AV3524" s="103"/>
      <c r="AW3524" s="103"/>
      <c r="AX3524" s="103"/>
      <c r="AY3524" s="103"/>
      <c r="AZ3524" s="103"/>
      <c r="BA3524" s="103"/>
      <c r="BB3524" s="103"/>
      <c r="BC3524" s="103"/>
      <c r="BD3524" s="103"/>
      <c r="BE3524" s="103"/>
    </row>
    <row r="3525" spans="1:57" x14ac:dyDescent="0.2">
      <c r="A3525" s="140"/>
      <c r="B3525" s="141"/>
      <c r="C3525" s="141"/>
      <c r="D3525" s="24"/>
      <c r="E3525" s="29"/>
      <c r="F3525" s="22"/>
      <c r="G3525" s="22"/>
      <c r="H3525" s="22"/>
      <c r="I3525" s="22"/>
      <c r="J3525" s="26"/>
      <c r="K3525" s="140"/>
      <c r="L3525" s="140"/>
      <c r="M3525" s="140"/>
      <c r="N3525" s="140"/>
      <c r="O3525" s="140"/>
      <c r="P3525" s="26"/>
      <c r="Q3525" s="26"/>
      <c r="R3525" s="140"/>
      <c r="S3525" s="140"/>
      <c r="T3525" s="140"/>
      <c r="U3525" s="140"/>
      <c r="V3525" s="140"/>
      <c r="W3525" s="140"/>
      <c r="X3525" s="140"/>
      <c r="Y3525" s="140"/>
      <c r="Z3525" s="140"/>
      <c r="AA3525" s="140"/>
      <c r="AB3525" s="140"/>
      <c r="AC3525" s="140"/>
      <c r="AD3525" s="140"/>
      <c r="AE3525" s="140"/>
      <c r="AF3525" s="140"/>
      <c r="AG3525" s="140"/>
      <c r="AH3525" s="140"/>
      <c r="AI3525" s="140"/>
      <c r="AJ3525" s="140"/>
      <c r="AK3525" s="140"/>
      <c r="AL3525" s="140"/>
      <c r="AM3525" s="140"/>
      <c r="AN3525" s="140"/>
      <c r="AO3525" s="140"/>
      <c r="AP3525" s="140"/>
      <c r="AQ3525" s="140"/>
      <c r="AR3525" s="140"/>
      <c r="AS3525" s="103"/>
      <c r="AT3525" s="103"/>
      <c r="AU3525" s="103"/>
      <c r="AV3525" s="103"/>
      <c r="AW3525" s="103"/>
      <c r="AX3525" s="103"/>
      <c r="AY3525" s="103"/>
      <c r="AZ3525" s="103"/>
      <c r="BA3525" s="103"/>
      <c r="BB3525" s="103"/>
      <c r="BC3525" s="103"/>
      <c r="BD3525" s="103"/>
      <c r="BE3525" s="103"/>
    </row>
    <row r="3526" spans="1:57" x14ac:dyDescent="0.2">
      <c r="A3526" s="140"/>
      <c r="B3526" s="141"/>
      <c r="C3526" s="141"/>
      <c r="D3526" s="24"/>
      <c r="E3526" s="29"/>
      <c r="F3526" s="22"/>
      <c r="G3526" s="22"/>
      <c r="H3526" s="22"/>
      <c r="I3526" s="22"/>
      <c r="J3526" s="26"/>
      <c r="K3526" s="140"/>
      <c r="L3526" s="140"/>
      <c r="M3526" s="140"/>
      <c r="N3526" s="140"/>
      <c r="O3526" s="140"/>
      <c r="P3526" s="26"/>
      <c r="Q3526" s="26"/>
      <c r="R3526" s="140"/>
      <c r="S3526" s="140"/>
      <c r="T3526" s="140"/>
      <c r="U3526" s="140"/>
      <c r="V3526" s="140"/>
      <c r="W3526" s="140"/>
      <c r="X3526" s="140"/>
      <c r="Y3526" s="140"/>
      <c r="Z3526" s="140"/>
      <c r="AA3526" s="140"/>
      <c r="AB3526" s="140"/>
      <c r="AC3526" s="140"/>
      <c r="AD3526" s="140"/>
      <c r="AE3526" s="140"/>
      <c r="AF3526" s="140"/>
      <c r="AG3526" s="140"/>
      <c r="AH3526" s="140"/>
      <c r="AI3526" s="140"/>
      <c r="AJ3526" s="140"/>
      <c r="AK3526" s="140"/>
      <c r="AL3526" s="140"/>
      <c r="AM3526" s="140"/>
      <c r="AN3526" s="140"/>
      <c r="AO3526" s="140"/>
      <c r="AP3526" s="140"/>
      <c r="AQ3526" s="140"/>
      <c r="AR3526" s="140"/>
      <c r="AS3526" s="103"/>
      <c r="AT3526" s="103"/>
      <c r="AU3526" s="103"/>
      <c r="AV3526" s="103"/>
      <c r="AW3526" s="103"/>
      <c r="AX3526" s="103"/>
      <c r="AY3526" s="103"/>
      <c r="AZ3526" s="103"/>
      <c r="BA3526" s="103"/>
      <c r="BB3526" s="103"/>
      <c r="BC3526" s="103"/>
      <c r="BD3526" s="103"/>
      <c r="BE3526" s="103"/>
    </row>
    <row r="3527" spans="1:57" x14ac:dyDescent="0.2">
      <c r="A3527" s="140"/>
      <c r="B3527" s="141"/>
      <c r="C3527" s="141"/>
      <c r="D3527" s="24"/>
      <c r="E3527" s="29"/>
      <c r="F3527" s="22"/>
      <c r="G3527" s="22"/>
      <c r="H3527" s="22"/>
      <c r="I3527" s="22"/>
      <c r="J3527" s="26"/>
      <c r="K3527" s="140"/>
      <c r="L3527" s="140"/>
      <c r="M3527" s="140"/>
      <c r="N3527" s="140"/>
      <c r="O3527" s="140"/>
      <c r="P3527" s="26"/>
      <c r="Q3527" s="26"/>
      <c r="R3527" s="140"/>
      <c r="S3527" s="140"/>
      <c r="T3527" s="140"/>
      <c r="U3527" s="140"/>
      <c r="V3527" s="140"/>
      <c r="W3527" s="140"/>
      <c r="X3527" s="140"/>
      <c r="Y3527" s="140"/>
      <c r="Z3527" s="140"/>
      <c r="AA3527" s="140"/>
      <c r="AB3527" s="140"/>
      <c r="AC3527" s="140"/>
      <c r="AD3527" s="140"/>
      <c r="AE3527" s="140"/>
      <c r="AF3527" s="140"/>
      <c r="AG3527" s="140"/>
      <c r="AH3527" s="140"/>
      <c r="AI3527" s="140"/>
      <c r="AJ3527" s="140"/>
      <c r="AK3527" s="140"/>
      <c r="AL3527" s="140"/>
      <c r="AM3527" s="140"/>
      <c r="AN3527" s="140"/>
      <c r="AO3527" s="140"/>
      <c r="AP3527" s="140"/>
      <c r="AQ3527" s="140"/>
      <c r="AR3527" s="140"/>
      <c r="AS3527" s="103"/>
      <c r="AT3527" s="103"/>
      <c r="AU3527" s="103"/>
      <c r="AV3527" s="103"/>
      <c r="AW3527" s="103"/>
      <c r="AX3527" s="103"/>
      <c r="AY3527" s="103"/>
      <c r="AZ3527" s="103"/>
      <c r="BA3527" s="103"/>
      <c r="BB3527" s="103"/>
      <c r="BC3527" s="103"/>
      <c r="BD3527" s="103"/>
      <c r="BE3527" s="103"/>
    </row>
    <row r="3528" spans="1:57" x14ac:dyDescent="0.2">
      <c r="A3528" s="140"/>
      <c r="B3528" s="141"/>
      <c r="C3528" s="141"/>
      <c r="D3528" s="24"/>
      <c r="E3528" s="29"/>
      <c r="F3528" s="22"/>
      <c r="G3528" s="22"/>
      <c r="H3528" s="22"/>
      <c r="I3528" s="22"/>
      <c r="J3528" s="26"/>
      <c r="K3528" s="140"/>
      <c r="L3528" s="140"/>
      <c r="M3528" s="140"/>
      <c r="N3528" s="140"/>
      <c r="O3528" s="140"/>
      <c r="P3528" s="26"/>
      <c r="Q3528" s="26"/>
      <c r="R3528" s="140"/>
      <c r="S3528" s="140"/>
      <c r="T3528" s="140"/>
      <c r="U3528" s="140"/>
      <c r="V3528" s="140"/>
      <c r="W3528" s="140"/>
      <c r="X3528" s="140"/>
      <c r="Y3528" s="140"/>
      <c r="Z3528" s="140"/>
      <c r="AA3528" s="140"/>
      <c r="AB3528" s="140"/>
      <c r="AC3528" s="140"/>
      <c r="AD3528" s="140"/>
      <c r="AE3528" s="140"/>
      <c r="AF3528" s="140"/>
      <c r="AG3528" s="140"/>
      <c r="AH3528" s="140"/>
      <c r="AI3528" s="140"/>
      <c r="AJ3528" s="140"/>
      <c r="AK3528" s="140"/>
      <c r="AL3528" s="140"/>
      <c r="AM3528" s="140"/>
      <c r="AN3528" s="140"/>
      <c r="AO3528" s="140"/>
      <c r="AP3528" s="140"/>
      <c r="AQ3528" s="140"/>
      <c r="AR3528" s="140"/>
      <c r="AS3528" s="103"/>
      <c r="AT3528" s="103"/>
      <c r="AU3528" s="103"/>
      <c r="AV3528" s="103"/>
      <c r="AW3528" s="103"/>
      <c r="AX3528" s="103"/>
      <c r="AY3528" s="103"/>
      <c r="AZ3528" s="103"/>
      <c r="BA3528" s="103"/>
      <c r="BB3528" s="103"/>
      <c r="BC3528" s="103"/>
      <c r="BD3528" s="103"/>
      <c r="BE3528" s="103"/>
    </row>
    <row r="3529" spans="1:57" x14ac:dyDescent="0.2">
      <c r="A3529" s="140"/>
      <c r="B3529" s="141"/>
      <c r="C3529" s="141"/>
      <c r="D3529" s="24"/>
      <c r="E3529" s="29"/>
      <c r="F3529" s="22"/>
      <c r="G3529" s="22"/>
      <c r="H3529" s="22"/>
      <c r="I3529" s="22"/>
      <c r="J3529" s="26"/>
      <c r="K3529" s="140"/>
      <c r="L3529" s="140"/>
      <c r="M3529" s="140"/>
      <c r="N3529" s="140"/>
      <c r="O3529" s="140"/>
      <c r="P3529" s="26"/>
      <c r="Q3529" s="26"/>
      <c r="R3529" s="140"/>
      <c r="S3529" s="140"/>
      <c r="T3529" s="140"/>
      <c r="U3529" s="140"/>
      <c r="V3529" s="140"/>
      <c r="W3529" s="140"/>
      <c r="X3529" s="140"/>
      <c r="Y3529" s="140"/>
      <c r="Z3529" s="140"/>
      <c r="AA3529" s="140"/>
      <c r="AB3529" s="140"/>
      <c r="AC3529" s="140"/>
      <c r="AD3529" s="140"/>
      <c r="AE3529" s="140"/>
      <c r="AF3529" s="140"/>
      <c r="AG3529" s="140"/>
      <c r="AH3529" s="140"/>
      <c r="AI3529" s="140"/>
      <c r="AJ3529" s="140"/>
      <c r="AK3529" s="140"/>
      <c r="AL3529" s="140"/>
      <c r="AM3529" s="140"/>
      <c r="AN3529" s="140"/>
      <c r="AO3529" s="140"/>
      <c r="AP3529" s="140"/>
      <c r="AQ3529" s="140"/>
      <c r="AR3529" s="140"/>
      <c r="AS3529" s="103"/>
      <c r="AT3529" s="103"/>
      <c r="AU3529" s="103"/>
      <c r="AV3529" s="103"/>
      <c r="AW3529" s="103"/>
      <c r="AX3529" s="103"/>
      <c r="AY3529" s="103"/>
      <c r="AZ3529" s="103"/>
      <c r="BA3529" s="103"/>
      <c r="BB3529" s="103"/>
      <c r="BC3529" s="103"/>
      <c r="BD3529" s="103"/>
      <c r="BE3529" s="103"/>
    </row>
    <row r="3530" spans="1:57" x14ac:dyDescent="0.2">
      <c r="A3530" s="140"/>
      <c r="B3530" s="141"/>
      <c r="C3530" s="141"/>
      <c r="D3530" s="24"/>
      <c r="E3530" s="29"/>
      <c r="F3530" s="22"/>
      <c r="G3530" s="22"/>
      <c r="H3530" s="22"/>
      <c r="I3530" s="22"/>
      <c r="J3530" s="26"/>
      <c r="K3530" s="140"/>
      <c r="L3530" s="140"/>
      <c r="M3530" s="140"/>
      <c r="N3530" s="140"/>
      <c r="O3530" s="140"/>
      <c r="P3530" s="26"/>
      <c r="Q3530" s="26"/>
      <c r="R3530" s="140"/>
      <c r="S3530" s="140"/>
      <c r="T3530" s="140"/>
      <c r="U3530" s="140"/>
      <c r="V3530" s="140"/>
      <c r="W3530" s="140"/>
      <c r="X3530" s="140"/>
      <c r="Y3530" s="140"/>
      <c r="Z3530" s="140"/>
      <c r="AA3530" s="140"/>
      <c r="AB3530" s="140"/>
      <c r="AC3530" s="140"/>
      <c r="AD3530" s="140"/>
      <c r="AE3530" s="140"/>
      <c r="AF3530" s="140"/>
      <c r="AG3530" s="140"/>
      <c r="AH3530" s="140"/>
      <c r="AI3530" s="140"/>
      <c r="AJ3530" s="140"/>
      <c r="AK3530" s="140"/>
      <c r="AL3530" s="140"/>
      <c r="AM3530" s="140"/>
      <c r="AN3530" s="140"/>
      <c r="AO3530" s="140"/>
      <c r="AP3530" s="140"/>
      <c r="AQ3530" s="140"/>
      <c r="AR3530" s="140"/>
      <c r="AS3530" s="103"/>
      <c r="AT3530" s="103"/>
      <c r="AU3530" s="103"/>
      <c r="AV3530" s="103"/>
      <c r="AW3530" s="103"/>
      <c r="AX3530" s="103"/>
      <c r="AY3530" s="103"/>
      <c r="AZ3530" s="103"/>
      <c r="BA3530" s="103"/>
      <c r="BB3530" s="103"/>
      <c r="BC3530" s="103"/>
      <c r="BD3530" s="103"/>
      <c r="BE3530" s="103"/>
    </row>
    <row r="3531" spans="1:57" x14ac:dyDescent="0.2">
      <c r="A3531" s="140"/>
      <c r="B3531" s="141"/>
      <c r="C3531" s="141"/>
      <c r="D3531" s="24"/>
      <c r="E3531" s="29"/>
      <c r="F3531" s="22"/>
      <c r="G3531" s="22"/>
      <c r="H3531" s="22"/>
      <c r="I3531" s="22"/>
      <c r="J3531" s="26"/>
      <c r="K3531" s="140"/>
      <c r="L3531" s="140"/>
      <c r="M3531" s="140"/>
      <c r="N3531" s="140"/>
      <c r="O3531" s="140"/>
      <c r="P3531" s="26"/>
      <c r="Q3531" s="26"/>
      <c r="R3531" s="140"/>
      <c r="S3531" s="140"/>
      <c r="T3531" s="140"/>
      <c r="U3531" s="140"/>
      <c r="V3531" s="140"/>
      <c r="W3531" s="140"/>
      <c r="X3531" s="140"/>
      <c r="Y3531" s="140"/>
      <c r="Z3531" s="140"/>
      <c r="AA3531" s="140"/>
      <c r="AB3531" s="140"/>
      <c r="AC3531" s="140"/>
      <c r="AD3531" s="140"/>
      <c r="AE3531" s="140"/>
      <c r="AF3531" s="140"/>
      <c r="AG3531" s="140"/>
      <c r="AH3531" s="140"/>
      <c r="AI3531" s="140"/>
      <c r="AJ3531" s="140"/>
      <c r="AK3531" s="140"/>
      <c r="AL3531" s="140"/>
      <c r="AM3531" s="140"/>
      <c r="AN3531" s="140"/>
      <c r="AO3531" s="140"/>
      <c r="AP3531" s="140"/>
      <c r="AQ3531" s="140"/>
      <c r="AR3531" s="140"/>
      <c r="AS3531" s="103"/>
      <c r="AT3531" s="103"/>
      <c r="AU3531" s="103"/>
      <c r="AV3531" s="103"/>
      <c r="AW3531" s="103"/>
      <c r="AX3531" s="103"/>
      <c r="AY3531" s="103"/>
      <c r="AZ3531" s="103"/>
      <c r="BA3531" s="103"/>
      <c r="BB3531" s="103"/>
      <c r="BC3531" s="103"/>
      <c r="BD3531" s="103"/>
      <c r="BE3531" s="103"/>
    </row>
    <row r="3532" spans="1:57" x14ac:dyDescent="0.2">
      <c r="A3532" s="140"/>
      <c r="B3532" s="141"/>
      <c r="C3532" s="141"/>
      <c r="D3532" s="24"/>
      <c r="E3532" s="29"/>
      <c r="F3532" s="22"/>
      <c r="G3532" s="22"/>
      <c r="H3532" s="22"/>
      <c r="I3532" s="22"/>
      <c r="J3532" s="26"/>
      <c r="K3532" s="140"/>
      <c r="L3532" s="140"/>
      <c r="M3532" s="140"/>
      <c r="N3532" s="140"/>
      <c r="O3532" s="140"/>
      <c r="P3532" s="26"/>
      <c r="Q3532" s="26"/>
      <c r="R3532" s="140"/>
      <c r="S3532" s="140"/>
      <c r="T3532" s="140"/>
      <c r="U3532" s="140"/>
      <c r="V3532" s="140"/>
      <c r="W3532" s="140"/>
      <c r="X3532" s="140"/>
      <c r="Y3532" s="140"/>
      <c r="Z3532" s="140"/>
      <c r="AA3532" s="140"/>
      <c r="AB3532" s="140"/>
      <c r="AC3532" s="140"/>
      <c r="AD3532" s="140"/>
      <c r="AE3532" s="140"/>
      <c r="AF3532" s="140"/>
      <c r="AG3532" s="140"/>
      <c r="AH3532" s="140"/>
      <c r="AI3532" s="140"/>
      <c r="AJ3532" s="140"/>
      <c r="AK3532" s="140"/>
      <c r="AL3532" s="140"/>
      <c r="AM3532" s="140"/>
      <c r="AN3532" s="140"/>
      <c r="AO3532" s="140"/>
      <c r="AP3532" s="140"/>
      <c r="AQ3532" s="140"/>
      <c r="AR3532" s="140"/>
      <c r="AS3532" s="103"/>
      <c r="AT3532" s="103"/>
      <c r="AU3532" s="103"/>
      <c r="AV3532" s="103"/>
      <c r="AW3532" s="103"/>
      <c r="AX3532" s="103"/>
      <c r="AY3532" s="103"/>
      <c r="AZ3532" s="103"/>
      <c r="BA3532" s="103"/>
      <c r="BB3532" s="103"/>
      <c r="BC3532" s="103"/>
      <c r="BD3532" s="103"/>
      <c r="BE3532" s="103"/>
    </row>
    <row r="3533" spans="1:57" x14ac:dyDescent="0.2">
      <c r="A3533" s="140"/>
      <c r="B3533" s="141"/>
      <c r="C3533" s="141"/>
      <c r="D3533" s="24"/>
      <c r="E3533" s="29"/>
      <c r="F3533" s="22"/>
      <c r="G3533" s="22"/>
      <c r="H3533" s="22"/>
      <c r="I3533" s="22"/>
      <c r="J3533" s="26"/>
      <c r="K3533" s="140"/>
      <c r="L3533" s="140"/>
      <c r="M3533" s="140"/>
      <c r="N3533" s="140"/>
      <c r="O3533" s="140"/>
      <c r="P3533" s="26"/>
      <c r="Q3533" s="26"/>
      <c r="R3533" s="140"/>
      <c r="S3533" s="140"/>
      <c r="T3533" s="140"/>
      <c r="U3533" s="140"/>
      <c r="V3533" s="140"/>
      <c r="W3533" s="140"/>
      <c r="X3533" s="140"/>
      <c r="Y3533" s="140"/>
      <c r="Z3533" s="140"/>
      <c r="AA3533" s="140"/>
      <c r="AB3533" s="140"/>
      <c r="AC3533" s="140"/>
      <c r="AD3533" s="140"/>
      <c r="AE3533" s="140"/>
      <c r="AF3533" s="140"/>
      <c r="AG3533" s="140"/>
      <c r="AH3533" s="140"/>
      <c r="AI3533" s="140"/>
      <c r="AJ3533" s="140"/>
      <c r="AK3533" s="140"/>
      <c r="AL3533" s="140"/>
      <c r="AM3533" s="140"/>
      <c r="AN3533" s="140"/>
      <c r="AO3533" s="140"/>
      <c r="AP3533" s="140"/>
      <c r="AQ3533" s="140"/>
      <c r="AR3533" s="140"/>
      <c r="AS3533" s="103"/>
      <c r="AT3533" s="103"/>
      <c r="AU3533" s="103"/>
      <c r="AV3533" s="103"/>
      <c r="AW3533" s="103"/>
      <c r="AX3533" s="103"/>
      <c r="AY3533" s="103"/>
      <c r="AZ3533" s="103"/>
      <c r="BA3533" s="103"/>
      <c r="BB3533" s="103"/>
      <c r="BC3533" s="103"/>
      <c r="BD3533" s="103"/>
      <c r="BE3533" s="103"/>
    </row>
    <row r="3534" spans="1:57" x14ac:dyDescent="0.2">
      <c r="A3534" s="140"/>
      <c r="B3534" s="141"/>
      <c r="C3534" s="141"/>
      <c r="D3534" s="24"/>
      <c r="E3534" s="29"/>
      <c r="F3534" s="22"/>
      <c r="G3534" s="22"/>
      <c r="H3534" s="22"/>
      <c r="I3534" s="22"/>
      <c r="J3534" s="26"/>
      <c r="K3534" s="140"/>
      <c r="L3534" s="140"/>
      <c r="M3534" s="140"/>
      <c r="N3534" s="140"/>
      <c r="O3534" s="140"/>
      <c r="P3534" s="26"/>
      <c r="Q3534" s="26"/>
      <c r="R3534" s="140"/>
      <c r="S3534" s="140"/>
      <c r="T3534" s="140"/>
      <c r="U3534" s="140"/>
      <c r="V3534" s="140"/>
      <c r="W3534" s="140"/>
      <c r="X3534" s="140"/>
      <c r="Y3534" s="140"/>
      <c r="Z3534" s="140"/>
      <c r="AA3534" s="140"/>
      <c r="AB3534" s="140"/>
      <c r="AC3534" s="140"/>
      <c r="AD3534" s="140"/>
      <c r="AE3534" s="140"/>
      <c r="AF3534" s="140"/>
      <c r="AG3534" s="140"/>
      <c r="AH3534" s="140"/>
      <c r="AI3534" s="140"/>
      <c r="AJ3534" s="140"/>
      <c r="AK3534" s="140"/>
      <c r="AL3534" s="140"/>
      <c r="AM3534" s="140"/>
      <c r="AN3534" s="140"/>
      <c r="AO3534" s="140"/>
      <c r="AP3534" s="140"/>
      <c r="AQ3534" s="140"/>
      <c r="AR3534" s="140"/>
      <c r="AS3534" s="103"/>
      <c r="AT3534" s="103"/>
      <c r="AU3534" s="103"/>
      <c r="AV3534" s="103"/>
      <c r="AW3534" s="103"/>
      <c r="AX3534" s="103"/>
      <c r="AY3534" s="103"/>
      <c r="AZ3534" s="103"/>
      <c r="BA3534" s="103"/>
      <c r="BB3534" s="103"/>
      <c r="BC3534" s="103"/>
      <c r="BD3534" s="103"/>
      <c r="BE3534" s="103"/>
    </row>
    <row r="3535" spans="1:57" x14ac:dyDescent="0.2">
      <c r="A3535" s="140"/>
      <c r="B3535" s="141"/>
      <c r="C3535" s="141"/>
      <c r="D3535" s="24"/>
      <c r="E3535" s="29"/>
      <c r="F3535" s="22"/>
      <c r="G3535" s="22"/>
      <c r="H3535" s="22"/>
      <c r="I3535" s="22"/>
      <c r="J3535" s="26"/>
      <c r="K3535" s="140"/>
      <c r="L3535" s="140"/>
      <c r="M3535" s="140"/>
      <c r="N3535" s="140"/>
      <c r="O3535" s="140"/>
      <c r="P3535" s="26"/>
      <c r="Q3535" s="26"/>
      <c r="R3535" s="140"/>
      <c r="S3535" s="140"/>
      <c r="T3535" s="140"/>
      <c r="U3535" s="140"/>
      <c r="V3535" s="140"/>
      <c r="W3535" s="140"/>
      <c r="X3535" s="140"/>
      <c r="Y3535" s="140"/>
      <c r="Z3535" s="140"/>
      <c r="AA3535" s="140"/>
      <c r="AB3535" s="140"/>
      <c r="AC3535" s="140"/>
      <c r="AD3535" s="140"/>
      <c r="AE3535" s="140"/>
      <c r="AF3535" s="140"/>
      <c r="AG3535" s="140"/>
      <c r="AH3535" s="140"/>
      <c r="AI3535" s="140"/>
      <c r="AJ3535" s="140"/>
      <c r="AK3535" s="140"/>
      <c r="AL3535" s="140"/>
      <c r="AM3535" s="140"/>
      <c r="AN3535" s="140"/>
      <c r="AO3535" s="140"/>
      <c r="AP3535" s="140"/>
      <c r="AQ3535" s="140"/>
      <c r="AR3535" s="140"/>
      <c r="AS3535" s="103"/>
      <c r="AT3535" s="103"/>
      <c r="AU3535" s="103"/>
      <c r="AV3535" s="103"/>
      <c r="AW3535" s="103"/>
      <c r="AX3535" s="103"/>
      <c r="AY3535" s="103"/>
      <c r="AZ3535" s="103"/>
      <c r="BA3535" s="103"/>
      <c r="BB3535" s="103"/>
      <c r="BC3535" s="103"/>
      <c r="BD3535" s="103"/>
      <c r="BE3535" s="103"/>
    </row>
    <row r="3536" spans="1:57" x14ac:dyDescent="0.2">
      <c r="A3536" s="140"/>
      <c r="B3536" s="141"/>
      <c r="C3536" s="141"/>
      <c r="D3536" s="24"/>
      <c r="E3536" s="29"/>
      <c r="F3536" s="22"/>
      <c r="G3536" s="22"/>
      <c r="H3536" s="22"/>
      <c r="I3536" s="22"/>
      <c r="J3536" s="26"/>
      <c r="K3536" s="140"/>
      <c r="L3536" s="140"/>
      <c r="M3536" s="140"/>
      <c r="N3536" s="140"/>
      <c r="O3536" s="140"/>
      <c r="P3536" s="26"/>
      <c r="Q3536" s="26"/>
      <c r="R3536" s="140"/>
      <c r="S3536" s="140"/>
      <c r="T3536" s="140"/>
      <c r="U3536" s="140"/>
      <c r="V3536" s="140"/>
      <c r="W3536" s="140"/>
      <c r="X3536" s="140"/>
      <c r="Y3536" s="140"/>
      <c r="Z3536" s="140"/>
      <c r="AA3536" s="140"/>
      <c r="AB3536" s="140"/>
      <c r="AC3536" s="140"/>
      <c r="AD3536" s="140"/>
      <c r="AE3536" s="140"/>
      <c r="AF3536" s="140"/>
      <c r="AG3536" s="140"/>
      <c r="AH3536" s="140"/>
      <c r="AI3536" s="140"/>
      <c r="AJ3536" s="140"/>
      <c r="AK3536" s="140"/>
      <c r="AL3536" s="140"/>
      <c r="AM3536" s="140"/>
      <c r="AN3536" s="140"/>
      <c r="AO3536" s="140"/>
      <c r="AP3536" s="140"/>
      <c r="AQ3536" s="140"/>
      <c r="AR3536" s="140"/>
      <c r="AS3536" s="103"/>
      <c r="AT3536" s="103"/>
      <c r="AU3536" s="103"/>
      <c r="AV3536" s="103"/>
      <c r="AW3536" s="103"/>
      <c r="AX3536" s="103"/>
      <c r="AY3536" s="103"/>
      <c r="AZ3536" s="103"/>
      <c r="BA3536" s="103"/>
      <c r="BB3536" s="103"/>
      <c r="BC3536" s="103"/>
      <c r="BD3536" s="103"/>
      <c r="BE3536" s="103"/>
    </row>
    <row r="3537" spans="1:57" x14ac:dyDescent="0.2">
      <c r="A3537" s="140"/>
      <c r="B3537" s="141"/>
      <c r="C3537" s="141"/>
      <c r="D3537" s="24"/>
      <c r="E3537" s="29"/>
      <c r="F3537" s="22"/>
      <c r="G3537" s="22"/>
      <c r="H3537" s="22"/>
      <c r="I3537" s="22"/>
      <c r="J3537" s="26"/>
      <c r="K3537" s="140"/>
      <c r="L3537" s="140"/>
      <c r="M3537" s="140"/>
      <c r="N3537" s="140"/>
      <c r="O3537" s="140"/>
      <c r="P3537" s="26"/>
      <c r="Q3537" s="26"/>
      <c r="R3537" s="140"/>
      <c r="S3537" s="140"/>
      <c r="T3537" s="140"/>
      <c r="U3537" s="140"/>
      <c r="V3537" s="140"/>
      <c r="W3537" s="140"/>
      <c r="X3537" s="140"/>
      <c r="Y3537" s="140"/>
      <c r="Z3537" s="140"/>
      <c r="AA3537" s="140"/>
      <c r="AB3537" s="140"/>
      <c r="AC3537" s="140"/>
      <c r="AD3537" s="140"/>
      <c r="AE3537" s="140"/>
      <c r="AF3537" s="140"/>
      <c r="AG3537" s="140"/>
      <c r="AH3537" s="140"/>
      <c r="AI3537" s="140"/>
      <c r="AJ3537" s="140"/>
      <c r="AK3537" s="140"/>
      <c r="AL3537" s="140"/>
      <c r="AM3537" s="140"/>
      <c r="AN3537" s="140"/>
      <c r="AO3537" s="140"/>
      <c r="AP3537" s="140"/>
      <c r="AQ3537" s="140"/>
      <c r="AR3537" s="140"/>
      <c r="AS3537" s="103"/>
      <c r="AT3537" s="103"/>
      <c r="AU3537" s="103"/>
      <c r="AV3537" s="103"/>
      <c r="AW3537" s="103"/>
      <c r="AX3537" s="103"/>
      <c r="AY3537" s="103"/>
      <c r="AZ3537" s="103"/>
      <c r="BA3537" s="103"/>
      <c r="BB3537" s="103"/>
      <c r="BC3537" s="103"/>
      <c r="BD3537" s="103"/>
      <c r="BE3537" s="103"/>
    </row>
    <row r="3538" spans="1:57" x14ac:dyDescent="0.2">
      <c r="A3538" s="140"/>
      <c r="B3538" s="141"/>
      <c r="C3538" s="141"/>
      <c r="D3538" s="24"/>
      <c r="E3538" s="29"/>
      <c r="F3538" s="22"/>
      <c r="G3538" s="22"/>
      <c r="H3538" s="22"/>
      <c r="I3538" s="22"/>
      <c r="J3538" s="26"/>
      <c r="K3538" s="140"/>
      <c r="L3538" s="140"/>
      <c r="M3538" s="140"/>
      <c r="N3538" s="140"/>
      <c r="O3538" s="140"/>
      <c r="P3538" s="26"/>
      <c r="Q3538" s="26"/>
      <c r="R3538" s="140"/>
      <c r="S3538" s="140"/>
      <c r="T3538" s="140"/>
      <c r="U3538" s="140"/>
      <c r="V3538" s="140"/>
      <c r="W3538" s="140"/>
      <c r="X3538" s="140"/>
      <c r="Y3538" s="140"/>
      <c r="Z3538" s="140"/>
      <c r="AA3538" s="140"/>
      <c r="AB3538" s="140"/>
      <c r="AC3538" s="140"/>
      <c r="AD3538" s="140"/>
      <c r="AE3538" s="140"/>
      <c r="AF3538" s="140"/>
      <c r="AG3538" s="140"/>
      <c r="AH3538" s="140"/>
      <c r="AI3538" s="140"/>
      <c r="AJ3538" s="140"/>
      <c r="AK3538" s="140"/>
      <c r="AL3538" s="140"/>
      <c r="AM3538" s="140"/>
      <c r="AN3538" s="140"/>
      <c r="AO3538" s="140"/>
      <c r="AP3538" s="140"/>
      <c r="AQ3538" s="140"/>
      <c r="AR3538" s="140"/>
      <c r="AS3538" s="103"/>
      <c r="AT3538" s="103"/>
      <c r="AU3538" s="103"/>
      <c r="AV3538" s="103"/>
      <c r="AW3538" s="103"/>
      <c r="AX3538" s="103"/>
      <c r="AY3538" s="103"/>
      <c r="AZ3538" s="103"/>
      <c r="BA3538" s="103"/>
      <c r="BB3538" s="103"/>
      <c r="BC3538" s="103"/>
      <c r="BD3538" s="103"/>
      <c r="BE3538" s="103"/>
    </row>
    <row r="3539" spans="1:57" x14ac:dyDescent="0.2">
      <c r="A3539" s="140"/>
      <c r="B3539" s="141"/>
      <c r="C3539" s="141"/>
      <c r="D3539" s="24"/>
      <c r="E3539" s="29"/>
      <c r="F3539" s="22"/>
      <c r="G3539" s="22"/>
      <c r="H3539" s="22"/>
      <c r="I3539" s="22"/>
      <c r="J3539" s="26"/>
      <c r="K3539" s="140"/>
      <c r="L3539" s="140"/>
      <c r="M3539" s="140"/>
      <c r="N3539" s="140"/>
      <c r="O3539" s="140"/>
      <c r="P3539" s="26"/>
      <c r="Q3539" s="26"/>
      <c r="R3539" s="140"/>
      <c r="S3539" s="140"/>
      <c r="T3539" s="140"/>
      <c r="U3539" s="140"/>
      <c r="V3539" s="140"/>
      <c r="W3539" s="140"/>
      <c r="X3539" s="140"/>
      <c r="Y3539" s="140"/>
      <c r="Z3539" s="140"/>
      <c r="AA3539" s="140"/>
      <c r="AB3539" s="140"/>
      <c r="AC3539" s="140"/>
      <c r="AD3539" s="140"/>
      <c r="AE3539" s="140"/>
      <c r="AF3539" s="140"/>
      <c r="AG3539" s="140"/>
      <c r="AH3539" s="140"/>
      <c r="AI3539" s="140"/>
      <c r="AJ3539" s="140"/>
      <c r="AK3539" s="140"/>
      <c r="AL3539" s="140"/>
      <c r="AM3539" s="140"/>
      <c r="AN3539" s="140"/>
      <c r="AO3539" s="140"/>
      <c r="AP3539" s="140"/>
      <c r="AQ3539" s="140"/>
      <c r="AR3539" s="140"/>
      <c r="AS3539" s="103"/>
      <c r="AT3539" s="103"/>
      <c r="AU3539" s="103"/>
      <c r="AV3539" s="103"/>
      <c r="AW3539" s="103"/>
      <c r="AX3539" s="103"/>
      <c r="AY3539" s="103"/>
      <c r="AZ3539" s="103"/>
      <c r="BA3539" s="103"/>
      <c r="BB3539" s="103"/>
      <c r="BC3539" s="103"/>
      <c r="BD3539" s="103"/>
      <c r="BE3539" s="103"/>
    </row>
    <row r="3540" spans="1:57" x14ac:dyDescent="0.2">
      <c r="A3540" s="140"/>
      <c r="B3540" s="141"/>
      <c r="C3540" s="141"/>
      <c r="D3540" s="24"/>
      <c r="E3540" s="29"/>
      <c r="F3540" s="22"/>
      <c r="G3540" s="22"/>
      <c r="H3540" s="22"/>
      <c r="I3540" s="22"/>
      <c r="J3540" s="26"/>
      <c r="K3540" s="140"/>
      <c r="L3540" s="140"/>
      <c r="M3540" s="140"/>
      <c r="N3540" s="140"/>
      <c r="O3540" s="140"/>
      <c r="P3540" s="26"/>
      <c r="Q3540" s="26"/>
      <c r="R3540" s="140"/>
      <c r="S3540" s="140"/>
      <c r="T3540" s="140"/>
      <c r="U3540" s="140"/>
      <c r="V3540" s="140"/>
      <c r="W3540" s="140"/>
      <c r="X3540" s="140"/>
      <c r="Y3540" s="140"/>
      <c r="Z3540" s="140"/>
      <c r="AA3540" s="140"/>
      <c r="AB3540" s="140"/>
      <c r="AC3540" s="140"/>
      <c r="AD3540" s="140"/>
      <c r="AE3540" s="140"/>
      <c r="AF3540" s="140"/>
      <c r="AG3540" s="140"/>
      <c r="AH3540" s="140"/>
      <c r="AI3540" s="140"/>
      <c r="AJ3540" s="140"/>
      <c r="AK3540" s="140"/>
      <c r="AL3540" s="140"/>
      <c r="AM3540" s="140"/>
      <c r="AN3540" s="140"/>
      <c r="AO3540" s="140"/>
      <c r="AP3540" s="140"/>
      <c r="AQ3540" s="140"/>
      <c r="AR3540" s="140"/>
      <c r="AS3540" s="103"/>
      <c r="AT3540" s="103"/>
      <c r="AU3540" s="103"/>
      <c r="AV3540" s="103"/>
      <c r="AW3540" s="103"/>
      <c r="AX3540" s="103"/>
      <c r="AY3540" s="103"/>
      <c r="AZ3540" s="103"/>
      <c r="BA3540" s="103"/>
      <c r="BB3540" s="103"/>
      <c r="BC3540" s="103"/>
      <c r="BD3540" s="103"/>
      <c r="BE3540" s="103"/>
    </row>
    <row r="3541" spans="1:57" x14ac:dyDescent="0.2">
      <c r="A3541" s="140"/>
      <c r="B3541" s="141"/>
      <c r="C3541" s="141"/>
      <c r="D3541" s="24"/>
      <c r="E3541" s="29"/>
      <c r="F3541" s="22"/>
      <c r="G3541" s="22"/>
      <c r="H3541" s="22"/>
      <c r="I3541" s="22"/>
      <c r="J3541" s="26"/>
      <c r="K3541" s="140"/>
      <c r="L3541" s="140"/>
      <c r="M3541" s="140"/>
      <c r="N3541" s="140"/>
      <c r="O3541" s="140"/>
      <c r="P3541" s="26"/>
      <c r="Q3541" s="26"/>
      <c r="R3541" s="140"/>
      <c r="S3541" s="140"/>
      <c r="T3541" s="140"/>
      <c r="U3541" s="140"/>
      <c r="V3541" s="140"/>
      <c r="W3541" s="140"/>
      <c r="X3541" s="140"/>
      <c r="Y3541" s="140"/>
      <c r="Z3541" s="140"/>
      <c r="AA3541" s="140"/>
      <c r="AB3541" s="140"/>
      <c r="AC3541" s="140"/>
      <c r="AD3541" s="140"/>
      <c r="AE3541" s="140"/>
      <c r="AF3541" s="140"/>
      <c r="AG3541" s="140"/>
      <c r="AH3541" s="140"/>
      <c r="AI3541" s="140"/>
      <c r="AJ3541" s="140"/>
      <c r="AK3541" s="140"/>
      <c r="AL3541" s="140"/>
      <c r="AM3541" s="140"/>
      <c r="AN3541" s="140"/>
      <c r="AO3541" s="140"/>
      <c r="AP3541" s="140"/>
      <c r="AQ3541" s="140"/>
      <c r="AR3541" s="140"/>
      <c r="AS3541" s="103"/>
      <c r="AT3541" s="103"/>
      <c r="AU3541" s="103"/>
      <c r="AV3541" s="103"/>
      <c r="AW3541" s="103"/>
      <c r="AX3541" s="103"/>
      <c r="AY3541" s="103"/>
      <c r="AZ3541" s="103"/>
      <c r="BA3541" s="103"/>
      <c r="BB3541" s="103"/>
      <c r="BC3541" s="103"/>
      <c r="BD3541" s="103"/>
      <c r="BE3541" s="103"/>
    </row>
    <row r="3542" spans="1:57" x14ac:dyDescent="0.2">
      <c r="A3542" s="140"/>
      <c r="B3542" s="141"/>
      <c r="C3542" s="141"/>
      <c r="D3542" s="24"/>
      <c r="E3542" s="29"/>
      <c r="F3542" s="22"/>
      <c r="G3542" s="22"/>
      <c r="H3542" s="22"/>
      <c r="I3542" s="22"/>
      <c r="J3542" s="26"/>
      <c r="K3542" s="140"/>
      <c r="L3542" s="140"/>
      <c r="M3542" s="140"/>
      <c r="N3542" s="140"/>
      <c r="O3542" s="140"/>
      <c r="P3542" s="26"/>
      <c r="Q3542" s="26"/>
      <c r="R3542" s="140"/>
      <c r="S3542" s="140"/>
      <c r="T3542" s="140"/>
      <c r="U3542" s="140"/>
      <c r="V3542" s="140"/>
      <c r="W3542" s="140"/>
      <c r="X3542" s="140"/>
      <c r="Y3542" s="140"/>
      <c r="Z3542" s="140"/>
      <c r="AA3542" s="140"/>
      <c r="AB3542" s="140"/>
      <c r="AC3542" s="140"/>
      <c r="AD3542" s="140"/>
      <c r="AE3542" s="140"/>
      <c r="AF3542" s="140"/>
      <c r="AG3542" s="140"/>
      <c r="AH3542" s="140"/>
      <c r="AI3542" s="140"/>
      <c r="AJ3542" s="140"/>
      <c r="AK3542" s="140"/>
      <c r="AL3542" s="140"/>
      <c r="AM3542" s="140"/>
      <c r="AN3542" s="140"/>
      <c r="AO3542" s="140"/>
      <c r="AP3542" s="140"/>
      <c r="AQ3542" s="140"/>
      <c r="AR3542" s="140"/>
      <c r="AS3542" s="103"/>
      <c r="AT3542" s="103"/>
      <c r="AU3542" s="103"/>
      <c r="AV3542" s="103"/>
      <c r="AW3542" s="103"/>
      <c r="AX3542" s="103"/>
      <c r="AY3542" s="103"/>
      <c r="AZ3542" s="103"/>
      <c r="BA3542" s="103"/>
      <c r="BB3542" s="103"/>
      <c r="BC3542" s="103"/>
      <c r="BD3542" s="103"/>
      <c r="BE3542" s="103"/>
    </row>
    <row r="3543" spans="1:57" x14ac:dyDescent="0.2">
      <c r="A3543" s="140"/>
      <c r="B3543" s="141"/>
      <c r="C3543" s="141"/>
      <c r="D3543" s="24"/>
      <c r="E3543" s="29"/>
      <c r="F3543" s="22"/>
      <c r="G3543" s="22"/>
      <c r="H3543" s="22"/>
      <c r="I3543" s="22"/>
      <c r="J3543" s="26"/>
      <c r="K3543" s="140"/>
      <c r="L3543" s="140"/>
      <c r="M3543" s="140"/>
      <c r="N3543" s="140"/>
      <c r="O3543" s="140"/>
      <c r="P3543" s="26"/>
      <c r="Q3543" s="26"/>
      <c r="R3543" s="140"/>
      <c r="S3543" s="140"/>
      <c r="T3543" s="140"/>
      <c r="U3543" s="140"/>
      <c r="V3543" s="140"/>
      <c r="W3543" s="140"/>
      <c r="X3543" s="140"/>
      <c r="Y3543" s="140"/>
      <c r="Z3543" s="140"/>
      <c r="AA3543" s="140"/>
      <c r="AB3543" s="140"/>
      <c r="AC3543" s="140"/>
      <c r="AD3543" s="140"/>
      <c r="AE3543" s="140"/>
      <c r="AF3543" s="140"/>
      <c r="AG3543" s="140"/>
      <c r="AH3543" s="140"/>
      <c r="AI3543" s="140"/>
      <c r="AJ3543" s="140"/>
      <c r="AK3543" s="140"/>
      <c r="AL3543" s="140"/>
      <c r="AM3543" s="140"/>
      <c r="AN3543" s="140"/>
      <c r="AO3543" s="140"/>
      <c r="AP3543" s="140"/>
      <c r="AQ3543" s="140"/>
      <c r="AR3543" s="140"/>
      <c r="AS3543" s="103"/>
      <c r="AT3543" s="103"/>
      <c r="AU3543" s="103"/>
      <c r="AV3543" s="103"/>
      <c r="AW3543" s="103"/>
      <c r="AX3543" s="103"/>
      <c r="AY3543" s="103"/>
      <c r="AZ3543" s="103"/>
      <c r="BA3543" s="103"/>
      <c r="BB3543" s="103"/>
      <c r="BC3543" s="103"/>
      <c r="BD3543" s="103"/>
      <c r="BE3543" s="103"/>
    </row>
    <row r="3544" spans="1:57" x14ac:dyDescent="0.2">
      <c r="A3544" s="140"/>
      <c r="B3544" s="141"/>
      <c r="C3544" s="141"/>
      <c r="D3544" s="24"/>
      <c r="E3544" s="29"/>
      <c r="F3544" s="22"/>
      <c r="G3544" s="22"/>
      <c r="H3544" s="22"/>
      <c r="I3544" s="22"/>
      <c r="J3544" s="26"/>
      <c r="K3544" s="140"/>
      <c r="L3544" s="140"/>
      <c r="M3544" s="140"/>
      <c r="N3544" s="140"/>
      <c r="O3544" s="140"/>
      <c r="P3544" s="26"/>
      <c r="Q3544" s="26"/>
      <c r="R3544" s="140"/>
      <c r="S3544" s="140"/>
      <c r="T3544" s="140"/>
      <c r="U3544" s="140"/>
      <c r="V3544" s="140"/>
      <c r="W3544" s="140"/>
      <c r="X3544" s="140"/>
      <c r="Y3544" s="140"/>
      <c r="Z3544" s="140"/>
      <c r="AA3544" s="140"/>
      <c r="AB3544" s="140"/>
      <c r="AC3544" s="140"/>
      <c r="AD3544" s="140"/>
      <c r="AE3544" s="140"/>
      <c r="AF3544" s="140"/>
      <c r="AG3544" s="140"/>
      <c r="AH3544" s="140"/>
      <c r="AI3544" s="140"/>
      <c r="AJ3544" s="140"/>
      <c r="AK3544" s="140"/>
      <c r="AL3544" s="140"/>
      <c r="AM3544" s="140"/>
      <c r="AN3544" s="140"/>
      <c r="AO3544" s="140"/>
      <c r="AP3544" s="140"/>
      <c r="AQ3544" s="140"/>
      <c r="AR3544" s="140"/>
      <c r="AS3544" s="103"/>
      <c r="AT3544" s="103"/>
      <c r="AU3544" s="103"/>
      <c r="AV3544" s="103"/>
      <c r="AW3544" s="103"/>
      <c r="AX3544" s="103"/>
      <c r="AY3544" s="103"/>
      <c r="AZ3544" s="103"/>
      <c r="BA3544" s="103"/>
      <c r="BB3544" s="103"/>
      <c r="BC3544" s="103"/>
      <c r="BD3544" s="103"/>
      <c r="BE3544" s="103"/>
    </row>
    <row r="3545" spans="1:57" x14ac:dyDescent="0.2">
      <c r="A3545" s="140"/>
      <c r="B3545" s="141"/>
      <c r="C3545" s="141"/>
      <c r="D3545" s="24"/>
      <c r="E3545" s="29"/>
      <c r="F3545" s="22"/>
      <c r="G3545" s="22"/>
      <c r="H3545" s="22"/>
      <c r="I3545" s="22"/>
      <c r="J3545" s="26"/>
      <c r="K3545" s="140"/>
      <c r="L3545" s="140"/>
      <c r="M3545" s="140"/>
      <c r="N3545" s="140"/>
      <c r="O3545" s="140"/>
      <c r="P3545" s="26"/>
      <c r="Q3545" s="26"/>
      <c r="R3545" s="140"/>
      <c r="S3545" s="140"/>
      <c r="T3545" s="140"/>
      <c r="U3545" s="140"/>
      <c r="V3545" s="140"/>
      <c r="W3545" s="140"/>
      <c r="X3545" s="140"/>
      <c r="Y3545" s="140"/>
      <c r="Z3545" s="140"/>
      <c r="AA3545" s="140"/>
      <c r="AB3545" s="140"/>
      <c r="AC3545" s="140"/>
      <c r="AD3545" s="140"/>
      <c r="AE3545" s="140"/>
      <c r="AF3545" s="140"/>
      <c r="AG3545" s="140"/>
      <c r="AH3545" s="140"/>
      <c r="AI3545" s="140"/>
      <c r="AJ3545" s="140"/>
      <c r="AK3545" s="140"/>
      <c r="AL3545" s="140"/>
      <c r="AM3545" s="140"/>
      <c r="AN3545" s="140"/>
      <c r="AO3545" s="140"/>
      <c r="AP3545" s="140"/>
      <c r="AQ3545" s="140"/>
      <c r="AR3545" s="140"/>
      <c r="AS3545" s="103"/>
      <c r="AT3545" s="103"/>
      <c r="AU3545" s="103"/>
      <c r="AV3545" s="103"/>
      <c r="AW3545" s="103"/>
      <c r="AX3545" s="103"/>
      <c r="AY3545" s="103"/>
      <c r="AZ3545" s="103"/>
      <c r="BA3545" s="103"/>
      <c r="BB3545" s="103"/>
      <c r="BC3545" s="103"/>
      <c r="BD3545" s="103"/>
      <c r="BE3545" s="103"/>
    </row>
    <row r="3546" spans="1:57" x14ac:dyDescent="0.2">
      <c r="A3546" s="140"/>
      <c r="B3546" s="141"/>
      <c r="C3546" s="141"/>
      <c r="D3546" s="24"/>
      <c r="E3546" s="29"/>
      <c r="F3546" s="22"/>
      <c r="G3546" s="22"/>
      <c r="H3546" s="22"/>
      <c r="I3546" s="22"/>
      <c r="J3546" s="26"/>
      <c r="K3546" s="140"/>
      <c r="L3546" s="140"/>
      <c r="M3546" s="140"/>
      <c r="N3546" s="140"/>
      <c r="O3546" s="140"/>
      <c r="P3546" s="26"/>
      <c r="Q3546" s="26"/>
      <c r="R3546" s="140"/>
      <c r="S3546" s="140"/>
      <c r="T3546" s="140"/>
      <c r="U3546" s="140"/>
      <c r="V3546" s="140"/>
      <c r="W3546" s="140"/>
      <c r="X3546" s="140"/>
      <c r="Y3546" s="140"/>
      <c r="Z3546" s="140"/>
      <c r="AA3546" s="140"/>
      <c r="AB3546" s="140"/>
      <c r="AC3546" s="140"/>
      <c r="AD3546" s="140"/>
      <c r="AE3546" s="140"/>
      <c r="AF3546" s="140"/>
      <c r="AG3546" s="140"/>
      <c r="AH3546" s="140"/>
      <c r="AI3546" s="140"/>
      <c r="AJ3546" s="140"/>
      <c r="AK3546" s="140"/>
      <c r="AL3546" s="140"/>
      <c r="AM3546" s="140"/>
      <c r="AN3546" s="140"/>
      <c r="AO3546" s="140"/>
      <c r="AP3546" s="140"/>
      <c r="AQ3546" s="140"/>
      <c r="AR3546" s="140"/>
      <c r="AS3546" s="103"/>
      <c r="AT3546" s="103"/>
      <c r="AU3546" s="103"/>
      <c r="AV3546" s="103"/>
      <c r="AW3546" s="103"/>
      <c r="AX3546" s="103"/>
      <c r="AY3546" s="103"/>
      <c r="AZ3546" s="103"/>
      <c r="BA3546" s="103"/>
      <c r="BB3546" s="103"/>
      <c r="BC3546" s="103"/>
      <c r="BD3546" s="103"/>
      <c r="BE3546" s="103"/>
    </row>
    <row r="3547" spans="1:57" x14ac:dyDescent="0.2">
      <c r="A3547" s="140"/>
      <c r="B3547" s="141"/>
      <c r="C3547" s="141"/>
      <c r="D3547" s="24"/>
      <c r="E3547" s="29"/>
      <c r="F3547" s="22"/>
      <c r="G3547" s="22"/>
      <c r="H3547" s="22"/>
      <c r="I3547" s="22"/>
      <c r="J3547" s="26"/>
      <c r="K3547" s="140"/>
      <c r="L3547" s="140"/>
      <c r="M3547" s="140"/>
      <c r="N3547" s="140"/>
      <c r="O3547" s="140"/>
      <c r="P3547" s="26"/>
      <c r="Q3547" s="26"/>
      <c r="R3547" s="140"/>
      <c r="S3547" s="140"/>
      <c r="T3547" s="140"/>
      <c r="U3547" s="140"/>
      <c r="V3547" s="140"/>
      <c r="W3547" s="140"/>
      <c r="X3547" s="140"/>
      <c r="Y3547" s="140"/>
      <c r="Z3547" s="140"/>
      <c r="AA3547" s="140"/>
      <c r="AB3547" s="140"/>
      <c r="AC3547" s="140"/>
      <c r="AD3547" s="140"/>
      <c r="AE3547" s="140"/>
      <c r="AF3547" s="140"/>
      <c r="AG3547" s="140"/>
      <c r="AH3547" s="140"/>
      <c r="AI3547" s="140"/>
      <c r="AJ3547" s="140"/>
      <c r="AK3547" s="140"/>
      <c r="AL3547" s="140"/>
      <c r="AM3547" s="140"/>
      <c r="AN3547" s="140"/>
      <c r="AO3547" s="140"/>
      <c r="AP3547" s="140"/>
      <c r="AQ3547" s="140"/>
      <c r="AR3547" s="140"/>
      <c r="AS3547" s="103"/>
      <c r="AT3547" s="103"/>
      <c r="AU3547" s="103"/>
      <c r="AV3547" s="103"/>
      <c r="AW3547" s="103"/>
      <c r="AX3547" s="103"/>
      <c r="AY3547" s="103"/>
      <c r="AZ3547" s="103"/>
      <c r="BA3547" s="103"/>
      <c r="BB3547" s="103"/>
      <c r="BC3547" s="103"/>
      <c r="BD3547" s="103"/>
      <c r="BE3547" s="103"/>
    </row>
    <row r="3548" spans="1:57" x14ac:dyDescent="0.2">
      <c r="A3548" s="140"/>
      <c r="B3548" s="141"/>
      <c r="C3548" s="141"/>
      <c r="D3548" s="24"/>
      <c r="E3548" s="29"/>
      <c r="F3548" s="22"/>
      <c r="G3548" s="22"/>
      <c r="H3548" s="22"/>
      <c r="I3548" s="22"/>
      <c r="J3548" s="26"/>
      <c r="K3548" s="140"/>
      <c r="L3548" s="140"/>
      <c r="M3548" s="140"/>
      <c r="N3548" s="140"/>
      <c r="O3548" s="140"/>
      <c r="P3548" s="26"/>
      <c r="Q3548" s="26"/>
      <c r="R3548" s="140"/>
      <c r="S3548" s="140"/>
      <c r="T3548" s="140"/>
      <c r="U3548" s="140"/>
      <c r="V3548" s="140"/>
      <c r="W3548" s="140"/>
      <c r="X3548" s="140"/>
      <c r="Y3548" s="140"/>
      <c r="Z3548" s="140"/>
      <c r="AA3548" s="140"/>
      <c r="AB3548" s="140"/>
      <c r="AC3548" s="140"/>
      <c r="AD3548" s="140"/>
      <c r="AE3548" s="140"/>
      <c r="AF3548" s="140"/>
      <c r="AG3548" s="140"/>
      <c r="AH3548" s="140"/>
      <c r="AI3548" s="140"/>
      <c r="AJ3548" s="140"/>
      <c r="AK3548" s="140"/>
      <c r="AL3548" s="140"/>
      <c r="AM3548" s="140"/>
      <c r="AN3548" s="140"/>
      <c r="AO3548" s="140"/>
      <c r="AP3548" s="140"/>
      <c r="AQ3548" s="140"/>
      <c r="AR3548" s="140"/>
      <c r="AS3548" s="103"/>
      <c r="AT3548" s="103"/>
      <c r="AU3548" s="103"/>
      <c r="AV3548" s="103"/>
      <c r="AW3548" s="103"/>
      <c r="AX3548" s="103"/>
      <c r="AY3548" s="103"/>
      <c r="AZ3548" s="103"/>
      <c r="BA3548" s="103"/>
      <c r="BB3548" s="103"/>
      <c r="BC3548" s="103"/>
      <c r="BD3548" s="103"/>
      <c r="BE3548" s="103"/>
    </row>
    <row r="3549" spans="1:57" x14ac:dyDescent="0.2">
      <c r="A3549" s="140"/>
      <c r="B3549" s="141"/>
      <c r="C3549" s="141"/>
      <c r="D3549" s="24"/>
      <c r="E3549" s="29"/>
      <c r="F3549" s="22"/>
      <c r="G3549" s="22"/>
      <c r="H3549" s="22"/>
      <c r="I3549" s="22"/>
      <c r="J3549" s="26"/>
      <c r="K3549" s="140"/>
      <c r="L3549" s="140"/>
      <c r="M3549" s="140"/>
      <c r="N3549" s="140"/>
      <c r="O3549" s="140"/>
      <c r="P3549" s="26"/>
      <c r="Q3549" s="26"/>
      <c r="R3549" s="140"/>
      <c r="S3549" s="140"/>
      <c r="T3549" s="140"/>
      <c r="U3549" s="140"/>
      <c r="V3549" s="140"/>
      <c r="W3549" s="140"/>
      <c r="X3549" s="140"/>
      <c r="Y3549" s="140"/>
      <c r="Z3549" s="140"/>
      <c r="AA3549" s="140"/>
      <c r="AB3549" s="140"/>
      <c r="AC3549" s="140"/>
      <c r="AD3549" s="140"/>
      <c r="AE3549" s="140"/>
      <c r="AF3549" s="140"/>
      <c r="AG3549" s="140"/>
      <c r="AH3549" s="140"/>
      <c r="AI3549" s="140"/>
      <c r="AJ3549" s="140"/>
      <c r="AK3549" s="140"/>
      <c r="AL3549" s="140"/>
      <c r="AM3549" s="140"/>
      <c r="AN3549" s="140"/>
      <c r="AO3549" s="140"/>
      <c r="AP3549" s="140"/>
      <c r="AQ3549" s="140"/>
      <c r="AR3549" s="140"/>
      <c r="AS3549" s="103"/>
      <c r="AT3549" s="103"/>
      <c r="AU3549" s="103"/>
      <c r="AV3549" s="103"/>
      <c r="AW3549" s="103"/>
      <c r="AX3549" s="103"/>
      <c r="AY3549" s="103"/>
      <c r="AZ3549" s="103"/>
      <c r="BA3549" s="103"/>
      <c r="BB3549" s="103"/>
      <c r="BC3549" s="103"/>
      <c r="BD3549" s="103"/>
      <c r="BE3549" s="103"/>
    </row>
    <row r="3550" spans="1:57" x14ac:dyDescent="0.2">
      <c r="A3550" s="140"/>
      <c r="B3550" s="141"/>
      <c r="C3550" s="141"/>
      <c r="D3550" s="24"/>
      <c r="E3550" s="29"/>
      <c r="F3550" s="22"/>
      <c r="G3550" s="22"/>
      <c r="H3550" s="22"/>
      <c r="I3550" s="22"/>
      <c r="J3550" s="26"/>
      <c r="K3550" s="140"/>
      <c r="L3550" s="140"/>
      <c r="M3550" s="140"/>
      <c r="N3550" s="140"/>
      <c r="O3550" s="140"/>
      <c r="P3550" s="26"/>
      <c r="Q3550" s="26"/>
      <c r="R3550" s="140"/>
      <c r="S3550" s="140"/>
      <c r="T3550" s="140"/>
      <c r="U3550" s="140"/>
      <c r="V3550" s="140"/>
      <c r="W3550" s="140"/>
      <c r="X3550" s="140"/>
      <c r="Y3550" s="140"/>
      <c r="Z3550" s="140"/>
      <c r="AA3550" s="140"/>
      <c r="AB3550" s="140"/>
      <c r="AC3550" s="140"/>
      <c r="AD3550" s="140"/>
      <c r="AE3550" s="140"/>
      <c r="AF3550" s="140"/>
      <c r="AG3550" s="140"/>
      <c r="AH3550" s="140"/>
      <c r="AI3550" s="140"/>
      <c r="AJ3550" s="140"/>
      <c r="AK3550" s="140"/>
      <c r="AL3550" s="140"/>
      <c r="AM3550" s="140"/>
      <c r="AN3550" s="140"/>
      <c r="AO3550" s="140"/>
      <c r="AP3550" s="140"/>
      <c r="AQ3550" s="140"/>
      <c r="AR3550" s="140"/>
      <c r="AS3550" s="103"/>
      <c r="AT3550" s="103"/>
      <c r="AU3550" s="103"/>
      <c r="AV3550" s="103"/>
      <c r="AW3550" s="103"/>
      <c r="AX3550" s="103"/>
      <c r="AY3550" s="103"/>
      <c r="AZ3550" s="103"/>
      <c r="BA3550" s="103"/>
      <c r="BB3550" s="103"/>
      <c r="BC3550" s="103"/>
      <c r="BD3550" s="103"/>
      <c r="BE3550" s="103"/>
    </row>
    <row r="3551" spans="1:57" x14ac:dyDescent="0.2">
      <c r="A3551" s="140"/>
      <c r="B3551" s="141"/>
      <c r="C3551" s="141"/>
      <c r="D3551" s="24"/>
      <c r="E3551" s="29"/>
      <c r="F3551" s="22"/>
      <c r="G3551" s="22"/>
      <c r="H3551" s="22"/>
      <c r="I3551" s="22"/>
      <c r="J3551" s="26"/>
      <c r="K3551" s="140"/>
      <c r="L3551" s="140"/>
      <c r="M3551" s="140"/>
      <c r="N3551" s="140"/>
      <c r="O3551" s="140"/>
      <c r="P3551" s="26"/>
      <c r="Q3551" s="26"/>
      <c r="R3551" s="140"/>
      <c r="S3551" s="140"/>
      <c r="T3551" s="140"/>
      <c r="U3551" s="140"/>
      <c r="V3551" s="140"/>
      <c r="W3551" s="140"/>
      <c r="X3551" s="140"/>
      <c r="Y3551" s="140"/>
      <c r="Z3551" s="140"/>
      <c r="AA3551" s="140"/>
      <c r="AB3551" s="140"/>
      <c r="AC3551" s="140"/>
      <c r="AD3551" s="140"/>
      <c r="AE3551" s="140"/>
      <c r="AF3551" s="140"/>
      <c r="AG3551" s="140"/>
      <c r="AH3551" s="140"/>
      <c r="AI3551" s="140"/>
      <c r="AJ3551" s="140"/>
      <c r="AK3551" s="140"/>
      <c r="AL3551" s="140"/>
      <c r="AM3551" s="140"/>
      <c r="AN3551" s="140"/>
      <c r="AO3551" s="140"/>
      <c r="AP3551" s="140"/>
      <c r="AQ3551" s="140"/>
      <c r="AR3551" s="140"/>
      <c r="AS3551" s="103"/>
      <c r="AT3551" s="103"/>
      <c r="AU3551" s="103"/>
      <c r="AV3551" s="103"/>
      <c r="AW3551" s="103"/>
      <c r="AX3551" s="103"/>
      <c r="AY3551" s="103"/>
      <c r="AZ3551" s="103"/>
      <c r="BA3551" s="103"/>
      <c r="BB3551" s="103"/>
      <c r="BC3551" s="103"/>
      <c r="BD3551" s="103"/>
      <c r="BE3551" s="103"/>
    </row>
    <row r="3552" spans="1:57" x14ac:dyDescent="0.2">
      <c r="A3552" s="140"/>
      <c r="B3552" s="141"/>
      <c r="C3552" s="141"/>
      <c r="D3552" s="24"/>
      <c r="E3552" s="29"/>
      <c r="F3552" s="22"/>
      <c r="G3552" s="22"/>
      <c r="H3552" s="22"/>
      <c r="I3552" s="22"/>
      <c r="J3552" s="26"/>
      <c r="K3552" s="140"/>
      <c r="L3552" s="140"/>
      <c r="M3552" s="140"/>
      <c r="N3552" s="140"/>
      <c r="O3552" s="140"/>
      <c r="P3552" s="26"/>
      <c r="Q3552" s="26"/>
      <c r="R3552" s="140"/>
      <c r="S3552" s="140"/>
      <c r="T3552" s="140"/>
      <c r="U3552" s="140"/>
      <c r="V3552" s="140"/>
      <c r="W3552" s="140"/>
      <c r="X3552" s="140"/>
      <c r="Y3552" s="140"/>
      <c r="Z3552" s="140"/>
      <c r="AA3552" s="140"/>
      <c r="AB3552" s="140"/>
      <c r="AC3552" s="140"/>
      <c r="AD3552" s="140"/>
      <c r="AE3552" s="140"/>
      <c r="AF3552" s="140"/>
      <c r="AG3552" s="140"/>
      <c r="AH3552" s="140"/>
      <c r="AI3552" s="140"/>
      <c r="AJ3552" s="140"/>
      <c r="AK3552" s="140"/>
      <c r="AL3552" s="140"/>
      <c r="AM3552" s="140"/>
      <c r="AN3552" s="140"/>
      <c r="AO3552" s="140"/>
      <c r="AP3552" s="140"/>
      <c r="AQ3552" s="140"/>
      <c r="AR3552" s="140"/>
      <c r="AS3552" s="103"/>
      <c r="AT3552" s="103"/>
      <c r="AU3552" s="103"/>
      <c r="AV3552" s="103"/>
      <c r="AW3552" s="103"/>
      <c r="AX3552" s="103"/>
      <c r="AY3552" s="103"/>
      <c r="AZ3552" s="103"/>
      <c r="BA3552" s="103"/>
      <c r="BB3552" s="103"/>
      <c r="BC3552" s="103"/>
      <c r="BD3552" s="103"/>
      <c r="BE3552" s="103"/>
    </row>
    <row r="3553" spans="1:57" x14ac:dyDescent="0.2">
      <c r="A3553" s="140"/>
      <c r="B3553" s="141"/>
      <c r="C3553" s="141"/>
      <c r="D3553" s="24"/>
      <c r="E3553" s="29"/>
      <c r="F3553" s="22"/>
      <c r="G3553" s="22"/>
      <c r="H3553" s="22"/>
      <c r="I3553" s="22"/>
      <c r="J3553" s="26"/>
      <c r="K3553" s="140"/>
      <c r="L3553" s="140"/>
      <c r="M3553" s="140"/>
      <c r="N3553" s="140"/>
      <c r="O3553" s="140"/>
      <c r="P3553" s="26"/>
      <c r="Q3553" s="26"/>
      <c r="R3553" s="140"/>
      <c r="S3553" s="140"/>
      <c r="T3553" s="140"/>
      <c r="U3553" s="140"/>
      <c r="V3553" s="140"/>
      <c r="W3553" s="140"/>
      <c r="X3553" s="140"/>
      <c r="Y3553" s="140"/>
      <c r="Z3553" s="140"/>
      <c r="AA3553" s="140"/>
      <c r="AB3553" s="140"/>
      <c r="AC3553" s="140"/>
      <c r="AD3553" s="140"/>
      <c r="AE3553" s="140"/>
      <c r="AF3553" s="140"/>
      <c r="AG3553" s="140"/>
      <c r="AH3553" s="140"/>
      <c r="AI3553" s="140"/>
      <c r="AJ3553" s="140"/>
      <c r="AK3553" s="140"/>
      <c r="AL3553" s="140"/>
      <c r="AM3553" s="140"/>
      <c r="AN3553" s="140"/>
      <c r="AO3553" s="140"/>
      <c r="AP3553" s="140"/>
      <c r="AQ3553" s="140"/>
      <c r="AR3553" s="140"/>
      <c r="AS3553" s="103"/>
      <c r="AT3553" s="103"/>
      <c r="AU3553" s="103"/>
      <c r="AV3553" s="103"/>
      <c r="AW3553" s="103"/>
      <c r="AX3553" s="103"/>
      <c r="AY3553" s="103"/>
      <c r="AZ3553" s="103"/>
      <c r="BA3553" s="103"/>
      <c r="BB3553" s="103"/>
      <c r="BC3553" s="103"/>
      <c r="BD3553" s="103"/>
      <c r="BE3553" s="103"/>
    </row>
    <row r="3554" spans="1:57" x14ac:dyDescent="0.2">
      <c r="A3554" s="140"/>
      <c r="B3554" s="141"/>
      <c r="C3554" s="141"/>
      <c r="D3554" s="24"/>
      <c r="E3554" s="29"/>
      <c r="F3554" s="22"/>
      <c r="G3554" s="22"/>
      <c r="H3554" s="22"/>
      <c r="I3554" s="22"/>
      <c r="J3554" s="26"/>
      <c r="K3554" s="140"/>
      <c r="L3554" s="140"/>
      <c r="M3554" s="140"/>
      <c r="N3554" s="140"/>
      <c r="O3554" s="140"/>
      <c r="P3554" s="26"/>
      <c r="Q3554" s="26"/>
      <c r="R3554" s="140"/>
      <c r="S3554" s="140"/>
      <c r="T3554" s="140"/>
      <c r="U3554" s="140"/>
      <c r="V3554" s="140"/>
      <c r="W3554" s="140"/>
      <c r="X3554" s="140"/>
      <c r="Y3554" s="140"/>
      <c r="Z3554" s="140"/>
      <c r="AA3554" s="140"/>
      <c r="AB3554" s="140"/>
      <c r="AC3554" s="140"/>
      <c r="AD3554" s="140"/>
      <c r="AE3554" s="140"/>
      <c r="AF3554" s="140"/>
      <c r="AG3554" s="140"/>
      <c r="AH3554" s="140"/>
      <c r="AI3554" s="140"/>
      <c r="AJ3554" s="140"/>
      <c r="AK3554" s="140"/>
      <c r="AL3554" s="140"/>
      <c r="AM3554" s="140"/>
      <c r="AN3554" s="140"/>
      <c r="AO3554" s="140"/>
      <c r="AP3554" s="140"/>
      <c r="AQ3554" s="140"/>
      <c r="AR3554" s="140"/>
      <c r="AS3554" s="103"/>
      <c r="AT3554" s="103"/>
      <c r="AU3554" s="103"/>
      <c r="AV3554" s="103"/>
      <c r="AW3554" s="103"/>
      <c r="AX3554" s="103"/>
      <c r="AY3554" s="103"/>
      <c r="AZ3554" s="103"/>
      <c r="BA3554" s="103"/>
      <c r="BB3554" s="103"/>
      <c r="BC3554" s="103"/>
      <c r="BD3554" s="103"/>
      <c r="BE3554" s="103"/>
    </row>
    <row r="3555" spans="1:57" x14ac:dyDescent="0.2">
      <c r="A3555" s="140"/>
      <c r="B3555" s="141"/>
      <c r="C3555" s="141"/>
      <c r="D3555" s="24"/>
      <c r="E3555" s="29"/>
      <c r="F3555" s="22"/>
      <c r="G3555" s="22"/>
      <c r="H3555" s="22"/>
      <c r="I3555" s="22"/>
      <c r="J3555" s="26"/>
      <c r="K3555" s="140"/>
      <c r="L3555" s="140"/>
      <c r="M3555" s="140"/>
      <c r="N3555" s="140"/>
      <c r="O3555" s="140"/>
      <c r="P3555" s="26"/>
      <c r="Q3555" s="26"/>
      <c r="R3555" s="140"/>
      <c r="S3555" s="140"/>
      <c r="T3555" s="140"/>
      <c r="U3555" s="140"/>
      <c r="V3555" s="140"/>
      <c r="W3555" s="140"/>
      <c r="X3555" s="140"/>
      <c r="Y3555" s="140"/>
      <c r="Z3555" s="140"/>
      <c r="AA3555" s="140"/>
      <c r="AB3555" s="140"/>
      <c r="AC3555" s="140"/>
      <c r="AD3555" s="140"/>
      <c r="AE3555" s="140"/>
      <c r="AF3555" s="140"/>
      <c r="AG3555" s="140"/>
      <c r="AH3555" s="140"/>
      <c r="AI3555" s="140"/>
      <c r="AJ3555" s="140"/>
      <c r="AK3555" s="140"/>
      <c r="AL3555" s="140"/>
      <c r="AM3555" s="140"/>
      <c r="AN3555" s="140"/>
      <c r="AO3555" s="140"/>
      <c r="AP3555" s="140"/>
      <c r="AQ3555" s="140"/>
      <c r="AR3555" s="140"/>
      <c r="AS3555" s="103"/>
      <c r="AT3555" s="103"/>
      <c r="AU3555" s="103"/>
      <c r="AV3555" s="103"/>
      <c r="AW3555" s="103"/>
      <c r="AX3555" s="103"/>
      <c r="AY3555" s="103"/>
      <c r="AZ3555" s="103"/>
      <c r="BA3555" s="103"/>
      <c r="BB3555" s="103"/>
      <c r="BC3555" s="103"/>
      <c r="BD3555" s="103"/>
      <c r="BE3555" s="103"/>
    </row>
    <row r="3556" spans="1:57" x14ac:dyDescent="0.2">
      <c r="A3556" s="140"/>
      <c r="B3556" s="141"/>
      <c r="C3556" s="141"/>
      <c r="D3556" s="24"/>
      <c r="E3556" s="29"/>
      <c r="F3556" s="22"/>
      <c r="G3556" s="22"/>
      <c r="H3556" s="22"/>
      <c r="I3556" s="22"/>
      <c r="J3556" s="26"/>
      <c r="K3556" s="140"/>
      <c r="L3556" s="140"/>
      <c r="M3556" s="140"/>
      <c r="N3556" s="140"/>
      <c r="O3556" s="140"/>
      <c r="P3556" s="26"/>
      <c r="Q3556" s="26"/>
      <c r="R3556" s="140"/>
      <c r="S3556" s="140"/>
      <c r="T3556" s="140"/>
      <c r="U3556" s="140"/>
      <c r="V3556" s="140"/>
      <c r="W3556" s="140"/>
      <c r="X3556" s="140"/>
      <c r="Y3556" s="140"/>
      <c r="Z3556" s="140"/>
      <c r="AA3556" s="140"/>
      <c r="AB3556" s="140"/>
      <c r="AC3556" s="140"/>
      <c r="AD3556" s="140"/>
      <c r="AE3556" s="140"/>
      <c r="AF3556" s="140"/>
      <c r="AG3556" s="140"/>
      <c r="AH3556" s="140"/>
      <c r="AI3556" s="140"/>
      <c r="AJ3556" s="140"/>
      <c r="AK3556" s="140"/>
      <c r="AL3556" s="140"/>
      <c r="AM3556" s="140"/>
      <c r="AN3556" s="140"/>
      <c r="AO3556" s="140"/>
      <c r="AP3556" s="140"/>
      <c r="AQ3556" s="140"/>
      <c r="AR3556" s="140"/>
      <c r="AS3556" s="103"/>
      <c r="AT3556" s="103"/>
      <c r="AU3556" s="103"/>
      <c r="AV3556" s="103"/>
      <c r="AW3556" s="103"/>
      <c r="AX3556" s="103"/>
      <c r="AY3556" s="103"/>
      <c r="AZ3556" s="103"/>
      <c r="BA3556" s="103"/>
      <c r="BB3556" s="103"/>
      <c r="BC3556" s="103"/>
      <c r="BD3556" s="103"/>
      <c r="BE3556" s="103"/>
    </row>
    <row r="3557" spans="1:57" x14ac:dyDescent="0.2">
      <c r="A3557" s="140"/>
      <c r="B3557" s="141"/>
      <c r="C3557" s="141"/>
      <c r="D3557" s="24"/>
      <c r="E3557" s="29"/>
      <c r="F3557" s="22"/>
      <c r="G3557" s="22"/>
      <c r="H3557" s="22"/>
      <c r="I3557" s="22"/>
      <c r="J3557" s="26"/>
      <c r="K3557" s="140"/>
      <c r="L3557" s="140"/>
      <c r="M3557" s="140"/>
      <c r="N3557" s="140"/>
      <c r="O3557" s="140"/>
      <c r="P3557" s="26"/>
      <c r="Q3557" s="26"/>
      <c r="R3557" s="140"/>
      <c r="S3557" s="140"/>
      <c r="T3557" s="140"/>
      <c r="U3557" s="140"/>
      <c r="V3557" s="140"/>
      <c r="W3557" s="140"/>
      <c r="X3557" s="140"/>
      <c r="Y3557" s="140"/>
      <c r="Z3557" s="140"/>
      <c r="AA3557" s="140"/>
      <c r="AB3557" s="140"/>
      <c r="AC3557" s="140"/>
      <c r="AD3557" s="140"/>
      <c r="AE3557" s="140"/>
      <c r="AF3557" s="140"/>
      <c r="AG3557" s="140"/>
      <c r="AH3557" s="140"/>
      <c r="AI3557" s="140"/>
      <c r="AJ3557" s="140"/>
      <c r="AK3557" s="140"/>
      <c r="AL3557" s="140"/>
      <c r="AM3557" s="140"/>
      <c r="AN3557" s="140"/>
      <c r="AO3557" s="140"/>
      <c r="AP3557" s="140"/>
      <c r="AQ3557" s="140"/>
      <c r="AR3557" s="140"/>
      <c r="AS3557" s="103"/>
      <c r="AT3557" s="103"/>
      <c r="AU3557" s="103"/>
      <c r="AV3557" s="103"/>
      <c r="AW3557" s="103"/>
      <c r="AX3557" s="103"/>
      <c r="AY3557" s="103"/>
      <c r="AZ3557" s="103"/>
      <c r="BA3557" s="103"/>
      <c r="BB3557" s="103"/>
      <c r="BC3557" s="103"/>
      <c r="BD3557" s="103"/>
      <c r="BE3557" s="103"/>
    </row>
    <row r="3558" spans="1:57" x14ac:dyDescent="0.2">
      <c r="A3558" s="140"/>
      <c r="B3558" s="141"/>
      <c r="C3558" s="141"/>
      <c r="D3558" s="24"/>
      <c r="E3558" s="29"/>
      <c r="F3558" s="22"/>
      <c r="G3558" s="22"/>
      <c r="H3558" s="22"/>
      <c r="I3558" s="22"/>
      <c r="J3558" s="26"/>
      <c r="K3558" s="140"/>
      <c r="L3558" s="140"/>
      <c r="M3558" s="140"/>
      <c r="N3558" s="140"/>
      <c r="O3558" s="140"/>
      <c r="P3558" s="26"/>
      <c r="Q3558" s="26"/>
      <c r="R3558" s="140"/>
      <c r="S3558" s="140"/>
      <c r="T3558" s="140"/>
      <c r="U3558" s="140"/>
      <c r="V3558" s="140"/>
      <c r="W3558" s="140"/>
      <c r="X3558" s="140"/>
      <c r="Y3558" s="140"/>
      <c r="Z3558" s="140"/>
      <c r="AA3558" s="140"/>
      <c r="AB3558" s="140"/>
      <c r="AC3558" s="140"/>
      <c r="AD3558" s="140"/>
      <c r="AE3558" s="140"/>
      <c r="AF3558" s="140"/>
      <c r="AG3558" s="140"/>
      <c r="AH3558" s="140"/>
      <c r="AI3558" s="140"/>
      <c r="AJ3558" s="140"/>
      <c r="AK3558" s="140"/>
      <c r="AL3558" s="140"/>
      <c r="AM3558" s="140"/>
      <c r="AN3558" s="140"/>
      <c r="AO3558" s="140"/>
      <c r="AP3558" s="140"/>
      <c r="AQ3558" s="140"/>
      <c r="AR3558" s="140"/>
      <c r="AS3558" s="103"/>
      <c r="AT3558" s="103"/>
      <c r="AU3558" s="103"/>
      <c r="AV3558" s="103"/>
      <c r="AW3558" s="103"/>
      <c r="AX3558" s="103"/>
      <c r="AY3558" s="103"/>
      <c r="AZ3558" s="103"/>
      <c r="BA3558" s="103"/>
      <c r="BB3558" s="103"/>
      <c r="BC3558" s="103"/>
      <c r="BD3558" s="103"/>
      <c r="BE3558" s="103"/>
    </row>
    <row r="3559" spans="1:57" x14ac:dyDescent="0.2">
      <c r="A3559" s="140"/>
      <c r="B3559" s="141"/>
      <c r="C3559" s="141"/>
      <c r="D3559" s="24"/>
      <c r="E3559" s="29"/>
      <c r="F3559" s="22"/>
      <c r="G3559" s="22"/>
      <c r="H3559" s="22"/>
      <c r="I3559" s="22"/>
      <c r="J3559" s="26"/>
      <c r="K3559" s="140"/>
      <c r="L3559" s="140"/>
      <c r="M3559" s="140"/>
      <c r="N3559" s="140"/>
      <c r="O3559" s="140"/>
      <c r="P3559" s="26"/>
      <c r="Q3559" s="26"/>
      <c r="R3559" s="140"/>
      <c r="S3559" s="140"/>
      <c r="T3559" s="140"/>
      <c r="U3559" s="140"/>
      <c r="V3559" s="140"/>
      <c r="W3559" s="140"/>
      <c r="X3559" s="140"/>
      <c r="Y3559" s="140"/>
      <c r="Z3559" s="140"/>
      <c r="AA3559" s="140"/>
      <c r="AB3559" s="140"/>
      <c r="AC3559" s="140"/>
      <c r="AD3559" s="140"/>
      <c r="AE3559" s="140"/>
      <c r="AF3559" s="140"/>
      <c r="AG3559" s="140"/>
      <c r="AH3559" s="140"/>
      <c r="AI3559" s="140"/>
      <c r="AJ3559" s="140"/>
      <c r="AK3559" s="140"/>
      <c r="AL3559" s="140"/>
      <c r="AM3559" s="140"/>
      <c r="AN3559" s="140"/>
      <c r="AO3559" s="140"/>
      <c r="AP3559" s="140"/>
      <c r="AQ3559" s="140"/>
      <c r="AR3559" s="140"/>
      <c r="AS3559" s="103"/>
      <c r="AT3559" s="103"/>
      <c r="AU3559" s="103"/>
      <c r="AV3559" s="103"/>
      <c r="AW3559" s="103"/>
      <c r="AX3559" s="103"/>
      <c r="AY3559" s="103"/>
      <c r="AZ3559" s="103"/>
      <c r="BA3559" s="103"/>
      <c r="BB3559" s="103"/>
      <c r="BC3559" s="103"/>
      <c r="BD3559" s="103"/>
      <c r="BE3559" s="103"/>
    </row>
    <row r="3560" spans="1:57" x14ac:dyDescent="0.2">
      <c r="A3560" s="140"/>
      <c r="B3560" s="141"/>
      <c r="C3560" s="141"/>
      <c r="D3560" s="24"/>
      <c r="E3560" s="29"/>
      <c r="F3560" s="22"/>
      <c r="G3560" s="22"/>
      <c r="H3560" s="22"/>
      <c r="I3560" s="22"/>
      <c r="J3560" s="26"/>
      <c r="K3560" s="140"/>
      <c r="L3560" s="140"/>
      <c r="M3560" s="140"/>
      <c r="N3560" s="140"/>
      <c r="O3560" s="140"/>
      <c r="P3560" s="26"/>
      <c r="Q3560" s="26"/>
      <c r="R3560" s="140"/>
      <c r="S3560" s="140"/>
      <c r="T3560" s="140"/>
      <c r="U3560" s="140"/>
      <c r="V3560" s="140"/>
      <c r="W3560" s="140"/>
      <c r="X3560" s="140"/>
      <c r="Y3560" s="140"/>
      <c r="Z3560" s="140"/>
      <c r="AA3560" s="140"/>
      <c r="AB3560" s="140"/>
      <c r="AC3560" s="140"/>
      <c r="AD3560" s="140"/>
      <c r="AE3560" s="140"/>
      <c r="AF3560" s="140"/>
      <c r="AG3560" s="140"/>
      <c r="AH3560" s="140"/>
      <c r="AI3560" s="140"/>
      <c r="AJ3560" s="140"/>
      <c r="AK3560" s="140"/>
      <c r="AL3560" s="140"/>
      <c r="AM3560" s="140"/>
      <c r="AN3560" s="140"/>
      <c r="AO3560" s="140"/>
      <c r="AP3560" s="140"/>
      <c r="AQ3560" s="140"/>
      <c r="AR3560" s="140"/>
      <c r="AS3560" s="103"/>
      <c r="AT3560" s="103"/>
      <c r="AU3560" s="103"/>
      <c r="AV3560" s="103"/>
      <c r="AW3560" s="103"/>
      <c r="AX3560" s="103"/>
      <c r="AY3560" s="103"/>
      <c r="AZ3560" s="103"/>
      <c r="BA3560" s="103"/>
      <c r="BB3560" s="103"/>
      <c r="BC3560" s="103"/>
      <c r="BD3560" s="103"/>
      <c r="BE3560" s="103"/>
    </row>
    <row r="3561" spans="1:57" x14ac:dyDescent="0.2">
      <c r="A3561" s="140"/>
      <c r="B3561" s="141"/>
      <c r="C3561" s="141"/>
      <c r="D3561" s="24"/>
      <c r="E3561" s="29"/>
      <c r="F3561" s="22"/>
      <c r="G3561" s="22"/>
      <c r="H3561" s="22"/>
      <c r="I3561" s="22"/>
      <c r="J3561" s="26"/>
      <c r="K3561" s="140"/>
      <c r="L3561" s="140"/>
      <c r="M3561" s="140"/>
      <c r="N3561" s="140"/>
      <c r="O3561" s="140"/>
      <c r="P3561" s="26"/>
      <c r="Q3561" s="26"/>
      <c r="R3561" s="140"/>
      <c r="S3561" s="140"/>
      <c r="T3561" s="140"/>
      <c r="U3561" s="140"/>
      <c r="V3561" s="140"/>
      <c r="W3561" s="140"/>
      <c r="X3561" s="140"/>
      <c r="Y3561" s="140"/>
      <c r="Z3561" s="140"/>
      <c r="AA3561" s="140"/>
      <c r="AB3561" s="140"/>
      <c r="AC3561" s="140"/>
      <c r="AD3561" s="140"/>
      <c r="AE3561" s="140"/>
      <c r="AF3561" s="140"/>
      <c r="AG3561" s="140"/>
      <c r="AH3561" s="140"/>
      <c r="AI3561" s="140"/>
      <c r="AJ3561" s="140"/>
      <c r="AK3561" s="140"/>
      <c r="AL3561" s="140"/>
      <c r="AM3561" s="140"/>
      <c r="AN3561" s="140"/>
      <c r="AO3561" s="140"/>
      <c r="AP3561" s="140"/>
      <c r="AQ3561" s="140"/>
      <c r="AR3561" s="140"/>
      <c r="AS3561" s="103"/>
      <c r="AT3561" s="103"/>
      <c r="AU3561" s="103"/>
      <c r="AV3561" s="103"/>
      <c r="AW3561" s="103"/>
      <c r="AX3561" s="103"/>
      <c r="AY3561" s="103"/>
      <c r="AZ3561" s="103"/>
      <c r="BA3561" s="103"/>
      <c r="BB3561" s="103"/>
      <c r="BC3561" s="103"/>
      <c r="BD3561" s="103"/>
      <c r="BE3561" s="103"/>
    </row>
    <row r="3562" spans="1:57" x14ac:dyDescent="0.2">
      <c r="A3562" s="140"/>
      <c r="B3562" s="141"/>
      <c r="C3562" s="141"/>
      <c r="D3562" s="24"/>
      <c r="E3562" s="29"/>
      <c r="F3562" s="22"/>
      <c r="G3562" s="22"/>
      <c r="H3562" s="22"/>
      <c r="I3562" s="22"/>
      <c r="J3562" s="26"/>
      <c r="K3562" s="140"/>
      <c r="L3562" s="140"/>
      <c r="M3562" s="140"/>
      <c r="N3562" s="140"/>
      <c r="O3562" s="140"/>
      <c r="P3562" s="26"/>
      <c r="Q3562" s="26"/>
      <c r="R3562" s="140"/>
      <c r="S3562" s="140"/>
      <c r="T3562" s="140"/>
      <c r="U3562" s="140"/>
      <c r="V3562" s="140"/>
      <c r="W3562" s="140"/>
      <c r="X3562" s="140"/>
      <c r="Y3562" s="140"/>
      <c r="Z3562" s="140"/>
      <c r="AA3562" s="140"/>
      <c r="AB3562" s="140"/>
      <c r="AC3562" s="140"/>
      <c r="AD3562" s="140"/>
      <c r="AE3562" s="140"/>
      <c r="AF3562" s="140"/>
      <c r="AG3562" s="140"/>
      <c r="AH3562" s="140"/>
      <c r="AI3562" s="140"/>
      <c r="AJ3562" s="140"/>
      <c r="AK3562" s="140"/>
      <c r="AL3562" s="140"/>
      <c r="AM3562" s="140"/>
      <c r="AN3562" s="140"/>
      <c r="AO3562" s="140"/>
      <c r="AP3562" s="140"/>
      <c r="AQ3562" s="140"/>
      <c r="AR3562" s="140"/>
      <c r="AS3562" s="103"/>
      <c r="AT3562" s="103"/>
      <c r="AU3562" s="103"/>
      <c r="AV3562" s="103"/>
      <c r="AW3562" s="103"/>
      <c r="AX3562" s="103"/>
      <c r="AY3562" s="103"/>
      <c r="AZ3562" s="103"/>
      <c r="BA3562" s="103"/>
      <c r="BB3562" s="103"/>
      <c r="BC3562" s="103"/>
      <c r="BD3562" s="103"/>
      <c r="BE3562" s="103"/>
    </row>
    <row r="3563" spans="1:57" x14ac:dyDescent="0.2">
      <c r="A3563" s="140"/>
      <c r="B3563" s="141"/>
      <c r="C3563" s="141"/>
      <c r="D3563" s="24"/>
      <c r="E3563" s="29"/>
      <c r="F3563" s="22"/>
      <c r="G3563" s="22"/>
      <c r="H3563" s="22"/>
      <c r="I3563" s="22"/>
      <c r="J3563" s="26"/>
      <c r="K3563" s="140"/>
      <c r="L3563" s="140"/>
      <c r="M3563" s="140"/>
      <c r="N3563" s="140"/>
      <c r="O3563" s="140"/>
      <c r="P3563" s="26"/>
      <c r="Q3563" s="26"/>
      <c r="R3563" s="140"/>
      <c r="S3563" s="140"/>
      <c r="T3563" s="140"/>
      <c r="U3563" s="140"/>
      <c r="V3563" s="140"/>
      <c r="W3563" s="140"/>
      <c r="X3563" s="140"/>
      <c r="Y3563" s="140"/>
      <c r="Z3563" s="140"/>
      <c r="AA3563" s="140"/>
      <c r="AB3563" s="140"/>
      <c r="AC3563" s="140"/>
      <c r="AD3563" s="140"/>
      <c r="AE3563" s="140"/>
      <c r="AF3563" s="140"/>
      <c r="AG3563" s="140"/>
      <c r="AH3563" s="140"/>
      <c r="AI3563" s="140"/>
      <c r="AJ3563" s="140"/>
      <c r="AK3563" s="140"/>
      <c r="AL3563" s="140"/>
      <c r="AM3563" s="140"/>
      <c r="AN3563" s="140"/>
      <c r="AO3563" s="140"/>
      <c r="AP3563" s="140"/>
      <c r="AQ3563" s="140"/>
      <c r="AR3563" s="140"/>
      <c r="AS3563" s="103"/>
      <c r="AT3563" s="103"/>
      <c r="AU3563" s="103"/>
      <c r="AV3563" s="103"/>
      <c r="AW3563" s="103"/>
      <c r="AX3563" s="103"/>
      <c r="AY3563" s="103"/>
      <c r="AZ3563" s="103"/>
      <c r="BA3563" s="103"/>
      <c r="BB3563" s="103"/>
      <c r="BC3563" s="103"/>
      <c r="BD3563" s="103"/>
      <c r="BE3563" s="103"/>
    </row>
    <row r="3564" spans="1:57" x14ac:dyDescent="0.2">
      <c r="A3564" s="140"/>
      <c r="B3564" s="141"/>
      <c r="C3564" s="141"/>
      <c r="D3564" s="24"/>
      <c r="E3564" s="29"/>
      <c r="F3564" s="22"/>
      <c r="G3564" s="22"/>
      <c r="H3564" s="22"/>
      <c r="I3564" s="22"/>
      <c r="J3564" s="26"/>
      <c r="K3564" s="140"/>
      <c r="L3564" s="140"/>
      <c r="M3564" s="140"/>
      <c r="N3564" s="140"/>
      <c r="O3564" s="140"/>
      <c r="P3564" s="26"/>
      <c r="Q3564" s="26"/>
      <c r="R3564" s="140"/>
      <c r="S3564" s="140"/>
      <c r="T3564" s="140"/>
      <c r="U3564" s="140"/>
      <c r="V3564" s="140"/>
      <c r="W3564" s="140"/>
      <c r="X3564" s="140"/>
      <c r="Y3564" s="140"/>
      <c r="Z3564" s="140"/>
      <c r="AA3564" s="140"/>
      <c r="AB3564" s="140"/>
      <c r="AC3564" s="140"/>
      <c r="AD3564" s="140"/>
      <c r="AE3564" s="140"/>
      <c r="AF3564" s="140"/>
      <c r="AG3564" s="140"/>
      <c r="AH3564" s="140"/>
      <c r="AI3564" s="140"/>
      <c r="AJ3564" s="140"/>
      <c r="AK3564" s="140"/>
      <c r="AL3564" s="140"/>
      <c r="AM3564" s="140"/>
      <c r="AN3564" s="140"/>
      <c r="AO3564" s="140"/>
      <c r="AP3564" s="140"/>
      <c r="AQ3564" s="140"/>
      <c r="AR3564" s="140"/>
      <c r="AS3564" s="103"/>
      <c r="AT3564" s="103"/>
      <c r="AU3564" s="103"/>
      <c r="AV3564" s="103"/>
      <c r="AW3564" s="103"/>
      <c r="AX3564" s="103"/>
      <c r="AY3564" s="103"/>
      <c r="AZ3564" s="103"/>
      <c r="BA3564" s="103"/>
      <c r="BB3564" s="103"/>
      <c r="BC3564" s="103"/>
      <c r="BD3564" s="103"/>
      <c r="BE3564" s="103"/>
    </row>
    <row r="3565" spans="1:57" x14ac:dyDescent="0.2">
      <c r="A3565" s="140"/>
      <c r="B3565" s="141"/>
      <c r="C3565" s="141"/>
      <c r="D3565" s="24"/>
      <c r="E3565" s="29"/>
      <c r="F3565" s="22"/>
      <c r="G3565" s="22"/>
      <c r="H3565" s="22"/>
      <c r="I3565" s="22"/>
      <c r="J3565" s="26"/>
      <c r="K3565" s="140"/>
      <c r="L3565" s="140"/>
      <c r="M3565" s="140"/>
      <c r="N3565" s="140"/>
      <c r="O3565" s="140"/>
      <c r="P3565" s="26"/>
      <c r="Q3565" s="26"/>
      <c r="R3565" s="140"/>
      <c r="S3565" s="140"/>
      <c r="T3565" s="140"/>
      <c r="U3565" s="140"/>
      <c r="V3565" s="140"/>
      <c r="W3565" s="140"/>
      <c r="X3565" s="140"/>
      <c r="Y3565" s="140"/>
      <c r="Z3565" s="140"/>
      <c r="AA3565" s="140"/>
      <c r="AB3565" s="140"/>
      <c r="AC3565" s="140"/>
      <c r="AD3565" s="140"/>
      <c r="AE3565" s="140"/>
      <c r="AF3565" s="140"/>
      <c r="AG3565" s="140"/>
      <c r="AH3565" s="140"/>
      <c r="AI3565" s="140"/>
      <c r="AJ3565" s="140"/>
      <c r="AK3565" s="140"/>
      <c r="AL3565" s="140"/>
      <c r="AM3565" s="140"/>
      <c r="AN3565" s="140"/>
      <c r="AO3565" s="140"/>
      <c r="AP3565" s="140"/>
      <c r="AQ3565" s="140"/>
      <c r="AR3565" s="140"/>
      <c r="AS3565" s="103"/>
      <c r="AT3565" s="103"/>
      <c r="AU3565" s="103"/>
      <c r="AV3565" s="103"/>
      <c r="AW3565" s="103"/>
      <c r="AX3565" s="103"/>
      <c r="AY3565" s="103"/>
      <c r="AZ3565" s="103"/>
      <c r="BA3565" s="103"/>
      <c r="BB3565" s="103"/>
      <c r="BC3565" s="103"/>
      <c r="BD3565" s="103"/>
      <c r="BE3565" s="103"/>
    </row>
    <row r="3566" spans="1:57" x14ac:dyDescent="0.2">
      <c r="A3566" s="140"/>
      <c r="B3566" s="141"/>
      <c r="C3566" s="141"/>
      <c r="D3566" s="24"/>
      <c r="E3566" s="29"/>
      <c r="F3566" s="22"/>
      <c r="G3566" s="22"/>
      <c r="H3566" s="22"/>
      <c r="I3566" s="22"/>
      <c r="J3566" s="26"/>
      <c r="K3566" s="140"/>
      <c r="L3566" s="140"/>
      <c r="M3566" s="140"/>
      <c r="N3566" s="140"/>
      <c r="O3566" s="140"/>
      <c r="P3566" s="26"/>
      <c r="Q3566" s="26"/>
      <c r="R3566" s="140"/>
      <c r="S3566" s="140"/>
      <c r="T3566" s="140"/>
      <c r="U3566" s="140"/>
      <c r="V3566" s="140"/>
      <c r="W3566" s="140"/>
      <c r="X3566" s="140"/>
      <c r="Y3566" s="140"/>
      <c r="Z3566" s="140"/>
      <c r="AA3566" s="140"/>
      <c r="AB3566" s="140"/>
      <c r="AC3566" s="140"/>
      <c r="AD3566" s="140"/>
      <c r="AE3566" s="140"/>
      <c r="AF3566" s="140"/>
      <c r="AG3566" s="140"/>
      <c r="AH3566" s="140"/>
      <c r="AI3566" s="140"/>
      <c r="AJ3566" s="140"/>
      <c r="AK3566" s="140"/>
      <c r="AL3566" s="140"/>
      <c r="AM3566" s="140"/>
      <c r="AN3566" s="140"/>
      <c r="AO3566" s="140"/>
      <c r="AP3566" s="140"/>
      <c r="AQ3566" s="140"/>
      <c r="AR3566" s="140"/>
      <c r="AS3566" s="103"/>
      <c r="AT3566" s="103"/>
      <c r="AU3566" s="103"/>
      <c r="AV3566" s="103"/>
      <c r="AW3566" s="103"/>
      <c r="AX3566" s="103"/>
      <c r="AY3566" s="103"/>
      <c r="AZ3566" s="103"/>
      <c r="BA3566" s="103"/>
      <c r="BB3566" s="103"/>
      <c r="BC3566" s="103"/>
      <c r="BD3566" s="103"/>
      <c r="BE3566" s="103"/>
    </row>
    <row r="3567" spans="1:57" x14ac:dyDescent="0.2">
      <c r="A3567" s="140"/>
      <c r="B3567" s="141"/>
      <c r="C3567" s="141"/>
      <c r="D3567" s="24"/>
      <c r="E3567" s="29"/>
      <c r="F3567" s="22"/>
      <c r="G3567" s="22"/>
      <c r="H3567" s="22"/>
      <c r="I3567" s="22"/>
      <c r="J3567" s="26"/>
      <c r="K3567" s="140"/>
      <c r="L3567" s="140"/>
      <c r="M3567" s="140"/>
      <c r="N3567" s="140"/>
      <c r="O3567" s="140"/>
      <c r="P3567" s="26"/>
      <c r="Q3567" s="26"/>
      <c r="R3567" s="140"/>
      <c r="S3567" s="140"/>
      <c r="T3567" s="140"/>
      <c r="U3567" s="140"/>
      <c r="V3567" s="140"/>
      <c r="W3567" s="140"/>
      <c r="X3567" s="140"/>
      <c r="Y3567" s="140"/>
      <c r="Z3567" s="140"/>
      <c r="AA3567" s="140"/>
      <c r="AB3567" s="140"/>
      <c r="AC3567" s="140"/>
      <c r="AD3567" s="140"/>
      <c r="AE3567" s="140"/>
      <c r="AF3567" s="140"/>
      <c r="AG3567" s="140"/>
      <c r="AH3567" s="140"/>
      <c r="AI3567" s="140"/>
      <c r="AJ3567" s="140"/>
      <c r="AK3567" s="140"/>
      <c r="AL3567" s="140"/>
      <c r="AM3567" s="140"/>
      <c r="AN3567" s="140"/>
      <c r="AO3567" s="140"/>
      <c r="AP3567" s="140"/>
      <c r="AQ3567" s="140"/>
      <c r="AR3567" s="140"/>
      <c r="AS3567" s="103"/>
      <c r="AT3567" s="103"/>
      <c r="AU3567" s="103"/>
      <c r="AV3567" s="103"/>
      <c r="AW3567" s="103"/>
      <c r="AX3567" s="103"/>
      <c r="AY3567" s="103"/>
      <c r="AZ3567" s="103"/>
      <c r="BA3567" s="103"/>
      <c r="BB3567" s="103"/>
      <c r="BC3567" s="103"/>
      <c r="BD3567" s="103"/>
      <c r="BE3567" s="103"/>
    </row>
    <row r="3568" spans="1:57" x14ac:dyDescent="0.2">
      <c r="A3568" s="140"/>
      <c r="B3568" s="141"/>
      <c r="C3568" s="141"/>
      <c r="D3568" s="24"/>
      <c r="E3568" s="29"/>
      <c r="F3568" s="22"/>
      <c r="G3568" s="22"/>
      <c r="H3568" s="22"/>
      <c r="I3568" s="22"/>
      <c r="J3568" s="26"/>
      <c r="K3568" s="140"/>
      <c r="L3568" s="140"/>
      <c r="M3568" s="140"/>
      <c r="N3568" s="140"/>
      <c r="O3568" s="140"/>
      <c r="P3568" s="26"/>
      <c r="Q3568" s="26"/>
      <c r="R3568" s="140"/>
      <c r="S3568" s="140"/>
      <c r="T3568" s="140"/>
      <c r="U3568" s="140"/>
      <c r="V3568" s="140"/>
      <c r="W3568" s="140"/>
      <c r="X3568" s="140"/>
      <c r="Y3568" s="140"/>
      <c r="Z3568" s="140"/>
      <c r="AA3568" s="140"/>
      <c r="AB3568" s="140"/>
      <c r="AC3568" s="140"/>
      <c r="AD3568" s="140"/>
      <c r="AE3568" s="140"/>
      <c r="AF3568" s="140"/>
      <c r="AG3568" s="140"/>
      <c r="AH3568" s="140"/>
      <c r="AI3568" s="140"/>
      <c r="AJ3568" s="140"/>
      <c r="AK3568" s="140"/>
      <c r="AL3568" s="140"/>
      <c r="AM3568" s="140"/>
      <c r="AN3568" s="140"/>
      <c r="AO3568" s="140"/>
      <c r="AP3568" s="140"/>
      <c r="AQ3568" s="140"/>
      <c r="AR3568" s="140"/>
      <c r="AS3568" s="103"/>
      <c r="AT3568" s="103"/>
      <c r="AU3568" s="103"/>
      <c r="AV3568" s="103"/>
      <c r="AW3568" s="103"/>
      <c r="AX3568" s="103"/>
      <c r="AY3568" s="103"/>
      <c r="AZ3568" s="103"/>
      <c r="BA3568" s="103"/>
      <c r="BB3568" s="103"/>
      <c r="BC3568" s="103"/>
      <c r="BD3568" s="103"/>
      <c r="BE3568" s="103"/>
    </row>
    <row r="3569" spans="1:57" x14ac:dyDescent="0.2">
      <c r="A3569" s="140"/>
      <c r="B3569" s="141"/>
      <c r="C3569" s="141"/>
      <c r="D3569" s="24"/>
      <c r="E3569" s="29"/>
      <c r="F3569" s="22"/>
      <c r="G3569" s="22"/>
      <c r="H3569" s="22"/>
      <c r="I3569" s="22"/>
      <c r="J3569" s="26"/>
      <c r="K3569" s="140"/>
      <c r="L3569" s="140"/>
      <c r="M3569" s="140"/>
      <c r="N3569" s="140"/>
      <c r="O3569" s="140"/>
      <c r="P3569" s="26"/>
      <c r="Q3569" s="26"/>
      <c r="R3569" s="140"/>
      <c r="S3569" s="140"/>
      <c r="T3569" s="140"/>
      <c r="U3569" s="140"/>
      <c r="V3569" s="140"/>
      <c r="W3569" s="140"/>
      <c r="X3569" s="140"/>
      <c r="Y3569" s="140"/>
      <c r="Z3569" s="140"/>
      <c r="AA3569" s="140"/>
      <c r="AB3569" s="140"/>
      <c r="AC3569" s="140"/>
      <c r="AD3569" s="140"/>
      <c r="AE3569" s="140"/>
      <c r="AF3569" s="140"/>
      <c r="AG3569" s="140"/>
      <c r="AH3569" s="140"/>
      <c r="AI3569" s="140"/>
      <c r="AJ3569" s="140"/>
      <c r="AK3569" s="140"/>
      <c r="AL3569" s="140"/>
      <c r="AM3569" s="140"/>
      <c r="AN3569" s="140"/>
      <c r="AO3569" s="140"/>
      <c r="AP3569" s="140"/>
      <c r="AQ3569" s="140"/>
      <c r="AR3569" s="140"/>
      <c r="AS3569" s="103"/>
      <c r="AT3569" s="103"/>
      <c r="AU3569" s="103"/>
      <c r="AV3569" s="103"/>
      <c r="AW3569" s="103"/>
      <c r="AX3569" s="103"/>
      <c r="AY3569" s="103"/>
      <c r="AZ3569" s="103"/>
      <c r="BA3569" s="103"/>
      <c r="BB3569" s="103"/>
      <c r="BC3569" s="103"/>
      <c r="BD3569" s="103"/>
      <c r="BE3569" s="103"/>
    </row>
    <row r="3570" spans="1:57" x14ac:dyDescent="0.2">
      <c r="A3570" s="140"/>
      <c r="B3570" s="141"/>
      <c r="C3570" s="141"/>
      <c r="D3570" s="24"/>
      <c r="E3570" s="29"/>
      <c r="F3570" s="22"/>
      <c r="G3570" s="22"/>
      <c r="H3570" s="22"/>
      <c r="I3570" s="22"/>
      <c r="J3570" s="26"/>
      <c r="K3570" s="140"/>
      <c r="L3570" s="140"/>
      <c r="M3570" s="140"/>
      <c r="N3570" s="140"/>
      <c r="O3570" s="140"/>
      <c r="P3570" s="26"/>
      <c r="Q3570" s="26"/>
      <c r="R3570" s="140"/>
      <c r="S3570" s="140"/>
      <c r="T3570" s="140"/>
      <c r="U3570" s="140"/>
      <c r="V3570" s="140"/>
      <c r="W3570" s="140"/>
      <c r="X3570" s="140"/>
      <c r="Y3570" s="140"/>
      <c r="Z3570" s="140"/>
      <c r="AA3570" s="140"/>
      <c r="AB3570" s="140"/>
      <c r="AC3570" s="140"/>
      <c r="AD3570" s="140"/>
      <c r="AE3570" s="140"/>
      <c r="AF3570" s="140"/>
      <c r="AG3570" s="140"/>
      <c r="AH3570" s="140"/>
      <c r="AI3570" s="140"/>
      <c r="AJ3570" s="140"/>
      <c r="AK3570" s="140"/>
      <c r="AL3570" s="140"/>
      <c r="AM3570" s="140"/>
      <c r="AN3570" s="140"/>
      <c r="AO3570" s="140"/>
      <c r="AP3570" s="140"/>
      <c r="AQ3570" s="140"/>
      <c r="AR3570" s="140"/>
      <c r="AS3570" s="103"/>
      <c r="AT3570" s="103"/>
      <c r="AU3570" s="103"/>
      <c r="AV3570" s="103"/>
      <c r="AW3570" s="103"/>
      <c r="AX3570" s="103"/>
      <c r="AY3570" s="103"/>
      <c r="AZ3570" s="103"/>
      <c r="BA3570" s="103"/>
      <c r="BB3570" s="103"/>
      <c r="BC3570" s="103"/>
      <c r="BD3570" s="103"/>
      <c r="BE3570" s="103"/>
    </row>
    <row r="3571" spans="1:57" x14ac:dyDescent="0.2">
      <c r="A3571" s="140"/>
      <c r="B3571" s="141"/>
      <c r="C3571" s="141"/>
      <c r="D3571" s="24"/>
      <c r="E3571" s="29"/>
      <c r="F3571" s="22"/>
      <c r="G3571" s="22"/>
      <c r="H3571" s="22"/>
      <c r="I3571" s="22"/>
      <c r="J3571" s="26"/>
      <c r="K3571" s="140"/>
      <c r="L3571" s="140"/>
      <c r="M3571" s="140"/>
      <c r="N3571" s="140"/>
      <c r="O3571" s="140"/>
      <c r="P3571" s="26"/>
      <c r="Q3571" s="26"/>
      <c r="R3571" s="140"/>
      <c r="S3571" s="140"/>
      <c r="T3571" s="140"/>
      <c r="U3571" s="140"/>
      <c r="V3571" s="140"/>
      <c r="W3571" s="140"/>
      <c r="X3571" s="140"/>
      <c r="Y3571" s="140"/>
      <c r="Z3571" s="140"/>
      <c r="AA3571" s="140"/>
      <c r="AB3571" s="140"/>
      <c r="AC3571" s="140"/>
      <c r="AD3571" s="140"/>
      <c r="AE3571" s="140"/>
      <c r="AF3571" s="140"/>
      <c r="AG3571" s="140"/>
      <c r="AH3571" s="140"/>
      <c r="AI3571" s="140"/>
      <c r="AJ3571" s="140"/>
      <c r="AK3571" s="140"/>
      <c r="AL3571" s="140"/>
      <c r="AM3571" s="140"/>
      <c r="AN3571" s="140"/>
      <c r="AO3571" s="140"/>
      <c r="AP3571" s="140"/>
      <c r="AQ3571" s="140"/>
      <c r="AR3571" s="140"/>
      <c r="AS3571" s="103"/>
      <c r="AT3571" s="103"/>
      <c r="AU3571" s="103"/>
      <c r="AV3571" s="103"/>
      <c r="AW3571" s="103"/>
      <c r="AX3571" s="103"/>
      <c r="AY3571" s="103"/>
      <c r="AZ3571" s="103"/>
      <c r="BA3571" s="103"/>
      <c r="BB3571" s="103"/>
      <c r="BC3571" s="103"/>
      <c r="BD3571" s="103"/>
      <c r="BE3571" s="103"/>
    </row>
    <row r="3572" spans="1:57" x14ac:dyDescent="0.2">
      <c r="A3572" s="140"/>
      <c r="B3572" s="141"/>
      <c r="C3572" s="141"/>
      <c r="D3572" s="24"/>
      <c r="E3572" s="29"/>
      <c r="F3572" s="22"/>
      <c r="G3572" s="22"/>
      <c r="H3572" s="22"/>
      <c r="I3572" s="22"/>
      <c r="J3572" s="26"/>
      <c r="K3572" s="140"/>
      <c r="L3572" s="140"/>
      <c r="M3572" s="140"/>
      <c r="N3572" s="140"/>
      <c r="O3572" s="140"/>
      <c r="P3572" s="26"/>
      <c r="Q3572" s="26"/>
      <c r="R3572" s="140"/>
      <c r="S3572" s="140"/>
      <c r="T3572" s="140"/>
      <c r="U3572" s="140"/>
      <c r="V3572" s="140"/>
      <c r="W3572" s="140"/>
      <c r="X3572" s="140"/>
      <c r="Y3572" s="140"/>
      <c r="Z3572" s="140"/>
      <c r="AA3572" s="140"/>
      <c r="AB3572" s="140"/>
      <c r="AC3572" s="140"/>
      <c r="AD3572" s="140"/>
      <c r="AE3572" s="140"/>
      <c r="AF3572" s="140"/>
      <c r="AG3572" s="140"/>
      <c r="AH3572" s="140"/>
      <c r="AI3572" s="140"/>
      <c r="AJ3572" s="140"/>
      <c r="AK3572" s="140"/>
      <c r="AL3572" s="140"/>
      <c r="AM3572" s="140"/>
      <c r="AN3572" s="140"/>
      <c r="AO3572" s="140"/>
      <c r="AP3572" s="140"/>
      <c r="AQ3572" s="140"/>
      <c r="AR3572" s="140"/>
      <c r="AS3572" s="103"/>
      <c r="AT3572" s="103"/>
      <c r="AU3572" s="103"/>
      <c r="AV3572" s="103"/>
      <c r="AW3572" s="103"/>
      <c r="AX3572" s="103"/>
      <c r="AY3572" s="103"/>
      <c r="AZ3572" s="103"/>
      <c r="BA3572" s="103"/>
      <c r="BB3572" s="103"/>
      <c r="BC3572" s="103"/>
      <c r="BD3572" s="103"/>
      <c r="BE3572" s="103"/>
    </row>
    <row r="3573" spans="1:57" x14ac:dyDescent="0.2">
      <c r="A3573" s="140"/>
      <c r="B3573" s="141"/>
      <c r="C3573" s="141"/>
      <c r="D3573" s="24"/>
      <c r="E3573" s="29"/>
      <c r="F3573" s="22"/>
      <c r="G3573" s="22"/>
      <c r="H3573" s="22"/>
      <c r="I3573" s="22"/>
      <c r="J3573" s="26"/>
      <c r="K3573" s="140"/>
      <c r="L3573" s="140"/>
      <c r="M3573" s="140"/>
      <c r="N3573" s="140"/>
      <c r="O3573" s="140"/>
      <c r="P3573" s="26"/>
      <c r="Q3573" s="26"/>
      <c r="R3573" s="140"/>
      <c r="S3573" s="140"/>
      <c r="T3573" s="140"/>
      <c r="U3573" s="140"/>
      <c r="V3573" s="140"/>
      <c r="W3573" s="140"/>
      <c r="X3573" s="140"/>
      <c r="Y3573" s="140"/>
      <c r="Z3573" s="140"/>
      <c r="AA3573" s="140"/>
      <c r="AB3573" s="140"/>
      <c r="AC3573" s="140"/>
      <c r="AD3573" s="140"/>
      <c r="AE3573" s="140"/>
      <c r="AF3573" s="140"/>
      <c r="AG3573" s="140"/>
      <c r="AH3573" s="140"/>
      <c r="AI3573" s="140"/>
      <c r="AJ3573" s="140"/>
      <c r="AK3573" s="140"/>
      <c r="AL3573" s="140"/>
      <c r="AM3573" s="140"/>
      <c r="AN3573" s="140"/>
      <c r="AO3573" s="140"/>
      <c r="AP3573" s="140"/>
      <c r="AQ3573" s="140"/>
      <c r="AR3573" s="140"/>
      <c r="AS3573" s="103"/>
      <c r="AT3573" s="103"/>
      <c r="AU3573" s="103"/>
      <c r="AV3573" s="103"/>
      <c r="AW3573" s="103"/>
      <c r="AX3573" s="103"/>
      <c r="AY3573" s="103"/>
      <c r="AZ3573" s="103"/>
      <c r="BA3573" s="103"/>
      <c r="BB3573" s="103"/>
      <c r="BC3573" s="103"/>
      <c r="BD3573" s="103"/>
      <c r="BE3573" s="103"/>
    </row>
    <row r="3574" spans="1:57" x14ac:dyDescent="0.2">
      <c r="A3574" s="140"/>
      <c r="B3574" s="141"/>
      <c r="C3574" s="141"/>
      <c r="D3574" s="24"/>
      <c r="E3574" s="29"/>
      <c r="F3574" s="22"/>
      <c r="G3574" s="22"/>
      <c r="H3574" s="22"/>
      <c r="I3574" s="22"/>
      <c r="J3574" s="26"/>
      <c r="K3574" s="140"/>
      <c r="L3574" s="140"/>
      <c r="M3574" s="140"/>
      <c r="N3574" s="140"/>
      <c r="O3574" s="140"/>
      <c r="P3574" s="26"/>
      <c r="Q3574" s="26"/>
      <c r="R3574" s="140"/>
      <c r="S3574" s="140"/>
      <c r="T3574" s="140"/>
      <c r="U3574" s="140"/>
      <c r="V3574" s="140"/>
      <c r="W3574" s="140"/>
      <c r="X3574" s="140"/>
      <c r="Y3574" s="140"/>
      <c r="Z3574" s="140"/>
      <c r="AA3574" s="140"/>
      <c r="AB3574" s="140"/>
      <c r="AC3574" s="140"/>
      <c r="AD3574" s="140"/>
      <c r="AE3574" s="140"/>
      <c r="AF3574" s="140"/>
      <c r="AG3574" s="140"/>
      <c r="AH3574" s="140"/>
      <c r="AI3574" s="140"/>
      <c r="AJ3574" s="140"/>
      <c r="AK3574" s="140"/>
      <c r="AL3574" s="140"/>
      <c r="AM3574" s="140"/>
      <c r="AN3574" s="140"/>
      <c r="AO3574" s="140"/>
      <c r="AP3574" s="140"/>
      <c r="AQ3574" s="140"/>
      <c r="AR3574" s="140"/>
      <c r="AS3574" s="103"/>
      <c r="AT3574" s="103"/>
      <c r="AU3574" s="103"/>
      <c r="AV3574" s="103"/>
      <c r="AW3574" s="103"/>
      <c r="AX3574" s="103"/>
      <c r="AY3574" s="103"/>
      <c r="AZ3574" s="103"/>
      <c r="BA3574" s="103"/>
      <c r="BB3574" s="103"/>
      <c r="BC3574" s="103"/>
      <c r="BD3574" s="103"/>
      <c r="BE3574" s="103"/>
    </row>
    <row r="3575" spans="1:57" x14ac:dyDescent="0.2">
      <c r="A3575" s="140"/>
      <c r="B3575" s="141"/>
      <c r="C3575" s="141"/>
      <c r="D3575" s="24"/>
      <c r="E3575" s="29"/>
      <c r="F3575" s="22"/>
      <c r="G3575" s="22"/>
      <c r="H3575" s="22"/>
      <c r="I3575" s="22"/>
      <c r="J3575" s="26"/>
      <c r="K3575" s="140"/>
      <c r="L3575" s="140"/>
      <c r="M3575" s="140"/>
      <c r="N3575" s="140"/>
      <c r="O3575" s="140"/>
      <c r="P3575" s="26"/>
      <c r="Q3575" s="26"/>
      <c r="R3575" s="140"/>
      <c r="S3575" s="140"/>
      <c r="T3575" s="140"/>
      <c r="U3575" s="140"/>
      <c r="V3575" s="140"/>
      <c r="W3575" s="140"/>
      <c r="X3575" s="140"/>
      <c r="Y3575" s="140"/>
      <c r="Z3575" s="140"/>
      <c r="AA3575" s="140"/>
      <c r="AB3575" s="140"/>
      <c r="AC3575" s="140"/>
      <c r="AD3575" s="140"/>
      <c r="AE3575" s="140"/>
      <c r="AF3575" s="140"/>
      <c r="AG3575" s="140"/>
      <c r="AH3575" s="140"/>
      <c r="AI3575" s="140"/>
      <c r="AJ3575" s="140"/>
      <c r="AK3575" s="140"/>
      <c r="AL3575" s="140"/>
      <c r="AM3575" s="140"/>
      <c r="AN3575" s="140"/>
      <c r="AO3575" s="140"/>
      <c r="AP3575" s="140"/>
      <c r="AQ3575" s="140"/>
      <c r="AR3575" s="140"/>
      <c r="AS3575" s="103"/>
      <c r="AT3575" s="103"/>
      <c r="AU3575" s="103"/>
      <c r="AV3575" s="103"/>
      <c r="AW3575" s="103"/>
      <c r="AX3575" s="103"/>
      <c r="AY3575" s="103"/>
      <c r="AZ3575" s="103"/>
      <c r="BA3575" s="103"/>
      <c r="BB3575" s="103"/>
      <c r="BC3575" s="103"/>
      <c r="BD3575" s="103"/>
      <c r="BE3575" s="103"/>
    </row>
    <row r="3576" spans="1:57" x14ac:dyDescent="0.2">
      <c r="A3576" s="140"/>
      <c r="B3576" s="141"/>
      <c r="C3576" s="141"/>
      <c r="D3576" s="24"/>
      <c r="E3576" s="29"/>
      <c r="F3576" s="22"/>
      <c r="G3576" s="22"/>
      <c r="H3576" s="22"/>
      <c r="I3576" s="22"/>
      <c r="J3576" s="26"/>
      <c r="K3576" s="140"/>
      <c r="L3576" s="140"/>
      <c r="M3576" s="140"/>
      <c r="N3576" s="140"/>
      <c r="O3576" s="140"/>
      <c r="P3576" s="26"/>
      <c r="Q3576" s="26"/>
      <c r="R3576" s="140"/>
      <c r="S3576" s="140"/>
      <c r="T3576" s="140"/>
      <c r="U3576" s="140"/>
      <c r="V3576" s="140"/>
      <c r="W3576" s="140"/>
      <c r="X3576" s="140"/>
      <c r="Y3576" s="140"/>
      <c r="Z3576" s="140"/>
      <c r="AA3576" s="140"/>
      <c r="AB3576" s="140"/>
      <c r="AC3576" s="140"/>
      <c r="AD3576" s="140"/>
      <c r="AE3576" s="140"/>
      <c r="AF3576" s="140"/>
      <c r="AG3576" s="140"/>
      <c r="AH3576" s="140"/>
      <c r="AI3576" s="140"/>
      <c r="AJ3576" s="140"/>
      <c r="AK3576" s="140"/>
      <c r="AL3576" s="140"/>
      <c r="AM3576" s="140"/>
      <c r="AN3576" s="140"/>
      <c r="AO3576" s="140"/>
      <c r="AP3576" s="140"/>
      <c r="AQ3576" s="140"/>
      <c r="AR3576" s="140"/>
      <c r="AS3576" s="103"/>
      <c r="AT3576" s="103"/>
      <c r="AU3576" s="103"/>
      <c r="AV3576" s="103"/>
      <c r="AW3576" s="103"/>
      <c r="AX3576" s="103"/>
      <c r="AY3576" s="103"/>
      <c r="AZ3576" s="103"/>
      <c r="BA3576" s="103"/>
      <c r="BB3576" s="103"/>
      <c r="BC3576" s="103"/>
      <c r="BD3576" s="103"/>
      <c r="BE3576" s="103"/>
    </row>
    <row r="3577" spans="1:57" x14ac:dyDescent="0.2">
      <c r="A3577" s="140"/>
      <c r="B3577" s="141"/>
      <c r="C3577" s="141"/>
      <c r="D3577" s="24"/>
      <c r="E3577" s="29"/>
      <c r="F3577" s="22"/>
      <c r="G3577" s="22"/>
      <c r="H3577" s="22"/>
      <c r="I3577" s="22"/>
      <c r="J3577" s="26"/>
      <c r="K3577" s="140"/>
      <c r="L3577" s="140"/>
      <c r="M3577" s="140"/>
      <c r="N3577" s="140"/>
      <c r="O3577" s="140"/>
      <c r="P3577" s="26"/>
      <c r="Q3577" s="26"/>
      <c r="R3577" s="140"/>
      <c r="S3577" s="140"/>
      <c r="T3577" s="140"/>
      <c r="U3577" s="140"/>
      <c r="V3577" s="140"/>
      <c r="W3577" s="140"/>
      <c r="X3577" s="140"/>
      <c r="Y3577" s="140"/>
      <c r="Z3577" s="140"/>
      <c r="AA3577" s="140"/>
      <c r="AB3577" s="140"/>
      <c r="AC3577" s="140"/>
      <c r="AD3577" s="140"/>
      <c r="AE3577" s="140"/>
      <c r="AF3577" s="140"/>
      <c r="AG3577" s="140"/>
      <c r="AH3577" s="140"/>
      <c r="AI3577" s="140"/>
      <c r="AJ3577" s="140"/>
      <c r="AK3577" s="140"/>
      <c r="AL3577" s="140"/>
      <c r="AM3577" s="140"/>
      <c r="AN3577" s="140"/>
      <c r="AO3577" s="140"/>
      <c r="AP3577" s="140"/>
      <c r="AQ3577" s="140"/>
      <c r="AR3577" s="140"/>
      <c r="AS3577" s="103"/>
      <c r="AT3577" s="103"/>
      <c r="AU3577" s="103"/>
      <c r="AV3577" s="103"/>
      <c r="AW3577" s="103"/>
      <c r="AX3577" s="103"/>
      <c r="AY3577" s="103"/>
      <c r="AZ3577" s="103"/>
      <c r="BA3577" s="103"/>
      <c r="BB3577" s="103"/>
      <c r="BC3577" s="103"/>
      <c r="BD3577" s="103"/>
      <c r="BE3577" s="103"/>
    </row>
    <row r="3578" spans="1:57" x14ac:dyDescent="0.2">
      <c r="A3578" s="140"/>
      <c r="B3578" s="141"/>
      <c r="C3578" s="141"/>
      <c r="D3578" s="24"/>
      <c r="E3578" s="29"/>
      <c r="F3578" s="22"/>
      <c r="G3578" s="22"/>
      <c r="H3578" s="22"/>
      <c r="I3578" s="22"/>
      <c r="J3578" s="26"/>
      <c r="K3578" s="140"/>
      <c r="L3578" s="140"/>
      <c r="M3578" s="140"/>
      <c r="N3578" s="140"/>
      <c r="O3578" s="140"/>
      <c r="P3578" s="26"/>
      <c r="Q3578" s="26"/>
      <c r="R3578" s="140"/>
      <c r="S3578" s="140"/>
      <c r="T3578" s="140"/>
      <c r="U3578" s="140"/>
      <c r="V3578" s="140"/>
      <c r="W3578" s="140"/>
      <c r="X3578" s="140"/>
      <c r="Y3578" s="140"/>
      <c r="Z3578" s="140"/>
      <c r="AA3578" s="140"/>
      <c r="AB3578" s="140"/>
      <c r="AC3578" s="140"/>
      <c r="AD3578" s="140"/>
      <c r="AE3578" s="140"/>
      <c r="AF3578" s="140"/>
      <c r="AG3578" s="140"/>
      <c r="AH3578" s="140"/>
      <c r="AI3578" s="140"/>
      <c r="AJ3578" s="140"/>
      <c r="AK3578" s="140"/>
      <c r="AL3578" s="140"/>
      <c r="AM3578" s="140"/>
      <c r="AN3578" s="140"/>
      <c r="AO3578" s="140"/>
      <c r="AP3578" s="140"/>
      <c r="AQ3578" s="140"/>
      <c r="AR3578" s="140"/>
      <c r="AS3578" s="103"/>
      <c r="AT3578" s="103"/>
      <c r="AU3578" s="103"/>
      <c r="AV3578" s="103"/>
      <c r="AW3578" s="103"/>
      <c r="AX3578" s="103"/>
      <c r="AY3578" s="103"/>
      <c r="AZ3578" s="103"/>
      <c r="BA3578" s="103"/>
      <c r="BB3578" s="103"/>
      <c r="BC3578" s="103"/>
      <c r="BD3578" s="103"/>
      <c r="BE3578" s="103"/>
    </row>
    <row r="3579" spans="1:57" x14ac:dyDescent="0.2">
      <c r="A3579" s="140"/>
      <c r="B3579" s="141"/>
      <c r="C3579" s="141"/>
      <c r="D3579" s="24"/>
      <c r="E3579" s="29"/>
      <c r="F3579" s="22"/>
      <c r="G3579" s="22"/>
      <c r="H3579" s="22"/>
      <c r="I3579" s="22"/>
      <c r="J3579" s="26"/>
      <c r="K3579" s="140"/>
      <c r="L3579" s="140"/>
      <c r="M3579" s="140"/>
      <c r="N3579" s="140"/>
      <c r="O3579" s="140"/>
      <c r="P3579" s="26"/>
      <c r="Q3579" s="26"/>
      <c r="R3579" s="140"/>
      <c r="S3579" s="140"/>
      <c r="T3579" s="140"/>
      <c r="U3579" s="140"/>
      <c r="V3579" s="140"/>
      <c r="W3579" s="140"/>
      <c r="X3579" s="140"/>
      <c r="Y3579" s="140"/>
      <c r="Z3579" s="140"/>
      <c r="AA3579" s="140"/>
      <c r="AB3579" s="140"/>
      <c r="AC3579" s="140"/>
      <c r="AD3579" s="140"/>
      <c r="AE3579" s="140"/>
      <c r="AF3579" s="140"/>
      <c r="AG3579" s="140"/>
      <c r="AH3579" s="140"/>
      <c r="AI3579" s="140"/>
      <c r="AJ3579" s="140"/>
      <c r="AK3579" s="140"/>
      <c r="AL3579" s="140"/>
      <c r="AM3579" s="140"/>
      <c r="AN3579" s="140"/>
      <c r="AO3579" s="140"/>
      <c r="AP3579" s="140"/>
      <c r="AQ3579" s="140"/>
      <c r="AR3579" s="140"/>
      <c r="AS3579" s="103"/>
      <c r="AT3579" s="103"/>
      <c r="AU3579" s="103"/>
      <c r="AV3579" s="103"/>
      <c r="AW3579" s="103"/>
      <c r="AX3579" s="103"/>
      <c r="AY3579" s="103"/>
      <c r="AZ3579" s="103"/>
      <c r="BA3579" s="103"/>
      <c r="BB3579" s="103"/>
      <c r="BC3579" s="103"/>
      <c r="BD3579" s="103"/>
      <c r="BE3579" s="103"/>
    </row>
    <row r="3580" spans="1:57" x14ac:dyDescent="0.2">
      <c r="A3580" s="140"/>
      <c r="B3580" s="141"/>
      <c r="C3580" s="141"/>
      <c r="D3580" s="24"/>
      <c r="E3580" s="29"/>
      <c r="F3580" s="22"/>
      <c r="G3580" s="22"/>
      <c r="H3580" s="22"/>
      <c r="I3580" s="22"/>
      <c r="J3580" s="26"/>
      <c r="K3580" s="140"/>
      <c r="L3580" s="140"/>
      <c r="M3580" s="140"/>
      <c r="N3580" s="140"/>
      <c r="O3580" s="140"/>
      <c r="P3580" s="26"/>
      <c r="Q3580" s="26"/>
      <c r="R3580" s="140"/>
      <c r="S3580" s="140"/>
      <c r="T3580" s="140"/>
      <c r="U3580" s="140"/>
      <c r="V3580" s="140"/>
      <c r="W3580" s="140"/>
      <c r="X3580" s="140"/>
      <c r="Y3580" s="140"/>
      <c r="Z3580" s="140"/>
      <c r="AA3580" s="140"/>
      <c r="AB3580" s="140"/>
      <c r="AC3580" s="140"/>
      <c r="AD3580" s="140"/>
      <c r="AE3580" s="140"/>
      <c r="AF3580" s="140"/>
      <c r="AG3580" s="140"/>
      <c r="AH3580" s="140"/>
      <c r="AI3580" s="140"/>
      <c r="AJ3580" s="140"/>
      <c r="AK3580" s="140"/>
      <c r="AL3580" s="140"/>
      <c r="AM3580" s="140"/>
      <c r="AN3580" s="140"/>
      <c r="AO3580" s="140"/>
      <c r="AP3580" s="140"/>
      <c r="AQ3580" s="140"/>
      <c r="AR3580" s="140"/>
      <c r="AS3580" s="103"/>
      <c r="AT3580" s="103"/>
      <c r="AU3580" s="103"/>
      <c r="AV3580" s="103"/>
      <c r="AW3580" s="103"/>
      <c r="AX3580" s="103"/>
      <c r="AY3580" s="103"/>
      <c r="AZ3580" s="103"/>
      <c r="BA3580" s="103"/>
      <c r="BB3580" s="103"/>
      <c r="BC3580" s="103"/>
      <c r="BD3580" s="103"/>
      <c r="BE3580" s="103"/>
    </row>
    <row r="3581" spans="1:57" x14ac:dyDescent="0.2">
      <c r="A3581" s="140"/>
      <c r="B3581" s="141"/>
      <c r="C3581" s="141"/>
      <c r="D3581" s="24"/>
      <c r="E3581" s="29"/>
      <c r="F3581" s="22"/>
      <c r="G3581" s="22"/>
      <c r="H3581" s="22"/>
      <c r="I3581" s="22"/>
      <c r="J3581" s="26"/>
      <c r="K3581" s="140"/>
      <c r="L3581" s="140"/>
      <c r="M3581" s="140"/>
      <c r="N3581" s="140"/>
      <c r="O3581" s="140"/>
      <c r="P3581" s="26"/>
      <c r="Q3581" s="26"/>
      <c r="R3581" s="140"/>
      <c r="S3581" s="140"/>
      <c r="T3581" s="140"/>
      <c r="U3581" s="140"/>
      <c r="V3581" s="140"/>
      <c r="W3581" s="140"/>
      <c r="X3581" s="140"/>
      <c r="Y3581" s="140"/>
      <c r="Z3581" s="140"/>
      <c r="AA3581" s="140"/>
      <c r="AB3581" s="140"/>
      <c r="AC3581" s="140"/>
      <c r="AD3581" s="140"/>
      <c r="AE3581" s="140"/>
      <c r="AF3581" s="140"/>
      <c r="AG3581" s="140"/>
      <c r="AH3581" s="140"/>
      <c r="AI3581" s="140"/>
      <c r="AJ3581" s="140"/>
      <c r="AK3581" s="140"/>
      <c r="AL3581" s="140"/>
      <c r="AM3581" s="140"/>
      <c r="AN3581" s="140"/>
      <c r="AO3581" s="140"/>
      <c r="AP3581" s="140"/>
      <c r="AQ3581" s="140"/>
      <c r="AR3581" s="140"/>
      <c r="AS3581" s="103"/>
      <c r="AT3581" s="103"/>
      <c r="AU3581" s="103"/>
      <c r="AV3581" s="103"/>
      <c r="AW3581" s="103"/>
      <c r="AX3581" s="103"/>
      <c r="AY3581" s="103"/>
      <c r="AZ3581" s="103"/>
      <c r="BA3581" s="103"/>
      <c r="BB3581" s="103"/>
      <c r="BC3581" s="103"/>
      <c r="BD3581" s="103"/>
      <c r="BE3581" s="103"/>
    </row>
    <row r="3582" spans="1:57" x14ac:dyDescent="0.2">
      <c r="A3582" s="140"/>
      <c r="B3582" s="141"/>
      <c r="C3582" s="141"/>
      <c r="D3582" s="24"/>
      <c r="E3582" s="29"/>
      <c r="F3582" s="22"/>
      <c r="G3582" s="22"/>
      <c r="H3582" s="22"/>
      <c r="I3582" s="22"/>
      <c r="J3582" s="26"/>
      <c r="K3582" s="140"/>
      <c r="L3582" s="140"/>
      <c r="M3582" s="140"/>
      <c r="N3582" s="140"/>
      <c r="O3582" s="140"/>
      <c r="P3582" s="26"/>
      <c r="Q3582" s="26"/>
      <c r="R3582" s="140"/>
      <c r="S3582" s="140"/>
      <c r="T3582" s="140"/>
      <c r="U3582" s="140"/>
      <c r="V3582" s="140"/>
      <c r="W3582" s="140"/>
      <c r="X3582" s="140"/>
      <c r="Y3582" s="140"/>
      <c r="Z3582" s="140"/>
      <c r="AA3582" s="140"/>
      <c r="AB3582" s="140"/>
      <c r="AC3582" s="140"/>
      <c r="AD3582" s="140"/>
      <c r="AE3582" s="140"/>
      <c r="AF3582" s="140"/>
      <c r="AG3582" s="140"/>
      <c r="AH3582" s="140"/>
      <c r="AI3582" s="140"/>
      <c r="AJ3582" s="140"/>
      <c r="AK3582" s="140"/>
      <c r="AL3582" s="140"/>
      <c r="AM3582" s="140"/>
      <c r="AN3582" s="140"/>
      <c r="AO3582" s="140"/>
      <c r="AP3582" s="140"/>
      <c r="AQ3582" s="140"/>
      <c r="AR3582" s="140"/>
      <c r="AS3582" s="103"/>
      <c r="AT3582" s="103"/>
      <c r="AU3582" s="103"/>
      <c r="AV3582" s="103"/>
      <c r="AW3582" s="103"/>
      <c r="AX3582" s="103"/>
      <c r="AY3582" s="103"/>
      <c r="AZ3582" s="103"/>
      <c r="BA3582" s="103"/>
      <c r="BB3582" s="103"/>
      <c r="BC3582" s="103"/>
      <c r="BD3582" s="103"/>
      <c r="BE3582" s="103"/>
    </row>
    <row r="3583" spans="1:57" x14ac:dyDescent="0.2">
      <c r="A3583" s="140"/>
      <c r="B3583" s="141"/>
      <c r="C3583" s="141"/>
      <c r="D3583" s="24"/>
      <c r="E3583" s="29"/>
      <c r="F3583" s="22"/>
      <c r="G3583" s="22"/>
      <c r="H3583" s="22"/>
      <c r="I3583" s="22"/>
      <c r="J3583" s="26"/>
      <c r="K3583" s="140"/>
      <c r="L3583" s="140"/>
      <c r="M3583" s="140"/>
      <c r="N3583" s="140"/>
      <c r="O3583" s="140"/>
      <c r="P3583" s="26"/>
      <c r="Q3583" s="26"/>
      <c r="R3583" s="140"/>
      <c r="S3583" s="140"/>
      <c r="T3583" s="140"/>
      <c r="U3583" s="140"/>
      <c r="V3583" s="140"/>
      <c r="W3583" s="140"/>
      <c r="X3583" s="140"/>
      <c r="Y3583" s="140"/>
      <c r="Z3583" s="140"/>
      <c r="AA3583" s="140"/>
      <c r="AB3583" s="140"/>
      <c r="AC3583" s="140"/>
      <c r="AD3583" s="140"/>
      <c r="AE3583" s="140"/>
      <c r="AF3583" s="140"/>
      <c r="AG3583" s="140"/>
      <c r="AH3583" s="140"/>
      <c r="AI3583" s="140"/>
      <c r="AJ3583" s="140"/>
      <c r="AK3583" s="140"/>
      <c r="AL3583" s="140"/>
      <c r="AM3583" s="140"/>
      <c r="AN3583" s="140"/>
      <c r="AO3583" s="140"/>
      <c r="AP3583" s="140"/>
      <c r="AQ3583" s="140"/>
      <c r="AR3583" s="140"/>
      <c r="AS3583" s="103"/>
      <c r="AT3583" s="103"/>
      <c r="AU3583" s="103"/>
      <c r="AV3583" s="103"/>
      <c r="AW3583" s="103"/>
      <c r="AX3583" s="103"/>
      <c r="AY3583" s="103"/>
      <c r="AZ3583" s="103"/>
      <c r="BA3583" s="103"/>
      <c r="BB3583" s="103"/>
      <c r="BC3583" s="103"/>
      <c r="BD3583" s="103"/>
      <c r="BE3583" s="103"/>
    </row>
    <row r="3584" spans="1:57" x14ac:dyDescent="0.2">
      <c r="A3584" s="140"/>
      <c r="B3584" s="141"/>
      <c r="C3584" s="141"/>
      <c r="D3584" s="24"/>
      <c r="E3584" s="29"/>
      <c r="F3584" s="22"/>
      <c r="G3584" s="22"/>
      <c r="H3584" s="22"/>
      <c r="I3584" s="22"/>
      <c r="J3584" s="26"/>
      <c r="K3584" s="140"/>
      <c r="L3584" s="140"/>
      <c r="M3584" s="140"/>
      <c r="N3584" s="140"/>
      <c r="O3584" s="140"/>
      <c r="P3584" s="26"/>
      <c r="Q3584" s="26"/>
      <c r="R3584" s="140"/>
      <c r="S3584" s="140"/>
      <c r="T3584" s="140"/>
      <c r="U3584" s="140"/>
      <c r="V3584" s="140"/>
      <c r="W3584" s="140"/>
      <c r="X3584" s="140"/>
      <c r="Y3584" s="140"/>
      <c r="Z3584" s="140"/>
      <c r="AA3584" s="140"/>
      <c r="AB3584" s="140"/>
      <c r="AC3584" s="140"/>
      <c r="AD3584" s="140"/>
      <c r="AE3584" s="140"/>
      <c r="AF3584" s="140"/>
      <c r="AG3584" s="140"/>
      <c r="AH3584" s="140"/>
      <c r="AI3584" s="140"/>
      <c r="AJ3584" s="140"/>
      <c r="AK3584" s="140"/>
      <c r="AL3584" s="140"/>
      <c r="AM3584" s="140"/>
      <c r="AN3584" s="140"/>
      <c r="AO3584" s="140"/>
      <c r="AP3584" s="140"/>
      <c r="AQ3584" s="140"/>
      <c r="AR3584" s="140"/>
      <c r="AS3584" s="103"/>
      <c r="AT3584" s="103"/>
      <c r="AU3584" s="103"/>
      <c r="AV3584" s="103"/>
      <c r="AW3584" s="103"/>
      <c r="AX3584" s="103"/>
      <c r="AY3584" s="103"/>
      <c r="AZ3584" s="103"/>
      <c r="BA3584" s="103"/>
      <c r="BB3584" s="103"/>
      <c r="BC3584" s="103"/>
      <c r="BD3584" s="103"/>
      <c r="BE3584" s="103"/>
    </row>
    <row r="3585" spans="1:57" x14ac:dyDescent="0.2">
      <c r="A3585" s="140"/>
      <c r="B3585" s="141"/>
      <c r="C3585" s="141"/>
      <c r="D3585" s="24"/>
      <c r="E3585" s="29"/>
      <c r="F3585" s="22"/>
      <c r="G3585" s="22"/>
      <c r="H3585" s="22"/>
      <c r="I3585" s="22"/>
      <c r="J3585" s="26"/>
      <c r="K3585" s="140"/>
      <c r="L3585" s="140"/>
      <c r="M3585" s="140"/>
      <c r="N3585" s="140"/>
      <c r="O3585" s="140"/>
      <c r="P3585" s="26"/>
      <c r="Q3585" s="26"/>
      <c r="R3585" s="140"/>
      <c r="S3585" s="140"/>
      <c r="T3585" s="140"/>
      <c r="U3585" s="140"/>
      <c r="V3585" s="140"/>
      <c r="W3585" s="140"/>
      <c r="X3585" s="140"/>
      <c r="Y3585" s="140"/>
      <c r="Z3585" s="140"/>
      <c r="AA3585" s="140"/>
      <c r="AB3585" s="140"/>
      <c r="AC3585" s="140"/>
      <c r="AD3585" s="140"/>
      <c r="AE3585" s="140"/>
      <c r="AF3585" s="140"/>
      <c r="AG3585" s="140"/>
      <c r="AH3585" s="140"/>
      <c r="AI3585" s="140"/>
      <c r="AJ3585" s="140"/>
      <c r="AK3585" s="140"/>
      <c r="AL3585" s="140"/>
      <c r="AM3585" s="140"/>
      <c r="AN3585" s="140"/>
      <c r="AO3585" s="140"/>
      <c r="AP3585" s="140"/>
      <c r="AQ3585" s="140"/>
      <c r="AR3585" s="140"/>
      <c r="AS3585" s="103"/>
      <c r="AT3585" s="103"/>
      <c r="AU3585" s="103"/>
      <c r="AV3585" s="103"/>
      <c r="AW3585" s="103"/>
      <c r="AX3585" s="103"/>
      <c r="AY3585" s="103"/>
      <c r="AZ3585" s="103"/>
      <c r="BA3585" s="103"/>
      <c r="BB3585" s="103"/>
      <c r="BC3585" s="103"/>
      <c r="BD3585" s="103"/>
      <c r="BE3585" s="103"/>
    </row>
    <row r="3586" spans="1:57" x14ac:dyDescent="0.2">
      <c r="A3586" s="140"/>
      <c r="B3586" s="141"/>
      <c r="C3586" s="141"/>
      <c r="D3586" s="24"/>
      <c r="E3586" s="29"/>
      <c r="F3586" s="22"/>
      <c r="G3586" s="22"/>
      <c r="H3586" s="22"/>
      <c r="I3586" s="22"/>
      <c r="J3586" s="26"/>
      <c r="K3586" s="140"/>
      <c r="L3586" s="140"/>
      <c r="M3586" s="140"/>
      <c r="N3586" s="140"/>
      <c r="O3586" s="140"/>
      <c r="P3586" s="26"/>
      <c r="Q3586" s="26"/>
      <c r="R3586" s="140"/>
      <c r="S3586" s="140"/>
      <c r="T3586" s="140"/>
      <c r="U3586" s="140"/>
      <c r="V3586" s="140"/>
      <c r="W3586" s="140"/>
      <c r="X3586" s="140"/>
      <c r="Y3586" s="140"/>
      <c r="Z3586" s="140"/>
      <c r="AA3586" s="140"/>
      <c r="AB3586" s="140"/>
      <c r="AC3586" s="140"/>
      <c r="AD3586" s="140"/>
      <c r="AE3586" s="140"/>
      <c r="AF3586" s="140"/>
      <c r="AG3586" s="140"/>
      <c r="AH3586" s="140"/>
      <c r="AI3586" s="140"/>
      <c r="AJ3586" s="140"/>
      <c r="AK3586" s="140"/>
      <c r="AL3586" s="140"/>
      <c r="AM3586" s="140"/>
      <c r="AN3586" s="140"/>
      <c r="AO3586" s="140"/>
      <c r="AP3586" s="140"/>
      <c r="AQ3586" s="140"/>
      <c r="AR3586" s="140"/>
      <c r="AS3586" s="103"/>
      <c r="AT3586" s="103"/>
      <c r="AU3586" s="103"/>
      <c r="AV3586" s="103"/>
      <c r="AW3586" s="103"/>
      <c r="AX3586" s="103"/>
      <c r="AY3586" s="103"/>
      <c r="AZ3586" s="103"/>
      <c r="BA3586" s="103"/>
      <c r="BB3586" s="103"/>
      <c r="BC3586" s="103"/>
      <c r="BD3586" s="103"/>
      <c r="BE3586" s="103"/>
    </row>
    <row r="3587" spans="1:57" x14ac:dyDescent="0.2">
      <c r="A3587" s="140"/>
      <c r="B3587" s="141"/>
      <c r="C3587" s="141"/>
      <c r="D3587" s="24"/>
      <c r="E3587" s="29"/>
      <c r="F3587" s="22"/>
      <c r="G3587" s="22"/>
      <c r="H3587" s="22"/>
      <c r="I3587" s="22"/>
      <c r="J3587" s="26"/>
      <c r="K3587" s="140"/>
      <c r="L3587" s="140"/>
      <c r="M3587" s="140"/>
      <c r="N3587" s="140"/>
      <c r="O3587" s="140"/>
      <c r="P3587" s="26"/>
      <c r="Q3587" s="26"/>
      <c r="R3587" s="140"/>
      <c r="S3587" s="140"/>
      <c r="T3587" s="140"/>
      <c r="U3587" s="140"/>
      <c r="V3587" s="140"/>
      <c r="W3587" s="140"/>
      <c r="X3587" s="140"/>
      <c r="Y3587" s="140"/>
      <c r="Z3587" s="140"/>
      <c r="AA3587" s="140"/>
      <c r="AB3587" s="140"/>
      <c r="AC3587" s="140"/>
      <c r="AD3587" s="140"/>
      <c r="AE3587" s="140"/>
      <c r="AF3587" s="140"/>
      <c r="AG3587" s="140"/>
      <c r="AH3587" s="140"/>
      <c r="AI3587" s="140"/>
      <c r="AJ3587" s="140"/>
      <c r="AK3587" s="140"/>
      <c r="AL3587" s="140"/>
      <c r="AM3587" s="140"/>
      <c r="AN3587" s="140"/>
      <c r="AO3587" s="140"/>
      <c r="AP3587" s="140"/>
      <c r="AQ3587" s="140"/>
      <c r="AR3587" s="140"/>
      <c r="AS3587" s="103"/>
      <c r="AT3587" s="103"/>
      <c r="AU3587" s="103"/>
      <c r="AV3587" s="103"/>
      <c r="AW3587" s="103"/>
      <c r="AX3587" s="103"/>
      <c r="AY3587" s="103"/>
      <c r="AZ3587" s="103"/>
      <c r="BA3587" s="103"/>
      <c r="BB3587" s="103"/>
      <c r="BC3587" s="103"/>
      <c r="BD3587" s="103"/>
      <c r="BE3587" s="103"/>
    </row>
    <row r="3588" spans="1:57" x14ac:dyDescent="0.2">
      <c r="A3588" s="140"/>
      <c r="B3588" s="141"/>
      <c r="C3588" s="141"/>
      <c r="D3588" s="24"/>
      <c r="E3588" s="29"/>
      <c r="F3588" s="22"/>
      <c r="G3588" s="22"/>
      <c r="H3588" s="22"/>
      <c r="I3588" s="22"/>
      <c r="J3588" s="26"/>
      <c r="K3588" s="140"/>
      <c r="L3588" s="140"/>
      <c r="M3588" s="140"/>
      <c r="N3588" s="140"/>
      <c r="O3588" s="140"/>
      <c r="P3588" s="26"/>
      <c r="Q3588" s="26"/>
      <c r="R3588" s="140"/>
      <c r="S3588" s="140"/>
      <c r="T3588" s="140"/>
      <c r="U3588" s="140"/>
      <c r="V3588" s="140"/>
      <c r="W3588" s="140"/>
      <c r="X3588" s="140"/>
      <c r="Y3588" s="140"/>
      <c r="Z3588" s="140"/>
      <c r="AA3588" s="140"/>
      <c r="AB3588" s="140"/>
      <c r="AC3588" s="140"/>
      <c r="AD3588" s="140"/>
      <c r="AE3588" s="140"/>
      <c r="AF3588" s="140"/>
      <c r="AG3588" s="140"/>
      <c r="AH3588" s="140"/>
      <c r="AI3588" s="140"/>
      <c r="AJ3588" s="140"/>
      <c r="AK3588" s="140"/>
      <c r="AL3588" s="140"/>
      <c r="AM3588" s="140"/>
      <c r="AN3588" s="140"/>
      <c r="AO3588" s="140"/>
      <c r="AP3588" s="140"/>
      <c r="AQ3588" s="140"/>
      <c r="AR3588" s="140"/>
      <c r="AS3588" s="103"/>
      <c r="AT3588" s="103"/>
      <c r="AU3588" s="103"/>
      <c r="AV3588" s="103"/>
      <c r="AW3588" s="103"/>
      <c r="AX3588" s="103"/>
      <c r="AY3588" s="103"/>
      <c r="AZ3588" s="103"/>
      <c r="BA3588" s="103"/>
      <c r="BB3588" s="103"/>
      <c r="BC3588" s="103"/>
      <c r="BD3588" s="103"/>
      <c r="BE3588" s="103"/>
    </row>
    <row r="3589" spans="1:57" x14ac:dyDescent="0.2">
      <c r="A3589" s="140"/>
      <c r="B3589" s="141"/>
      <c r="C3589" s="141"/>
      <c r="D3589" s="24"/>
      <c r="E3589" s="29"/>
      <c r="F3589" s="22"/>
      <c r="G3589" s="22"/>
      <c r="H3589" s="22"/>
      <c r="I3589" s="22"/>
      <c r="J3589" s="26"/>
      <c r="K3589" s="140"/>
      <c r="L3589" s="140"/>
      <c r="M3589" s="140"/>
      <c r="N3589" s="140"/>
      <c r="O3589" s="140"/>
      <c r="P3589" s="26"/>
      <c r="Q3589" s="26"/>
      <c r="R3589" s="140"/>
      <c r="S3589" s="140"/>
      <c r="T3589" s="140"/>
      <c r="U3589" s="140"/>
      <c r="V3589" s="140"/>
      <c r="W3589" s="140"/>
      <c r="X3589" s="140"/>
      <c r="Y3589" s="140"/>
      <c r="Z3589" s="140"/>
      <c r="AA3589" s="140"/>
      <c r="AB3589" s="140"/>
      <c r="AC3589" s="140"/>
      <c r="AD3589" s="140"/>
      <c r="AE3589" s="140"/>
      <c r="AF3589" s="140"/>
      <c r="AG3589" s="140"/>
      <c r="AH3589" s="140"/>
      <c r="AI3589" s="140"/>
      <c r="AJ3589" s="140"/>
      <c r="AK3589" s="140"/>
      <c r="AL3589" s="140"/>
      <c r="AM3589" s="140"/>
      <c r="AN3589" s="140"/>
      <c r="AO3589" s="140"/>
      <c r="AP3589" s="140"/>
      <c r="AQ3589" s="140"/>
      <c r="AR3589" s="140"/>
      <c r="AS3589" s="103"/>
      <c r="AT3589" s="103"/>
      <c r="AU3589" s="103"/>
      <c r="AV3589" s="103"/>
      <c r="AW3589" s="103"/>
      <c r="AX3589" s="103"/>
      <c r="AY3589" s="103"/>
      <c r="AZ3589" s="103"/>
      <c r="BA3589" s="103"/>
      <c r="BB3589" s="103"/>
      <c r="BC3589" s="103"/>
      <c r="BD3589" s="103"/>
      <c r="BE3589" s="103"/>
    </row>
    <row r="3590" spans="1:57" x14ac:dyDescent="0.2">
      <c r="A3590" s="140"/>
      <c r="B3590" s="141"/>
      <c r="C3590" s="141"/>
      <c r="D3590" s="24"/>
      <c r="E3590" s="29"/>
      <c r="F3590" s="22"/>
      <c r="G3590" s="22"/>
      <c r="H3590" s="22"/>
      <c r="I3590" s="22"/>
      <c r="J3590" s="26"/>
      <c r="K3590" s="140"/>
      <c r="L3590" s="140"/>
      <c r="M3590" s="140"/>
      <c r="N3590" s="140"/>
      <c r="O3590" s="140"/>
      <c r="P3590" s="26"/>
      <c r="Q3590" s="26"/>
      <c r="R3590" s="140"/>
      <c r="S3590" s="140"/>
      <c r="T3590" s="140"/>
      <c r="U3590" s="140"/>
      <c r="V3590" s="140"/>
      <c r="W3590" s="140"/>
      <c r="X3590" s="140"/>
      <c r="Y3590" s="140"/>
      <c r="Z3590" s="140"/>
      <c r="AA3590" s="140"/>
      <c r="AB3590" s="140"/>
      <c r="AC3590" s="140"/>
      <c r="AD3590" s="140"/>
      <c r="AE3590" s="140"/>
      <c r="AF3590" s="140"/>
      <c r="AG3590" s="140"/>
      <c r="AH3590" s="140"/>
      <c r="AI3590" s="140"/>
      <c r="AJ3590" s="140"/>
      <c r="AK3590" s="140"/>
      <c r="AL3590" s="140"/>
      <c r="AM3590" s="140"/>
      <c r="AN3590" s="140"/>
      <c r="AO3590" s="140"/>
      <c r="AP3590" s="140"/>
      <c r="AQ3590" s="140"/>
      <c r="AR3590" s="140"/>
      <c r="AS3590" s="103"/>
      <c r="AT3590" s="103"/>
      <c r="AU3590" s="103"/>
      <c r="AV3590" s="103"/>
      <c r="AW3590" s="103"/>
      <c r="AX3590" s="103"/>
      <c r="AY3590" s="103"/>
      <c r="AZ3590" s="103"/>
      <c r="BA3590" s="103"/>
      <c r="BB3590" s="103"/>
      <c r="BC3590" s="103"/>
      <c r="BD3590" s="103"/>
      <c r="BE3590" s="103"/>
    </row>
    <row r="3591" spans="1:57" x14ac:dyDescent="0.2">
      <c r="A3591" s="140"/>
      <c r="B3591" s="141"/>
      <c r="C3591" s="141"/>
      <c r="D3591" s="24"/>
      <c r="E3591" s="29"/>
      <c r="F3591" s="22"/>
      <c r="G3591" s="22"/>
      <c r="H3591" s="22"/>
      <c r="I3591" s="22"/>
      <c r="J3591" s="26"/>
      <c r="K3591" s="140"/>
      <c r="L3591" s="140"/>
      <c r="M3591" s="140"/>
      <c r="N3591" s="140"/>
      <c r="O3591" s="140"/>
      <c r="P3591" s="26"/>
      <c r="Q3591" s="26"/>
      <c r="R3591" s="140"/>
      <c r="S3591" s="140"/>
      <c r="T3591" s="140"/>
      <c r="U3591" s="140"/>
      <c r="V3591" s="140"/>
      <c r="W3591" s="140"/>
      <c r="X3591" s="140"/>
      <c r="Y3591" s="140"/>
      <c r="Z3591" s="140"/>
      <c r="AA3591" s="140"/>
      <c r="AB3591" s="140"/>
      <c r="AC3591" s="140"/>
      <c r="AD3591" s="140"/>
      <c r="AE3591" s="140"/>
      <c r="AF3591" s="140"/>
      <c r="AG3591" s="140"/>
      <c r="AH3591" s="140"/>
      <c r="AI3591" s="140"/>
      <c r="AJ3591" s="140"/>
      <c r="AK3591" s="140"/>
      <c r="AL3591" s="140"/>
      <c r="AM3591" s="140"/>
      <c r="AN3591" s="140"/>
      <c r="AO3591" s="140"/>
      <c r="AP3591" s="140"/>
      <c r="AQ3591" s="140"/>
      <c r="AR3591" s="140"/>
      <c r="AS3591" s="103"/>
      <c r="AT3591" s="103"/>
      <c r="AU3591" s="103"/>
      <c r="AV3591" s="103"/>
      <c r="AW3591" s="103"/>
      <c r="AX3591" s="103"/>
      <c r="AY3591" s="103"/>
      <c r="AZ3591" s="103"/>
      <c r="BA3591" s="103"/>
      <c r="BB3591" s="103"/>
      <c r="BC3591" s="103"/>
      <c r="BD3591" s="103"/>
      <c r="BE3591" s="103"/>
    </row>
    <row r="3592" spans="1:57" x14ac:dyDescent="0.2">
      <c r="A3592" s="140"/>
      <c r="B3592" s="141"/>
      <c r="C3592" s="141"/>
      <c r="D3592" s="24"/>
      <c r="E3592" s="29"/>
      <c r="F3592" s="22"/>
      <c r="G3592" s="22"/>
      <c r="H3592" s="22"/>
      <c r="I3592" s="22"/>
      <c r="J3592" s="26"/>
      <c r="K3592" s="140"/>
      <c r="L3592" s="140"/>
      <c r="M3592" s="140"/>
      <c r="N3592" s="140"/>
      <c r="O3592" s="140"/>
      <c r="P3592" s="26"/>
      <c r="Q3592" s="26"/>
      <c r="R3592" s="140"/>
      <c r="S3592" s="140"/>
      <c r="T3592" s="140"/>
      <c r="U3592" s="140"/>
      <c r="V3592" s="140"/>
      <c r="W3592" s="140"/>
      <c r="X3592" s="140"/>
      <c r="Y3592" s="140"/>
      <c r="Z3592" s="140"/>
      <c r="AA3592" s="140"/>
      <c r="AB3592" s="140"/>
      <c r="AC3592" s="140"/>
      <c r="AD3592" s="140"/>
      <c r="AE3592" s="140"/>
      <c r="AF3592" s="140"/>
      <c r="AG3592" s="140"/>
      <c r="AH3592" s="140"/>
      <c r="AI3592" s="140"/>
      <c r="AJ3592" s="140"/>
      <c r="AK3592" s="140"/>
      <c r="AL3592" s="140"/>
      <c r="AM3592" s="140"/>
      <c r="AN3592" s="140"/>
      <c r="AO3592" s="140"/>
      <c r="AP3592" s="140"/>
      <c r="AQ3592" s="140"/>
      <c r="AR3592" s="140"/>
      <c r="AS3592" s="103"/>
      <c r="AT3592" s="103"/>
      <c r="AU3592" s="103"/>
      <c r="AV3592" s="103"/>
      <c r="AW3592" s="103"/>
      <c r="AX3592" s="103"/>
      <c r="AY3592" s="103"/>
      <c r="AZ3592" s="103"/>
      <c r="BA3592" s="103"/>
      <c r="BB3592" s="103"/>
      <c r="BC3592" s="103"/>
      <c r="BD3592" s="103"/>
      <c r="BE3592" s="103"/>
    </row>
    <row r="3593" spans="1:57" x14ac:dyDescent="0.2">
      <c r="A3593" s="140"/>
      <c r="B3593" s="141"/>
      <c r="C3593" s="141"/>
      <c r="D3593" s="24"/>
      <c r="E3593" s="29"/>
      <c r="F3593" s="22"/>
      <c r="G3593" s="22"/>
      <c r="H3593" s="22"/>
      <c r="I3593" s="22"/>
      <c r="J3593" s="26"/>
      <c r="K3593" s="140"/>
      <c r="L3593" s="140"/>
      <c r="M3593" s="140"/>
      <c r="N3593" s="140"/>
      <c r="O3593" s="140"/>
      <c r="P3593" s="26"/>
      <c r="Q3593" s="26"/>
      <c r="R3593" s="140"/>
      <c r="S3593" s="140"/>
      <c r="T3593" s="140"/>
      <c r="U3593" s="140"/>
      <c r="V3593" s="140"/>
      <c r="W3593" s="140"/>
      <c r="X3593" s="140"/>
      <c r="Y3593" s="140"/>
      <c r="Z3593" s="140"/>
      <c r="AA3593" s="140"/>
      <c r="AB3593" s="140"/>
      <c r="AC3593" s="140"/>
      <c r="AD3593" s="140"/>
      <c r="AE3593" s="140"/>
      <c r="AF3593" s="140"/>
      <c r="AG3593" s="140"/>
      <c r="AH3593" s="140"/>
      <c r="AI3593" s="140"/>
      <c r="AJ3593" s="140"/>
      <c r="AK3593" s="140"/>
      <c r="AL3593" s="140"/>
      <c r="AM3593" s="140"/>
      <c r="AN3593" s="140"/>
      <c r="AO3593" s="140"/>
      <c r="AP3593" s="140"/>
      <c r="AQ3593" s="140"/>
      <c r="AR3593" s="140"/>
      <c r="AS3593" s="103"/>
      <c r="AT3593" s="103"/>
      <c r="AU3593" s="103"/>
      <c r="AV3593" s="103"/>
      <c r="AW3593" s="103"/>
      <c r="AX3593" s="103"/>
      <c r="AY3593" s="103"/>
      <c r="AZ3593" s="103"/>
      <c r="BA3593" s="103"/>
      <c r="BB3593" s="103"/>
      <c r="BC3593" s="103"/>
      <c r="BD3593" s="103"/>
      <c r="BE3593" s="103"/>
    </row>
    <row r="3594" spans="1:57" x14ac:dyDescent="0.2">
      <c r="A3594" s="140"/>
      <c r="B3594" s="141"/>
      <c r="C3594" s="141"/>
      <c r="D3594" s="24"/>
      <c r="E3594" s="29"/>
      <c r="F3594" s="22"/>
      <c r="G3594" s="22"/>
      <c r="H3594" s="22"/>
      <c r="I3594" s="22"/>
      <c r="J3594" s="26"/>
      <c r="K3594" s="140"/>
      <c r="L3594" s="140"/>
      <c r="M3594" s="140"/>
      <c r="N3594" s="140"/>
      <c r="O3594" s="140"/>
      <c r="P3594" s="26"/>
      <c r="Q3594" s="26"/>
      <c r="R3594" s="140"/>
      <c r="S3594" s="140"/>
      <c r="T3594" s="140"/>
      <c r="U3594" s="140"/>
      <c r="V3594" s="140"/>
      <c r="W3594" s="140"/>
      <c r="X3594" s="140"/>
      <c r="Y3594" s="140"/>
      <c r="Z3594" s="140"/>
      <c r="AA3594" s="140"/>
      <c r="AB3594" s="140"/>
      <c r="AC3594" s="140"/>
      <c r="AD3594" s="140"/>
      <c r="AE3594" s="140"/>
      <c r="AF3594" s="140"/>
      <c r="AG3594" s="140"/>
      <c r="AH3594" s="140"/>
      <c r="AI3594" s="140"/>
      <c r="AJ3594" s="140"/>
      <c r="AK3594" s="140"/>
      <c r="AL3594" s="140"/>
      <c r="AM3594" s="140"/>
      <c r="AN3594" s="140"/>
      <c r="AO3594" s="140"/>
      <c r="AP3594" s="140"/>
      <c r="AQ3594" s="140"/>
      <c r="AR3594" s="140"/>
      <c r="AS3594" s="103"/>
      <c r="AT3594" s="103"/>
      <c r="AU3594" s="103"/>
      <c r="AV3594" s="103"/>
      <c r="AW3594" s="103"/>
      <c r="AX3594" s="103"/>
      <c r="AY3594" s="103"/>
      <c r="AZ3594" s="103"/>
      <c r="BA3594" s="103"/>
      <c r="BB3594" s="103"/>
      <c r="BC3594" s="103"/>
      <c r="BD3594" s="103"/>
      <c r="BE3594" s="103"/>
    </row>
    <row r="3595" spans="1:57" x14ac:dyDescent="0.2">
      <c r="A3595" s="140"/>
      <c r="B3595" s="141"/>
      <c r="C3595" s="141"/>
      <c r="D3595" s="24"/>
      <c r="E3595" s="29"/>
      <c r="F3595" s="22"/>
      <c r="G3595" s="22"/>
      <c r="H3595" s="22"/>
      <c r="I3595" s="22"/>
      <c r="J3595" s="26"/>
      <c r="K3595" s="140"/>
      <c r="L3595" s="140"/>
      <c r="M3595" s="140"/>
      <c r="N3595" s="140"/>
      <c r="O3595" s="140"/>
      <c r="P3595" s="26"/>
      <c r="Q3595" s="26"/>
      <c r="R3595" s="140"/>
      <c r="S3595" s="140"/>
      <c r="T3595" s="140"/>
      <c r="U3595" s="140"/>
      <c r="V3595" s="140"/>
      <c r="W3595" s="140"/>
      <c r="X3595" s="140"/>
      <c r="Y3595" s="140"/>
      <c r="Z3595" s="140"/>
      <c r="AA3595" s="140"/>
      <c r="AB3595" s="140"/>
      <c r="AC3595" s="140"/>
      <c r="AD3595" s="140"/>
      <c r="AE3595" s="140"/>
      <c r="AF3595" s="140"/>
      <c r="AG3595" s="140"/>
      <c r="AH3595" s="140"/>
      <c r="AI3595" s="140"/>
      <c r="AJ3595" s="140"/>
      <c r="AK3595" s="140"/>
      <c r="AL3595" s="140"/>
      <c r="AM3595" s="140"/>
      <c r="AN3595" s="140"/>
      <c r="AO3595" s="140"/>
      <c r="AP3595" s="140"/>
      <c r="AQ3595" s="140"/>
      <c r="AR3595" s="140"/>
      <c r="AS3595" s="103"/>
      <c r="AT3595" s="103"/>
      <c r="AU3595" s="103"/>
      <c r="AV3595" s="103"/>
      <c r="AW3595" s="103"/>
      <c r="AX3595" s="103"/>
      <c r="AY3595" s="103"/>
      <c r="AZ3595" s="103"/>
      <c r="BA3595" s="103"/>
      <c r="BB3595" s="103"/>
      <c r="BC3595" s="103"/>
      <c r="BD3595" s="103"/>
      <c r="BE3595" s="103"/>
    </row>
    <row r="3596" spans="1:57" x14ac:dyDescent="0.2">
      <c r="A3596" s="140"/>
      <c r="B3596" s="141"/>
      <c r="C3596" s="141"/>
      <c r="D3596" s="24"/>
      <c r="E3596" s="29"/>
      <c r="F3596" s="22"/>
      <c r="G3596" s="22"/>
      <c r="H3596" s="22"/>
      <c r="I3596" s="22"/>
      <c r="J3596" s="26"/>
      <c r="K3596" s="140"/>
      <c r="L3596" s="140"/>
      <c r="M3596" s="140"/>
      <c r="N3596" s="140"/>
      <c r="O3596" s="140"/>
      <c r="P3596" s="26"/>
      <c r="Q3596" s="26"/>
      <c r="R3596" s="140"/>
      <c r="S3596" s="140"/>
      <c r="T3596" s="140"/>
      <c r="U3596" s="140"/>
      <c r="V3596" s="140"/>
      <c r="W3596" s="140"/>
      <c r="X3596" s="140"/>
      <c r="Y3596" s="140"/>
      <c r="Z3596" s="140"/>
      <c r="AA3596" s="140"/>
      <c r="AB3596" s="140"/>
      <c r="AC3596" s="140"/>
      <c r="AD3596" s="140"/>
      <c r="AE3596" s="140"/>
      <c r="AF3596" s="140"/>
      <c r="AG3596" s="140"/>
      <c r="AH3596" s="140"/>
      <c r="AI3596" s="140"/>
      <c r="AJ3596" s="140"/>
      <c r="AK3596" s="140"/>
      <c r="AL3596" s="140"/>
      <c r="AM3596" s="140"/>
      <c r="AN3596" s="140"/>
      <c r="AO3596" s="140"/>
      <c r="AP3596" s="140"/>
      <c r="AQ3596" s="140"/>
      <c r="AR3596" s="140"/>
      <c r="AS3596" s="103"/>
      <c r="AT3596" s="103"/>
      <c r="AU3596" s="103"/>
      <c r="AV3596" s="103"/>
      <c r="AW3596" s="103"/>
      <c r="AX3596" s="103"/>
      <c r="AY3596" s="103"/>
      <c r="AZ3596" s="103"/>
      <c r="BA3596" s="103"/>
      <c r="BB3596" s="103"/>
      <c r="BC3596" s="103"/>
      <c r="BD3596" s="103"/>
      <c r="BE3596" s="103"/>
    </row>
    <row r="3597" spans="1:57" x14ac:dyDescent="0.2">
      <c r="A3597" s="140"/>
      <c r="B3597" s="141"/>
      <c r="C3597" s="141"/>
      <c r="D3597" s="24"/>
      <c r="E3597" s="29"/>
      <c r="F3597" s="22"/>
      <c r="G3597" s="22"/>
      <c r="H3597" s="22"/>
      <c r="I3597" s="22"/>
      <c r="J3597" s="26"/>
      <c r="K3597" s="140"/>
      <c r="L3597" s="140"/>
      <c r="M3597" s="140"/>
      <c r="N3597" s="140"/>
      <c r="O3597" s="140"/>
      <c r="P3597" s="26"/>
      <c r="Q3597" s="26"/>
      <c r="R3597" s="140"/>
      <c r="S3597" s="140"/>
      <c r="T3597" s="140"/>
      <c r="U3597" s="140"/>
      <c r="V3597" s="140"/>
      <c r="W3597" s="140"/>
      <c r="X3597" s="140"/>
      <c r="Y3597" s="140"/>
      <c r="Z3597" s="140"/>
      <c r="AA3597" s="140"/>
      <c r="AB3597" s="140"/>
      <c r="AC3597" s="140"/>
      <c r="AD3597" s="140"/>
      <c r="AE3597" s="140"/>
      <c r="AF3597" s="140"/>
      <c r="AG3597" s="140"/>
      <c r="AH3597" s="140"/>
      <c r="AI3597" s="140"/>
      <c r="AJ3597" s="140"/>
      <c r="AK3597" s="140"/>
      <c r="AL3597" s="140"/>
      <c r="AM3597" s="140"/>
      <c r="AN3597" s="140"/>
      <c r="AO3597" s="140"/>
      <c r="AP3597" s="140"/>
      <c r="AQ3597" s="140"/>
      <c r="AR3597" s="140"/>
      <c r="AS3597" s="103"/>
      <c r="AT3597" s="103"/>
      <c r="AU3597" s="103"/>
      <c r="AV3597" s="103"/>
      <c r="AW3597" s="103"/>
      <c r="AX3597" s="103"/>
      <c r="AY3597" s="103"/>
      <c r="AZ3597" s="103"/>
      <c r="BA3597" s="103"/>
      <c r="BB3597" s="103"/>
      <c r="BC3597" s="103"/>
      <c r="BD3597" s="103"/>
      <c r="BE3597" s="103"/>
    </row>
    <row r="3598" spans="1:57" x14ac:dyDescent="0.2">
      <c r="A3598" s="140"/>
      <c r="B3598" s="141"/>
      <c r="C3598" s="141"/>
      <c r="D3598" s="24"/>
      <c r="E3598" s="29"/>
      <c r="F3598" s="22"/>
      <c r="G3598" s="22"/>
      <c r="H3598" s="22"/>
      <c r="I3598" s="22"/>
      <c r="J3598" s="26"/>
      <c r="K3598" s="140"/>
      <c r="L3598" s="140"/>
      <c r="M3598" s="140"/>
      <c r="N3598" s="140"/>
      <c r="O3598" s="140"/>
      <c r="P3598" s="26"/>
      <c r="Q3598" s="26"/>
      <c r="R3598" s="140"/>
      <c r="S3598" s="140"/>
      <c r="T3598" s="140"/>
      <c r="U3598" s="140"/>
      <c r="V3598" s="140"/>
      <c r="W3598" s="140"/>
      <c r="X3598" s="140"/>
      <c r="Y3598" s="140"/>
      <c r="Z3598" s="140"/>
      <c r="AA3598" s="140"/>
      <c r="AB3598" s="140"/>
      <c r="AC3598" s="140"/>
      <c r="AD3598" s="140"/>
      <c r="AE3598" s="140"/>
      <c r="AF3598" s="140"/>
      <c r="AG3598" s="140"/>
      <c r="AH3598" s="140"/>
      <c r="AI3598" s="140"/>
      <c r="AJ3598" s="140"/>
      <c r="AK3598" s="140"/>
      <c r="AL3598" s="140"/>
      <c r="AM3598" s="140"/>
      <c r="AN3598" s="140"/>
      <c r="AO3598" s="140"/>
      <c r="AP3598" s="140"/>
      <c r="AQ3598" s="140"/>
      <c r="AR3598" s="140"/>
      <c r="AS3598" s="103"/>
      <c r="AT3598" s="103"/>
      <c r="AU3598" s="103"/>
      <c r="AV3598" s="103"/>
      <c r="AW3598" s="103"/>
      <c r="AX3598" s="103"/>
      <c r="AY3598" s="103"/>
      <c r="AZ3598" s="103"/>
      <c r="BA3598" s="103"/>
      <c r="BB3598" s="103"/>
      <c r="BC3598" s="103"/>
      <c r="BD3598" s="103"/>
      <c r="BE3598" s="103"/>
    </row>
    <row r="3599" spans="1:57" x14ac:dyDescent="0.2">
      <c r="A3599" s="140"/>
      <c r="B3599" s="141"/>
      <c r="C3599" s="141"/>
      <c r="D3599" s="24"/>
      <c r="E3599" s="29"/>
      <c r="F3599" s="22"/>
      <c r="G3599" s="22"/>
      <c r="H3599" s="22"/>
      <c r="I3599" s="22"/>
      <c r="J3599" s="26"/>
      <c r="K3599" s="140"/>
      <c r="L3599" s="140"/>
      <c r="M3599" s="140"/>
      <c r="N3599" s="140"/>
      <c r="O3599" s="140"/>
      <c r="P3599" s="26"/>
      <c r="Q3599" s="26"/>
      <c r="R3599" s="140"/>
      <c r="S3599" s="140"/>
      <c r="T3599" s="140"/>
      <c r="U3599" s="140"/>
      <c r="V3599" s="140"/>
      <c r="W3599" s="140"/>
      <c r="X3599" s="140"/>
      <c r="Y3599" s="140"/>
      <c r="Z3599" s="140"/>
      <c r="AA3599" s="140"/>
      <c r="AB3599" s="140"/>
      <c r="AC3599" s="140"/>
      <c r="AD3599" s="140"/>
      <c r="AE3599" s="140"/>
      <c r="AF3599" s="140"/>
      <c r="AG3599" s="140"/>
      <c r="AH3599" s="140"/>
      <c r="AI3599" s="140"/>
      <c r="AJ3599" s="140"/>
      <c r="AK3599" s="140"/>
      <c r="AL3599" s="140"/>
      <c r="AM3599" s="140"/>
      <c r="AN3599" s="140"/>
      <c r="AO3599" s="140"/>
      <c r="AP3599" s="140"/>
      <c r="AQ3599" s="140"/>
      <c r="AR3599" s="140"/>
      <c r="AS3599" s="103"/>
      <c r="AT3599" s="103"/>
      <c r="AU3599" s="103"/>
      <c r="AV3599" s="103"/>
      <c r="AW3599" s="103"/>
      <c r="AX3599" s="103"/>
      <c r="AY3599" s="103"/>
      <c r="AZ3599" s="103"/>
      <c r="BA3599" s="103"/>
      <c r="BB3599" s="103"/>
      <c r="BC3599" s="103"/>
      <c r="BD3599" s="103"/>
      <c r="BE3599" s="103"/>
    </row>
    <row r="3600" spans="1:57" x14ac:dyDescent="0.2">
      <c r="A3600" s="140"/>
      <c r="B3600" s="141"/>
      <c r="C3600" s="141"/>
      <c r="D3600" s="24"/>
      <c r="E3600" s="29"/>
      <c r="F3600" s="22"/>
      <c r="G3600" s="22"/>
      <c r="H3600" s="22"/>
      <c r="I3600" s="22"/>
      <c r="J3600" s="26"/>
      <c r="K3600" s="140"/>
      <c r="L3600" s="140"/>
      <c r="M3600" s="140"/>
      <c r="N3600" s="140"/>
      <c r="O3600" s="140"/>
      <c r="P3600" s="26"/>
      <c r="Q3600" s="26"/>
      <c r="R3600" s="140"/>
      <c r="S3600" s="140"/>
      <c r="T3600" s="140"/>
      <c r="U3600" s="140"/>
      <c r="V3600" s="140"/>
      <c r="W3600" s="140"/>
      <c r="X3600" s="140"/>
      <c r="Y3600" s="140"/>
      <c r="Z3600" s="140"/>
      <c r="AA3600" s="140"/>
      <c r="AB3600" s="140"/>
      <c r="AC3600" s="140"/>
      <c r="AD3600" s="140"/>
      <c r="AE3600" s="140"/>
      <c r="AF3600" s="140"/>
      <c r="AG3600" s="140"/>
      <c r="AH3600" s="140"/>
      <c r="AI3600" s="140"/>
      <c r="AJ3600" s="140"/>
      <c r="AK3600" s="140"/>
      <c r="AL3600" s="140"/>
      <c r="AM3600" s="140"/>
      <c r="AN3600" s="140"/>
      <c r="AO3600" s="140"/>
      <c r="AP3600" s="140"/>
      <c r="AQ3600" s="140"/>
      <c r="AR3600" s="140"/>
      <c r="AS3600" s="103"/>
      <c r="AT3600" s="103"/>
      <c r="AU3600" s="103"/>
      <c r="AV3600" s="103"/>
      <c r="AW3600" s="103"/>
      <c r="AX3600" s="103"/>
      <c r="AY3600" s="103"/>
      <c r="AZ3600" s="103"/>
      <c r="BA3600" s="103"/>
      <c r="BB3600" s="103"/>
      <c r="BC3600" s="103"/>
      <c r="BD3600" s="103"/>
      <c r="BE3600" s="103"/>
    </row>
    <row r="3601" spans="1:57" x14ac:dyDescent="0.2">
      <c r="A3601" s="140"/>
      <c r="B3601" s="141"/>
      <c r="C3601" s="141"/>
      <c r="D3601" s="24"/>
      <c r="E3601" s="29"/>
      <c r="F3601" s="22"/>
      <c r="G3601" s="22"/>
      <c r="H3601" s="22"/>
      <c r="I3601" s="22"/>
      <c r="J3601" s="26"/>
      <c r="K3601" s="140"/>
      <c r="L3601" s="140"/>
      <c r="M3601" s="140"/>
      <c r="N3601" s="140"/>
      <c r="O3601" s="140"/>
      <c r="P3601" s="26"/>
      <c r="Q3601" s="26"/>
      <c r="R3601" s="140"/>
      <c r="S3601" s="140"/>
      <c r="T3601" s="140"/>
      <c r="U3601" s="140"/>
      <c r="V3601" s="140"/>
      <c r="W3601" s="140"/>
      <c r="X3601" s="140"/>
      <c r="Y3601" s="140"/>
      <c r="Z3601" s="140"/>
      <c r="AA3601" s="140"/>
      <c r="AB3601" s="140"/>
      <c r="AC3601" s="140"/>
      <c r="AD3601" s="140"/>
      <c r="AE3601" s="140"/>
      <c r="AF3601" s="140"/>
      <c r="AG3601" s="140"/>
      <c r="AH3601" s="140"/>
      <c r="AI3601" s="140"/>
      <c r="AJ3601" s="140"/>
      <c r="AK3601" s="140"/>
      <c r="AL3601" s="140"/>
      <c r="AM3601" s="140"/>
      <c r="AN3601" s="140"/>
      <c r="AO3601" s="140"/>
      <c r="AP3601" s="140"/>
      <c r="AQ3601" s="140"/>
      <c r="AR3601" s="140"/>
      <c r="AS3601" s="103"/>
      <c r="AT3601" s="103"/>
      <c r="AU3601" s="103"/>
      <c r="AV3601" s="103"/>
      <c r="AW3601" s="103"/>
      <c r="AX3601" s="103"/>
      <c r="AY3601" s="103"/>
      <c r="AZ3601" s="103"/>
      <c r="BA3601" s="103"/>
      <c r="BB3601" s="103"/>
      <c r="BC3601" s="103"/>
      <c r="BD3601" s="103"/>
      <c r="BE3601" s="103"/>
    </row>
    <row r="3602" spans="1:57" x14ac:dyDescent="0.2">
      <c r="A3602" s="140"/>
      <c r="B3602" s="141"/>
      <c r="C3602" s="141"/>
      <c r="D3602" s="24"/>
      <c r="E3602" s="29"/>
      <c r="F3602" s="22"/>
      <c r="G3602" s="22"/>
      <c r="H3602" s="22"/>
      <c r="I3602" s="22"/>
      <c r="J3602" s="26"/>
      <c r="K3602" s="140"/>
      <c r="L3602" s="140"/>
      <c r="M3602" s="140"/>
      <c r="N3602" s="140"/>
      <c r="O3602" s="140"/>
      <c r="P3602" s="26"/>
      <c r="Q3602" s="26"/>
      <c r="R3602" s="140"/>
      <c r="S3602" s="140"/>
      <c r="T3602" s="140"/>
      <c r="U3602" s="140"/>
      <c r="V3602" s="140"/>
      <c r="W3602" s="140"/>
      <c r="X3602" s="140"/>
      <c r="Y3602" s="140"/>
      <c r="Z3602" s="140"/>
      <c r="AA3602" s="140"/>
      <c r="AB3602" s="140"/>
      <c r="AC3602" s="140"/>
      <c r="AD3602" s="140"/>
      <c r="AE3602" s="140"/>
      <c r="AF3602" s="140"/>
      <c r="AG3602" s="140"/>
      <c r="AH3602" s="140"/>
      <c r="AI3602" s="140"/>
      <c r="AJ3602" s="140"/>
      <c r="AK3602" s="140"/>
      <c r="AL3602" s="140"/>
      <c r="AM3602" s="140"/>
      <c r="AN3602" s="140"/>
      <c r="AO3602" s="140"/>
      <c r="AP3602" s="140"/>
      <c r="AQ3602" s="140"/>
      <c r="AR3602" s="140"/>
      <c r="AS3602" s="103"/>
      <c r="AT3602" s="103"/>
      <c r="AU3602" s="103"/>
      <c r="AV3602" s="103"/>
      <c r="AW3602" s="103"/>
      <c r="AX3602" s="103"/>
      <c r="AY3602" s="103"/>
      <c r="AZ3602" s="103"/>
      <c r="BA3602" s="103"/>
      <c r="BB3602" s="103"/>
      <c r="BC3602" s="103"/>
      <c r="BD3602" s="103"/>
      <c r="BE3602" s="103"/>
    </row>
    <row r="3603" spans="1:57" x14ac:dyDescent="0.2">
      <c r="A3603" s="140"/>
      <c r="B3603" s="141"/>
      <c r="C3603" s="141"/>
      <c r="D3603" s="24"/>
      <c r="E3603" s="29"/>
      <c r="F3603" s="22"/>
      <c r="G3603" s="22"/>
      <c r="H3603" s="22"/>
      <c r="I3603" s="22"/>
      <c r="J3603" s="26"/>
      <c r="K3603" s="140"/>
      <c r="L3603" s="140"/>
      <c r="M3603" s="140"/>
      <c r="N3603" s="140"/>
      <c r="O3603" s="140"/>
      <c r="P3603" s="26"/>
      <c r="Q3603" s="26"/>
      <c r="R3603" s="140"/>
      <c r="S3603" s="140"/>
      <c r="T3603" s="140"/>
      <c r="U3603" s="140"/>
      <c r="V3603" s="140"/>
      <c r="W3603" s="140"/>
      <c r="X3603" s="140"/>
      <c r="Y3603" s="140"/>
      <c r="Z3603" s="140"/>
      <c r="AA3603" s="140"/>
      <c r="AB3603" s="140"/>
      <c r="AC3603" s="140"/>
      <c r="AD3603" s="140"/>
      <c r="AE3603" s="140"/>
      <c r="AF3603" s="140"/>
      <c r="AG3603" s="140"/>
      <c r="AH3603" s="140"/>
      <c r="AI3603" s="140"/>
      <c r="AJ3603" s="140"/>
      <c r="AK3603" s="140"/>
      <c r="AL3603" s="140"/>
      <c r="AM3603" s="140"/>
      <c r="AN3603" s="140"/>
      <c r="AO3603" s="140"/>
      <c r="AP3603" s="140"/>
      <c r="AQ3603" s="140"/>
      <c r="AR3603" s="140"/>
      <c r="AS3603" s="103"/>
      <c r="AT3603" s="103"/>
      <c r="AU3603" s="103"/>
      <c r="AV3603" s="103"/>
      <c r="AW3603" s="103"/>
      <c r="AX3603" s="103"/>
      <c r="AY3603" s="103"/>
      <c r="AZ3603" s="103"/>
      <c r="BA3603" s="103"/>
      <c r="BB3603" s="103"/>
      <c r="BC3603" s="103"/>
      <c r="BD3603" s="103"/>
      <c r="BE3603" s="103"/>
    </row>
    <row r="3604" spans="1:57" x14ac:dyDescent="0.2">
      <c r="A3604" s="140"/>
      <c r="B3604" s="141"/>
      <c r="C3604" s="141"/>
      <c r="D3604" s="24"/>
      <c r="E3604" s="29"/>
      <c r="F3604" s="22"/>
      <c r="G3604" s="22"/>
      <c r="H3604" s="22"/>
      <c r="I3604" s="22"/>
      <c r="J3604" s="26"/>
      <c r="K3604" s="140"/>
      <c r="L3604" s="140"/>
      <c r="M3604" s="140"/>
      <c r="N3604" s="140"/>
      <c r="O3604" s="140"/>
      <c r="P3604" s="26"/>
      <c r="Q3604" s="26"/>
      <c r="R3604" s="140"/>
      <c r="S3604" s="140"/>
      <c r="T3604" s="140"/>
      <c r="U3604" s="140"/>
      <c r="V3604" s="140"/>
      <c r="W3604" s="140"/>
      <c r="X3604" s="140"/>
      <c r="Y3604" s="140"/>
      <c r="Z3604" s="140"/>
      <c r="AA3604" s="140"/>
      <c r="AB3604" s="140"/>
      <c r="AC3604" s="140"/>
      <c r="AD3604" s="140"/>
      <c r="AE3604" s="140"/>
      <c r="AF3604" s="140"/>
      <c r="AG3604" s="140"/>
      <c r="AH3604" s="140"/>
      <c r="AI3604" s="140"/>
      <c r="AJ3604" s="140"/>
      <c r="AK3604" s="140"/>
      <c r="AL3604" s="140"/>
      <c r="AM3604" s="140"/>
      <c r="AN3604" s="140"/>
      <c r="AO3604" s="140"/>
      <c r="AP3604" s="140"/>
      <c r="AQ3604" s="140"/>
      <c r="AR3604" s="140"/>
      <c r="AS3604" s="103"/>
      <c r="AT3604" s="103"/>
      <c r="AU3604" s="103"/>
      <c r="AV3604" s="103"/>
      <c r="AW3604" s="103"/>
      <c r="AX3604" s="103"/>
      <c r="AY3604" s="103"/>
      <c r="AZ3604" s="103"/>
      <c r="BA3604" s="103"/>
      <c r="BB3604" s="103"/>
      <c r="BC3604" s="103"/>
      <c r="BD3604" s="103"/>
      <c r="BE3604" s="103"/>
    </row>
    <row r="3605" spans="1:57" x14ac:dyDescent="0.2">
      <c r="A3605" s="140"/>
      <c r="B3605" s="141"/>
      <c r="C3605" s="141"/>
      <c r="D3605" s="24"/>
      <c r="E3605" s="29"/>
      <c r="F3605" s="22"/>
      <c r="G3605" s="22"/>
      <c r="H3605" s="22"/>
      <c r="I3605" s="22"/>
      <c r="J3605" s="26"/>
      <c r="K3605" s="140"/>
      <c r="L3605" s="140"/>
      <c r="M3605" s="140"/>
      <c r="N3605" s="140"/>
      <c r="O3605" s="140"/>
      <c r="P3605" s="26"/>
      <c r="Q3605" s="26"/>
      <c r="R3605" s="140"/>
      <c r="S3605" s="140"/>
      <c r="T3605" s="140"/>
      <c r="U3605" s="140"/>
      <c r="V3605" s="140"/>
      <c r="W3605" s="140"/>
      <c r="X3605" s="140"/>
      <c r="Y3605" s="140"/>
      <c r="Z3605" s="140"/>
      <c r="AA3605" s="140"/>
      <c r="AB3605" s="140"/>
      <c r="AC3605" s="140"/>
      <c r="AD3605" s="140"/>
      <c r="AE3605" s="140"/>
      <c r="AF3605" s="140"/>
      <c r="AG3605" s="140"/>
      <c r="AH3605" s="140"/>
      <c r="AI3605" s="140"/>
      <c r="AJ3605" s="140"/>
      <c r="AK3605" s="140"/>
      <c r="AL3605" s="140"/>
      <c r="AM3605" s="140"/>
      <c r="AN3605" s="140"/>
      <c r="AO3605" s="140"/>
      <c r="AP3605" s="140"/>
      <c r="AQ3605" s="140"/>
      <c r="AR3605" s="140"/>
      <c r="AS3605" s="103"/>
      <c r="AT3605" s="103"/>
      <c r="AU3605" s="103"/>
      <c r="AV3605" s="103"/>
      <c r="AW3605" s="103"/>
      <c r="AX3605" s="103"/>
      <c r="AY3605" s="103"/>
      <c r="AZ3605" s="103"/>
      <c r="BA3605" s="103"/>
      <c r="BB3605" s="103"/>
      <c r="BC3605" s="103"/>
      <c r="BD3605" s="103"/>
      <c r="BE3605" s="103"/>
    </row>
    <row r="3606" spans="1:57" x14ac:dyDescent="0.2">
      <c r="A3606" s="140"/>
      <c r="B3606" s="141"/>
      <c r="C3606" s="141"/>
      <c r="D3606" s="24"/>
      <c r="E3606" s="29"/>
      <c r="F3606" s="22"/>
      <c r="G3606" s="22"/>
      <c r="H3606" s="22"/>
      <c r="I3606" s="22"/>
      <c r="J3606" s="26"/>
      <c r="K3606" s="140"/>
      <c r="L3606" s="140"/>
      <c r="M3606" s="140"/>
      <c r="N3606" s="140"/>
      <c r="O3606" s="140"/>
      <c r="P3606" s="26"/>
      <c r="Q3606" s="26"/>
      <c r="R3606" s="140"/>
      <c r="S3606" s="140"/>
      <c r="T3606" s="140"/>
      <c r="U3606" s="140"/>
      <c r="V3606" s="140"/>
      <c r="W3606" s="140"/>
      <c r="X3606" s="140"/>
      <c r="Y3606" s="140"/>
      <c r="Z3606" s="140"/>
      <c r="AA3606" s="140"/>
      <c r="AB3606" s="140"/>
      <c r="AC3606" s="140"/>
      <c r="AD3606" s="140"/>
      <c r="AE3606" s="140"/>
      <c r="AF3606" s="140"/>
      <c r="AG3606" s="140"/>
      <c r="AH3606" s="140"/>
      <c r="AI3606" s="140"/>
      <c r="AJ3606" s="140"/>
      <c r="AK3606" s="140"/>
      <c r="AL3606" s="140"/>
      <c r="AM3606" s="140"/>
      <c r="AN3606" s="140"/>
      <c r="AO3606" s="140"/>
      <c r="AP3606" s="140"/>
      <c r="AQ3606" s="140"/>
      <c r="AR3606" s="140"/>
      <c r="AS3606" s="103"/>
      <c r="AT3606" s="103"/>
      <c r="AU3606" s="103"/>
      <c r="AV3606" s="103"/>
      <c r="AW3606" s="103"/>
      <c r="AX3606" s="103"/>
      <c r="AY3606" s="103"/>
      <c r="AZ3606" s="103"/>
      <c r="BA3606" s="103"/>
      <c r="BB3606" s="103"/>
      <c r="BC3606" s="103"/>
      <c r="BD3606" s="103"/>
      <c r="BE3606" s="103"/>
    </row>
    <row r="3607" spans="1:57" x14ac:dyDescent="0.2">
      <c r="A3607" s="140"/>
      <c r="B3607" s="141"/>
      <c r="C3607" s="141"/>
      <c r="D3607" s="24"/>
      <c r="E3607" s="29"/>
      <c r="F3607" s="22"/>
      <c r="G3607" s="22"/>
      <c r="H3607" s="22"/>
      <c r="I3607" s="22"/>
      <c r="J3607" s="26"/>
      <c r="K3607" s="140"/>
      <c r="L3607" s="140"/>
      <c r="M3607" s="140"/>
      <c r="N3607" s="140"/>
      <c r="O3607" s="140"/>
      <c r="P3607" s="26"/>
      <c r="Q3607" s="26"/>
      <c r="R3607" s="140"/>
      <c r="S3607" s="140"/>
      <c r="T3607" s="140"/>
      <c r="U3607" s="140"/>
      <c r="V3607" s="140"/>
      <c r="W3607" s="140"/>
      <c r="X3607" s="140"/>
      <c r="Y3607" s="140"/>
      <c r="Z3607" s="140"/>
      <c r="AA3607" s="140"/>
      <c r="AB3607" s="140"/>
      <c r="AC3607" s="140"/>
      <c r="AD3607" s="140"/>
      <c r="AE3607" s="140"/>
      <c r="AF3607" s="140"/>
      <c r="AG3607" s="140"/>
      <c r="AH3607" s="140"/>
      <c r="AI3607" s="140"/>
      <c r="AJ3607" s="140"/>
      <c r="AK3607" s="140"/>
      <c r="AL3607" s="140"/>
      <c r="AM3607" s="140"/>
      <c r="AN3607" s="140"/>
      <c r="AO3607" s="140"/>
      <c r="AP3607" s="140"/>
      <c r="AQ3607" s="140"/>
      <c r="AR3607" s="140"/>
      <c r="AS3607" s="103"/>
      <c r="AT3607" s="103"/>
      <c r="AU3607" s="103"/>
      <c r="AV3607" s="103"/>
      <c r="AW3607" s="103"/>
      <c r="AX3607" s="103"/>
      <c r="AY3607" s="103"/>
      <c r="AZ3607" s="103"/>
      <c r="BA3607" s="103"/>
      <c r="BB3607" s="103"/>
      <c r="BC3607" s="103"/>
      <c r="BD3607" s="103"/>
      <c r="BE3607" s="103"/>
    </row>
    <row r="3608" spans="1:57" x14ac:dyDescent="0.2">
      <c r="A3608" s="140"/>
      <c r="B3608" s="141"/>
      <c r="C3608" s="141"/>
      <c r="D3608" s="24"/>
      <c r="E3608" s="29"/>
      <c r="F3608" s="22"/>
      <c r="G3608" s="22"/>
      <c r="H3608" s="22"/>
      <c r="I3608" s="22"/>
      <c r="J3608" s="26"/>
      <c r="K3608" s="140"/>
      <c r="L3608" s="140"/>
      <c r="M3608" s="140"/>
      <c r="N3608" s="140"/>
      <c r="O3608" s="140"/>
      <c r="P3608" s="26"/>
      <c r="Q3608" s="26"/>
      <c r="R3608" s="140"/>
      <c r="S3608" s="140"/>
      <c r="T3608" s="140"/>
      <c r="U3608" s="140"/>
      <c r="V3608" s="140"/>
      <c r="W3608" s="140"/>
      <c r="X3608" s="140"/>
      <c r="Y3608" s="140"/>
      <c r="Z3608" s="140"/>
      <c r="AA3608" s="140"/>
      <c r="AB3608" s="140"/>
      <c r="AC3608" s="140"/>
      <c r="AD3608" s="140"/>
      <c r="AE3608" s="140"/>
      <c r="AF3608" s="140"/>
      <c r="AG3608" s="140"/>
      <c r="AH3608" s="140"/>
      <c r="AI3608" s="140"/>
      <c r="AJ3608" s="140"/>
      <c r="AK3608" s="140"/>
      <c r="AL3608" s="140"/>
      <c r="AM3608" s="140"/>
      <c r="AN3608" s="140"/>
      <c r="AO3608" s="140"/>
      <c r="AP3608" s="140"/>
      <c r="AQ3608" s="140"/>
      <c r="AR3608" s="140"/>
      <c r="AS3608" s="103"/>
      <c r="AT3608" s="103"/>
      <c r="AU3608" s="103"/>
      <c r="AV3608" s="103"/>
      <c r="AW3608" s="103"/>
      <c r="AX3608" s="103"/>
      <c r="AY3608" s="103"/>
      <c r="AZ3608" s="103"/>
      <c r="BA3608" s="103"/>
      <c r="BB3608" s="103"/>
      <c r="BC3608" s="103"/>
      <c r="BD3608" s="103"/>
      <c r="BE3608" s="103"/>
    </row>
    <row r="3609" spans="1:57" x14ac:dyDescent="0.2">
      <c r="A3609" s="140"/>
      <c r="B3609" s="141"/>
      <c r="C3609" s="141"/>
      <c r="D3609" s="24"/>
      <c r="E3609" s="29"/>
      <c r="F3609" s="22"/>
      <c r="G3609" s="22"/>
      <c r="H3609" s="22"/>
      <c r="I3609" s="22"/>
      <c r="J3609" s="26"/>
      <c r="K3609" s="140"/>
      <c r="L3609" s="140"/>
      <c r="M3609" s="140"/>
      <c r="N3609" s="140"/>
      <c r="O3609" s="140"/>
      <c r="P3609" s="26"/>
      <c r="Q3609" s="26"/>
      <c r="R3609" s="140"/>
      <c r="S3609" s="140"/>
      <c r="T3609" s="140"/>
      <c r="U3609" s="140"/>
      <c r="V3609" s="140"/>
      <c r="W3609" s="140"/>
      <c r="X3609" s="140"/>
      <c r="Y3609" s="140"/>
      <c r="Z3609" s="140"/>
      <c r="AA3609" s="140"/>
      <c r="AB3609" s="140"/>
      <c r="AC3609" s="140"/>
      <c r="AD3609" s="140"/>
      <c r="AE3609" s="140"/>
      <c r="AF3609" s="140"/>
      <c r="AG3609" s="140"/>
      <c r="AH3609" s="140"/>
      <c r="AI3609" s="140"/>
      <c r="AJ3609" s="140"/>
      <c r="AK3609" s="140"/>
      <c r="AL3609" s="140"/>
      <c r="AM3609" s="140"/>
      <c r="AN3609" s="140"/>
      <c r="AO3609" s="140"/>
      <c r="AP3609" s="140"/>
      <c r="AQ3609" s="140"/>
      <c r="AR3609" s="140"/>
      <c r="AS3609" s="103"/>
      <c r="AT3609" s="103"/>
      <c r="AU3609" s="103"/>
      <c r="AV3609" s="103"/>
      <c r="AW3609" s="103"/>
      <c r="AX3609" s="103"/>
      <c r="AY3609" s="103"/>
      <c r="AZ3609" s="103"/>
      <c r="BA3609" s="103"/>
      <c r="BB3609" s="103"/>
      <c r="BC3609" s="103"/>
      <c r="BD3609" s="103"/>
      <c r="BE3609" s="103"/>
    </row>
    <row r="3610" spans="1:57" x14ac:dyDescent="0.2">
      <c r="A3610" s="140"/>
      <c r="B3610" s="141"/>
      <c r="C3610" s="141"/>
      <c r="D3610" s="24"/>
      <c r="E3610" s="29"/>
      <c r="F3610" s="22"/>
      <c r="G3610" s="22"/>
      <c r="H3610" s="22"/>
      <c r="I3610" s="22"/>
      <c r="J3610" s="26"/>
      <c r="K3610" s="140"/>
      <c r="L3610" s="140"/>
      <c r="M3610" s="140"/>
      <c r="N3610" s="140"/>
      <c r="O3610" s="140"/>
      <c r="P3610" s="26"/>
      <c r="Q3610" s="26"/>
      <c r="R3610" s="140"/>
      <c r="S3610" s="140"/>
      <c r="T3610" s="140"/>
      <c r="U3610" s="140"/>
      <c r="V3610" s="140"/>
      <c r="W3610" s="140"/>
      <c r="X3610" s="140"/>
      <c r="Y3610" s="140"/>
      <c r="Z3610" s="140"/>
      <c r="AA3610" s="140"/>
      <c r="AB3610" s="140"/>
      <c r="AC3610" s="140"/>
      <c r="AD3610" s="140"/>
      <c r="AE3610" s="140"/>
      <c r="AF3610" s="140"/>
      <c r="AG3610" s="140"/>
      <c r="AH3610" s="140"/>
      <c r="AI3610" s="140"/>
      <c r="AJ3610" s="140"/>
      <c r="AK3610" s="140"/>
      <c r="AL3610" s="140"/>
      <c r="AM3610" s="140"/>
      <c r="AN3610" s="140"/>
      <c r="AO3610" s="140"/>
      <c r="AP3610" s="140"/>
      <c r="AQ3610" s="140"/>
      <c r="AR3610" s="140"/>
      <c r="AS3610" s="103"/>
      <c r="AT3610" s="103"/>
      <c r="AU3610" s="103"/>
      <c r="AV3610" s="103"/>
      <c r="AW3610" s="103"/>
      <c r="AX3610" s="103"/>
      <c r="AY3610" s="103"/>
      <c r="AZ3610" s="103"/>
      <c r="BA3610" s="103"/>
      <c r="BB3610" s="103"/>
      <c r="BC3610" s="103"/>
      <c r="BD3610" s="103"/>
      <c r="BE3610" s="103"/>
    </row>
    <row r="3611" spans="1:57" x14ac:dyDescent="0.2">
      <c r="A3611" s="140"/>
      <c r="B3611" s="141"/>
      <c r="C3611" s="141"/>
      <c r="D3611" s="24"/>
      <c r="E3611" s="29"/>
      <c r="F3611" s="22"/>
      <c r="G3611" s="22"/>
      <c r="H3611" s="22"/>
      <c r="I3611" s="22"/>
      <c r="J3611" s="26"/>
      <c r="K3611" s="140"/>
      <c r="L3611" s="140"/>
      <c r="M3611" s="140"/>
      <c r="N3611" s="140"/>
      <c r="O3611" s="140"/>
      <c r="P3611" s="26"/>
      <c r="Q3611" s="26"/>
      <c r="R3611" s="140"/>
      <c r="S3611" s="140"/>
      <c r="T3611" s="140"/>
      <c r="U3611" s="140"/>
      <c r="V3611" s="140"/>
      <c r="W3611" s="140"/>
      <c r="X3611" s="140"/>
      <c r="Y3611" s="140"/>
      <c r="Z3611" s="140"/>
      <c r="AA3611" s="140"/>
      <c r="AB3611" s="140"/>
      <c r="AC3611" s="140"/>
      <c r="AD3611" s="140"/>
      <c r="AE3611" s="140"/>
      <c r="AF3611" s="140"/>
      <c r="AG3611" s="140"/>
      <c r="AH3611" s="140"/>
      <c r="AI3611" s="140"/>
      <c r="AJ3611" s="140"/>
      <c r="AK3611" s="140"/>
      <c r="AL3611" s="140"/>
      <c r="AM3611" s="140"/>
      <c r="AN3611" s="140"/>
      <c r="AO3611" s="140"/>
      <c r="AP3611" s="140"/>
      <c r="AQ3611" s="140"/>
      <c r="AR3611" s="140"/>
      <c r="AS3611" s="103"/>
      <c r="AT3611" s="103"/>
      <c r="AU3611" s="103"/>
      <c r="AV3611" s="103"/>
      <c r="AW3611" s="103"/>
      <c r="AX3611" s="103"/>
      <c r="AY3611" s="103"/>
      <c r="AZ3611" s="103"/>
      <c r="BA3611" s="103"/>
      <c r="BB3611" s="103"/>
      <c r="BC3611" s="103"/>
      <c r="BD3611" s="103"/>
      <c r="BE3611" s="103"/>
    </row>
    <row r="3612" spans="1:57" x14ac:dyDescent="0.2">
      <c r="A3612" s="140"/>
      <c r="B3612" s="141"/>
      <c r="C3612" s="141"/>
      <c r="D3612" s="24"/>
      <c r="E3612" s="29"/>
      <c r="F3612" s="22"/>
      <c r="G3612" s="22"/>
      <c r="H3612" s="22"/>
      <c r="I3612" s="22"/>
      <c r="J3612" s="26"/>
      <c r="K3612" s="140"/>
      <c r="L3612" s="140"/>
      <c r="M3612" s="140"/>
      <c r="N3612" s="140"/>
      <c r="O3612" s="140"/>
      <c r="P3612" s="26"/>
      <c r="Q3612" s="26"/>
      <c r="R3612" s="140"/>
      <c r="S3612" s="140"/>
      <c r="T3612" s="140"/>
      <c r="U3612" s="140"/>
      <c r="V3612" s="140"/>
      <c r="W3612" s="140"/>
      <c r="X3612" s="140"/>
      <c r="Y3612" s="140"/>
      <c r="Z3612" s="140"/>
      <c r="AA3612" s="140"/>
      <c r="AB3612" s="140"/>
      <c r="AC3612" s="140"/>
      <c r="AD3612" s="140"/>
      <c r="AE3612" s="140"/>
      <c r="AF3612" s="140"/>
      <c r="AG3612" s="140"/>
      <c r="AH3612" s="140"/>
      <c r="AI3612" s="140"/>
      <c r="AJ3612" s="140"/>
      <c r="AK3612" s="140"/>
      <c r="AL3612" s="140"/>
      <c r="AM3612" s="140"/>
      <c r="AN3612" s="140"/>
      <c r="AO3612" s="140"/>
      <c r="AP3612" s="140"/>
      <c r="AQ3612" s="140"/>
      <c r="AR3612" s="140"/>
      <c r="AS3612" s="103"/>
      <c r="AT3612" s="103"/>
      <c r="AU3612" s="103"/>
      <c r="AV3612" s="103"/>
      <c r="AW3612" s="103"/>
      <c r="AX3612" s="103"/>
      <c r="AY3612" s="103"/>
      <c r="AZ3612" s="103"/>
      <c r="BA3612" s="103"/>
      <c r="BB3612" s="103"/>
      <c r="BC3612" s="103"/>
      <c r="BD3612" s="103"/>
      <c r="BE3612" s="103"/>
    </row>
    <row r="3613" spans="1:57" x14ac:dyDescent="0.2">
      <c r="A3613" s="140"/>
      <c r="B3613" s="141"/>
      <c r="C3613" s="141"/>
      <c r="D3613" s="24"/>
      <c r="E3613" s="29"/>
      <c r="F3613" s="22"/>
      <c r="G3613" s="22"/>
      <c r="H3613" s="22"/>
      <c r="I3613" s="22"/>
      <c r="J3613" s="26"/>
      <c r="K3613" s="140"/>
      <c r="L3613" s="140"/>
      <c r="M3613" s="140"/>
      <c r="N3613" s="140"/>
      <c r="O3613" s="140"/>
      <c r="P3613" s="26"/>
      <c r="Q3613" s="26"/>
      <c r="R3613" s="140"/>
      <c r="S3613" s="140"/>
      <c r="T3613" s="140"/>
      <c r="U3613" s="140"/>
      <c r="V3613" s="140"/>
      <c r="W3613" s="140"/>
      <c r="X3613" s="140"/>
      <c r="Y3613" s="140"/>
      <c r="Z3613" s="140"/>
      <c r="AA3613" s="140"/>
      <c r="AB3613" s="140"/>
      <c r="AC3613" s="140"/>
      <c r="AD3613" s="140"/>
      <c r="AE3613" s="140"/>
      <c r="AF3613" s="140"/>
      <c r="AG3613" s="140"/>
      <c r="AH3613" s="140"/>
      <c r="AI3613" s="140"/>
      <c r="AJ3613" s="140"/>
      <c r="AK3613" s="140"/>
      <c r="AL3613" s="140"/>
      <c r="AM3613" s="140"/>
      <c r="AN3613" s="140"/>
      <c r="AO3613" s="140"/>
      <c r="AP3613" s="140"/>
      <c r="AQ3613" s="140"/>
      <c r="AR3613" s="140"/>
      <c r="AS3613" s="103"/>
      <c r="AT3613" s="103"/>
      <c r="AU3613" s="103"/>
      <c r="AV3613" s="103"/>
      <c r="AW3613" s="103"/>
      <c r="AX3613" s="103"/>
      <c r="AY3613" s="103"/>
      <c r="AZ3613" s="103"/>
      <c r="BA3613" s="103"/>
      <c r="BB3613" s="103"/>
      <c r="BC3613" s="103"/>
      <c r="BD3613" s="103"/>
      <c r="BE3613" s="103"/>
    </row>
    <row r="3614" spans="1:57" x14ac:dyDescent="0.2">
      <c r="A3614" s="140"/>
      <c r="B3614" s="141"/>
      <c r="C3614" s="141"/>
      <c r="D3614" s="24"/>
      <c r="E3614" s="29"/>
      <c r="F3614" s="22"/>
      <c r="G3614" s="22"/>
      <c r="H3614" s="22"/>
      <c r="I3614" s="22"/>
      <c r="J3614" s="26"/>
      <c r="K3614" s="140"/>
      <c r="L3614" s="140"/>
      <c r="M3614" s="140"/>
      <c r="N3614" s="140"/>
      <c r="O3614" s="140"/>
      <c r="P3614" s="26"/>
      <c r="Q3614" s="26"/>
      <c r="R3614" s="140"/>
      <c r="S3614" s="140"/>
      <c r="T3614" s="140"/>
      <c r="U3614" s="140"/>
      <c r="V3614" s="140"/>
      <c r="W3614" s="140"/>
      <c r="X3614" s="140"/>
      <c r="Y3614" s="140"/>
      <c r="Z3614" s="140"/>
      <c r="AA3614" s="140"/>
      <c r="AB3614" s="140"/>
      <c r="AC3614" s="140"/>
      <c r="AD3614" s="140"/>
      <c r="AE3614" s="140"/>
      <c r="AF3614" s="140"/>
      <c r="AG3614" s="140"/>
      <c r="AH3614" s="140"/>
      <c r="AI3614" s="140"/>
      <c r="AJ3614" s="140"/>
      <c r="AK3614" s="140"/>
      <c r="AL3614" s="140"/>
      <c r="AM3614" s="140"/>
      <c r="AN3614" s="140"/>
      <c r="AO3614" s="140"/>
      <c r="AP3614" s="140"/>
      <c r="AQ3614" s="140"/>
      <c r="AR3614" s="140"/>
      <c r="AS3614" s="103"/>
      <c r="AT3614" s="103"/>
      <c r="AU3614" s="103"/>
      <c r="AV3614" s="103"/>
      <c r="AW3614" s="103"/>
      <c r="AX3614" s="103"/>
      <c r="AY3614" s="103"/>
      <c r="AZ3614" s="103"/>
      <c r="BA3614" s="103"/>
      <c r="BB3614" s="103"/>
      <c r="BC3614" s="103"/>
      <c r="BD3614" s="103"/>
      <c r="BE3614" s="103"/>
    </row>
    <row r="3615" spans="1:57" x14ac:dyDescent="0.2">
      <c r="A3615" s="140"/>
      <c r="B3615" s="141"/>
      <c r="C3615" s="141"/>
      <c r="D3615" s="24"/>
      <c r="E3615" s="29"/>
      <c r="F3615" s="22"/>
      <c r="G3615" s="22"/>
      <c r="H3615" s="22"/>
      <c r="I3615" s="22"/>
      <c r="J3615" s="26"/>
      <c r="K3615" s="140"/>
      <c r="L3615" s="140"/>
      <c r="M3615" s="140"/>
      <c r="N3615" s="140"/>
      <c r="O3615" s="140"/>
      <c r="P3615" s="26"/>
      <c r="Q3615" s="26"/>
      <c r="R3615" s="140"/>
      <c r="S3615" s="140"/>
      <c r="T3615" s="140"/>
      <c r="U3615" s="140"/>
      <c r="V3615" s="140"/>
      <c r="W3615" s="140"/>
      <c r="X3615" s="140"/>
      <c r="Y3615" s="140"/>
      <c r="Z3615" s="140"/>
      <c r="AA3615" s="140"/>
      <c r="AB3615" s="140"/>
      <c r="AC3615" s="140"/>
      <c r="AD3615" s="140"/>
      <c r="AE3615" s="140"/>
      <c r="AF3615" s="140"/>
      <c r="AG3615" s="140"/>
      <c r="AH3615" s="140"/>
      <c r="AI3615" s="140"/>
      <c r="AJ3615" s="140"/>
      <c r="AK3615" s="140"/>
      <c r="AL3615" s="140"/>
      <c r="AM3615" s="140"/>
      <c r="AN3615" s="140"/>
      <c r="AO3615" s="140"/>
      <c r="AP3615" s="140"/>
      <c r="AQ3615" s="140"/>
      <c r="AR3615" s="140"/>
      <c r="AS3615" s="103"/>
      <c r="AT3615" s="103"/>
      <c r="AU3615" s="103"/>
      <c r="AV3615" s="103"/>
      <c r="AW3615" s="103"/>
      <c r="AX3615" s="103"/>
      <c r="AY3615" s="103"/>
      <c r="AZ3615" s="103"/>
      <c r="BA3615" s="103"/>
      <c r="BB3615" s="103"/>
      <c r="BC3615" s="103"/>
      <c r="BD3615" s="103"/>
      <c r="BE3615" s="103"/>
    </row>
    <row r="3616" spans="1:57" x14ac:dyDescent="0.2">
      <c r="A3616" s="140"/>
      <c r="B3616" s="141"/>
      <c r="C3616" s="141"/>
      <c r="D3616" s="24"/>
      <c r="E3616" s="29"/>
      <c r="F3616" s="22"/>
      <c r="G3616" s="22"/>
      <c r="H3616" s="22"/>
      <c r="I3616" s="22"/>
      <c r="J3616" s="26"/>
      <c r="K3616" s="140"/>
      <c r="L3616" s="140"/>
      <c r="M3616" s="140"/>
      <c r="N3616" s="140"/>
      <c r="O3616" s="140"/>
      <c r="P3616" s="26"/>
      <c r="Q3616" s="26"/>
      <c r="R3616" s="140"/>
      <c r="S3616" s="140"/>
      <c r="T3616" s="140"/>
      <c r="U3616" s="140"/>
      <c r="V3616" s="140"/>
      <c r="W3616" s="140"/>
      <c r="X3616" s="140"/>
      <c r="Y3616" s="140"/>
      <c r="Z3616" s="140"/>
      <c r="AA3616" s="140"/>
      <c r="AB3616" s="140"/>
      <c r="AC3616" s="140"/>
      <c r="AD3616" s="140"/>
      <c r="AE3616" s="140"/>
      <c r="AF3616" s="140"/>
      <c r="AG3616" s="140"/>
      <c r="AH3616" s="140"/>
      <c r="AI3616" s="140"/>
      <c r="AJ3616" s="140"/>
      <c r="AK3616" s="140"/>
      <c r="AL3616" s="140"/>
      <c r="AM3616" s="140"/>
      <c r="AN3616" s="140"/>
      <c r="AO3616" s="140"/>
      <c r="AP3616" s="140"/>
      <c r="AQ3616" s="140"/>
      <c r="AR3616" s="140"/>
      <c r="AS3616" s="103"/>
      <c r="AT3616" s="103"/>
      <c r="AU3616" s="103"/>
      <c r="AV3616" s="103"/>
      <c r="AW3616" s="103"/>
      <c r="AX3616" s="103"/>
      <c r="AY3616" s="103"/>
      <c r="AZ3616" s="103"/>
      <c r="BA3616" s="103"/>
      <c r="BB3616" s="103"/>
      <c r="BC3616" s="103"/>
      <c r="BD3616" s="103"/>
      <c r="BE3616" s="103"/>
    </row>
    <row r="3617" spans="1:57" x14ac:dyDescent="0.2">
      <c r="A3617" s="140"/>
      <c r="B3617" s="141"/>
      <c r="C3617" s="141"/>
      <c r="D3617" s="24"/>
      <c r="E3617" s="29"/>
      <c r="F3617" s="22"/>
      <c r="G3617" s="22"/>
      <c r="H3617" s="22"/>
      <c r="I3617" s="22"/>
      <c r="J3617" s="26"/>
      <c r="K3617" s="140"/>
      <c r="L3617" s="140"/>
      <c r="M3617" s="140"/>
      <c r="N3617" s="140"/>
      <c r="O3617" s="140"/>
      <c r="P3617" s="26"/>
      <c r="Q3617" s="26"/>
      <c r="R3617" s="140"/>
      <c r="S3617" s="140"/>
      <c r="T3617" s="140"/>
      <c r="U3617" s="140"/>
      <c r="V3617" s="140"/>
      <c r="W3617" s="140"/>
      <c r="X3617" s="140"/>
      <c r="Y3617" s="140"/>
      <c r="Z3617" s="140"/>
      <c r="AA3617" s="140"/>
      <c r="AB3617" s="140"/>
      <c r="AC3617" s="140"/>
      <c r="AD3617" s="140"/>
      <c r="AE3617" s="140"/>
      <c r="AF3617" s="140"/>
      <c r="AG3617" s="140"/>
      <c r="AH3617" s="140"/>
      <c r="AI3617" s="140"/>
      <c r="AJ3617" s="140"/>
      <c r="AK3617" s="140"/>
      <c r="AL3617" s="140"/>
      <c r="AM3617" s="140"/>
      <c r="AN3617" s="140"/>
      <c r="AO3617" s="140"/>
      <c r="AP3617" s="140"/>
      <c r="AQ3617" s="140"/>
      <c r="AR3617" s="140"/>
      <c r="AS3617" s="103"/>
      <c r="AT3617" s="103"/>
      <c r="AU3617" s="103"/>
      <c r="AV3617" s="103"/>
      <c r="AW3617" s="103"/>
      <c r="AX3617" s="103"/>
      <c r="AY3617" s="103"/>
      <c r="AZ3617" s="103"/>
      <c r="BA3617" s="103"/>
      <c r="BB3617" s="103"/>
      <c r="BC3617" s="103"/>
      <c r="BD3617" s="103"/>
      <c r="BE3617" s="103"/>
    </row>
    <row r="3618" spans="1:57" x14ac:dyDescent="0.2">
      <c r="A3618" s="140"/>
      <c r="B3618" s="141"/>
      <c r="C3618" s="141"/>
      <c r="D3618" s="24"/>
      <c r="E3618" s="29"/>
      <c r="F3618" s="22"/>
      <c r="G3618" s="22"/>
      <c r="H3618" s="22"/>
      <c r="I3618" s="22"/>
      <c r="J3618" s="26"/>
      <c r="K3618" s="140"/>
      <c r="L3618" s="140"/>
      <c r="M3618" s="140"/>
      <c r="N3618" s="140"/>
      <c r="O3618" s="140"/>
      <c r="P3618" s="26"/>
      <c r="Q3618" s="26"/>
      <c r="R3618" s="140"/>
      <c r="S3618" s="140"/>
      <c r="T3618" s="140"/>
      <c r="U3618" s="140"/>
      <c r="V3618" s="140"/>
      <c r="W3618" s="140"/>
      <c r="X3618" s="140"/>
      <c r="Y3618" s="140"/>
      <c r="Z3618" s="140"/>
      <c r="AA3618" s="140"/>
      <c r="AB3618" s="140"/>
      <c r="AC3618" s="140"/>
      <c r="AD3618" s="140"/>
      <c r="AE3618" s="140"/>
      <c r="AF3618" s="140"/>
      <c r="AG3618" s="140"/>
      <c r="AH3618" s="140"/>
      <c r="AI3618" s="140"/>
      <c r="AJ3618" s="140"/>
      <c r="AK3618" s="140"/>
      <c r="AL3618" s="140"/>
      <c r="AM3618" s="140"/>
      <c r="AN3618" s="140"/>
      <c r="AO3618" s="140"/>
      <c r="AP3618" s="140"/>
      <c r="AQ3618" s="140"/>
      <c r="AR3618" s="140"/>
      <c r="AS3618" s="103"/>
      <c r="AT3618" s="103"/>
      <c r="AU3618" s="103"/>
      <c r="AV3618" s="103"/>
      <c r="AW3618" s="103"/>
      <c r="AX3618" s="103"/>
      <c r="AY3618" s="103"/>
      <c r="AZ3618" s="103"/>
      <c r="BA3618" s="103"/>
      <c r="BB3618" s="103"/>
      <c r="BC3618" s="103"/>
      <c r="BD3618" s="103"/>
      <c r="BE3618" s="103"/>
    </row>
    <row r="3619" spans="1:57" x14ac:dyDescent="0.2">
      <c r="A3619" s="140"/>
      <c r="B3619" s="141"/>
      <c r="C3619" s="141"/>
      <c r="D3619" s="24"/>
      <c r="E3619" s="29"/>
      <c r="F3619" s="22"/>
      <c r="G3619" s="22"/>
      <c r="H3619" s="22"/>
      <c r="I3619" s="22"/>
      <c r="J3619" s="26"/>
      <c r="K3619" s="140"/>
      <c r="L3619" s="140"/>
      <c r="M3619" s="140"/>
      <c r="N3619" s="140"/>
      <c r="O3619" s="140"/>
      <c r="P3619" s="26"/>
      <c r="Q3619" s="26"/>
      <c r="R3619" s="140"/>
      <c r="S3619" s="140"/>
      <c r="T3619" s="140"/>
      <c r="U3619" s="140"/>
      <c r="V3619" s="140"/>
      <c r="W3619" s="140"/>
      <c r="X3619" s="140"/>
      <c r="Y3619" s="140"/>
      <c r="Z3619" s="140"/>
      <c r="AA3619" s="140"/>
      <c r="AB3619" s="140"/>
      <c r="AC3619" s="140"/>
      <c r="AD3619" s="140"/>
      <c r="AE3619" s="140"/>
      <c r="AF3619" s="140"/>
      <c r="AG3619" s="140"/>
      <c r="AH3619" s="140"/>
      <c r="AI3619" s="140"/>
      <c r="AJ3619" s="140"/>
      <c r="AK3619" s="140"/>
      <c r="AL3619" s="140"/>
      <c r="AM3619" s="140"/>
      <c r="AN3619" s="140"/>
      <c r="AO3619" s="140"/>
      <c r="AP3619" s="140"/>
      <c r="AQ3619" s="140"/>
      <c r="AR3619" s="140"/>
      <c r="AS3619" s="103"/>
      <c r="AT3619" s="103"/>
      <c r="AU3619" s="103"/>
      <c r="AV3619" s="103"/>
      <c r="AW3619" s="103"/>
      <c r="AX3619" s="103"/>
      <c r="AY3619" s="103"/>
      <c r="AZ3619" s="103"/>
      <c r="BA3619" s="103"/>
      <c r="BB3619" s="103"/>
      <c r="BC3619" s="103"/>
      <c r="BD3619" s="103"/>
      <c r="BE3619" s="103"/>
    </row>
    <row r="3620" spans="1:57" x14ac:dyDescent="0.2">
      <c r="A3620" s="140"/>
      <c r="B3620" s="141"/>
      <c r="C3620" s="141"/>
      <c r="D3620" s="24"/>
      <c r="E3620" s="29"/>
      <c r="F3620" s="22"/>
      <c r="G3620" s="22"/>
      <c r="H3620" s="22"/>
      <c r="I3620" s="22"/>
      <c r="J3620" s="26"/>
      <c r="K3620" s="140"/>
      <c r="L3620" s="140"/>
      <c r="M3620" s="140"/>
      <c r="N3620" s="140"/>
      <c r="O3620" s="140"/>
      <c r="P3620" s="26"/>
      <c r="Q3620" s="26"/>
      <c r="R3620" s="140"/>
      <c r="S3620" s="140"/>
      <c r="T3620" s="140"/>
      <c r="U3620" s="140"/>
      <c r="V3620" s="140"/>
      <c r="W3620" s="140"/>
      <c r="X3620" s="140"/>
      <c r="Y3620" s="140"/>
      <c r="Z3620" s="140"/>
      <c r="AA3620" s="140"/>
      <c r="AB3620" s="140"/>
      <c r="AC3620" s="140"/>
      <c r="AD3620" s="140"/>
      <c r="AE3620" s="140"/>
      <c r="AF3620" s="140"/>
      <c r="AG3620" s="140"/>
      <c r="AH3620" s="140"/>
      <c r="AI3620" s="140"/>
      <c r="AJ3620" s="140"/>
      <c r="AK3620" s="140"/>
      <c r="AL3620" s="140"/>
      <c r="AM3620" s="140"/>
      <c r="AN3620" s="140"/>
      <c r="AO3620" s="140"/>
      <c r="AP3620" s="140"/>
      <c r="AQ3620" s="140"/>
      <c r="AR3620" s="140"/>
      <c r="AS3620" s="103"/>
      <c r="AT3620" s="103"/>
      <c r="AU3620" s="103"/>
      <c r="AV3620" s="103"/>
      <c r="AW3620" s="103"/>
      <c r="AX3620" s="103"/>
      <c r="AY3620" s="103"/>
      <c r="AZ3620" s="103"/>
      <c r="BA3620" s="103"/>
      <c r="BB3620" s="103"/>
      <c r="BC3620" s="103"/>
      <c r="BD3620" s="103"/>
      <c r="BE3620" s="103"/>
    </row>
    <row r="3621" spans="1:57" x14ac:dyDescent="0.2">
      <c r="A3621" s="140"/>
      <c r="B3621" s="141"/>
      <c r="C3621" s="141"/>
      <c r="D3621" s="24"/>
      <c r="E3621" s="29"/>
      <c r="F3621" s="22"/>
      <c r="G3621" s="22"/>
      <c r="H3621" s="22"/>
      <c r="I3621" s="22"/>
      <c r="J3621" s="26"/>
      <c r="K3621" s="140"/>
      <c r="L3621" s="140"/>
      <c r="M3621" s="140"/>
      <c r="N3621" s="140"/>
      <c r="O3621" s="140"/>
      <c r="P3621" s="26"/>
      <c r="Q3621" s="26"/>
      <c r="R3621" s="140"/>
      <c r="S3621" s="140"/>
      <c r="T3621" s="140"/>
      <c r="U3621" s="140"/>
      <c r="V3621" s="140"/>
      <c r="W3621" s="140"/>
      <c r="X3621" s="140"/>
      <c r="Y3621" s="140"/>
      <c r="Z3621" s="140"/>
      <c r="AA3621" s="140"/>
      <c r="AB3621" s="140"/>
      <c r="AC3621" s="140"/>
      <c r="AD3621" s="140"/>
      <c r="AE3621" s="140"/>
      <c r="AF3621" s="140"/>
      <c r="AG3621" s="140"/>
      <c r="AH3621" s="140"/>
      <c r="AI3621" s="140"/>
      <c r="AJ3621" s="140"/>
      <c r="AK3621" s="140"/>
      <c r="AL3621" s="140"/>
      <c r="AM3621" s="140"/>
      <c r="AN3621" s="140"/>
      <c r="AO3621" s="140"/>
      <c r="AP3621" s="140"/>
      <c r="AQ3621" s="140"/>
      <c r="AR3621" s="140"/>
      <c r="AS3621" s="103"/>
      <c r="AT3621" s="103"/>
      <c r="AU3621" s="103"/>
      <c r="AV3621" s="103"/>
      <c r="AW3621" s="103"/>
      <c r="AX3621" s="103"/>
      <c r="AY3621" s="103"/>
      <c r="AZ3621" s="103"/>
      <c r="BA3621" s="103"/>
      <c r="BB3621" s="103"/>
      <c r="BC3621" s="103"/>
      <c r="BD3621" s="103"/>
      <c r="BE3621" s="103"/>
    </row>
    <row r="3622" spans="1:57" x14ac:dyDescent="0.2">
      <c r="A3622" s="140"/>
      <c r="B3622" s="141"/>
      <c r="C3622" s="141"/>
      <c r="D3622" s="24"/>
      <c r="E3622" s="29"/>
      <c r="F3622" s="22"/>
      <c r="G3622" s="22"/>
      <c r="H3622" s="22"/>
      <c r="I3622" s="22"/>
      <c r="J3622" s="26"/>
      <c r="K3622" s="140"/>
      <c r="L3622" s="140"/>
      <c r="M3622" s="140"/>
      <c r="N3622" s="140"/>
      <c r="O3622" s="140"/>
      <c r="P3622" s="26"/>
      <c r="Q3622" s="26"/>
      <c r="R3622" s="140"/>
      <c r="S3622" s="140"/>
      <c r="T3622" s="140"/>
      <c r="U3622" s="140"/>
      <c r="V3622" s="140"/>
      <c r="W3622" s="140"/>
      <c r="X3622" s="140"/>
      <c r="Y3622" s="140"/>
      <c r="Z3622" s="140"/>
      <c r="AA3622" s="140"/>
      <c r="AB3622" s="140"/>
      <c r="AC3622" s="140"/>
      <c r="AD3622" s="140"/>
      <c r="AE3622" s="140"/>
      <c r="AF3622" s="140"/>
      <c r="AG3622" s="140"/>
      <c r="AH3622" s="140"/>
      <c r="AI3622" s="140"/>
      <c r="AJ3622" s="140"/>
      <c r="AK3622" s="140"/>
      <c r="AL3622" s="140"/>
      <c r="AM3622" s="140"/>
      <c r="AN3622" s="140"/>
      <c r="AO3622" s="140"/>
      <c r="AP3622" s="140"/>
      <c r="AQ3622" s="140"/>
      <c r="AR3622" s="140"/>
      <c r="AS3622" s="103"/>
      <c r="AT3622" s="103"/>
      <c r="AU3622" s="103"/>
      <c r="AV3622" s="103"/>
      <c r="AW3622" s="103"/>
      <c r="AX3622" s="103"/>
      <c r="AY3622" s="103"/>
      <c r="AZ3622" s="103"/>
      <c r="BA3622" s="103"/>
      <c r="BB3622" s="103"/>
      <c r="BC3622" s="103"/>
      <c r="BD3622" s="103"/>
      <c r="BE3622" s="103"/>
    </row>
    <row r="3623" spans="1:57" x14ac:dyDescent="0.2">
      <c r="A3623" s="140"/>
      <c r="B3623" s="141"/>
      <c r="C3623" s="141"/>
      <c r="D3623" s="24"/>
      <c r="E3623" s="29"/>
      <c r="F3623" s="22"/>
      <c r="G3623" s="22"/>
      <c r="H3623" s="22"/>
      <c r="I3623" s="22"/>
      <c r="J3623" s="26"/>
      <c r="K3623" s="140"/>
      <c r="L3623" s="140"/>
      <c r="M3623" s="140"/>
      <c r="N3623" s="140"/>
      <c r="O3623" s="140"/>
      <c r="P3623" s="26"/>
      <c r="Q3623" s="26"/>
      <c r="R3623" s="140"/>
      <c r="S3623" s="140"/>
      <c r="T3623" s="140"/>
      <c r="U3623" s="140"/>
      <c r="V3623" s="140"/>
      <c r="W3623" s="140"/>
      <c r="X3623" s="140"/>
      <c r="Y3623" s="140"/>
      <c r="Z3623" s="140"/>
      <c r="AA3623" s="140"/>
      <c r="AB3623" s="140"/>
      <c r="AC3623" s="140"/>
      <c r="AD3623" s="140"/>
      <c r="AE3623" s="140"/>
      <c r="AF3623" s="140"/>
      <c r="AG3623" s="140"/>
      <c r="AH3623" s="140"/>
      <c r="AI3623" s="140"/>
      <c r="AJ3623" s="140"/>
      <c r="AK3623" s="140"/>
      <c r="AL3623" s="140"/>
      <c r="AM3623" s="140"/>
      <c r="AN3623" s="140"/>
      <c r="AO3623" s="140"/>
      <c r="AP3623" s="140"/>
      <c r="AQ3623" s="140"/>
      <c r="AR3623" s="140"/>
      <c r="AS3623" s="103"/>
      <c r="AT3623" s="103"/>
      <c r="AU3623" s="103"/>
      <c r="AV3623" s="103"/>
      <c r="AW3623" s="103"/>
      <c r="AX3623" s="103"/>
      <c r="AY3623" s="103"/>
      <c r="AZ3623" s="103"/>
      <c r="BA3623" s="103"/>
      <c r="BB3623" s="103"/>
      <c r="BC3623" s="103"/>
      <c r="BD3623" s="103"/>
      <c r="BE3623" s="103"/>
    </row>
    <row r="3624" spans="1:57" x14ac:dyDescent="0.2">
      <c r="A3624" s="140"/>
      <c r="B3624" s="141"/>
      <c r="C3624" s="141"/>
      <c r="D3624" s="24"/>
      <c r="E3624" s="29"/>
      <c r="F3624" s="22"/>
      <c r="G3624" s="22"/>
      <c r="H3624" s="22"/>
      <c r="I3624" s="22"/>
      <c r="J3624" s="26"/>
      <c r="K3624" s="140"/>
      <c r="L3624" s="140"/>
      <c r="M3624" s="140"/>
      <c r="N3624" s="140"/>
      <c r="O3624" s="140"/>
      <c r="P3624" s="26"/>
      <c r="Q3624" s="26"/>
      <c r="R3624" s="140"/>
      <c r="S3624" s="140"/>
      <c r="T3624" s="140"/>
      <c r="U3624" s="140"/>
      <c r="V3624" s="140"/>
      <c r="W3624" s="140"/>
      <c r="X3624" s="140"/>
      <c r="Y3624" s="140"/>
      <c r="Z3624" s="140"/>
      <c r="AA3624" s="140"/>
      <c r="AB3624" s="140"/>
      <c r="AC3624" s="140"/>
      <c r="AD3624" s="140"/>
      <c r="AE3624" s="140"/>
      <c r="AF3624" s="140"/>
      <c r="AG3624" s="140"/>
      <c r="AH3624" s="140"/>
      <c r="AI3624" s="140"/>
      <c r="AJ3624" s="140"/>
      <c r="AK3624" s="140"/>
      <c r="AL3624" s="140"/>
      <c r="AM3624" s="140"/>
      <c r="AN3624" s="140"/>
      <c r="AO3624" s="140"/>
      <c r="AP3624" s="140"/>
      <c r="AQ3624" s="140"/>
      <c r="AR3624" s="140"/>
      <c r="AS3624" s="103"/>
      <c r="AT3624" s="103"/>
      <c r="AU3624" s="103"/>
      <c r="AV3624" s="103"/>
      <c r="AW3624" s="103"/>
      <c r="AX3624" s="103"/>
      <c r="AY3624" s="103"/>
      <c r="AZ3624" s="103"/>
      <c r="BA3624" s="103"/>
      <c r="BB3624" s="103"/>
      <c r="BC3624" s="103"/>
      <c r="BD3624" s="103"/>
      <c r="BE3624" s="103"/>
    </row>
    <row r="3625" spans="1:57" x14ac:dyDescent="0.2">
      <c r="A3625" s="140"/>
      <c r="B3625" s="141"/>
      <c r="C3625" s="141"/>
      <c r="D3625" s="24"/>
      <c r="E3625" s="29"/>
      <c r="F3625" s="22"/>
      <c r="G3625" s="22"/>
      <c r="H3625" s="22"/>
      <c r="I3625" s="22"/>
      <c r="J3625" s="26"/>
      <c r="K3625" s="140"/>
      <c r="L3625" s="140"/>
      <c r="M3625" s="140"/>
      <c r="N3625" s="140"/>
      <c r="O3625" s="140"/>
      <c r="P3625" s="26"/>
      <c r="Q3625" s="26"/>
      <c r="R3625" s="140"/>
      <c r="S3625" s="140"/>
      <c r="T3625" s="140"/>
      <c r="U3625" s="140"/>
      <c r="V3625" s="140"/>
      <c r="W3625" s="140"/>
      <c r="X3625" s="140"/>
      <c r="Y3625" s="140"/>
      <c r="Z3625" s="140"/>
      <c r="AA3625" s="140"/>
      <c r="AB3625" s="140"/>
      <c r="AC3625" s="140"/>
      <c r="AD3625" s="140"/>
      <c r="AE3625" s="140"/>
      <c r="AF3625" s="140"/>
      <c r="AG3625" s="140"/>
      <c r="AH3625" s="140"/>
      <c r="AI3625" s="140"/>
      <c r="AJ3625" s="140"/>
      <c r="AK3625" s="140"/>
      <c r="AL3625" s="140"/>
      <c r="AM3625" s="140"/>
      <c r="AN3625" s="140"/>
      <c r="AO3625" s="140"/>
      <c r="AP3625" s="140"/>
      <c r="AQ3625" s="140"/>
      <c r="AR3625" s="140"/>
      <c r="AS3625" s="103"/>
      <c r="AT3625" s="103"/>
      <c r="AU3625" s="103"/>
      <c r="AV3625" s="103"/>
      <c r="AW3625" s="103"/>
      <c r="AX3625" s="103"/>
      <c r="AY3625" s="103"/>
      <c r="AZ3625" s="103"/>
      <c r="BA3625" s="103"/>
      <c r="BB3625" s="103"/>
      <c r="BC3625" s="103"/>
      <c r="BD3625" s="103"/>
      <c r="BE3625" s="103"/>
    </row>
    <row r="3626" spans="1:57" x14ac:dyDescent="0.2">
      <c r="A3626" s="140"/>
      <c r="B3626" s="141"/>
      <c r="C3626" s="141"/>
      <c r="D3626" s="24"/>
      <c r="E3626" s="29"/>
      <c r="F3626" s="22"/>
      <c r="G3626" s="22"/>
      <c r="H3626" s="22"/>
      <c r="I3626" s="22"/>
      <c r="J3626" s="26"/>
      <c r="K3626" s="140"/>
      <c r="L3626" s="140"/>
      <c r="M3626" s="140"/>
      <c r="N3626" s="140"/>
      <c r="O3626" s="140"/>
      <c r="P3626" s="26"/>
      <c r="Q3626" s="26"/>
      <c r="R3626" s="140"/>
      <c r="S3626" s="140"/>
      <c r="T3626" s="140"/>
      <c r="U3626" s="140"/>
      <c r="V3626" s="140"/>
      <c r="W3626" s="140"/>
      <c r="X3626" s="140"/>
      <c r="Y3626" s="140"/>
      <c r="Z3626" s="140"/>
      <c r="AA3626" s="140"/>
      <c r="AB3626" s="140"/>
      <c r="AC3626" s="140"/>
      <c r="AD3626" s="140"/>
      <c r="AE3626" s="140"/>
      <c r="AF3626" s="140"/>
      <c r="AG3626" s="140"/>
      <c r="AH3626" s="140"/>
      <c r="AI3626" s="140"/>
      <c r="AJ3626" s="140"/>
      <c r="AK3626" s="140"/>
      <c r="AL3626" s="140"/>
      <c r="AM3626" s="140"/>
      <c r="AN3626" s="140"/>
      <c r="AO3626" s="140"/>
      <c r="AP3626" s="140"/>
      <c r="AQ3626" s="140"/>
      <c r="AR3626" s="140"/>
      <c r="AS3626" s="103"/>
      <c r="AT3626" s="103"/>
      <c r="AU3626" s="103"/>
      <c r="AV3626" s="103"/>
      <c r="AW3626" s="103"/>
      <c r="AX3626" s="103"/>
      <c r="AY3626" s="103"/>
      <c r="AZ3626" s="103"/>
      <c r="BA3626" s="103"/>
      <c r="BB3626" s="103"/>
      <c r="BC3626" s="103"/>
      <c r="BD3626" s="103"/>
      <c r="BE3626" s="103"/>
    </row>
    <row r="3627" spans="1:57" x14ac:dyDescent="0.2">
      <c r="A3627" s="140"/>
      <c r="B3627" s="141"/>
      <c r="C3627" s="141"/>
      <c r="D3627" s="24"/>
      <c r="E3627" s="29"/>
      <c r="F3627" s="22"/>
      <c r="G3627" s="22"/>
      <c r="H3627" s="22"/>
      <c r="I3627" s="22"/>
      <c r="J3627" s="26"/>
      <c r="K3627" s="140"/>
      <c r="L3627" s="140"/>
      <c r="M3627" s="140"/>
      <c r="N3627" s="140"/>
      <c r="O3627" s="140"/>
      <c r="P3627" s="26"/>
      <c r="Q3627" s="26"/>
      <c r="R3627" s="140"/>
      <c r="S3627" s="140"/>
      <c r="T3627" s="140"/>
      <c r="U3627" s="140"/>
      <c r="V3627" s="140"/>
      <c r="W3627" s="140"/>
      <c r="X3627" s="140"/>
      <c r="Y3627" s="140"/>
      <c r="Z3627" s="140"/>
      <c r="AA3627" s="140"/>
      <c r="AB3627" s="140"/>
      <c r="AC3627" s="140"/>
      <c r="AD3627" s="140"/>
      <c r="AE3627" s="140"/>
      <c r="AF3627" s="140"/>
      <c r="AG3627" s="140"/>
      <c r="AH3627" s="140"/>
      <c r="AI3627" s="140"/>
      <c r="AJ3627" s="140"/>
      <c r="AK3627" s="140"/>
      <c r="AL3627" s="140"/>
      <c r="AM3627" s="140"/>
      <c r="AN3627" s="140"/>
      <c r="AO3627" s="140"/>
      <c r="AP3627" s="140"/>
      <c r="AQ3627" s="140"/>
      <c r="AR3627" s="140"/>
      <c r="AS3627" s="103"/>
      <c r="AT3627" s="103"/>
      <c r="AU3627" s="103"/>
      <c r="AV3627" s="103"/>
      <c r="AW3627" s="103"/>
      <c r="AX3627" s="103"/>
      <c r="AY3627" s="103"/>
      <c r="AZ3627" s="103"/>
      <c r="BA3627" s="103"/>
      <c r="BB3627" s="103"/>
      <c r="BC3627" s="103"/>
      <c r="BD3627" s="103"/>
      <c r="BE3627" s="103"/>
    </row>
    <row r="3628" spans="1:57" x14ac:dyDescent="0.2">
      <c r="A3628" s="140"/>
      <c r="B3628" s="141"/>
      <c r="C3628" s="141"/>
      <c r="D3628" s="24"/>
      <c r="E3628" s="29"/>
      <c r="F3628" s="22"/>
      <c r="G3628" s="22"/>
      <c r="H3628" s="22"/>
      <c r="I3628" s="22"/>
      <c r="J3628" s="26"/>
      <c r="K3628" s="140"/>
      <c r="L3628" s="140"/>
      <c r="M3628" s="140"/>
      <c r="N3628" s="140"/>
      <c r="O3628" s="140"/>
      <c r="P3628" s="26"/>
      <c r="Q3628" s="26"/>
      <c r="R3628" s="140"/>
      <c r="S3628" s="140"/>
      <c r="T3628" s="140"/>
      <c r="U3628" s="140"/>
      <c r="V3628" s="140"/>
      <c r="W3628" s="140"/>
      <c r="X3628" s="140"/>
      <c r="Y3628" s="140"/>
      <c r="Z3628" s="140"/>
      <c r="AA3628" s="140"/>
      <c r="AB3628" s="140"/>
      <c r="AC3628" s="140"/>
      <c r="AD3628" s="140"/>
      <c r="AE3628" s="140"/>
      <c r="AF3628" s="140"/>
      <c r="AG3628" s="140"/>
      <c r="AH3628" s="140"/>
      <c r="AI3628" s="140"/>
      <c r="AJ3628" s="140"/>
      <c r="AK3628" s="140"/>
      <c r="AL3628" s="140"/>
      <c r="AM3628" s="140"/>
      <c r="AN3628" s="140"/>
      <c r="AO3628" s="140"/>
      <c r="AP3628" s="140"/>
      <c r="AQ3628" s="140"/>
      <c r="AR3628" s="140"/>
      <c r="AS3628" s="103"/>
      <c r="AT3628" s="103"/>
      <c r="AU3628" s="103"/>
      <c r="AV3628" s="103"/>
      <c r="AW3628" s="103"/>
      <c r="AX3628" s="103"/>
      <c r="AY3628" s="103"/>
      <c r="AZ3628" s="103"/>
      <c r="BA3628" s="103"/>
      <c r="BB3628" s="103"/>
      <c r="BC3628" s="103"/>
      <c r="BD3628" s="103"/>
      <c r="BE3628" s="103"/>
    </row>
    <row r="3629" spans="1:57" x14ac:dyDescent="0.2">
      <c r="A3629" s="140"/>
      <c r="B3629" s="141"/>
      <c r="C3629" s="141"/>
      <c r="D3629" s="24"/>
      <c r="E3629" s="29"/>
      <c r="F3629" s="22"/>
      <c r="G3629" s="22"/>
      <c r="H3629" s="22"/>
      <c r="I3629" s="22"/>
      <c r="J3629" s="26"/>
      <c r="K3629" s="140"/>
      <c r="L3629" s="140"/>
      <c r="M3629" s="140"/>
      <c r="N3629" s="140"/>
      <c r="O3629" s="140"/>
      <c r="P3629" s="26"/>
      <c r="Q3629" s="26"/>
      <c r="R3629" s="140"/>
      <c r="S3629" s="140"/>
      <c r="T3629" s="140"/>
      <c r="U3629" s="140"/>
      <c r="V3629" s="140"/>
      <c r="W3629" s="140"/>
      <c r="X3629" s="140"/>
      <c r="Y3629" s="140"/>
      <c r="Z3629" s="140"/>
      <c r="AA3629" s="140"/>
      <c r="AB3629" s="140"/>
      <c r="AC3629" s="140"/>
      <c r="AD3629" s="140"/>
      <c r="AE3629" s="140"/>
      <c r="AF3629" s="140"/>
      <c r="AG3629" s="140"/>
      <c r="AH3629" s="140"/>
      <c r="AI3629" s="140"/>
      <c r="AJ3629" s="140"/>
      <c r="AK3629" s="140"/>
      <c r="AL3629" s="140"/>
      <c r="AM3629" s="140"/>
      <c r="AN3629" s="140"/>
      <c r="AO3629" s="140"/>
      <c r="AP3629" s="140"/>
      <c r="AQ3629" s="140"/>
      <c r="AR3629" s="140"/>
      <c r="AS3629" s="103"/>
      <c r="AT3629" s="103"/>
      <c r="AU3629" s="103"/>
      <c r="AV3629" s="103"/>
      <c r="AW3629" s="103"/>
      <c r="AX3629" s="103"/>
      <c r="AY3629" s="103"/>
      <c r="AZ3629" s="103"/>
      <c r="BA3629" s="103"/>
      <c r="BB3629" s="103"/>
      <c r="BC3629" s="103"/>
      <c r="BD3629" s="103"/>
      <c r="BE3629" s="103"/>
    </row>
    <row r="3630" spans="1:57" x14ac:dyDescent="0.2">
      <c r="A3630" s="140"/>
      <c r="B3630" s="141"/>
      <c r="C3630" s="141"/>
      <c r="D3630" s="24"/>
      <c r="E3630" s="29"/>
      <c r="F3630" s="22"/>
      <c r="G3630" s="22"/>
      <c r="H3630" s="22"/>
      <c r="I3630" s="22"/>
      <c r="J3630" s="26"/>
      <c r="K3630" s="140"/>
      <c r="L3630" s="140"/>
      <c r="M3630" s="140"/>
      <c r="N3630" s="140"/>
      <c r="O3630" s="140"/>
      <c r="P3630" s="26"/>
      <c r="Q3630" s="26"/>
      <c r="R3630" s="140"/>
      <c r="S3630" s="140"/>
      <c r="T3630" s="140"/>
      <c r="U3630" s="140"/>
      <c r="V3630" s="140"/>
      <c r="W3630" s="140"/>
      <c r="X3630" s="140"/>
      <c r="Y3630" s="140"/>
      <c r="Z3630" s="140"/>
      <c r="AA3630" s="140"/>
      <c r="AB3630" s="140"/>
      <c r="AC3630" s="140"/>
      <c r="AD3630" s="140"/>
      <c r="AE3630" s="140"/>
      <c r="AF3630" s="140"/>
      <c r="AG3630" s="140"/>
      <c r="AH3630" s="140"/>
      <c r="AI3630" s="140"/>
      <c r="AJ3630" s="140"/>
      <c r="AK3630" s="140"/>
      <c r="AL3630" s="140"/>
      <c r="AM3630" s="140"/>
      <c r="AN3630" s="140"/>
      <c r="AO3630" s="140"/>
      <c r="AP3630" s="140"/>
      <c r="AQ3630" s="140"/>
      <c r="AR3630" s="140"/>
      <c r="AS3630" s="103"/>
      <c r="AT3630" s="103"/>
      <c r="AU3630" s="103"/>
      <c r="AV3630" s="103"/>
      <c r="AW3630" s="103"/>
      <c r="AX3630" s="103"/>
      <c r="AY3630" s="103"/>
      <c r="AZ3630" s="103"/>
      <c r="BA3630" s="103"/>
      <c r="BB3630" s="103"/>
      <c r="BC3630" s="103"/>
      <c r="BD3630" s="103"/>
      <c r="BE3630" s="103"/>
    </row>
    <row r="3631" spans="1:57" x14ac:dyDescent="0.2">
      <c r="A3631" s="140"/>
      <c r="B3631" s="141"/>
      <c r="C3631" s="141"/>
      <c r="D3631" s="24"/>
      <c r="E3631" s="29"/>
      <c r="F3631" s="22"/>
      <c r="G3631" s="22"/>
      <c r="H3631" s="22"/>
      <c r="I3631" s="22"/>
      <c r="J3631" s="26"/>
      <c r="K3631" s="140"/>
      <c r="L3631" s="140"/>
      <c r="M3631" s="140"/>
      <c r="N3631" s="140"/>
      <c r="O3631" s="140"/>
      <c r="P3631" s="26"/>
      <c r="Q3631" s="26"/>
      <c r="R3631" s="140"/>
      <c r="S3631" s="140"/>
      <c r="T3631" s="140"/>
      <c r="U3631" s="140"/>
      <c r="V3631" s="140"/>
      <c r="W3631" s="140"/>
      <c r="X3631" s="140"/>
      <c r="Y3631" s="140"/>
      <c r="Z3631" s="140"/>
      <c r="AA3631" s="140"/>
      <c r="AB3631" s="140"/>
      <c r="AC3631" s="140"/>
      <c r="AD3631" s="140"/>
      <c r="AE3631" s="140"/>
      <c r="AF3631" s="140"/>
      <c r="AG3631" s="140"/>
      <c r="AH3631" s="140"/>
      <c r="AI3631" s="140"/>
      <c r="AJ3631" s="140"/>
      <c r="AK3631" s="140"/>
      <c r="AL3631" s="140"/>
      <c r="AM3631" s="140"/>
      <c r="AN3631" s="140"/>
      <c r="AO3631" s="140"/>
      <c r="AP3631" s="140"/>
      <c r="AQ3631" s="140"/>
      <c r="AR3631" s="140"/>
      <c r="AS3631" s="103"/>
      <c r="AT3631" s="103"/>
      <c r="AU3631" s="103"/>
      <c r="AV3631" s="103"/>
      <c r="AW3631" s="103"/>
      <c r="AX3631" s="103"/>
      <c r="AY3631" s="103"/>
      <c r="AZ3631" s="103"/>
      <c r="BA3631" s="103"/>
      <c r="BB3631" s="103"/>
      <c r="BC3631" s="103"/>
      <c r="BD3631" s="103"/>
      <c r="BE3631" s="103"/>
    </row>
    <row r="3632" spans="1:57" x14ac:dyDescent="0.2">
      <c r="A3632" s="140"/>
      <c r="B3632" s="141"/>
      <c r="C3632" s="141"/>
      <c r="D3632" s="24"/>
      <c r="E3632" s="29"/>
      <c r="F3632" s="22"/>
      <c r="G3632" s="22"/>
      <c r="H3632" s="22"/>
      <c r="I3632" s="22"/>
      <c r="J3632" s="26"/>
      <c r="K3632" s="140"/>
      <c r="L3632" s="140"/>
      <c r="M3632" s="140"/>
      <c r="N3632" s="140"/>
      <c r="O3632" s="140"/>
      <c r="P3632" s="26"/>
      <c r="Q3632" s="26"/>
      <c r="R3632" s="140"/>
      <c r="S3632" s="140"/>
      <c r="T3632" s="140"/>
      <c r="U3632" s="140"/>
      <c r="V3632" s="140"/>
      <c r="W3632" s="140"/>
      <c r="X3632" s="140"/>
      <c r="Y3632" s="140"/>
      <c r="Z3632" s="140"/>
      <c r="AA3632" s="140"/>
      <c r="AB3632" s="140"/>
      <c r="AC3632" s="140"/>
      <c r="AD3632" s="140"/>
      <c r="AE3632" s="140"/>
      <c r="AF3632" s="140"/>
      <c r="AG3632" s="140"/>
      <c r="AH3632" s="140"/>
      <c r="AI3632" s="140"/>
      <c r="AJ3632" s="140"/>
      <c r="AK3632" s="140"/>
      <c r="AL3632" s="140"/>
      <c r="AM3632" s="140"/>
      <c r="AN3632" s="140"/>
      <c r="AO3632" s="140"/>
      <c r="AP3632" s="140"/>
      <c r="AQ3632" s="140"/>
      <c r="AR3632" s="140"/>
      <c r="AS3632" s="103"/>
      <c r="AT3632" s="103"/>
      <c r="AU3632" s="103"/>
      <c r="AV3632" s="103"/>
      <c r="AW3632" s="103"/>
      <c r="AX3632" s="103"/>
      <c r="AY3632" s="103"/>
      <c r="AZ3632" s="103"/>
      <c r="BA3632" s="103"/>
      <c r="BB3632" s="103"/>
      <c r="BC3632" s="103"/>
      <c r="BD3632" s="103"/>
      <c r="BE3632" s="103"/>
    </row>
    <row r="3633" spans="1:57" x14ac:dyDescent="0.2">
      <c r="A3633" s="140"/>
      <c r="B3633" s="141"/>
      <c r="C3633" s="141"/>
      <c r="D3633" s="24"/>
      <c r="E3633" s="29"/>
      <c r="F3633" s="22"/>
      <c r="G3633" s="22"/>
      <c r="H3633" s="22"/>
      <c r="I3633" s="22"/>
      <c r="J3633" s="26"/>
      <c r="K3633" s="140"/>
      <c r="L3633" s="140"/>
      <c r="M3633" s="140"/>
      <c r="N3633" s="140"/>
      <c r="O3633" s="140"/>
      <c r="P3633" s="26"/>
      <c r="Q3633" s="26"/>
      <c r="R3633" s="140"/>
      <c r="S3633" s="140"/>
      <c r="T3633" s="140"/>
      <c r="U3633" s="140"/>
      <c r="V3633" s="140"/>
      <c r="W3633" s="140"/>
      <c r="X3633" s="140"/>
      <c r="Y3633" s="140"/>
      <c r="Z3633" s="140"/>
      <c r="AA3633" s="140"/>
      <c r="AB3633" s="140"/>
      <c r="AC3633" s="140"/>
      <c r="AD3633" s="140"/>
      <c r="AE3633" s="140"/>
      <c r="AF3633" s="140"/>
      <c r="AG3633" s="140"/>
      <c r="AH3633" s="140"/>
      <c r="AI3633" s="140"/>
      <c r="AJ3633" s="140"/>
      <c r="AK3633" s="140"/>
      <c r="AL3633" s="140"/>
      <c r="AM3633" s="140"/>
      <c r="AN3633" s="140"/>
      <c r="AO3633" s="140"/>
      <c r="AP3633" s="140"/>
      <c r="AQ3633" s="140"/>
      <c r="AR3633" s="140"/>
      <c r="AS3633" s="103"/>
      <c r="AT3633" s="103"/>
      <c r="AU3633" s="103"/>
      <c r="AV3633" s="103"/>
      <c r="AW3633" s="103"/>
      <c r="AX3633" s="103"/>
      <c r="AY3633" s="103"/>
      <c r="AZ3633" s="103"/>
      <c r="BA3633" s="103"/>
      <c r="BB3633" s="103"/>
      <c r="BC3633" s="103"/>
      <c r="BD3633" s="103"/>
      <c r="BE3633" s="103"/>
    </row>
    <row r="3634" spans="1:57" x14ac:dyDescent="0.2">
      <c r="A3634" s="140"/>
      <c r="B3634" s="141"/>
      <c r="C3634" s="141"/>
      <c r="D3634" s="24"/>
      <c r="E3634" s="29"/>
      <c r="F3634" s="22"/>
      <c r="G3634" s="22"/>
      <c r="H3634" s="22"/>
      <c r="I3634" s="22"/>
      <c r="J3634" s="26"/>
      <c r="K3634" s="140"/>
      <c r="L3634" s="140"/>
      <c r="M3634" s="140"/>
      <c r="N3634" s="140"/>
      <c r="O3634" s="140"/>
      <c r="P3634" s="26"/>
      <c r="Q3634" s="26"/>
      <c r="R3634" s="140"/>
      <c r="S3634" s="140"/>
      <c r="T3634" s="140"/>
      <c r="U3634" s="140"/>
      <c r="V3634" s="140"/>
      <c r="W3634" s="140"/>
      <c r="X3634" s="140"/>
      <c r="Y3634" s="140"/>
      <c r="Z3634" s="140"/>
      <c r="AA3634" s="140"/>
      <c r="AB3634" s="140"/>
      <c r="AC3634" s="140"/>
      <c r="AD3634" s="140"/>
      <c r="AE3634" s="140"/>
      <c r="AF3634" s="140"/>
      <c r="AG3634" s="140"/>
      <c r="AH3634" s="140"/>
      <c r="AI3634" s="140"/>
      <c r="AJ3634" s="140"/>
      <c r="AK3634" s="140"/>
      <c r="AL3634" s="140"/>
      <c r="AM3634" s="140"/>
      <c r="AN3634" s="140"/>
      <c r="AO3634" s="140"/>
      <c r="AP3634" s="140"/>
      <c r="AQ3634" s="140"/>
      <c r="AR3634" s="140"/>
      <c r="AS3634" s="103"/>
      <c r="AT3634" s="103"/>
      <c r="AU3634" s="103"/>
      <c r="AV3634" s="103"/>
      <c r="AW3634" s="103"/>
      <c r="AX3634" s="103"/>
      <c r="AY3634" s="103"/>
      <c r="AZ3634" s="103"/>
      <c r="BA3634" s="103"/>
      <c r="BB3634" s="103"/>
      <c r="BC3634" s="103"/>
      <c r="BD3634" s="103"/>
      <c r="BE3634" s="103"/>
    </row>
    <row r="3635" spans="1:57" x14ac:dyDescent="0.2">
      <c r="A3635" s="140"/>
      <c r="B3635" s="141"/>
      <c r="C3635" s="141"/>
      <c r="D3635" s="24"/>
      <c r="E3635" s="29"/>
      <c r="F3635" s="22"/>
      <c r="G3635" s="22"/>
      <c r="H3635" s="22"/>
      <c r="I3635" s="22"/>
      <c r="J3635" s="26"/>
      <c r="K3635" s="140"/>
      <c r="L3635" s="140"/>
      <c r="M3635" s="140"/>
      <c r="N3635" s="140"/>
      <c r="O3635" s="140"/>
      <c r="P3635" s="26"/>
      <c r="Q3635" s="26"/>
      <c r="R3635" s="140"/>
      <c r="S3635" s="140"/>
      <c r="T3635" s="140"/>
      <c r="U3635" s="140"/>
      <c r="V3635" s="140"/>
      <c r="W3635" s="140"/>
      <c r="X3635" s="140"/>
      <c r="Y3635" s="140"/>
      <c r="Z3635" s="140"/>
      <c r="AA3635" s="140"/>
      <c r="AB3635" s="140"/>
      <c r="AC3635" s="140"/>
      <c r="AD3635" s="140"/>
      <c r="AE3635" s="140"/>
      <c r="AF3635" s="140"/>
      <c r="AG3635" s="140"/>
      <c r="AH3635" s="140"/>
      <c r="AI3635" s="140"/>
      <c r="AJ3635" s="140"/>
      <c r="AK3635" s="140"/>
      <c r="AL3635" s="140"/>
      <c r="AM3635" s="140"/>
      <c r="AN3635" s="140"/>
      <c r="AO3635" s="140"/>
      <c r="AP3635" s="140"/>
      <c r="AQ3635" s="140"/>
      <c r="AR3635" s="140"/>
      <c r="AS3635" s="103"/>
      <c r="AT3635" s="103"/>
      <c r="AU3635" s="103"/>
      <c r="AV3635" s="103"/>
      <c r="AW3635" s="103"/>
      <c r="AX3635" s="103"/>
      <c r="AY3635" s="103"/>
      <c r="AZ3635" s="103"/>
      <c r="BA3635" s="103"/>
      <c r="BB3635" s="103"/>
      <c r="BC3635" s="103"/>
      <c r="BD3635" s="103"/>
      <c r="BE3635" s="103"/>
    </row>
    <row r="3636" spans="1:57" x14ac:dyDescent="0.2">
      <c r="A3636" s="140"/>
      <c r="B3636" s="141"/>
      <c r="C3636" s="141"/>
      <c r="D3636" s="24"/>
      <c r="E3636" s="29"/>
      <c r="F3636" s="22"/>
      <c r="G3636" s="22"/>
      <c r="H3636" s="22"/>
      <c r="I3636" s="22"/>
      <c r="J3636" s="26"/>
      <c r="K3636" s="140"/>
      <c r="L3636" s="140"/>
      <c r="M3636" s="140"/>
      <c r="N3636" s="140"/>
      <c r="O3636" s="140"/>
      <c r="P3636" s="26"/>
      <c r="Q3636" s="26"/>
      <c r="R3636" s="140"/>
      <c r="S3636" s="140"/>
      <c r="T3636" s="140"/>
      <c r="U3636" s="140"/>
      <c r="V3636" s="140"/>
      <c r="W3636" s="140"/>
      <c r="X3636" s="140"/>
      <c r="Y3636" s="140"/>
      <c r="Z3636" s="140"/>
      <c r="AA3636" s="140"/>
      <c r="AB3636" s="140"/>
      <c r="AC3636" s="140"/>
      <c r="AD3636" s="140"/>
      <c r="AE3636" s="140"/>
      <c r="AF3636" s="140"/>
      <c r="AG3636" s="140"/>
      <c r="AH3636" s="140"/>
      <c r="AI3636" s="140"/>
      <c r="AJ3636" s="140"/>
      <c r="AK3636" s="140"/>
      <c r="AL3636" s="140"/>
      <c r="AM3636" s="140"/>
      <c r="AN3636" s="140"/>
      <c r="AO3636" s="140"/>
      <c r="AP3636" s="140"/>
      <c r="AQ3636" s="140"/>
      <c r="AR3636" s="140"/>
      <c r="AS3636" s="103"/>
      <c r="AT3636" s="103"/>
      <c r="AU3636" s="103"/>
      <c r="AV3636" s="103"/>
      <c r="AW3636" s="103"/>
      <c r="AX3636" s="103"/>
      <c r="AY3636" s="103"/>
      <c r="AZ3636" s="103"/>
      <c r="BA3636" s="103"/>
      <c r="BB3636" s="103"/>
      <c r="BC3636" s="103"/>
      <c r="BD3636" s="103"/>
      <c r="BE3636" s="103"/>
    </row>
    <row r="3637" spans="1:57" x14ac:dyDescent="0.2">
      <c r="A3637" s="140"/>
      <c r="B3637" s="141"/>
      <c r="C3637" s="141"/>
      <c r="D3637" s="24"/>
      <c r="E3637" s="29"/>
      <c r="F3637" s="22"/>
      <c r="G3637" s="22"/>
      <c r="H3637" s="22"/>
      <c r="I3637" s="22"/>
      <c r="J3637" s="26"/>
      <c r="K3637" s="140"/>
      <c r="L3637" s="140"/>
      <c r="M3637" s="140"/>
      <c r="N3637" s="140"/>
      <c r="O3637" s="140"/>
      <c r="P3637" s="26"/>
      <c r="Q3637" s="26"/>
      <c r="R3637" s="140"/>
      <c r="S3637" s="140"/>
      <c r="T3637" s="140"/>
      <c r="U3637" s="140"/>
      <c r="V3637" s="140"/>
      <c r="W3637" s="140"/>
      <c r="X3637" s="140"/>
      <c r="Y3637" s="140"/>
      <c r="Z3637" s="140"/>
      <c r="AA3637" s="140"/>
      <c r="AB3637" s="140"/>
      <c r="AC3637" s="140"/>
      <c r="AD3637" s="140"/>
      <c r="AE3637" s="140"/>
      <c r="AF3637" s="140"/>
      <c r="AG3637" s="140"/>
      <c r="AH3637" s="140"/>
      <c r="AI3637" s="140"/>
      <c r="AJ3637" s="140"/>
      <c r="AK3637" s="140"/>
      <c r="AL3637" s="140"/>
      <c r="AM3637" s="140"/>
      <c r="AN3637" s="140"/>
      <c r="AO3637" s="140"/>
      <c r="AP3637" s="140"/>
      <c r="AQ3637" s="140"/>
      <c r="AR3637" s="140"/>
      <c r="AS3637" s="103"/>
      <c r="AT3637" s="103"/>
      <c r="AU3637" s="103"/>
      <c r="AV3637" s="103"/>
      <c r="AW3637" s="103"/>
      <c r="AX3637" s="103"/>
      <c r="AY3637" s="103"/>
      <c r="AZ3637" s="103"/>
      <c r="BA3637" s="103"/>
      <c r="BB3637" s="103"/>
      <c r="BC3637" s="103"/>
      <c r="BD3637" s="103"/>
      <c r="BE3637" s="103"/>
    </row>
    <row r="3638" spans="1:57" x14ac:dyDescent="0.2">
      <c r="A3638" s="140"/>
      <c r="B3638" s="141"/>
      <c r="C3638" s="141"/>
      <c r="D3638" s="24"/>
      <c r="E3638" s="29"/>
      <c r="F3638" s="22"/>
      <c r="G3638" s="22"/>
      <c r="H3638" s="22"/>
      <c r="I3638" s="22"/>
      <c r="J3638" s="26"/>
      <c r="K3638" s="140"/>
      <c r="L3638" s="140"/>
      <c r="M3638" s="140"/>
      <c r="N3638" s="140"/>
      <c r="O3638" s="140"/>
      <c r="P3638" s="26"/>
      <c r="Q3638" s="26"/>
      <c r="R3638" s="140"/>
      <c r="S3638" s="140"/>
      <c r="T3638" s="140"/>
      <c r="U3638" s="140"/>
      <c r="V3638" s="140"/>
      <c r="W3638" s="140"/>
      <c r="X3638" s="140"/>
      <c r="Y3638" s="140"/>
      <c r="Z3638" s="140"/>
      <c r="AA3638" s="140"/>
      <c r="AB3638" s="140"/>
      <c r="AC3638" s="140"/>
      <c r="AD3638" s="140"/>
      <c r="AE3638" s="140"/>
      <c r="AF3638" s="140"/>
      <c r="AG3638" s="140"/>
      <c r="AH3638" s="140"/>
      <c r="AI3638" s="140"/>
      <c r="AJ3638" s="140"/>
      <c r="AK3638" s="140"/>
      <c r="AL3638" s="140"/>
      <c r="AM3638" s="140"/>
      <c r="AN3638" s="140"/>
      <c r="AO3638" s="140"/>
      <c r="AP3638" s="140"/>
      <c r="AQ3638" s="140"/>
      <c r="AR3638" s="140"/>
      <c r="AS3638" s="103"/>
      <c r="AT3638" s="103"/>
      <c r="AU3638" s="103"/>
      <c r="AV3638" s="103"/>
      <c r="AW3638" s="103"/>
      <c r="AX3638" s="103"/>
      <c r="AY3638" s="103"/>
      <c r="AZ3638" s="103"/>
      <c r="BA3638" s="103"/>
      <c r="BB3638" s="103"/>
      <c r="BC3638" s="103"/>
      <c r="BD3638" s="103"/>
      <c r="BE3638" s="103"/>
    </row>
    <row r="3639" spans="1:57" x14ac:dyDescent="0.2">
      <c r="A3639" s="140"/>
      <c r="B3639" s="141"/>
      <c r="C3639" s="141"/>
      <c r="D3639" s="24"/>
      <c r="E3639" s="29"/>
      <c r="F3639" s="22"/>
      <c r="G3639" s="22"/>
      <c r="H3639" s="22"/>
      <c r="I3639" s="22"/>
      <c r="J3639" s="26"/>
      <c r="K3639" s="140"/>
      <c r="L3639" s="140"/>
      <c r="M3639" s="140"/>
      <c r="N3639" s="140"/>
      <c r="O3639" s="140"/>
      <c r="P3639" s="26"/>
      <c r="Q3639" s="26"/>
      <c r="R3639" s="140"/>
      <c r="S3639" s="140"/>
      <c r="T3639" s="140"/>
      <c r="U3639" s="140"/>
      <c r="V3639" s="140"/>
      <c r="W3639" s="140"/>
      <c r="X3639" s="140"/>
      <c r="Y3639" s="140"/>
      <c r="Z3639" s="140"/>
      <c r="AA3639" s="140"/>
      <c r="AB3639" s="140"/>
      <c r="AC3639" s="140"/>
      <c r="AD3639" s="140"/>
      <c r="AE3639" s="140"/>
      <c r="AF3639" s="140"/>
      <c r="AG3639" s="140"/>
      <c r="AH3639" s="140"/>
      <c r="AI3639" s="140"/>
      <c r="AJ3639" s="140"/>
      <c r="AK3639" s="140"/>
      <c r="AL3639" s="140"/>
      <c r="AM3639" s="140"/>
      <c r="AN3639" s="140"/>
      <c r="AO3639" s="140"/>
      <c r="AP3639" s="140"/>
      <c r="AQ3639" s="140"/>
      <c r="AR3639" s="140"/>
      <c r="AS3639" s="103"/>
      <c r="AT3639" s="103"/>
      <c r="AU3639" s="103"/>
      <c r="AV3639" s="103"/>
      <c r="AW3639" s="103"/>
      <c r="AX3639" s="103"/>
      <c r="AY3639" s="103"/>
      <c r="AZ3639" s="103"/>
      <c r="BA3639" s="103"/>
      <c r="BB3639" s="103"/>
      <c r="BC3639" s="103"/>
      <c r="BD3639" s="103"/>
      <c r="BE3639" s="103"/>
    </row>
    <row r="3640" spans="1:57" x14ac:dyDescent="0.2">
      <c r="A3640" s="140"/>
      <c r="B3640" s="141"/>
      <c r="C3640" s="141"/>
      <c r="D3640" s="24"/>
      <c r="E3640" s="29"/>
      <c r="F3640" s="22"/>
      <c r="G3640" s="22"/>
      <c r="H3640" s="22"/>
      <c r="I3640" s="22"/>
      <c r="J3640" s="26"/>
      <c r="K3640" s="140"/>
      <c r="L3640" s="140"/>
      <c r="M3640" s="140"/>
      <c r="N3640" s="140"/>
      <c r="O3640" s="140"/>
      <c r="P3640" s="26"/>
      <c r="Q3640" s="26"/>
      <c r="R3640" s="140"/>
      <c r="S3640" s="140"/>
      <c r="T3640" s="140"/>
      <c r="U3640" s="140"/>
      <c r="V3640" s="140"/>
      <c r="W3640" s="140"/>
      <c r="X3640" s="140"/>
      <c r="Y3640" s="140"/>
      <c r="Z3640" s="140"/>
      <c r="AA3640" s="140"/>
      <c r="AB3640" s="140"/>
      <c r="AC3640" s="140"/>
      <c r="AD3640" s="140"/>
      <c r="AE3640" s="140"/>
      <c r="AF3640" s="140"/>
      <c r="AG3640" s="140"/>
      <c r="AH3640" s="140"/>
      <c r="AI3640" s="140"/>
      <c r="AJ3640" s="140"/>
      <c r="AK3640" s="140"/>
      <c r="AL3640" s="140"/>
      <c r="AM3640" s="140"/>
      <c r="AN3640" s="140"/>
      <c r="AO3640" s="140"/>
      <c r="AP3640" s="140"/>
      <c r="AQ3640" s="140"/>
      <c r="AR3640" s="140"/>
      <c r="AS3640" s="103"/>
      <c r="AT3640" s="103"/>
      <c r="AU3640" s="103"/>
      <c r="AV3640" s="103"/>
      <c r="AW3640" s="103"/>
      <c r="AX3640" s="103"/>
      <c r="AY3640" s="103"/>
      <c r="AZ3640" s="103"/>
      <c r="BA3640" s="103"/>
      <c r="BB3640" s="103"/>
      <c r="BC3640" s="103"/>
      <c r="BD3640" s="103"/>
      <c r="BE3640" s="103"/>
    </row>
    <row r="3641" spans="1:57" x14ac:dyDescent="0.2">
      <c r="A3641" s="140"/>
      <c r="B3641" s="141"/>
      <c r="C3641" s="141"/>
      <c r="D3641" s="24"/>
      <c r="E3641" s="29"/>
      <c r="F3641" s="22"/>
      <c r="G3641" s="22"/>
      <c r="H3641" s="22"/>
      <c r="I3641" s="22"/>
      <c r="J3641" s="26"/>
      <c r="K3641" s="140"/>
      <c r="L3641" s="140"/>
      <c r="M3641" s="140"/>
      <c r="N3641" s="140"/>
      <c r="O3641" s="140"/>
      <c r="P3641" s="26"/>
      <c r="Q3641" s="26"/>
      <c r="R3641" s="140"/>
      <c r="S3641" s="140"/>
      <c r="T3641" s="140"/>
      <c r="U3641" s="140"/>
      <c r="V3641" s="140"/>
      <c r="W3641" s="140"/>
      <c r="X3641" s="140"/>
      <c r="Y3641" s="140"/>
      <c r="Z3641" s="140"/>
      <c r="AA3641" s="140"/>
      <c r="AB3641" s="140"/>
      <c r="AC3641" s="140"/>
      <c r="AD3641" s="140"/>
      <c r="AE3641" s="140"/>
      <c r="AF3641" s="140"/>
      <c r="AG3641" s="140"/>
      <c r="AH3641" s="140"/>
      <c r="AI3641" s="140"/>
      <c r="AJ3641" s="140"/>
      <c r="AK3641" s="140"/>
      <c r="AL3641" s="140"/>
      <c r="AM3641" s="140"/>
      <c r="AN3641" s="140"/>
      <c r="AO3641" s="140"/>
      <c r="AP3641" s="140"/>
      <c r="AQ3641" s="140"/>
      <c r="AR3641" s="140"/>
      <c r="AS3641" s="103"/>
      <c r="AT3641" s="103"/>
      <c r="AU3641" s="103"/>
      <c r="AV3641" s="103"/>
      <c r="AW3641" s="103"/>
      <c r="AX3641" s="103"/>
      <c r="AY3641" s="103"/>
      <c r="AZ3641" s="103"/>
      <c r="BA3641" s="103"/>
      <c r="BB3641" s="103"/>
      <c r="BC3641" s="103"/>
      <c r="BD3641" s="103"/>
      <c r="BE3641" s="103"/>
    </row>
    <row r="3642" spans="1:57" x14ac:dyDescent="0.2">
      <c r="A3642" s="140"/>
      <c r="B3642" s="141"/>
      <c r="C3642" s="141"/>
      <c r="D3642" s="24"/>
      <c r="E3642" s="29"/>
      <c r="F3642" s="22"/>
      <c r="G3642" s="22"/>
      <c r="H3642" s="22"/>
      <c r="I3642" s="22"/>
      <c r="J3642" s="26"/>
      <c r="K3642" s="140"/>
      <c r="L3642" s="140"/>
      <c r="M3642" s="140"/>
      <c r="N3642" s="140"/>
      <c r="O3642" s="140"/>
      <c r="P3642" s="26"/>
      <c r="Q3642" s="26"/>
      <c r="R3642" s="140"/>
      <c r="S3642" s="140"/>
      <c r="T3642" s="140"/>
      <c r="U3642" s="140"/>
      <c r="V3642" s="140"/>
      <c r="W3642" s="140"/>
      <c r="X3642" s="140"/>
      <c r="Y3642" s="140"/>
      <c r="Z3642" s="140"/>
      <c r="AA3642" s="140"/>
      <c r="AB3642" s="140"/>
      <c r="AC3642" s="140"/>
      <c r="AD3642" s="140"/>
      <c r="AE3642" s="140"/>
      <c r="AF3642" s="140"/>
      <c r="AG3642" s="140"/>
      <c r="AH3642" s="140"/>
      <c r="AI3642" s="140"/>
      <c r="AJ3642" s="140"/>
      <c r="AK3642" s="140"/>
      <c r="AL3642" s="140"/>
      <c r="AM3642" s="140"/>
      <c r="AN3642" s="140"/>
      <c r="AO3642" s="140"/>
      <c r="AP3642" s="140"/>
      <c r="AQ3642" s="140"/>
      <c r="AR3642" s="140"/>
      <c r="AS3642" s="103"/>
      <c r="AT3642" s="103"/>
      <c r="AU3642" s="103"/>
      <c r="AV3642" s="103"/>
      <c r="AW3642" s="103"/>
      <c r="AX3642" s="103"/>
      <c r="AY3642" s="103"/>
      <c r="AZ3642" s="103"/>
      <c r="BA3642" s="103"/>
      <c r="BB3642" s="103"/>
      <c r="BC3642" s="103"/>
      <c r="BD3642" s="103"/>
      <c r="BE3642" s="103"/>
    </row>
    <row r="3643" spans="1:57" x14ac:dyDescent="0.2">
      <c r="A3643" s="140"/>
      <c r="B3643" s="141"/>
      <c r="C3643" s="141"/>
      <c r="D3643" s="24"/>
      <c r="E3643" s="29"/>
      <c r="F3643" s="22"/>
      <c r="G3643" s="22"/>
      <c r="H3643" s="22"/>
      <c r="I3643" s="22"/>
      <c r="J3643" s="26"/>
      <c r="K3643" s="140"/>
      <c r="L3643" s="140"/>
      <c r="M3643" s="140"/>
      <c r="N3643" s="140"/>
      <c r="O3643" s="140"/>
      <c r="P3643" s="26"/>
      <c r="Q3643" s="26"/>
      <c r="R3643" s="140"/>
      <c r="S3643" s="140"/>
      <c r="T3643" s="140"/>
      <c r="U3643" s="140"/>
      <c r="V3643" s="140"/>
      <c r="W3643" s="140"/>
      <c r="X3643" s="140"/>
      <c r="Y3643" s="140"/>
      <c r="Z3643" s="140"/>
      <c r="AA3643" s="140"/>
      <c r="AB3643" s="140"/>
      <c r="AC3643" s="140"/>
      <c r="AD3643" s="140"/>
      <c r="AE3643" s="140"/>
      <c r="AF3643" s="140"/>
      <c r="AG3643" s="140"/>
      <c r="AH3643" s="140"/>
      <c r="AI3643" s="140"/>
      <c r="AJ3643" s="140"/>
      <c r="AK3643" s="140"/>
      <c r="AL3643" s="140"/>
      <c r="AM3643" s="140"/>
      <c r="AN3643" s="140"/>
      <c r="AO3643" s="140"/>
      <c r="AP3643" s="140"/>
      <c r="AQ3643" s="140"/>
      <c r="AR3643" s="140"/>
      <c r="AS3643" s="103"/>
      <c r="AT3643" s="103"/>
      <c r="AU3643" s="103"/>
      <c r="AV3643" s="103"/>
      <c r="AW3643" s="103"/>
      <c r="AX3643" s="103"/>
      <c r="AY3643" s="103"/>
      <c r="AZ3643" s="103"/>
      <c r="BA3643" s="103"/>
      <c r="BB3643" s="103"/>
      <c r="BC3643" s="103"/>
      <c r="BD3643" s="103"/>
      <c r="BE3643" s="103"/>
    </row>
    <row r="3644" spans="1:57" x14ac:dyDescent="0.2">
      <c r="A3644" s="140"/>
      <c r="B3644" s="141"/>
      <c r="C3644" s="141"/>
      <c r="D3644" s="24"/>
      <c r="E3644" s="29"/>
      <c r="F3644" s="22"/>
      <c r="G3644" s="22"/>
      <c r="H3644" s="22"/>
      <c r="I3644" s="22"/>
      <c r="J3644" s="26"/>
      <c r="K3644" s="140"/>
      <c r="L3644" s="140"/>
      <c r="M3644" s="140"/>
      <c r="N3644" s="140"/>
      <c r="O3644" s="140"/>
      <c r="P3644" s="26"/>
      <c r="Q3644" s="26"/>
      <c r="R3644" s="140"/>
      <c r="S3644" s="140"/>
      <c r="T3644" s="140"/>
      <c r="U3644" s="140"/>
      <c r="V3644" s="140"/>
      <c r="W3644" s="140"/>
      <c r="X3644" s="140"/>
      <c r="Y3644" s="140"/>
      <c r="Z3644" s="140"/>
      <c r="AA3644" s="140"/>
      <c r="AB3644" s="140"/>
      <c r="AC3644" s="140"/>
      <c r="AD3644" s="140"/>
      <c r="AE3644" s="140"/>
      <c r="AF3644" s="140"/>
      <c r="AG3644" s="140"/>
      <c r="AH3644" s="140"/>
      <c r="AI3644" s="140"/>
      <c r="AJ3644" s="140"/>
      <c r="AK3644" s="140"/>
      <c r="AL3644" s="140"/>
      <c r="AM3644" s="140"/>
      <c r="AN3644" s="140"/>
      <c r="AO3644" s="140"/>
      <c r="AP3644" s="140"/>
      <c r="AQ3644" s="140"/>
      <c r="AR3644" s="140"/>
      <c r="AS3644" s="103"/>
      <c r="AT3644" s="103"/>
      <c r="AU3644" s="103"/>
      <c r="AV3644" s="103"/>
      <c r="AW3644" s="103"/>
      <c r="AX3644" s="103"/>
      <c r="AY3644" s="103"/>
      <c r="AZ3644" s="103"/>
      <c r="BA3644" s="103"/>
      <c r="BB3644" s="103"/>
      <c r="BC3644" s="103"/>
      <c r="BD3644" s="103"/>
      <c r="BE3644" s="103"/>
    </row>
    <row r="3645" spans="1:57" x14ac:dyDescent="0.2">
      <c r="A3645" s="140"/>
      <c r="B3645" s="141"/>
      <c r="C3645" s="141"/>
      <c r="D3645" s="24"/>
      <c r="E3645" s="29"/>
      <c r="F3645" s="22"/>
      <c r="G3645" s="22"/>
      <c r="H3645" s="22"/>
      <c r="I3645" s="22"/>
      <c r="J3645" s="26"/>
      <c r="K3645" s="140"/>
      <c r="L3645" s="140"/>
      <c r="M3645" s="140"/>
      <c r="N3645" s="140"/>
      <c r="O3645" s="140"/>
      <c r="P3645" s="26"/>
      <c r="Q3645" s="26"/>
      <c r="R3645" s="140"/>
      <c r="S3645" s="140"/>
      <c r="T3645" s="140"/>
      <c r="U3645" s="140"/>
      <c r="V3645" s="140"/>
      <c r="W3645" s="140"/>
      <c r="X3645" s="140"/>
      <c r="Y3645" s="140"/>
      <c r="Z3645" s="140"/>
      <c r="AA3645" s="140"/>
      <c r="AB3645" s="140"/>
      <c r="AC3645" s="140"/>
      <c r="AD3645" s="140"/>
      <c r="AE3645" s="140"/>
      <c r="AF3645" s="140"/>
      <c r="AG3645" s="140"/>
      <c r="AH3645" s="140"/>
      <c r="AI3645" s="140"/>
      <c r="AJ3645" s="140"/>
      <c r="AK3645" s="140"/>
      <c r="AL3645" s="140"/>
      <c r="AM3645" s="140"/>
      <c r="AN3645" s="140"/>
      <c r="AO3645" s="140"/>
      <c r="AP3645" s="140"/>
      <c r="AQ3645" s="140"/>
      <c r="AR3645" s="140"/>
      <c r="AS3645" s="103"/>
      <c r="AT3645" s="103"/>
      <c r="AU3645" s="103"/>
      <c r="AV3645" s="103"/>
      <c r="AW3645" s="103"/>
      <c r="AX3645" s="103"/>
      <c r="AY3645" s="103"/>
      <c r="AZ3645" s="103"/>
      <c r="BA3645" s="103"/>
      <c r="BB3645" s="103"/>
      <c r="BC3645" s="103"/>
      <c r="BD3645" s="103"/>
      <c r="BE3645" s="103"/>
    </row>
    <row r="3646" spans="1:57" x14ac:dyDescent="0.2">
      <c r="A3646" s="140"/>
      <c r="B3646" s="141"/>
      <c r="C3646" s="141"/>
      <c r="D3646" s="24"/>
      <c r="E3646" s="29"/>
      <c r="F3646" s="22"/>
      <c r="G3646" s="22"/>
      <c r="H3646" s="22"/>
      <c r="I3646" s="22"/>
      <c r="J3646" s="26"/>
      <c r="K3646" s="140"/>
      <c r="L3646" s="140"/>
      <c r="M3646" s="140"/>
      <c r="N3646" s="140"/>
      <c r="O3646" s="140"/>
      <c r="P3646" s="26"/>
      <c r="Q3646" s="26"/>
      <c r="R3646" s="140"/>
      <c r="S3646" s="140"/>
      <c r="T3646" s="140"/>
      <c r="U3646" s="140"/>
      <c r="V3646" s="140"/>
      <c r="W3646" s="140"/>
      <c r="X3646" s="140"/>
      <c r="Y3646" s="140"/>
      <c r="Z3646" s="140"/>
      <c r="AA3646" s="140"/>
      <c r="AB3646" s="140"/>
      <c r="AC3646" s="140"/>
      <c r="AD3646" s="140"/>
      <c r="AE3646" s="140"/>
      <c r="AF3646" s="140"/>
      <c r="AG3646" s="140"/>
      <c r="AH3646" s="140"/>
      <c r="AI3646" s="140"/>
      <c r="AJ3646" s="140"/>
      <c r="AK3646" s="140"/>
      <c r="AL3646" s="140"/>
      <c r="AM3646" s="140"/>
      <c r="AN3646" s="140"/>
      <c r="AO3646" s="140"/>
      <c r="AP3646" s="140"/>
      <c r="AQ3646" s="140"/>
      <c r="AR3646" s="140"/>
      <c r="AS3646" s="103"/>
      <c r="AT3646" s="103"/>
      <c r="AU3646" s="103"/>
      <c r="AV3646" s="103"/>
      <c r="AW3646" s="103"/>
      <c r="AX3646" s="103"/>
      <c r="AY3646" s="103"/>
      <c r="AZ3646" s="103"/>
      <c r="BA3646" s="103"/>
      <c r="BB3646" s="103"/>
      <c r="BC3646" s="103"/>
      <c r="BD3646" s="103"/>
      <c r="BE3646" s="103"/>
    </row>
    <row r="3647" spans="1:57" x14ac:dyDescent="0.2">
      <c r="A3647" s="140"/>
      <c r="B3647" s="141"/>
      <c r="C3647" s="141"/>
      <c r="D3647" s="24"/>
      <c r="E3647" s="29"/>
      <c r="F3647" s="22"/>
      <c r="G3647" s="22"/>
      <c r="H3647" s="22"/>
      <c r="I3647" s="22"/>
      <c r="J3647" s="26"/>
      <c r="K3647" s="140"/>
      <c r="L3647" s="140"/>
      <c r="M3647" s="140"/>
      <c r="N3647" s="140"/>
      <c r="O3647" s="140"/>
      <c r="P3647" s="26"/>
      <c r="Q3647" s="26"/>
      <c r="R3647" s="140"/>
      <c r="S3647" s="140"/>
      <c r="T3647" s="140"/>
      <c r="U3647" s="140"/>
      <c r="V3647" s="140"/>
      <c r="W3647" s="140"/>
      <c r="X3647" s="140"/>
      <c r="Y3647" s="140"/>
      <c r="Z3647" s="140"/>
      <c r="AA3647" s="140"/>
      <c r="AB3647" s="140"/>
      <c r="AC3647" s="140"/>
      <c r="AD3647" s="140"/>
      <c r="AE3647" s="140"/>
      <c r="AF3647" s="140"/>
      <c r="AG3647" s="140"/>
      <c r="AH3647" s="140"/>
      <c r="AI3647" s="140"/>
      <c r="AJ3647" s="140"/>
      <c r="AK3647" s="140"/>
      <c r="AL3647" s="140"/>
      <c r="AM3647" s="140"/>
      <c r="AN3647" s="140"/>
      <c r="AO3647" s="140"/>
      <c r="AP3647" s="140"/>
      <c r="AQ3647" s="140"/>
      <c r="AR3647" s="140"/>
      <c r="AS3647" s="103"/>
      <c r="AT3647" s="103"/>
      <c r="AU3647" s="103"/>
      <c r="AV3647" s="103"/>
      <c r="AW3647" s="103"/>
      <c r="AX3647" s="103"/>
      <c r="AY3647" s="103"/>
      <c r="AZ3647" s="103"/>
      <c r="BA3647" s="103"/>
      <c r="BB3647" s="103"/>
      <c r="BC3647" s="103"/>
      <c r="BD3647" s="103"/>
      <c r="BE3647" s="103"/>
    </row>
    <row r="3648" spans="1:57" x14ac:dyDescent="0.2">
      <c r="A3648" s="140"/>
      <c r="B3648" s="141"/>
      <c r="C3648" s="141"/>
      <c r="D3648" s="24"/>
      <c r="E3648" s="29"/>
      <c r="F3648" s="22"/>
      <c r="G3648" s="22"/>
      <c r="H3648" s="22"/>
      <c r="I3648" s="22"/>
      <c r="J3648" s="26"/>
      <c r="K3648" s="140"/>
      <c r="L3648" s="140"/>
      <c r="M3648" s="140"/>
      <c r="N3648" s="140"/>
      <c r="O3648" s="140"/>
      <c r="P3648" s="26"/>
      <c r="Q3648" s="26"/>
      <c r="R3648" s="140"/>
      <c r="S3648" s="140"/>
      <c r="T3648" s="140"/>
      <c r="U3648" s="140"/>
      <c r="V3648" s="140"/>
      <c r="W3648" s="140"/>
      <c r="X3648" s="140"/>
      <c r="Y3648" s="140"/>
      <c r="Z3648" s="140"/>
      <c r="AA3648" s="140"/>
      <c r="AB3648" s="140"/>
      <c r="AC3648" s="140"/>
      <c r="AD3648" s="140"/>
      <c r="AE3648" s="140"/>
      <c r="AF3648" s="140"/>
      <c r="AG3648" s="140"/>
      <c r="AH3648" s="140"/>
      <c r="AI3648" s="140"/>
      <c r="AJ3648" s="140"/>
      <c r="AK3648" s="140"/>
      <c r="AL3648" s="140"/>
      <c r="AM3648" s="140"/>
      <c r="AN3648" s="140"/>
      <c r="AO3648" s="140"/>
      <c r="AP3648" s="140"/>
      <c r="AQ3648" s="140"/>
      <c r="AR3648" s="140"/>
      <c r="AS3648" s="103"/>
      <c r="AT3648" s="103"/>
      <c r="AU3648" s="103"/>
      <c r="AV3648" s="103"/>
      <c r="AW3648" s="103"/>
      <c r="AX3648" s="103"/>
      <c r="AY3648" s="103"/>
      <c r="AZ3648" s="103"/>
      <c r="BA3648" s="103"/>
      <c r="BB3648" s="103"/>
      <c r="BC3648" s="103"/>
      <c r="BD3648" s="103"/>
      <c r="BE3648" s="103"/>
    </row>
    <row r="3649" spans="1:57" x14ac:dyDescent="0.2">
      <c r="A3649" s="140"/>
      <c r="B3649" s="141"/>
      <c r="C3649" s="141"/>
      <c r="D3649" s="24"/>
      <c r="E3649" s="29"/>
      <c r="F3649" s="22"/>
      <c r="G3649" s="22"/>
      <c r="H3649" s="22"/>
      <c r="I3649" s="22"/>
      <c r="J3649" s="26"/>
      <c r="K3649" s="140"/>
      <c r="L3649" s="140"/>
      <c r="M3649" s="140"/>
      <c r="N3649" s="140"/>
      <c r="O3649" s="140"/>
      <c r="P3649" s="26"/>
      <c r="Q3649" s="26"/>
      <c r="R3649" s="140"/>
      <c r="S3649" s="140"/>
      <c r="T3649" s="140"/>
      <c r="U3649" s="140"/>
      <c r="V3649" s="140"/>
      <c r="W3649" s="140"/>
      <c r="X3649" s="140"/>
      <c r="Y3649" s="140"/>
      <c r="Z3649" s="140"/>
      <c r="AA3649" s="140"/>
      <c r="AB3649" s="140"/>
      <c r="AC3649" s="140"/>
      <c r="AD3649" s="140"/>
      <c r="AE3649" s="140"/>
      <c r="AF3649" s="140"/>
      <c r="AG3649" s="140"/>
      <c r="AH3649" s="140"/>
      <c r="AI3649" s="140"/>
      <c r="AJ3649" s="140"/>
      <c r="AK3649" s="140"/>
      <c r="AL3649" s="140"/>
      <c r="AM3649" s="140"/>
      <c r="AN3649" s="140"/>
      <c r="AO3649" s="140"/>
      <c r="AP3649" s="140"/>
      <c r="AQ3649" s="140"/>
      <c r="AR3649" s="140"/>
      <c r="AS3649" s="103"/>
      <c r="AT3649" s="103"/>
      <c r="AU3649" s="103"/>
      <c r="AV3649" s="103"/>
      <c r="AW3649" s="103"/>
      <c r="AX3649" s="103"/>
      <c r="AY3649" s="103"/>
      <c r="AZ3649" s="103"/>
      <c r="BA3649" s="103"/>
      <c r="BB3649" s="103"/>
      <c r="BC3649" s="103"/>
      <c r="BD3649" s="103"/>
      <c r="BE3649" s="103"/>
    </row>
    <row r="3650" spans="1:57" x14ac:dyDescent="0.2">
      <c r="A3650" s="140"/>
      <c r="B3650" s="141"/>
      <c r="C3650" s="141"/>
      <c r="D3650" s="24"/>
      <c r="E3650" s="29"/>
      <c r="F3650" s="22"/>
      <c r="G3650" s="22"/>
      <c r="H3650" s="22"/>
      <c r="I3650" s="22"/>
      <c r="J3650" s="26"/>
      <c r="K3650" s="140"/>
      <c r="L3650" s="140"/>
      <c r="M3650" s="140"/>
      <c r="N3650" s="140"/>
      <c r="O3650" s="140"/>
      <c r="P3650" s="26"/>
      <c r="Q3650" s="26"/>
      <c r="R3650" s="140"/>
      <c r="S3650" s="140"/>
      <c r="T3650" s="140"/>
      <c r="U3650" s="140"/>
      <c r="V3650" s="140"/>
      <c r="W3650" s="140"/>
      <c r="X3650" s="140"/>
      <c r="Y3650" s="140"/>
      <c r="Z3650" s="140"/>
      <c r="AA3650" s="140"/>
      <c r="AB3650" s="140"/>
      <c r="AC3650" s="140"/>
      <c r="AD3650" s="140"/>
      <c r="AE3650" s="140"/>
      <c r="AF3650" s="140"/>
      <c r="AG3650" s="140"/>
      <c r="AH3650" s="140"/>
      <c r="AI3650" s="140"/>
      <c r="AJ3650" s="140"/>
      <c r="AK3650" s="140"/>
      <c r="AL3650" s="140"/>
      <c r="AM3650" s="140"/>
      <c r="AN3650" s="140"/>
      <c r="AO3650" s="140"/>
      <c r="AP3650" s="140"/>
      <c r="AQ3650" s="140"/>
      <c r="AR3650" s="140"/>
      <c r="AS3650" s="103"/>
      <c r="AT3650" s="103"/>
      <c r="AU3650" s="103"/>
      <c r="AV3650" s="103"/>
      <c r="AW3650" s="103"/>
      <c r="AX3650" s="103"/>
      <c r="AY3650" s="103"/>
      <c r="AZ3650" s="103"/>
      <c r="BA3650" s="103"/>
      <c r="BB3650" s="103"/>
      <c r="BC3650" s="103"/>
      <c r="BD3650" s="103"/>
      <c r="BE3650" s="103"/>
    </row>
    <row r="3651" spans="1:57" x14ac:dyDescent="0.2">
      <c r="A3651" s="140"/>
      <c r="B3651" s="141"/>
      <c r="C3651" s="141"/>
      <c r="D3651" s="24"/>
      <c r="E3651" s="29"/>
      <c r="F3651" s="22"/>
      <c r="G3651" s="22"/>
      <c r="H3651" s="22"/>
      <c r="I3651" s="22"/>
      <c r="J3651" s="26"/>
      <c r="K3651" s="140"/>
      <c r="L3651" s="140"/>
      <c r="M3651" s="140"/>
      <c r="N3651" s="140"/>
      <c r="O3651" s="140"/>
      <c r="P3651" s="26"/>
      <c r="Q3651" s="26"/>
      <c r="R3651" s="140"/>
      <c r="S3651" s="140"/>
      <c r="T3651" s="140"/>
      <c r="U3651" s="140"/>
      <c r="V3651" s="140"/>
      <c r="W3651" s="140"/>
      <c r="X3651" s="140"/>
      <c r="Y3651" s="140"/>
      <c r="Z3651" s="140"/>
      <c r="AA3651" s="140"/>
      <c r="AB3651" s="140"/>
      <c r="AC3651" s="140"/>
      <c r="AD3651" s="140"/>
      <c r="AE3651" s="140"/>
      <c r="AF3651" s="140"/>
      <c r="AG3651" s="140"/>
      <c r="AH3651" s="140"/>
      <c r="AI3651" s="140"/>
      <c r="AJ3651" s="140"/>
      <c r="AK3651" s="140"/>
      <c r="AL3651" s="140"/>
      <c r="AM3651" s="140"/>
      <c r="AN3651" s="140"/>
      <c r="AO3651" s="140"/>
      <c r="AP3651" s="140"/>
      <c r="AQ3651" s="140"/>
      <c r="AR3651" s="140"/>
      <c r="AS3651" s="103"/>
      <c r="AT3651" s="103"/>
      <c r="AU3651" s="103"/>
      <c r="AV3651" s="103"/>
      <c r="AW3651" s="103"/>
      <c r="AX3651" s="103"/>
      <c r="AY3651" s="103"/>
      <c r="AZ3651" s="103"/>
      <c r="BA3651" s="103"/>
      <c r="BB3651" s="103"/>
      <c r="BC3651" s="103"/>
      <c r="BD3651" s="103"/>
      <c r="BE3651" s="103"/>
    </row>
    <row r="3652" spans="1:57" x14ac:dyDescent="0.2">
      <c r="A3652" s="140"/>
      <c r="B3652" s="141"/>
      <c r="C3652" s="141"/>
      <c r="D3652" s="24"/>
      <c r="E3652" s="29"/>
      <c r="F3652" s="22"/>
      <c r="G3652" s="22"/>
      <c r="H3652" s="22"/>
      <c r="I3652" s="22"/>
      <c r="J3652" s="26"/>
      <c r="K3652" s="140"/>
      <c r="L3652" s="140"/>
      <c r="M3652" s="140"/>
      <c r="N3652" s="140"/>
      <c r="O3652" s="140"/>
      <c r="P3652" s="26"/>
      <c r="Q3652" s="26"/>
      <c r="R3652" s="140"/>
      <c r="S3652" s="140"/>
      <c r="T3652" s="140"/>
      <c r="U3652" s="140"/>
      <c r="V3652" s="140"/>
      <c r="W3652" s="140"/>
      <c r="X3652" s="140"/>
      <c r="Y3652" s="140"/>
      <c r="Z3652" s="140"/>
      <c r="AA3652" s="140"/>
      <c r="AB3652" s="140"/>
      <c r="AC3652" s="140"/>
      <c r="AD3652" s="140"/>
      <c r="AE3652" s="140"/>
      <c r="AF3652" s="140"/>
      <c r="AG3652" s="140"/>
      <c r="AH3652" s="140"/>
      <c r="AI3652" s="140"/>
      <c r="AJ3652" s="140"/>
      <c r="AK3652" s="140"/>
      <c r="AL3652" s="140"/>
      <c r="AM3652" s="140"/>
      <c r="AN3652" s="140"/>
      <c r="AO3652" s="140"/>
      <c r="AP3652" s="140"/>
      <c r="AQ3652" s="140"/>
      <c r="AR3652" s="140"/>
      <c r="AS3652" s="103"/>
      <c r="AT3652" s="103"/>
      <c r="AU3652" s="103"/>
      <c r="AV3652" s="103"/>
      <c r="AW3652" s="103"/>
      <c r="AX3652" s="103"/>
      <c r="AY3652" s="103"/>
      <c r="AZ3652" s="103"/>
      <c r="BA3652" s="103"/>
      <c r="BB3652" s="103"/>
      <c r="BC3652" s="103"/>
      <c r="BD3652" s="103"/>
      <c r="BE3652" s="103"/>
    </row>
    <row r="3653" spans="1:57" x14ac:dyDescent="0.2">
      <c r="A3653" s="140"/>
      <c r="B3653" s="141"/>
      <c r="C3653" s="141"/>
      <c r="D3653" s="24"/>
      <c r="E3653" s="29"/>
      <c r="F3653" s="22"/>
      <c r="G3653" s="22"/>
      <c r="H3653" s="22"/>
      <c r="I3653" s="22"/>
      <c r="J3653" s="26"/>
      <c r="K3653" s="140"/>
      <c r="L3653" s="140"/>
      <c r="M3653" s="140"/>
      <c r="N3653" s="140"/>
      <c r="O3653" s="140"/>
      <c r="P3653" s="26"/>
      <c r="Q3653" s="26"/>
      <c r="R3653" s="140"/>
      <c r="S3653" s="140"/>
      <c r="T3653" s="140"/>
      <c r="U3653" s="140"/>
      <c r="V3653" s="140"/>
      <c r="W3653" s="140"/>
      <c r="X3653" s="140"/>
      <c r="Y3653" s="140"/>
      <c r="Z3653" s="140"/>
      <c r="AA3653" s="140"/>
      <c r="AB3653" s="140"/>
      <c r="AC3653" s="140"/>
      <c r="AD3653" s="140"/>
      <c r="AE3653" s="140"/>
      <c r="AF3653" s="140"/>
      <c r="AG3653" s="140"/>
      <c r="AH3653" s="140"/>
      <c r="AI3653" s="140"/>
      <c r="AJ3653" s="140"/>
      <c r="AK3653" s="140"/>
      <c r="AL3653" s="140"/>
      <c r="AM3653" s="140"/>
      <c r="AN3653" s="140"/>
      <c r="AO3653" s="140"/>
      <c r="AP3653" s="140"/>
      <c r="AQ3653" s="140"/>
      <c r="AR3653" s="140"/>
      <c r="AS3653" s="103"/>
      <c r="AT3653" s="103"/>
      <c r="AU3653" s="103"/>
      <c r="AV3653" s="103"/>
      <c r="AW3653" s="103"/>
      <c r="AX3653" s="103"/>
      <c r="AY3653" s="103"/>
      <c r="AZ3653" s="103"/>
      <c r="BA3653" s="103"/>
      <c r="BB3653" s="103"/>
      <c r="BC3653" s="103"/>
      <c r="BD3653" s="103"/>
      <c r="BE3653" s="103"/>
    </row>
    <row r="3654" spans="1:57" x14ac:dyDescent="0.2">
      <c r="A3654" s="140"/>
      <c r="B3654" s="141"/>
      <c r="C3654" s="141"/>
      <c r="D3654" s="24"/>
      <c r="E3654" s="29"/>
      <c r="F3654" s="22"/>
      <c r="G3654" s="22"/>
      <c r="H3654" s="22"/>
      <c r="I3654" s="22"/>
      <c r="J3654" s="26"/>
      <c r="K3654" s="140"/>
      <c r="L3654" s="140"/>
      <c r="M3654" s="140"/>
      <c r="N3654" s="140"/>
      <c r="O3654" s="140"/>
      <c r="P3654" s="26"/>
      <c r="Q3654" s="26"/>
      <c r="R3654" s="140"/>
      <c r="S3654" s="140"/>
      <c r="T3654" s="140"/>
      <c r="U3654" s="140"/>
      <c r="V3654" s="140"/>
      <c r="W3654" s="140"/>
      <c r="X3654" s="140"/>
      <c r="Y3654" s="140"/>
      <c r="Z3654" s="140"/>
      <c r="AA3654" s="140"/>
      <c r="AB3654" s="140"/>
      <c r="AC3654" s="140"/>
      <c r="AD3654" s="140"/>
      <c r="AE3654" s="140"/>
      <c r="AF3654" s="140"/>
      <c r="AG3654" s="140"/>
      <c r="AH3654" s="140"/>
      <c r="AI3654" s="140"/>
      <c r="AJ3654" s="140"/>
      <c r="AK3654" s="140"/>
      <c r="AL3654" s="140"/>
      <c r="AM3654" s="140"/>
      <c r="AN3654" s="140"/>
      <c r="AO3654" s="140"/>
      <c r="AP3654" s="140"/>
      <c r="AQ3654" s="140"/>
      <c r="AR3654" s="140"/>
      <c r="AS3654" s="103"/>
      <c r="AT3654" s="103"/>
      <c r="AU3654" s="103"/>
      <c r="AV3654" s="103"/>
      <c r="AW3654" s="103"/>
      <c r="AX3654" s="103"/>
      <c r="AY3654" s="103"/>
      <c r="AZ3654" s="103"/>
      <c r="BA3654" s="103"/>
      <c r="BB3654" s="103"/>
      <c r="BC3654" s="103"/>
      <c r="BD3654" s="103"/>
      <c r="BE3654" s="103"/>
    </row>
    <row r="3655" spans="1:57" x14ac:dyDescent="0.2">
      <c r="A3655" s="140"/>
      <c r="B3655" s="141"/>
      <c r="C3655" s="141"/>
      <c r="D3655" s="24"/>
      <c r="E3655" s="29"/>
      <c r="F3655" s="22"/>
      <c r="G3655" s="22"/>
      <c r="H3655" s="22"/>
      <c r="I3655" s="22"/>
      <c r="J3655" s="26"/>
      <c r="K3655" s="140"/>
      <c r="L3655" s="140"/>
      <c r="M3655" s="140"/>
      <c r="N3655" s="140"/>
      <c r="O3655" s="140"/>
      <c r="P3655" s="26"/>
      <c r="Q3655" s="26"/>
      <c r="R3655" s="140"/>
      <c r="S3655" s="140"/>
      <c r="T3655" s="140"/>
      <c r="U3655" s="140"/>
      <c r="V3655" s="140"/>
      <c r="W3655" s="140"/>
      <c r="X3655" s="140"/>
      <c r="Y3655" s="140"/>
      <c r="Z3655" s="140"/>
      <c r="AA3655" s="140"/>
      <c r="AB3655" s="140"/>
      <c r="AC3655" s="140"/>
      <c r="AD3655" s="140"/>
      <c r="AE3655" s="140"/>
      <c r="AF3655" s="140"/>
      <c r="AG3655" s="140"/>
      <c r="AH3655" s="140"/>
      <c r="AI3655" s="140"/>
      <c r="AJ3655" s="140"/>
      <c r="AK3655" s="140"/>
      <c r="AL3655" s="140"/>
      <c r="AM3655" s="140"/>
      <c r="AN3655" s="140"/>
      <c r="AO3655" s="140"/>
      <c r="AP3655" s="140"/>
      <c r="AQ3655" s="140"/>
      <c r="AR3655" s="140"/>
      <c r="AS3655" s="103"/>
      <c r="AT3655" s="103"/>
      <c r="AU3655" s="103"/>
      <c r="AV3655" s="103"/>
      <c r="AW3655" s="103"/>
      <c r="AX3655" s="103"/>
      <c r="AY3655" s="103"/>
      <c r="AZ3655" s="103"/>
      <c r="BA3655" s="103"/>
      <c r="BB3655" s="103"/>
      <c r="BC3655" s="103"/>
      <c r="BD3655" s="103"/>
      <c r="BE3655" s="103"/>
    </row>
    <row r="3656" spans="1:57" x14ac:dyDescent="0.2">
      <c r="A3656" s="140"/>
      <c r="B3656" s="141"/>
      <c r="C3656" s="141"/>
      <c r="D3656" s="24"/>
      <c r="E3656" s="29"/>
      <c r="F3656" s="22"/>
      <c r="G3656" s="22"/>
      <c r="H3656" s="22"/>
      <c r="I3656" s="22"/>
      <c r="J3656" s="26"/>
      <c r="K3656" s="140"/>
      <c r="L3656" s="140"/>
      <c r="M3656" s="140"/>
      <c r="N3656" s="140"/>
      <c r="O3656" s="140"/>
      <c r="P3656" s="26"/>
      <c r="Q3656" s="26"/>
      <c r="R3656" s="140"/>
      <c r="S3656" s="140"/>
      <c r="T3656" s="140"/>
      <c r="U3656" s="140"/>
      <c r="V3656" s="140"/>
      <c r="W3656" s="140"/>
      <c r="X3656" s="140"/>
      <c r="Y3656" s="140"/>
      <c r="Z3656" s="140"/>
      <c r="AA3656" s="140"/>
      <c r="AB3656" s="140"/>
      <c r="AC3656" s="140"/>
      <c r="AD3656" s="140"/>
      <c r="AE3656" s="140"/>
      <c r="AF3656" s="140"/>
      <c r="AG3656" s="140"/>
      <c r="AH3656" s="140"/>
      <c r="AI3656" s="140"/>
      <c r="AJ3656" s="140"/>
      <c r="AK3656" s="140"/>
      <c r="AL3656" s="140"/>
      <c r="AM3656" s="140"/>
      <c r="AN3656" s="140"/>
      <c r="AO3656" s="140"/>
      <c r="AP3656" s="140"/>
      <c r="AQ3656" s="140"/>
      <c r="AR3656" s="140"/>
      <c r="AS3656" s="103"/>
      <c r="AT3656" s="103"/>
      <c r="AU3656" s="103"/>
      <c r="AV3656" s="103"/>
      <c r="AW3656" s="103"/>
      <c r="AX3656" s="103"/>
      <c r="AY3656" s="103"/>
      <c r="AZ3656" s="103"/>
      <c r="BA3656" s="103"/>
      <c r="BB3656" s="103"/>
      <c r="BC3656" s="103"/>
      <c r="BD3656" s="103"/>
      <c r="BE3656" s="103"/>
    </row>
    <row r="3657" spans="1:57" x14ac:dyDescent="0.2">
      <c r="A3657" s="140"/>
      <c r="B3657" s="141"/>
      <c r="C3657" s="141"/>
      <c r="D3657" s="24"/>
      <c r="E3657" s="29"/>
      <c r="F3657" s="22"/>
      <c r="G3657" s="22"/>
      <c r="H3657" s="22"/>
      <c r="I3657" s="22"/>
      <c r="J3657" s="26"/>
      <c r="K3657" s="140"/>
      <c r="L3657" s="140"/>
      <c r="M3657" s="140"/>
      <c r="N3657" s="140"/>
      <c r="O3657" s="140"/>
      <c r="P3657" s="26"/>
      <c r="Q3657" s="26"/>
      <c r="R3657" s="140"/>
      <c r="S3657" s="140"/>
      <c r="T3657" s="140"/>
      <c r="U3657" s="140"/>
      <c r="V3657" s="140"/>
      <c r="W3657" s="140"/>
      <c r="X3657" s="140"/>
      <c r="Y3657" s="140"/>
      <c r="Z3657" s="140"/>
      <c r="AA3657" s="140"/>
      <c r="AB3657" s="140"/>
      <c r="AC3657" s="140"/>
      <c r="AD3657" s="140"/>
      <c r="AE3657" s="140"/>
      <c r="AF3657" s="140"/>
      <c r="AG3657" s="140"/>
      <c r="AH3657" s="140"/>
      <c r="AI3657" s="140"/>
      <c r="AJ3657" s="140"/>
      <c r="AK3657" s="140"/>
      <c r="AL3657" s="140"/>
      <c r="AM3657" s="140"/>
      <c r="AN3657" s="140"/>
      <c r="AO3657" s="140"/>
      <c r="AP3657" s="140"/>
      <c r="AQ3657" s="140"/>
      <c r="AR3657" s="140"/>
      <c r="AS3657" s="103"/>
      <c r="AT3657" s="103"/>
      <c r="AU3657" s="103"/>
      <c r="AV3657" s="103"/>
      <c r="AW3657" s="103"/>
      <c r="AX3657" s="103"/>
      <c r="AY3657" s="103"/>
      <c r="AZ3657" s="103"/>
      <c r="BA3657" s="103"/>
      <c r="BB3657" s="103"/>
      <c r="BC3657" s="103"/>
      <c r="BD3657" s="103"/>
      <c r="BE3657" s="103"/>
    </row>
    <row r="3658" spans="1:57" x14ac:dyDescent="0.2">
      <c r="A3658" s="140"/>
      <c r="B3658" s="141"/>
      <c r="C3658" s="141"/>
      <c r="D3658" s="24"/>
      <c r="E3658" s="29"/>
      <c r="F3658" s="22"/>
      <c r="G3658" s="22"/>
      <c r="H3658" s="22"/>
      <c r="I3658" s="22"/>
      <c r="J3658" s="26"/>
      <c r="K3658" s="140"/>
      <c r="L3658" s="140"/>
      <c r="M3658" s="140"/>
      <c r="N3658" s="140"/>
      <c r="O3658" s="140"/>
      <c r="P3658" s="26"/>
      <c r="Q3658" s="26"/>
      <c r="R3658" s="140"/>
      <c r="S3658" s="140"/>
      <c r="T3658" s="140"/>
      <c r="U3658" s="140"/>
      <c r="V3658" s="140"/>
      <c r="W3658" s="140"/>
      <c r="X3658" s="140"/>
      <c r="Y3658" s="140"/>
      <c r="Z3658" s="140"/>
      <c r="AA3658" s="140"/>
      <c r="AB3658" s="140"/>
      <c r="AC3658" s="140"/>
      <c r="AD3658" s="140"/>
      <c r="AE3658" s="140"/>
      <c r="AF3658" s="140"/>
      <c r="AG3658" s="140"/>
      <c r="AH3658" s="140"/>
      <c r="AI3658" s="140"/>
      <c r="AJ3658" s="140"/>
      <c r="AK3658" s="140"/>
      <c r="AL3658" s="140"/>
      <c r="AM3658" s="140"/>
      <c r="AN3658" s="140"/>
      <c r="AO3658" s="140"/>
      <c r="AP3658" s="140"/>
      <c r="AQ3658" s="140"/>
      <c r="AR3658" s="140"/>
      <c r="AS3658" s="103"/>
      <c r="AT3658" s="103"/>
      <c r="AU3658" s="103"/>
      <c r="AV3658" s="103"/>
      <c r="AW3658" s="103"/>
      <c r="AX3658" s="103"/>
      <c r="AY3658" s="103"/>
      <c r="AZ3658" s="103"/>
      <c r="BA3658" s="103"/>
      <c r="BB3658" s="103"/>
      <c r="BC3658" s="103"/>
      <c r="BD3658" s="103"/>
      <c r="BE3658" s="103"/>
    </row>
    <row r="3659" spans="1:57" x14ac:dyDescent="0.2">
      <c r="A3659" s="140"/>
      <c r="B3659" s="141"/>
      <c r="C3659" s="141"/>
      <c r="D3659" s="24"/>
      <c r="E3659" s="29"/>
      <c r="F3659" s="22"/>
      <c r="G3659" s="22"/>
      <c r="H3659" s="22"/>
      <c r="I3659" s="22"/>
      <c r="J3659" s="26"/>
      <c r="K3659" s="140"/>
      <c r="L3659" s="140"/>
      <c r="M3659" s="140"/>
      <c r="N3659" s="140"/>
      <c r="O3659" s="140"/>
      <c r="P3659" s="26"/>
      <c r="Q3659" s="26"/>
      <c r="R3659" s="140"/>
      <c r="S3659" s="140"/>
      <c r="T3659" s="140"/>
      <c r="U3659" s="140"/>
      <c r="V3659" s="140"/>
      <c r="W3659" s="140"/>
      <c r="X3659" s="140"/>
      <c r="Y3659" s="140"/>
      <c r="Z3659" s="140"/>
      <c r="AA3659" s="140"/>
      <c r="AB3659" s="140"/>
      <c r="AC3659" s="140"/>
      <c r="AD3659" s="140"/>
      <c r="AE3659" s="140"/>
      <c r="AF3659" s="140"/>
      <c r="AG3659" s="140"/>
      <c r="AH3659" s="140"/>
      <c r="AI3659" s="140"/>
      <c r="AJ3659" s="140"/>
      <c r="AK3659" s="140"/>
      <c r="AL3659" s="140"/>
      <c r="AM3659" s="140"/>
      <c r="AN3659" s="140"/>
      <c r="AO3659" s="140"/>
      <c r="AP3659" s="140"/>
      <c r="AQ3659" s="140"/>
      <c r="AR3659" s="140"/>
      <c r="AS3659" s="103"/>
      <c r="AT3659" s="103"/>
      <c r="AU3659" s="103"/>
      <c r="AV3659" s="103"/>
      <c r="AW3659" s="103"/>
      <c r="AX3659" s="103"/>
      <c r="AY3659" s="103"/>
      <c r="AZ3659" s="103"/>
      <c r="BA3659" s="103"/>
      <c r="BB3659" s="103"/>
      <c r="BC3659" s="103"/>
      <c r="BD3659" s="103"/>
      <c r="BE3659" s="103"/>
    </row>
    <row r="3660" spans="1:57" x14ac:dyDescent="0.2">
      <c r="A3660" s="140"/>
      <c r="B3660" s="141"/>
      <c r="C3660" s="141"/>
      <c r="D3660" s="24"/>
      <c r="E3660" s="29"/>
      <c r="F3660" s="22"/>
      <c r="G3660" s="22"/>
      <c r="H3660" s="22"/>
      <c r="I3660" s="22"/>
      <c r="J3660" s="26"/>
      <c r="K3660" s="140"/>
      <c r="L3660" s="140"/>
      <c r="M3660" s="140"/>
      <c r="N3660" s="140"/>
      <c r="O3660" s="140"/>
      <c r="P3660" s="26"/>
      <c r="Q3660" s="26"/>
      <c r="R3660" s="140"/>
      <c r="S3660" s="140"/>
      <c r="T3660" s="140"/>
      <c r="U3660" s="140"/>
      <c r="V3660" s="140"/>
      <c r="W3660" s="140"/>
      <c r="X3660" s="140"/>
      <c r="Y3660" s="140"/>
      <c r="Z3660" s="140"/>
      <c r="AA3660" s="140"/>
      <c r="AB3660" s="140"/>
      <c r="AC3660" s="140"/>
      <c r="AD3660" s="140"/>
      <c r="AE3660" s="140"/>
      <c r="AF3660" s="140"/>
      <c r="AG3660" s="140"/>
      <c r="AH3660" s="140"/>
      <c r="AI3660" s="140"/>
      <c r="AJ3660" s="140"/>
      <c r="AK3660" s="140"/>
      <c r="AL3660" s="140"/>
      <c r="AM3660" s="140"/>
      <c r="AN3660" s="140"/>
      <c r="AO3660" s="140"/>
      <c r="AP3660" s="140"/>
      <c r="AQ3660" s="140"/>
      <c r="AR3660" s="140"/>
      <c r="AS3660" s="103"/>
      <c r="AT3660" s="103"/>
      <c r="AU3660" s="103"/>
      <c r="AV3660" s="103"/>
      <c r="AW3660" s="103"/>
      <c r="AX3660" s="103"/>
      <c r="AY3660" s="103"/>
      <c r="AZ3660" s="103"/>
      <c r="BA3660" s="103"/>
      <c r="BB3660" s="103"/>
      <c r="BC3660" s="103"/>
      <c r="BD3660" s="103"/>
      <c r="BE3660" s="103"/>
    </row>
    <row r="3661" spans="1:57" x14ac:dyDescent="0.2">
      <c r="A3661" s="140"/>
      <c r="B3661" s="141"/>
      <c r="C3661" s="141"/>
      <c r="D3661" s="24"/>
      <c r="E3661" s="29"/>
      <c r="F3661" s="22"/>
      <c r="G3661" s="22"/>
      <c r="H3661" s="22"/>
      <c r="I3661" s="22"/>
      <c r="J3661" s="26"/>
      <c r="K3661" s="140"/>
      <c r="L3661" s="140"/>
      <c r="M3661" s="140"/>
      <c r="N3661" s="140"/>
      <c r="O3661" s="140"/>
      <c r="P3661" s="26"/>
      <c r="Q3661" s="26"/>
      <c r="R3661" s="140"/>
      <c r="S3661" s="140"/>
      <c r="T3661" s="140"/>
      <c r="U3661" s="140"/>
      <c r="V3661" s="140"/>
      <c r="W3661" s="140"/>
      <c r="X3661" s="140"/>
      <c r="Y3661" s="140"/>
      <c r="Z3661" s="140"/>
      <c r="AA3661" s="140"/>
      <c r="AB3661" s="140"/>
      <c r="AC3661" s="140"/>
      <c r="AD3661" s="140"/>
      <c r="AE3661" s="140"/>
      <c r="AF3661" s="140"/>
      <c r="AG3661" s="140"/>
      <c r="AH3661" s="140"/>
      <c r="AI3661" s="140"/>
      <c r="AJ3661" s="140"/>
      <c r="AK3661" s="140"/>
      <c r="AL3661" s="140"/>
      <c r="AM3661" s="140"/>
      <c r="AN3661" s="140"/>
      <c r="AO3661" s="140"/>
      <c r="AP3661" s="140"/>
      <c r="AQ3661" s="140"/>
      <c r="AR3661" s="140"/>
      <c r="AS3661" s="103"/>
      <c r="AT3661" s="103"/>
      <c r="AU3661" s="103"/>
      <c r="AV3661" s="103"/>
      <c r="AW3661" s="103"/>
      <c r="AX3661" s="103"/>
      <c r="AY3661" s="103"/>
      <c r="AZ3661" s="103"/>
      <c r="BA3661" s="103"/>
      <c r="BB3661" s="103"/>
      <c r="BC3661" s="103"/>
      <c r="BD3661" s="103"/>
      <c r="BE3661" s="103"/>
    </row>
    <row r="3662" spans="1:57" x14ac:dyDescent="0.2">
      <c r="A3662" s="140"/>
      <c r="B3662" s="141"/>
      <c r="C3662" s="141"/>
      <c r="D3662" s="24"/>
      <c r="E3662" s="29"/>
      <c r="F3662" s="22"/>
      <c r="G3662" s="22"/>
      <c r="H3662" s="22"/>
      <c r="I3662" s="22"/>
      <c r="J3662" s="26"/>
      <c r="K3662" s="140"/>
      <c r="L3662" s="140"/>
      <c r="M3662" s="140"/>
      <c r="N3662" s="140"/>
      <c r="O3662" s="140"/>
      <c r="P3662" s="26"/>
      <c r="Q3662" s="26"/>
      <c r="R3662" s="140"/>
      <c r="S3662" s="140"/>
      <c r="T3662" s="140"/>
      <c r="U3662" s="140"/>
      <c r="V3662" s="140"/>
      <c r="W3662" s="140"/>
      <c r="X3662" s="140"/>
      <c r="Y3662" s="140"/>
      <c r="Z3662" s="140"/>
      <c r="AA3662" s="140"/>
      <c r="AB3662" s="140"/>
      <c r="AC3662" s="140"/>
      <c r="AD3662" s="140"/>
      <c r="AE3662" s="140"/>
      <c r="AF3662" s="140"/>
      <c r="AG3662" s="140"/>
      <c r="AH3662" s="140"/>
      <c r="AI3662" s="140"/>
      <c r="AJ3662" s="140"/>
      <c r="AK3662" s="140"/>
      <c r="AL3662" s="140"/>
      <c r="AM3662" s="140"/>
      <c r="AN3662" s="140"/>
      <c r="AO3662" s="140"/>
      <c r="AP3662" s="140"/>
      <c r="AQ3662" s="140"/>
      <c r="AR3662" s="140"/>
      <c r="AS3662" s="103"/>
      <c r="AT3662" s="103"/>
      <c r="AU3662" s="103"/>
      <c r="AV3662" s="103"/>
      <c r="AW3662" s="103"/>
      <c r="AX3662" s="103"/>
      <c r="AY3662" s="103"/>
      <c r="AZ3662" s="103"/>
      <c r="BA3662" s="103"/>
      <c r="BB3662" s="103"/>
      <c r="BC3662" s="103"/>
      <c r="BD3662" s="103"/>
      <c r="BE3662" s="103"/>
    </row>
    <row r="3663" spans="1:57" x14ac:dyDescent="0.2">
      <c r="A3663" s="140"/>
      <c r="B3663" s="141"/>
      <c r="C3663" s="141"/>
      <c r="D3663" s="24"/>
      <c r="E3663" s="29"/>
      <c r="F3663" s="22"/>
      <c r="G3663" s="22"/>
      <c r="H3663" s="22"/>
      <c r="I3663" s="22"/>
      <c r="J3663" s="26"/>
      <c r="K3663" s="140"/>
      <c r="L3663" s="140"/>
      <c r="M3663" s="140"/>
      <c r="N3663" s="140"/>
      <c r="O3663" s="140"/>
      <c r="P3663" s="26"/>
      <c r="Q3663" s="26"/>
      <c r="R3663" s="140"/>
      <c r="S3663" s="140"/>
      <c r="T3663" s="140"/>
      <c r="U3663" s="140"/>
      <c r="V3663" s="140"/>
      <c r="W3663" s="140"/>
      <c r="X3663" s="140"/>
      <c r="Y3663" s="140"/>
      <c r="Z3663" s="140"/>
      <c r="AA3663" s="140"/>
      <c r="AB3663" s="140"/>
      <c r="AC3663" s="140"/>
      <c r="AD3663" s="140"/>
      <c r="AE3663" s="140"/>
      <c r="AF3663" s="140"/>
      <c r="AG3663" s="140"/>
      <c r="AH3663" s="140"/>
      <c r="AI3663" s="140"/>
      <c r="AJ3663" s="140"/>
      <c r="AK3663" s="140"/>
      <c r="AL3663" s="140"/>
      <c r="AM3663" s="140"/>
      <c r="AN3663" s="140"/>
      <c r="AO3663" s="140"/>
      <c r="AP3663" s="140"/>
      <c r="AQ3663" s="140"/>
      <c r="AR3663" s="140"/>
      <c r="AS3663" s="103"/>
      <c r="AT3663" s="103"/>
      <c r="AU3663" s="103"/>
      <c r="AV3663" s="103"/>
      <c r="AW3663" s="103"/>
      <c r="AX3663" s="103"/>
      <c r="AY3663" s="103"/>
      <c r="AZ3663" s="103"/>
      <c r="BA3663" s="103"/>
      <c r="BB3663" s="103"/>
      <c r="BC3663" s="103"/>
      <c r="BD3663" s="103"/>
      <c r="BE3663" s="103"/>
    </row>
    <row r="3664" spans="1:57" x14ac:dyDescent="0.2">
      <c r="A3664" s="140"/>
      <c r="B3664" s="141"/>
      <c r="C3664" s="141"/>
      <c r="D3664" s="24"/>
      <c r="E3664" s="29"/>
      <c r="F3664" s="22"/>
      <c r="G3664" s="22"/>
      <c r="H3664" s="22"/>
      <c r="I3664" s="22"/>
      <c r="J3664" s="26"/>
      <c r="K3664" s="140"/>
      <c r="L3664" s="140"/>
      <c r="M3664" s="140"/>
      <c r="N3664" s="140"/>
      <c r="O3664" s="140"/>
      <c r="P3664" s="26"/>
      <c r="Q3664" s="26"/>
      <c r="R3664" s="140"/>
      <c r="S3664" s="140"/>
      <c r="T3664" s="140"/>
      <c r="U3664" s="140"/>
      <c r="V3664" s="140"/>
      <c r="W3664" s="140"/>
      <c r="X3664" s="140"/>
      <c r="Y3664" s="140"/>
      <c r="Z3664" s="140"/>
      <c r="AA3664" s="140"/>
      <c r="AB3664" s="140"/>
      <c r="AC3664" s="140"/>
      <c r="AD3664" s="140"/>
      <c r="AE3664" s="140"/>
      <c r="AF3664" s="140"/>
      <c r="AG3664" s="140"/>
      <c r="AH3664" s="140"/>
      <c r="AI3664" s="140"/>
      <c r="AJ3664" s="140"/>
      <c r="AK3664" s="140"/>
      <c r="AL3664" s="140"/>
      <c r="AM3664" s="140"/>
      <c r="AN3664" s="140"/>
      <c r="AO3664" s="140"/>
      <c r="AP3664" s="140"/>
      <c r="AQ3664" s="140"/>
      <c r="AR3664" s="140"/>
      <c r="AS3664" s="103"/>
      <c r="AT3664" s="103"/>
      <c r="AU3664" s="103"/>
      <c r="AV3664" s="103"/>
      <c r="AW3664" s="103"/>
      <c r="AX3664" s="103"/>
      <c r="AY3664" s="103"/>
      <c r="AZ3664" s="103"/>
      <c r="BA3664" s="103"/>
      <c r="BB3664" s="103"/>
      <c r="BC3664" s="103"/>
      <c r="BD3664" s="103"/>
      <c r="BE3664" s="103"/>
    </row>
    <row r="3665" spans="1:57" x14ac:dyDescent="0.2">
      <c r="A3665" s="140"/>
      <c r="B3665" s="141"/>
      <c r="C3665" s="141"/>
      <c r="D3665" s="24"/>
      <c r="E3665" s="29"/>
      <c r="F3665" s="22"/>
      <c r="G3665" s="22"/>
      <c r="H3665" s="22"/>
      <c r="I3665" s="22"/>
      <c r="J3665" s="26"/>
      <c r="K3665" s="140"/>
      <c r="L3665" s="140"/>
      <c r="M3665" s="140"/>
      <c r="N3665" s="140"/>
      <c r="O3665" s="140"/>
      <c r="P3665" s="26"/>
      <c r="Q3665" s="26"/>
      <c r="R3665" s="140"/>
      <c r="S3665" s="140"/>
      <c r="T3665" s="140"/>
      <c r="U3665" s="140"/>
      <c r="V3665" s="140"/>
      <c r="W3665" s="140"/>
      <c r="X3665" s="140"/>
      <c r="Y3665" s="140"/>
      <c r="Z3665" s="140"/>
      <c r="AA3665" s="140"/>
      <c r="AB3665" s="140"/>
      <c r="AC3665" s="140"/>
      <c r="AD3665" s="140"/>
      <c r="AE3665" s="140"/>
      <c r="AF3665" s="140"/>
      <c r="AG3665" s="140"/>
      <c r="AH3665" s="140"/>
      <c r="AI3665" s="140"/>
      <c r="AJ3665" s="140"/>
      <c r="AK3665" s="140"/>
      <c r="AL3665" s="140"/>
      <c r="AM3665" s="140"/>
      <c r="AN3665" s="140"/>
      <c r="AO3665" s="140"/>
      <c r="AP3665" s="140"/>
      <c r="AQ3665" s="140"/>
      <c r="AR3665" s="140"/>
      <c r="AS3665" s="103"/>
      <c r="AT3665" s="103"/>
      <c r="AU3665" s="103"/>
      <c r="AV3665" s="103"/>
      <c r="AW3665" s="103"/>
      <c r="AX3665" s="103"/>
      <c r="AY3665" s="103"/>
      <c r="AZ3665" s="103"/>
      <c r="BA3665" s="103"/>
      <c r="BB3665" s="103"/>
      <c r="BC3665" s="103"/>
      <c r="BD3665" s="103"/>
      <c r="BE3665" s="103"/>
    </row>
    <row r="3666" spans="1:57" x14ac:dyDescent="0.2">
      <c r="A3666" s="140"/>
      <c r="B3666" s="141"/>
      <c r="C3666" s="141"/>
      <c r="D3666" s="24"/>
      <c r="E3666" s="29"/>
      <c r="F3666" s="22"/>
      <c r="G3666" s="22"/>
      <c r="H3666" s="22"/>
      <c r="I3666" s="22"/>
      <c r="J3666" s="26"/>
      <c r="K3666" s="140"/>
      <c r="L3666" s="140"/>
      <c r="M3666" s="140"/>
      <c r="N3666" s="140"/>
      <c r="O3666" s="140"/>
      <c r="P3666" s="26"/>
      <c r="Q3666" s="26"/>
      <c r="R3666" s="140"/>
      <c r="S3666" s="140"/>
      <c r="T3666" s="140"/>
      <c r="U3666" s="140"/>
      <c r="V3666" s="140"/>
      <c r="W3666" s="140"/>
      <c r="X3666" s="140"/>
      <c r="Y3666" s="140"/>
      <c r="Z3666" s="140"/>
      <c r="AA3666" s="140"/>
      <c r="AB3666" s="140"/>
      <c r="AC3666" s="140"/>
      <c r="AD3666" s="140"/>
      <c r="AE3666" s="140"/>
      <c r="AF3666" s="140"/>
      <c r="AG3666" s="140"/>
      <c r="AH3666" s="140"/>
      <c r="AI3666" s="140"/>
      <c r="AJ3666" s="140"/>
      <c r="AK3666" s="140"/>
      <c r="AL3666" s="140"/>
      <c r="AM3666" s="140"/>
      <c r="AN3666" s="140"/>
      <c r="AO3666" s="140"/>
      <c r="AP3666" s="140"/>
      <c r="AQ3666" s="140"/>
      <c r="AR3666" s="140"/>
      <c r="AS3666" s="103"/>
      <c r="AT3666" s="103"/>
      <c r="AU3666" s="103"/>
      <c r="AV3666" s="103"/>
      <c r="AW3666" s="103"/>
      <c r="AX3666" s="103"/>
      <c r="AY3666" s="103"/>
      <c r="AZ3666" s="103"/>
      <c r="BA3666" s="103"/>
      <c r="BB3666" s="103"/>
      <c r="BC3666" s="103"/>
      <c r="BD3666" s="103"/>
      <c r="BE3666" s="103"/>
    </row>
    <row r="3667" spans="1:57" x14ac:dyDescent="0.2">
      <c r="A3667" s="140"/>
      <c r="B3667" s="141"/>
      <c r="C3667" s="141"/>
      <c r="D3667" s="24"/>
      <c r="E3667" s="29"/>
      <c r="F3667" s="22"/>
      <c r="G3667" s="22"/>
      <c r="H3667" s="22"/>
      <c r="I3667" s="22"/>
      <c r="J3667" s="26"/>
      <c r="K3667" s="140"/>
      <c r="L3667" s="140"/>
      <c r="M3667" s="140"/>
      <c r="N3667" s="140"/>
      <c r="O3667" s="140"/>
      <c r="P3667" s="26"/>
      <c r="Q3667" s="26"/>
      <c r="R3667" s="140"/>
      <c r="S3667" s="140"/>
      <c r="T3667" s="140"/>
      <c r="U3667" s="140"/>
      <c r="V3667" s="140"/>
      <c r="W3667" s="140"/>
      <c r="X3667" s="140"/>
      <c r="Y3667" s="140"/>
      <c r="Z3667" s="140"/>
      <c r="AA3667" s="140"/>
      <c r="AB3667" s="140"/>
      <c r="AC3667" s="140"/>
      <c r="AD3667" s="140"/>
      <c r="AE3667" s="140"/>
      <c r="AF3667" s="140"/>
      <c r="AG3667" s="140"/>
      <c r="AH3667" s="140"/>
      <c r="AI3667" s="140"/>
      <c r="AJ3667" s="140"/>
      <c r="AK3667" s="140"/>
      <c r="AL3667" s="140"/>
      <c r="AM3667" s="140"/>
      <c r="AN3667" s="140"/>
      <c r="AO3667" s="140"/>
      <c r="AP3667" s="140"/>
      <c r="AQ3667" s="140"/>
      <c r="AR3667" s="140"/>
      <c r="AS3667" s="103"/>
      <c r="AT3667" s="103"/>
      <c r="AU3667" s="103"/>
      <c r="AV3667" s="103"/>
      <c r="AW3667" s="103"/>
      <c r="AX3667" s="103"/>
      <c r="AY3667" s="103"/>
      <c r="AZ3667" s="103"/>
      <c r="BA3667" s="103"/>
      <c r="BB3667" s="103"/>
      <c r="BC3667" s="103"/>
      <c r="BD3667" s="103"/>
      <c r="BE3667" s="103"/>
    </row>
    <row r="3668" spans="1:57" x14ac:dyDescent="0.2">
      <c r="A3668" s="140"/>
      <c r="B3668" s="141"/>
      <c r="C3668" s="141"/>
      <c r="D3668" s="24"/>
      <c r="E3668" s="29"/>
      <c r="F3668" s="22"/>
      <c r="G3668" s="22"/>
      <c r="H3668" s="22"/>
      <c r="I3668" s="22"/>
      <c r="J3668" s="26"/>
      <c r="K3668" s="140"/>
      <c r="L3668" s="140"/>
      <c r="M3668" s="140"/>
      <c r="N3668" s="140"/>
      <c r="O3668" s="140"/>
      <c r="P3668" s="26"/>
      <c r="Q3668" s="26"/>
      <c r="R3668" s="140"/>
      <c r="S3668" s="140"/>
      <c r="T3668" s="140"/>
      <c r="U3668" s="140"/>
      <c r="V3668" s="140"/>
      <c r="W3668" s="140"/>
      <c r="X3668" s="140"/>
      <c r="Y3668" s="140"/>
      <c r="Z3668" s="140"/>
      <c r="AA3668" s="140"/>
      <c r="AB3668" s="140"/>
      <c r="AC3668" s="140"/>
      <c r="AD3668" s="140"/>
      <c r="AE3668" s="140"/>
      <c r="AF3668" s="140"/>
      <c r="AG3668" s="140"/>
      <c r="AH3668" s="140"/>
      <c r="AI3668" s="140"/>
      <c r="AJ3668" s="140"/>
      <c r="AK3668" s="140"/>
      <c r="AL3668" s="140"/>
      <c r="AM3668" s="140"/>
      <c r="AN3668" s="140"/>
      <c r="AO3668" s="140"/>
      <c r="AP3668" s="140"/>
      <c r="AQ3668" s="140"/>
      <c r="AR3668" s="140"/>
      <c r="AS3668" s="103"/>
      <c r="AT3668" s="103"/>
      <c r="AU3668" s="103"/>
      <c r="AV3668" s="103"/>
      <c r="AW3668" s="103"/>
      <c r="AX3668" s="103"/>
      <c r="AY3668" s="103"/>
      <c r="AZ3668" s="103"/>
      <c r="BA3668" s="103"/>
      <c r="BB3668" s="103"/>
      <c r="BC3668" s="103"/>
      <c r="BD3668" s="103"/>
      <c r="BE3668" s="103"/>
    </row>
    <row r="3669" spans="1:57" x14ac:dyDescent="0.2">
      <c r="A3669" s="140"/>
      <c r="B3669" s="141"/>
      <c r="C3669" s="141"/>
      <c r="D3669" s="24"/>
      <c r="E3669" s="29"/>
      <c r="F3669" s="22"/>
      <c r="G3669" s="22"/>
      <c r="H3669" s="22"/>
      <c r="I3669" s="22"/>
      <c r="J3669" s="26"/>
      <c r="K3669" s="140"/>
      <c r="L3669" s="140"/>
      <c r="M3669" s="140"/>
      <c r="N3669" s="140"/>
      <c r="O3669" s="140"/>
      <c r="P3669" s="26"/>
      <c r="Q3669" s="26"/>
      <c r="R3669" s="140"/>
      <c r="S3669" s="140"/>
      <c r="T3669" s="140"/>
      <c r="U3669" s="140"/>
      <c r="V3669" s="140"/>
      <c r="W3669" s="140"/>
      <c r="X3669" s="140"/>
      <c r="Y3669" s="140"/>
      <c r="Z3669" s="140"/>
      <c r="AA3669" s="140"/>
      <c r="AB3669" s="140"/>
      <c r="AC3669" s="140"/>
      <c r="AD3669" s="140"/>
      <c r="AE3669" s="140"/>
      <c r="AF3669" s="140"/>
      <c r="AG3669" s="140"/>
      <c r="AH3669" s="140"/>
      <c r="AI3669" s="140"/>
      <c r="AJ3669" s="140"/>
      <c r="AK3669" s="140"/>
      <c r="AL3669" s="140"/>
      <c r="AM3669" s="140"/>
      <c r="AN3669" s="140"/>
      <c r="AO3669" s="140"/>
      <c r="AP3669" s="140"/>
      <c r="AQ3669" s="140"/>
      <c r="AR3669" s="140"/>
      <c r="AS3669" s="103"/>
      <c r="AT3669" s="103"/>
      <c r="AU3669" s="103"/>
      <c r="AV3669" s="103"/>
      <c r="AW3669" s="103"/>
      <c r="AX3669" s="103"/>
      <c r="AY3669" s="103"/>
      <c r="AZ3669" s="103"/>
      <c r="BA3669" s="103"/>
      <c r="BB3669" s="103"/>
      <c r="BC3669" s="103"/>
      <c r="BD3669" s="103"/>
      <c r="BE3669" s="103"/>
    </row>
    <row r="3670" spans="1:57" x14ac:dyDescent="0.2">
      <c r="A3670" s="140"/>
      <c r="B3670" s="141"/>
      <c r="C3670" s="141"/>
      <c r="D3670" s="24"/>
      <c r="E3670" s="29"/>
      <c r="F3670" s="22"/>
      <c r="G3670" s="22"/>
      <c r="H3670" s="22"/>
      <c r="I3670" s="22"/>
      <c r="J3670" s="26"/>
      <c r="K3670" s="140"/>
      <c r="L3670" s="140"/>
      <c r="M3670" s="140"/>
      <c r="N3670" s="140"/>
      <c r="O3670" s="140"/>
      <c r="P3670" s="26"/>
      <c r="Q3670" s="26"/>
      <c r="R3670" s="140"/>
      <c r="S3670" s="140"/>
      <c r="T3670" s="140"/>
      <c r="U3670" s="140"/>
      <c r="V3670" s="140"/>
      <c r="W3670" s="140"/>
      <c r="X3670" s="140"/>
      <c r="Y3670" s="140"/>
      <c r="Z3670" s="140"/>
      <c r="AA3670" s="140"/>
      <c r="AB3670" s="140"/>
      <c r="AC3670" s="140"/>
      <c r="AD3670" s="140"/>
      <c r="AE3670" s="140"/>
      <c r="AF3670" s="140"/>
      <c r="AG3670" s="140"/>
      <c r="AH3670" s="140"/>
      <c r="AI3670" s="140"/>
      <c r="AJ3670" s="140"/>
      <c r="AK3670" s="140"/>
      <c r="AL3670" s="140"/>
      <c r="AM3670" s="140"/>
      <c r="AN3670" s="140"/>
      <c r="AO3670" s="140"/>
      <c r="AP3670" s="140"/>
      <c r="AQ3670" s="140"/>
      <c r="AR3670" s="140"/>
      <c r="AS3670" s="103"/>
      <c r="AT3670" s="103"/>
      <c r="AU3670" s="103"/>
      <c r="AV3670" s="103"/>
      <c r="AW3670" s="103"/>
      <c r="AX3670" s="103"/>
      <c r="AY3670" s="103"/>
      <c r="AZ3670" s="103"/>
      <c r="BA3670" s="103"/>
      <c r="BB3670" s="103"/>
      <c r="BC3670" s="103"/>
      <c r="BD3670" s="103"/>
      <c r="BE3670" s="103"/>
    </row>
    <row r="3671" spans="1:57" x14ac:dyDescent="0.2">
      <c r="A3671" s="140"/>
      <c r="B3671" s="141"/>
      <c r="C3671" s="141"/>
      <c r="D3671" s="24"/>
      <c r="E3671" s="29"/>
      <c r="F3671" s="22"/>
      <c r="G3671" s="22"/>
      <c r="H3671" s="22"/>
      <c r="I3671" s="22"/>
      <c r="J3671" s="26"/>
      <c r="K3671" s="140"/>
      <c r="L3671" s="140"/>
      <c r="M3671" s="140"/>
      <c r="N3671" s="140"/>
      <c r="O3671" s="140"/>
      <c r="P3671" s="26"/>
      <c r="Q3671" s="26"/>
      <c r="R3671" s="140"/>
      <c r="S3671" s="140"/>
      <c r="T3671" s="140"/>
      <c r="U3671" s="140"/>
      <c r="V3671" s="140"/>
      <c r="W3671" s="140"/>
      <c r="X3671" s="140"/>
      <c r="Y3671" s="140"/>
      <c r="Z3671" s="140"/>
      <c r="AA3671" s="140"/>
      <c r="AB3671" s="140"/>
      <c r="AC3671" s="140"/>
      <c r="AD3671" s="140"/>
      <c r="AE3671" s="140"/>
      <c r="AF3671" s="140"/>
      <c r="AG3671" s="140"/>
      <c r="AH3671" s="140"/>
      <c r="AI3671" s="140"/>
      <c r="AJ3671" s="140"/>
      <c r="AK3671" s="140"/>
      <c r="AL3671" s="140"/>
      <c r="AM3671" s="140"/>
      <c r="AN3671" s="140"/>
      <c r="AO3671" s="140"/>
      <c r="AP3671" s="140"/>
      <c r="AQ3671" s="140"/>
      <c r="AR3671" s="140"/>
      <c r="AS3671" s="103"/>
      <c r="AT3671" s="103"/>
      <c r="AU3671" s="103"/>
      <c r="AV3671" s="103"/>
      <c r="AW3671" s="103"/>
      <c r="AX3671" s="103"/>
      <c r="AY3671" s="103"/>
      <c r="AZ3671" s="103"/>
      <c r="BA3671" s="103"/>
      <c r="BB3671" s="103"/>
      <c r="BC3671" s="103"/>
      <c r="BD3671" s="103"/>
      <c r="BE3671" s="103"/>
    </row>
    <row r="3672" spans="1:57" x14ac:dyDescent="0.2">
      <c r="A3672" s="140"/>
      <c r="B3672" s="141"/>
      <c r="C3672" s="141"/>
      <c r="D3672" s="24"/>
      <c r="E3672" s="29"/>
      <c r="F3672" s="22"/>
      <c r="G3672" s="22"/>
      <c r="H3672" s="22"/>
      <c r="I3672" s="22"/>
      <c r="J3672" s="26"/>
      <c r="K3672" s="140"/>
      <c r="L3672" s="140"/>
      <c r="M3672" s="140"/>
      <c r="N3672" s="140"/>
      <c r="O3672" s="140"/>
      <c r="P3672" s="26"/>
      <c r="Q3672" s="26"/>
      <c r="R3672" s="140"/>
      <c r="S3672" s="140"/>
      <c r="T3672" s="140"/>
      <c r="U3672" s="140"/>
      <c r="V3672" s="140"/>
      <c r="W3672" s="140"/>
      <c r="X3672" s="140"/>
      <c r="Y3672" s="140"/>
      <c r="Z3672" s="140"/>
      <c r="AA3672" s="140"/>
      <c r="AB3672" s="140"/>
      <c r="AC3672" s="140"/>
      <c r="AD3672" s="140"/>
      <c r="AE3672" s="140"/>
      <c r="AF3672" s="140"/>
      <c r="AG3672" s="140"/>
      <c r="AH3672" s="140"/>
      <c r="AI3672" s="140"/>
      <c r="AJ3672" s="140"/>
      <c r="AK3672" s="140"/>
      <c r="AL3672" s="140"/>
      <c r="AM3672" s="140"/>
      <c r="AN3672" s="140"/>
      <c r="AO3672" s="140"/>
      <c r="AP3672" s="140"/>
      <c r="AQ3672" s="140"/>
      <c r="AR3672" s="140"/>
      <c r="AS3672" s="103"/>
      <c r="AT3672" s="103"/>
      <c r="AU3672" s="103"/>
      <c r="AV3672" s="103"/>
      <c r="AW3672" s="103"/>
      <c r="AX3672" s="103"/>
      <c r="AY3672" s="103"/>
      <c r="AZ3672" s="103"/>
      <c r="BA3672" s="103"/>
      <c r="BB3672" s="103"/>
      <c r="BC3672" s="103"/>
      <c r="BD3672" s="103"/>
      <c r="BE3672" s="103"/>
    </row>
    <row r="3673" spans="1:57" x14ac:dyDescent="0.2">
      <c r="A3673" s="140"/>
      <c r="B3673" s="141"/>
      <c r="C3673" s="141"/>
      <c r="D3673" s="24"/>
      <c r="E3673" s="29"/>
      <c r="F3673" s="22"/>
      <c r="G3673" s="22"/>
      <c r="H3673" s="22"/>
      <c r="I3673" s="22"/>
      <c r="J3673" s="26"/>
      <c r="K3673" s="140"/>
      <c r="L3673" s="140"/>
      <c r="M3673" s="140"/>
      <c r="N3673" s="140"/>
      <c r="O3673" s="140"/>
      <c r="P3673" s="26"/>
      <c r="Q3673" s="26"/>
      <c r="R3673" s="140"/>
      <c r="S3673" s="140"/>
      <c r="T3673" s="140"/>
      <c r="U3673" s="140"/>
      <c r="V3673" s="140"/>
      <c r="W3673" s="140"/>
      <c r="X3673" s="140"/>
      <c r="Y3673" s="140"/>
      <c r="Z3673" s="140"/>
      <c r="AA3673" s="140"/>
      <c r="AB3673" s="140"/>
      <c r="AC3673" s="140"/>
      <c r="AD3673" s="140"/>
      <c r="AE3673" s="140"/>
      <c r="AF3673" s="140"/>
      <c r="AG3673" s="140"/>
      <c r="AH3673" s="140"/>
      <c r="AI3673" s="140"/>
      <c r="AJ3673" s="140"/>
      <c r="AK3673" s="140"/>
      <c r="AL3673" s="140"/>
      <c r="AM3673" s="140"/>
      <c r="AN3673" s="140"/>
      <c r="AO3673" s="140"/>
      <c r="AP3673" s="140"/>
      <c r="AQ3673" s="140"/>
      <c r="AR3673" s="140"/>
      <c r="AS3673" s="103"/>
      <c r="AT3673" s="103"/>
      <c r="AU3673" s="103"/>
      <c r="AV3673" s="103"/>
      <c r="AW3673" s="103"/>
      <c r="AX3673" s="103"/>
      <c r="AY3673" s="103"/>
      <c r="AZ3673" s="103"/>
      <c r="BA3673" s="103"/>
      <c r="BB3673" s="103"/>
      <c r="BC3673" s="103"/>
      <c r="BD3673" s="103"/>
      <c r="BE3673" s="103"/>
    </row>
    <row r="3674" spans="1:57" x14ac:dyDescent="0.2">
      <c r="A3674" s="140"/>
      <c r="B3674" s="141"/>
      <c r="C3674" s="141"/>
      <c r="D3674" s="24"/>
      <c r="E3674" s="29"/>
      <c r="F3674" s="22"/>
      <c r="G3674" s="22"/>
      <c r="H3674" s="22"/>
      <c r="I3674" s="22"/>
      <c r="J3674" s="26"/>
      <c r="K3674" s="140"/>
      <c r="L3674" s="140"/>
      <c r="M3674" s="140"/>
      <c r="N3674" s="140"/>
      <c r="O3674" s="140"/>
      <c r="P3674" s="26"/>
      <c r="Q3674" s="26"/>
      <c r="R3674" s="140"/>
      <c r="S3674" s="140"/>
      <c r="T3674" s="140"/>
      <c r="U3674" s="140"/>
      <c r="V3674" s="140"/>
      <c r="W3674" s="140"/>
      <c r="X3674" s="140"/>
      <c r="Y3674" s="140"/>
      <c r="Z3674" s="140"/>
      <c r="AA3674" s="140"/>
      <c r="AB3674" s="140"/>
      <c r="AC3674" s="140"/>
      <c r="AD3674" s="140"/>
      <c r="AE3674" s="140"/>
      <c r="AF3674" s="140"/>
      <c r="AG3674" s="140"/>
      <c r="AH3674" s="140"/>
      <c r="AI3674" s="140"/>
      <c r="AJ3674" s="140"/>
      <c r="AK3674" s="140"/>
      <c r="AL3674" s="140"/>
      <c r="AM3674" s="140"/>
      <c r="AN3674" s="140"/>
      <c r="AO3674" s="140"/>
      <c r="AP3674" s="140"/>
      <c r="AQ3674" s="140"/>
      <c r="AR3674" s="140"/>
      <c r="AS3674" s="103"/>
      <c r="AT3674" s="103"/>
      <c r="AU3674" s="103"/>
      <c r="AV3674" s="103"/>
      <c r="AW3674" s="103"/>
      <c r="AX3674" s="103"/>
      <c r="AY3674" s="103"/>
      <c r="AZ3674" s="103"/>
      <c r="BA3674" s="103"/>
      <c r="BB3674" s="103"/>
      <c r="BC3674" s="103"/>
      <c r="BD3674" s="103"/>
      <c r="BE3674" s="103"/>
    </row>
    <row r="3675" spans="1:57" x14ac:dyDescent="0.2">
      <c r="A3675" s="140"/>
      <c r="B3675" s="141"/>
      <c r="C3675" s="141"/>
      <c r="D3675" s="24"/>
      <c r="E3675" s="29"/>
      <c r="F3675" s="22"/>
      <c r="G3675" s="22"/>
      <c r="H3675" s="22"/>
      <c r="I3675" s="22"/>
      <c r="J3675" s="26"/>
      <c r="K3675" s="140"/>
      <c r="L3675" s="140"/>
      <c r="M3675" s="140"/>
      <c r="N3675" s="140"/>
      <c r="O3675" s="140"/>
      <c r="P3675" s="26"/>
      <c r="Q3675" s="26"/>
      <c r="R3675" s="140"/>
      <c r="S3675" s="140"/>
      <c r="T3675" s="140"/>
      <c r="U3675" s="140"/>
      <c r="V3675" s="140"/>
      <c r="W3675" s="140"/>
      <c r="X3675" s="140"/>
      <c r="Y3675" s="140"/>
      <c r="Z3675" s="140"/>
      <c r="AA3675" s="140"/>
      <c r="AB3675" s="140"/>
      <c r="AC3675" s="140"/>
      <c r="AD3675" s="140"/>
      <c r="AE3675" s="140"/>
      <c r="AF3675" s="140"/>
      <c r="AG3675" s="140"/>
      <c r="AH3675" s="140"/>
      <c r="AI3675" s="140"/>
      <c r="AJ3675" s="140"/>
      <c r="AK3675" s="140"/>
      <c r="AL3675" s="140"/>
      <c r="AM3675" s="140"/>
      <c r="AN3675" s="140"/>
      <c r="AO3675" s="140"/>
      <c r="AP3675" s="140"/>
      <c r="AQ3675" s="140"/>
      <c r="AR3675" s="140"/>
      <c r="AS3675" s="103"/>
      <c r="AT3675" s="103"/>
      <c r="AU3675" s="103"/>
      <c r="AV3675" s="103"/>
      <c r="AW3675" s="103"/>
      <c r="AX3675" s="103"/>
      <c r="AY3675" s="103"/>
      <c r="AZ3675" s="103"/>
      <c r="BA3675" s="103"/>
      <c r="BB3675" s="103"/>
      <c r="BC3675" s="103"/>
      <c r="BD3675" s="103"/>
      <c r="BE3675" s="103"/>
    </row>
    <row r="3676" spans="1:57" x14ac:dyDescent="0.2">
      <c r="A3676" s="140"/>
      <c r="B3676" s="141"/>
      <c r="C3676" s="141"/>
      <c r="D3676" s="24"/>
      <c r="E3676" s="29"/>
      <c r="F3676" s="22"/>
      <c r="G3676" s="22"/>
      <c r="H3676" s="22"/>
      <c r="I3676" s="22"/>
      <c r="J3676" s="26"/>
      <c r="K3676" s="140"/>
      <c r="L3676" s="140"/>
      <c r="M3676" s="140"/>
      <c r="N3676" s="140"/>
      <c r="O3676" s="140"/>
      <c r="P3676" s="26"/>
      <c r="Q3676" s="26"/>
      <c r="R3676" s="140"/>
      <c r="S3676" s="140"/>
      <c r="T3676" s="140"/>
      <c r="U3676" s="140"/>
      <c r="V3676" s="140"/>
      <c r="W3676" s="140"/>
      <c r="X3676" s="140"/>
      <c r="Y3676" s="140"/>
      <c r="Z3676" s="140"/>
      <c r="AA3676" s="140"/>
      <c r="AB3676" s="140"/>
      <c r="AC3676" s="140"/>
      <c r="AD3676" s="140"/>
      <c r="AE3676" s="140"/>
      <c r="AF3676" s="140"/>
      <c r="AG3676" s="140"/>
      <c r="AH3676" s="140"/>
      <c r="AI3676" s="140"/>
      <c r="AJ3676" s="140"/>
      <c r="AK3676" s="140"/>
      <c r="AL3676" s="140"/>
      <c r="AM3676" s="140"/>
      <c r="AN3676" s="140"/>
      <c r="AO3676" s="140"/>
      <c r="AP3676" s="140"/>
      <c r="AQ3676" s="140"/>
      <c r="AR3676" s="140"/>
      <c r="AS3676" s="103"/>
      <c r="AT3676" s="103"/>
      <c r="AU3676" s="103"/>
      <c r="AV3676" s="103"/>
      <c r="AW3676" s="103"/>
      <c r="AX3676" s="103"/>
      <c r="AY3676" s="103"/>
      <c r="AZ3676" s="103"/>
      <c r="BA3676" s="103"/>
      <c r="BB3676" s="103"/>
      <c r="BC3676" s="103"/>
      <c r="BD3676" s="103"/>
      <c r="BE3676" s="103"/>
    </row>
    <row r="3677" spans="1:57" x14ac:dyDescent="0.2">
      <c r="A3677" s="140"/>
      <c r="B3677" s="141"/>
      <c r="C3677" s="141"/>
      <c r="D3677" s="24"/>
      <c r="E3677" s="29"/>
      <c r="F3677" s="22"/>
      <c r="G3677" s="22"/>
      <c r="H3677" s="22"/>
      <c r="I3677" s="22"/>
      <c r="J3677" s="26"/>
      <c r="K3677" s="140"/>
      <c r="L3677" s="140"/>
      <c r="M3677" s="140"/>
      <c r="N3677" s="140"/>
      <c r="O3677" s="140"/>
      <c r="P3677" s="26"/>
      <c r="Q3677" s="26"/>
      <c r="R3677" s="140"/>
      <c r="S3677" s="140"/>
      <c r="T3677" s="140"/>
      <c r="U3677" s="140"/>
      <c r="V3677" s="140"/>
      <c r="W3677" s="140"/>
      <c r="X3677" s="140"/>
      <c r="Y3677" s="140"/>
      <c r="Z3677" s="140"/>
      <c r="AA3677" s="140"/>
      <c r="AB3677" s="140"/>
      <c r="AC3677" s="140"/>
      <c r="AD3677" s="140"/>
      <c r="AE3677" s="140"/>
      <c r="AF3677" s="140"/>
      <c r="AG3677" s="140"/>
      <c r="AH3677" s="140"/>
      <c r="AI3677" s="140"/>
      <c r="AJ3677" s="140"/>
      <c r="AK3677" s="140"/>
      <c r="AL3677" s="140"/>
      <c r="AM3677" s="140"/>
      <c r="AN3677" s="140"/>
      <c r="AO3677" s="140"/>
      <c r="AP3677" s="140"/>
      <c r="AQ3677" s="140"/>
      <c r="AR3677" s="140"/>
      <c r="AS3677" s="103"/>
      <c r="AT3677" s="103"/>
      <c r="AU3677" s="103"/>
      <c r="AV3677" s="103"/>
      <c r="AW3677" s="103"/>
      <c r="AX3677" s="103"/>
      <c r="AY3677" s="103"/>
      <c r="AZ3677" s="103"/>
      <c r="BA3677" s="103"/>
      <c r="BB3677" s="103"/>
      <c r="BC3677" s="103"/>
      <c r="BD3677" s="103"/>
      <c r="BE3677" s="103"/>
    </row>
    <row r="3678" spans="1:57" x14ac:dyDescent="0.2">
      <c r="A3678" s="140"/>
      <c r="B3678" s="141"/>
      <c r="C3678" s="141"/>
      <c r="D3678" s="24"/>
      <c r="E3678" s="29"/>
      <c r="F3678" s="22"/>
      <c r="G3678" s="22"/>
      <c r="H3678" s="22"/>
      <c r="I3678" s="22"/>
      <c r="J3678" s="26"/>
      <c r="K3678" s="140"/>
      <c r="L3678" s="140"/>
      <c r="M3678" s="140"/>
      <c r="N3678" s="140"/>
      <c r="O3678" s="140"/>
      <c r="P3678" s="26"/>
      <c r="Q3678" s="26"/>
      <c r="R3678" s="140"/>
      <c r="S3678" s="140"/>
      <c r="T3678" s="140"/>
      <c r="U3678" s="140"/>
      <c r="V3678" s="140"/>
      <c r="W3678" s="140"/>
      <c r="X3678" s="140"/>
      <c r="Y3678" s="140"/>
      <c r="Z3678" s="140"/>
      <c r="AA3678" s="140"/>
      <c r="AB3678" s="140"/>
      <c r="AC3678" s="140"/>
      <c r="AD3678" s="140"/>
      <c r="AE3678" s="140"/>
      <c r="AF3678" s="140"/>
      <c r="AG3678" s="140"/>
      <c r="AH3678" s="140"/>
      <c r="AI3678" s="140"/>
      <c r="AJ3678" s="140"/>
      <c r="AK3678" s="140"/>
      <c r="AL3678" s="140"/>
      <c r="AM3678" s="140"/>
      <c r="AN3678" s="140"/>
      <c r="AO3678" s="140"/>
      <c r="AP3678" s="140"/>
      <c r="AQ3678" s="140"/>
      <c r="AR3678" s="140"/>
      <c r="AS3678" s="103"/>
      <c r="AT3678" s="103"/>
      <c r="AU3678" s="103"/>
      <c r="AV3678" s="103"/>
      <c r="AW3678" s="103"/>
      <c r="AX3678" s="103"/>
      <c r="AY3678" s="103"/>
      <c r="AZ3678" s="103"/>
      <c r="BA3678" s="103"/>
      <c r="BB3678" s="103"/>
      <c r="BC3678" s="103"/>
      <c r="BD3678" s="103"/>
      <c r="BE3678" s="103"/>
    </row>
    <row r="3679" spans="1:57" x14ac:dyDescent="0.2">
      <c r="A3679" s="140"/>
      <c r="B3679" s="141"/>
      <c r="C3679" s="141"/>
      <c r="D3679" s="24"/>
      <c r="E3679" s="29"/>
      <c r="F3679" s="22"/>
      <c r="G3679" s="22"/>
      <c r="H3679" s="22"/>
      <c r="I3679" s="22"/>
      <c r="J3679" s="26"/>
      <c r="K3679" s="140"/>
      <c r="L3679" s="140"/>
      <c r="M3679" s="140"/>
      <c r="N3679" s="140"/>
      <c r="O3679" s="140"/>
      <c r="P3679" s="26"/>
      <c r="Q3679" s="26"/>
      <c r="R3679" s="140"/>
      <c r="S3679" s="140"/>
      <c r="T3679" s="140"/>
      <c r="U3679" s="140"/>
      <c r="V3679" s="140"/>
      <c r="W3679" s="140"/>
      <c r="X3679" s="140"/>
      <c r="Y3679" s="140"/>
      <c r="Z3679" s="140"/>
      <c r="AA3679" s="140"/>
      <c r="AB3679" s="140"/>
      <c r="AC3679" s="140"/>
      <c r="AD3679" s="140"/>
      <c r="AE3679" s="140"/>
      <c r="AF3679" s="140"/>
      <c r="AG3679" s="140"/>
      <c r="AH3679" s="140"/>
      <c r="AI3679" s="140"/>
      <c r="AJ3679" s="140"/>
      <c r="AK3679" s="140"/>
      <c r="AL3679" s="140"/>
      <c r="AM3679" s="140"/>
      <c r="AN3679" s="140"/>
      <c r="AO3679" s="140"/>
      <c r="AP3679" s="140"/>
      <c r="AQ3679" s="140"/>
      <c r="AR3679" s="140"/>
      <c r="AS3679" s="103"/>
      <c r="AT3679" s="103"/>
      <c r="AU3679" s="103"/>
      <c r="AV3679" s="103"/>
      <c r="AW3679" s="103"/>
      <c r="AX3679" s="103"/>
      <c r="AY3679" s="103"/>
      <c r="AZ3679" s="103"/>
      <c r="BA3679" s="103"/>
      <c r="BB3679" s="103"/>
      <c r="BC3679" s="103"/>
      <c r="BD3679" s="103"/>
      <c r="BE3679" s="103"/>
    </row>
    <row r="3680" spans="1:57" x14ac:dyDescent="0.2">
      <c r="A3680" s="140"/>
      <c r="B3680" s="141"/>
      <c r="C3680" s="141"/>
      <c r="D3680" s="24"/>
      <c r="E3680" s="29"/>
      <c r="F3680" s="22"/>
      <c r="G3680" s="22"/>
      <c r="H3680" s="22"/>
      <c r="I3680" s="22"/>
      <c r="J3680" s="26"/>
      <c r="K3680" s="140"/>
      <c r="L3680" s="140"/>
      <c r="M3680" s="140"/>
      <c r="N3680" s="140"/>
      <c r="O3680" s="140"/>
      <c r="P3680" s="26"/>
      <c r="Q3680" s="26"/>
      <c r="R3680" s="140"/>
      <c r="S3680" s="140"/>
      <c r="T3680" s="140"/>
      <c r="U3680" s="140"/>
      <c r="V3680" s="140"/>
      <c r="W3680" s="140"/>
      <c r="X3680" s="140"/>
      <c r="Y3680" s="140"/>
      <c r="Z3680" s="140"/>
      <c r="AA3680" s="140"/>
      <c r="AB3680" s="140"/>
      <c r="AC3680" s="140"/>
      <c r="AD3680" s="140"/>
      <c r="AE3680" s="140"/>
      <c r="AF3680" s="140"/>
      <c r="AG3680" s="140"/>
      <c r="AH3680" s="140"/>
      <c r="AI3680" s="140"/>
      <c r="AJ3680" s="140"/>
      <c r="AK3680" s="140"/>
      <c r="AL3680" s="140"/>
      <c r="AM3680" s="140"/>
      <c r="AN3680" s="140"/>
      <c r="AO3680" s="140"/>
      <c r="AP3680" s="140"/>
      <c r="AQ3680" s="140"/>
      <c r="AR3680" s="140"/>
      <c r="AS3680" s="103"/>
      <c r="AT3680" s="103"/>
      <c r="AU3680" s="103"/>
      <c r="AV3680" s="103"/>
      <c r="AW3680" s="103"/>
      <c r="AX3680" s="103"/>
      <c r="AY3680" s="103"/>
      <c r="AZ3680" s="103"/>
      <c r="BA3680" s="103"/>
      <c r="BB3680" s="103"/>
      <c r="BC3680" s="103"/>
      <c r="BD3680" s="103"/>
      <c r="BE3680" s="103"/>
    </row>
    <row r="3681" spans="1:57" x14ac:dyDescent="0.2">
      <c r="A3681" s="140"/>
      <c r="B3681" s="141"/>
      <c r="C3681" s="141"/>
      <c r="D3681" s="24"/>
      <c r="E3681" s="29"/>
      <c r="F3681" s="22"/>
      <c r="G3681" s="22"/>
      <c r="H3681" s="22"/>
      <c r="I3681" s="22"/>
      <c r="J3681" s="26"/>
      <c r="K3681" s="140"/>
      <c r="L3681" s="140"/>
      <c r="M3681" s="140"/>
      <c r="N3681" s="140"/>
      <c r="O3681" s="140"/>
      <c r="P3681" s="26"/>
      <c r="Q3681" s="26"/>
      <c r="R3681" s="140"/>
      <c r="S3681" s="140"/>
      <c r="T3681" s="140"/>
      <c r="U3681" s="140"/>
      <c r="V3681" s="140"/>
      <c r="W3681" s="140"/>
      <c r="X3681" s="140"/>
      <c r="Y3681" s="140"/>
      <c r="Z3681" s="140"/>
      <c r="AA3681" s="140"/>
      <c r="AB3681" s="140"/>
      <c r="AC3681" s="140"/>
      <c r="AD3681" s="140"/>
      <c r="AE3681" s="140"/>
      <c r="AF3681" s="140"/>
      <c r="AG3681" s="140"/>
      <c r="AH3681" s="140"/>
      <c r="AI3681" s="140"/>
      <c r="AJ3681" s="140"/>
      <c r="AK3681" s="140"/>
      <c r="AL3681" s="140"/>
      <c r="AM3681" s="140"/>
      <c r="AN3681" s="140"/>
      <c r="AO3681" s="140"/>
      <c r="AP3681" s="140"/>
      <c r="AQ3681" s="140"/>
      <c r="AR3681" s="140"/>
      <c r="AS3681" s="103"/>
      <c r="AT3681" s="103"/>
      <c r="AU3681" s="103"/>
      <c r="AV3681" s="103"/>
      <c r="AW3681" s="103"/>
      <c r="AX3681" s="103"/>
      <c r="AY3681" s="103"/>
      <c r="AZ3681" s="103"/>
      <c r="BA3681" s="103"/>
      <c r="BB3681" s="103"/>
      <c r="BC3681" s="103"/>
      <c r="BD3681" s="103"/>
      <c r="BE3681" s="103"/>
    </row>
    <row r="3682" spans="1:57" x14ac:dyDescent="0.2">
      <c r="A3682" s="140"/>
      <c r="B3682" s="141"/>
      <c r="C3682" s="141"/>
      <c r="D3682" s="24"/>
      <c r="E3682" s="29"/>
      <c r="F3682" s="22"/>
      <c r="G3682" s="22"/>
      <c r="H3682" s="22"/>
      <c r="I3682" s="22"/>
      <c r="J3682" s="26"/>
      <c r="K3682" s="140"/>
      <c r="L3682" s="140"/>
      <c r="M3682" s="140"/>
      <c r="N3682" s="140"/>
      <c r="O3682" s="140"/>
      <c r="P3682" s="26"/>
      <c r="Q3682" s="26"/>
      <c r="R3682" s="140"/>
      <c r="S3682" s="140"/>
      <c r="T3682" s="140"/>
      <c r="U3682" s="140"/>
      <c r="V3682" s="140"/>
      <c r="W3682" s="140"/>
      <c r="X3682" s="140"/>
      <c r="Y3682" s="140"/>
      <c r="Z3682" s="140"/>
      <c r="AA3682" s="140"/>
      <c r="AB3682" s="140"/>
      <c r="AC3682" s="140"/>
      <c r="AD3682" s="140"/>
      <c r="AE3682" s="140"/>
      <c r="AF3682" s="140"/>
      <c r="AG3682" s="140"/>
      <c r="AH3682" s="140"/>
      <c r="AI3682" s="140"/>
      <c r="AJ3682" s="140"/>
      <c r="AK3682" s="140"/>
      <c r="AL3682" s="140"/>
      <c r="AM3682" s="140"/>
      <c r="AN3682" s="140"/>
      <c r="AO3682" s="140"/>
      <c r="AP3682" s="140"/>
      <c r="AQ3682" s="140"/>
      <c r="AR3682" s="140"/>
      <c r="AS3682" s="103"/>
      <c r="AT3682" s="103"/>
      <c r="AU3682" s="103"/>
      <c r="AV3682" s="103"/>
      <c r="AW3682" s="103"/>
      <c r="AX3682" s="103"/>
      <c r="AY3682" s="103"/>
      <c r="AZ3682" s="103"/>
      <c r="BA3682" s="103"/>
      <c r="BB3682" s="103"/>
      <c r="BC3682" s="103"/>
      <c r="BD3682" s="103"/>
      <c r="BE3682" s="103"/>
    </row>
    <row r="3683" spans="1:57" x14ac:dyDescent="0.2">
      <c r="A3683" s="140"/>
      <c r="B3683" s="141"/>
      <c r="C3683" s="141"/>
      <c r="D3683" s="24"/>
      <c r="E3683" s="29"/>
      <c r="F3683" s="22"/>
      <c r="G3683" s="22"/>
      <c r="H3683" s="22"/>
      <c r="I3683" s="22"/>
      <c r="J3683" s="26"/>
      <c r="K3683" s="140"/>
      <c r="L3683" s="140"/>
      <c r="M3683" s="140"/>
      <c r="N3683" s="140"/>
      <c r="O3683" s="140"/>
      <c r="P3683" s="26"/>
      <c r="Q3683" s="26"/>
      <c r="R3683" s="140"/>
      <c r="S3683" s="140"/>
      <c r="T3683" s="140"/>
      <c r="U3683" s="140"/>
      <c r="V3683" s="140"/>
      <c r="W3683" s="140"/>
      <c r="X3683" s="140"/>
      <c r="Y3683" s="140"/>
      <c r="Z3683" s="140"/>
      <c r="AA3683" s="140"/>
      <c r="AB3683" s="140"/>
      <c r="AC3683" s="140"/>
      <c r="AD3683" s="140"/>
      <c r="AE3683" s="140"/>
      <c r="AF3683" s="140"/>
      <c r="AG3683" s="140"/>
      <c r="AH3683" s="140"/>
      <c r="AI3683" s="140"/>
      <c r="AJ3683" s="140"/>
      <c r="AK3683" s="140"/>
      <c r="AL3683" s="140"/>
      <c r="AM3683" s="140"/>
      <c r="AN3683" s="140"/>
      <c r="AO3683" s="140"/>
      <c r="AP3683" s="140"/>
      <c r="AQ3683" s="140"/>
      <c r="AR3683" s="140"/>
      <c r="AS3683" s="103"/>
      <c r="AT3683" s="103"/>
      <c r="AU3683" s="103"/>
      <c r="AV3683" s="103"/>
      <c r="AW3683" s="103"/>
      <c r="AX3683" s="103"/>
      <c r="AY3683" s="103"/>
      <c r="AZ3683" s="103"/>
      <c r="BA3683" s="103"/>
      <c r="BB3683" s="103"/>
      <c r="BC3683" s="103"/>
      <c r="BD3683" s="103"/>
      <c r="BE3683" s="103"/>
    </row>
    <row r="3684" spans="1:57" x14ac:dyDescent="0.2">
      <c r="A3684" s="140"/>
      <c r="B3684" s="141"/>
      <c r="C3684" s="141"/>
      <c r="D3684" s="24"/>
      <c r="E3684" s="29"/>
      <c r="F3684" s="22"/>
      <c r="G3684" s="22"/>
      <c r="H3684" s="22"/>
      <c r="I3684" s="22"/>
      <c r="J3684" s="26"/>
      <c r="K3684" s="140"/>
      <c r="L3684" s="140"/>
      <c r="M3684" s="140"/>
      <c r="N3684" s="140"/>
      <c r="O3684" s="140"/>
      <c r="P3684" s="26"/>
      <c r="Q3684" s="26"/>
      <c r="R3684" s="140"/>
      <c r="S3684" s="140"/>
      <c r="T3684" s="140"/>
      <c r="U3684" s="140"/>
      <c r="V3684" s="140"/>
      <c r="W3684" s="140"/>
      <c r="X3684" s="140"/>
      <c r="Y3684" s="140"/>
      <c r="Z3684" s="140"/>
      <c r="AA3684" s="140"/>
      <c r="AB3684" s="140"/>
      <c r="AC3684" s="140"/>
      <c r="AD3684" s="140"/>
      <c r="AE3684" s="140"/>
      <c r="AF3684" s="140"/>
      <c r="AG3684" s="140"/>
      <c r="AH3684" s="140"/>
      <c r="AI3684" s="140"/>
      <c r="AJ3684" s="140"/>
      <c r="AK3684" s="140"/>
      <c r="AL3684" s="140"/>
      <c r="AM3684" s="140"/>
      <c r="AN3684" s="140"/>
      <c r="AO3684" s="140"/>
      <c r="AP3684" s="140"/>
      <c r="AQ3684" s="140"/>
      <c r="AR3684" s="140"/>
      <c r="AS3684" s="103"/>
      <c r="AT3684" s="103"/>
      <c r="AU3684" s="103"/>
      <c r="AV3684" s="103"/>
      <c r="AW3684" s="103"/>
      <c r="AX3684" s="103"/>
      <c r="AY3684" s="103"/>
      <c r="AZ3684" s="103"/>
      <c r="BA3684" s="103"/>
      <c r="BB3684" s="103"/>
      <c r="BC3684" s="103"/>
      <c r="BD3684" s="103"/>
      <c r="BE3684" s="103"/>
    </row>
    <row r="3685" spans="1:57" x14ac:dyDescent="0.2">
      <c r="A3685" s="140"/>
      <c r="B3685" s="141"/>
      <c r="C3685" s="141"/>
      <c r="D3685" s="24"/>
      <c r="E3685" s="29"/>
      <c r="F3685" s="22"/>
      <c r="G3685" s="22"/>
      <c r="H3685" s="22"/>
      <c r="I3685" s="22"/>
      <c r="J3685" s="26"/>
      <c r="K3685" s="140"/>
      <c r="L3685" s="140"/>
      <c r="M3685" s="140"/>
      <c r="N3685" s="140"/>
      <c r="O3685" s="140"/>
      <c r="P3685" s="26"/>
      <c r="Q3685" s="26"/>
      <c r="R3685" s="140"/>
      <c r="S3685" s="140"/>
      <c r="T3685" s="140"/>
      <c r="U3685" s="140"/>
      <c r="V3685" s="140"/>
      <c r="W3685" s="140"/>
      <c r="X3685" s="140"/>
      <c r="Y3685" s="140"/>
      <c r="Z3685" s="140"/>
      <c r="AA3685" s="140"/>
      <c r="AB3685" s="140"/>
      <c r="AC3685" s="140"/>
      <c r="AD3685" s="140"/>
      <c r="AE3685" s="140"/>
      <c r="AF3685" s="140"/>
      <c r="AG3685" s="140"/>
      <c r="AH3685" s="140"/>
      <c r="AI3685" s="140"/>
      <c r="AJ3685" s="140"/>
      <c r="AK3685" s="140"/>
      <c r="AL3685" s="140"/>
      <c r="AM3685" s="140"/>
      <c r="AN3685" s="140"/>
      <c r="AO3685" s="140"/>
      <c r="AP3685" s="140"/>
      <c r="AQ3685" s="140"/>
      <c r="AR3685" s="140"/>
      <c r="AS3685" s="103"/>
      <c r="AT3685" s="103"/>
      <c r="AU3685" s="103"/>
      <c r="AV3685" s="103"/>
      <c r="AW3685" s="103"/>
      <c r="AX3685" s="103"/>
      <c r="AY3685" s="103"/>
      <c r="AZ3685" s="103"/>
      <c r="BA3685" s="103"/>
      <c r="BB3685" s="103"/>
      <c r="BC3685" s="103"/>
      <c r="BD3685" s="103"/>
      <c r="BE3685" s="103"/>
    </row>
    <row r="3686" spans="1:57" x14ac:dyDescent="0.2">
      <c r="A3686" s="140"/>
      <c r="B3686" s="141"/>
      <c r="C3686" s="141"/>
      <c r="D3686" s="24"/>
      <c r="E3686" s="29"/>
      <c r="F3686" s="22"/>
      <c r="G3686" s="22"/>
      <c r="H3686" s="22"/>
      <c r="I3686" s="22"/>
      <c r="J3686" s="26"/>
      <c r="K3686" s="140"/>
      <c r="L3686" s="140"/>
      <c r="M3686" s="140"/>
      <c r="N3686" s="140"/>
      <c r="O3686" s="140"/>
      <c r="P3686" s="26"/>
      <c r="Q3686" s="26"/>
      <c r="R3686" s="140"/>
      <c r="S3686" s="140"/>
      <c r="T3686" s="140"/>
      <c r="U3686" s="140"/>
      <c r="V3686" s="140"/>
      <c r="W3686" s="140"/>
      <c r="X3686" s="140"/>
      <c r="Y3686" s="140"/>
      <c r="Z3686" s="140"/>
      <c r="AA3686" s="140"/>
      <c r="AB3686" s="140"/>
      <c r="AC3686" s="140"/>
      <c r="AD3686" s="140"/>
      <c r="AE3686" s="140"/>
      <c r="AF3686" s="140"/>
      <c r="AG3686" s="140"/>
      <c r="AH3686" s="140"/>
      <c r="AI3686" s="140"/>
      <c r="AJ3686" s="140"/>
      <c r="AK3686" s="140"/>
      <c r="AL3686" s="140"/>
      <c r="AM3686" s="140"/>
      <c r="AN3686" s="140"/>
      <c r="AO3686" s="140"/>
      <c r="AP3686" s="140"/>
      <c r="AQ3686" s="140"/>
      <c r="AR3686" s="140"/>
      <c r="AS3686" s="103"/>
      <c r="AT3686" s="103"/>
      <c r="AU3686" s="103"/>
      <c r="AV3686" s="103"/>
      <c r="AW3686" s="103"/>
      <c r="AX3686" s="103"/>
      <c r="AY3686" s="103"/>
      <c r="AZ3686" s="103"/>
      <c r="BA3686" s="103"/>
      <c r="BB3686" s="103"/>
      <c r="BC3686" s="103"/>
      <c r="BD3686" s="103"/>
      <c r="BE3686" s="103"/>
    </row>
    <row r="3687" spans="1:57" x14ac:dyDescent="0.2">
      <c r="A3687" s="140"/>
      <c r="B3687" s="141"/>
      <c r="C3687" s="141"/>
      <c r="D3687" s="24"/>
      <c r="E3687" s="29"/>
      <c r="F3687" s="22"/>
      <c r="G3687" s="22"/>
      <c r="H3687" s="22"/>
      <c r="I3687" s="22"/>
      <c r="J3687" s="26"/>
      <c r="K3687" s="140"/>
      <c r="L3687" s="140"/>
      <c r="M3687" s="140"/>
      <c r="N3687" s="140"/>
      <c r="O3687" s="140"/>
      <c r="P3687" s="26"/>
      <c r="Q3687" s="26"/>
      <c r="R3687" s="140"/>
      <c r="S3687" s="140"/>
      <c r="T3687" s="140"/>
      <c r="U3687" s="140"/>
      <c r="V3687" s="140"/>
      <c r="W3687" s="140"/>
      <c r="X3687" s="140"/>
      <c r="Y3687" s="140"/>
      <c r="Z3687" s="140"/>
      <c r="AA3687" s="140"/>
      <c r="AB3687" s="140"/>
      <c r="AC3687" s="140"/>
      <c r="AD3687" s="140"/>
      <c r="AE3687" s="140"/>
      <c r="AF3687" s="140"/>
      <c r="AG3687" s="140"/>
      <c r="AH3687" s="140"/>
      <c r="AI3687" s="140"/>
      <c r="AJ3687" s="140"/>
      <c r="AK3687" s="140"/>
      <c r="AL3687" s="140"/>
      <c r="AM3687" s="140"/>
      <c r="AN3687" s="140"/>
      <c r="AO3687" s="140"/>
      <c r="AP3687" s="140"/>
      <c r="AQ3687" s="140"/>
      <c r="AR3687" s="140"/>
      <c r="AS3687" s="103"/>
      <c r="AT3687" s="103"/>
      <c r="AU3687" s="103"/>
      <c r="AV3687" s="103"/>
      <c r="AW3687" s="103"/>
      <c r="AX3687" s="103"/>
      <c r="AY3687" s="103"/>
      <c r="AZ3687" s="103"/>
      <c r="BA3687" s="103"/>
      <c r="BB3687" s="103"/>
      <c r="BC3687" s="103"/>
      <c r="BD3687" s="103"/>
      <c r="BE3687" s="103"/>
    </row>
    <row r="3688" spans="1:57" x14ac:dyDescent="0.2">
      <c r="A3688" s="140"/>
      <c r="B3688" s="141"/>
      <c r="C3688" s="141"/>
      <c r="D3688" s="24"/>
      <c r="E3688" s="29"/>
      <c r="F3688" s="22"/>
      <c r="G3688" s="22"/>
      <c r="H3688" s="22"/>
      <c r="I3688" s="22"/>
      <c r="J3688" s="26"/>
      <c r="K3688" s="140"/>
      <c r="L3688" s="140"/>
      <c r="M3688" s="140"/>
      <c r="N3688" s="140"/>
      <c r="O3688" s="140"/>
      <c r="P3688" s="26"/>
      <c r="Q3688" s="26"/>
      <c r="R3688" s="140"/>
      <c r="S3688" s="140"/>
      <c r="T3688" s="140"/>
      <c r="U3688" s="140"/>
      <c r="V3688" s="140"/>
      <c r="W3688" s="140"/>
      <c r="X3688" s="140"/>
      <c r="Y3688" s="140"/>
      <c r="Z3688" s="140"/>
      <c r="AA3688" s="140"/>
      <c r="AB3688" s="140"/>
      <c r="AC3688" s="140"/>
      <c r="AD3688" s="140"/>
      <c r="AE3688" s="140"/>
      <c r="AF3688" s="140"/>
      <c r="AG3688" s="140"/>
      <c r="AH3688" s="140"/>
      <c r="AI3688" s="140"/>
      <c r="AJ3688" s="140"/>
      <c r="AK3688" s="140"/>
      <c r="AL3688" s="140"/>
      <c r="AM3688" s="140"/>
      <c r="AN3688" s="140"/>
      <c r="AO3688" s="140"/>
      <c r="AP3688" s="140"/>
      <c r="AQ3688" s="140"/>
      <c r="AR3688" s="140"/>
      <c r="AS3688" s="103"/>
      <c r="AT3688" s="103"/>
      <c r="AU3688" s="103"/>
      <c r="AV3688" s="103"/>
      <c r="AW3688" s="103"/>
      <c r="AX3688" s="103"/>
      <c r="AY3688" s="103"/>
      <c r="AZ3688" s="103"/>
      <c r="BA3688" s="103"/>
      <c r="BB3688" s="103"/>
      <c r="BC3688" s="103"/>
      <c r="BD3688" s="103"/>
      <c r="BE3688" s="103"/>
    </row>
    <row r="3689" spans="1:57" x14ac:dyDescent="0.2">
      <c r="A3689" s="140"/>
      <c r="B3689" s="141"/>
      <c r="C3689" s="141"/>
      <c r="D3689" s="24"/>
      <c r="E3689" s="29"/>
      <c r="F3689" s="22"/>
      <c r="G3689" s="22"/>
      <c r="H3689" s="22"/>
      <c r="I3689" s="22"/>
      <c r="J3689" s="26"/>
      <c r="K3689" s="140"/>
      <c r="L3689" s="140"/>
      <c r="M3689" s="140"/>
      <c r="N3689" s="140"/>
      <c r="O3689" s="140"/>
      <c r="P3689" s="26"/>
      <c r="Q3689" s="26"/>
      <c r="R3689" s="140"/>
      <c r="S3689" s="140"/>
      <c r="T3689" s="140"/>
      <c r="U3689" s="140"/>
      <c r="V3689" s="140"/>
      <c r="W3689" s="140"/>
      <c r="X3689" s="140"/>
      <c r="Y3689" s="140"/>
      <c r="Z3689" s="140"/>
      <c r="AA3689" s="140"/>
      <c r="AB3689" s="140"/>
      <c r="AC3689" s="140"/>
      <c r="AD3689" s="140"/>
      <c r="AE3689" s="140"/>
      <c r="AF3689" s="140"/>
      <c r="AG3689" s="140"/>
      <c r="AH3689" s="140"/>
      <c r="AI3689" s="140"/>
      <c r="AJ3689" s="140"/>
      <c r="AK3689" s="140"/>
      <c r="AL3689" s="140"/>
      <c r="AM3689" s="140"/>
      <c r="AN3689" s="140"/>
      <c r="AO3689" s="140"/>
      <c r="AP3689" s="140"/>
      <c r="AQ3689" s="140"/>
      <c r="AR3689" s="140"/>
      <c r="AS3689" s="103"/>
      <c r="AT3689" s="103"/>
      <c r="AU3689" s="103"/>
      <c r="AV3689" s="103"/>
      <c r="AW3689" s="103"/>
      <c r="AX3689" s="103"/>
      <c r="AY3689" s="103"/>
      <c r="AZ3689" s="103"/>
      <c r="BA3689" s="103"/>
      <c r="BB3689" s="103"/>
      <c r="BC3689" s="103"/>
      <c r="BD3689" s="103"/>
      <c r="BE3689" s="103"/>
    </row>
    <row r="3690" spans="1:57" x14ac:dyDescent="0.2">
      <c r="A3690" s="140"/>
      <c r="B3690" s="141"/>
      <c r="C3690" s="141"/>
      <c r="D3690" s="24"/>
      <c r="E3690" s="29"/>
      <c r="F3690" s="22"/>
      <c r="G3690" s="22"/>
      <c r="H3690" s="22"/>
      <c r="I3690" s="22"/>
      <c r="J3690" s="26"/>
      <c r="K3690" s="140"/>
      <c r="L3690" s="140"/>
      <c r="M3690" s="140"/>
      <c r="N3690" s="140"/>
      <c r="O3690" s="140"/>
      <c r="P3690" s="26"/>
      <c r="Q3690" s="26"/>
      <c r="R3690" s="140"/>
      <c r="S3690" s="140"/>
      <c r="T3690" s="140"/>
      <c r="U3690" s="140"/>
      <c r="V3690" s="140"/>
      <c r="W3690" s="140"/>
      <c r="X3690" s="140"/>
      <c r="Y3690" s="140"/>
      <c r="Z3690" s="140"/>
      <c r="AA3690" s="140"/>
      <c r="AB3690" s="140"/>
      <c r="AC3690" s="140"/>
      <c r="AD3690" s="140"/>
      <c r="AE3690" s="140"/>
      <c r="AF3690" s="140"/>
      <c r="AG3690" s="140"/>
      <c r="AH3690" s="140"/>
      <c r="AI3690" s="140"/>
      <c r="AJ3690" s="140"/>
      <c r="AK3690" s="140"/>
      <c r="AL3690" s="140"/>
      <c r="AM3690" s="140"/>
      <c r="AN3690" s="140"/>
      <c r="AO3690" s="140"/>
      <c r="AP3690" s="140"/>
      <c r="AQ3690" s="140"/>
      <c r="AR3690" s="140"/>
      <c r="AS3690" s="103"/>
      <c r="AT3690" s="103"/>
      <c r="AU3690" s="103"/>
      <c r="AV3690" s="103"/>
      <c r="AW3690" s="103"/>
      <c r="AX3690" s="103"/>
      <c r="AY3690" s="103"/>
      <c r="AZ3690" s="103"/>
      <c r="BA3690" s="103"/>
      <c r="BB3690" s="103"/>
      <c r="BC3690" s="103"/>
      <c r="BD3690" s="103"/>
      <c r="BE3690" s="103"/>
    </row>
    <row r="3691" spans="1:57" x14ac:dyDescent="0.2">
      <c r="A3691" s="140"/>
      <c r="B3691" s="141"/>
      <c r="C3691" s="141"/>
      <c r="D3691" s="24"/>
      <c r="E3691" s="29"/>
      <c r="F3691" s="22"/>
      <c r="G3691" s="22"/>
      <c r="H3691" s="22"/>
      <c r="I3691" s="22"/>
      <c r="J3691" s="26"/>
      <c r="K3691" s="140"/>
      <c r="L3691" s="140"/>
      <c r="M3691" s="140"/>
      <c r="N3691" s="140"/>
      <c r="O3691" s="140"/>
      <c r="P3691" s="26"/>
      <c r="Q3691" s="26"/>
      <c r="R3691" s="140"/>
      <c r="S3691" s="140"/>
      <c r="T3691" s="140"/>
      <c r="U3691" s="140"/>
      <c r="V3691" s="140"/>
      <c r="W3691" s="140"/>
      <c r="X3691" s="140"/>
      <c r="Y3691" s="140"/>
      <c r="Z3691" s="140"/>
      <c r="AA3691" s="140"/>
      <c r="AB3691" s="140"/>
      <c r="AC3691" s="140"/>
      <c r="AD3691" s="140"/>
      <c r="AE3691" s="140"/>
      <c r="AF3691" s="140"/>
      <c r="AG3691" s="140"/>
      <c r="AH3691" s="140"/>
      <c r="AI3691" s="140"/>
      <c r="AJ3691" s="140"/>
      <c r="AK3691" s="140"/>
      <c r="AL3691" s="140"/>
      <c r="AM3691" s="140"/>
      <c r="AN3691" s="140"/>
      <c r="AO3691" s="140"/>
      <c r="AP3691" s="140"/>
      <c r="AQ3691" s="140"/>
      <c r="AR3691" s="140"/>
      <c r="AS3691" s="103"/>
      <c r="AT3691" s="103"/>
      <c r="AU3691" s="103"/>
      <c r="AV3691" s="103"/>
      <c r="AW3691" s="103"/>
      <c r="AX3691" s="103"/>
      <c r="AY3691" s="103"/>
      <c r="AZ3691" s="103"/>
      <c r="BA3691" s="103"/>
      <c r="BB3691" s="103"/>
      <c r="BC3691" s="103"/>
      <c r="BD3691" s="103"/>
      <c r="BE3691" s="103"/>
    </row>
    <row r="3692" spans="1:57" x14ac:dyDescent="0.2">
      <c r="A3692" s="140"/>
      <c r="B3692" s="141"/>
      <c r="C3692" s="141"/>
      <c r="D3692" s="24"/>
      <c r="E3692" s="29"/>
      <c r="F3692" s="22"/>
      <c r="G3692" s="22"/>
      <c r="H3692" s="22"/>
      <c r="I3692" s="22"/>
      <c r="J3692" s="26"/>
      <c r="K3692" s="140"/>
      <c r="L3692" s="140"/>
      <c r="M3692" s="140"/>
      <c r="N3692" s="140"/>
      <c r="O3692" s="140"/>
      <c r="P3692" s="26"/>
      <c r="Q3692" s="26"/>
      <c r="R3692" s="140"/>
      <c r="S3692" s="140"/>
      <c r="T3692" s="140"/>
      <c r="U3692" s="140"/>
      <c r="V3692" s="140"/>
      <c r="W3692" s="140"/>
      <c r="X3692" s="140"/>
      <c r="Y3692" s="140"/>
      <c r="Z3692" s="140"/>
      <c r="AA3692" s="140"/>
      <c r="AB3692" s="140"/>
      <c r="AC3692" s="140"/>
      <c r="AD3692" s="140"/>
      <c r="AE3692" s="140"/>
      <c r="AF3692" s="140"/>
      <c r="AG3692" s="140"/>
      <c r="AH3692" s="140"/>
      <c r="AI3692" s="140"/>
      <c r="AJ3692" s="140"/>
      <c r="AK3692" s="140"/>
      <c r="AL3692" s="140"/>
      <c r="AM3692" s="140"/>
      <c r="AN3692" s="140"/>
      <c r="AO3692" s="140"/>
      <c r="AP3692" s="140"/>
      <c r="AQ3692" s="140"/>
      <c r="AR3692" s="140"/>
      <c r="AS3692" s="103"/>
      <c r="AT3692" s="103"/>
      <c r="AU3692" s="103"/>
      <c r="AV3692" s="103"/>
      <c r="AW3692" s="103"/>
      <c r="AX3692" s="103"/>
      <c r="AY3692" s="103"/>
      <c r="AZ3692" s="103"/>
      <c r="BA3692" s="103"/>
      <c r="BB3692" s="103"/>
      <c r="BC3692" s="103"/>
      <c r="BD3692" s="103"/>
      <c r="BE3692" s="103"/>
    </row>
    <row r="3693" spans="1:57" x14ac:dyDescent="0.2">
      <c r="A3693" s="140"/>
      <c r="B3693" s="141"/>
      <c r="C3693" s="141"/>
      <c r="D3693" s="24"/>
      <c r="E3693" s="29"/>
      <c r="F3693" s="22"/>
      <c r="G3693" s="22"/>
      <c r="H3693" s="22"/>
      <c r="I3693" s="22"/>
      <c r="J3693" s="26"/>
      <c r="K3693" s="140"/>
      <c r="L3693" s="140"/>
      <c r="M3693" s="140"/>
      <c r="N3693" s="140"/>
      <c r="O3693" s="140"/>
      <c r="P3693" s="26"/>
      <c r="Q3693" s="26"/>
      <c r="R3693" s="140"/>
      <c r="S3693" s="140"/>
      <c r="T3693" s="140"/>
      <c r="U3693" s="140"/>
      <c r="V3693" s="140"/>
      <c r="W3693" s="140"/>
      <c r="X3693" s="140"/>
      <c r="Y3693" s="140"/>
      <c r="Z3693" s="140"/>
      <c r="AA3693" s="140"/>
      <c r="AB3693" s="140"/>
      <c r="AC3693" s="140"/>
      <c r="AD3693" s="140"/>
      <c r="AE3693" s="140"/>
      <c r="AF3693" s="140"/>
      <c r="AG3693" s="140"/>
      <c r="AH3693" s="140"/>
      <c r="AI3693" s="140"/>
      <c r="AJ3693" s="140"/>
      <c r="AK3693" s="140"/>
      <c r="AL3693" s="140"/>
      <c r="AM3693" s="140"/>
      <c r="AN3693" s="140"/>
      <c r="AO3693" s="140"/>
      <c r="AP3693" s="140"/>
      <c r="AQ3693" s="140"/>
      <c r="AR3693" s="140"/>
      <c r="AS3693" s="103"/>
      <c r="AT3693" s="103"/>
      <c r="AU3693" s="103"/>
      <c r="AV3693" s="103"/>
      <c r="AW3693" s="103"/>
      <c r="AX3693" s="103"/>
      <c r="AY3693" s="103"/>
      <c r="AZ3693" s="103"/>
      <c r="BA3693" s="103"/>
      <c r="BB3693" s="103"/>
      <c r="BC3693" s="103"/>
      <c r="BD3693" s="103"/>
      <c r="BE3693" s="103"/>
    </row>
    <row r="3694" spans="1:57" x14ac:dyDescent="0.2">
      <c r="A3694" s="140"/>
      <c r="B3694" s="141"/>
      <c r="C3694" s="141"/>
      <c r="D3694" s="24"/>
      <c r="E3694" s="29"/>
      <c r="F3694" s="22"/>
      <c r="G3694" s="22"/>
      <c r="H3694" s="22"/>
      <c r="I3694" s="22"/>
      <c r="J3694" s="26"/>
      <c r="K3694" s="140"/>
      <c r="L3694" s="140"/>
      <c r="M3694" s="140"/>
      <c r="N3694" s="140"/>
      <c r="O3694" s="140"/>
      <c r="P3694" s="26"/>
      <c r="Q3694" s="26"/>
      <c r="R3694" s="140"/>
      <c r="S3694" s="140"/>
      <c r="T3694" s="140"/>
      <c r="U3694" s="140"/>
      <c r="V3694" s="140"/>
      <c r="W3694" s="140"/>
      <c r="X3694" s="140"/>
      <c r="Y3694" s="140"/>
      <c r="Z3694" s="140"/>
      <c r="AA3694" s="140"/>
      <c r="AB3694" s="140"/>
      <c r="AC3694" s="140"/>
      <c r="AD3694" s="140"/>
      <c r="AE3694" s="140"/>
      <c r="AF3694" s="140"/>
      <c r="AG3694" s="140"/>
      <c r="AH3694" s="140"/>
      <c r="AI3694" s="140"/>
      <c r="AJ3694" s="140"/>
      <c r="AK3694" s="140"/>
      <c r="AL3694" s="140"/>
      <c r="AM3694" s="140"/>
      <c r="AN3694" s="140"/>
      <c r="AO3694" s="140"/>
      <c r="AP3694" s="140"/>
      <c r="AQ3694" s="140"/>
      <c r="AR3694" s="140"/>
      <c r="AS3694" s="103"/>
      <c r="AT3694" s="103"/>
      <c r="AU3694" s="103"/>
      <c r="AV3694" s="103"/>
      <c r="AW3694" s="103"/>
      <c r="AX3694" s="103"/>
      <c r="AY3694" s="103"/>
      <c r="AZ3694" s="103"/>
      <c r="BA3694" s="103"/>
      <c r="BB3694" s="103"/>
      <c r="BC3694" s="103"/>
      <c r="BD3694" s="103"/>
      <c r="BE3694" s="103"/>
    </row>
    <row r="3695" spans="1:57" x14ac:dyDescent="0.2">
      <c r="A3695" s="140"/>
      <c r="B3695" s="141"/>
      <c r="C3695" s="141"/>
      <c r="D3695" s="24"/>
      <c r="E3695" s="29"/>
      <c r="F3695" s="22"/>
      <c r="G3695" s="22"/>
      <c r="H3695" s="22"/>
      <c r="I3695" s="22"/>
      <c r="J3695" s="26"/>
      <c r="K3695" s="140"/>
      <c r="L3695" s="140"/>
      <c r="M3695" s="140"/>
      <c r="N3695" s="140"/>
      <c r="O3695" s="140"/>
      <c r="P3695" s="26"/>
      <c r="Q3695" s="26"/>
      <c r="R3695" s="140"/>
      <c r="S3695" s="140"/>
      <c r="T3695" s="140"/>
      <c r="U3695" s="140"/>
      <c r="V3695" s="140"/>
      <c r="W3695" s="140"/>
      <c r="X3695" s="140"/>
      <c r="Y3695" s="140"/>
      <c r="Z3695" s="140"/>
      <c r="AA3695" s="140"/>
      <c r="AB3695" s="140"/>
      <c r="AC3695" s="140"/>
      <c r="AD3695" s="140"/>
      <c r="AE3695" s="140"/>
      <c r="AF3695" s="140"/>
      <c r="AG3695" s="140"/>
      <c r="AH3695" s="140"/>
      <c r="AI3695" s="140"/>
      <c r="AJ3695" s="140"/>
      <c r="AK3695" s="140"/>
      <c r="AL3695" s="140"/>
      <c r="AM3695" s="140"/>
      <c r="AN3695" s="140"/>
      <c r="AO3695" s="140"/>
      <c r="AP3695" s="140"/>
      <c r="AQ3695" s="140"/>
      <c r="AR3695" s="140"/>
      <c r="AS3695" s="103"/>
      <c r="AT3695" s="103"/>
      <c r="AU3695" s="103"/>
      <c r="AV3695" s="103"/>
      <c r="AW3695" s="103"/>
      <c r="AX3695" s="103"/>
      <c r="AY3695" s="103"/>
      <c r="AZ3695" s="103"/>
      <c r="BA3695" s="103"/>
      <c r="BB3695" s="103"/>
      <c r="BC3695" s="103"/>
      <c r="BD3695" s="103"/>
      <c r="BE3695" s="103"/>
    </row>
    <row r="3696" spans="1:57" x14ac:dyDescent="0.2">
      <c r="A3696" s="140"/>
      <c r="B3696" s="141"/>
      <c r="C3696" s="141"/>
      <c r="D3696" s="24"/>
      <c r="E3696" s="29"/>
      <c r="F3696" s="22"/>
      <c r="G3696" s="22"/>
      <c r="H3696" s="22"/>
      <c r="I3696" s="22"/>
      <c r="J3696" s="26"/>
      <c r="K3696" s="140"/>
      <c r="L3696" s="140"/>
      <c r="M3696" s="140"/>
      <c r="N3696" s="140"/>
      <c r="O3696" s="140"/>
      <c r="P3696" s="26"/>
      <c r="Q3696" s="26"/>
      <c r="R3696" s="140"/>
      <c r="S3696" s="140"/>
      <c r="T3696" s="140"/>
      <c r="U3696" s="140"/>
      <c r="V3696" s="140"/>
      <c r="W3696" s="140"/>
      <c r="X3696" s="140"/>
      <c r="Y3696" s="140"/>
      <c r="Z3696" s="140"/>
      <c r="AA3696" s="140"/>
      <c r="AB3696" s="140"/>
      <c r="AC3696" s="140"/>
      <c r="AD3696" s="140"/>
      <c r="AE3696" s="140"/>
      <c r="AF3696" s="140"/>
      <c r="AG3696" s="140"/>
      <c r="AH3696" s="140"/>
      <c r="AI3696" s="140"/>
      <c r="AJ3696" s="140"/>
      <c r="AK3696" s="140"/>
      <c r="AL3696" s="140"/>
      <c r="AM3696" s="140"/>
      <c r="AN3696" s="140"/>
      <c r="AO3696" s="140"/>
      <c r="AP3696" s="140"/>
      <c r="AQ3696" s="140"/>
      <c r="AR3696" s="140"/>
      <c r="AS3696" s="103"/>
      <c r="AT3696" s="103"/>
      <c r="AU3696" s="103"/>
      <c r="AV3696" s="103"/>
      <c r="AW3696" s="103"/>
      <c r="AX3696" s="103"/>
      <c r="AY3696" s="103"/>
      <c r="AZ3696" s="103"/>
      <c r="BA3696" s="103"/>
      <c r="BB3696" s="103"/>
      <c r="BC3696" s="103"/>
      <c r="BD3696" s="103"/>
      <c r="BE3696" s="103"/>
    </row>
    <row r="3697" spans="1:57" x14ac:dyDescent="0.2">
      <c r="A3697" s="140"/>
      <c r="B3697" s="141"/>
      <c r="C3697" s="141"/>
      <c r="D3697" s="24"/>
      <c r="E3697" s="29"/>
      <c r="F3697" s="22"/>
      <c r="G3697" s="22"/>
      <c r="H3697" s="22"/>
      <c r="I3697" s="22"/>
      <c r="J3697" s="26"/>
      <c r="K3697" s="140"/>
      <c r="L3697" s="140"/>
      <c r="M3697" s="140"/>
      <c r="N3697" s="140"/>
      <c r="O3697" s="140"/>
      <c r="P3697" s="26"/>
      <c r="Q3697" s="26"/>
      <c r="R3697" s="140"/>
      <c r="S3697" s="140"/>
      <c r="T3697" s="140"/>
      <c r="U3697" s="140"/>
      <c r="V3697" s="140"/>
      <c r="W3697" s="140"/>
      <c r="X3697" s="140"/>
      <c r="Y3697" s="140"/>
      <c r="Z3697" s="140"/>
      <c r="AA3697" s="140"/>
      <c r="AB3697" s="140"/>
      <c r="AC3697" s="140"/>
      <c r="AD3697" s="140"/>
      <c r="AE3697" s="140"/>
      <c r="AF3697" s="140"/>
      <c r="AG3697" s="140"/>
      <c r="AH3697" s="140"/>
      <c r="AI3697" s="140"/>
      <c r="AJ3697" s="140"/>
      <c r="AK3697" s="140"/>
      <c r="AL3697" s="140"/>
      <c r="AM3697" s="140"/>
      <c r="AN3697" s="140"/>
      <c r="AO3697" s="140"/>
      <c r="AP3697" s="140"/>
      <c r="AQ3697" s="140"/>
      <c r="AR3697" s="140"/>
      <c r="AS3697" s="103"/>
      <c r="AT3697" s="103"/>
      <c r="AU3697" s="103"/>
      <c r="AV3697" s="103"/>
      <c r="AW3697" s="103"/>
      <c r="AX3697" s="103"/>
      <c r="AY3697" s="103"/>
      <c r="AZ3697" s="103"/>
      <c r="BA3697" s="103"/>
      <c r="BB3697" s="103"/>
      <c r="BC3697" s="103"/>
      <c r="BD3697" s="103"/>
      <c r="BE3697" s="103"/>
    </row>
    <row r="3698" spans="1:57" x14ac:dyDescent="0.2">
      <c r="A3698" s="140"/>
      <c r="B3698" s="141"/>
      <c r="C3698" s="141"/>
      <c r="D3698" s="24"/>
      <c r="E3698" s="29"/>
      <c r="F3698" s="22"/>
      <c r="G3698" s="22"/>
      <c r="H3698" s="22"/>
      <c r="I3698" s="22"/>
      <c r="J3698" s="26"/>
      <c r="K3698" s="140"/>
      <c r="L3698" s="140"/>
      <c r="M3698" s="140"/>
      <c r="N3698" s="140"/>
      <c r="O3698" s="140"/>
      <c r="P3698" s="26"/>
      <c r="Q3698" s="26"/>
      <c r="R3698" s="140"/>
      <c r="S3698" s="140"/>
      <c r="T3698" s="140"/>
      <c r="U3698" s="140"/>
      <c r="V3698" s="140"/>
      <c r="W3698" s="140"/>
      <c r="X3698" s="140"/>
      <c r="Y3698" s="140"/>
      <c r="Z3698" s="140"/>
      <c r="AA3698" s="140"/>
      <c r="AB3698" s="140"/>
      <c r="AC3698" s="140"/>
      <c r="AD3698" s="140"/>
      <c r="AE3698" s="140"/>
      <c r="AF3698" s="140"/>
      <c r="AG3698" s="140"/>
      <c r="AH3698" s="140"/>
      <c r="AI3698" s="140"/>
      <c r="AJ3698" s="140"/>
      <c r="AK3698" s="140"/>
      <c r="AL3698" s="140"/>
      <c r="AM3698" s="140"/>
      <c r="AN3698" s="140"/>
      <c r="AO3698" s="140"/>
      <c r="AP3698" s="140"/>
      <c r="AQ3698" s="140"/>
      <c r="AR3698" s="140"/>
      <c r="AS3698" s="103"/>
      <c r="AT3698" s="103"/>
      <c r="AU3698" s="103"/>
      <c r="AV3698" s="103"/>
      <c r="AW3698" s="103"/>
      <c r="AX3698" s="103"/>
      <c r="AY3698" s="103"/>
      <c r="AZ3698" s="103"/>
      <c r="BA3698" s="103"/>
      <c r="BB3698" s="103"/>
      <c r="BC3698" s="103"/>
      <c r="BD3698" s="103"/>
      <c r="BE3698" s="103"/>
    </row>
    <row r="3699" spans="1:57" x14ac:dyDescent="0.2">
      <c r="A3699" s="140"/>
      <c r="B3699" s="141"/>
      <c r="C3699" s="141"/>
      <c r="D3699" s="24"/>
      <c r="E3699" s="29"/>
      <c r="F3699" s="22"/>
      <c r="G3699" s="22"/>
      <c r="H3699" s="22"/>
      <c r="I3699" s="22"/>
      <c r="J3699" s="26"/>
      <c r="K3699" s="140"/>
      <c r="L3699" s="140"/>
      <c r="M3699" s="140"/>
      <c r="N3699" s="140"/>
      <c r="O3699" s="140"/>
      <c r="P3699" s="26"/>
      <c r="Q3699" s="26"/>
      <c r="R3699" s="140"/>
      <c r="S3699" s="140"/>
      <c r="T3699" s="140"/>
      <c r="U3699" s="140"/>
      <c r="V3699" s="140"/>
      <c r="W3699" s="140"/>
      <c r="X3699" s="140"/>
      <c r="Y3699" s="140"/>
      <c r="Z3699" s="140"/>
      <c r="AA3699" s="140"/>
      <c r="AB3699" s="140"/>
      <c r="AC3699" s="140"/>
      <c r="AD3699" s="140"/>
      <c r="AE3699" s="140"/>
      <c r="AF3699" s="140"/>
      <c r="AG3699" s="140"/>
      <c r="AH3699" s="140"/>
      <c r="AI3699" s="140"/>
      <c r="AJ3699" s="140"/>
      <c r="AK3699" s="140"/>
      <c r="AL3699" s="140"/>
      <c r="AM3699" s="140"/>
      <c r="AN3699" s="140"/>
      <c r="AO3699" s="140"/>
      <c r="AP3699" s="140"/>
      <c r="AQ3699" s="140"/>
      <c r="AR3699" s="140"/>
      <c r="AS3699" s="103"/>
      <c r="AT3699" s="103"/>
      <c r="AU3699" s="103"/>
      <c r="AV3699" s="103"/>
      <c r="AW3699" s="103"/>
      <c r="AX3699" s="103"/>
      <c r="AY3699" s="103"/>
      <c r="AZ3699" s="103"/>
      <c r="BA3699" s="103"/>
      <c r="BB3699" s="103"/>
      <c r="BC3699" s="103"/>
      <c r="BD3699" s="103"/>
      <c r="BE3699" s="103"/>
    </row>
    <row r="3700" spans="1:57" x14ac:dyDescent="0.2">
      <c r="A3700" s="140"/>
      <c r="B3700" s="141"/>
      <c r="C3700" s="141"/>
      <c r="D3700" s="24"/>
      <c r="E3700" s="29"/>
      <c r="F3700" s="22"/>
      <c r="G3700" s="22"/>
      <c r="H3700" s="22"/>
      <c r="I3700" s="22"/>
      <c r="J3700" s="26"/>
      <c r="K3700" s="140"/>
      <c r="L3700" s="140"/>
      <c r="M3700" s="140"/>
      <c r="N3700" s="140"/>
      <c r="O3700" s="140"/>
      <c r="P3700" s="26"/>
      <c r="Q3700" s="26"/>
      <c r="R3700" s="140"/>
      <c r="S3700" s="140"/>
      <c r="T3700" s="140"/>
      <c r="U3700" s="140"/>
      <c r="V3700" s="140"/>
      <c r="W3700" s="140"/>
      <c r="X3700" s="140"/>
      <c r="Y3700" s="140"/>
      <c r="Z3700" s="140"/>
      <c r="AA3700" s="140"/>
      <c r="AB3700" s="140"/>
      <c r="AC3700" s="140"/>
      <c r="AD3700" s="140"/>
      <c r="AE3700" s="140"/>
      <c r="AF3700" s="140"/>
      <c r="AG3700" s="140"/>
      <c r="AH3700" s="140"/>
      <c r="AI3700" s="140"/>
      <c r="AJ3700" s="140"/>
      <c r="AK3700" s="140"/>
      <c r="AL3700" s="140"/>
      <c r="AM3700" s="140"/>
      <c r="AN3700" s="140"/>
      <c r="AO3700" s="140"/>
      <c r="AP3700" s="140"/>
      <c r="AQ3700" s="140"/>
      <c r="AR3700" s="140"/>
      <c r="AS3700" s="103"/>
      <c r="AT3700" s="103"/>
      <c r="AU3700" s="103"/>
      <c r="AV3700" s="103"/>
      <c r="AW3700" s="103"/>
      <c r="AX3700" s="103"/>
      <c r="AY3700" s="103"/>
      <c r="AZ3700" s="103"/>
      <c r="BA3700" s="103"/>
      <c r="BB3700" s="103"/>
      <c r="BC3700" s="103"/>
      <c r="BD3700" s="103"/>
      <c r="BE3700" s="103"/>
    </row>
    <row r="3701" spans="1:57" x14ac:dyDescent="0.2">
      <c r="A3701" s="140"/>
      <c r="B3701" s="141"/>
      <c r="C3701" s="141"/>
      <c r="D3701" s="24"/>
      <c r="E3701" s="29"/>
      <c r="F3701" s="22"/>
      <c r="G3701" s="22"/>
      <c r="H3701" s="22"/>
      <c r="I3701" s="22"/>
      <c r="J3701" s="26"/>
      <c r="K3701" s="140"/>
      <c r="L3701" s="140"/>
      <c r="M3701" s="140"/>
      <c r="N3701" s="140"/>
      <c r="O3701" s="140"/>
      <c r="P3701" s="26"/>
      <c r="Q3701" s="26"/>
      <c r="R3701" s="140"/>
      <c r="S3701" s="140"/>
      <c r="T3701" s="140"/>
      <c r="U3701" s="140"/>
      <c r="V3701" s="140"/>
      <c r="W3701" s="140"/>
      <c r="X3701" s="140"/>
      <c r="Y3701" s="140"/>
      <c r="Z3701" s="140"/>
      <c r="AA3701" s="140"/>
      <c r="AB3701" s="140"/>
      <c r="AC3701" s="140"/>
      <c r="AD3701" s="140"/>
      <c r="AE3701" s="140"/>
      <c r="AF3701" s="140"/>
      <c r="AG3701" s="140"/>
      <c r="AH3701" s="140"/>
      <c r="AI3701" s="140"/>
      <c r="AJ3701" s="140"/>
      <c r="AK3701" s="140"/>
      <c r="AL3701" s="140"/>
      <c r="AM3701" s="140"/>
      <c r="AN3701" s="140"/>
      <c r="AO3701" s="140"/>
      <c r="AP3701" s="140"/>
      <c r="AQ3701" s="140"/>
      <c r="AR3701" s="140"/>
      <c r="AS3701" s="103"/>
      <c r="AT3701" s="103"/>
      <c r="AU3701" s="103"/>
      <c r="AV3701" s="103"/>
      <c r="AW3701" s="103"/>
      <c r="AX3701" s="103"/>
      <c r="AY3701" s="103"/>
      <c r="AZ3701" s="103"/>
      <c r="BA3701" s="103"/>
      <c r="BB3701" s="103"/>
      <c r="BC3701" s="103"/>
      <c r="BD3701" s="103"/>
      <c r="BE3701" s="103"/>
    </row>
    <row r="3702" spans="1:57" x14ac:dyDescent="0.2">
      <c r="A3702" s="140"/>
      <c r="B3702" s="141"/>
      <c r="C3702" s="141"/>
      <c r="D3702" s="24"/>
      <c r="E3702" s="29"/>
      <c r="F3702" s="22"/>
      <c r="G3702" s="22"/>
      <c r="H3702" s="22"/>
      <c r="I3702" s="22"/>
      <c r="J3702" s="26"/>
      <c r="K3702" s="140"/>
      <c r="L3702" s="140"/>
      <c r="M3702" s="140"/>
      <c r="N3702" s="140"/>
      <c r="O3702" s="140"/>
      <c r="P3702" s="26"/>
      <c r="Q3702" s="26"/>
      <c r="R3702" s="140"/>
      <c r="S3702" s="140"/>
      <c r="T3702" s="140"/>
      <c r="U3702" s="140"/>
      <c r="V3702" s="140"/>
      <c r="W3702" s="140"/>
      <c r="X3702" s="140"/>
      <c r="Y3702" s="140"/>
      <c r="Z3702" s="140"/>
      <c r="AA3702" s="140"/>
      <c r="AB3702" s="140"/>
      <c r="AC3702" s="140"/>
      <c r="AD3702" s="140"/>
      <c r="AE3702" s="140"/>
      <c r="AF3702" s="140"/>
      <c r="AG3702" s="140"/>
      <c r="AH3702" s="140"/>
      <c r="AI3702" s="140"/>
      <c r="AJ3702" s="140"/>
      <c r="AK3702" s="140"/>
      <c r="AL3702" s="140"/>
      <c r="AM3702" s="140"/>
      <c r="AN3702" s="140"/>
      <c r="AO3702" s="140"/>
      <c r="AP3702" s="140"/>
      <c r="AQ3702" s="140"/>
      <c r="AR3702" s="140"/>
      <c r="AS3702" s="103"/>
      <c r="AT3702" s="103"/>
      <c r="AU3702" s="103"/>
      <c r="AV3702" s="103"/>
      <c r="AW3702" s="103"/>
      <c r="AX3702" s="103"/>
      <c r="AY3702" s="103"/>
      <c r="AZ3702" s="103"/>
      <c r="BA3702" s="103"/>
      <c r="BB3702" s="103"/>
      <c r="BC3702" s="103"/>
      <c r="BD3702" s="103"/>
      <c r="BE3702" s="103"/>
    </row>
    <row r="3703" spans="1:57" x14ac:dyDescent="0.2">
      <c r="A3703" s="140"/>
      <c r="B3703" s="141"/>
      <c r="C3703" s="141"/>
      <c r="D3703" s="24"/>
      <c r="E3703" s="29"/>
      <c r="F3703" s="22"/>
      <c r="G3703" s="22"/>
      <c r="H3703" s="22"/>
      <c r="I3703" s="22"/>
      <c r="J3703" s="26"/>
      <c r="K3703" s="140"/>
      <c r="L3703" s="140"/>
      <c r="M3703" s="140"/>
      <c r="N3703" s="140"/>
      <c r="O3703" s="140"/>
      <c r="P3703" s="26"/>
      <c r="Q3703" s="26"/>
      <c r="R3703" s="140"/>
      <c r="S3703" s="140"/>
      <c r="T3703" s="140"/>
      <c r="U3703" s="140"/>
      <c r="V3703" s="140"/>
      <c r="W3703" s="140"/>
      <c r="X3703" s="140"/>
      <c r="Y3703" s="140"/>
      <c r="Z3703" s="140"/>
      <c r="AA3703" s="140"/>
      <c r="AB3703" s="140"/>
      <c r="AC3703" s="140"/>
      <c r="AD3703" s="140"/>
      <c r="AE3703" s="140"/>
      <c r="AF3703" s="140"/>
      <c r="AG3703" s="140"/>
      <c r="AH3703" s="140"/>
      <c r="AI3703" s="140"/>
      <c r="AJ3703" s="140"/>
      <c r="AK3703" s="140"/>
      <c r="AL3703" s="140"/>
      <c r="AM3703" s="140"/>
      <c r="AN3703" s="140"/>
      <c r="AO3703" s="140"/>
      <c r="AP3703" s="140"/>
      <c r="AQ3703" s="140"/>
      <c r="AR3703" s="140"/>
      <c r="AS3703" s="103"/>
      <c r="AT3703" s="103"/>
      <c r="AU3703" s="103"/>
      <c r="AV3703" s="103"/>
      <c r="AW3703" s="103"/>
      <c r="AX3703" s="103"/>
      <c r="AY3703" s="103"/>
      <c r="AZ3703" s="103"/>
      <c r="BA3703" s="103"/>
      <c r="BB3703" s="103"/>
      <c r="BC3703" s="103"/>
      <c r="BD3703" s="103"/>
      <c r="BE3703" s="103"/>
    </row>
    <row r="3704" spans="1:57" x14ac:dyDescent="0.2">
      <c r="A3704" s="140"/>
      <c r="B3704" s="141"/>
      <c r="C3704" s="141"/>
      <c r="D3704" s="24"/>
      <c r="E3704" s="29"/>
      <c r="F3704" s="22"/>
      <c r="G3704" s="22"/>
      <c r="H3704" s="22"/>
      <c r="I3704" s="22"/>
      <c r="J3704" s="26"/>
      <c r="K3704" s="140"/>
      <c r="L3704" s="140"/>
      <c r="M3704" s="140"/>
      <c r="N3704" s="140"/>
      <c r="O3704" s="140"/>
      <c r="P3704" s="26"/>
      <c r="Q3704" s="26"/>
      <c r="R3704" s="140"/>
      <c r="S3704" s="140"/>
      <c r="T3704" s="140"/>
      <c r="U3704" s="140"/>
      <c r="V3704" s="140"/>
      <c r="W3704" s="140"/>
      <c r="X3704" s="140"/>
      <c r="Y3704" s="140"/>
      <c r="Z3704" s="140"/>
      <c r="AA3704" s="140"/>
      <c r="AB3704" s="140"/>
      <c r="AC3704" s="140"/>
      <c r="AD3704" s="140"/>
      <c r="AE3704" s="140"/>
      <c r="AF3704" s="140"/>
      <c r="AG3704" s="140"/>
      <c r="AH3704" s="140"/>
      <c r="AI3704" s="140"/>
      <c r="AJ3704" s="140"/>
      <c r="AK3704" s="140"/>
      <c r="AL3704" s="140"/>
      <c r="AM3704" s="140"/>
      <c r="AN3704" s="140"/>
      <c r="AO3704" s="140"/>
      <c r="AP3704" s="140"/>
      <c r="AQ3704" s="140"/>
      <c r="AR3704" s="140"/>
      <c r="AS3704" s="103"/>
      <c r="AT3704" s="103"/>
      <c r="AU3704" s="103"/>
      <c r="AV3704" s="103"/>
      <c r="AW3704" s="103"/>
      <c r="AX3704" s="103"/>
      <c r="AY3704" s="103"/>
      <c r="AZ3704" s="103"/>
      <c r="BA3704" s="103"/>
      <c r="BB3704" s="103"/>
      <c r="BC3704" s="103"/>
      <c r="BD3704" s="103"/>
      <c r="BE3704" s="103"/>
    </row>
    <row r="3705" spans="1:57" x14ac:dyDescent="0.2">
      <c r="A3705" s="140"/>
      <c r="B3705" s="141"/>
      <c r="C3705" s="141"/>
      <c r="D3705" s="24"/>
      <c r="E3705" s="29"/>
      <c r="F3705" s="22"/>
      <c r="G3705" s="22"/>
      <c r="H3705" s="22"/>
      <c r="I3705" s="22"/>
      <c r="J3705" s="26"/>
      <c r="K3705" s="140"/>
      <c r="L3705" s="140"/>
      <c r="M3705" s="140"/>
      <c r="N3705" s="140"/>
      <c r="O3705" s="140"/>
      <c r="P3705" s="26"/>
      <c r="Q3705" s="26"/>
      <c r="R3705" s="140"/>
      <c r="S3705" s="140"/>
      <c r="T3705" s="140"/>
      <c r="U3705" s="140"/>
      <c r="V3705" s="140"/>
      <c r="W3705" s="140"/>
      <c r="X3705" s="140"/>
      <c r="Y3705" s="140"/>
      <c r="Z3705" s="140"/>
      <c r="AA3705" s="140"/>
      <c r="AB3705" s="140"/>
      <c r="AC3705" s="140"/>
      <c r="AD3705" s="140"/>
      <c r="AE3705" s="140"/>
      <c r="AF3705" s="140"/>
      <c r="AG3705" s="140"/>
      <c r="AH3705" s="140"/>
      <c r="AI3705" s="140"/>
      <c r="AJ3705" s="140"/>
      <c r="AK3705" s="140"/>
      <c r="AL3705" s="140"/>
      <c r="AM3705" s="140"/>
      <c r="AN3705" s="140"/>
      <c r="AO3705" s="140"/>
      <c r="AP3705" s="140"/>
      <c r="AQ3705" s="140"/>
      <c r="AR3705" s="140"/>
      <c r="AS3705" s="103"/>
      <c r="AT3705" s="103"/>
      <c r="AU3705" s="103"/>
      <c r="AV3705" s="103"/>
      <c r="AW3705" s="103"/>
      <c r="AX3705" s="103"/>
      <c r="AY3705" s="103"/>
      <c r="AZ3705" s="103"/>
      <c r="BA3705" s="103"/>
      <c r="BB3705" s="103"/>
      <c r="BC3705" s="103"/>
      <c r="BD3705" s="103"/>
      <c r="BE3705" s="103"/>
    </row>
    <row r="3706" spans="1:57" x14ac:dyDescent="0.2">
      <c r="A3706" s="140"/>
      <c r="B3706" s="141"/>
      <c r="C3706" s="141"/>
      <c r="D3706" s="24"/>
      <c r="E3706" s="29"/>
      <c r="F3706" s="22"/>
      <c r="G3706" s="22"/>
      <c r="H3706" s="22"/>
      <c r="I3706" s="22"/>
      <c r="J3706" s="26"/>
      <c r="K3706" s="140"/>
      <c r="L3706" s="140"/>
      <c r="M3706" s="140"/>
      <c r="N3706" s="140"/>
      <c r="O3706" s="140"/>
      <c r="P3706" s="26"/>
      <c r="Q3706" s="26"/>
      <c r="R3706" s="140"/>
      <c r="S3706" s="140"/>
      <c r="T3706" s="140"/>
      <c r="U3706" s="140"/>
      <c r="V3706" s="140"/>
      <c r="W3706" s="140"/>
      <c r="X3706" s="140"/>
      <c r="Y3706" s="140"/>
      <c r="Z3706" s="140"/>
      <c r="AA3706" s="140"/>
      <c r="AB3706" s="140"/>
      <c r="AC3706" s="140"/>
      <c r="AD3706" s="140"/>
      <c r="AE3706" s="140"/>
      <c r="AF3706" s="140"/>
      <c r="AG3706" s="140"/>
      <c r="AH3706" s="140"/>
      <c r="AI3706" s="140"/>
      <c r="AJ3706" s="140"/>
      <c r="AK3706" s="140"/>
      <c r="AL3706" s="140"/>
      <c r="AM3706" s="140"/>
      <c r="AN3706" s="140"/>
      <c r="AO3706" s="140"/>
      <c r="AP3706" s="140"/>
      <c r="AQ3706" s="140"/>
      <c r="AR3706" s="140"/>
      <c r="AS3706" s="103"/>
      <c r="AT3706" s="103"/>
      <c r="AU3706" s="103"/>
      <c r="AV3706" s="103"/>
      <c r="AW3706" s="103"/>
      <c r="AX3706" s="103"/>
      <c r="AY3706" s="103"/>
      <c r="AZ3706" s="103"/>
      <c r="BA3706" s="103"/>
      <c r="BB3706" s="103"/>
      <c r="BC3706" s="103"/>
      <c r="BD3706" s="103"/>
      <c r="BE3706" s="103"/>
    </row>
    <row r="3707" spans="1:57" x14ac:dyDescent="0.2">
      <c r="A3707" s="140"/>
      <c r="B3707" s="141"/>
      <c r="C3707" s="141"/>
      <c r="D3707" s="24"/>
      <c r="E3707" s="29"/>
      <c r="F3707" s="22"/>
      <c r="G3707" s="22"/>
      <c r="H3707" s="22"/>
      <c r="I3707" s="22"/>
      <c r="J3707" s="26"/>
      <c r="K3707" s="140"/>
      <c r="L3707" s="140"/>
      <c r="M3707" s="140"/>
      <c r="N3707" s="140"/>
      <c r="O3707" s="140"/>
      <c r="P3707" s="26"/>
      <c r="Q3707" s="26"/>
      <c r="R3707" s="140"/>
      <c r="S3707" s="140"/>
      <c r="T3707" s="140"/>
      <c r="U3707" s="140"/>
      <c r="V3707" s="140"/>
      <c r="W3707" s="140"/>
      <c r="X3707" s="140"/>
      <c r="Y3707" s="140"/>
      <c r="Z3707" s="140"/>
      <c r="AA3707" s="140"/>
      <c r="AB3707" s="140"/>
      <c r="AC3707" s="140"/>
      <c r="AD3707" s="140"/>
      <c r="AE3707" s="140"/>
      <c r="AF3707" s="140"/>
      <c r="AG3707" s="140"/>
      <c r="AH3707" s="140"/>
      <c r="AI3707" s="140"/>
      <c r="AJ3707" s="140"/>
      <c r="AK3707" s="140"/>
      <c r="AL3707" s="140"/>
      <c r="AM3707" s="140"/>
      <c r="AN3707" s="140"/>
      <c r="AO3707" s="140"/>
      <c r="AP3707" s="140"/>
      <c r="AQ3707" s="140"/>
      <c r="AR3707" s="140"/>
      <c r="AS3707" s="103"/>
      <c r="AT3707" s="103"/>
      <c r="AU3707" s="103"/>
      <c r="AV3707" s="103"/>
      <c r="AW3707" s="103"/>
      <c r="AX3707" s="103"/>
      <c r="AY3707" s="103"/>
      <c r="AZ3707" s="103"/>
      <c r="BA3707" s="103"/>
      <c r="BB3707" s="103"/>
      <c r="BC3707" s="103"/>
      <c r="BD3707" s="103"/>
      <c r="BE3707" s="103"/>
    </row>
    <row r="3708" spans="1:57" x14ac:dyDescent="0.2">
      <c r="A3708" s="140"/>
      <c r="B3708" s="141"/>
      <c r="C3708" s="141"/>
      <c r="D3708" s="24"/>
      <c r="E3708" s="29"/>
      <c r="F3708" s="22"/>
      <c r="G3708" s="22"/>
      <c r="H3708" s="22"/>
      <c r="I3708" s="22"/>
      <c r="J3708" s="26"/>
      <c r="K3708" s="140"/>
      <c r="L3708" s="140"/>
      <c r="M3708" s="140"/>
      <c r="N3708" s="140"/>
      <c r="O3708" s="140"/>
      <c r="P3708" s="26"/>
      <c r="Q3708" s="26"/>
      <c r="R3708" s="140"/>
      <c r="S3708" s="140"/>
      <c r="T3708" s="140"/>
      <c r="U3708" s="140"/>
      <c r="V3708" s="140"/>
      <c r="W3708" s="140"/>
      <c r="X3708" s="140"/>
      <c r="Y3708" s="140"/>
      <c r="Z3708" s="140"/>
      <c r="AA3708" s="140"/>
      <c r="AB3708" s="140"/>
      <c r="AC3708" s="140"/>
      <c r="AD3708" s="140"/>
      <c r="AE3708" s="140"/>
      <c r="AF3708" s="140"/>
      <c r="AG3708" s="140"/>
      <c r="AH3708" s="140"/>
      <c r="AI3708" s="140"/>
      <c r="AJ3708" s="140"/>
      <c r="AK3708" s="140"/>
      <c r="AL3708" s="140"/>
      <c r="AM3708" s="140"/>
      <c r="AN3708" s="140"/>
      <c r="AO3708" s="140"/>
      <c r="AP3708" s="140"/>
      <c r="AQ3708" s="140"/>
      <c r="AR3708" s="140"/>
      <c r="AS3708" s="103"/>
      <c r="AT3708" s="103"/>
      <c r="AU3708" s="103"/>
      <c r="AV3708" s="103"/>
      <c r="AW3708" s="103"/>
      <c r="AX3708" s="103"/>
      <c r="AY3708" s="103"/>
      <c r="AZ3708" s="103"/>
      <c r="BA3708" s="103"/>
      <c r="BB3708" s="103"/>
      <c r="BC3708" s="103"/>
      <c r="BD3708" s="103"/>
      <c r="BE3708" s="103"/>
    </row>
    <row r="3709" spans="1:57" x14ac:dyDescent="0.2">
      <c r="A3709" s="140"/>
      <c r="B3709" s="141"/>
      <c r="C3709" s="141"/>
      <c r="D3709" s="24"/>
      <c r="E3709" s="29"/>
      <c r="F3709" s="22"/>
      <c r="G3709" s="22"/>
      <c r="H3709" s="22"/>
      <c r="I3709" s="22"/>
      <c r="J3709" s="26"/>
      <c r="K3709" s="140"/>
      <c r="L3709" s="140"/>
      <c r="M3709" s="140"/>
      <c r="N3709" s="140"/>
      <c r="O3709" s="140"/>
      <c r="P3709" s="26"/>
      <c r="Q3709" s="26"/>
      <c r="R3709" s="140"/>
      <c r="S3709" s="140"/>
      <c r="T3709" s="140"/>
      <c r="U3709" s="140"/>
      <c r="V3709" s="140"/>
      <c r="W3709" s="140"/>
      <c r="X3709" s="140"/>
      <c r="Y3709" s="140"/>
      <c r="Z3709" s="140"/>
      <c r="AA3709" s="140"/>
      <c r="AB3709" s="140"/>
      <c r="AC3709" s="140"/>
      <c r="AD3709" s="140"/>
      <c r="AE3709" s="140"/>
      <c r="AF3709" s="140"/>
      <c r="AG3709" s="140"/>
      <c r="AH3709" s="140"/>
      <c r="AI3709" s="140"/>
      <c r="AJ3709" s="140"/>
      <c r="AK3709" s="140"/>
      <c r="AL3709" s="140"/>
      <c r="AM3709" s="140"/>
      <c r="AN3709" s="140"/>
      <c r="AO3709" s="140"/>
      <c r="AP3709" s="140"/>
      <c r="AQ3709" s="140"/>
      <c r="AR3709" s="140"/>
      <c r="AS3709" s="103"/>
      <c r="AT3709" s="103"/>
      <c r="AU3709" s="103"/>
      <c r="AV3709" s="103"/>
      <c r="AW3709" s="103"/>
      <c r="AX3709" s="103"/>
      <c r="AY3709" s="103"/>
      <c r="AZ3709" s="103"/>
      <c r="BA3709" s="103"/>
      <c r="BB3709" s="103"/>
      <c r="BC3709" s="103"/>
      <c r="BD3709" s="103"/>
      <c r="BE3709" s="103"/>
    </row>
    <row r="3710" spans="1:57" x14ac:dyDescent="0.2">
      <c r="A3710" s="140"/>
      <c r="B3710" s="141"/>
      <c r="C3710" s="141"/>
      <c r="D3710" s="24"/>
      <c r="E3710" s="29"/>
      <c r="F3710" s="22"/>
      <c r="G3710" s="22"/>
      <c r="H3710" s="22"/>
      <c r="I3710" s="22"/>
      <c r="J3710" s="26"/>
      <c r="K3710" s="140"/>
      <c r="L3710" s="140"/>
      <c r="M3710" s="140"/>
      <c r="N3710" s="140"/>
      <c r="O3710" s="140"/>
      <c r="P3710" s="26"/>
      <c r="Q3710" s="26"/>
      <c r="R3710" s="140"/>
      <c r="S3710" s="140"/>
      <c r="T3710" s="140"/>
      <c r="U3710" s="140"/>
      <c r="V3710" s="140"/>
      <c r="W3710" s="140"/>
      <c r="X3710" s="140"/>
      <c r="Y3710" s="140"/>
      <c r="Z3710" s="140"/>
      <c r="AA3710" s="140"/>
      <c r="AB3710" s="140"/>
      <c r="AC3710" s="140"/>
      <c r="AD3710" s="140"/>
      <c r="AE3710" s="140"/>
      <c r="AF3710" s="140"/>
      <c r="AG3710" s="140"/>
      <c r="AH3710" s="140"/>
      <c r="AI3710" s="140"/>
      <c r="AJ3710" s="140"/>
      <c r="AK3710" s="140"/>
      <c r="AL3710" s="140"/>
      <c r="AM3710" s="140"/>
      <c r="AN3710" s="140"/>
      <c r="AO3710" s="140"/>
      <c r="AP3710" s="140"/>
      <c r="AQ3710" s="140"/>
      <c r="AR3710" s="140"/>
      <c r="AS3710" s="103"/>
      <c r="AT3710" s="103"/>
      <c r="AU3710" s="103"/>
      <c r="AV3710" s="103"/>
      <c r="AW3710" s="103"/>
      <c r="AX3710" s="103"/>
      <c r="AY3710" s="103"/>
      <c r="AZ3710" s="103"/>
      <c r="BA3710" s="103"/>
      <c r="BB3710" s="103"/>
      <c r="BC3710" s="103"/>
      <c r="BD3710" s="103"/>
      <c r="BE3710" s="103"/>
    </row>
    <row r="3711" spans="1:57" x14ac:dyDescent="0.2">
      <c r="A3711" s="140"/>
      <c r="B3711" s="141"/>
      <c r="C3711" s="141"/>
      <c r="D3711" s="24"/>
      <c r="E3711" s="29"/>
      <c r="F3711" s="22"/>
      <c r="G3711" s="22"/>
      <c r="H3711" s="22"/>
      <c r="I3711" s="22"/>
      <c r="J3711" s="26"/>
      <c r="K3711" s="140"/>
      <c r="L3711" s="140"/>
      <c r="M3711" s="140"/>
      <c r="N3711" s="140"/>
      <c r="O3711" s="140"/>
      <c r="P3711" s="26"/>
      <c r="Q3711" s="26"/>
      <c r="R3711" s="140"/>
      <c r="S3711" s="140"/>
      <c r="T3711" s="140"/>
      <c r="U3711" s="140"/>
      <c r="V3711" s="140"/>
      <c r="W3711" s="140"/>
      <c r="X3711" s="140"/>
      <c r="Y3711" s="140"/>
      <c r="Z3711" s="140"/>
      <c r="AA3711" s="140"/>
      <c r="AB3711" s="140"/>
      <c r="AC3711" s="140"/>
      <c r="AD3711" s="140"/>
      <c r="AE3711" s="140"/>
      <c r="AF3711" s="140"/>
      <c r="AG3711" s="140"/>
      <c r="AH3711" s="140"/>
      <c r="AI3711" s="140"/>
      <c r="AJ3711" s="140"/>
      <c r="AK3711" s="140"/>
      <c r="AL3711" s="140"/>
      <c r="AM3711" s="140"/>
      <c r="AN3711" s="140"/>
      <c r="AO3711" s="140"/>
      <c r="AP3711" s="140"/>
      <c r="AQ3711" s="140"/>
      <c r="AR3711" s="140"/>
      <c r="AS3711" s="103"/>
      <c r="AT3711" s="103"/>
      <c r="AU3711" s="103"/>
      <c r="AV3711" s="103"/>
      <c r="AW3711" s="103"/>
      <c r="AX3711" s="103"/>
      <c r="AY3711" s="103"/>
      <c r="AZ3711" s="103"/>
      <c r="BA3711" s="103"/>
      <c r="BB3711" s="103"/>
      <c r="BC3711" s="103"/>
      <c r="BD3711" s="103"/>
      <c r="BE3711" s="103"/>
    </row>
    <row r="3712" spans="1:57" x14ac:dyDescent="0.2">
      <c r="A3712" s="140"/>
      <c r="B3712" s="141"/>
      <c r="C3712" s="141"/>
      <c r="D3712" s="24"/>
      <c r="E3712" s="29"/>
      <c r="F3712" s="22"/>
      <c r="G3712" s="22"/>
      <c r="H3712" s="22"/>
      <c r="I3712" s="22"/>
      <c r="J3712" s="26"/>
      <c r="K3712" s="140"/>
      <c r="L3712" s="140"/>
      <c r="M3712" s="140"/>
      <c r="N3712" s="140"/>
      <c r="O3712" s="140"/>
      <c r="P3712" s="26"/>
      <c r="Q3712" s="26"/>
      <c r="R3712" s="140"/>
      <c r="S3712" s="140"/>
      <c r="T3712" s="140"/>
      <c r="U3712" s="140"/>
      <c r="V3712" s="140"/>
      <c r="W3712" s="140"/>
      <c r="X3712" s="140"/>
      <c r="Y3712" s="140"/>
      <c r="Z3712" s="140"/>
      <c r="AA3712" s="140"/>
      <c r="AB3712" s="140"/>
      <c r="AC3712" s="140"/>
      <c r="AD3712" s="140"/>
      <c r="AE3712" s="140"/>
      <c r="AF3712" s="140"/>
      <c r="AG3712" s="140"/>
      <c r="AH3712" s="140"/>
      <c r="AI3712" s="140"/>
      <c r="AJ3712" s="140"/>
      <c r="AK3712" s="140"/>
      <c r="AL3712" s="140"/>
      <c r="AM3712" s="140"/>
      <c r="AN3712" s="140"/>
      <c r="AO3712" s="140"/>
      <c r="AP3712" s="140"/>
      <c r="AQ3712" s="140"/>
      <c r="AR3712" s="140"/>
      <c r="AS3712" s="103"/>
      <c r="AT3712" s="103"/>
      <c r="AU3712" s="103"/>
      <c r="AV3712" s="103"/>
      <c r="AW3712" s="103"/>
      <c r="AX3712" s="103"/>
      <c r="AY3712" s="103"/>
      <c r="AZ3712" s="103"/>
      <c r="BA3712" s="103"/>
      <c r="BB3712" s="103"/>
      <c r="BC3712" s="103"/>
      <c r="BD3712" s="103"/>
      <c r="BE3712" s="103"/>
    </row>
    <row r="3713" spans="1:57" x14ac:dyDescent="0.2">
      <c r="A3713" s="140"/>
      <c r="B3713" s="141"/>
      <c r="C3713" s="141"/>
      <c r="D3713" s="24"/>
      <c r="E3713" s="29"/>
      <c r="F3713" s="22"/>
      <c r="G3713" s="22"/>
      <c r="H3713" s="22"/>
      <c r="I3713" s="22"/>
      <c r="J3713" s="26"/>
      <c r="K3713" s="140"/>
      <c r="L3713" s="140"/>
      <c r="M3713" s="140"/>
      <c r="N3713" s="140"/>
      <c r="O3713" s="140"/>
      <c r="P3713" s="26"/>
      <c r="Q3713" s="26"/>
      <c r="R3713" s="140"/>
      <c r="S3713" s="140"/>
      <c r="T3713" s="140"/>
      <c r="U3713" s="140"/>
      <c r="V3713" s="140"/>
      <c r="W3713" s="140"/>
      <c r="X3713" s="140"/>
      <c r="Y3713" s="140"/>
      <c r="Z3713" s="140"/>
      <c r="AA3713" s="140"/>
      <c r="AB3713" s="140"/>
      <c r="AC3713" s="140"/>
      <c r="AD3713" s="140"/>
      <c r="AE3713" s="140"/>
      <c r="AF3713" s="140"/>
      <c r="AG3713" s="140"/>
      <c r="AH3713" s="140"/>
      <c r="AI3713" s="140"/>
      <c r="AJ3713" s="140"/>
      <c r="AK3713" s="140"/>
      <c r="AL3713" s="140"/>
      <c r="AM3713" s="140"/>
      <c r="AN3713" s="140"/>
      <c r="AO3713" s="140"/>
      <c r="AP3713" s="140"/>
      <c r="AQ3713" s="140"/>
      <c r="AR3713" s="140"/>
      <c r="AS3713" s="103"/>
      <c r="AT3713" s="103"/>
      <c r="AU3713" s="103"/>
      <c r="AV3713" s="103"/>
      <c r="AW3713" s="103"/>
      <c r="AX3713" s="103"/>
      <c r="AY3713" s="103"/>
      <c r="AZ3713" s="103"/>
      <c r="BA3713" s="103"/>
      <c r="BB3713" s="103"/>
      <c r="BC3713" s="103"/>
      <c r="BD3713" s="103"/>
      <c r="BE3713" s="103"/>
    </row>
    <row r="3714" spans="1:57" x14ac:dyDescent="0.2">
      <c r="A3714" s="140"/>
      <c r="B3714" s="141"/>
      <c r="C3714" s="141"/>
      <c r="D3714" s="24"/>
      <c r="E3714" s="29"/>
      <c r="F3714" s="22"/>
      <c r="G3714" s="22"/>
      <c r="H3714" s="22"/>
      <c r="I3714" s="22"/>
      <c r="J3714" s="26"/>
      <c r="K3714" s="140"/>
      <c r="L3714" s="140"/>
      <c r="M3714" s="140"/>
      <c r="N3714" s="140"/>
      <c r="O3714" s="140"/>
      <c r="P3714" s="26"/>
      <c r="Q3714" s="26"/>
      <c r="R3714" s="140"/>
      <c r="S3714" s="140"/>
      <c r="T3714" s="140"/>
      <c r="U3714" s="140"/>
      <c r="V3714" s="140"/>
      <c r="W3714" s="140"/>
      <c r="X3714" s="140"/>
      <c r="Y3714" s="140"/>
      <c r="Z3714" s="140"/>
      <c r="AA3714" s="140"/>
      <c r="AB3714" s="140"/>
      <c r="AC3714" s="140"/>
      <c r="AD3714" s="140"/>
      <c r="AE3714" s="140"/>
      <c r="AF3714" s="140"/>
      <c r="AG3714" s="140"/>
      <c r="AH3714" s="140"/>
      <c r="AI3714" s="140"/>
      <c r="AJ3714" s="140"/>
      <c r="AK3714" s="140"/>
      <c r="AL3714" s="140"/>
      <c r="AM3714" s="140"/>
      <c r="AN3714" s="140"/>
      <c r="AO3714" s="140"/>
      <c r="AP3714" s="140"/>
      <c r="AQ3714" s="140"/>
      <c r="AR3714" s="140"/>
      <c r="AS3714" s="103"/>
      <c r="AT3714" s="103"/>
      <c r="AU3714" s="103"/>
      <c r="AV3714" s="103"/>
      <c r="AW3714" s="103"/>
      <c r="AX3714" s="103"/>
      <c r="AY3714" s="103"/>
      <c r="AZ3714" s="103"/>
      <c r="BA3714" s="103"/>
      <c r="BB3714" s="103"/>
      <c r="BC3714" s="103"/>
      <c r="BD3714" s="103"/>
      <c r="BE3714" s="103"/>
    </row>
    <row r="3715" spans="1:57" x14ac:dyDescent="0.2">
      <c r="A3715" s="140"/>
      <c r="B3715" s="141"/>
      <c r="C3715" s="141"/>
      <c r="D3715" s="24"/>
      <c r="E3715" s="29"/>
      <c r="F3715" s="22"/>
      <c r="G3715" s="22"/>
      <c r="H3715" s="22"/>
      <c r="I3715" s="22"/>
      <c r="J3715" s="26"/>
      <c r="K3715" s="140"/>
      <c r="L3715" s="140"/>
      <c r="M3715" s="140"/>
      <c r="N3715" s="140"/>
      <c r="O3715" s="140"/>
      <c r="P3715" s="26"/>
      <c r="Q3715" s="26"/>
      <c r="R3715" s="140"/>
      <c r="S3715" s="140"/>
      <c r="T3715" s="140"/>
      <c r="U3715" s="140"/>
      <c r="V3715" s="140"/>
      <c r="W3715" s="140"/>
      <c r="X3715" s="140"/>
      <c r="Y3715" s="140"/>
      <c r="Z3715" s="140"/>
      <c r="AA3715" s="140"/>
      <c r="AB3715" s="140"/>
      <c r="AC3715" s="140"/>
      <c r="AD3715" s="140"/>
      <c r="AE3715" s="140"/>
      <c r="AF3715" s="140"/>
      <c r="AG3715" s="140"/>
      <c r="AH3715" s="140"/>
      <c r="AI3715" s="140"/>
      <c r="AJ3715" s="140"/>
      <c r="AK3715" s="140"/>
      <c r="AL3715" s="140"/>
      <c r="AM3715" s="140"/>
      <c r="AN3715" s="140"/>
      <c r="AO3715" s="140"/>
      <c r="AP3715" s="140"/>
      <c r="AQ3715" s="140"/>
      <c r="AR3715" s="140"/>
      <c r="AS3715" s="103"/>
      <c r="AT3715" s="103"/>
      <c r="AU3715" s="103"/>
      <c r="AV3715" s="103"/>
      <c r="AW3715" s="103"/>
      <c r="AX3715" s="103"/>
      <c r="AY3715" s="103"/>
      <c r="AZ3715" s="103"/>
      <c r="BA3715" s="103"/>
      <c r="BB3715" s="103"/>
      <c r="BC3715" s="103"/>
      <c r="BD3715" s="103"/>
      <c r="BE3715" s="103"/>
    </row>
    <row r="3716" spans="1:57" x14ac:dyDescent="0.2">
      <c r="A3716" s="140"/>
      <c r="B3716" s="141"/>
      <c r="C3716" s="141"/>
      <c r="D3716" s="24"/>
      <c r="E3716" s="29"/>
      <c r="F3716" s="22"/>
      <c r="G3716" s="22"/>
      <c r="H3716" s="22"/>
      <c r="I3716" s="22"/>
      <c r="J3716" s="26"/>
      <c r="K3716" s="140"/>
      <c r="L3716" s="140"/>
      <c r="M3716" s="140"/>
      <c r="N3716" s="140"/>
      <c r="O3716" s="140"/>
      <c r="P3716" s="26"/>
      <c r="Q3716" s="26"/>
      <c r="R3716" s="140"/>
      <c r="S3716" s="140"/>
      <c r="T3716" s="140"/>
      <c r="U3716" s="140"/>
      <c r="V3716" s="140"/>
      <c r="W3716" s="140"/>
      <c r="X3716" s="140"/>
      <c r="Y3716" s="140"/>
      <c r="Z3716" s="140"/>
      <c r="AA3716" s="140"/>
      <c r="AB3716" s="140"/>
      <c r="AC3716" s="140"/>
      <c r="AD3716" s="140"/>
      <c r="AE3716" s="140"/>
      <c r="AF3716" s="140"/>
      <c r="AG3716" s="140"/>
      <c r="AH3716" s="140"/>
      <c r="AI3716" s="140"/>
      <c r="AJ3716" s="140"/>
      <c r="AK3716" s="140"/>
      <c r="AL3716" s="140"/>
      <c r="AM3716" s="140"/>
      <c r="AN3716" s="140"/>
      <c r="AO3716" s="140"/>
      <c r="AP3716" s="140"/>
      <c r="AQ3716" s="140"/>
      <c r="AR3716" s="140"/>
      <c r="AS3716" s="103"/>
      <c r="AT3716" s="103"/>
      <c r="AU3716" s="103"/>
      <c r="AV3716" s="103"/>
      <c r="AW3716" s="103"/>
      <c r="AX3716" s="103"/>
      <c r="AY3716" s="103"/>
      <c r="AZ3716" s="103"/>
      <c r="BA3716" s="103"/>
      <c r="BB3716" s="103"/>
      <c r="BC3716" s="103"/>
      <c r="BD3716" s="103"/>
      <c r="BE3716" s="103"/>
    </row>
    <row r="3717" spans="1:57" x14ac:dyDescent="0.2">
      <c r="A3717" s="140"/>
      <c r="B3717" s="141"/>
      <c r="C3717" s="141"/>
      <c r="D3717" s="24"/>
      <c r="E3717" s="29"/>
      <c r="F3717" s="22"/>
      <c r="G3717" s="22"/>
      <c r="H3717" s="22"/>
      <c r="I3717" s="22"/>
      <c r="J3717" s="26"/>
      <c r="K3717" s="140"/>
      <c r="L3717" s="140"/>
      <c r="M3717" s="140"/>
      <c r="N3717" s="140"/>
      <c r="O3717" s="140"/>
      <c r="P3717" s="26"/>
      <c r="Q3717" s="26"/>
      <c r="R3717" s="140"/>
      <c r="S3717" s="140"/>
      <c r="T3717" s="140"/>
      <c r="U3717" s="140"/>
      <c r="V3717" s="140"/>
      <c r="W3717" s="140"/>
      <c r="X3717" s="140"/>
      <c r="Y3717" s="140"/>
      <c r="Z3717" s="140"/>
      <c r="AA3717" s="140"/>
      <c r="AB3717" s="140"/>
      <c r="AC3717" s="140"/>
      <c r="AD3717" s="140"/>
      <c r="AE3717" s="140"/>
      <c r="AF3717" s="140"/>
      <c r="AG3717" s="140"/>
      <c r="AH3717" s="140"/>
      <c r="AI3717" s="140"/>
      <c r="AJ3717" s="140"/>
      <c r="AK3717" s="140"/>
      <c r="AL3717" s="140"/>
      <c r="AM3717" s="140"/>
      <c r="AN3717" s="140"/>
      <c r="AO3717" s="140"/>
      <c r="AP3717" s="140"/>
      <c r="AQ3717" s="140"/>
      <c r="AR3717" s="140"/>
      <c r="AS3717" s="103"/>
      <c r="AT3717" s="103"/>
      <c r="AU3717" s="103"/>
      <c r="AV3717" s="103"/>
      <c r="AW3717" s="103"/>
      <c r="AX3717" s="103"/>
      <c r="AY3717" s="103"/>
      <c r="AZ3717" s="103"/>
      <c r="BA3717" s="103"/>
      <c r="BB3717" s="103"/>
      <c r="BC3717" s="103"/>
      <c r="BD3717" s="103"/>
      <c r="BE3717" s="103"/>
    </row>
    <row r="3718" spans="1:57" x14ac:dyDescent="0.2">
      <c r="A3718" s="140"/>
      <c r="B3718" s="141"/>
      <c r="C3718" s="141"/>
      <c r="D3718" s="24"/>
      <c r="E3718" s="29"/>
      <c r="F3718" s="22"/>
      <c r="G3718" s="22"/>
      <c r="H3718" s="22"/>
      <c r="I3718" s="22"/>
      <c r="J3718" s="26"/>
      <c r="K3718" s="140"/>
      <c r="L3718" s="140"/>
      <c r="M3718" s="140"/>
      <c r="N3718" s="140"/>
      <c r="O3718" s="140"/>
      <c r="P3718" s="26"/>
      <c r="Q3718" s="26"/>
      <c r="R3718" s="140"/>
      <c r="S3718" s="140"/>
      <c r="T3718" s="140"/>
      <c r="U3718" s="140"/>
      <c r="V3718" s="140"/>
      <c r="W3718" s="140"/>
      <c r="X3718" s="140"/>
      <c r="Y3718" s="140"/>
      <c r="Z3718" s="140"/>
      <c r="AA3718" s="140"/>
      <c r="AB3718" s="140"/>
      <c r="AC3718" s="140"/>
      <c r="AD3718" s="140"/>
      <c r="AE3718" s="140"/>
      <c r="AF3718" s="140"/>
      <c r="AG3718" s="140"/>
      <c r="AH3718" s="140"/>
      <c r="AI3718" s="140"/>
      <c r="AJ3718" s="140"/>
      <c r="AK3718" s="140"/>
      <c r="AL3718" s="140"/>
      <c r="AM3718" s="140"/>
      <c r="AN3718" s="140"/>
      <c r="AO3718" s="140"/>
      <c r="AP3718" s="140"/>
      <c r="AQ3718" s="140"/>
      <c r="AR3718" s="140"/>
      <c r="AS3718" s="103"/>
      <c r="AT3718" s="103"/>
      <c r="AU3718" s="103"/>
      <c r="AV3718" s="103"/>
      <c r="AW3718" s="103"/>
      <c r="AX3718" s="103"/>
      <c r="AY3718" s="103"/>
      <c r="AZ3718" s="103"/>
      <c r="BA3718" s="103"/>
      <c r="BB3718" s="103"/>
      <c r="BC3718" s="103"/>
      <c r="BD3718" s="103"/>
      <c r="BE3718" s="103"/>
    </row>
    <row r="3719" spans="1:57" x14ac:dyDescent="0.2">
      <c r="A3719" s="140"/>
      <c r="B3719" s="141"/>
      <c r="C3719" s="141"/>
      <c r="D3719" s="24"/>
      <c r="E3719" s="29"/>
      <c r="F3719" s="22"/>
      <c r="G3719" s="22"/>
      <c r="H3719" s="22"/>
      <c r="I3719" s="22"/>
      <c r="J3719" s="26"/>
      <c r="K3719" s="140"/>
      <c r="L3719" s="140"/>
      <c r="M3719" s="140"/>
      <c r="N3719" s="140"/>
      <c r="O3719" s="140"/>
      <c r="P3719" s="26"/>
      <c r="Q3719" s="26"/>
      <c r="R3719" s="140"/>
      <c r="S3719" s="140"/>
      <c r="T3719" s="140"/>
      <c r="U3719" s="140"/>
      <c r="V3719" s="140"/>
      <c r="W3719" s="140"/>
      <c r="X3719" s="140"/>
      <c r="Y3719" s="140"/>
      <c r="Z3719" s="140"/>
      <c r="AA3719" s="140"/>
      <c r="AB3719" s="140"/>
      <c r="AC3719" s="140"/>
      <c r="AD3719" s="140"/>
      <c r="AE3719" s="140"/>
      <c r="AF3719" s="140"/>
      <c r="AG3719" s="140"/>
      <c r="AH3719" s="140"/>
      <c r="AI3719" s="140"/>
      <c r="AJ3719" s="140"/>
      <c r="AK3719" s="140"/>
      <c r="AL3719" s="140"/>
      <c r="AM3719" s="140"/>
      <c r="AN3719" s="140"/>
      <c r="AO3719" s="140"/>
      <c r="AP3719" s="140"/>
      <c r="AQ3719" s="140"/>
      <c r="AR3719" s="140"/>
      <c r="AS3719" s="103"/>
      <c r="AT3719" s="103"/>
      <c r="AU3719" s="103"/>
      <c r="AV3719" s="103"/>
      <c r="AW3719" s="103"/>
      <c r="AX3719" s="103"/>
      <c r="AY3719" s="103"/>
      <c r="AZ3719" s="103"/>
      <c r="BA3719" s="103"/>
      <c r="BB3719" s="103"/>
      <c r="BC3719" s="103"/>
      <c r="BD3719" s="103"/>
      <c r="BE3719" s="103"/>
    </row>
    <row r="3720" spans="1:57" x14ac:dyDescent="0.2">
      <c r="A3720" s="140"/>
      <c r="B3720" s="141"/>
      <c r="C3720" s="141"/>
      <c r="D3720" s="24"/>
      <c r="E3720" s="29"/>
      <c r="F3720" s="22"/>
      <c r="G3720" s="22"/>
      <c r="H3720" s="22"/>
      <c r="I3720" s="22"/>
      <c r="J3720" s="26"/>
      <c r="K3720" s="140"/>
      <c r="L3720" s="140"/>
      <c r="M3720" s="140"/>
      <c r="N3720" s="140"/>
      <c r="O3720" s="140"/>
      <c r="P3720" s="26"/>
      <c r="Q3720" s="26"/>
      <c r="R3720" s="140"/>
      <c r="S3720" s="140"/>
      <c r="T3720" s="140"/>
      <c r="U3720" s="140"/>
      <c r="V3720" s="140"/>
      <c r="W3720" s="140"/>
      <c r="X3720" s="140"/>
      <c r="Y3720" s="140"/>
      <c r="Z3720" s="140"/>
      <c r="AA3720" s="140"/>
      <c r="AB3720" s="140"/>
      <c r="AC3720" s="140"/>
      <c r="AD3720" s="140"/>
      <c r="AE3720" s="140"/>
      <c r="AF3720" s="140"/>
      <c r="AG3720" s="140"/>
      <c r="AH3720" s="140"/>
      <c r="AI3720" s="140"/>
      <c r="AJ3720" s="140"/>
      <c r="AK3720" s="140"/>
      <c r="AL3720" s="140"/>
      <c r="AM3720" s="140"/>
      <c r="AN3720" s="140"/>
      <c r="AO3720" s="140"/>
      <c r="AP3720" s="140"/>
      <c r="AQ3720" s="140"/>
      <c r="AR3720" s="140"/>
      <c r="AS3720" s="103"/>
      <c r="AT3720" s="103"/>
      <c r="AU3720" s="103"/>
      <c r="AV3720" s="103"/>
      <c r="AW3720" s="103"/>
      <c r="AX3720" s="103"/>
      <c r="AY3720" s="103"/>
      <c r="AZ3720" s="103"/>
      <c r="BA3720" s="103"/>
      <c r="BB3720" s="103"/>
      <c r="BC3720" s="103"/>
      <c r="BD3720" s="103"/>
      <c r="BE3720" s="103"/>
    </row>
    <row r="3721" spans="1:57" x14ac:dyDescent="0.2">
      <c r="A3721" s="140"/>
      <c r="B3721" s="141"/>
      <c r="C3721" s="141"/>
      <c r="D3721" s="24"/>
      <c r="E3721" s="29"/>
      <c r="F3721" s="22"/>
      <c r="G3721" s="22"/>
      <c r="H3721" s="22"/>
      <c r="I3721" s="22"/>
      <c r="J3721" s="26"/>
      <c r="K3721" s="140"/>
      <c r="L3721" s="140"/>
      <c r="M3721" s="140"/>
      <c r="N3721" s="140"/>
      <c r="O3721" s="140"/>
      <c r="P3721" s="26"/>
      <c r="Q3721" s="26"/>
      <c r="R3721" s="140"/>
      <c r="S3721" s="140"/>
      <c r="T3721" s="140"/>
      <c r="U3721" s="140"/>
      <c r="V3721" s="140"/>
      <c r="W3721" s="140"/>
      <c r="X3721" s="140"/>
      <c r="Y3721" s="140"/>
      <c r="Z3721" s="140"/>
      <c r="AA3721" s="140"/>
      <c r="AB3721" s="140"/>
      <c r="AC3721" s="140"/>
      <c r="AD3721" s="140"/>
      <c r="AE3721" s="140"/>
      <c r="AF3721" s="140"/>
      <c r="AG3721" s="140"/>
      <c r="AH3721" s="140"/>
      <c r="AI3721" s="140"/>
      <c r="AJ3721" s="140"/>
      <c r="AK3721" s="140"/>
      <c r="AL3721" s="140"/>
      <c r="AM3721" s="140"/>
      <c r="AN3721" s="140"/>
      <c r="AO3721" s="140"/>
      <c r="AP3721" s="140"/>
      <c r="AQ3721" s="140"/>
      <c r="AR3721" s="140"/>
      <c r="AS3721" s="103"/>
      <c r="AT3721" s="103"/>
      <c r="AU3721" s="103"/>
      <c r="AV3721" s="103"/>
      <c r="AW3721" s="103"/>
      <c r="AX3721" s="103"/>
      <c r="AY3721" s="103"/>
      <c r="AZ3721" s="103"/>
      <c r="BA3721" s="103"/>
      <c r="BB3721" s="103"/>
      <c r="BC3721" s="103"/>
      <c r="BD3721" s="103"/>
      <c r="BE3721" s="103"/>
    </row>
    <row r="3722" spans="1:57" x14ac:dyDescent="0.2">
      <c r="A3722" s="140"/>
      <c r="B3722" s="141"/>
      <c r="C3722" s="141"/>
      <c r="D3722" s="24"/>
      <c r="E3722" s="29"/>
      <c r="F3722" s="22"/>
      <c r="G3722" s="22"/>
      <c r="H3722" s="22"/>
      <c r="I3722" s="22"/>
      <c r="J3722" s="26"/>
      <c r="K3722" s="140"/>
      <c r="L3722" s="140"/>
      <c r="M3722" s="140"/>
      <c r="N3722" s="140"/>
      <c r="O3722" s="140"/>
      <c r="P3722" s="26"/>
      <c r="Q3722" s="26"/>
      <c r="R3722" s="140"/>
      <c r="S3722" s="140"/>
      <c r="T3722" s="140"/>
      <c r="U3722" s="140"/>
      <c r="V3722" s="140"/>
      <c r="W3722" s="140"/>
      <c r="X3722" s="140"/>
      <c r="Y3722" s="140"/>
      <c r="Z3722" s="140"/>
      <c r="AA3722" s="140"/>
      <c r="AB3722" s="140"/>
      <c r="AC3722" s="140"/>
      <c r="AD3722" s="140"/>
      <c r="AE3722" s="140"/>
      <c r="AF3722" s="140"/>
      <c r="AG3722" s="140"/>
      <c r="AH3722" s="140"/>
      <c r="AI3722" s="140"/>
      <c r="AJ3722" s="140"/>
      <c r="AK3722" s="140"/>
      <c r="AL3722" s="140"/>
      <c r="AM3722" s="140"/>
      <c r="AN3722" s="140"/>
      <c r="AO3722" s="140"/>
      <c r="AP3722" s="140"/>
      <c r="AQ3722" s="140"/>
      <c r="AR3722" s="140"/>
      <c r="AS3722" s="103"/>
      <c r="AT3722" s="103"/>
      <c r="AU3722" s="103"/>
      <c r="AV3722" s="103"/>
      <c r="AW3722" s="103"/>
      <c r="AX3722" s="103"/>
      <c r="AY3722" s="103"/>
      <c r="AZ3722" s="103"/>
      <c r="BA3722" s="103"/>
      <c r="BB3722" s="103"/>
      <c r="BC3722" s="103"/>
      <c r="BD3722" s="103"/>
      <c r="BE3722" s="103"/>
    </row>
    <row r="3723" spans="1:57" x14ac:dyDescent="0.2">
      <c r="A3723" s="140"/>
      <c r="B3723" s="141"/>
      <c r="C3723" s="141"/>
      <c r="D3723" s="24"/>
      <c r="E3723" s="29"/>
      <c r="F3723" s="22"/>
      <c r="G3723" s="22"/>
      <c r="H3723" s="22"/>
      <c r="I3723" s="22"/>
      <c r="J3723" s="26"/>
      <c r="K3723" s="140"/>
      <c r="L3723" s="140"/>
      <c r="M3723" s="140"/>
      <c r="N3723" s="140"/>
      <c r="O3723" s="140"/>
      <c r="P3723" s="26"/>
      <c r="Q3723" s="26"/>
      <c r="R3723" s="140"/>
      <c r="S3723" s="140"/>
      <c r="T3723" s="140"/>
      <c r="U3723" s="140"/>
      <c r="V3723" s="140"/>
      <c r="W3723" s="140"/>
      <c r="X3723" s="140"/>
      <c r="Y3723" s="140"/>
      <c r="Z3723" s="140"/>
      <c r="AA3723" s="140"/>
      <c r="AB3723" s="140"/>
      <c r="AC3723" s="140"/>
      <c r="AD3723" s="140"/>
      <c r="AE3723" s="140"/>
      <c r="AF3723" s="140"/>
      <c r="AG3723" s="140"/>
      <c r="AH3723" s="140"/>
      <c r="AI3723" s="140"/>
      <c r="AJ3723" s="140"/>
      <c r="AK3723" s="140"/>
      <c r="AL3723" s="140"/>
      <c r="AM3723" s="140"/>
      <c r="AN3723" s="140"/>
      <c r="AO3723" s="140"/>
      <c r="AP3723" s="140"/>
      <c r="AQ3723" s="140"/>
      <c r="AR3723" s="140"/>
      <c r="AS3723" s="103"/>
      <c r="AT3723" s="103"/>
      <c r="AU3723" s="103"/>
      <c r="AV3723" s="103"/>
      <c r="AW3723" s="103"/>
      <c r="AX3723" s="103"/>
      <c r="AY3723" s="103"/>
      <c r="AZ3723" s="103"/>
      <c r="BA3723" s="103"/>
      <c r="BB3723" s="103"/>
      <c r="BC3723" s="103"/>
      <c r="BD3723" s="103"/>
      <c r="BE3723" s="103"/>
    </row>
    <row r="3724" spans="1:57" x14ac:dyDescent="0.2">
      <c r="A3724" s="140"/>
      <c r="B3724" s="141"/>
      <c r="C3724" s="141"/>
      <c r="D3724" s="24"/>
      <c r="E3724" s="29"/>
      <c r="F3724" s="22"/>
      <c r="G3724" s="22"/>
      <c r="H3724" s="22"/>
      <c r="I3724" s="22"/>
      <c r="J3724" s="26"/>
      <c r="K3724" s="140"/>
      <c r="L3724" s="140"/>
      <c r="M3724" s="140"/>
      <c r="N3724" s="140"/>
      <c r="O3724" s="140"/>
      <c r="P3724" s="26"/>
      <c r="Q3724" s="26"/>
      <c r="R3724" s="140"/>
      <c r="S3724" s="140"/>
      <c r="T3724" s="140"/>
      <c r="U3724" s="140"/>
      <c r="V3724" s="140"/>
      <c r="W3724" s="140"/>
      <c r="X3724" s="140"/>
      <c r="Y3724" s="140"/>
      <c r="Z3724" s="140"/>
      <c r="AA3724" s="140"/>
      <c r="AB3724" s="140"/>
      <c r="AC3724" s="140"/>
      <c r="AD3724" s="140"/>
      <c r="AE3724" s="140"/>
      <c r="AF3724" s="140"/>
      <c r="AG3724" s="140"/>
      <c r="AH3724" s="140"/>
      <c r="AI3724" s="140"/>
      <c r="AJ3724" s="140"/>
      <c r="AK3724" s="140"/>
      <c r="AL3724" s="140"/>
      <c r="AM3724" s="140"/>
      <c r="AN3724" s="140"/>
      <c r="AO3724" s="140"/>
      <c r="AP3724" s="140"/>
      <c r="AQ3724" s="140"/>
      <c r="AR3724" s="140"/>
      <c r="AS3724" s="103"/>
      <c r="AT3724" s="103"/>
      <c r="AU3724" s="103"/>
      <c r="AV3724" s="103"/>
      <c r="AW3724" s="103"/>
      <c r="AX3724" s="103"/>
      <c r="AY3724" s="103"/>
      <c r="AZ3724" s="103"/>
      <c r="BA3724" s="103"/>
      <c r="BB3724" s="103"/>
      <c r="BC3724" s="103"/>
      <c r="BD3724" s="103"/>
      <c r="BE3724" s="103"/>
    </row>
    <row r="3725" spans="1:57" x14ac:dyDescent="0.2">
      <c r="A3725" s="140"/>
      <c r="B3725" s="141"/>
      <c r="C3725" s="141"/>
      <c r="D3725" s="24"/>
      <c r="E3725" s="29"/>
      <c r="F3725" s="22"/>
      <c r="G3725" s="22"/>
      <c r="H3725" s="22"/>
      <c r="I3725" s="22"/>
      <c r="J3725" s="26"/>
      <c r="K3725" s="140"/>
      <c r="L3725" s="140"/>
      <c r="M3725" s="140"/>
      <c r="N3725" s="140"/>
      <c r="O3725" s="140"/>
      <c r="P3725" s="26"/>
      <c r="Q3725" s="26"/>
      <c r="R3725" s="140"/>
      <c r="S3725" s="140"/>
      <c r="T3725" s="140"/>
      <c r="U3725" s="140"/>
      <c r="V3725" s="140"/>
      <c r="W3725" s="140"/>
      <c r="X3725" s="140"/>
      <c r="Y3725" s="140"/>
      <c r="Z3725" s="140"/>
      <c r="AA3725" s="140"/>
      <c r="AB3725" s="140"/>
      <c r="AC3725" s="140"/>
      <c r="AD3725" s="140"/>
      <c r="AE3725" s="140"/>
      <c r="AF3725" s="140"/>
      <c r="AG3725" s="140"/>
      <c r="AH3725" s="140"/>
      <c r="AI3725" s="140"/>
      <c r="AJ3725" s="140"/>
      <c r="AK3725" s="140"/>
      <c r="AL3725" s="140"/>
      <c r="AM3725" s="140"/>
      <c r="AN3725" s="140"/>
      <c r="AO3725" s="140"/>
      <c r="AP3725" s="140"/>
      <c r="AQ3725" s="140"/>
      <c r="AR3725" s="140"/>
      <c r="AS3725" s="103"/>
      <c r="AT3725" s="103"/>
      <c r="AU3725" s="103"/>
      <c r="AV3725" s="103"/>
      <c r="AW3725" s="103"/>
      <c r="AX3725" s="103"/>
      <c r="AY3725" s="103"/>
      <c r="AZ3725" s="103"/>
      <c r="BA3725" s="103"/>
      <c r="BB3725" s="103"/>
      <c r="BC3725" s="103"/>
      <c r="BD3725" s="103"/>
      <c r="BE3725" s="103"/>
    </row>
    <row r="3726" spans="1:57" x14ac:dyDescent="0.2">
      <c r="A3726" s="140"/>
      <c r="B3726" s="141"/>
      <c r="C3726" s="141"/>
      <c r="D3726" s="24"/>
      <c r="E3726" s="29"/>
      <c r="F3726" s="22"/>
      <c r="G3726" s="22"/>
      <c r="H3726" s="22"/>
      <c r="I3726" s="22"/>
      <c r="J3726" s="26"/>
      <c r="K3726" s="140"/>
      <c r="L3726" s="140"/>
      <c r="M3726" s="140"/>
      <c r="N3726" s="140"/>
      <c r="O3726" s="140"/>
      <c r="P3726" s="26"/>
      <c r="Q3726" s="26"/>
      <c r="R3726" s="140"/>
      <c r="S3726" s="140"/>
      <c r="T3726" s="140"/>
      <c r="U3726" s="140"/>
      <c r="V3726" s="140"/>
      <c r="W3726" s="140"/>
      <c r="X3726" s="140"/>
      <c r="Y3726" s="140"/>
      <c r="Z3726" s="140"/>
      <c r="AA3726" s="140"/>
      <c r="AB3726" s="140"/>
      <c r="AC3726" s="140"/>
      <c r="AD3726" s="140"/>
      <c r="AE3726" s="140"/>
      <c r="AF3726" s="140"/>
      <c r="AG3726" s="140"/>
      <c r="AH3726" s="140"/>
      <c r="AI3726" s="140"/>
      <c r="AJ3726" s="140"/>
      <c r="AK3726" s="140"/>
      <c r="AL3726" s="140"/>
      <c r="AM3726" s="140"/>
      <c r="AN3726" s="140"/>
      <c r="AO3726" s="140"/>
      <c r="AP3726" s="140"/>
      <c r="AQ3726" s="140"/>
      <c r="AR3726" s="140"/>
      <c r="AS3726" s="103"/>
      <c r="AT3726" s="103"/>
      <c r="AU3726" s="103"/>
      <c r="AV3726" s="103"/>
      <c r="AW3726" s="103"/>
      <c r="AX3726" s="103"/>
      <c r="AY3726" s="103"/>
      <c r="AZ3726" s="103"/>
      <c r="BA3726" s="103"/>
      <c r="BB3726" s="103"/>
      <c r="BC3726" s="103"/>
      <c r="BD3726" s="103"/>
      <c r="BE3726" s="103"/>
    </row>
    <row r="3727" spans="1:57" x14ac:dyDescent="0.2">
      <c r="A3727" s="140"/>
      <c r="B3727" s="141"/>
      <c r="C3727" s="141"/>
      <c r="D3727" s="24"/>
      <c r="E3727" s="29"/>
      <c r="F3727" s="22"/>
      <c r="G3727" s="22"/>
      <c r="H3727" s="22"/>
      <c r="I3727" s="22"/>
      <c r="J3727" s="26"/>
      <c r="K3727" s="140"/>
      <c r="L3727" s="140"/>
      <c r="M3727" s="140"/>
      <c r="N3727" s="140"/>
      <c r="O3727" s="140"/>
      <c r="P3727" s="26"/>
      <c r="Q3727" s="26"/>
      <c r="R3727" s="140"/>
      <c r="S3727" s="140"/>
      <c r="T3727" s="140"/>
      <c r="U3727" s="140"/>
      <c r="V3727" s="140"/>
      <c r="W3727" s="140"/>
      <c r="X3727" s="140"/>
      <c r="Y3727" s="140"/>
      <c r="Z3727" s="140"/>
      <c r="AA3727" s="140"/>
      <c r="AB3727" s="140"/>
      <c r="AC3727" s="140"/>
      <c r="AD3727" s="140"/>
      <c r="AE3727" s="140"/>
      <c r="AF3727" s="140"/>
      <c r="AG3727" s="140"/>
      <c r="AH3727" s="140"/>
      <c r="AI3727" s="140"/>
      <c r="AJ3727" s="140"/>
      <c r="AK3727" s="140"/>
      <c r="AL3727" s="140"/>
      <c r="AM3727" s="140"/>
      <c r="AN3727" s="140"/>
      <c r="AO3727" s="140"/>
      <c r="AP3727" s="140"/>
      <c r="AQ3727" s="140"/>
      <c r="AR3727" s="140"/>
      <c r="AS3727" s="103"/>
      <c r="AT3727" s="103"/>
      <c r="AU3727" s="103"/>
      <c r="AV3727" s="103"/>
      <c r="AW3727" s="103"/>
      <c r="AX3727" s="103"/>
      <c r="AY3727" s="103"/>
      <c r="AZ3727" s="103"/>
      <c r="BA3727" s="103"/>
      <c r="BB3727" s="103"/>
      <c r="BC3727" s="103"/>
      <c r="BD3727" s="103"/>
      <c r="BE3727" s="103"/>
    </row>
    <row r="3728" spans="1:57" x14ac:dyDescent="0.2">
      <c r="A3728" s="140"/>
      <c r="B3728" s="141"/>
      <c r="C3728" s="141"/>
      <c r="D3728" s="24"/>
      <c r="E3728" s="29"/>
      <c r="F3728" s="22"/>
      <c r="G3728" s="22"/>
      <c r="H3728" s="22"/>
      <c r="I3728" s="22"/>
      <c r="J3728" s="26"/>
      <c r="K3728" s="140"/>
      <c r="L3728" s="140"/>
      <c r="M3728" s="140"/>
      <c r="N3728" s="140"/>
      <c r="O3728" s="140"/>
      <c r="P3728" s="26"/>
      <c r="Q3728" s="26"/>
      <c r="R3728" s="140"/>
      <c r="S3728" s="140"/>
      <c r="T3728" s="140"/>
      <c r="U3728" s="140"/>
      <c r="V3728" s="140"/>
      <c r="W3728" s="140"/>
      <c r="X3728" s="140"/>
      <c r="Y3728" s="140"/>
      <c r="Z3728" s="140"/>
      <c r="AA3728" s="140"/>
      <c r="AB3728" s="140"/>
      <c r="AC3728" s="140"/>
      <c r="AD3728" s="140"/>
      <c r="AE3728" s="140"/>
      <c r="AF3728" s="140"/>
      <c r="AG3728" s="140"/>
      <c r="AH3728" s="140"/>
      <c r="AI3728" s="140"/>
      <c r="AJ3728" s="140"/>
      <c r="AK3728" s="140"/>
      <c r="AL3728" s="140"/>
      <c r="AM3728" s="140"/>
      <c r="AN3728" s="140"/>
      <c r="AO3728" s="140"/>
      <c r="AP3728" s="140"/>
      <c r="AQ3728" s="140"/>
      <c r="AR3728" s="140"/>
      <c r="AS3728" s="103"/>
      <c r="AT3728" s="103"/>
      <c r="AU3728" s="103"/>
      <c r="AV3728" s="103"/>
      <c r="AW3728" s="103"/>
      <c r="AX3728" s="103"/>
      <c r="AY3728" s="103"/>
      <c r="AZ3728" s="103"/>
      <c r="BA3728" s="103"/>
      <c r="BB3728" s="103"/>
      <c r="BC3728" s="103"/>
      <c r="BD3728" s="103"/>
      <c r="BE3728" s="103"/>
    </row>
    <row r="3729" spans="1:57" x14ac:dyDescent="0.2">
      <c r="A3729" s="140"/>
      <c r="B3729" s="141"/>
      <c r="C3729" s="141"/>
      <c r="D3729" s="24"/>
      <c r="E3729" s="29"/>
      <c r="F3729" s="22"/>
      <c r="G3729" s="22"/>
      <c r="H3729" s="22"/>
      <c r="I3729" s="22"/>
      <c r="J3729" s="26"/>
      <c r="K3729" s="140"/>
      <c r="L3729" s="140"/>
      <c r="M3729" s="140"/>
      <c r="N3729" s="140"/>
      <c r="O3729" s="140"/>
      <c r="P3729" s="26"/>
      <c r="Q3729" s="26"/>
      <c r="R3729" s="140"/>
      <c r="S3729" s="140"/>
      <c r="T3729" s="140"/>
      <c r="U3729" s="140"/>
      <c r="V3729" s="140"/>
      <c r="W3729" s="140"/>
      <c r="X3729" s="140"/>
      <c r="Y3729" s="140"/>
      <c r="Z3729" s="140"/>
      <c r="AA3729" s="140"/>
      <c r="AB3729" s="140"/>
      <c r="AC3729" s="140"/>
      <c r="AD3729" s="140"/>
      <c r="AE3729" s="140"/>
      <c r="AF3729" s="140"/>
      <c r="AG3729" s="140"/>
      <c r="AH3729" s="140"/>
      <c r="AI3729" s="140"/>
      <c r="AJ3729" s="140"/>
      <c r="AK3729" s="140"/>
      <c r="AL3729" s="140"/>
      <c r="AM3729" s="140"/>
      <c r="AN3729" s="140"/>
      <c r="AO3729" s="140"/>
      <c r="AP3729" s="140"/>
      <c r="AQ3729" s="140"/>
      <c r="AR3729" s="140"/>
      <c r="AS3729" s="103"/>
      <c r="AT3729" s="103"/>
      <c r="AU3729" s="103"/>
      <c r="AV3729" s="103"/>
      <c r="AW3729" s="103"/>
      <c r="AX3729" s="103"/>
      <c r="AY3729" s="103"/>
      <c r="AZ3729" s="103"/>
      <c r="BA3729" s="103"/>
      <c r="BB3729" s="103"/>
      <c r="BC3729" s="103"/>
      <c r="BD3729" s="103"/>
      <c r="BE3729" s="103"/>
    </row>
    <row r="3730" spans="1:57" x14ac:dyDescent="0.2">
      <c r="A3730" s="140"/>
      <c r="B3730" s="141"/>
      <c r="C3730" s="141"/>
      <c r="D3730" s="24"/>
      <c r="E3730" s="29"/>
      <c r="F3730" s="22"/>
      <c r="G3730" s="22"/>
      <c r="H3730" s="22"/>
      <c r="I3730" s="22"/>
      <c r="J3730" s="26"/>
      <c r="K3730" s="140"/>
      <c r="L3730" s="140"/>
      <c r="M3730" s="140"/>
      <c r="N3730" s="140"/>
      <c r="O3730" s="140"/>
      <c r="P3730" s="26"/>
      <c r="Q3730" s="26"/>
      <c r="R3730" s="140"/>
      <c r="S3730" s="140"/>
      <c r="T3730" s="140"/>
      <c r="U3730" s="140"/>
      <c r="V3730" s="140"/>
      <c r="W3730" s="140"/>
      <c r="X3730" s="140"/>
      <c r="Y3730" s="140"/>
      <c r="Z3730" s="140"/>
      <c r="AA3730" s="140"/>
      <c r="AB3730" s="140"/>
      <c r="AC3730" s="140"/>
      <c r="AD3730" s="140"/>
      <c r="AE3730" s="140"/>
      <c r="AF3730" s="140"/>
      <c r="AG3730" s="140"/>
      <c r="AH3730" s="140"/>
      <c r="AI3730" s="140"/>
      <c r="AJ3730" s="140"/>
      <c r="AK3730" s="140"/>
      <c r="AL3730" s="140"/>
      <c r="AM3730" s="140"/>
      <c r="AN3730" s="140"/>
      <c r="AO3730" s="140"/>
      <c r="AP3730" s="140"/>
      <c r="AQ3730" s="140"/>
      <c r="AR3730" s="140"/>
      <c r="AS3730" s="103"/>
      <c r="AT3730" s="103"/>
      <c r="AU3730" s="103"/>
      <c r="AV3730" s="103"/>
      <c r="AW3730" s="103"/>
      <c r="AX3730" s="103"/>
      <c r="AY3730" s="103"/>
      <c r="AZ3730" s="103"/>
      <c r="BA3730" s="103"/>
      <c r="BB3730" s="103"/>
      <c r="BC3730" s="103"/>
      <c r="BD3730" s="103"/>
      <c r="BE3730" s="103"/>
    </row>
    <row r="3731" spans="1:57" x14ac:dyDescent="0.2">
      <c r="A3731" s="140"/>
      <c r="B3731" s="141"/>
      <c r="C3731" s="141"/>
      <c r="D3731" s="24"/>
      <c r="E3731" s="29"/>
      <c r="F3731" s="22"/>
      <c r="G3731" s="22"/>
      <c r="H3731" s="22"/>
      <c r="I3731" s="22"/>
      <c r="J3731" s="26"/>
      <c r="K3731" s="140"/>
      <c r="L3731" s="140"/>
      <c r="M3731" s="140"/>
      <c r="N3731" s="140"/>
      <c r="O3731" s="140"/>
      <c r="P3731" s="26"/>
      <c r="Q3731" s="26"/>
      <c r="R3731" s="140"/>
      <c r="S3731" s="140"/>
      <c r="T3731" s="140"/>
      <c r="U3731" s="140"/>
      <c r="V3731" s="140"/>
      <c r="W3731" s="140"/>
      <c r="X3731" s="140"/>
      <c r="Y3731" s="140"/>
      <c r="Z3731" s="140"/>
      <c r="AA3731" s="140"/>
      <c r="AB3731" s="140"/>
      <c r="AC3731" s="140"/>
      <c r="AD3731" s="140"/>
      <c r="AE3731" s="140"/>
      <c r="AF3731" s="140"/>
      <c r="AG3731" s="140"/>
      <c r="AH3731" s="140"/>
      <c r="AI3731" s="140"/>
      <c r="AJ3731" s="140"/>
      <c r="AK3731" s="140"/>
      <c r="AL3731" s="140"/>
      <c r="AM3731" s="140"/>
      <c r="AN3731" s="140"/>
      <c r="AO3731" s="140"/>
      <c r="AP3731" s="140"/>
      <c r="AQ3731" s="140"/>
      <c r="AR3731" s="140"/>
      <c r="AS3731" s="103"/>
      <c r="AT3731" s="103"/>
      <c r="AU3731" s="103"/>
      <c r="AV3731" s="103"/>
      <c r="AW3731" s="103"/>
      <c r="AX3731" s="103"/>
      <c r="AY3731" s="103"/>
      <c r="AZ3731" s="103"/>
      <c r="BA3731" s="103"/>
      <c r="BB3731" s="103"/>
      <c r="BC3731" s="103"/>
      <c r="BD3731" s="103"/>
      <c r="BE3731" s="103"/>
    </row>
    <row r="3732" spans="1:57" x14ac:dyDescent="0.2">
      <c r="A3732" s="140"/>
      <c r="B3732" s="141"/>
      <c r="C3732" s="141"/>
      <c r="D3732" s="24"/>
      <c r="E3732" s="29"/>
      <c r="F3732" s="22"/>
      <c r="G3732" s="22"/>
      <c r="H3732" s="22"/>
      <c r="I3732" s="22"/>
      <c r="J3732" s="26"/>
      <c r="K3732" s="140"/>
      <c r="L3732" s="140"/>
      <c r="M3732" s="140"/>
      <c r="N3732" s="140"/>
      <c r="O3732" s="140"/>
      <c r="P3732" s="26"/>
      <c r="Q3732" s="26"/>
      <c r="R3732" s="140"/>
      <c r="S3732" s="140"/>
      <c r="T3732" s="140"/>
      <c r="U3732" s="140"/>
      <c r="V3732" s="140"/>
      <c r="W3732" s="140"/>
      <c r="X3732" s="140"/>
      <c r="Y3732" s="140"/>
      <c r="Z3732" s="140"/>
      <c r="AA3732" s="140"/>
      <c r="AB3732" s="140"/>
      <c r="AC3732" s="140"/>
      <c r="AD3732" s="140"/>
      <c r="AE3732" s="140"/>
      <c r="AF3732" s="140"/>
      <c r="AG3732" s="140"/>
      <c r="AH3732" s="140"/>
      <c r="AI3732" s="140"/>
      <c r="AJ3732" s="140"/>
      <c r="AK3732" s="140"/>
      <c r="AL3732" s="140"/>
      <c r="AM3732" s="140"/>
      <c r="AN3732" s="140"/>
      <c r="AO3732" s="140"/>
      <c r="AP3732" s="140"/>
      <c r="AQ3732" s="140"/>
      <c r="AR3732" s="140"/>
      <c r="AS3732" s="103"/>
      <c r="AT3732" s="103"/>
      <c r="AU3732" s="103"/>
      <c r="AV3732" s="103"/>
      <c r="AW3732" s="103"/>
      <c r="AX3732" s="103"/>
      <c r="AY3732" s="103"/>
      <c r="AZ3732" s="103"/>
      <c r="BA3732" s="103"/>
      <c r="BB3732" s="103"/>
      <c r="BC3732" s="103"/>
      <c r="BD3732" s="103"/>
      <c r="BE3732" s="103"/>
    </row>
    <row r="3733" spans="1:57" x14ac:dyDescent="0.2">
      <c r="A3733" s="140"/>
      <c r="B3733" s="141"/>
      <c r="C3733" s="141"/>
      <c r="D3733" s="24"/>
      <c r="E3733" s="29"/>
      <c r="F3733" s="22"/>
      <c r="G3733" s="22"/>
      <c r="H3733" s="22"/>
      <c r="I3733" s="22"/>
      <c r="J3733" s="26"/>
      <c r="K3733" s="140"/>
      <c r="L3733" s="140"/>
      <c r="M3733" s="140"/>
      <c r="N3733" s="140"/>
      <c r="O3733" s="140"/>
      <c r="P3733" s="26"/>
      <c r="Q3733" s="26"/>
      <c r="R3733" s="140"/>
      <c r="S3733" s="140"/>
      <c r="T3733" s="140"/>
      <c r="U3733" s="140"/>
      <c r="V3733" s="140"/>
      <c r="W3733" s="140"/>
      <c r="X3733" s="140"/>
      <c r="Y3733" s="140"/>
      <c r="Z3733" s="140"/>
      <c r="AA3733" s="140"/>
      <c r="AB3733" s="140"/>
      <c r="AC3733" s="140"/>
      <c r="AD3733" s="140"/>
      <c r="AE3733" s="140"/>
      <c r="AF3733" s="140"/>
      <c r="AG3733" s="140"/>
      <c r="AH3733" s="140"/>
      <c r="AI3733" s="140"/>
      <c r="AJ3733" s="140"/>
      <c r="AK3733" s="140"/>
      <c r="AL3733" s="140"/>
      <c r="AM3733" s="140"/>
      <c r="AN3733" s="140"/>
      <c r="AO3733" s="140"/>
      <c r="AP3733" s="140"/>
      <c r="AQ3733" s="140"/>
      <c r="AR3733" s="140"/>
      <c r="AS3733" s="103"/>
      <c r="AT3733" s="103"/>
      <c r="AU3733" s="103"/>
      <c r="AV3733" s="103"/>
      <c r="AW3733" s="103"/>
      <c r="AX3733" s="103"/>
      <c r="AY3733" s="103"/>
      <c r="AZ3733" s="103"/>
      <c r="BA3733" s="103"/>
      <c r="BB3733" s="103"/>
      <c r="BC3733" s="103"/>
      <c r="BD3733" s="103"/>
      <c r="BE3733" s="103"/>
    </row>
    <row r="3734" spans="1:57" x14ac:dyDescent="0.2">
      <c r="A3734" s="140"/>
      <c r="B3734" s="141"/>
      <c r="C3734" s="141"/>
      <c r="D3734" s="24"/>
      <c r="E3734" s="29"/>
      <c r="F3734" s="22"/>
      <c r="G3734" s="22"/>
      <c r="H3734" s="22"/>
      <c r="I3734" s="22"/>
      <c r="J3734" s="26"/>
      <c r="K3734" s="140"/>
      <c r="L3734" s="140"/>
      <c r="M3734" s="140"/>
      <c r="N3734" s="140"/>
      <c r="O3734" s="140"/>
      <c r="P3734" s="26"/>
      <c r="Q3734" s="26"/>
      <c r="R3734" s="140"/>
      <c r="S3734" s="140"/>
      <c r="T3734" s="140"/>
      <c r="U3734" s="140"/>
      <c r="V3734" s="140"/>
      <c r="W3734" s="140"/>
      <c r="X3734" s="140"/>
      <c r="Y3734" s="140"/>
      <c r="Z3734" s="140"/>
      <c r="AA3734" s="140"/>
      <c r="AB3734" s="140"/>
      <c r="AC3734" s="140"/>
      <c r="AD3734" s="140"/>
      <c r="AE3734" s="140"/>
      <c r="AF3734" s="140"/>
      <c r="AG3734" s="140"/>
      <c r="AH3734" s="140"/>
      <c r="AI3734" s="140"/>
      <c r="AJ3734" s="140"/>
      <c r="AK3734" s="140"/>
      <c r="AL3734" s="140"/>
      <c r="AM3734" s="140"/>
      <c r="AN3734" s="140"/>
      <c r="AO3734" s="140"/>
      <c r="AP3734" s="140"/>
      <c r="AQ3734" s="140"/>
      <c r="AR3734" s="140"/>
      <c r="AS3734" s="103"/>
      <c r="AT3734" s="103"/>
      <c r="AU3734" s="103"/>
      <c r="AV3734" s="103"/>
      <c r="AW3734" s="103"/>
      <c r="AX3734" s="103"/>
      <c r="AY3734" s="103"/>
      <c r="AZ3734" s="103"/>
      <c r="BA3734" s="103"/>
      <c r="BB3734" s="103"/>
      <c r="BC3734" s="103"/>
      <c r="BD3734" s="103"/>
      <c r="BE3734" s="103"/>
    </row>
    <row r="3735" spans="1:57" x14ac:dyDescent="0.2">
      <c r="A3735" s="140"/>
      <c r="B3735" s="141"/>
      <c r="C3735" s="141"/>
      <c r="D3735" s="24"/>
      <c r="E3735" s="29"/>
      <c r="F3735" s="22"/>
      <c r="G3735" s="22"/>
      <c r="H3735" s="22"/>
      <c r="I3735" s="22"/>
      <c r="J3735" s="26"/>
      <c r="K3735" s="140"/>
      <c r="L3735" s="140"/>
      <c r="M3735" s="140"/>
      <c r="N3735" s="140"/>
      <c r="O3735" s="140"/>
      <c r="P3735" s="26"/>
      <c r="Q3735" s="26"/>
      <c r="R3735" s="140"/>
      <c r="S3735" s="140"/>
      <c r="T3735" s="140"/>
      <c r="U3735" s="140"/>
      <c r="V3735" s="140"/>
      <c r="W3735" s="140"/>
      <c r="X3735" s="140"/>
      <c r="Y3735" s="140"/>
      <c r="Z3735" s="140"/>
      <c r="AA3735" s="140"/>
      <c r="AB3735" s="140"/>
      <c r="AC3735" s="140"/>
      <c r="AD3735" s="140"/>
      <c r="AE3735" s="140"/>
      <c r="AF3735" s="140"/>
      <c r="AG3735" s="140"/>
      <c r="AH3735" s="140"/>
      <c r="AI3735" s="140"/>
      <c r="AJ3735" s="140"/>
      <c r="AK3735" s="140"/>
      <c r="AL3735" s="140"/>
      <c r="AM3735" s="140"/>
      <c r="AN3735" s="140"/>
      <c r="AO3735" s="140"/>
      <c r="AP3735" s="140"/>
      <c r="AQ3735" s="140"/>
      <c r="AR3735" s="140"/>
      <c r="AS3735" s="103"/>
      <c r="AT3735" s="103"/>
      <c r="AU3735" s="103"/>
      <c r="AV3735" s="103"/>
      <c r="AW3735" s="103"/>
      <c r="AX3735" s="103"/>
      <c r="AY3735" s="103"/>
      <c r="AZ3735" s="103"/>
      <c r="BA3735" s="103"/>
      <c r="BB3735" s="103"/>
      <c r="BC3735" s="103"/>
      <c r="BD3735" s="103"/>
      <c r="BE3735" s="103"/>
    </row>
    <row r="3736" spans="1:57" x14ac:dyDescent="0.2">
      <c r="A3736" s="140"/>
      <c r="B3736" s="141"/>
      <c r="C3736" s="141"/>
      <c r="D3736" s="24"/>
      <c r="E3736" s="29"/>
      <c r="F3736" s="22"/>
      <c r="G3736" s="22"/>
      <c r="H3736" s="22"/>
      <c r="I3736" s="22"/>
      <c r="J3736" s="26"/>
      <c r="K3736" s="140"/>
      <c r="L3736" s="140"/>
      <c r="M3736" s="140"/>
      <c r="N3736" s="140"/>
      <c r="O3736" s="140"/>
      <c r="P3736" s="26"/>
      <c r="Q3736" s="26"/>
      <c r="R3736" s="140"/>
      <c r="S3736" s="140"/>
      <c r="T3736" s="140"/>
      <c r="U3736" s="140"/>
      <c r="V3736" s="140"/>
      <c r="W3736" s="140"/>
      <c r="X3736" s="140"/>
      <c r="Y3736" s="140"/>
      <c r="Z3736" s="140"/>
      <c r="AA3736" s="140"/>
      <c r="AB3736" s="140"/>
      <c r="AC3736" s="140"/>
      <c r="AD3736" s="140"/>
      <c r="AE3736" s="140"/>
      <c r="AF3736" s="140"/>
      <c r="AG3736" s="140"/>
      <c r="AH3736" s="140"/>
      <c r="AI3736" s="140"/>
      <c r="AJ3736" s="140"/>
      <c r="AK3736" s="140"/>
      <c r="AL3736" s="140"/>
      <c r="AM3736" s="140"/>
      <c r="AN3736" s="140"/>
      <c r="AO3736" s="140"/>
      <c r="AP3736" s="140"/>
      <c r="AQ3736" s="140"/>
      <c r="AR3736" s="140"/>
      <c r="AS3736" s="103"/>
      <c r="AT3736" s="103"/>
      <c r="AU3736" s="103"/>
      <c r="AV3736" s="103"/>
      <c r="AW3736" s="103"/>
      <c r="AX3736" s="103"/>
      <c r="AY3736" s="103"/>
      <c r="AZ3736" s="103"/>
      <c r="BA3736" s="103"/>
      <c r="BB3736" s="103"/>
      <c r="BC3736" s="103"/>
      <c r="BD3736" s="103"/>
      <c r="BE3736" s="103"/>
    </row>
    <row r="3737" spans="1:57" x14ac:dyDescent="0.2">
      <c r="A3737" s="140"/>
      <c r="B3737" s="141"/>
      <c r="C3737" s="141"/>
      <c r="D3737" s="24"/>
      <c r="E3737" s="29"/>
      <c r="F3737" s="22"/>
      <c r="G3737" s="22"/>
      <c r="H3737" s="22"/>
      <c r="I3737" s="22"/>
      <c r="J3737" s="26"/>
      <c r="K3737" s="140"/>
      <c r="L3737" s="140"/>
      <c r="M3737" s="140"/>
      <c r="N3737" s="140"/>
      <c r="O3737" s="140"/>
      <c r="P3737" s="26"/>
      <c r="Q3737" s="26"/>
      <c r="R3737" s="140"/>
      <c r="S3737" s="140"/>
      <c r="T3737" s="140"/>
      <c r="U3737" s="140"/>
      <c r="V3737" s="140"/>
      <c r="W3737" s="140"/>
      <c r="X3737" s="140"/>
      <c r="Y3737" s="140"/>
      <c r="Z3737" s="140"/>
      <c r="AA3737" s="140"/>
      <c r="AB3737" s="140"/>
      <c r="AC3737" s="140"/>
      <c r="AD3737" s="140"/>
      <c r="AE3737" s="140"/>
      <c r="AF3737" s="140"/>
      <c r="AG3737" s="140"/>
      <c r="AH3737" s="140"/>
      <c r="AI3737" s="140"/>
      <c r="AJ3737" s="140"/>
      <c r="AK3737" s="140"/>
      <c r="AL3737" s="140"/>
      <c r="AM3737" s="140"/>
      <c r="AN3737" s="140"/>
      <c r="AO3737" s="140"/>
      <c r="AP3737" s="140"/>
      <c r="AQ3737" s="140"/>
      <c r="AR3737" s="140"/>
      <c r="AS3737" s="103"/>
      <c r="AT3737" s="103"/>
      <c r="AU3737" s="103"/>
      <c r="AV3737" s="103"/>
      <c r="AW3737" s="103"/>
      <c r="AX3737" s="103"/>
      <c r="AY3737" s="103"/>
      <c r="AZ3737" s="103"/>
      <c r="BA3737" s="103"/>
      <c r="BB3737" s="103"/>
      <c r="BC3737" s="103"/>
      <c r="BD3737" s="103"/>
      <c r="BE3737" s="103"/>
    </row>
    <row r="3738" spans="1:57" x14ac:dyDescent="0.2">
      <c r="A3738" s="140"/>
      <c r="B3738" s="141"/>
      <c r="C3738" s="141"/>
      <c r="D3738" s="24"/>
      <c r="E3738" s="29"/>
      <c r="F3738" s="22"/>
      <c r="G3738" s="22"/>
      <c r="H3738" s="22"/>
      <c r="I3738" s="22"/>
      <c r="J3738" s="26"/>
      <c r="K3738" s="140"/>
      <c r="L3738" s="140"/>
      <c r="M3738" s="140"/>
      <c r="N3738" s="140"/>
      <c r="O3738" s="140"/>
      <c r="P3738" s="26"/>
      <c r="Q3738" s="26"/>
      <c r="R3738" s="140"/>
      <c r="S3738" s="140"/>
      <c r="T3738" s="140"/>
      <c r="U3738" s="140"/>
      <c r="V3738" s="140"/>
      <c r="W3738" s="140"/>
      <c r="X3738" s="140"/>
      <c r="Y3738" s="140"/>
      <c r="Z3738" s="140"/>
      <c r="AA3738" s="140"/>
      <c r="AB3738" s="140"/>
      <c r="AC3738" s="140"/>
      <c r="AD3738" s="140"/>
      <c r="AE3738" s="140"/>
      <c r="AF3738" s="140"/>
      <c r="AG3738" s="140"/>
      <c r="AH3738" s="140"/>
      <c r="AI3738" s="140"/>
      <c r="AJ3738" s="140"/>
      <c r="AK3738" s="140"/>
      <c r="AL3738" s="140"/>
      <c r="AM3738" s="140"/>
      <c r="AN3738" s="140"/>
      <c r="AO3738" s="140"/>
      <c r="AP3738" s="140"/>
      <c r="AQ3738" s="140"/>
      <c r="AR3738" s="140"/>
      <c r="AS3738" s="103"/>
      <c r="AT3738" s="103"/>
      <c r="AU3738" s="103"/>
      <c r="AV3738" s="103"/>
      <c r="AW3738" s="103"/>
      <c r="AX3738" s="103"/>
      <c r="AY3738" s="103"/>
      <c r="AZ3738" s="103"/>
      <c r="BA3738" s="103"/>
      <c r="BB3738" s="103"/>
      <c r="BC3738" s="103"/>
      <c r="BD3738" s="103"/>
      <c r="BE3738" s="103"/>
    </row>
    <row r="3739" spans="1:57" x14ac:dyDescent="0.2">
      <c r="A3739" s="140"/>
      <c r="B3739" s="141"/>
      <c r="C3739" s="141"/>
      <c r="D3739" s="24"/>
      <c r="E3739" s="29"/>
      <c r="F3739" s="22"/>
      <c r="G3739" s="22"/>
      <c r="H3739" s="22"/>
      <c r="I3739" s="22"/>
      <c r="J3739" s="26"/>
      <c r="K3739" s="140"/>
      <c r="L3739" s="140"/>
      <c r="M3739" s="140"/>
      <c r="N3739" s="140"/>
      <c r="O3739" s="140"/>
      <c r="P3739" s="26"/>
      <c r="Q3739" s="26"/>
      <c r="R3739" s="140"/>
      <c r="S3739" s="140"/>
      <c r="T3739" s="140"/>
      <c r="U3739" s="140"/>
      <c r="V3739" s="140"/>
      <c r="W3739" s="140"/>
      <c r="X3739" s="140"/>
      <c r="Y3739" s="140"/>
      <c r="Z3739" s="140"/>
      <c r="AA3739" s="140"/>
      <c r="AB3739" s="140"/>
      <c r="AC3739" s="140"/>
      <c r="AD3739" s="140"/>
      <c r="AE3739" s="140"/>
      <c r="AF3739" s="140"/>
      <c r="AG3739" s="140"/>
      <c r="AH3739" s="140"/>
      <c r="AI3739" s="140"/>
      <c r="AJ3739" s="140"/>
      <c r="AK3739" s="140"/>
      <c r="AL3739" s="140"/>
      <c r="AM3739" s="140"/>
      <c r="AN3739" s="140"/>
      <c r="AO3739" s="140"/>
      <c r="AP3739" s="140"/>
      <c r="AQ3739" s="140"/>
      <c r="AR3739" s="140"/>
      <c r="AS3739" s="103"/>
      <c r="AT3739" s="103"/>
      <c r="AU3739" s="103"/>
      <c r="AV3739" s="103"/>
      <c r="AW3739" s="103"/>
      <c r="AX3739" s="103"/>
      <c r="AY3739" s="103"/>
      <c r="AZ3739" s="103"/>
      <c r="BA3739" s="103"/>
      <c r="BB3739" s="103"/>
      <c r="BC3739" s="103"/>
      <c r="BD3739" s="103"/>
      <c r="BE3739" s="103"/>
    </row>
    <row r="3740" spans="1:57" x14ac:dyDescent="0.2">
      <c r="A3740" s="140"/>
      <c r="B3740" s="141"/>
      <c r="C3740" s="141"/>
      <c r="D3740" s="24"/>
      <c r="E3740" s="29"/>
      <c r="F3740" s="22"/>
      <c r="G3740" s="22"/>
      <c r="H3740" s="22"/>
      <c r="I3740" s="22"/>
      <c r="J3740" s="26"/>
      <c r="K3740" s="140"/>
      <c r="L3740" s="140"/>
      <c r="M3740" s="140"/>
      <c r="N3740" s="140"/>
      <c r="O3740" s="140"/>
      <c r="P3740" s="26"/>
      <c r="Q3740" s="26"/>
      <c r="R3740" s="140"/>
      <c r="S3740" s="140"/>
      <c r="T3740" s="140"/>
      <c r="U3740" s="140"/>
      <c r="V3740" s="140"/>
      <c r="W3740" s="140"/>
      <c r="X3740" s="140"/>
      <c r="Y3740" s="140"/>
      <c r="Z3740" s="140"/>
      <c r="AA3740" s="140"/>
      <c r="AB3740" s="140"/>
      <c r="AC3740" s="140"/>
      <c r="AD3740" s="140"/>
      <c r="AE3740" s="140"/>
      <c r="AF3740" s="140"/>
      <c r="AG3740" s="140"/>
      <c r="AH3740" s="140"/>
      <c r="AI3740" s="140"/>
      <c r="AJ3740" s="140"/>
      <c r="AK3740" s="140"/>
      <c r="AL3740" s="140"/>
      <c r="AM3740" s="140"/>
      <c r="AN3740" s="140"/>
      <c r="AO3740" s="140"/>
      <c r="AP3740" s="140"/>
      <c r="AQ3740" s="140"/>
      <c r="AR3740" s="140"/>
      <c r="AS3740" s="103"/>
      <c r="AT3740" s="103"/>
      <c r="AU3740" s="103"/>
      <c r="AV3740" s="103"/>
      <c r="AW3740" s="103"/>
      <c r="AX3740" s="103"/>
      <c r="AY3740" s="103"/>
      <c r="AZ3740" s="103"/>
      <c r="BA3740" s="103"/>
      <c r="BB3740" s="103"/>
      <c r="BC3740" s="103"/>
      <c r="BD3740" s="103"/>
      <c r="BE3740" s="103"/>
    </row>
    <row r="3741" spans="1:57" x14ac:dyDescent="0.2">
      <c r="A3741" s="140"/>
      <c r="B3741" s="141"/>
      <c r="C3741" s="141"/>
      <c r="D3741" s="24"/>
      <c r="E3741" s="29"/>
      <c r="F3741" s="22"/>
      <c r="G3741" s="22"/>
      <c r="H3741" s="22"/>
      <c r="I3741" s="22"/>
      <c r="J3741" s="26"/>
      <c r="K3741" s="140"/>
      <c r="L3741" s="140"/>
      <c r="M3741" s="140"/>
      <c r="N3741" s="140"/>
      <c r="O3741" s="140"/>
      <c r="P3741" s="26"/>
      <c r="Q3741" s="26"/>
      <c r="R3741" s="140"/>
      <c r="S3741" s="140"/>
      <c r="T3741" s="140"/>
      <c r="U3741" s="140"/>
      <c r="V3741" s="140"/>
      <c r="W3741" s="140"/>
      <c r="X3741" s="140"/>
      <c r="Y3741" s="140"/>
      <c r="Z3741" s="140"/>
      <c r="AA3741" s="140"/>
      <c r="AB3741" s="140"/>
      <c r="AC3741" s="140"/>
      <c r="AD3741" s="140"/>
      <c r="AE3741" s="140"/>
      <c r="AF3741" s="140"/>
      <c r="AG3741" s="140"/>
      <c r="AH3741" s="140"/>
      <c r="AI3741" s="140"/>
      <c r="AJ3741" s="140"/>
      <c r="AK3741" s="140"/>
      <c r="AL3741" s="140"/>
      <c r="AM3741" s="140"/>
      <c r="AN3741" s="140"/>
      <c r="AO3741" s="140"/>
      <c r="AP3741" s="140"/>
      <c r="AQ3741" s="140"/>
      <c r="AR3741" s="140"/>
      <c r="AS3741" s="103"/>
      <c r="AT3741" s="103"/>
      <c r="AU3741" s="103"/>
      <c r="AV3741" s="103"/>
      <c r="AW3741" s="103"/>
      <c r="AX3741" s="103"/>
      <c r="AY3741" s="103"/>
      <c r="AZ3741" s="103"/>
      <c r="BA3741" s="103"/>
      <c r="BB3741" s="103"/>
      <c r="BC3741" s="103"/>
      <c r="BD3741" s="103"/>
      <c r="BE3741" s="103"/>
    </row>
    <row r="3742" spans="1:57" x14ac:dyDescent="0.2">
      <c r="A3742" s="140"/>
      <c r="B3742" s="141"/>
      <c r="C3742" s="141"/>
      <c r="D3742" s="24"/>
      <c r="E3742" s="29"/>
      <c r="F3742" s="22"/>
      <c r="G3742" s="22"/>
      <c r="H3742" s="22"/>
      <c r="I3742" s="22"/>
      <c r="J3742" s="26"/>
      <c r="K3742" s="140"/>
      <c r="L3742" s="140"/>
      <c r="M3742" s="140"/>
      <c r="N3742" s="140"/>
      <c r="O3742" s="140"/>
      <c r="P3742" s="26"/>
      <c r="Q3742" s="26"/>
      <c r="R3742" s="140"/>
      <c r="S3742" s="140"/>
      <c r="T3742" s="140"/>
      <c r="U3742" s="140"/>
      <c r="V3742" s="140"/>
      <c r="W3742" s="140"/>
      <c r="X3742" s="140"/>
      <c r="Y3742" s="140"/>
      <c r="Z3742" s="140"/>
      <c r="AA3742" s="140"/>
      <c r="AB3742" s="140"/>
      <c r="AC3742" s="140"/>
      <c r="AD3742" s="140"/>
      <c r="AE3742" s="140"/>
      <c r="AF3742" s="140"/>
      <c r="AG3742" s="140"/>
      <c r="AH3742" s="140"/>
      <c r="AI3742" s="140"/>
      <c r="AJ3742" s="140"/>
      <c r="AK3742" s="140"/>
      <c r="AL3742" s="140"/>
      <c r="AM3742" s="140"/>
      <c r="AN3742" s="140"/>
      <c r="AO3742" s="140"/>
      <c r="AP3742" s="140"/>
      <c r="AQ3742" s="140"/>
      <c r="AR3742" s="140"/>
      <c r="AS3742" s="103"/>
      <c r="AT3742" s="103"/>
      <c r="AU3742" s="103"/>
      <c r="AV3742" s="103"/>
      <c r="AW3742" s="103"/>
      <c r="AX3742" s="103"/>
      <c r="AY3742" s="103"/>
      <c r="AZ3742" s="103"/>
      <c r="BA3742" s="103"/>
      <c r="BB3742" s="103"/>
      <c r="BC3742" s="103"/>
      <c r="BD3742" s="103"/>
      <c r="BE3742" s="103"/>
    </row>
    <row r="3743" spans="1:57" x14ac:dyDescent="0.2">
      <c r="A3743" s="140"/>
      <c r="B3743" s="141"/>
      <c r="C3743" s="141"/>
      <c r="D3743" s="24"/>
      <c r="E3743" s="29"/>
      <c r="F3743" s="22"/>
      <c r="G3743" s="22"/>
      <c r="H3743" s="22"/>
      <c r="I3743" s="22"/>
      <c r="J3743" s="26"/>
      <c r="K3743" s="140"/>
      <c r="L3743" s="140"/>
      <c r="M3743" s="140"/>
      <c r="N3743" s="140"/>
      <c r="O3743" s="140"/>
      <c r="P3743" s="26"/>
      <c r="Q3743" s="26"/>
      <c r="R3743" s="140"/>
      <c r="S3743" s="140"/>
      <c r="T3743" s="140"/>
      <c r="U3743" s="140"/>
      <c r="V3743" s="140"/>
      <c r="W3743" s="140"/>
      <c r="X3743" s="140"/>
      <c r="Y3743" s="140"/>
      <c r="Z3743" s="140"/>
      <c r="AA3743" s="140"/>
      <c r="AB3743" s="140"/>
      <c r="AC3743" s="140"/>
      <c r="AD3743" s="140"/>
      <c r="AE3743" s="140"/>
      <c r="AF3743" s="140"/>
      <c r="AG3743" s="140"/>
      <c r="AH3743" s="140"/>
      <c r="AI3743" s="140"/>
      <c r="AJ3743" s="140"/>
      <c r="AK3743" s="140"/>
      <c r="AL3743" s="140"/>
      <c r="AM3743" s="140"/>
      <c r="AN3743" s="140"/>
      <c r="AO3743" s="140"/>
      <c r="AP3743" s="140"/>
      <c r="AQ3743" s="140"/>
      <c r="AR3743" s="140"/>
      <c r="AS3743" s="103"/>
      <c r="AT3743" s="103"/>
      <c r="AU3743" s="103"/>
      <c r="AV3743" s="103"/>
      <c r="AW3743" s="103"/>
      <c r="AX3743" s="103"/>
      <c r="AY3743" s="103"/>
      <c r="AZ3743" s="103"/>
      <c r="BA3743" s="103"/>
      <c r="BB3743" s="103"/>
      <c r="BC3743" s="103"/>
      <c r="BD3743" s="103"/>
      <c r="BE3743" s="103"/>
    </row>
    <row r="3744" spans="1:57" x14ac:dyDescent="0.2">
      <c r="A3744" s="140"/>
      <c r="B3744" s="141"/>
      <c r="C3744" s="141"/>
      <c r="D3744" s="24"/>
      <c r="E3744" s="29"/>
      <c r="F3744" s="22"/>
      <c r="G3744" s="22"/>
      <c r="H3744" s="22"/>
      <c r="I3744" s="22"/>
      <c r="J3744" s="26"/>
      <c r="K3744" s="140"/>
      <c r="L3744" s="140"/>
      <c r="M3744" s="140"/>
      <c r="N3744" s="140"/>
      <c r="O3744" s="140"/>
      <c r="P3744" s="26"/>
      <c r="Q3744" s="26"/>
      <c r="R3744" s="140"/>
      <c r="S3744" s="140"/>
      <c r="T3744" s="140"/>
      <c r="U3744" s="140"/>
      <c r="V3744" s="140"/>
      <c r="W3744" s="140"/>
      <c r="X3744" s="140"/>
      <c r="Y3744" s="140"/>
      <c r="Z3744" s="140"/>
      <c r="AA3744" s="140"/>
      <c r="AB3744" s="140"/>
      <c r="AC3744" s="140"/>
      <c r="AD3744" s="140"/>
      <c r="AE3744" s="140"/>
      <c r="AF3744" s="140"/>
      <c r="AG3744" s="140"/>
      <c r="AH3744" s="140"/>
      <c r="AI3744" s="140"/>
      <c r="AJ3744" s="140"/>
      <c r="AK3744" s="140"/>
      <c r="AL3744" s="140"/>
      <c r="AM3744" s="140"/>
      <c r="AN3744" s="140"/>
      <c r="AO3744" s="140"/>
      <c r="AP3744" s="140"/>
      <c r="AQ3744" s="140"/>
      <c r="AR3744" s="140"/>
      <c r="AS3744" s="103"/>
      <c r="AT3744" s="103"/>
      <c r="AU3744" s="103"/>
      <c r="AV3744" s="103"/>
      <c r="AW3744" s="103"/>
      <c r="AX3744" s="103"/>
      <c r="AY3744" s="103"/>
      <c r="AZ3744" s="103"/>
      <c r="BA3744" s="103"/>
      <c r="BB3744" s="103"/>
      <c r="BC3744" s="103"/>
      <c r="BD3744" s="103"/>
      <c r="BE3744" s="103"/>
    </row>
    <row r="3745" spans="1:57" x14ac:dyDescent="0.2">
      <c r="A3745" s="140"/>
      <c r="B3745" s="141"/>
      <c r="C3745" s="141"/>
      <c r="D3745" s="24"/>
      <c r="E3745" s="29"/>
      <c r="F3745" s="22"/>
      <c r="G3745" s="22"/>
      <c r="H3745" s="22"/>
      <c r="I3745" s="22"/>
      <c r="J3745" s="26"/>
      <c r="K3745" s="140"/>
      <c r="L3745" s="140"/>
      <c r="M3745" s="140"/>
      <c r="N3745" s="140"/>
      <c r="O3745" s="140"/>
      <c r="P3745" s="26"/>
      <c r="Q3745" s="26"/>
      <c r="R3745" s="140"/>
      <c r="S3745" s="140"/>
      <c r="T3745" s="140"/>
      <c r="U3745" s="140"/>
      <c r="V3745" s="140"/>
      <c r="W3745" s="140"/>
      <c r="X3745" s="140"/>
      <c r="Y3745" s="140"/>
      <c r="Z3745" s="140"/>
      <c r="AA3745" s="140"/>
      <c r="AB3745" s="140"/>
      <c r="AC3745" s="140"/>
      <c r="AD3745" s="140"/>
      <c r="AE3745" s="140"/>
      <c r="AF3745" s="140"/>
      <c r="AG3745" s="140"/>
      <c r="AH3745" s="140"/>
      <c r="AI3745" s="140"/>
      <c r="AJ3745" s="140"/>
      <c r="AK3745" s="140"/>
      <c r="AL3745" s="140"/>
      <c r="AM3745" s="140"/>
      <c r="AN3745" s="140"/>
      <c r="AO3745" s="140"/>
      <c r="AP3745" s="140"/>
      <c r="AQ3745" s="140"/>
      <c r="AR3745" s="140"/>
      <c r="AS3745" s="103"/>
      <c r="AT3745" s="103"/>
      <c r="AU3745" s="103"/>
      <c r="AV3745" s="103"/>
      <c r="AW3745" s="103"/>
      <c r="AX3745" s="103"/>
      <c r="AY3745" s="103"/>
      <c r="AZ3745" s="103"/>
      <c r="BA3745" s="103"/>
      <c r="BB3745" s="103"/>
      <c r="BC3745" s="103"/>
      <c r="BD3745" s="103"/>
      <c r="BE3745" s="103"/>
    </row>
    <row r="3746" spans="1:57" x14ac:dyDescent="0.2">
      <c r="A3746" s="140"/>
      <c r="B3746" s="141"/>
      <c r="C3746" s="141"/>
      <c r="D3746" s="24"/>
      <c r="E3746" s="29"/>
      <c r="F3746" s="22"/>
      <c r="G3746" s="22"/>
      <c r="H3746" s="22"/>
      <c r="I3746" s="22"/>
      <c r="J3746" s="26"/>
      <c r="K3746" s="140"/>
      <c r="L3746" s="140"/>
      <c r="M3746" s="140"/>
      <c r="N3746" s="140"/>
      <c r="O3746" s="140"/>
      <c r="P3746" s="26"/>
      <c r="Q3746" s="26"/>
      <c r="R3746" s="140"/>
      <c r="S3746" s="140"/>
      <c r="T3746" s="140"/>
      <c r="U3746" s="140"/>
      <c r="V3746" s="140"/>
      <c r="W3746" s="140"/>
      <c r="X3746" s="140"/>
      <c r="Y3746" s="140"/>
      <c r="Z3746" s="140"/>
      <c r="AA3746" s="140"/>
      <c r="AB3746" s="140"/>
      <c r="AC3746" s="140"/>
      <c r="AD3746" s="140"/>
      <c r="AE3746" s="140"/>
      <c r="AF3746" s="140"/>
      <c r="AG3746" s="140"/>
      <c r="AH3746" s="140"/>
      <c r="AI3746" s="140"/>
      <c r="AJ3746" s="140"/>
      <c r="AK3746" s="140"/>
      <c r="AL3746" s="140"/>
      <c r="AM3746" s="140"/>
      <c r="AN3746" s="140"/>
      <c r="AO3746" s="140"/>
      <c r="AP3746" s="140"/>
      <c r="AQ3746" s="140"/>
      <c r="AR3746" s="140"/>
      <c r="AS3746" s="103"/>
      <c r="AT3746" s="103"/>
      <c r="AU3746" s="103"/>
      <c r="AV3746" s="103"/>
      <c r="AW3746" s="103"/>
      <c r="AX3746" s="103"/>
      <c r="AY3746" s="103"/>
      <c r="AZ3746" s="103"/>
      <c r="BA3746" s="103"/>
      <c r="BB3746" s="103"/>
      <c r="BC3746" s="103"/>
      <c r="BD3746" s="103"/>
      <c r="BE3746" s="103"/>
    </row>
    <row r="3747" spans="1:57" x14ac:dyDescent="0.2">
      <c r="A3747" s="140"/>
      <c r="B3747" s="141"/>
      <c r="C3747" s="141"/>
      <c r="D3747" s="24"/>
      <c r="E3747" s="29"/>
      <c r="F3747" s="22"/>
      <c r="G3747" s="22"/>
      <c r="H3747" s="22"/>
      <c r="I3747" s="22"/>
      <c r="J3747" s="26"/>
      <c r="K3747" s="140"/>
      <c r="L3747" s="140"/>
      <c r="M3747" s="140"/>
      <c r="N3747" s="140"/>
      <c r="O3747" s="140"/>
      <c r="P3747" s="26"/>
      <c r="Q3747" s="26"/>
      <c r="R3747" s="140"/>
      <c r="S3747" s="140"/>
      <c r="T3747" s="140"/>
      <c r="U3747" s="140"/>
      <c r="V3747" s="140"/>
      <c r="W3747" s="140"/>
      <c r="X3747" s="140"/>
      <c r="Y3747" s="140"/>
      <c r="Z3747" s="140"/>
      <c r="AA3747" s="140"/>
      <c r="AB3747" s="140"/>
      <c r="AC3747" s="140"/>
      <c r="AD3747" s="140"/>
      <c r="AE3747" s="140"/>
      <c r="AF3747" s="140"/>
      <c r="AG3747" s="140"/>
      <c r="AH3747" s="140"/>
      <c r="AI3747" s="140"/>
      <c r="AJ3747" s="140"/>
      <c r="AK3747" s="140"/>
      <c r="AL3747" s="140"/>
      <c r="AM3747" s="140"/>
      <c r="AN3747" s="140"/>
      <c r="AO3747" s="140"/>
      <c r="AP3747" s="140"/>
      <c r="AQ3747" s="140"/>
      <c r="AR3747" s="140"/>
      <c r="AS3747" s="103"/>
      <c r="AT3747" s="103"/>
      <c r="AU3747" s="103"/>
      <c r="AV3747" s="103"/>
      <c r="AW3747" s="103"/>
      <c r="AX3747" s="103"/>
      <c r="AY3747" s="103"/>
      <c r="AZ3747" s="103"/>
      <c r="BA3747" s="103"/>
      <c r="BB3747" s="103"/>
      <c r="BC3747" s="103"/>
      <c r="BD3747" s="103"/>
      <c r="BE3747" s="103"/>
    </row>
    <row r="3748" spans="1:57" x14ac:dyDescent="0.2">
      <c r="A3748" s="140"/>
      <c r="B3748" s="141"/>
      <c r="C3748" s="141"/>
      <c r="D3748" s="24"/>
      <c r="E3748" s="29"/>
      <c r="F3748" s="22"/>
      <c r="G3748" s="22"/>
      <c r="H3748" s="22"/>
      <c r="I3748" s="22"/>
      <c r="J3748" s="26"/>
      <c r="K3748" s="140"/>
      <c r="L3748" s="140"/>
      <c r="M3748" s="140"/>
      <c r="N3748" s="140"/>
      <c r="O3748" s="140"/>
      <c r="P3748" s="26"/>
      <c r="Q3748" s="26"/>
      <c r="R3748" s="140"/>
      <c r="S3748" s="140"/>
      <c r="T3748" s="140"/>
      <c r="U3748" s="140"/>
      <c r="V3748" s="140"/>
      <c r="W3748" s="140"/>
      <c r="X3748" s="140"/>
      <c r="Y3748" s="140"/>
      <c r="Z3748" s="140"/>
      <c r="AA3748" s="140"/>
      <c r="AB3748" s="140"/>
      <c r="AC3748" s="140"/>
      <c r="AD3748" s="140"/>
      <c r="AE3748" s="140"/>
      <c r="AF3748" s="140"/>
      <c r="AG3748" s="140"/>
      <c r="AH3748" s="140"/>
      <c r="AI3748" s="140"/>
      <c r="AJ3748" s="140"/>
      <c r="AK3748" s="140"/>
      <c r="AL3748" s="140"/>
      <c r="AM3748" s="140"/>
      <c r="AN3748" s="140"/>
      <c r="AO3748" s="140"/>
      <c r="AP3748" s="140"/>
      <c r="AQ3748" s="140"/>
      <c r="AR3748" s="140"/>
      <c r="AS3748" s="103"/>
      <c r="AT3748" s="103"/>
      <c r="AU3748" s="103"/>
      <c r="AV3748" s="103"/>
      <c r="AW3748" s="103"/>
      <c r="AX3748" s="103"/>
      <c r="AY3748" s="103"/>
      <c r="AZ3748" s="103"/>
      <c r="BA3748" s="103"/>
      <c r="BB3748" s="103"/>
      <c r="BC3748" s="103"/>
      <c r="BD3748" s="103"/>
      <c r="BE3748" s="103"/>
    </row>
    <row r="3749" spans="1:57" x14ac:dyDescent="0.2">
      <c r="A3749" s="140"/>
      <c r="B3749" s="141"/>
      <c r="C3749" s="141"/>
      <c r="D3749" s="24"/>
      <c r="E3749" s="29"/>
      <c r="F3749" s="22"/>
      <c r="G3749" s="22"/>
      <c r="H3749" s="22"/>
      <c r="I3749" s="22"/>
      <c r="J3749" s="26"/>
      <c r="K3749" s="140"/>
      <c r="L3749" s="140"/>
      <c r="M3749" s="140"/>
      <c r="N3749" s="140"/>
      <c r="O3749" s="140"/>
      <c r="P3749" s="26"/>
      <c r="Q3749" s="26"/>
      <c r="R3749" s="140"/>
      <c r="S3749" s="140"/>
      <c r="T3749" s="140"/>
      <c r="U3749" s="140"/>
      <c r="V3749" s="140"/>
      <c r="W3749" s="140"/>
      <c r="X3749" s="140"/>
      <c r="Y3749" s="140"/>
      <c r="Z3749" s="140"/>
      <c r="AA3749" s="140"/>
      <c r="AB3749" s="140"/>
      <c r="AC3749" s="140"/>
      <c r="AD3749" s="140"/>
      <c r="AE3749" s="140"/>
      <c r="AF3749" s="140"/>
      <c r="AG3749" s="140"/>
      <c r="AH3749" s="140"/>
      <c r="AI3749" s="140"/>
      <c r="AJ3749" s="140"/>
      <c r="AK3749" s="140"/>
      <c r="AL3749" s="140"/>
      <c r="AM3749" s="140"/>
      <c r="AN3749" s="140"/>
      <c r="AO3749" s="140"/>
      <c r="AP3749" s="140"/>
      <c r="AQ3749" s="140"/>
      <c r="AR3749" s="140"/>
      <c r="AS3749" s="103"/>
      <c r="AT3749" s="103"/>
      <c r="AU3749" s="103"/>
      <c r="AV3749" s="103"/>
      <c r="AW3749" s="103"/>
      <c r="AX3749" s="103"/>
      <c r="AY3749" s="103"/>
      <c r="AZ3749" s="103"/>
      <c r="BA3749" s="103"/>
      <c r="BB3749" s="103"/>
      <c r="BC3749" s="103"/>
      <c r="BD3749" s="103"/>
      <c r="BE3749" s="103"/>
    </row>
    <row r="3750" spans="1:57" x14ac:dyDescent="0.2">
      <c r="A3750" s="140"/>
      <c r="B3750" s="141"/>
      <c r="C3750" s="141"/>
      <c r="D3750" s="24"/>
      <c r="E3750" s="29"/>
      <c r="F3750" s="22"/>
      <c r="G3750" s="22"/>
      <c r="H3750" s="22"/>
      <c r="I3750" s="22"/>
      <c r="J3750" s="26"/>
      <c r="K3750" s="140"/>
      <c r="L3750" s="140"/>
      <c r="M3750" s="140"/>
      <c r="N3750" s="140"/>
      <c r="O3750" s="140"/>
      <c r="P3750" s="26"/>
      <c r="Q3750" s="26"/>
      <c r="R3750" s="140"/>
      <c r="S3750" s="140"/>
      <c r="T3750" s="140"/>
      <c r="U3750" s="140"/>
      <c r="V3750" s="140"/>
      <c r="W3750" s="140"/>
      <c r="X3750" s="140"/>
      <c r="Y3750" s="140"/>
      <c r="Z3750" s="140"/>
      <c r="AA3750" s="140"/>
      <c r="AB3750" s="140"/>
      <c r="AC3750" s="140"/>
      <c r="AD3750" s="140"/>
      <c r="AE3750" s="140"/>
      <c r="AF3750" s="140"/>
      <c r="AG3750" s="140"/>
      <c r="AH3750" s="140"/>
      <c r="AI3750" s="140"/>
      <c r="AJ3750" s="140"/>
      <c r="AK3750" s="140"/>
      <c r="AL3750" s="140"/>
      <c r="AM3750" s="140"/>
      <c r="AN3750" s="140"/>
      <c r="AO3750" s="140"/>
      <c r="AP3750" s="140"/>
      <c r="AQ3750" s="140"/>
      <c r="AR3750" s="140"/>
      <c r="AS3750" s="103"/>
      <c r="AT3750" s="103"/>
      <c r="AU3750" s="103"/>
      <c r="AV3750" s="103"/>
      <c r="AW3750" s="103"/>
      <c r="AX3750" s="103"/>
      <c r="AY3750" s="103"/>
      <c r="AZ3750" s="103"/>
      <c r="BA3750" s="103"/>
      <c r="BB3750" s="103"/>
      <c r="BC3750" s="103"/>
      <c r="BD3750" s="103"/>
      <c r="BE3750" s="103"/>
    </row>
    <row r="3751" spans="1:57" x14ac:dyDescent="0.2">
      <c r="A3751" s="140"/>
      <c r="B3751" s="141"/>
      <c r="C3751" s="141"/>
      <c r="D3751" s="24"/>
      <c r="E3751" s="29"/>
      <c r="F3751" s="22"/>
      <c r="G3751" s="22"/>
      <c r="H3751" s="22"/>
      <c r="I3751" s="22"/>
      <c r="J3751" s="26"/>
      <c r="K3751" s="140"/>
      <c r="L3751" s="140"/>
      <c r="M3751" s="140"/>
      <c r="N3751" s="140"/>
      <c r="O3751" s="140"/>
      <c r="P3751" s="26"/>
      <c r="Q3751" s="26"/>
      <c r="R3751" s="140"/>
      <c r="S3751" s="140"/>
      <c r="T3751" s="140"/>
      <c r="U3751" s="140"/>
      <c r="V3751" s="140"/>
      <c r="W3751" s="140"/>
      <c r="X3751" s="140"/>
      <c r="Y3751" s="140"/>
      <c r="Z3751" s="140"/>
      <c r="AA3751" s="140"/>
      <c r="AB3751" s="140"/>
      <c r="AC3751" s="140"/>
      <c r="AD3751" s="140"/>
      <c r="AE3751" s="140"/>
      <c r="AF3751" s="140"/>
      <c r="AG3751" s="140"/>
      <c r="AH3751" s="140"/>
      <c r="AI3751" s="140"/>
      <c r="AJ3751" s="140"/>
      <c r="AK3751" s="140"/>
      <c r="AL3751" s="140"/>
      <c r="AM3751" s="140"/>
      <c r="AN3751" s="140"/>
      <c r="AO3751" s="140"/>
      <c r="AP3751" s="140"/>
      <c r="AQ3751" s="140"/>
      <c r="AR3751" s="140"/>
      <c r="AS3751" s="103"/>
      <c r="AT3751" s="103"/>
      <c r="AU3751" s="103"/>
      <c r="AV3751" s="103"/>
      <c r="AW3751" s="103"/>
      <c r="AX3751" s="103"/>
      <c r="AY3751" s="103"/>
      <c r="AZ3751" s="103"/>
      <c r="BA3751" s="103"/>
      <c r="BB3751" s="103"/>
      <c r="BC3751" s="103"/>
      <c r="BD3751" s="103"/>
      <c r="BE3751" s="103"/>
    </row>
    <row r="3752" spans="1:57" x14ac:dyDescent="0.2">
      <c r="A3752" s="140"/>
      <c r="B3752" s="141"/>
      <c r="C3752" s="141"/>
      <c r="D3752" s="24"/>
      <c r="E3752" s="29"/>
      <c r="F3752" s="22"/>
      <c r="G3752" s="22"/>
      <c r="H3752" s="22"/>
      <c r="I3752" s="22"/>
      <c r="J3752" s="26"/>
      <c r="K3752" s="140"/>
      <c r="L3752" s="140"/>
      <c r="M3752" s="140"/>
      <c r="N3752" s="140"/>
      <c r="O3752" s="140"/>
      <c r="P3752" s="26"/>
      <c r="Q3752" s="26"/>
      <c r="R3752" s="140"/>
      <c r="S3752" s="140"/>
      <c r="T3752" s="140"/>
      <c r="U3752" s="140"/>
      <c r="V3752" s="140"/>
      <c r="W3752" s="140"/>
      <c r="X3752" s="140"/>
      <c r="Y3752" s="140"/>
      <c r="Z3752" s="140"/>
      <c r="AA3752" s="140"/>
      <c r="AB3752" s="140"/>
      <c r="AC3752" s="140"/>
      <c r="AD3752" s="140"/>
      <c r="AE3752" s="140"/>
      <c r="AF3752" s="140"/>
      <c r="AG3752" s="140"/>
      <c r="AH3752" s="140"/>
      <c r="AI3752" s="140"/>
      <c r="AJ3752" s="140"/>
      <c r="AK3752" s="140"/>
      <c r="AL3752" s="140"/>
      <c r="AM3752" s="140"/>
      <c r="AN3752" s="140"/>
      <c r="AO3752" s="140"/>
      <c r="AP3752" s="140"/>
      <c r="AQ3752" s="140"/>
      <c r="AR3752" s="140"/>
      <c r="AS3752" s="103"/>
      <c r="AT3752" s="103"/>
      <c r="AU3752" s="103"/>
      <c r="AV3752" s="103"/>
      <c r="AW3752" s="103"/>
      <c r="AX3752" s="103"/>
      <c r="AY3752" s="103"/>
      <c r="AZ3752" s="103"/>
      <c r="BA3752" s="103"/>
      <c r="BB3752" s="103"/>
      <c r="BC3752" s="103"/>
      <c r="BD3752" s="103"/>
      <c r="BE3752" s="103"/>
    </row>
    <row r="3753" spans="1:57" x14ac:dyDescent="0.2">
      <c r="A3753" s="140"/>
      <c r="B3753" s="141"/>
      <c r="C3753" s="141"/>
      <c r="D3753" s="24"/>
      <c r="E3753" s="29"/>
      <c r="F3753" s="22"/>
      <c r="G3753" s="22"/>
      <c r="H3753" s="22"/>
      <c r="I3753" s="22"/>
      <c r="J3753" s="26"/>
      <c r="K3753" s="140"/>
      <c r="L3753" s="140"/>
      <c r="M3753" s="140"/>
      <c r="N3753" s="140"/>
      <c r="O3753" s="140"/>
      <c r="P3753" s="26"/>
      <c r="Q3753" s="26"/>
      <c r="R3753" s="140"/>
      <c r="S3753" s="140"/>
      <c r="T3753" s="140"/>
      <c r="U3753" s="140"/>
      <c r="V3753" s="140"/>
      <c r="W3753" s="140"/>
      <c r="X3753" s="140"/>
      <c r="Y3753" s="140"/>
      <c r="Z3753" s="140"/>
      <c r="AA3753" s="140"/>
      <c r="AB3753" s="140"/>
      <c r="AC3753" s="140"/>
      <c r="AD3753" s="140"/>
      <c r="AE3753" s="140"/>
      <c r="AF3753" s="140"/>
      <c r="AG3753" s="140"/>
      <c r="AH3753" s="140"/>
      <c r="AI3753" s="140"/>
      <c r="AJ3753" s="140"/>
      <c r="AK3753" s="140"/>
      <c r="AL3753" s="140"/>
      <c r="AM3753" s="140"/>
      <c r="AN3753" s="140"/>
      <c r="AO3753" s="140"/>
      <c r="AP3753" s="140"/>
      <c r="AQ3753" s="140"/>
      <c r="AR3753" s="140"/>
      <c r="AS3753" s="103"/>
      <c r="AT3753" s="103"/>
      <c r="AU3753" s="103"/>
      <c r="AV3753" s="103"/>
      <c r="AW3753" s="103"/>
      <c r="AX3753" s="103"/>
      <c r="AY3753" s="103"/>
      <c r="AZ3753" s="103"/>
      <c r="BA3753" s="103"/>
      <c r="BB3753" s="103"/>
      <c r="BC3753" s="103"/>
      <c r="BD3753" s="103"/>
      <c r="BE3753" s="103"/>
    </row>
    <row r="3754" spans="1:57" x14ac:dyDescent="0.2">
      <c r="A3754" s="140"/>
      <c r="B3754" s="141"/>
      <c r="C3754" s="141"/>
      <c r="D3754" s="24"/>
      <c r="E3754" s="29"/>
      <c r="F3754" s="22"/>
      <c r="G3754" s="22"/>
      <c r="H3754" s="22"/>
      <c r="I3754" s="22"/>
      <c r="J3754" s="26"/>
      <c r="K3754" s="140"/>
      <c r="L3754" s="140"/>
      <c r="M3754" s="140"/>
      <c r="N3754" s="140"/>
      <c r="O3754" s="140"/>
      <c r="P3754" s="26"/>
      <c r="Q3754" s="26"/>
      <c r="R3754" s="140"/>
      <c r="S3754" s="140"/>
      <c r="T3754" s="140"/>
      <c r="U3754" s="140"/>
      <c r="V3754" s="140"/>
      <c r="W3754" s="140"/>
      <c r="X3754" s="140"/>
      <c r="Y3754" s="140"/>
      <c r="Z3754" s="140"/>
      <c r="AA3754" s="140"/>
      <c r="AB3754" s="140"/>
      <c r="AC3754" s="140"/>
      <c r="AD3754" s="140"/>
      <c r="AE3754" s="140"/>
      <c r="AF3754" s="140"/>
      <c r="AG3754" s="140"/>
      <c r="AH3754" s="140"/>
      <c r="AI3754" s="140"/>
      <c r="AJ3754" s="140"/>
      <c r="AK3754" s="140"/>
      <c r="AL3754" s="140"/>
      <c r="AM3754" s="140"/>
      <c r="AN3754" s="140"/>
      <c r="AO3754" s="140"/>
      <c r="AP3754" s="140"/>
      <c r="AQ3754" s="140"/>
      <c r="AR3754" s="140"/>
      <c r="AS3754" s="103"/>
      <c r="AT3754" s="103"/>
      <c r="AU3754" s="103"/>
      <c r="AV3754" s="103"/>
      <c r="AW3754" s="103"/>
      <c r="AX3754" s="103"/>
      <c r="AY3754" s="103"/>
      <c r="AZ3754" s="103"/>
      <c r="BA3754" s="103"/>
      <c r="BB3754" s="103"/>
      <c r="BC3754" s="103"/>
      <c r="BD3754" s="103"/>
      <c r="BE3754" s="103"/>
    </row>
    <row r="3755" spans="1:57" x14ac:dyDescent="0.2">
      <c r="A3755" s="140"/>
      <c r="B3755" s="141"/>
      <c r="C3755" s="141"/>
      <c r="D3755" s="24"/>
      <c r="E3755" s="29"/>
      <c r="F3755" s="22"/>
      <c r="G3755" s="22"/>
      <c r="H3755" s="22"/>
      <c r="I3755" s="22"/>
      <c r="J3755" s="26"/>
      <c r="K3755" s="140"/>
      <c r="L3755" s="140"/>
      <c r="M3755" s="140"/>
      <c r="N3755" s="140"/>
      <c r="O3755" s="140"/>
      <c r="P3755" s="26"/>
      <c r="Q3755" s="26"/>
      <c r="R3755" s="140"/>
      <c r="S3755" s="140"/>
      <c r="T3755" s="140"/>
      <c r="U3755" s="140"/>
      <c r="V3755" s="140"/>
      <c r="W3755" s="140"/>
      <c r="X3755" s="140"/>
      <c r="Y3755" s="140"/>
      <c r="Z3755" s="140"/>
      <c r="AA3755" s="140"/>
      <c r="AB3755" s="140"/>
      <c r="AC3755" s="140"/>
      <c r="AD3755" s="140"/>
      <c r="AE3755" s="140"/>
      <c r="AF3755" s="140"/>
      <c r="AG3755" s="140"/>
      <c r="AH3755" s="140"/>
      <c r="AI3755" s="140"/>
      <c r="AJ3755" s="140"/>
      <c r="AK3755" s="140"/>
      <c r="AL3755" s="140"/>
      <c r="AM3755" s="140"/>
      <c r="AN3755" s="140"/>
      <c r="AO3755" s="140"/>
      <c r="AP3755" s="140"/>
      <c r="AQ3755" s="140"/>
      <c r="AR3755" s="140"/>
      <c r="AS3755" s="103"/>
      <c r="AT3755" s="103"/>
      <c r="AU3755" s="103"/>
      <c r="AV3755" s="103"/>
      <c r="AW3755" s="103"/>
      <c r="AX3755" s="103"/>
      <c r="AY3755" s="103"/>
      <c r="AZ3755" s="103"/>
      <c r="BA3755" s="103"/>
      <c r="BB3755" s="103"/>
      <c r="BC3755" s="103"/>
      <c r="BD3755" s="103"/>
      <c r="BE3755" s="103"/>
    </row>
    <row r="3756" spans="1:57" x14ac:dyDescent="0.2">
      <c r="A3756" s="140"/>
      <c r="B3756" s="141"/>
      <c r="C3756" s="141"/>
      <c r="D3756" s="24"/>
      <c r="E3756" s="29"/>
      <c r="F3756" s="22"/>
      <c r="G3756" s="22"/>
      <c r="H3756" s="22"/>
      <c r="I3756" s="22"/>
      <c r="J3756" s="26"/>
      <c r="K3756" s="140"/>
      <c r="L3756" s="140"/>
      <c r="M3756" s="140"/>
      <c r="N3756" s="140"/>
      <c r="O3756" s="140"/>
      <c r="P3756" s="26"/>
      <c r="Q3756" s="26"/>
      <c r="R3756" s="140"/>
      <c r="S3756" s="140"/>
      <c r="T3756" s="140"/>
      <c r="U3756" s="140"/>
      <c r="V3756" s="140"/>
      <c r="W3756" s="140"/>
      <c r="X3756" s="140"/>
      <c r="Y3756" s="140"/>
      <c r="Z3756" s="140"/>
      <c r="AA3756" s="140"/>
      <c r="AB3756" s="140"/>
      <c r="AC3756" s="140"/>
      <c r="AD3756" s="140"/>
      <c r="AE3756" s="140"/>
      <c r="AF3756" s="140"/>
      <c r="AG3756" s="140"/>
      <c r="AH3756" s="140"/>
      <c r="AI3756" s="140"/>
      <c r="AJ3756" s="140"/>
      <c r="AK3756" s="140"/>
      <c r="AL3756" s="140"/>
      <c r="AM3756" s="140"/>
      <c r="AN3756" s="140"/>
      <c r="AO3756" s="140"/>
      <c r="AP3756" s="140"/>
      <c r="AQ3756" s="140"/>
      <c r="AR3756" s="140"/>
      <c r="AS3756" s="103"/>
      <c r="AT3756" s="103"/>
      <c r="AU3756" s="103"/>
      <c r="AV3756" s="103"/>
      <c r="AW3756" s="103"/>
      <c r="AX3756" s="103"/>
      <c r="AY3756" s="103"/>
      <c r="AZ3756" s="103"/>
      <c r="BA3756" s="103"/>
      <c r="BB3756" s="103"/>
      <c r="BC3756" s="103"/>
      <c r="BD3756" s="103"/>
      <c r="BE3756" s="103"/>
    </row>
    <row r="3757" spans="1:57" x14ac:dyDescent="0.2">
      <c r="A3757" s="140"/>
      <c r="B3757" s="141"/>
      <c r="C3757" s="141"/>
      <c r="D3757" s="24"/>
      <c r="E3757" s="29"/>
      <c r="F3757" s="22"/>
      <c r="G3757" s="22"/>
      <c r="H3757" s="22"/>
      <c r="I3757" s="22"/>
      <c r="J3757" s="26"/>
      <c r="K3757" s="140"/>
      <c r="L3757" s="140"/>
      <c r="M3757" s="140"/>
      <c r="N3757" s="140"/>
      <c r="O3757" s="140"/>
      <c r="P3757" s="26"/>
      <c r="Q3757" s="26"/>
      <c r="R3757" s="140"/>
      <c r="S3757" s="140"/>
      <c r="T3757" s="140"/>
      <c r="U3757" s="140"/>
      <c r="V3757" s="140"/>
      <c r="W3757" s="140"/>
      <c r="X3757" s="140"/>
      <c r="Y3757" s="140"/>
      <c r="Z3757" s="140"/>
      <c r="AA3757" s="140"/>
      <c r="AB3757" s="140"/>
      <c r="AC3757" s="140"/>
      <c r="AD3757" s="140"/>
      <c r="AE3757" s="140"/>
      <c r="AF3757" s="140"/>
      <c r="AG3757" s="140"/>
      <c r="AH3757" s="140"/>
      <c r="AI3757" s="140"/>
      <c r="AJ3757" s="140"/>
      <c r="AK3757" s="140"/>
      <c r="AL3757" s="140"/>
      <c r="AM3757" s="140"/>
      <c r="AN3757" s="140"/>
      <c r="AO3757" s="140"/>
      <c r="AP3757" s="140"/>
      <c r="AQ3757" s="140"/>
      <c r="AR3757" s="140"/>
      <c r="AS3757" s="103"/>
      <c r="AT3757" s="103"/>
      <c r="AU3757" s="103"/>
      <c r="AV3757" s="103"/>
      <c r="AW3757" s="103"/>
      <c r="AX3757" s="103"/>
      <c r="AY3757" s="103"/>
      <c r="AZ3757" s="103"/>
      <c r="BA3757" s="103"/>
      <c r="BB3757" s="103"/>
      <c r="BC3757" s="103"/>
      <c r="BD3757" s="103"/>
      <c r="BE3757" s="103"/>
    </row>
    <row r="3758" spans="1:57" x14ac:dyDescent="0.2">
      <c r="A3758" s="140"/>
      <c r="B3758" s="141"/>
      <c r="C3758" s="141"/>
      <c r="D3758" s="24"/>
      <c r="E3758" s="29"/>
      <c r="F3758" s="22"/>
      <c r="G3758" s="22"/>
      <c r="H3758" s="22"/>
      <c r="I3758" s="22"/>
      <c r="J3758" s="26"/>
      <c r="K3758" s="140"/>
      <c r="L3758" s="140"/>
      <c r="M3758" s="140"/>
      <c r="N3758" s="140"/>
      <c r="O3758" s="140"/>
      <c r="P3758" s="26"/>
      <c r="Q3758" s="26"/>
      <c r="R3758" s="140"/>
      <c r="S3758" s="140"/>
      <c r="T3758" s="140"/>
      <c r="U3758" s="140"/>
      <c r="V3758" s="140"/>
      <c r="W3758" s="140"/>
      <c r="X3758" s="140"/>
      <c r="Y3758" s="140"/>
      <c r="Z3758" s="140"/>
      <c r="AA3758" s="140"/>
      <c r="AB3758" s="140"/>
      <c r="AC3758" s="140"/>
      <c r="AD3758" s="140"/>
      <c r="AE3758" s="140"/>
      <c r="AF3758" s="140"/>
      <c r="AG3758" s="140"/>
      <c r="AH3758" s="140"/>
      <c r="AI3758" s="140"/>
      <c r="AJ3758" s="140"/>
      <c r="AK3758" s="140"/>
      <c r="AL3758" s="140"/>
      <c r="AM3758" s="140"/>
      <c r="AN3758" s="140"/>
      <c r="AO3758" s="140"/>
      <c r="AP3758" s="140"/>
      <c r="AQ3758" s="140"/>
      <c r="AR3758" s="140"/>
      <c r="AS3758" s="103"/>
      <c r="AT3758" s="103"/>
      <c r="AU3758" s="103"/>
      <c r="AV3758" s="103"/>
      <c r="AW3758" s="103"/>
      <c r="AX3758" s="103"/>
      <c r="AY3758" s="103"/>
      <c r="AZ3758" s="103"/>
      <c r="BA3758" s="103"/>
      <c r="BB3758" s="103"/>
      <c r="BC3758" s="103"/>
      <c r="BD3758" s="103"/>
      <c r="BE3758" s="103"/>
    </row>
    <row r="3759" spans="1:57" x14ac:dyDescent="0.2">
      <c r="A3759" s="140"/>
      <c r="B3759" s="141"/>
      <c r="C3759" s="141"/>
      <c r="D3759" s="24"/>
      <c r="E3759" s="29"/>
      <c r="F3759" s="22"/>
      <c r="G3759" s="22"/>
      <c r="H3759" s="22"/>
      <c r="I3759" s="22"/>
      <c r="J3759" s="26"/>
      <c r="K3759" s="140"/>
      <c r="L3759" s="140"/>
      <c r="M3759" s="140"/>
      <c r="N3759" s="140"/>
      <c r="O3759" s="140"/>
      <c r="P3759" s="26"/>
      <c r="Q3759" s="26"/>
      <c r="R3759" s="140"/>
      <c r="S3759" s="140"/>
      <c r="T3759" s="140"/>
      <c r="U3759" s="140"/>
      <c r="V3759" s="140"/>
      <c r="W3759" s="140"/>
      <c r="X3759" s="140"/>
      <c r="Y3759" s="140"/>
      <c r="Z3759" s="140"/>
      <c r="AA3759" s="140"/>
      <c r="AB3759" s="140"/>
      <c r="AC3759" s="140"/>
      <c r="AD3759" s="140"/>
      <c r="AE3759" s="140"/>
      <c r="AF3759" s="140"/>
      <c r="AG3759" s="140"/>
      <c r="AH3759" s="140"/>
      <c r="AI3759" s="140"/>
      <c r="AJ3759" s="140"/>
      <c r="AK3759" s="140"/>
      <c r="AL3759" s="140"/>
      <c r="AM3759" s="140"/>
      <c r="AN3759" s="140"/>
      <c r="AO3759" s="140"/>
      <c r="AP3759" s="140"/>
      <c r="AQ3759" s="140"/>
      <c r="AR3759" s="140"/>
      <c r="AS3759" s="103"/>
      <c r="AT3759" s="103"/>
      <c r="AU3759" s="103"/>
      <c r="AV3759" s="103"/>
      <c r="AW3759" s="103"/>
      <c r="AX3759" s="103"/>
      <c r="AY3759" s="103"/>
      <c r="AZ3759" s="103"/>
      <c r="BA3759" s="103"/>
      <c r="BB3759" s="103"/>
      <c r="BC3759" s="103"/>
      <c r="BD3759" s="103"/>
      <c r="BE3759" s="103"/>
    </row>
    <row r="3760" spans="1:57" x14ac:dyDescent="0.2">
      <c r="A3760" s="140"/>
      <c r="B3760" s="141"/>
      <c r="C3760" s="141"/>
      <c r="D3760" s="24"/>
      <c r="E3760" s="29"/>
      <c r="F3760" s="22"/>
      <c r="G3760" s="22"/>
      <c r="H3760" s="22"/>
      <c r="I3760" s="22"/>
      <c r="J3760" s="26"/>
      <c r="K3760" s="140"/>
      <c r="L3760" s="140"/>
      <c r="M3760" s="140"/>
      <c r="N3760" s="140"/>
      <c r="O3760" s="140"/>
      <c r="P3760" s="26"/>
      <c r="Q3760" s="26"/>
      <c r="R3760" s="140"/>
      <c r="S3760" s="140"/>
      <c r="T3760" s="140"/>
      <c r="U3760" s="140"/>
      <c r="V3760" s="140"/>
      <c r="W3760" s="140"/>
      <c r="X3760" s="140"/>
      <c r="Y3760" s="140"/>
      <c r="Z3760" s="140"/>
      <c r="AA3760" s="140"/>
      <c r="AB3760" s="140"/>
      <c r="AC3760" s="140"/>
      <c r="AD3760" s="140"/>
      <c r="AE3760" s="140"/>
      <c r="AF3760" s="140"/>
      <c r="AG3760" s="140"/>
      <c r="AH3760" s="140"/>
      <c r="AI3760" s="140"/>
      <c r="AJ3760" s="140"/>
      <c r="AK3760" s="140"/>
      <c r="AL3760" s="140"/>
      <c r="AM3760" s="140"/>
      <c r="AN3760" s="140"/>
      <c r="AO3760" s="140"/>
      <c r="AP3760" s="140"/>
      <c r="AQ3760" s="140"/>
      <c r="AR3760" s="140"/>
      <c r="AS3760" s="103"/>
      <c r="AT3760" s="103"/>
      <c r="AU3760" s="103"/>
      <c r="AV3760" s="103"/>
      <c r="AW3760" s="103"/>
      <c r="AX3760" s="103"/>
      <c r="AY3760" s="103"/>
      <c r="AZ3760" s="103"/>
      <c r="BA3760" s="103"/>
      <c r="BB3760" s="103"/>
      <c r="BC3760" s="103"/>
      <c r="BD3760" s="103"/>
      <c r="BE3760" s="103"/>
    </row>
    <row r="3761" spans="1:57" x14ac:dyDescent="0.2">
      <c r="A3761" s="140"/>
      <c r="B3761" s="141"/>
      <c r="C3761" s="141"/>
      <c r="D3761" s="24"/>
      <c r="E3761" s="29"/>
      <c r="F3761" s="22"/>
      <c r="G3761" s="22"/>
      <c r="H3761" s="22"/>
      <c r="I3761" s="22"/>
      <c r="J3761" s="26"/>
      <c r="K3761" s="140"/>
      <c r="L3761" s="140"/>
      <c r="M3761" s="140"/>
      <c r="N3761" s="140"/>
      <c r="O3761" s="140"/>
      <c r="P3761" s="26"/>
      <c r="Q3761" s="26"/>
      <c r="R3761" s="140"/>
      <c r="S3761" s="140"/>
      <c r="T3761" s="140"/>
      <c r="U3761" s="140"/>
      <c r="V3761" s="140"/>
      <c r="W3761" s="140"/>
      <c r="X3761" s="140"/>
      <c r="Y3761" s="140"/>
      <c r="Z3761" s="140"/>
      <c r="AA3761" s="140"/>
      <c r="AB3761" s="140"/>
      <c r="AC3761" s="140"/>
      <c r="AD3761" s="140"/>
      <c r="AE3761" s="140"/>
      <c r="AF3761" s="140"/>
      <c r="AG3761" s="140"/>
      <c r="AH3761" s="140"/>
      <c r="AI3761" s="140"/>
      <c r="AJ3761" s="140"/>
      <c r="AK3761" s="140"/>
      <c r="AL3761" s="140"/>
      <c r="AM3761" s="140"/>
      <c r="AN3761" s="140"/>
      <c r="AO3761" s="140"/>
      <c r="AP3761" s="140"/>
      <c r="AQ3761" s="140"/>
      <c r="AR3761" s="140"/>
      <c r="AS3761" s="103"/>
      <c r="AT3761" s="103"/>
      <c r="AU3761" s="103"/>
      <c r="AV3761" s="103"/>
      <c r="AW3761" s="103"/>
      <c r="AX3761" s="103"/>
      <c r="AY3761" s="103"/>
      <c r="AZ3761" s="103"/>
      <c r="BA3761" s="103"/>
      <c r="BB3761" s="103"/>
      <c r="BC3761" s="103"/>
      <c r="BD3761" s="103"/>
      <c r="BE3761" s="103"/>
    </row>
    <row r="3762" spans="1:57" x14ac:dyDescent="0.2">
      <c r="A3762" s="140"/>
      <c r="B3762" s="141"/>
      <c r="C3762" s="141"/>
      <c r="D3762" s="24"/>
      <c r="E3762" s="29"/>
      <c r="F3762" s="22"/>
      <c r="G3762" s="22"/>
      <c r="H3762" s="22"/>
      <c r="I3762" s="22"/>
      <c r="J3762" s="26"/>
      <c r="K3762" s="140"/>
      <c r="L3762" s="140"/>
      <c r="M3762" s="140"/>
      <c r="N3762" s="140"/>
      <c r="O3762" s="140"/>
      <c r="P3762" s="26"/>
      <c r="Q3762" s="26"/>
      <c r="R3762" s="140"/>
      <c r="S3762" s="140"/>
      <c r="T3762" s="140"/>
      <c r="U3762" s="140"/>
      <c r="V3762" s="140"/>
      <c r="W3762" s="140"/>
      <c r="X3762" s="140"/>
      <c r="Y3762" s="140"/>
      <c r="Z3762" s="140"/>
      <c r="AA3762" s="140"/>
      <c r="AB3762" s="140"/>
      <c r="AC3762" s="140"/>
      <c r="AD3762" s="140"/>
      <c r="AE3762" s="140"/>
      <c r="AF3762" s="140"/>
      <c r="AG3762" s="140"/>
      <c r="AH3762" s="140"/>
      <c r="AI3762" s="140"/>
      <c r="AJ3762" s="140"/>
      <c r="AK3762" s="140"/>
      <c r="AL3762" s="140"/>
      <c r="AM3762" s="140"/>
      <c r="AN3762" s="140"/>
      <c r="AO3762" s="140"/>
      <c r="AP3762" s="140"/>
      <c r="AQ3762" s="140"/>
      <c r="AR3762" s="140"/>
      <c r="AS3762" s="103"/>
      <c r="AT3762" s="103"/>
      <c r="AU3762" s="103"/>
      <c r="AV3762" s="103"/>
      <c r="AW3762" s="103"/>
      <c r="AX3762" s="103"/>
      <c r="AY3762" s="103"/>
      <c r="AZ3762" s="103"/>
      <c r="BA3762" s="103"/>
      <c r="BB3762" s="103"/>
      <c r="BC3762" s="103"/>
      <c r="BD3762" s="103"/>
      <c r="BE3762" s="103"/>
    </row>
    <row r="3763" spans="1:57" x14ac:dyDescent="0.2">
      <c r="A3763" s="140"/>
      <c r="B3763" s="141"/>
      <c r="C3763" s="141"/>
      <c r="D3763" s="24"/>
      <c r="E3763" s="29"/>
      <c r="F3763" s="22"/>
      <c r="G3763" s="22"/>
      <c r="H3763" s="22"/>
      <c r="I3763" s="22"/>
      <c r="J3763" s="26"/>
      <c r="K3763" s="140"/>
      <c r="L3763" s="140"/>
      <c r="M3763" s="140"/>
      <c r="N3763" s="140"/>
      <c r="O3763" s="140"/>
      <c r="P3763" s="26"/>
      <c r="Q3763" s="26"/>
      <c r="R3763" s="140"/>
      <c r="S3763" s="140"/>
      <c r="T3763" s="140"/>
      <c r="U3763" s="140"/>
      <c r="V3763" s="140"/>
      <c r="W3763" s="140"/>
      <c r="X3763" s="140"/>
      <c r="Y3763" s="140"/>
      <c r="Z3763" s="140"/>
      <c r="AA3763" s="140"/>
      <c r="AB3763" s="140"/>
      <c r="AC3763" s="140"/>
      <c r="AD3763" s="140"/>
      <c r="AE3763" s="140"/>
      <c r="AF3763" s="140"/>
      <c r="AG3763" s="140"/>
      <c r="AH3763" s="140"/>
      <c r="AI3763" s="140"/>
      <c r="AJ3763" s="140"/>
      <c r="AK3763" s="140"/>
      <c r="AL3763" s="140"/>
      <c r="AM3763" s="140"/>
      <c r="AN3763" s="140"/>
      <c r="AO3763" s="140"/>
      <c r="AP3763" s="140"/>
      <c r="AQ3763" s="140"/>
      <c r="AR3763" s="140"/>
      <c r="AS3763" s="103"/>
      <c r="AT3763" s="103"/>
      <c r="AU3763" s="103"/>
      <c r="AV3763" s="103"/>
      <c r="AW3763" s="103"/>
      <c r="AX3763" s="103"/>
      <c r="AY3763" s="103"/>
      <c r="AZ3763" s="103"/>
      <c r="BA3763" s="103"/>
      <c r="BB3763" s="103"/>
      <c r="BC3763" s="103"/>
      <c r="BD3763" s="103"/>
      <c r="BE3763" s="103"/>
    </row>
    <row r="3764" spans="1:57" x14ac:dyDescent="0.2">
      <c r="A3764" s="140"/>
      <c r="B3764" s="141"/>
      <c r="C3764" s="141"/>
      <c r="D3764" s="24"/>
      <c r="E3764" s="29"/>
      <c r="F3764" s="22"/>
      <c r="G3764" s="22"/>
      <c r="H3764" s="22"/>
      <c r="I3764" s="22"/>
      <c r="J3764" s="26"/>
      <c r="K3764" s="140"/>
      <c r="L3764" s="140"/>
      <c r="M3764" s="140"/>
      <c r="N3764" s="140"/>
      <c r="O3764" s="140"/>
      <c r="P3764" s="26"/>
      <c r="Q3764" s="26"/>
      <c r="R3764" s="140"/>
      <c r="S3764" s="140"/>
      <c r="T3764" s="140"/>
      <c r="U3764" s="140"/>
      <c r="V3764" s="140"/>
      <c r="W3764" s="140"/>
      <c r="X3764" s="140"/>
      <c r="Y3764" s="140"/>
      <c r="Z3764" s="140"/>
      <c r="AA3764" s="140"/>
      <c r="AB3764" s="140"/>
      <c r="AC3764" s="140"/>
      <c r="AD3764" s="140"/>
      <c r="AE3764" s="140"/>
      <c r="AF3764" s="140"/>
      <c r="AG3764" s="140"/>
      <c r="AH3764" s="140"/>
      <c r="AI3764" s="140"/>
      <c r="AJ3764" s="140"/>
      <c r="AK3764" s="140"/>
      <c r="AL3764" s="140"/>
      <c r="AM3764" s="140"/>
      <c r="AN3764" s="140"/>
      <c r="AO3764" s="140"/>
      <c r="AP3764" s="140"/>
      <c r="AQ3764" s="140"/>
      <c r="AR3764" s="140"/>
      <c r="AS3764" s="103"/>
      <c r="AT3764" s="103"/>
      <c r="AU3764" s="103"/>
      <c r="AV3764" s="103"/>
      <c r="AW3764" s="103"/>
      <c r="AX3764" s="103"/>
      <c r="AY3764" s="103"/>
      <c r="AZ3764" s="103"/>
      <c r="BA3764" s="103"/>
      <c r="BB3764" s="103"/>
      <c r="BC3764" s="103"/>
      <c r="BD3764" s="103"/>
      <c r="BE3764" s="103"/>
    </row>
    <row r="3765" spans="1:57" x14ac:dyDescent="0.2">
      <c r="A3765" s="140"/>
      <c r="B3765" s="141"/>
      <c r="C3765" s="141"/>
      <c r="D3765" s="24"/>
      <c r="E3765" s="29"/>
      <c r="F3765" s="22"/>
      <c r="G3765" s="22"/>
      <c r="H3765" s="22"/>
      <c r="I3765" s="22"/>
      <c r="J3765" s="26"/>
      <c r="K3765" s="140"/>
      <c r="L3765" s="140"/>
      <c r="M3765" s="140"/>
      <c r="N3765" s="140"/>
      <c r="O3765" s="140"/>
      <c r="P3765" s="26"/>
      <c r="Q3765" s="26"/>
      <c r="R3765" s="140"/>
      <c r="S3765" s="140"/>
      <c r="T3765" s="140"/>
      <c r="U3765" s="140"/>
      <c r="V3765" s="140"/>
      <c r="W3765" s="140"/>
      <c r="X3765" s="140"/>
      <c r="Y3765" s="140"/>
      <c r="Z3765" s="140"/>
      <c r="AA3765" s="140"/>
      <c r="AB3765" s="140"/>
      <c r="AC3765" s="140"/>
      <c r="AD3765" s="140"/>
      <c r="AE3765" s="140"/>
      <c r="AF3765" s="140"/>
      <c r="AG3765" s="140"/>
      <c r="AH3765" s="140"/>
      <c r="AI3765" s="140"/>
      <c r="AJ3765" s="140"/>
      <c r="AK3765" s="140"/>
      <c r="AL3765" s="140"/>
      <c r="AM3765" s="140"/>
      <c r="AN3765" s="140"/>
      <c r="AO3765" s="140"/>
      <c r="AP3765" s="140"/>
      <c r="AQ3765" s="140"/>
      <c r="AR3765" s="140"/>
      <c r="AS3765" s="103"/>
      <c r="AT3765" s="103"/>
      <c r="AU3765" s="103"/>
      <c r="AV3765" s="103"/>
      <c r="AW3765" s="103"/>
      <c r="AX3765" s="103"/>
      <c r="AY3765" s="103"/>
      <c r="AZ3765" s="103"/>
      <c r="BA3765" s="103"/>
      <c r="BB3765" s="103"/>
      <c r="BC3765" s="103"/>
      <c r="BD3765" s="103"/>
      <c r="BE3765" s="103"/>
    </row>
    <row r="3766" spans="1:57" x14ac:dyDescent="0.2">
      <c r="A3766" s="140"/>
      <c r="B3766" s="141"/>
      <c r="C3766" s="141"/>
      <c r="D3766" s="24"/>
      <c r="E3766" s="29"/>
      <c r="F3766" s="22"/>
      <c r="G3766" s="22"/>
      <c r="H3766" s="22"/>
      <c r="I3766" s="22"/>
      <c r="J3766" s="26"/>
      <c r="K3766" s="140"/>
      <c r="L3766" s="140"/>
      <c r="M3766" s="140"/>
      <c r="N3766" s="140"/>
      <c r="O3766" s="140"/>
      <c r="P3766" s="26"/>
      <c r="Q3766" s="26"/>
      <c r="R3766" s="140"/>
      <c r="S3766" s="140"/>
      <c r="T3766" s="140"/>
      <c r="U3766" s="140"/>
      <c r="V3766" s="140"/>
      <c r="W3766" s="140"/>
      <c r="X3766" s="140"/>
      <c r="Y3766" s="140"/>
      <c r="Z3766" s="140"/>
      <c r="AA3766" s="140"/>
      <c r="AB3766" s="140"/>
      <c r="AC3766" s="140"/>
      <c r="AD3766" s="140"/>
      <c r="AE3766" s="140"/>
      <c r="AF3766" s="140"/>
      <c r="AG3766" s="140"/>
      <c r="AH3766" s="140"/>
      <c r="AI3766" s="140"/>
      <c r="AJ3766" s="140"/>
      <c r="AK3766" s="140"/>
      <c r="AL3766" s="140"/>
      <c r="AM3766" s="140"/>
      <c r="AN3766" s="140"/>
      <c r="AO3766" s="140"/>
      <c r="AP3766" s="140"/>
      <c r="AQ3766" s="140"/>
      <c r="AR3766" s="140"/>
      <c r="AS3766" s="103"/>
      <c r="AT3766" s="103"/>
      <c r="AU3766" s="103"/>
      <c r="AV3766" s="103"/>
      <c r="AW3766" s="103"/>
      <c r="AX3766" s="103"/>
      <c r="AY3766" s="103"/>
      <c r="AZ3766" s="103"/>
      <c r="BA3766" s="103"/>
      <c r="BB3766" s="103"/>
      <c r="BC3766" s="103"/>
      <c r="BD3766" s="103"/>
      <c r="BE3766" s="103"/>
    </row>
    <row r="3767" spans="1:57" x14ac:dyDescent="0.2">
      <c r="A3767" s="140"/>
      <c r="B3767" s="141"/>
      <c r="C3767" s="141"/>
      <c r="D3767" s="24"/>
      <c r="E3767" s="29"/>
      <c r="F3767" s="22"/>
      <c r="G3767" s="22"/>
      <c r="H3767" s="22"/>
      <c r="I3767" s="22"/>
      <c r="J3767" s="26"/>
      <c r="K3767" s="140"/>
      <c r="L3767" s="140"/>
      <c r="M3767" s="140"/>
      <c r="N3767" s="140"/>
      <c r="O3767" s="140"/>
      <c r="P3767" s="26"/>
      <c r="Q3767" s="26"/>
      <c r="R3767" s="140"/>
      <c r="S3767" s="140"/>
      <c r="T3767" s="140"/>
      <c r="U3767" s="140"/>
      <c r="V3767" s="140"/>
      <c r="W3767" s="140"/>
      <c r="X3767" s="140"/>
      <c r="Y3767" s="140"/>
      <c r="Z3767" s="140"/>
      <c r="AA3767" s="140"/>
      <c r="AB3767" s="140"/>
      <c r="AC3767" s="140"/>
      <c r="AD3767" s="140"/>
      <c r="AE3767" s="140"/>
      <c r="AF3767" s="140"/>
      <c r="AG3767" s="140"/>
      <c r="AH3767" s="140"/>
      <c r="AI3767" s="140"/>
      <c r="AJ3767" s="140"/>
      <c r="AK3767" s="140"/>
      <c r="AL3767" s="140"/>
      <c r="AM3767" s="140"/>
      <c r="AN3767" s="140"/>
      <c r="AO3767" s="140"/>
      <c r="AP3767" s="140"/>
      <c r="AQ3767" s="140"/>
      <c r="AR3767" s="140"/>
      <c r="AS3767" s="103"/>
      <c r="AT3767" s="103"/>
      <c r="AU3767" s="103"/>
      <c r="AV3767" s="103"/>
      <c r="AW3767" s="103"/>
      <c r="AX3767" s="103"/>
      <c r="AY3767" s="103"/>
      <c r="AZ3767" s="103"/>
      <c r="BA3767" s="103"/>
      <c r="BB3767" s="103"/>
      <c r="BC3767" s="103"/>
      <c r="BD3767" s="103"/>
      <c r="BE3767" s="103"/>
    </row>
    <row r="3768" spans="1:57" x14ac:dyDescent="0.2">
      <c r="A3768" s="140"/>
      <c r="B3768" s="141"/>
      <c r="C3768" s="141"/>
      <c r="D3768" s="24"/>
      <c r="E3768" s="29"/>
      <c r="F3768" s="22"/>
      <c r="G3768" s="22"/>
      <c r="H3768" s="22"/>
      <c r="I3768" s="22"/>
      <c r="J3768" s="26"/>
      <c r="K3768" s="140"/>
      <c r="L3768" s="140"/>
      <c r="M3768" s="140"/>
      <c r="N3768" s="140"/>
      <c r="O3768" s="140"/>
      <c r="P3768" s="26"/>
      <c r="Q3768" s="26"/>
      <c r="R3768" s="140"/>
      <c r="S3768" s="140"/>
      <c r="T3768" s="140"/>
      <c r="U3768" s="140"/>
      <c r="V3768" s="140"/>
      <c r="W3768" s="140"/>
      <c r="X3768" s="140"/>
      <c r="Y3768" s="140"/>
      <c r="Z3768" s="140"/>
      <c r="AA3768" s="140"/>
      <c r="AB3768" s="140"/>
      <c r="AC3768" s="140"/>
      <c r="AD3768" s="140"/>
      <c r="AE3768" s="140"/>
      <c r="AF3768" s="140"/>
      <c r="AG3768" s="140"/>
      <c r="AH3768" s="140"/>
      <c r="AI3768" s="140"/>
      <c r="AJ3768" s="140"/>
      <c r="AK3768" s="140"/>
      <c r="AL3768" s="140"/>
      <c r="AM3768" s="140"/>
      <c r="AN3768" s="140"/>
      <c r="AO3768" s="140"/>
      <c r="AP3768" s="140"/>
      <c r="AQ3768" s="140"/>
      <c r="AR3768" s="140"/>
      <c r="AS3768" s="103"/>
      <c r="AT3768" s="103"/>
      <c r="AU3768" s="103"/>
      <c r="AV3768" s="103"/>
      <c r="AW3768" s="103"/>
      <c r="AX3768" s="103"/>
      <c r="AY3768" s="103"/>
      <c r="AZ3768" s="103"/>
      <c r="BA3768" s="103"/>
      <c r="BB3768" s="103"/>
      <c r="BC3768" s="103"/>
      <c r="BD3768" s="103"/>
      <c r="BE3768" s="103"/>
    </row>
    <row r="3769" spans="1:57" x14ac:dyDescent="0.2">
      <c r="A3769" s="140"/>
      <c r="B3769" s="141"/>
      <c r="C3769" s="141"/>
      <c r="D3769" s="24"/>
      <c r="E3769" s="29"/>
      <c r="F3769" s="22"/>
      <c r="G3769" s="22"/>
      <c r="H3769" s="22"/>
      <c r="I3769" s="22"/>
      <c r="J3769" s="26"/>
      <c r="K3769" s="140"/>
      <c r="L3769" s="140"/>
      <c r="M3769" s="140"/>
      <c r="N3769" s="140"/>
      <c r="O3769" s="140"/>
      <c r="P3769" s="26"/>
      <c r="Q3769" s="26"/>
      <c r="R3769" s="140"/>
      <c r="S3769" s="140"/>
      <c r="T3769" s="140"/>
      <c r="U3769" s="140"/>
      <c r="V3769" s="140"/>
      <c r="W3769" s="140"/>
      <c r="X3769" s="140"/>
      <c r="Y3769" s="140"/>
      <c r="Z3769" s="140"/>
      <c r="AA3769" s="140"/>
      <c r="AB3769" s="140"/>
      <c r="AC3769" s="140"/>
      <c r="AD3769" s="140"/>
      <c r="AE3769" s="140"/>
      <c r="AF3769" s="140"/>
      <c r="AG3769" s="140"/>
      <c r="AH3769" s="140"/>
      <c r="AI3769" s="140"/>
      <c r="AJ3769" s="140"/>
      <c r="AK3769" s="140"/>
      <c r="AL3769" s="140"/>
      <c r="AM3769" s="140"/>
      <c r="AN3769" s="140"/>
      <c r="AO3769" s="140"/>
      <c r="AP3769" s="140"/>
      <c r="AQ3769" s="140"/>
      <c r="AR3769" s="140"/>
      <c r="AS3769" s="103"/>
      <c r="AT3769" s="103"/>
      <c r="AU3769" s="103"/>
      <c r="AV3769" s="103"/>
      <c r="AW3769" s="103"/>
      <c r="AX3769" s="103"/>
      <c r="AY3769" s="103"/>
      <c r="AZ3769" s="103"/>
      <c r="BA3769" s="103"/>
      <c r="BB3769" s="103"/>
      <c r="BC3769" s="103"/>
      <c r="BD3769" s="103"/>
      <c r="BE3769" s="103"/>
    </row>
    <row r="3770" spans="1:57" x14ac:dyDescent="0.2">
      <c r="A3770" s="140"/>
      <c r="B3770" s="141"/>
      <c r="C3770" s="141"/>
      <c r="D3770" s="24"/>
      <c r="E3770" s="29"/>
      <c r="F3770" s="22"/>
      <c r="G3770" s="22"/>
      <c r="H3770" s="22"/>
      <c r="I3770" s="22"/>
      <c r="J3770" s="26"/>
      <c r="K3770" s="140"/>
      <c r="L3770" s="140"/>
      <c r="M3770" s="140"/>
      <c r="N3770" s="140"/>
      <c r="O3770" s="140"/>
      <c r="P3770" s="26"/>
      <c r="Q3770" s="26"/>
      <c r="R3770" s="140"/>
      <c r="S3770" s="140"/>
      <c r="T3770" s="140"/>
      <c r="U3770" s="140"/>
      <c r="V3770" s="140"/>
      <c r="W3770" s="140"/>
      <c r="X3770" s="140"/>
      <c r="Y3770" s="140"/>
      <c r="Z3770" s="140"/>
      <c r="AA3770" s="140"/>
      <c r="AB3770" s="140"/>
      <c r="AC3770" s="140"/>
      <c r="AD3770" s="140"/>
      <c r="AE3770" s="140"/>
      <c r="AF3770" s="140"/>
      <c r="AG3770" s="140"/>
      <c r="AH3770" s="140"/>
      <c r="AI3770" s="140"/>
      <c r="AJ3770" s="140"/>
      <c r="AK3770" s="140"/>
      <c r="AL3770" s="140"/>
      <c r="AM3770" s="140"/>
      <c r="AN3770" s="140"/>
      <c r="AO3770" s="140"/>
      <c r="AP3770" s="140"/>
      <c r="AQ3770" s="140"/>
      <c r="AR3770" s="140"/>
      <c r="AS3770" s="103"/>
      <c r="AT3770" s="103"/>
      <c r="AU3770" s="103"/>
      <c r="AV3770" s="103"/>
      <c r="AW3770" s="103"/>
      <c r="AX3770" s="103"/>
      <c r="AY3770" s="103"/>
      <c r="AZ3770" s="103"/>
      <c r="BA3770" s="103"/>
      <c r="BB3770" s="103"/>
      <c r="BC3770" s="103"/>
      <c r="BD3770" s="103"/>
      <c r="BE3770" s="103"/>
    </row>
    <row r="3771" spans="1:57" x14ac:dyDescent="0.2">
      <c r="A3771" s="140"/>
      <c r="B3771" s="141"/>
      <c r="C3771" s="141"/>
      <c r="D3771" s="24"/>
      <c r="E3771" s="29"/>
      <c r="F3771" s="22"/>
      <c r="G3771" s="22"/>
      <c r="H3771" s="22"/>
      <c r="I3771" s="22"/>
      <c r="J3771" s="26"/>
      <c r="K3771" s="140"/>
      <c r="L3771" s="140"/>
      <c r="M3771" s="140"/>
      <c r="N3771" s="140"/>
      <c r="O3771" s="140"/>
      <c r="P3771" s="26"/>
      <c r="Q3771" s="26"/>
      <c r="R3771" s="140"/>
      <c r="S3771" s="140"/>
      <c r="T3771" s="140"/>
      <c r="U3771" s="140"/>
      <c r="V3771" s="140"/>
      <c r="W3771" s="140"/>
      <c r="X3771" s="140"/>
      <c r="Y3771" s="140"/>
      <c r="Z3771" s="140"/>
      <c r="AA3771" s="140"/>
      <c r="AB3771" s="140"/>
      <c r="AC3771" s="140"/>
      <c r="AD3771" s="140"/>
      <c r="AE3771" s="140"/>
      <c r="AF3771" s="140"/>
      <c r="AG3771" s="140"/>
      <c r="AH3771" s="140"/>
      <c r="AI3771" s="140"/>
      <c r="AJ3771" s="140"/>
      <c r="AK3771" s="140"/>
      <c r="AL3771" s="140"/>
      <c r="AM3771" s="140"/>
      <c r="AN3771" s="140"/>
      <c r="AO3771" s="140"/>
      <c r="AP3771" s="140"/>
      <c r="AQ3771" s="140"/>
      <c r="AR3771" s="140"/>
      <c r="AS3771" s="103"/>
      <c r="AT3771" s="103"/>
      <c r="AU3771" s="103"/>
      <c r="AV3771" s="103"/>
      <c r="AW3771" s="103"/>
      <c r="AX3771" s="103"/>
      <c r="AY3771" s="103"/>
      <c r="AZ3771" s="103"/>
      <c r="BA3771" s="103"/>
      <c r="BB3771" s="103"/>
      <c r="BC3771" s="103"/>
      <c r="BD3771" s="103"/>
      <c r="BE3771" s="103"/>
    </row>
    <row r="3772" spans="1:57" x14ac:dyDescent="0.2">
      <c r="A3772" s="140"/>
      <c r="B3772" s="141"/>
      <c r="C3772" s="141"/>
      <c r="D3772" s="24"/>
      <c r="E3772" s="29"/>
      <c r="F3772" s="22"/>
      <c r="G3772" s="22"/>
      <c r="H3772" s="22"/>
      <c r="I3772" s="22"/>
      <c r="J3772" s="26"/>
      <c r="K3772" s="140"/>
      <c r="L3772" s="140"/>
      <c r="M3772" s="140"/>
      <c r="N3772" s="140"/>
      <c r="O3772" s="140"/>
      <c r="P3772" s="26"/>
      <c r="Q3772" s="26"/>
      <c r="R3772" s="140"/>
      <c r="S3772" s="140"/>
      <c r="T3772" s="140"/>
      <c r="U3772" s="140"/>
      <c r="V3772" s="140"/>
      <c r="W3772" s="140"/>
      <c r="X3772" s="140"/>
      <c r="Y3772" s="140"/>
      <c r="Z3772" s="140"/>
      <c r="AA3772" s="140"/>
      <c r="AB3772" s="140"/>
      <c r="AC3772" s="140"/>
      <c r="AD3772" s="140"/>
      <c r="AE3772" s="140"/>
      <c r="AF3772" s="140"/>
      <c r="AG3772" s="140"/>
      <c r="AH3772" s="140"/>
      <c r="AI3772" s="140"/>
      <c r="AJ3772" s="140"/>
      <c r="AK3772" s="140"/>
      <c r="AL3772" s="140"/>
      <c r="AM3772" s="140"/>
      <c r="AN3772" s="140"/>
      <c r="AO3772" s="140"/>
      <c r="AP3772" s="140"/>
      <c r="AQ3772" s="140"/>
      <c r="AR3772" s="140"/>
      <c r="AS3772" s="103"/>
      <c r="AT3772" s="103"/>
      <c r="AU3772" s="103"/>
      <c r="AV3772" s="103"/>
      <c r="AW3772" s="103"/>
      <c r="AX3772" s="103"/>
      <c r="AY3772" s="103"/>
      <c r="AZ3772" s="103"/>
      <c r="BA3772" s="103"/>
      <c r="BB3772" s="103"/>
      <c r="BC3772" s="103"/>
      <c r="BD3772" s="103"/>
      <c r="BE3772" s="103"/>
    </row>
    <row r="3773" spans="1:57" x14ac:dyDescent="0.2">
      <c r="A3773" s="140"/>
      <c r="B3773" s="141"/>
      <c r="C3773" s="141"/>
      <c r="D3773" s="24"/>
      <c r="E3773" s="29"/>
      <c r="F3773" s="22"/>
      <c r="G3773" s="22"/>
      <c r="H3773" s="22"/>
      <c r="I3773" s="22"/>
      <c r="J3773" s="26"/>
      <c r="K3773" s="140"/>
      <c r="L3773" s="140"/>
      <c r="M3773" s="140"/>
      <c r="N3773" s="140"/>
      <c r="O3773" s="140"/>
      <c r="P3773" s="26"/>
      <c r="Q3773" s="26"/>
      <c r="R3773" s="140"/>
      <c r="S3773" s="140"/>
      <c r="T3773" s="140"/>
      <c r="U3773" s="140"/>
      <c r="V3773" s="140"/>
      <c r="W3773" s="140"/>
      <c r="X3773" s="140"/>
      <c r="Y3773" s="140"/>
      <c r="Z3773" s="140"/>
      <c r="AA3773" s="140"/>
      <c r="AB3773" s="140"/>
      <c r="AC3773" s="140"/>
      <c r="AD3773" s="140"/>
      <c r="AE3773" s="140"/>
      <c r="AF3773" s="140"/>
      <c r="AG3773" s="140"/>
      <c r="AH3773" s="140"/>
      <c r="AI3773" s="140"/>
      <c r="AJ3773" s="140"/>
      <c r="AK3773" s="140"/>
      <c r="AL3773" s="140"/>
      <c r="AM3773" s="140"/>
      <c r="AN3773" s="140"/>
      <c r="AO3773" s="140"/>
      <c r="AP3773" s="140"/>
      <c r="AQ3773" s="140"/>
      <c r="AR3773" s="140"/>
      <c r="AS3773" s="103"/>
      <c r="AT3773" s="103"/>
      <c r="AU3773" s="103"/>
      <c r="AV3773" s="103"/>
      <c r="AW3773" s="103"/>
      <c r="AX3773" s="103"/>
      <c r="AY3773" s="103"/>
      <c r="AZ3773" s="103"/>
      <c r="BA3773" s="103"/>
      <c r="BB3773" s="103"/>
      <c r="BC3773" s="103"/>
      <c r="BD3773" s="103"/>
      <c r="BE3773" s="103"/>
    </row>
    <row r="3774" spans="1:57" x14ac:dyDescent="0.2">
      <c r="A3774" s="140"/>
      <c r="B3774" s="141"/>
      <c r="C3774" s="141"/>
      <c r="D3774" s="24"/>
      <c r="E3774" s="29"/>
      <c r="F3774" s="22"/>
      <c r="G3774" s="22"/>
      <c r="H3774" s="22"/>
      <c r="I3774" s="22"/>
      <c r="J3774" s="26"/>
      <c r="K3774" s="140"/>
      <c r="L3774" s="140"/>
      <c r="M3774" s="140"/>
      <c r="N3774" s="140"/>
      <c r="O3774" s="140"/>
      <c r="P3774" s="26"/>
      <c r="Q3774" s="26"/>
      <c r="R3774" s="140"/>
      <c r="S3774" s="140"/>
      <c r="T3774" s="140"/>
      <c r="U3774" s="140"/>
      <c r="V3774" s="140"/>
      <c r="W3774" s="140"/>
      <c r="X3774" s="140"/>
      <c r="Y3774" s="140"/>
      <c r="Z3774" s="140"/>
      <c r="AA3774" s="140"/>
      <c r="AB3774" s="140"/>
      <c r="AC3774" s="140"/>
      <c r="AD3774" s="140"/>
      <c r="AE3774" s="140"/>
      <c r="AF3774" s="140"/>
      <c r="AG3774" s="140"/>
      <c r="AH3774" s="140"/>
      <c r="AI3774" s="140"/>
      <c r="AJ3774" s="140"/>
      <c r="AK3774" s="140"/>
      <c r="AL3774" s="140"/>
      <c r="AM3774" s="140"/>
      <c r="AN3774" s="140"/>
      <c r="AO3774" s="140"/>
      <c r="AP3774" s="140"/>
      <c r="AQ3774" s="140"/>
      <c r="AR3774" s="140"/>
      <c r="AS3774" s="103"/>
      <c r="AT3774" s="103"/>
      <c r="AU3774" s="103"/>
      <c r="AV3774" s="103"/>
      <c r="AW3774" s="103"/>
      <c r="AX3774" s="103"/>
      <c r="AY3774" s="103"/>
      <c r="AZ3774" s="103"/>
      <c r="BA3774" s="103"/>
      <c r="BB3774" s="103"/>
      <c r="BC3774" s="103"/>
      <c r="BD3774" s="103"/>
      <c r="BE3774" s="103"/>
    </row>
    <row r="3775" spans="1:57" x14ac:dyDescent="0.2">
      <c r="A3775" s="140"/>
      <c r="B3775" s="141"/>
      <c r="C3775" s="141"/>
      <c r="D3775" s="24"/>
      <c r="E3775" s="29"/>
      <c r="F3775" s="22"/>
      <c r="G3775" s="22"/>
      <c r="H3775" s="22"/>
      <c r="I3775" s="22"/>
      <c r="J3775" s="26"/>
      <c r="K3775" s="140"/>
      <c r="L3775" s="140"/>
      <c r="M3775" s="140"/>
      <c r="N3775" s="140"/>
      <c r="O3775" s="140"/>
      <c r="P3775" s="26"/>
      <c r="Q3775" s="26"/>
      <c r="R3775" s="140"/>
      <c r="S3775" s="140"/>
      <c r="T3775" s="140"/>
      <c r="U3775" s="140"/>
      <c r="V3775" s="140"/>
      <c r="W3775" s="140"/>
      <c r="X3775" s="140"/>
      <c r="Y3775" s="140"/>
      <c r="Z3775" s="140"/>
      <c r="AA3775" s="140"/>
      <c r="AB3775" s="140"/>
      <c r="AC3775" s="140"/>
      <c r="AD3775" s="140"/>
      <c r="AE3775" s="140"/>
      <c r="AF3775" s="140"/>
      <c r="AG3775" s="140"/>
      <c r="AH3775" s="140"/>
      <c r="AI3775" s="140"/>
      <c r="AJ3775" s="140"/>
      <c r="AK3775" s="140"/>
      <c r="AL3775" s="140"/>
      <c r="AM3775" s="140"/>
      <c r="AN3775" s="140"/>
      <c r="AO3775" s="140"/>
      <c r="AP3775" s="140"/>
      <c r="AQ3775" s="140"/>
      <c r="AR3775" s="140"/>
      <c r="AS3775" s="103"/>
      <c r="AT3775" s="103"/>
      <c r="AU3775" s="103"/>
      <c r="AV3775" s="103"/>
      <c r="AW3775" s="103"/>
      <c r="AX3775" s="103"/>
      <c r="AY3775" s="103"/>
      <c r="AZ3775" s="103"/>
      <c r="BA3775" s="103"/>
      <c r="BB3775" s="103"/>
      <c r="BC3775" s="103"/>
      <c r="BD3775" s="103"/>
      <c r="BE3775" s="103"/>
    </row>
    <row r="3776" spans="1:57" x14ac:dyDescent="0.2">
      <c r="A3776" s="140"/>
      <c r="B3776" s="141"/>
      <c r="C3776" s="141"/>
      <c r="D3776" s="24"/>
      <c r="E3776" s="29"/>
      <c r="F3776" s="22"/>
      <c r="G3776" s="22"/>
      <c r="H3776" s="22"/>
      <c r="I3776" s="22"/>
      <c r="J3776" s="26"/>
      <c r="K3776" s="140"/>
      <c r="L3776" s="140"/>
      <c r="M3776" s="140"/>
      <c r="N3776" s="140"/>
      <c r="O3776" s="140"/>
      <c r="P3776" s="26"/>
      <c r="Q3776" s="26"/>
      <c r="R3776" s="140"/>
      <c r="S3776" s="140"/>
      <c r="T3776" s="140"/>
      <c r="U3776" s="140"/>
      <c r="V3776" s="140"/>
      <c r="W3776" s="140"/>
      <c r="X3776" s="140"/>
      <c r="Y3776" s="140"/>
      <c r="Z3776" s="140"/>
      <c r="AA3776" s="140"/>
      <c r="AB3776" s="140"/>
      <c r="AC3776" s="140"/>
      <c r="AD3776" s="140"/>
      <c r="AE3776" s="140"/>
      <c r="AF3776" s="140"/>
      <c r="AG3776" s="140"/>
      <c r="AH3776" s="140"/>
      <c r="AI3776" s="140"/>
      <c r="AJ3776" s="140"/>
      <c r="AK3776" s="140"/>
      <c r="AL3776" s="140"/>
      <c r="AM3776" s="140"/>
      <c r="AN3776" s="140"/>
      <c r="AO3776" s="140"/>
      <c r="AP3776" s="140"/>
      <c r="AQ3776" s="140"/>
      <c r="AR3776" s="140"/>
      <c r="AS3776" s="103"/>
      <c r="AT3776" s="103"/>
      <c r="AU3776" s="103"/>
      <c r="AV3776" s="103"/>
      <c r="AW3776" s="103"/>
      <c r="AX3776" s="103"/>
      <c r="AY3776" s="103"/>
      <c r="AZ3776" s="103"/>
      <c r="BA3776" s="103"/>
      <c r="BB3776" s="103"/>
      <c r="BC3776" s="103"/>
      <c r="BD3776" s="103"/>
      <c r="BE3776" s="103"/>
    </row>
    <row r="3777" spans="1:57" x14ac:dyDescent="0.2">
      <c r="A3777" s="140"/>
      <c r="B3777" s="141"/>
      <c r="C3777" s="141"/>
      <c r="D3777" s="24"/>
      <c r="E3777" s="29"/>
      <c r="F3777" s="22"/>
      <c r="G3777" s="22"/>
      <c r="H3777" s="22"/>
      <c r="I3777" s="22"/>
      <c r="J3777" s="26"/>
      <c r="K3777" s="140"/>
      <c r="L3777" s="140"/>
      <c r="M3777" s="140"/>
      <c r="N3777" s="140"/>
      <c r="O3777" s="140"/>
      <c r="P3777" s="26"/>
      <c r="Q3777" s="26"/>
      <c r="R3777" s="140"/>
      <c r="S3777" s="140"/>
      <c r="T3777" s="140"/>
      <c r="U3777" s="140"/>
      <c r="V3777" s="140"/>
      <c r="W3777" s="140"/>
      <c r="X3777" s="140"/>
      <c r="Y3777" s="140"/>
      <c r="Z3777" s="140"/>
      <c r="AA3777" s="140"/>
      <c r="AB3777" s="140"/>
      <c r="AC3777" s="140"/>
      <c r="AD3777" s="140"/>
      <c r="AE3777" s="140"/>
      <c r="AF3777" s="140"/>
      <c r="AG3777" s="140"/>
      <c r="AH3777" s="140"/>
      <c r="AI3777" s="140"/>
      <c r="AJ3777" s="140"/>
      <c r="AK3777" s="140"/>
      <c r="AL3777" s="140"/>
      <c r="AM3777" s="140"/>
      <c r="AN3777" s="140"/>
      <c r="AO3777" s="140"/>
      <c r="AP3777" s="140"/>
      <c r="AQ3777" s="140"/>
      <c r="AR3777" s="140"/>
      <c r="AS3777" s="103"/>
      <c r="AT3777" s="103"/>
      <c r="AU3777" s="103"/>
      <c r="AV3777" s="103"/>
      <c r="AW3777" s="103"/>
      <c r="AX3777" s="103"/>
      <c r="AY3777" s="103"/>
      <c r="AZ3777" s="103"/>
      <c r="BA3777" s="103"/>
      <c r="BB3777" s="103"/>
      <c r="BC3777" s="103"/>
      <c r="BD3777" s="103"/>
      <c r="BE3777" s="103"/>
    </row>
    <row r="3778" spans="1:57" x14ac:dyDescent="0.2">
      <c r="A3778" s="140"/>
      <c r="B3778" s="141"/>
      <c r="C3778" s="141"/>
      <c r="D3778" s="24"/>
      <c r="E3778" s="29"/>
      <c r="F3778" s="22"/>
      <c r="G3778" s="22"/>
      <c r="H3778" s="22"/>
      <c r="I3778" s="22"/>
      <c r="J3778" s="26"/>
      <c r="K3778" s="140"/>
      <c r="L3778" s="140"/>
      <c r="M3778" s="140"/>
      <c r="N3778" s="140"/>
      <c r="O3778" s="140"/>
      <c r="P3778" s="26"/>
      <c r="Q3778" s="26"/>
      <c r="R3778" s="140"/>
      <c r="S3778" s="140"/>
      <c r="T3778" s="140"/>
      <c r="U3778" s="140"/>
      <c r="V3778" s="140"/>
      <c r="W3778" s="140"/>
      <c r="X3778" s="140"/>
      <c r="Y3778" s="140"/>
      <c r="Z3778" s="140"/>
      <c r="AA3778" s="140"/>
      <c r="AB3778" s="140"/>
      <c r="AC3778" s="140"/>
      <c r="AD3778" s="140"/>
      <c r="AE3778" s="140"/>
      <c r="AF3778" s="140"/>
      <c r="AG3778" s="140"/>
      <c r="AH3778" s="140"/>
      <c r="AI3778" s="140"/>
      <c r="AJ3778" s="140"/>
      <c r="AK3778" s="140"/>
      <c r="AL3778" s="140"/>
      <c r="AM3778" s="140"/>
      <c r="AN3778" s="140"/>
      <c r="AO3778" s="140"/>
      <c r="AP3778" s="140"/>
      <c r="AQ3778" s="140"/>
      <c r="AR3778" s="140"/>
      <c r="AS3778" s="103"/>
      <c r="AT3778" s="103"/>
      <c r="AU3778" s="103"/>
      <c r="AV3778" s="103"/>
      <c r="AW3778" s="103"/>
      <c r="AX3778" s="103"/>
      <c r="AY3778" s="103"/>
      <c r="AZ3778" s="103"/>
      <c r="BA3778" s="103"/>
      <c r="BB3778" s="103"/>
      <c r="BC3778" s="103"/>
      <c r="BD3778" s="103"/>
      <c r="BE3778" s="103"/>
    </row>
    <row r="3779" spans="1:57" x14ac:dyDescent="0.2">
      <c r="A3779" s="140"/>
      <c r="B3779" s="141"/>
      <c r="C3779" s="141"/>
      <c r="D3779" s="24"/>
      <c r="E3779" s="29"/>
      <c r="F3779" s="22"/>
      <c r="G3779" s="22"/>
      <c r="H3779" s="22"/>
      <c r="I3779" s="22"/>
      <c r="J3779" s="26"/>
      <c r="K3779" s="140"/>
      <c r="L3779" s="140"/>
      <c r="M3779" s="140"/>
      <c r="N3779" s="140"/>
      <c r="O3779" s="140"/>
      <c r="P3779" s="26"/>
      <c r="Q3779" s="26"/>
      <c r="R3779" s="140"/>
      <c r="S3779" s="140"/>
      <c r="T3779" s="140"/>
      <c r="U3779" s="140"/>
      <c r="V3779" s="140"/>
      <c r="W3779" s="140"/>
      <c r="X3779" s="140"/>
      <c r="Y3779" s="140"/>
      <c r="Z3779" s="140"/>
      <c r="AA3779" s="140"/>
      <c r="AB3779" s="140"/>
      <c r="AC3779" s="140"/>
      <c r="AD3779" s="140"/>
      <c r="AE3779" s="140"/>
      <c r="AF3779" s="140"/>
      <c r="AG3779" s="140"/>
      <c r="AH3779" s="140"/>
      <c r="AI3779" s="140"/>
      <c r="AJ3779" s="140"/>
      <c r="AK3779" s="140"/>
      <c r="AL3779" s="140"/>
      <c r="AM3779" s="140"/>
      <c r="AN3779" s="140"/>
      <c r="AO3779" s="140"/>
      <c r="AP3779" s="140"/>
      <c r="AQ3779" s="140"/>
      <c r="AR3779" s="140"/>
      <c r="AS3779" s="103"/>
      <c r="AT3779" s="103"/>
      <c r="AU3779" s="103"/>
      <c r="AV3779" s="103"/>
      <c r="AW3779" s="103"/>
      <c r="AX3779" s="103"/>
      <c r="AY3779" s="103"/>
      <c r="AZ3779" s="103"/>
      <c r="BA3779" s="103"/>
      <c r="BB3779" s="103"/>
      <c r="BC3779" s="103"/>
      <c r="BD3779" s="103"/>
      <c r="BE3779" s="103"/>
    </row>
    <row r="3780" spans="1:57" x14ac:dyDescent="0.2">
      <c r="A3780" s="140"/>
      <c r="B3780" s="141"/>
      <c r="C3780" s="141"/>
      <c r="D3780" s="24"/>
      <c r="E3780" s="29"/>
      <c r="F3780" s="22"/>
      <c r="G3780" s="22"/>
      <c r="H3780" s="22"/>
      <c r="I3780" s="22"/>
      <c r="J3780" s="26"/>
      <c r="K3780" s="140"/>
      <c r="L3780" s="140"/>
      <c r="M3780" s="140"/>
      <c r="N3780" s="140"/>
      <c r="O3780" s="140"/>
      <c r="P3780" s="26"/>
      <c r="Q3780" s="26"/>
      <c r="R3780" s="140"/>
      <c r="S3780" s="140"/>
      <c r="T3780" s="140"/>
      <c r="U3780" s="140"/>
      <c r="V3780" s="140"/>
      <c r="W3780" s="140"/>
      <c r="X3780" s="140"/>
      <c r="Y3780" s="140"/>
      <c r="Z3780" s="140"/>
      <c r="AA3780" s="140"/>
      <c r="AB3780" s="140"/>
      <c r="AC3780" s="140"/>
      <c r="AD3780" s="140"/>
      <c r="AE3780" s="140"/>
      <c r="AF3780" s="140"/>
      <c r="AG3780" s="140"/>
      <c r="AH3780" s="140"/>
      <c r="AI3780" s="140"/>
      <c r="AJ3780" s="140"/>
      <c r="AK3780" s="140"/>
      <c r="AL3780" s="140"/>
      <c r="AM3780" s="140"/>
      <c r="AN3780" s="140"/>
      <c r="AO3780" s="140"/>
      <c r="AP3780" s="140"/>
      <c r="AQ3780" s="140"/>
      <c r="AR3780" s="140"/>
      <c r="AS3780" s="103"/>
      <c r="AT3780" s="103"/>
      <c r="AU3780" s="103"/>
      <c r="AV3780" s="103"/>
      <c r="AW3780" s="103"/>
      <c r="AX3780" s="103"/>
      <c r="AY3780" s="103"/>
      <c r="AZ3780" s="103"/>
      <c r="BA3780" s="103"/>
      <c r="BB3780" s="103"/>
      <c r="BC3780" s="103"/>
      <c r="BD3780" s="103"/>
      <c r="BE3780" s="103"/>
    </row>
    <row r="3781" spans="1:57" x14ac:dyDescent="0.2">
      <c r="A3781" s="140"/>
      <c r="B3781" s="141"/>
      <c r="C3781" s="141"/>
      <c r="D3781" s="24"/>
      <c r="E3781" s="29"/>
      <c r="F3781" s="22"/>
      <c r="G3781" s="22"/>
      <c r="H3781" s="22"/>
      <c r="I3781" s="22"/>
      <c r="J3781" s="26"/>
      <c r="K3781" s="140"/>
      <c r="L3781" s="140"/>
      <c r="M3781" s="140"/>
      <c r="N3781" s="140"/>
      <c r="O3781" s="140"/>
      <c r="P3781" s="26"/>
      <c r="Q3781" s="26"/>
      <c r="R3781" s="140"/>
      <c r="S3781" s="140"/>
      <c r="T3781" s="140"/>
      <c r="U3781" s="140"/>
      <c r="V3781" s="140"/>
      <c r="W3781" s="140"/>
      <c r="X3781" s="140"/>
      <c r="Y3781" s="140"/>
      <c r="Z3781" s="140"/>
      <c r="AA3781" s="140"/>
      <c r="AB3781" s="140"/>
      <c r="AC3781" s="140"/>
      <c r="AD3781" s="140"/>
      <c r="AE3781" s="140"/>
      <c r="AF3781" s="140"/>
      <c r="AG3781" s="140"/>
      <c r="AH3781" s="140"/>
      <c r="AI3781" s="140"/>
      <c r="AJ3781" s="140"/>
      <c r="AK3781" s="140"/>
      <c r="AL3781" s="140"/>
      <c r="AM3781" s="140"/>
      <c r="AN3781" s="140"/>
      <c r="AO3781" s="140"/>
      <c r="AP3781" s="140"/>
      <c r="AQ3781" s="140"/>
      <c r="AR3781" s="140"/>
      <c r="AS3781" s="103"/>
      <c r="AT3781" s="103"/>
      <c r="AU3781" s="103"/>
      <c r="AV3781" s="103"/>
      <c r="AW3781" s="103"/>
      <c r="AX3781" s="103"/>
      <c r="AY3781" s="103"/>
      <c r="AZ3781" s="103"/>
      <c r="BA3781" s="103"/>
      <c r="BB3781" s="103"/>
      <c r="BC3781" s="103"/>
      <c r="BD3781" s="103"/>
      <c r="BE3781" s="103"/>
    </row>
    <row r="3782" spans="1:57" x14ac:dyDescent="0.2">
      <c r="A3782" s="140"/>
      <c r="B3782" s="141"/>
      <c r="C3782" s="141"/>
      <c r="D3782" s="24"/>
      <c r="E3782" s="29"/>
      <c r="F3782" s="22"/>
      <c r="G3782" s="22"/>
      <c r="H3782" s="22"/>
      <c r="I3782" s="22"/>
      <c r="J3782" s="26"/>
      <c r="K3782" s="140"/>
      <c r="L3782" s="140"/>
      <c r="M3782" s="140"/>
      <c r="N3782" s="140"/>
      <c r="O3782" s="140"/>
      <c r="P3782" s="26"/>
      <c r="Q3782" s="26"/>
      <c r="R3782" s="140"/>
      <c r="S3782" s="140"/>
      <c r="T3782" s="140"/>
      <c r="U3782" s="140"/>
      <c r="V3782" s="140"/>
      <c r="W3782" s="140"/>
      <c r="X3782" s="140"/>
      <c r="Y3782" s="140"/>
      <c r="Z3782" s="140"/>
      <c r="AA3782" s="140"/>
      <c r="AB3782" s="140"/>
      <c r="AC3782" s="140"/>
      <c r="AD3782" s="140"/>
      <c r="AE3782" s="140"/>
      <c r="AF3782" s="140"/>
      <c r="AG3782" s="140"/>
      <c r="AH3782" s="140"/>
      <c r="AI3782" s="140"/>
      <c r="AJ3782" s="140"/>
      <c r="AK3782" s="140"/>
      <c r="AL3782" s="140"/>
      <c r="AM3782" s="140"/>
      <c r="AN3782" s="140"/>
      <c r="AO3782" s="140"/>
      <c r="AP3782" s="140"/>
      <c r="AQ3782" s="140"/>
      <c r="AR3782" s="140"/>
      <c r="AS3782" s="103"/>
      <c r="AT3782" s="103"/>
      <c r="AU3782" s="103"/>
      <c r="AV3782" s="103"/>
      <c r="AW3782" s="103"/>
      <c r="AX3782" s="103"/>
      <c r="AY3782" s="103"/>
      <c r="AZ3782" s="103"/>
      <c r="BA3782" s="103"/>
      <c r="BB3782" s="103"/>
      <c r="BC3782" s="103"/>
      <c r="BD3782" s="103"/>
      <c r="BE3782" s="103"/>
    </row>
    <row r="3783" spans="1:57" x14ac:dyDescent="0.2">
      <c r="A3783" s="140"/>
      <c r="B3783" s="141"/>
      <c r="C3783" s="141"/>
      <c r="D3783" s="24"/>
      <c r="E3783" s="29"/>
      <c r="F3783" s="22"/>
      <c r="G3783" s="22"/>
      <c r="H3783" s="22"/>
      <c r="I3783" s="22"/>
      <c r="J3783" s="26"/>
      <c r="K3783" s="140"/>
      <c r="L3783" s="140"/>
      <c r="M3783" s="140"/>
      <c r="N3783" s="140"/>
      <c r="O3783" s="140"/>
      <c r="P3783" s="26"/>
      <c r="Q3783" s="26"/>
      <c r="R3783" s="140"/>
      <c r="S3783" s="140"/>
      <c r="T3783" s="140"/>
      <c r="U3783" s="140"/>
      <c r="V3783" s="140"/>
      <c r="W3783" s="140"/>
      <c r="X3783" s="140"/>
      <c r="Y3783" s="140"/>
      <c r="Z3783" s="140"/>
      <c r="AA3783" s="140"/>
      <c r="AB3783" s="140"/>
      <c r="AC3783" s="140"/>
      <c r="AD3783" s="140"/>
      <c r="AE3783" s="140"/>
      <c r="AF3783" s="140"/>
      <c r="AG3783" s="140"/>
      <c r="AH3783" s="140"/>
      <c r="AI3783" s="140"/>
      <c r="AJ3783" s="140"/>
      <c r="AK3783" s="140"/>
      <c r="AL3783" s="140"/>
      <c r="AM3783" s="140"/>
      <c r="AN3783" s="140"/>
      <c r="AO3783" s="140"/>
      <c r="AP3783" s="140"/>
      <c r="AQ3783" s="140"/>
      <c r="AR3783" s="140"/>
      <c r="AS3783" s="103"/>
      <c r="AT3783" s="103"/>
      <c r="AU3783" s="103"/>
      <c r="AV3783" s="103"/>
      <c r="AW3783" s="103"/>
      <c r="AX3783" s="103"/>
      <c r="AY3783" s="103"/>
      <c r="AZ3783" s="103"/>
      <c r="BA3783" s="103"/>
      <c r="BB3783" s="103"/>
      <c r="BC3783" s="103"/>
      <c r="BD3783" s="103"/>
      <c r="BE3783" s="103"/>
    </row>
    <row r="3784" spans="1:57" x14ac:dyDescent="0.2">
      <c r="A3784" s="140"/>
      <c r="B3784" s="141"/>
      <c r="C3784" s="141"/>
      <c r="D3784" s="24"/>
      <c r="E3784" s="29"/>
      <c r="F3784" s="22"/>
      <c r="G3784" s="22"/>
      <c r="H3784" s="22"/>
      <c r="I3784" s="22"/>
      <c r="J3784" s="26"/>
      <c r="K3784" s="140"/>
      <c r="L3784" s="140"/>
      <c r="M3784" s="140"/>
      <c r="N3784" s="140"/>
      <c r="O3784" s="140"/>
      <c r="P3784" s="26"/>
      <c r="Q3784" s="26"/>
      <c r="R3784" s="140"/>
      <c r="S3784" s="140"/>
      <c r="T3784" s="140"/>
      <c r="U3784" s="140"/>
      <c r="V3784" s="140"/>
      <c r="W3784" s="140"/>
      <c r="X3784" s="140"/>
      <c r="Y3784" s="140"/>
      <c r="Z3784" s="140"/>
      <c r="AA3784" s="140"/>
      <c r="AB3784" s="140"/>
      <c r="AC3784" s="140"/>
      <c r="AD3784" s="140"/>
      <c r="AE3784" s="140"/>
      <c r="AF3784" s="140"/>
      <c r="AG3784" s="140"/>
      <c r="AH3784" s="140"/>
      <c r="AI3784" s="140"/>
      <c r="AJ3784" s="140"/>
      <c r="AK3784" s="140"/>
      <c r="AL3784" s="140"/>
      <c r="AM3784" s="140"/>
      <c r="AN3784" s="140"/>
      <c r="AO3784" s="140"/>
      <c r="AP3784" s="140"/>
      <c r="AQ3784" s="140"/>
      <c r="AR3784" s="140"/>
      <c r="AS3784" s="103"/>
      <c r="AT3784" s="103"/>
      <c r="AU3784" s="103"/>
      <c r="AV3784" s="103"/>
      <c r="AW3784" s="103"/>
      <c r="AX3784" s="103"/>
      <c r="AY3784" s="103"/>
      <c r="AZ3784" s="103"/>
      <c r="BA3784" s="103"/>
      <c r="BB3784" s="103"/>
      <c r="BC3784" s="103"/>
      <c r="BD3784" s="103"/>
      <c r="BE3784" s="103"/>
    </row>
    <row r="3785" spans="1:57" x14ac:dyDescent="0.2">
      <c r="A3785" s="140"/>
      <c r="B3785" s="141"/>
      <c r="C3785" s="141"/>
      <c r="D3785" s="24"/>
      <c r="E3785" s="29"/>
      <c r="F3785" s="22"/>
      <c r="G3785" s="22"/>
      <c r="H3785" s="22"/>
      <c r="I3785" s="22"/>
      <c r="J3785" s="26"/>
      <c r="K3785" s="140"/>
      <c r="L3785" s="140"/>
      <c r="M3785" s="140"/>
      <c r="N3785" s="140"/>
      <c r="O3785" s="140"/>
      <c r="P3785" s="26"/>
      <c r="Q3785" s="26"/>
      <c r="R3785" s="140"/>
      <c r="S3785" s="140"/>
      <c r="T3785" s="140"/>
      <c r="U3785" s="140"/>
      <c r="V3785" s="140"/>
      <c r="W3785" s="140"/>
      <c r="X3785" s="140"/>
      <c r="Y3785" s="140"/>
      <c r="Z3785" s="140"/>
      <c r="AA3785" s="140"/>
      <c r="AB3785" s="140"/>
      <c r="AC3785" s="140"/>
      <c r="AD3785" s="140"/>
      <c r="AE3785" s="140"/>
      <c r="AF3785" s="140"/>
      <c r="AG3785" s="140"/>
      <c r="AH3785" s="140"/>
      <c r="AI3785" s="140"/>
      <c r="AJ3785" s="140"/>
      <c r="AK3785" s="140"/>
      <c r="AL3785" s="140"/>
      <c r="AM3785" s="140"/>
      <c r="AN3785" s="140"/>
      <c r="AO3785" s="140"/>
      <c r="AP3785" s="140"/>
      <c r="AQ3785" s="140"/>
      <c r="AR3785" s="140"/>
      <c r="AS3785" s="103"/>
      <c r="AT3785" s="103"/>
      <c r="AU3785" s="103"/>
      <c r="AV3785" s="103"/>
      <c r="AW3785" s="103"/>
      <c r="AX3785" s="103"/>
      <c r="AY3785" s="103"/>
      <c r="AZ3785" s="103"/>
      <c r="BA3785" s="103"/>
      <c r="BB3785" s="103"/>
      <c r="BC3785" s="103"/>
      <c r="BD3785" s="103"/>
      <c r="BE3785" s="103"/>
    </row>
    <row r="3786" spans="1:57" x14ac:dyDescent="0.2">
      <c r="A3786" s="140"/>
      <c r="B3786" s="141"/>
      <c r="C3786" s="141"/>
      <c r="D3786" s="24"/>
      <c r="E3786" s="29"/>
      <c r="F3786" s="22"/>
      <c r="G3786" s="22"/>
      <c r="H3786" s="22"/>
      <c r="I3786" s="22"/>
      <c r="J3786" s="26"/>
      <c r="K3786" s="140"/>
      <c r="L3786" s="140"/>
      <c r="M3786" s="140"/>
      <c r="N3786" s="140"/>
      <c r="O3786" s="140"/>
      <c r="P3786" s="26"/>
      <c r="Q3786" s="26"/>
      <c r="R3786" s="140"/>
      <c r="S3786" s="140"/>
      <c r="T3786" s="140"/>
      <c r="U3786" s="140"/>
      <c r="V3786" s="140"/>
      <c r="W3786" s="140"/>
      <c r="X3786" s="140"/>
      <c r="Y3786" s="140"/>
      <c r="Z3786" s="140"/>
      <c r="AA3786" s="140"/>
      <c r="AB3786" s="140"/>
      <c r="AC3786" s="140"/>
      <c r="AD3786" s="140"/>
      <c r="AE3786" s="140"/>
      <c r="AF3786" s="140"/>
      <c r="AG3786" s="140"/>
      <c r="AH3786" s="140"/>
      <c r="AI3786" s="140"/>
      <c r="AJ3786" s="140"/>
      <c r="AK3786" s="140"/>
      <c r="AL3786" s="140"/>
      <c r="AM3786" s="140"/>
      <c r="AN3786" s="140"/>
      <c r="AO3786" s="140"/>
      <c r="AP3786" s="140"/>
      <c r="AQ3786" s="140"/>
      <c r="AR3786" s="140"/>
      <c r="AS3786" s="103"/>
      <c r="AT3786" s="103"/>
      <c r="AU3786" s="103"/>
      <c r="AV3786" s="103"/>
      <c r="AW3786" s="103"/>
      <c r="AX3786" s="103"/>
      <c r="AY3786" s="103"/>
      <c r="AZ3786" s="103"/>
      <c r="BA3786" s="103"/>
      <c r="BB3786" s="103"/>
      <c r="BC3786" s="103"/>
      <c r="BD3786" s="103"/>
      <c r="BE3786" s="103"/>
    </row>
    <row r="3787" spans="1:57" x14ac:dyDescent="0.2">
      <c r="A3787" s="140"/>
      <c r="B3787" s="141"/>
      <c r="C3787" s="141"/>
      <c r="D3787" s="24"/>
      <c r="E3787" s="29"/>
      <c r="F3787" s="22"/>
      <c r="G3787" s="22"/>
      <c r="H3787" s="22"/>
      <c r="I3787" s="22"/>
      <c r="J3787" s="26"/>
      <c r="K3787" s="140"/>
      <c r="L3787" s="140"/>
      <c r="M3787" s="140"/>
      <c r="N3787" s="140"/>
      <c r="O3787" s="140"/>
      <c r="P3787" s="26"/>
      <c r="Q3787" s="26"/>
      <c r="R3787" s="140"/>
      <c r="S3787" s="140"/>
      <c r="T3787" s="140"/>
      <c r="U3787" s="140"/>
      <c r="V3787" s="140"/>
      <c r="W3787" s="140"/>
      <c r="X3787" s="140"/>
      <c r="Y3787" s="140"/>
      <c r="Z3787" s="140"/>
      <c r="AA3787" s="140"/>
      <c r="AB3787" s="140"/>
      <c r="AC3787" s="140"/>
      <c r="AD3787" s="140"/>
      <c r="AE3787" s="140"/>
      <c r="AF3787" s="140"/>
      <c r="AG3787" s="140"/>
      <c r="AH3787" s="140"/>
      <c r="AI3787" s="140"/>
      <c r="AJ3787" s="140"/>
      <c r="AK3787" s="140"/>
      <c r="AL3787" s="140"/>
      <c r="AM3787" s="140"/>
      <c r="AN3787" s="140"/>
      <c r="AO3787" s="140"/>
      <c r="AP3787" s="140"/>
      <c r="AQ3787" s="140"/>
      <c r="AR3787" s="140"/>
      <c r="AS3787" s="103"/>
      <c r="AT3787" s="103"/>
      <c r="AU3787" s="103"/>
      <c r="AV3787" s="103"/>
      <c r="AW3787" s="103"/>
      <c r="AX3787" s="103"/>
      <c r="AY3787" s="103"/>
      <c r="AZ3787" s="103"/>
      <c r="BA3787" s="103"/>
      <c r="BB3787" s="103"/>
      <c r="BC3787" s="103"/>
      <c r="BD3787" s="103"/>
      <c r="BE3787" s="103"/>
    </row>
    <row r="3788" spans="1:57" x14ac:dyDescent="0.2">
      <c r="A3788" s="140"/>
      <c r="B3788" s="141"/>
      <c r="C3788" s="141"/>
      <c r="D3788" s="24"/>
      <c r="E3788" s="29"/>
      <c r="F3788" s="22"/>
      <c r="G3788" s="22"/>
      <c r="H3788" s="22"/>
      <c r="I3788" s="22"/>
      <c r="J3788" s="26"/>
      <c r="K3788" s="140"/>
      <c r="L3788" s="140"/>
      <c r="M3788" s="140"/>
      <c r="N3788" s="140"/>
      <c r="O3788" s="140"/>
      <c r="P3788" s="26"/>
      <c r="Q3788" s="26"/>
      <c r="R3788" s="140"/>
      <c r="S3788" s="140"/>
      <c r="T3788" s="140"/>
      <c r="U3788" s="140"/>
      <c r="V3788" s="140"/>
      <c r="W3788" s="140"/>
      <c r="X3788" s="140"/>
      <c r="Y3788" s="140"/>
      <c r="Z3788" s="140"/>
      <c r="AA3788" s="140"/>
      <c r="AB3788" s="140"/>
      <c r="AC3788" s="140"/>
      <c r="AD3788" s="140"/>
      <c r="AE3788" s="140"/>
      <c r="AF3788" s="140"/>
      <c r="AG3788" s="140"/>
      <c r="AH3788" s="140"/>
      <c r="AI3788" s="140"/>
      <c r="AJ3788" s="140"/>
      <c r="AK3788" s="140"/>
      <c r="AL3788" s="140"/>
      <c r="AM3788" s="140"/>
      <c r="AN3788" s="140"/>
      <c r="AO3788" s="140"/>
      <c r="AP3788" s="140"/>
      <c r="AQ3788" s="140"/>
      <c r="AR3788" s="140"/>
      <c r="AS3788" s="103"/>
      <c r="AT3788" s="103"/>
      <c r="AU3788" s="103"/>
      <c r="AV3788" s="103"/>
      <c r="AW3788" s="103"/>
      <c r="AX3788" s="103"/>
      <c r="AY3788" s="103"/>
      <c r="AZ3788" s="103"/>
      <c r="BA3788" s="103"/>
      <c r="BB3788" s="103"/>
      <c r="BC3788" s="103"/>
      <c r="BD3788" s="103"/>
      <c r="BE3788" s="103"/>
    </row>
    <row r="3789" spans="1:57" x14ac:dyDescent="0.2">
      <c r="A3789" s="140"/>
      <c r="B3789" s="141"/>
      <c r="C3789" s="141"/>
      <c r="D3789" s="24"/>
      <c r="E3789" s="29"/>
      <c r="F3789" s="22"/>
      <c r="G3789" s="22"/>
      <c r="H3789" s="22"/>
      <c r="I3789" s="22"/>
      <c r="J3789" s="26"/>
      <c r="K3789" s="140"/>
      <c r="L3789" s="140"/>
      <c r="M3789" s="140"/>
      <c r="N3789" s="140"/>
      <c r="O3789" s="140"/>
      <c r="P3789" s="26"/>
      <c r="Q3789" s="26"/>
      <c r="R3789" s="140"/>
      <c r="S3789" s="140"/>
      <c r="T3789" s="140"/>
      <c r="U3789" s="140"/>
      <c r="V3789" s="140"/>
      <c r="W3789" s="140"/>
      <c r="X3789" s="140"/>
      <c r="Y3789" s="140"/>
      <c r="Z3789" s="140"/>
      <c r="AA3789" s="140"/>
      <c r="AB3789" s="140"/>
      <c r="AC3789" s="140"/>
      <c r="AD3789" s="140"/>
      <c r="AE3789" s="140"/>
      <c r="AF3789" s="140"/>
      <c r="AG3789" s="140"/>
      <c r="AH3789" s="140"/>
      <c r="AI3789" s="140"/>
      <c r="AJ3789" s="140"/>
      <c r="AK3789" s="140"/>
      <c r="AL3789" s="140"/>
      <c r="AM3789" s="140"/>
      <c r="AN3789" s="140"/>
      <c r="AO3789" s="140"/>
      <c r="AP3789" s="140"/>
      <c r="AQ3789" s="140"/>
      <c r="AR3789" s="140"/>
      <c r="AS3789" s="103"/>
      <c r="AT3789" s="103"/>
      <c r="AU3789" s="103"/>
      <c r="AV3789" s="103"/>
      <c r="AW3789" s="103"/>
      <c r="AX3789" s="103"/>
      <c r="AY3789" s="103"/>
      <c r="AZ3789" s="103"/>
      <c r="BA3789" s="103"/>
      <c r="BB3789" s="103"/>
      <c r="BC3789" s="103"/>
      <c r="BD3789" s="103"/>
      <c r="BE3789" s="103"/>
    </row>
    <row r="3790" spans="1:57" x14ac:dyDescent="0.2">
      <c r="A3790" s="140"/>
      <c r="B3790" s="141"/>
      <c r="C3790" s="141"/>
      <c r="D3790" s="24"/>
      <c r="E3790" s="29"/>
      <c r="F3790" s="22"/>
      <c r="G3790" s="22"/>
      <c r="H3790" s="22"/>
      <c r="I3790" s="22"/>
      <c r="J3790" s="26"/>
      <c r="K3790" s="140"/>
      <c r="L3790" s="140"/>
      <c r="M3790" s="140"/>
      <c r="N3790" s="140"/>
      <c r="O3790" s="140"/>
      <c r="P3790" s="26"/>
      <c r="Q3790" s="26"/>
      <c r="R3790" s="140"/>
      <c r="S3790" s="140"/>
      <c r="T3790" s="140"/>
      <c r="U3790" s="140"/>
      <c r="V3790" s="140"/>
      <c r="W3790" s="140"/>
      <c r="X3790" s="140"/>
      <c r="Y3790" s="140"/>
      <c r="Z3790" s="140"/>
      <c r="AA3790" s="140"/>
      <c r="AB3790" s="140"/>
      <c r="AC3790" s="140"/>
      <c r="AD3790" s="140"/>
      <c r="AE3790" s="140"/>
      <c r="AF3790" s="140"/>
      <c r="AG3790" s="140"/>
      <c r="AH3790" s="140"/>
      <c r="AI3790" s="140"/>
      <c r="AJ3790" s="140"/>
      <c r="AK3790" s="140"/>
      <c r="AL3790" s="140"/>
      <c r="AM3790" s="140"/>
      <c r="AN3790" s="140"/>
      <c r="AO3790" s="140"/>
      <c r="AP3790" s="140"/>
      <c r="AQ3790" s="140"/>
      <c r="AR3790" s="140"/>
      <c r="AS3790" s="103"/>
      <c r="AT3790" s="103"/>
      <c r="AU3790" s="103"/>
      <c r="AV3790" s="103"/>
      <c r="AW3790" s="103"/>
      <c r="AX3790" s="103"/>
      <c r="AY3790" s="103"/>
      <c r="AZ3790" s="103"/>
      <c r="BA3790" s="103"/>
      <c r="BB3790" s="103"/>
      <c r="BC3790" s="103"/>
      <c r="BD3790" s="103"/>
      <c r="BE3790" s="103"/>
    </row>
    <row r="3791" spans="1:57" x14ac:dyDescent="0.2">
      <c r="A3791" s="140"/>
      <c r="B3791" s="141"/>
      <c r="C3791" s="141"/>
      <c r="D3791" s="24"/>
      <c r="E3791" s="29"/>
      <c r="F3791" s="22"/>
      <c r="G3791" s="22"/>
      <c r="H3791" s="22"/>
      <c r="I3791" s="22"/>
      <c r="J3791" s="26"/>
      <c r="K3791" s="140"/>
      <c r="L3791" s="140"/>
      <c r="M3791" s="140"/>
      <c r="N3791" s="140"/>
      <c r="O3791" s="140"/>
      <c r="P3791" s="26"/>
      <c r="Q3791" s="26"/>
      <c r="R3791" s="140"/>
      <c r="S3791" s="140"/>
      <c r="T3791" s="140"/>
      <c r="U3791" s="140"/>
      <c r="V3791" s="140"/>
      <c r="W3791" s="140"/>
      <c r="X3791" s="140"/>
      <c r="Y3791" s="140"/>
      <c r="Z3791" s="140"/>
      <c r="AA3791" s="140"/>
      <c r="AB3791" s="140"/>
      <c r="AC3791" s="140"/>
      <c r="AD3791" s="140"/>
      <c r="AE3791" s="140"/>
      <c r="AF3791" s="140"/>
      <c r="AG3791" s="140"/>
      <c r="AH3791" s="140"/>
      <c r="AI3791" s="140"/>
      <c r="AJ3791" s="140"/>
      <c r="AK3791" s="140"/>
      <c r="AL3791" s="140"/>
      <c r="AM3791" s="140"/>
      <c r="AN3791" s="140"/>
      <c r="AO3791" s="140"/>
      <c r="AP3791" s="140"/>
      <c r="AQ3791" s="140"/>
      <c r="AR3791" s="140"/>
      <c r="AS3791" s="103"/>
      <c r="AT3791" s="103"/>
      <c r="AU3791" s="103"/>
      <c r="AV3791" s="103"/>
      <c r="AW3791" s="103"/>
      <c r="AX3791" s="103"/>
      <c r="AY3791" s="103"/>
      <c r="AZ3791" s="103"/>
      <c r="BA3791" s="103"/>
      <c r="BB3791" s="103"/>
      <c r="BC3791" s="103"/>
      <c r="BD3791" s="103"/>
      <c r="BE3791" s="103"/>
    </row>
    <row r="3792" spans="1:57" x14ac:dyDescent="0.2">
      <c r="A3792" s="140"/>
      <c r="B3792" s="141"/>
      <c r="C3792" s="141"/>
      <c r="D3792" s="24"/>
      <c r="E3792" s="29"/>
      <c r="F3792" s="22"/>
      <c r="G3792" s="22"/>
      <c r="H3792" s="22"/>
      <c r="I3792" s="22"/>
      <c r="J3792" s="26"/>
      <c r="K3792" s="140"/>
      <c r="L3792" s="140"/>
      <c r="M3792" s="140"/>
      <c r="N3792" s="140"/>
      <c r="O3792" s="140"/>
      <c r="P3792" s="26"/>
      <c r="Q3792" s="26"/>
      <c r="R3792" s="140"/>
      <c r="S3792" s="140"/>
      <c r="T3792" s="140"/>
      <c r="U3792" s="140"/>
      <c r="V3792" s="140"/>
      <c r="W3792" s="140"/>
      <c r="X3792" s="140"/>
      <c r="Y3792" s="140"/>
      <c r="Z3792" s="140"/>
      <c r="AA3792" s="140"/>
      <c r="AB3792" s="140"/>
      <c r="AC3792" s="140"/>
      <c r="AD3792" s="140"/>
      <c r="AE3792" s="140"/>
      <c r="AF3792" s="140"/>
      <c r="AG3792" s="140"/>
      <c r="AH3792" s="140"/>
      <c r="AI3792" s="140"/>
      <c r="AJ3792" s="140"/>
      <c r="AK3792" s="140"/>
      <c r="AL3792" s="140"/>
      <c r="AM3792" s="140"/>
      <c r="AN3792" s="140"/>
      <c r="AO3792" s="140"/>
      <c r="AP3792" s="140"/>
      <c r="AQ3792" s="140"/>
      <c r="AR3792" s="140"/>
      <c r="AS3792" s="103"/>
      <c r="AT3792" s="103"/>
      <c r="AU3792" s="103"/>
      <c r="AV3792" s="103"/>
      <c r="AW3792" s="103"/>
      <c r="AX3792" s="103"/>
      <c r="AY3792" s="103"/>
      <c r="AZ3792" s="103"/>
      <c r="BA3792" s="103"/>
      <c r="BB3792" s="103"/>
      <c r="BC3792" s="103"/>
      <c r="BD3792" s="103"/>
      <c r="BE3792" s="103"/>
    </row>
    <row r="3793" spans="1:57" x14ac:dyDescent="0.2">
      <c r="A3793" s="140"/>
      <c r="B3793" s="141"/>
      <c r="C3793" s="141"/>
      <c r="D3793" s="24"/>
      <c r="E3793" s="29"/>
      <c r="F3793" s="22"/>
      <c r="G3793" s="22"/>
      <c r="H3793" s="22"/>
      <c r="I3793" s="22"/>
      <c r="J3793" s="26"/>
      <c r="K3793" s="140"/>
      <c r="L3793" s="140"/>
      <c r="M3793" s="140"/>
      <c r="N3793" s="140"/>
      <c r="O3793" s="140"/>
      <c r="P3793" s="26"/>
      <c r="Q3793" s="26"/>
      <c r="R3793" s="140"/>
      <c r="S3793" s="140"/>
      <c r="T3793" s="140"/>
      <c r="U3793" s="140"/>
      <c r="V3793" s="140"/>
      <c r="W3793" s="140"/>
      <c r="X3793" s="140"/>
      <c r="Y3793" s="140"/>
      <c r="Z3793" s="140"/>
      <c r="AA3793" s="140"/>
      <c r="AB3793" s="140"/>
      <c r="AC3793" s="140"/>
      <c r="AD3793" s="140"/>
      <c r="AE3793" s="140"/>
      <c r="AF3793" s="140"/>
      <c r="AG3793" s="140"/>
      <c r="AH3793" s="140"/>
      <c r="AI3793" s="140"/>
      <c r="AJ3793" s="140"/>
      <c r="AK3793" s="140"/>
      <c r="AL3793" s="140"/>
      <c r="AM3793" s="140"/>
      <c r="AN3793" s="140"/>
      <c r="AO3793" s="140"/>
      <c r="AP3793" s="140"/>
      <c r="AQ3793" s="140"/>
      <c r="AR3793" s="140"/>
      <c r="AS3793" s="103"/>
      <c r="AT3793" s="103"/>
      <c r="AU3793" s="103"/>
      <c r="AV3793" s="103"/>
      <c r="AW3793" s="103"/>
      <c r="AX3793" s="103"/>
      <c r="AY3793" s="103"/>
      <c r="AZ3793" s="103"/>
      <c r="BA3793" s="103"/>
      <c r="BB3793" s="103"/>
      <c r="BC3793" s="103"/>
      <c r="BD3793" s="103"/>
      <c r="BE3793" s="103"/>
    </row>
    <row r="3794" spans="1:57" x14ac:dyDescent="0.2">
      <c r="A3794" s="140"/>
      <c r="B3794" s="141"/>
      <c r="C3794" s="141"/>
      <c r="D3794" s="24"/>
      <c r="E3794" s="29"/>
      <c r="F3794" s="22"/>
      <c r="G3794" s="22"/>
      <c r="H3794" s="22"/>
      <c r="I3794" s="22"/>
      <c r="J3794" s="26"/>
      <c r="K3794" s="140"/>
      <c r="L3794" s="140"/>
      <c r="M3794" s="140"/>
      <c r="N3794" s="140"/>
      <c r="O3794" s="140"/>
      <c r="P3794" s="26"/>
      <c r="Q3794" s="26"/>
      <c r="R3794" s="140"/>
      <c r="S3794" s="140"/>
      <c r="T3794" s="140"/>
      <c r="U3794" s="140"/>
      <c r="V3794" s="140"/>
      <c r="W3794" s="140"/>
      <c r="X3794" s="140"/>
      <c r="Y3794" s="140"/>
      <c r="Z3794" s="140"/>
      <c r="AA3794" s="140"/>
      <c r="AB3794" s="140"/>
      <c r="AC3794" s="140"/>
      <c r="AD3794" s="140"/>
      <c r="AE3794" s="140"/>
      <c r="AF3794" s="140"/>
      <c r="AG3794" s="140"/>
      <c r="AH3794" s="140"/>
      <c r="AI3794" s="140"/>
      <c r="AJ3794" s="140"/>
      <c r="AK3794" s="140"/>
      <c r="AL3794" s="140"/>
      <c r="AM3794" s="140"/>
      <c r="AN3794" s="140"/>
      <c r="AO3794" s="140"/>
      <c r="AP3794" s="140"/>
      <c r="AQ3794" s="140"/>
      <c r="AR3794" s="140"/>
      <c r="AS3794" s="103"/>
      <c r="AT3794" s="103"/>
      <c r="AU3794" s="103"/>
      <c r="AV3794" s="103"/>
      <c r="AW3794" s="103"/>
      <c r="AX3794" s="103"/>
      <c r="AY3794" s="103"/>
      <c r="AZ3794" s="103"/>
      <c r="BA3794" s="103"/>
      <c r="BB3794" s="103"/>
      <c r="BC3794" s="103"/>
      <c r="BD3794" s="103"/>
      <c r="BE3794" s="103"/>
    </row>
    <row r="3795" spans="1:57" x14ac:dyDescent="0.2">
      <c r="A3795" s="140"/>
      <c r="B3795" s="141"/>
      <c r="C3795" s="141"/>
      <c r="D3795" s="24"/>
      <c r="E3795" s="29"/>
      <c r="F3795" s="22"/>
      <c r="G3795" s="22"/>
      <c r="H3795" s="22"/>
      <c r="I3795" s="22"/>
      <c r="J3795" s="26"/>
      <c r="K3795" s="140"/>
      <c r="L3795" s="140"/>
      <c r="M3795" s="140"/>
      <c r="N3795" s="140"/>
      <c r="O3795" s="140"/>
      <c r="P3795" s="26"/>
      <c r="Q3795" s="26"/>
      <c r="R3795" s="140"/>
      <c r="S3795" s="140"/>
      <c r="T3795" s="140"/>
      <c r="U3795" s="140"/>
      <c r="V3795" s="140"/>
      <c r="W3795" s="140"/>
      <c r="X3795" s="140"/>
      <c r="Y3795" s="140"/>
      <c r="Z3795" s="140"/>
      <c r="AA3795" s="140"/>
      <c r="AB3795" s="140"/>
      <c r="AC3795" s="140"/>
      <c r="AD3795" s="140"/>
      <c r="AE3795" s="140"/>
      <c r="AF3795" s="140"/>
      <c r="AG3795" s="140"/>
      <c r="AH3795" s="140"/>
      <c r="AI3795" s="140"/>
      <c r="AJ3795" s="140"/>
      <c r="AK3795" s="140"/>
      <c r="AL3795" s="140"/>
      <c r="AM3795" s="140"/>
      <c r="AN3795" s="140"/>
      <c r="AO3795" s="140"/>
      <c r="AP3795" s="140"/>
      <c r="AQ3795" s="140"/>
      <c r="AR3795" s="140"/>
      <c r="AS3795" s="103"/>
      <c r="AT3795" s="103"/>
      <c r="AU3795" s="103"/>
      <c r="AV3795" s="103"/>
      <c r="AW3795" s="103"/>
      <c r="AX3795" s="103"/>
      <c r="AY3795" s="103"/>
      <c r="AZ3795" s="103"/>
      <c r="BA3795" s="103"/>
      <c r="BB3795" s="103"/>
      <c r="BC3795" s="103"/>
      <c r="BD3795" s="103"/>
      <c r="BE3795" s="103"/>
    </row>
    <row r="3796" spans="1:57" x14ac:dyDescent="0.2">
      <c r="A3796" s="140"/>
      <c r="B3796" s="141"/>
      <c r="C3796" s="141"/>
      <c r="D3796" s="24"/>
      <c r="E3796" s="29"/>
      <c r="F3796" s="22"/>
      <c r="G3796" s="22"/>
      <c r="H3796" s="22"/>
      <c r="I3796" s="22"/>
      <c r="J3796" s="26"/>
      <c r="K3796" s="140"/>
      <c r="L3796" s="140"/>
      <c r="M3796" s="140"/>
      <c r="N3796" s="140"/>
      <c r="O3796" s="140"/>
      <c r="P3796" s="26"/>
      <c r="Q3796" s="26"/>
      <c r="R3796" s="140"/>
      <c r="S3796" s="140"/>
      <c r="T3796" s="140"/>
      <c r="U3796" s="140"/>
      <c r="V3796" s="140"/>
      <c r="W3796" s="140"/>
      <c r="X3796" s="140"/>
      <c r="Y3796" s="140"/>
      <c r="Z3796" s="140"/>
      <c r="AA3796" s="140"/>
      <c r="AB3796" s="140"/>
      <c r="AC3796" s="140"/>
      <c r="AD3796" s="140"/>
      <c r="AE3796" s="140"/>
      <c r="AF3796" s="140"/>
      <c r="AG3796" s="140"/>
      <c r="AH3796" s="140"/>
      <c r="AI3796" s="140"/>
      <c r="AJ3796" s="140"/>
      <c r="AK3796" s="140"/>
      <c r="AL3796" s="140"/>
      <c r="AM3796" s="140"/>
      <c r="AN3796" s="140"/>
      <c r="AO3796" s="140"/>
      <c r="AP3796" s="140"/>
      <c r="AQ3796" s="140"/>
      <c r="AR3796" s="140"/>
      <c r="AS3796" s="103"/>
      <c r="AT3796" s="103"/>
      <c r="AU3796" s="103"/>
      <c r="AV3796" s="103"/>
      <c r="AW3796" s="103"/>
      <c r="AX3796" s="103"/>
      <c r="AY3796" s="103"/>
      <c r="AZ3796" s="103"/>
      <c r="BA3796" s="103"/>
      <c r="BB3796" s="103"/>
      <c r="BC3796" s="103"/>
      <c r="BD3796" s="103"/>
      <c r="BE3796" s="103"/>
    </row>
    <row r="3797" spans="1:57" x14ac:dyDescent="0.2">
      <c r="A3797" s="140"/>
      <c r="B3797" s="141"/>
      <c r="C3797" s="141"/>
      <c r="D3797" s="24"/>
      <c r="E3797" s="29"/>
      <c r="F3797" s="22"/>
      <c r="G3797" s="22"/>
      <c r="H3797" s="22"/>
      <c r="I3797" s="22"/>
      <c r="J3797" s="26"/>
      <c r="K3797" s="140"/>
      <c r="L3797" s="140"/>
      <c r="M3797" s="140"/>
      <c r="N3797" s="140"/>
      <c r="O3797" s="140"/>
      <c r="P3797" s="26"/>
      <c r="Q3797" s="26"/>
      <c r="R3797" s="140"/>
      <c r="S3797" s="140"/>
      <c r="T3797" s="140"/>
      <c r="U3797" s="140"/>
      <c r="V3797" s="140"/>
      <c r="W3797" s="140"/>
      <c r="X3797" s="140"/>
      <c r="Y3797" s="140"/>
      <c r="Z3797" s="140"/>
      <c r="AA3797" s="140"/>
      <c r="AB3797" s="140"/>
      <c r="AC3797" s="140"/>
      <c r="AD3797" s="140"/>
      <c r="AE3797" s="140"/>
      <c r="AF3797" s="140"/>
      <c r="AG3797" s="140"/>
      <c r="AH3797" s="140"/>
      <c r="AI3797" s="140"/>
      <c r="AJ3797" s="140"/>
      <c r="AK3797" s="140"/>
      <c r="AL3797" s="140"/>
      <c r="AM3797" s="140"/>
      <c r="AN3797" s="140"/>
      <c r="AO3797" s="140"/>
      <c r="AP3797" s="140"/>
      <c r="AQ3797" s="140"/>
      <c r="AR3797" s="140"/>
      <c r="AS3797" s="103"/>
      <c r="AT3797" s="103"/>
      <c r="AU3797" s="103"/>
      <c r="AV3797" s="103"/>
      <c r="AW3797" s="103"/>
      <c r="AX3797" s="103"/>
      <c r="AY3797" s="103"/>
      <c r="AZ3797" s="103"/>
      <c r="BA3797" s="103"/>
      <c r="BB3797" s="103"/>
      <c r="BC3797" s="103"/>
      <c r="BD3797" s="103"/>
      <c r="BE3797" s="103"/>
    </row>
    <row r="3798" spans="1:57" x14ac:dyDescent="0.2">
      <c r="A3798" s="140"/>
      <c r="B3798" s="141"/>
      <c r="C3798" s="141"/>
      <c r="D3798" s="24"/>
      <c r="E3798" s="29"/>
      <c r="F3798" s="22"/>
      <c r="G3798" s="22"/>
      <c r="H3798" s="22"/>
      <c r="I3798" s="22"/>
      <c r="J3798" s="26"/>
      <c r="K3798" s="140"/>
      <c r="L3798" s="140"/>
      <c r="M3798" s="140"/>
      <c r="N3798" s="140"/>
      <c r="O3798" s="140"/>
      <c r="P3798" s="26"/>
      <c r="Q3798" s="26"/>
      <c r="R3798" s="140"/>
      <c r="S3798" s="140"/>
      <c r="T3798" s="140"/>
      <c r="U3798" s="140"/>
      <c r="V3798" s="140"/>
      <c r="W3798" s="140"/>
      <c r="X3798" s="140"/>
      <c r="Y3798" s="140"/>
      <c r="Z3798" s="140"/>
      <c r="AA3798" s="140"/>
      <c r="AB3798" s="140"/>
      <c r="AC3798" s="140"/>
      <c r="AD3798" s="140"/>
      <c r="AE3798" s="140"/>
      <c r="AF3798" s="140"/>
      <c r="AG3798" s="140"/>
      <c r="AH3798" s="140"/>
      <c r="AI3798" s="140"/>
      <c r="AJ3798" s="140"/>
      <c r="AK3798" s="140"/>
      <c r="AL3798" s="140"/>
      <c r="AM3798" s="140"/>
      <c r="AN3798" s="140"/>
      <c r="AO3798" s="140"/>
      <c r="AP3798" s="140"/>
      <c r="AQ3798" s="140"/>
      <c r="AR3798" s="140"/>
      <c r="AS3798" s="103"/>
      <c r="AT3798" s="103"/>
      <c r="AU3798" s="103"/>
      <c r="AV3798" s="103"/>
      <c r="AW3798" s="103"/>
      <c r="AX3798" s="103"/>
      <c r="AY3798" s="103"/>
      <c r="AZ3798" s="103"/>
      <c r="BA3798" s="103"/>
      <c r="BB3798" s="103"/>
      <c r="BC3798" s="103"/>
      <c r="BD3798" s="103"/>
      <c r="BE3798" s="103"/>
    </row>
    <row r="3799" spans="1:57" x14ac:dyDescent="0.2">
      <c r="A3799" s="140"/>
      <c r="B3799" s="141"/>
      <c r="C3799" s="141"/>
      <c r="D3799" s="24"/>
      <c r="E3799" s="29"/>
      <c r="F3799" s="22"/>
      <c r="G3799" s="22"/>
      <c r="H3799" s="22"/>
      <c r="I3799" s="22"/>
      <c r="J3799" s="26"/>
      <c r="K3799" s="140"/>
      <c r="L3799" s="140"/>
      <c r="M3799" s="140"/>
      <c r="N3799" s="140"/>
      <c r="O3799" s="140"/>
      <c r="P3799" s="26"/>
      <c r="Q3799" s="26"/>
      <c r="R3799" s="140"/>
      <c r="S3799" s="140"/>
      <c r="T3799" s="140"/>
      <c r="U3799" s="140"/>
      <c r="V3799" s="140"/>
      <c r="W3799" s="140"/>
      <c r="X3799" s="140"/>
      <c r="Y3799" s="140"/>
      <c r="Z3799" s="140"/>
      <c r="AA3799" s="140"/>
      <c r="AB3799" s="140"/>
      <c r="AC3799" s="140"/>
      <c r="AD3799" s="140"/>
      <c r="AE3799" s="140"/>
      <c r="AF3799" s="140"/>
      <c r="AG3799" s="140"/>
      <c r="AH3799" s="140"/>
      <c r="AI3799" s="140"/>
      <c r="AJ3799" s="140"/>
      <c r="AK3799" s="140"/>
      <c r="AL3799" s="140"/>
      <c r="AM3799" s="140"/>
      <c r="AN3799" s="140"/>
      <c r="AO3799" s="140"/>
      <c r="AP3799" s="140"/>
      <c r="AQ3799" s="140"/>
      <c r="AR3799" s="140"/>
      <c r="AS3799" s="103"/>
      <c r="AT3799" s="103"/>
      <c r="AU3799" s="103"/>
      <c r="AV3799" s="103"/>
      <c r="AW3799" s="103"/>
      <c r="AX3799" s="103"/>
      <c r="AY3799" s="103"/>
      <c r="AZ3799" s="103"/>
      <c r="BA3799" s="103"/>
      <c r="BB3799" s="103"/>
      <c r="BC3799" s="103"/>
      <c r="BD3799" s="103"/>
      <c r="BE3799" s="103"/>
    </row>
    <row r="3800" spans="1:57" x14ac:dyDescent="0.2">
      <c r="A3800" s="140"/>
      <c r="B3800" s="141"/>
      <c r="C3800" s="141"/>
      <c r="D3800" s="24"/>
      <c r="E3800" s="29"/>
      <c r="F3800" s="22"/>
      <c r="G3800" s="22"/>
      <c r="H3800" s="22"/>
      <c r="I3800" s="22"/>
      <c r="J3800" s="26"/>
      <c r="K3800" s="140"/>
      <c r="L3800" s="140"/>
      <c r="M3800" s="140"/>
      <c r="N3800" s="140"/>
      <c r="O3800" s="140"/>
      <c r="P3800" s="26"/>
      <c r="Q3800" s="26"/>
      <c r="R3800" s="140"/>
      <c r="S3800" s="140"/>
      <c r="T3800" s="140"/>
      <c r="U3800" s="140"/>
      <c r="V3800" s="140"/>
      <c r="W3800" s="140"/>
      <c r="X3800" s="140"/>
      <c r="Y3800" s="140"/>
      <c r="Z3800" s="140"/>
      <c r="AA3800" s="140"/>
      <c r="AB3800" s="140"/>
      <c r="AC3800" s="140"/>
      <c r="AD3800" s="140"/>
      <c r="AE3800" s="140"/>
      <c r="AF3800" s="140"/>
      <c r="AG3800" s="140"/>
      <c r="AH3800" s="140"/>
      <c r="AI3800" s="140"/>
      <c r="AJ3800" s="140"/>
      <c r="AK3800" s="140"/>
      <c r="AL3800" s="140"/>
      <c r="AM3800" s="140"/>
      <c r="AN3800" s="140"/>
      <c r="AO3800" s="140"/>
      <c r="AP3800" s="140"/>
      <c r="AQ3800" s="140"/>
      <c r="AR3800" s="140"/>
      <c r="AS3800" s="103"/>
      <c r="AT3800" s="103"/>
      <c r="AU3800" s="103"/>
      <c r="AV3800" s="103"/>
      <c r="AW3800" s="103"/>
      <c r="AX3800" s="103"/>
      <c r="AY3800" s="103"/>
      <c r="AZ3800" s="103"/>
      <c r="BA3800" s="103"/>
      <c r="BB3800" s="103"/>
      <c r="BC3800" s="103"/>
      <c r="BD3800" s="103"/>
      <c r="BE3800" s="103"/>
    </row>
    <row r="3801" spans="1:57" x14ac:dyDescent="0.2">
      <c r="A3801" s="140"/>
      <c r="B3801" s="141"/>
      <c r="C3801" s="141"/>
      <c r="D3801" s="24"/>
      <c r="E3801" s="29"/>
      <c r="F3801" s="22"/>
      <c r="G3801" s="22"/>
      <c r="H3801" s="22"/>
      <c r="I3801" s="22"/>
      <c r="J3801" s="26"/>
      <c r="K3801" s="140"/>
      <c r="L3801" s="140"/>
      <c r="M3801" s="140"/>
      <c r="N3801" s="140"/>
      <c r="O3801" s="140"/>
      <c r="P3801" s="26"/>
      <c r="Q3801" s="26"/>
      <c r="R3801" s="140"/>
      <c r="S3801" s="140"/>
      <c r="T3801" s="140"/>
      <c r="U3801" s="140"/>
      <c r="V3801" s="140"/>
      <c r="W3801" s="140"/>
      <c r="X3801" s="140"/>
      <c r="Y3801" s="140"/>
      <c r="Z3801" s="140"/>
      <c r="AA3801" s="140"/>
      <c r="AB3801" s="140"/>
      <c r="AC3801" s="140"/>
      <c r="AD3801" s="140"/>
      <c r="AE3801" s="140"/>
      <c r="AF3801" s="140"/>
      <c r="AG3801" s="140"/>
      <c r="AH3801" s="140"/>
      <c r="AI3801" s="140"/>
      <c r="AJ3801" s="140"/>
      <c r="AK3801" s="140"/>
      <c r="AL3801" s="140"/>
      <c r="AM3801" s="140"/>
      <c r="AN3801" s="140"/>
      <c r="AO3801" s="140"/>
      <c r="AP3801" s="140"/>
      <c r="AQ3801" s="140"/>
      <c r="AR3801" s="140"/>
      <c r="AS3801" s="103"/>
      <c r="AT3801" s="103"/>
      <c r="AU3801" s="103"/>
      <c r="AV3801" s="103"/>
      <c r="AW3801" s="103"/>
      <c r="AX3801" s="103"/>
      <c r="AY3801" s="103"/>
      <c r="AZ3801" s="103"/>
      <c r="BA3801" s="103"/>
      <c r="BB3801" s="103"/>
      <c r="BC3801" s="103"/>
      <c r="BD3801" s="103"/>
      <c r="BE3801" s="103"/>
    </row>
    <row r="3802" spans="1:57" x14ac:dyDescent="0.2">
      <c r="A3802" s="140"/>
      <c r="B3802" s="141"/>
      <c r="C3802" s="141"/>
      <c r="D3802" s="24"/>
      <c r="E3802" s="29"/>
      <c r="F3802" s="22"/>
      <c r="G3802" s="22"/>
      <c r="H3802" s="22"/>
      <c r="I3802" s="22"/>
      <c r="J3802" s="26"/>
      <c r="K3802" s="140"/>
      <c r="L3802" s="140"/>
      <c r="M3802" s="140"/>
      <c r="N3802" s="140"/>
      <c r="O3802" s="140"/>
      <c r="P3802" s="26"/>
      <c r="Q3802" s="26"/>
      <c r="R3802" s="140"/>
      <c r="S3802" s="140"/>
      <c r="T3802" s="140"/>
      <c r="U3802" s="140"/>
      <c r="V3802" s="140"/>
      <c r="W3802" s="140"/>
      <c r="X3802" s="140"/>
      <c r="Y3802" s="140"/>
      <c r="Z3802" s="140"/>
      <c r="AA3802" s="140"/>
      <c r="AB3802" s="140"/>
      <c r="AC3802" s="140"/>
      <c r="AD3802" s="140"/>
      <c r="AE3802" s="140"/>
      <c r="AF3802" s="140"/>
      <c r="AG3802" s="140"/>
      <c r="AH3802" s="140"/>
      <c r="AI3802" s="140"/>
      <c r="AJ3802" s="140"/>
      <c r="AK3802" s="140"/>
      <c r="AL3802" s="140"/>
      <c r="AM3802" s="140"/>
      <c r="AN3802" s="140"/>
      <c r="AO3802" s="140"/>
      <c r="AP3802" s="140"/>
      <c r="AQ3802" s="140"/>
      <c r="AR3802" s="140"/>
      <c r="AS3802" s="103"/>
      <c r="AT3802" s="103"/>
      <c r="AU3802" s="103"/>
      <c r="AV3802" s="103"/>
      <c r="AW3802" s="103"/>
      <c r="AX3802" s="103"/>
      <c r="AY3802" s="103"/>
      <c r="AZ3802" s="103"/>
      <c r="BA3802" s="103"/>
      <c r="BB3802" s="103"/>
      <c r="BC3802" s="103"/>
      <c r="BD3802" s="103"/>
      <c r="BE3802" s="103"/>
    </row>
    <row r="3803" spans="1:57" x14ac:dyDescent="0.2">
      <c r="A3803" s="140"/>
      <c r="B3803" s="141"/>
      <c r="C3803" s="141"/>
      <c r="D3803" s="24"/>
      <c r="E3803" s="29"/>
      <c r="F3803" s="22"/>
      <c r="G3803" s="22"/>
      <c r="H3803" s="22"/>
      <c r="I3803" s="22"/>
      <c r="J3803" s="26"/>
      <c r="K3803" s="140"/>
      <c r="L3803" s="140"/>
      <c r="M3803" s="140"/>
      <c r="N3803" s="140"/>
      <c r="O3803" s="140"/>
      <c r="P3803" s="26"/>
      <c r="Q3803" s="26"/>
      <c r="R3803" s="140"/>
      <c r="S3803" s="140"/>
      <c r="T3803" s="140"/>
      <c r="U3803" s="140"/>
      <c r="V3803" s="140"/>
      <c r="W3803" s="140"/>
      <c r="X3803" s="140"/>
      <c r="Y3803" s="140"/>
      <c r="Z3803" s="140"/>
      <c r="AA3803" s="140"/>
      <c r="AB3803" s="140"/>
      <c r="AC3803" s="140"/>
      <c r="AD3803" s="140"/>
      <c r="AE3803" s="140"/>
      <c r="AF3803" s="140"/>
      <c r="AG3803" s="140"/>
      <c r="AH3803" s="140"/>
      <c r="AI3803" s="140"/>
      <c r="AJ3803" s="140"/>
      <c r="AK3803" s="140"/>
      <c r="AL3803" s="140"/>
      <c r="AM3803" s="140"/>
      <c r="AN3803" s="140"/>
      <c r="AO3803" s="140"/>
      <c r="AP3803" s="140"/>
      <c r="AQ3803" s="140"/>
      <c r="AR3803" s="140"/>
      <c r="AS3803" s="103"/>
      <c r="AT3803" s="103"/>
      <c r="AU3803" s="103"/>
      <c r="AV3803" s="103"/>
      <c r="AW3803" s="103"/>
      <c r="AX3803" s="103"/>
      <c r="AY3803" s="103"/>
      <c r="AZ3803" s="103"/>
      <c r="BA3803" s="103"/>
      <c r="BB3803" s="103"/>
      <c r="BC3803" s="103"/>
      <c r="BD3803" s="103"/>
      <c r="BE3803" s="103"/>
    </row>
    <row r="3804" spans="1:57" x14ac:dyDescent="0.2">
      <c r="A3804" s="140"/>
      <c r="B3804" s="141"/>
      <c r="C3804" s="141"/>
      <c r="D3804" s="24"/>
      <c r="E3804" s="29"/>
      <c r="F3804" s="22"/>
      <c r="G3804" s="22"/>
      <c r="H3804" s="22"/>
      <c r="I3804" s="22"/>
      <c r="J3804" s="26"/>
      <c r="K3804" s="140"/>
      <c r="L3804" s="140"/>
      <c r="M3804" s="140"/>
      <c r="N3804" s="140"/>
      <c r="O3804" s="140"/>
      <c r="P3804" s="26"/>
      <c r="Q3804" s="26"/>
      <c r="R3804" s="140"/>
      <c r="S3804" s="140"/>
      <c r="T3804" s="140"/>
      <c r="U3804" s="140"/>
      <c r="V3804" s="140"/>
      <c r="W3804" s="140"/>
      <c r="X3804" s="140"/>
      <c r="Y3804" s="140"/>
      <c r="Z3804" s="140"/>
      <c r="AA3804" s="140"/>
      <c r="AB3804" s="140"/>
      <c r="AC3804" s="140"/>
      <c r="AD3804" s="140"/>
      <c r="AE3804" s="140"/>
      <c r="AF3804" s="140"/>
      <c r="AG3804" s="140"/>
      <c r="AH3804" s="140"/>
      <c r="AI3804" s="140"/>
      <c r="AJ3804" s="140"/>
      <c r="AK3804" s="140"/>
      <c r="AL3804" s="140"/>
      <c r="AM3804" s="140"/>
      <c r="AN3804" s="140"/>
      <c r="AO3804" s="140"/>
      <c r="AP3804" s="140"/>
      <c r="AQ3804" s="140"/>
      <c r="AR3804" s="140"/>
      <c r="AS3804" s="103"/>
      <c r="AT3804" s="103"/>
      <c r="AU3804" s="103"/>
      <c r="AV3804" s="103"/>
      <c r="AW3804" s="103"/>
      <c r="AX3804" s="103"/>
      <c r="AY3804" s="103"/>
      <c r="AZ3804" s="103"/>
      <c r="BA3804" s="103"/>
      <c r="BB3804" s="103"/>
      <c r="BC3804" s="103"/>
      <c r="BD3804" s="103"/>
      <c r="BE3804" s="103"/>
    </row>
    <row r="3805" spans="1:57" x14ac:dyDescent="0.2">
      <c r="A3805" s="140"/>
      <c r="B3805" s="141"/>
      <c r="C3805" s="141"/>
      <c r="D3805" s="24"/>
      <c r="E3805" s="29"/>
      <c r="F3805" s="22"/>
      <c r="G3805" s="22"/>
      <c r="H3805" s="22"/>
      <c r="I3805" s="22"/>
      <c r="J3805" s="26"/>
      <c r="K3805" s="140"/>
      <c r="L3805" s="140"/>
      <c r="M3805" s="140"/>
      <c r="N3805" s="140"/>
      <c r="O3805" s="140"/>
      <c r="P3805" s="26"/>
      <c r="Q3805" s="26"/>
      <c r="R3805" s="140"/>
      <c r="S3805" s="140"/>
      <c r="T3805" s="140"/>
      <c r="U3805" s="140"/>
      <c r="V3805" s="140"/>
      <c r="W3805" s="140"/>
      <c r="X3805" s="140"/>
      <c r="Y3805" s="140"/>
      <c r="Z3805" s="140"/>
      <c r="AA3805" s="140"/>
      <c r="AB3805" s="140"/>
      <c r="AC3805" s="140"/>
      <c r="AD3805" s="140"/>
      <c r="AE3805" s="140"/>
      <c r="AF3805" s="140"/>
      <c r="AG3805" s="140"/>
      <c r="AH3805" s="140"/>
      <c r="AI3805" s="140"/>
      <c r="AJ3805" s="140"/>
      <c r="AK3805" s="140"/>
      <c r="AL3805" s="140"/>
      <c r="AM3805" s="140"/>
      <c r="AN3805" s="140"/>
      <c r="AO3805" s="140"/>
      <c r="AP3805" s="140"/>
      <c r="AQ3805" s="140"/>
      <c r="AR3805" s="140"/>
      <c r="AS3805" s="103"/>
      <c r="AT3805" s="103"/>
      <c r="AU3805" s="103"/>
      <c r="AV3805" s="103"/>
      <c r="AW3805" s="103"/>
      <c r="AX3805" s="103"/>
      <c r="AY3805" s="103"/>
      <c r="AZ3805" s="103"/>
      <c r="BA3805" s="103"/>
      <c r="BB3805" s="103"/>
      <c r="BC3805" s="103"/>
      <c r="BD3805" s="103"/>
      <c r="BE3805" s="103"/>
    </row>
    <row r="3806" spans="1:57" x14ac:dyDescent="0.2">
      <c r="A3806" s="140"/>
      <c r="B3806" s="141"/>
      <c r="C3806" s="141"/>
      <c r="D3806" s="24"/>
      <c r="E3806" s="29"/>
      <c r="F3806" s="22"/>
      <c r="G3806" s="22"/>
      <c r="H3806" s="22"/>
      <c r="I3806" s="22"/>
      <c r="J3806" s="26"/>
      <c r="K3806" s="140"/>
      <c r="L3806" s="140"/>
      <c r="M3806" s="140"/>
      <c r="N3806" s="140"/>
      <c r="O3806" s="140"/>
      <c r="P3806" s="26"/>
      <c r="Q3806" s="26"/>
      <c r="R3806" s="140"/>
      <c r="S3806" s="140"/>
      <c r="T3806" s="140"/>
      <c r="U3806" s="140"/>
      <c r="V3806" s="140"/>
      <c r="W3806" s="140"/>
      <c r="X3806" s="140"/>
      <c r="Y3806" s="140"/>
      <c r="Z3806" s="140"/>
      <c r="AA3806" s="140"/>
      <c r="AB3806" s="140"/>
      <c r="AC3806" s="140"/>
      <c r="AD3806" s="140"/>
      <c r="AE3806" s="140"/>
      <c r="AF3806" s="140"/>
      <c r="AG3806" s="140"/>
      <c r="AH3806" s="140"/>
      <c r="AI3806" s="140"/>
      <c r="AJ3806" s="140"/>
      <c r="AK3806" s="140"/>
      <c r="AL3806" s="140"/>
      <c r="AM3806" s="140"/>
      <c r="AN3806" s="140"/>
      <c r="AO3806" s="140"/>
      <c r="AP3806" s="140"/>
      <c r="AQ3806" s="140"/>
      <c r="AR3806" s="140"/>
      <c r="AS3806" s="103"/>
      <c r="AT3806" s="103"/>
      <c r="AU3806" s="103"/>
      <c r="AV3806" s="103"/>
      <c r="AW3806" s="103"/>
      <c r="AX3806" s="103"/>
      <c r="AY3806" s="103"/>
      <c r="AZ3806" s="103"/>
      <c r="BA3806" s="103"/>
      <c r="BB3806" s="103"/>
      <c r="BC3806" s="103"/>
      <c r="BD3806" s="103"/>
      <c r="BE3806" s="103"/>
    </row>
    <row r="3807" spans="1:57" x14ac:dyDescent="0.2">
      <c r="A3807" s="140"/>
      <c r="B3807" s="141"/>
      <c r="C3807" s="141"/>
      <c r="D3807" s="24"/>
      <c r="E3807" s="29"/>
      <c r="F3807" s="22"/>
      <c r="G3807" s="22"/>
      <c r="H3807" s="22"/>
      <c r="I3807" s="22"/>
      <c r="J3807" s="26"/>
      <c r="K3807" s="140"/>
      <c r="L3807" s="140"/>
      <c r="M3807" s="140"/>
      <c r="N3807" s="140"/>
      <c r="O3807" s="140"/>
      <c r="P3807" s="26"/>
      <c r="Q3807" s="26"/>
      <c r="R3807" s="140"/>
      <c r="S3807" s="140"/>
      <c r="T3807" s="140"/>
      <c r="U3807" s="140"/>
      <c r="V3807" s="140"/>
      <c r="W3807" s="140"/>
      <c r="X3807" s="140"/>
      <c r="Y3807" s="140"/>
      <c r="Z3807" s="140"/>
      <c r="AA3807" s="140"/>
      <c r="AB3807" s="140"/>
      <c r="AC3807" s="140"/>
      <c r="AD3807" s="140"/>
      <c r="AE3807" s="140"/>
      <c r="AF3807" s="140"/>
      <c r="AG3807" s="140"/>
      <c r="AH3807" s="140"/>
      <c r="AI3807" s="140"/>
      <c r="AJ3807" s="140"/>
      <c r="AK3807" s="140"/>
      <c r="AL3807" s="140"/>
      <c r="AM3807" s="140"/>
      <c r="AN3807" s="140"/>
      <c r="AO3807" s="140"/>
      <c r="AP3807" s="140"/>
      <c r="AQ3807" s="140"/>
      <c r="AR3807" s="140"/>
      <c r="AS3807" s="103"/>
      <c r="AT3807" s="103"/>
      <c r="AU3807" s="103"/>
      <c r="AV3807" s="103"/>
      <c r="AW3807" s="103"/>
      <c r="AX3807" s="103"/>
      <c r="AY3807" s="103"/>
      <c r="AZ3807" s="103"/>
      <c r="BA3807" s="103"/>
      <c r="BB3807" s="103"/>
      <c r="BC3807" s="103"/>
      <c r="BD3807" s="103"/>
      <c r="BE3807" s="103"/>
    </row>
    <row r="3808" spans="1:57" x14ac:dyDescent="0.2">
      <c r="A3808" s="140"/>
      <c r="B3808" s="141"/>
      <c r="C3808" s="141"/>
      <c r="D3808" s="24"/>
      <c r="E3808" s="29"/>
      <c r="F3808" s="22"/>
      <c r="G3808" s="22"/>
      <c r="H3808" s="22"/>
      <c r="I3808" s="22"/>
      <c r="J3808" s="26"/>
      <c r="K3808" s="140"/>
      <c r="L3808" s="140"/>
      <c r="M3808" s="140"/>
      <c r="N3808" s="140"/>
      <c r="O3808" s="140"/>
      <c r="P3808" s="26"/>
      <c r="Q3808" s="26"/>
      <c r="R3808" s="140"/>
      <c r="S3808" s="140"/>
      <c r="T3808" s="140"/>
      <c r="U3808" s="140"/>
      <c r="V3808" s="140"/>
      <c r="W3808" s="140"/>
      <c r="X3808" s="140"/>
      <c r="Y3808" s="140"/>
      <c r="Z3808" s="140"/>
      <c r="AA3808" s="140"/>
      <c r="AB3808" s="140"/>
      <c r="AC3808" s="140"/>
      <c r="AD3808" s="140"/>
      <c r="AE3808" s="140"/>
      <c r="AF3808" s="140"/>
      <c r="AG3808" s="140"/>
      <c r="AH3808" s="140"/>
      <c r="AI3808" s="140"/>
      <c r="AJ3808" s="140"/>
      <c r="AK3808" s="140"/>
      <c r="AL3808" s="140"/>
      <c r="AM3808" s="140"/>
      <c r="AN3808" s="140"/>
      <c r="AO3808" s="140"/>
      <c r="AP3808" s="140"/>
      <c r="AQ3808" s="140"/>
      <c r="AR3808" s="140"/>
      <c r="AS3808" s="103"/>
      <c r="AT3808" s="103"/>
      <c r="AU3808" s="103"/>
      <c r="AV3808" s="103"/>
      <c r="AW3808" s="103"/>
      <c r="AX3808" s="103"/>
      <c r="AY3808" s="103"/>
      <c r="AZ3808" s="103"/>
      <c r="BA3808" s="103"/>
      <c r="BB3808" s="103"/>
      <c r="BC3808" s="103"/>
      <c r="BD3808" s="103"/>
      <c r="BE3808" s="103"/>
    </row>
    <row r="3809" spans="1:57" x14ac:dyDescent="0.2">
      <c r="A3809" s="140"/>
      <c r="B3809" s="141"/>
      <c r="C3809" s="141"/>
      <c r="D3809" s="24"/>
      <c r="E3809" s="29"/>
      <c r="F3809" s="22"/>
      <c r="G3809" s="22"/>
      <c r="H3809" s="22"/>
      <c r="I3809" s="22"/>
      <c r="J3809" s="26"/>
      <c r="K3809" s="140"/>
      <c r="L3809" s="140"/>
      <c r="M3809" s="140"/>
      <c r="N3809" s="140"/>
      <c r="O3809" s="140"/>
      <c r="P3809" s="26"/>
      <c r="Q3809" s="26"/>
      <c r="R3809" s="140"/>
      <c r="S3809" s="140"/>
      <c r="T3809" s="140"/>
      <c r="U3809" s="140"/>
      <c r="V3809" s="140"/>
      <c r="W3809" s="140"/>
      <c r="X3809" s="140"/>
      <c r="Y3809" s="140"/>
      <c r="Z3809" s="140"/>
      <c r="AA3809" s="140"/>
      <c r="AB3809" s="140"/>
      <c r="AC3809" s="140"/>
      <c r="AD3809" s="140"/>
      <c r="AE3809" s="140"/>
      <c r="AF3809" s="140"/>
      <c r="AG3809" s="140"/>
      <c r="AH3809" s="140"/>
      <c r="AI3809" s="140"/>
      <c r="AJ3809" s="140"/>
      <c r="AK3809" s="140"/>
      <c r="AL3809" s="140"/>
      <c r="AM3809" s="140"/>
      <c r="AN3809" s="140"/>
      <c r="AO3809" s="140"/>
      <c r="AP3809" s="140"/>
      <c r="AQ3809" s="140"/>
      <c r="AR3809" s="140"/>
      <c r="AS3809" s="103"/>
      <c r="AT3809" s="103"/>
      <c r="AU3809" s="103"/>
      <c r="AV3809" s="103"/>
      <c r="AW3809" s="103"/>
      <c r="AX3809" s="103"/>
      <c r="AY3809" s="103"/>
      <c r="AZ3809" s="103"/>
      <c r="BA3809" s="103"/>
      <c r="BB3809" s="103"/>
      <c r="BC3809" s="103"/>
      <c r="BD3809" s="103"/>
      <c r="BE3809" s="103"/>
    </row>
    <row r="3810" spans="1:57" x14ac:dyDescent="0.2">
      <c r="A3810" s="140"/>
      <c r="B3810" s="141"/>
      <c r="C3810" s="141"/>
      <c r="D3810" s="24"/>
      <c r="E3810" s="29"/>
      <c r="F3810" s="22"/>
      <c r="G3810" s="22"/>
      <c r="H3810" s="22"/>
      <c r="I3810" s="22"/>
      <c r="J3810" s="26"/>
      <c r="K3810" s="140"/>
      <c r="L3810" s="140"/>
      <c r="M3810" s="140"/>
      <c r="N3810" s="140"/>
      <c r="O3810" s="140"/>
      <c r="P3810" s="26"/>
      <c r="Q3810" s="26"/>
      <c r="R3810" s="140"/>
      <c r="S3810" s="140"/>
      <c r="T3810" s="140"/>
      <c r="U3810" s="140"/>
      <c r="V3810" s="140"/>
      <c r="W3810" s="140"/>
      <c r="X3810" s="140"/>
      <c r="Y3810" s="140"/>
      <c r="Z3810" s="140"/>
      <c r="AA3810" s="140"/>
      <c r="AB3810" s="140"/>
      <c r="AC3810" s="140"/>
      <c r="AD3810" s="140"/>
      <c r="AE3810" s="140"/>
      <c r="AF3810" s="140"/>
      <c r="AG3810" s="140"/>
      <c r="AH3810" s="140"/>
      <c r="AI3810" s="140"/>
      <c r="AJ3810" s="140"/>
      <c r="AK3810" s="140"/>
      <c r="AL3810" s="140"/>
      <c r="AM3810" s="140"/>
      <c r="AN3810" s="140"/>
      <c r="AO3810" s="140"/>
      <c r="AP3810" s="140"/>
      <c r="AQ3810" s="140"/>
      <c r="AR3810" s="140"/>
      <c r="AS3810" s="103"/>
      <c r="AT3810" s="103"/>
      <c r="AU3810" s="103"/>
      <c r="AV3810" s="103"/>
      <c r="AW3810" s="103"/>
      <c r="AX3810" s="103"/>
      <c r="AY3810" s="103"/>
      <c r="AZ3810" s="103"/>
      <c r="BA3810" s="103"/>
      <c r="BB3810" s="103"/>
      <c r="BC3810" s="103"/>
      <c r="BD3810" s="103"/>
      <c r="BE3810" s="103"/>
    </row>
    <row r="3811" spans="1:57" x14ac:dyDescent="0.2">
      <c r="A3811" s="140"/>
      <c r="B3811" s="141"/>
      <c r="C3811" s="141"/>
      <c r="D3811" s="24"/>
      <c r="E3811" s="29"/>
      <c r="F3811" s="22"/>
      <c r="G3811" s="22"/>
      <c r="H3811" s="22"/>
      <c r="I3811" s="22"/>
      <c r="J3811" s="26"/>
      <c r="K3811" s="140"/>
      <c r="L3811" s="140"/>
      <c r="M3811" s="140"/>
      <c r="N3811" s="140"/>
      <c r="O3811" s="140"/>
      <c r="P3811" s="26"/>
      <c r="Q3811" s="26"/>
      <c r="R3811" s="140"/>
      <c r="S3811" s="140"/>
      <c r="T3811" s="140"/>
      <c r="U3811" s="140"/>
      <c r="V3811" s="140"/>
      <c r="W3811" s="140"/>
      <c r="X3811" s="140"/>
      <c r="Y3811" s="140"/>
      <c r="Z3811" s="140"/>
      <c r="AA3811" s="140"/>
      <c r="AB3811" s="140"/>
      <c r="AC3811" s="140"/>
      <c r="AD3811" s="140"/>
      <c r="AE3811" s="140"/>
      <c r="AF3811" s="140"/>
      <c r="AG3811" s="140"/>
      <c r="AH3811" s="140"/>
      <c r="AI3811" s="140"/>
      <c r="AJ3811" s="140"/>
      <c r="AK3811" s="140"/>
      <c r="AL3811" s="140"/>
      <c r="AM3811" s="140"/>
      <c r="AN3811" s="140"/>
      <c r="AO3811" s="140"/>
      <c r="AP3811" s="140"/>
      <c r="AQ3811" s="140"/>
      <c r="AR3811" s="140"/>
      <c r="AS3811" s="103"/>
      <c r="AT3811" s="103"/>
      <c r="AU3811" s="103"/>
      <c r="AV3811" s="103"/>
      <c r="AW3811" s="103"/>
      <c r="AX3811" s="103"/>
      <c r="AY3811" s="103"/>
      <c r="AZ3811" s="103"/>
      <c r="BA3811" s="103"/>
      <c r="BB3811" s="103"/>
      <c r="BC3811" s="103"/>
      <c r="BD3811" s="103"/>
      <c r="BE3811" s="103"/>
    </row>
    <row r="3812" spans="1:57" x14ac:dyDescent="0.2">
      <c r="A3812" s="140"/>
      <c r="B3812" s="141"/>
      <c r="C3812" s="141"/>
      <c r="D3812" s="24"/>
      <c r="E3812" s="29"/>
      <c r="F3812" s="22"/>
      <c r="G3812" s="22"/>
      <c r="H3812" s="22"/>
      <c r="I3812" s="22"/>
      <c r="J3812" s="26"/>
      <c r="K3812" s="140"/>
      <c r="L3812" s="140"/>
      <c r="M3812" s="140"/>
      <c r="N3812" s="140"/>
      <c r="O3812" s="140"/>
      <c r="P3812" s="26"/>
      <c r="Q3812" s="26"/>
      <c r="R3812" s="140"/>
      <c r="S3812" s="140"/>
      <c r="T3812" s="140"/>
      <c r="U3812" s="140"/>
      <c r="V3812" s="140"/>
      <c r="W3812" s="140"/>
      <c r="X3812" s="140"/>
      <c r="Y3812" s="140"/>
      <c r="Z3812" s="140"/>
      <c r="AA3812" s="140"/>
      <c r="AB3812" s="140"/>
      <c r="AC3812" s="140"/>
      <c r="AD3812" s="140"/>
      <c r="AE3812" s="140"/>
      <c r="AF3812" s="140"/>
      <c r="AG3812" s="140"/>
      <c r="AH3812" s="140"/>
      <c r="AI3812" s="140"/>
      <c r="AJ3812" s="140"/>
      <c r="AK3812" s="140"/>
      <c r="AL3812" s="140"/>
      <c r="AM3812" s="140"/>
      <c r="AN3812" s="140"/>
      <c r="AO3812" s="140"/>
      <c r="AP3812" s="140"/>
      <c r="AQ3812" s="140"/>
      <c r="AR3812" s="140"/>
      <c r="AS3812" s="103"/>
      <c r="AT3812" s="103"/>
      <c r="AU3812" s="103"/>
      <c r="AV3812" s="103"/>
      <c r="AW3812" s="103"/>
      <c r="AX3812" s="103"/>
      <c r="AY3812" s="103"/>
      <c r="AZ3812" s="103"/>
      <c r="BA3812" s="103"/>
      <c r="BB3812" s="103"/>
      <c r="BC3812" s="103"/>
      <c r="BD3812" s="103"/>
      <c r="BE3812" s="103"/>
    </row>
    <row r="3813" spans="1:57" x14ac:dyDescent="0.2">
      <c r="A3813" s="140"/>
      <c r="B3813" s="141"/>
      <c r="C3813" s="141"/>
      <c r="D3813" s="24"/>
      <c r="E3813" s="29"/>
      <c r="F3813" s="22"/>
      <c r="G3813" s="22"/>
      <c r="H3813" s="22"/>
      <c r="I3813" s="22"/>
      <c r="J3813" s="26"/>
      <c r="K3813" s="140"/>
      <c r="L3813" s="140"/>
      <c r="M3813" s="140"/>
      <c r="N3813" s="140"/>
      <c r="O3813" s="140"/>
      <c r="P3813" s="26"/>
      <c r="Q3813" s="26"/>
      <c r="R3813" s="140"/>
      <c r="S3813" s="140"/>
      <c r="T3813" s="140"/>
      <c r="U3813" s="140"/>
      <c r="V3813" s="140"/>
      <c r="W3813" s="140"/>
      <c r="X3813" s="140"/>
      <c r="Y3813" s="140"/>
      <c r="Z3813" s="140"/>
      <c r="AA3813" s="140"/>
      <c r="AB3813" s="140"/>
      <c r="AC3813" s="140"/>
      <c r="AD3813" s="140"/>
      <c r="AE3813" s="140"/>
      <c r="AF3813" s="140"/>
      <c r="AG3813" s="140"/>
      <c r="AH3813" s="140"/>
      <c r="AI3813" s="140"/>
      <c r="AJ3813" s="140"/>
      <c r="AK3813" s="140"/>
      <c r="AL3813" s="140"/>
      <c r="AM3813" s="140"/>
      <c r="AN3813" s="140"/>
      <c r="AO3813" s="140"/>
      <c r="AP3813" s="140"/>
      <c r="AQ3813" s="140"/>
      <c r="AR3813" s="140"/>
      <c r="AS3813" s="103"/>
      <c r="AT3813" s="103"/>
      <c r="AU3813" s="103"/>
      <c r="AV3813" s="103"/>
      <c r="AW3813" s="103"/>
      <c r="AX3813" s="103"/>
      <c r="AY3813" s="103"/>
      <c r="AZ3813" s="103"/>
      <c r="BA3813" s="103"/>
      <c r="BB3813" s="103"/>
      <c r="BC3813" s="103"/>
      <c r="BD3813" s="103"/>
      <c r="BE3813" s="103"/>
    </row>
    <row r="3814" spans="1:57" x14ac:dyDescent="0.2">
      <c r="A3814" s="140"/>
      <c r="B3814" s="141"/>
      <c r="C3814" s="141"/>
      <c r="D3814" s="24"/>
      <c r="E3814" s="29"/>
      <c r="F3814" s="22"/>
      <c r="G3814" s="22"/>
      <c r="H3814" s="22"/>
      <c r="I3814" s="22"/>
      <c r="J3814" s="26"/>
      <c r="K3814" s="140"/>
      <c r="L3814" s="140"/>
      <c r="M3814" s="140"/>
      <c r="N3814" s="140"/>
      <c r="O3814" s="140"/>
      <c r="P3814" s="26"/>
      <c r="Q3814" s="26"/>
      <c r="R3814" s="140"/>
      <c r="S3814" s="140"/>
      <c r="T3814" s="140"/>
      <c r="U3814" s="140"/>
      <c r="V3814" s="140"/>
      <c r="W3814" s="140"/>
      <c r="X3814" s="140"/>
      <c r="Y3814" s="140"/>
      <c r="Z3814" s="140"/>
      <c r="AA3814" s="140"/>
      <c r="AB3814" s="140"/>
      <c r="AC3814" s="140"/>
      <c r="AD3814" s="140"/>
      <c r="AE3814" s="140"/>
      <c r="AF3814" s="140"/>
      <c r="AG3814" s="140"/>
      <c r="AH3814" s="140"/>
      <c r="AI3814" s="140"/>
      <c r="AJ3814" s="140"/>
      <c r="AK3814" s="140"/>
      <c r="AL3814" s="140"/>
      <c r="AM3814" s="140"/>
      <c r="AN3814" s="140"/>
      <c r="AO3814" s="140"/>
      <c r="AP3814" s="140"/>
      <c r="AQ3814" s="140"/>
      <c r="AR3814" s="140"/>
      <c r="AS3814" s="103"/>
      <c r="AT3814" s="103"/>
      <c r="AU3814" s="103"/>
      <c r="AV3814" s="103"/>
      <c r="AW3814" s="103"/>
      <c r="AX3814" s="103"/>
      <c r="AY3814" s="103"/>
      <c r="AZ3814" s="103"/>
      <c r="BA3814" s="103"/>
      <c r="BB3814" s="103"/>
      <c r="BC3814" s="103"/>
      <c r="BD3814" s="103"/>
      <c r="BE3814" s="103"/>
    </row>
    <row r="3815" spans="1:57" x14ac:dyDescent="0.2">
      <c r="A3815" s="140"/>
      <c r="B3815" s="141"/>
      <c r="C3815" s="141"/>
      <c r="D3815" s="24"/>
      <c r="E3815" s="29"/>
      <c r="F3815" s="22"/>
      <c r="G3815" s="22"/>
      <c r="H3815" s="22"/>
      <c r="I3815" s="22"/>
      <c r="J3815" s="26"/>
      <c r="K3815" s="140"/>
      <c r="L3815" s="140"/>
      <c r="M3815" s="140"/>
      <c r="N3815" s="140"/>
      <c r="O3815" s="140"/>
      <c r="P3815" s="26"/>
      <c r="Q3815" s="26"/>
      <c r="R3815" s="140"/>
      <c r="S3815" s="140"/>
      <c r="T3815" s="140"/>
      <c r="U3815" s="140"/>
      <c r="V3815" s="140"/>
      <c r="W3815" s="140"/>
      <c r="X3815" s="140"/>
      <c r="Y3815" s="140"/>
      <c r="Z3815" s="140"/>
      <c r="AA3815" s="140"/>
      <c r="AB3815" s="140"/>
      <c r="AC3815" s="140"/>
      <c r="AD3815" s="140"/>
      <c r="AE3815" s="140"/>
      <c r="AF3815" s="140"/>
      <c r="AG3815" s="140"/>
      <c r="AH3815" s="140"/>
      <c r="AI3815" s="140"/>
      <c r="AJ3815" s="140"/>
      <c r="AK3815" s="140"/>
      <c r="AL3815" s="140"/>
      <c r="AM3815" s="140"/>
      <c r="AN3815" s="140"/>
      <c r="AO3815" s="140"/>
      <c r="AP3815" s="140"/>
      <c r="AQ3815" s="140"/>
      <c r="AR3815" s="140"/>
      <c r="AS3815" s="103"/>
      <c r="AT3815" s="103"/>
      <c r="AU3815" s="103"/>
      <c r="AV3815" s="103"/>
      <c r="AW3815" s="103"/>
      <c r="AX3815" s="103"/>
      <c r="AY3815" s="103"/>
      <c r="AZ3815" s="103"/>
      <c r="BA3815" s="103"/>
      <c r="BB3815" s="103"/>
      <c r="BC3815" s="103"/>
      <c r="BD3815" s="103"/>
      <c r="BE3815" s="103"/>
    </row>
    <row r="3816" spans="1:57" x14ac:dyDescent="0.2">
      <c r="A3816" s="140"/>
      <c r="B3816" s="141"/>
      <c r="C3816" s="141"/>
      <c r="D3816" s="24"/>
      <c r="E3816" s="29"/>
      <c r="F3816" s="22"/>
      <c r="G3816" s="22"/>
      <c r="H3816" s="22"/>
      <c r="I3816" s="22"/>
      <c r="J3816" s="26"/>
      <c r="K3816" s="140"/>
      <c r="L3816" s="140"/>
      <c r="M3816" s="140"/>
      <c r="N3816" s="140"/>
      <c r="O3816" s="140"/>
      <c r="P3816" s="26"/>
      <c r="Q3816" s="26"/>
      <c r="R3816" s="140"/>
      <c r="S3816" s="140"/>
      <c r="T3816" s="140"/>
      <c r="U3816" s="140"/>
      <c r="V3816" s="140"/>
      <c r="W3816" s="140"/>
      <c r="X3816" s="140"/>
      <c r="Y3816" s="140"/>
      <c r="Z3816" s="140"/>
      <c r="AA3816" s="140"/>
      <c r="AB3816" s="140"/>
      <c r="AC3816" s="140"/>
      <c r="AD3816" s="140"/>
      <c r="AE3816" s="140"/>
      <c r="AF3816" s="140"/>
      <c r="AG3816" s="140"/>
      <c r="AH3816" s="140"/>
      <c r="AI3816" s="140"/>
      <c r="AJ3816" s="140"/>
      <c r="AK3816" s="140"/>
      <c r="AL3816" s="140"/>
      <c r="AM3816" s="140"/>
      <c r="AN3816" s="140"/>
      <c r="AO3816" s="140"/>
      <c r="AP3816" s="140"/>
      <c r="AQ3816" s="140"/>
      <c r="AR3816" s="140"/>
      <c r="AS3816" s="103"/>
      <c r="AT3816" s="103"/>
      <c r="AU3816" s="103"/>
      <c r="AV3816" s="103"/>
      <c r="AW3816" s="103"/>
      <c r="AX3816" s="103"/>
      <c r="AY3816" s="103"/>
      <c r="AZ3816" s="103"/>
      <c r="BA3816" s="103"/>
      <c r="BB3816" s="103"/>
      <c r="BC3816" s="103"/>
      <c r="BD3816" s="103"/>
      <c r="BE3816" s="103"/>
    </row>
    <row r="3817" spans="1:57" x14ac:dyDescent="0.2">
      <c r="A3817" s="140"/>
      <c r="B3817" s="141"/>
      <c r="C3817" s="141"/>
      <c r="D3817" s="24"/>
      <c r="E3817" s="29"/>
      <c r="F3817" s="22"/>
      <c r="G3817" s="22"/>
      <c r="H3817" s="22"/>
      <c r="I3817" s="22"/>
      <c r="J3817" s="26"/>
      <c r="K3817" s="140"/>
      <c r="L3817" s="140"/>
      <c r="M3817" s="140"/>
      <c r="N3817" s="140"/>
      <c r="O3817" s="140"/>
      <c r="P3817" s="26"/>
      <c r="Q3817" s="26"/>
      <c r="R3817" s="140"/>
      <c r="S3817" s="140"/>
      <c r="T3817" s="140"/>
      <c r="U3817" s="140"/>
      <c r="V3817" s="140"/>
      <c r="W3817" s="140"/>
      <c r="X3817" s="140"/>
      <c r="Y3817" s="140"/>
      <c r="Z3817" s="140"/>
      <c r="AA3817" s="140"/>
      <c r="AB3817" s="140"/>
      <c r="AC3817" s="140"/>
      <c r="AD3817" s="140"/>
      <c r="AE3817" s="140"/>
      <c r="AF3817" s="140"/>
      <c r="AG3817" s="140"/>
      <c r="AH3817" s="140"/>
      <c r="AI3817" s="140"/>
      <c r="AJ3817" s="140"/>
      <c r="AK3817" s="140"/>
      <c r="AL3817" s="140"/>
      <c r="AM3817" s="140"/>
      <c r="AN3817" s="140"/>
      <c r="AO3817" s="140"/>
      <c r="AP3817" s="140"/>
      <c r="AQ3817" s="140"/>
      <c r="AR3817" s="140"/>
      <c r="AS3817" s="103"/>
      <c r="AT3817" s="103"/>
      <c r="AU3817" s="103"/>
      <c r="AV3817" s="103"/>
      <c r="AW3817" s="103"/>
      <c r="AX3817" s="103"/>
      <c r="AY3817" s="103"/>
      <c r="AZ3817" s="103"/>
      <c r="BA3817" s="103"/>
      <c r="BB3817" s="103"/>
      <c r="BC3817" s="103"/>
      <c r="BD3817" s="103"/>
      <c r="BE3817" s="103"/>
    </row>
    <row r="3818" spans="1:57" x14ac:dyDescent="0.2">
      <c r="A3818" s="140"/>
      <c r="B3818" s="141"/>
      <c r="C3818" s="141"/>
      <c r="D3818" s="24"/>
      <c r="E3818" s="29"/>
      <c r="F3818" s="22"/>
      <c r="G3818" s="22"/>
      <c r="H3818" s="22"/>
      <c r="I3818" s="22"/>
      <c r="J3818" s="26"/>
      <c r="K3818" s="140"/>
      <c r="L3818" s="140"/>
      <c r="M3818" s="140"/>
      <c r="N3818" s="140"/>
      <c r="O3818" s="140"/>
      <c r="P3818" s="26"/>
      <c r="Q3818" s="26"/>
      <c r="R3818" s="140"/>
      <c r="S3818" s="140"/>
      <c r="T3818" s="140"/>
      <c r="U3818" s="140"/>
      <c r="V3818" s="140"/>
      <c r="W3818" s="140"/>
      <c r="X3818" s="140"/>
      <c r="Y3818" s="140"/>
      <c r="Z3818" s="140"/>
      <c r="AA3818" s="140"/>
      <c r="AB3818" s="140"/>
      <c r="AC3818" s="140"/>
      <c r="AD3818" s="140"/>
      <c r="AE3818" s="140"/>
      <c r="AF3818" s="140"/>
      <c r="AG3818" s="140"/>
      <c r="AH3818" s="140"/>
      <c r="AI3818" s="140"/>
      <c r="AJ3818" s="140"/>
      <c r="AK3818" s="140"/>
      <c r="AL3818" s="140"/>
      <c r="AM3818" s="140"/>
      <c r="AN3818" s="140"/>
      <c r="AO3818" s="140"/>
      <c r="AP3818" s="140"/>
      <c r="AQ3818" s="140"/>
      <c r="AR3818" s="140"/>
      <c r="AS3818" s="103"/>
      <c r="AT3818" s="103"/>
      <c r="AU3818" s="103"/>
      <c r="AV3818" s="103"/>
      <c r="AW3818" s="103"/>
      <c r="AX3818" s="103"/>
      <c r="AY3818" s="103"/>
      <c r="AZ3818" s="103"/>
      <c r="BA3818" s="103"/>
      <c r="BB3818" s="103"/>
      <c r="BC3818" s="103"/>
      <c r="BD3818" s="103"/>
      <c r="BE3818" s="103"/>
    </row>
    <row r="3819" spans="1:57" x14ac:dyDescent="0.2">
      <c r="A3819" s="140"/>
      <c r="B3819" s="141"/>
      <c r="C3819" s="141"/>
      <c r="D3819" s="24"/>
      <c r="E3819" s="29"/>
      <c r="F3819" s="22"/>
      <c r="G3819" s="22"/>
      <c r="H3819" s="22"/>
      <c r="I3819" s="22"/>
      <c r="J3819" s="26"/>
      <c r="K3819" s="140"/>
      <c r="L3819" s="140"/>
      <c r="M3819" s="140"/>
      <c r="N3819" s="140"/>
      <c r="O3819" s="140"/>
      <c r="P3819" s="26"/>
      <c r="Q3819" s="26"/>
      <c r="R3819" s="140"/>
      <c r="S3819" s="140"/>
      <c r="T3819" s="140"/>
      <c r="U3819" s="140"/>
      <c r="V3819" s="140"/>
      <c r="W3819" s="140"/>
      <c r="X3819" s="140"/>
      <c r="Y3819" s="140"/>
      <c r="Z3819" s="140"/>
      <c r="AA3819" s="140"/>
      <c r="AB3819" s="140"/>
      <c r="AC3819" s="140"/>
      <c r="AD3819" s="140"/>
      <c r="AE3819" s="140"/>
      <c r="AF3819" s="140"/>
      <c r="AG3819" s="140"/>
      <c r="AH3819" s="140"/>
      <c r="AI3819" s="140"/>
      <c r="AJ3819" s="140"/>
      <c r="AK3819" s="140"/>
      <c r="AL3819" s="140"/>
      <c r="AM3819" s="140"/>
      <c r="AN3819" s="140"/>
      <c r="AO3819" s="140"/>
      <c r="AP3819" s="140"/>
      <c r="AQ3819" s="140"/>
      <c r="AR3819" s="140"/>
      <c r="AS3819" s="103"/>
      <c r="AT3819" s="103"/>
      <c r="AU3819" s="103"/>
      <c r="AV3819" s="103"/>
      <c r="AW3819" s="103"/>
      <c r="AX3819" s="103"/>
      <c r="AY3819" s="103"/>
      <c r="AZ3819" s="103"/>
      <c r="BA3819" s="103"/>
      <c r="BB3819" s="103"/>
      <c r="BC3819" s="103"/>
      <c r="BD3819" s="103"/>
      <c r="BE3819" s="103"/>
    </row>
    <row r="3820" spans="1:57" x14ac:dyDescent="0.2">
      <c r="A3820" s="140"/>
      <c r="B3820" s="141"/>
      <c r="C3820" s="141"/>
      <c r="D3820" s="24"/>
      <c r="E3820" s="29"/>
      <c r="F3820" s="22"/>
      <c r="G3820" s="22"/>
      <c r="H3820" s="22"/>
      <c r="I3820" s="22"/>
      <c r="J3820" s="26"/>
      <c r="K3820" s="140"/>
      <c r="L3820" s="140"/>
      <c r="M3820" s="140"/>
      <c r="N3820" s="140"/>
      <c r="O3820" s="140"/>
      <c r="P3820" s="26"/>
      <c r="Q3820" s="26"/>
      <c r="R3820" s="140"/>
      <c r="S3820" s="140"/>
      <c r="T3820" s="140"/>
      <c r="U3820" s="140"/>
      <c r="V3820" s="140"/>
      <c r="W3820" s="140"/>
      <c r="X3820" s="140"/>
      <c r="Y3820" s="140"/>
      <c r="Z3820" s="140"/>
      <c r="AA3820" s="140"/>
      <c r="AB3820" s="140"/>
      <c r="AC3820" s="140"/>
      <c r="AD3820" s="140"/>
      <c r="AE3820" s="140"/>
      <c r="AF3820" s="140"/>
      <c r="AG3820" s="140"/>
      <c r="AH3820" s="140"/>
      <c r="AI3820" s="140"/>
      <c r="AJ3820" s="140"/>
      <c r="AK3820" s="140"/>
      <c r="AL3820" s="140"/>
      <c r="AM3820" s="140"/>
      <c r="AN3820" s="140"/>
      <c r="AO3820" s="140"/>
      <c r="AP3820" s="140"/>
      <c r="AQ3820" s="140"/>
      <c r="AR3820" s="140"/>
      <c r="AS3820" s="103"/>
      <c r="AT3820" s="103"/>
      <c r="AU3820" s="103"/>
      <c r="AV3820" s="103"/>
      <c r="AW3820" s="103"/>
      <c r="AX3820" s="103"/>
      <c r="AY3820" s="103"/>
      <c r="AZ3820" s="103"/>
      <c r="BA3820" s="103"/>
      <c r="BB3820" s="103"/>
      <c r="BC3820" s="103"/>
      <c r="BD3820" s="103"/>
      <c r="BE3820" s="103"/>
    </row>
    <row r="3821" spans="1:57" x14ac:dyDescent="0.2">
      <c r="A3821" s="140"/>
      <c r="B3821" s="141"/>
      <c r="C3821" s="141"/>
      <c r="D3821" s="24"/>
      <c r="E3821" s="29"/>
      <c r="F3821" s="22"/>
      <c r="G3821" s="22"/>
      <c r="H3821" s="22"/>
      <c r="I3821" s="22"/>
      <c r="J3821" s="26"/>
      <c r="K3821" s="140"/>
      <c r="L3821" s="140"/>
      <c r="M3821" s="140"/>
      <c r="N3821" s="140"/>
      <c r="O3821" s="140"/>
      <c r="P3821" s="26"/>
      <c r="Q3821" s="26"/>
      <c r="R3821" s="140"/>
      <c r="S3821" s="140"/>
      <c r="T3821" s="140"/>
      <c r="U3821" s="140"/>
      <c r="V3821" s="140"/>
      <c r="W3821" s="140"/>
      <c r="X3821" s="140"/>
      <c r="Y3821" s="140"/>
      <c r="Z3821" s="140"/>
      <c r="AA3821" s="140"/>
      <c r="AB3821" s="140"/>
      <c r="AC3821" s="140"/>
      <c r="AD3821" s="140"/>
      <c r="AE3821" s="140"/>
      <c r="AF3821" s="140"/>
      <c r="AG3821" s="140"/>
      <c r="AH3821" s="140"/>
      <c r="AI3821" s="140"/>
      <c r="AJ3821" s="140"/>
      <c r="AK3821" s="140"/>
      <c r="AL3821" s="140"/>
      <c r="AM3821" s="140"/>
      <c r="AN3821" s="140"/>
      <c r="AO3821" s="140"/>
      <c r="AP3821" s="140"/>
      <c r="AQ3821" s="140"/>
      <c r="AR3821" s="140"/>
      <c r="AS3821" s="103"/>
      <c r="AT3821" s="103"/>
      <c r="AU3821" s="103"/>
      <c r="AV3821" s="103"/>
      <c r="AW3821" s="103"/>
      <c r="AX3821" s="103"/>
      <c r="AY3821" s="103"/>
      <c r="AZ3821" s="103"/>
      <c r="BA3821" s="103"/>
      <c r="BB3821" s="103"/>
      <c r="BC3821" s="103"/>
      <c r="BD3821" s="103"/>
      <c r="BE3821" s="103"/>
    </row>
    <row r="3822" spans="1:57" x14ac:dyDescent="0.2">
      <c r="A3822" s="140"/>
      <c r="B3822" s="141"/>
      <c r="C3822" s="141"/>
      <c r="D3822" s="24"/>
      <c r="E3822" s="29"/>
      <c r="F3822" s="22"/>
      <c r="G3822" s="22"/>
      <c r="H3822" s="22"/>
      <c r="I3822" s="22"/>
      <c r="J3822" s="26"/>
      <c r="K3822" s="140"/>
      <c r="L3822" s="140"/>
      <c r="M3822" s="140"/>
      <c r="N3822" s="140"/>
      <c r="O3822" s="140"/>
      <c r="P3822" s="26"/>
      <c r="Q3822" s="26"/>
      <c r="R3822" s="140"/>
      <c r="S3822" s="140"/>
      <c r="T3822" s="140"/>
      <c r="U3822" s="140"/>
      <c r="V3822" s="140"/>
      <c r="W3822" s="140"/>
      <c r="X3822" s="140"/>
      <c r="Y3822" s="140"/>
      <c r="Z3822" s="140"/>
      <c r="AA3822" s="140"/>
      <c r="AB3822" s="140"/>
      <c r="AC3822" s="140"/>
      <c r="AD3822" s="140"/>
      <c r="AE3822" s="140"/>
      <c r="AF3822" s="140"/>
      <c r="AG3822" s="140"/>
      <c r="AH3822" s="140"/>
      <c r="AI3822" s="140"/>
      <c r="AJ3822" s="140"/>
      <c r="AK3822" s="140"/>
      <c r="AL3822" s="140"/>
      <c r="AM3822" s="140"/>
      <c r="AN3822" s="140"/>
      <c r="AO3822" s="140"/>
      <c r="AP3822" s="140"/>
      <c r="AQ3822" s="140"/>
      <c r="AR3822" s="140"/>
      <c r="AS3822" s="103"/>
      <c r="AT3822" s="103"/>
      <c r="AU3822" s="103"/>
      <c r="AV3822" s="103"/>
      <c r="AW3822" s="103"/>
      <c r="AX3822" s="103"/>
      <c r="AY3822" s="103"/>
      <c r="AZ3822" s="103"/>
      <c r="BA3822" s="103"/>
      <c r="BB3822" s="103"/>
      <c r="BC3822" s="103"/>
      <c r="BD3822" s="103"/>
      <c r="BE3822" s="103"/>
    </row>
    <row r="3823" spans="1:57" x14ac:dyDescent="0.2">
      <c r="A3823" s="140"/>
      <c r="B3823" s="141"/>
      <c r="C3823" s="141"/>
      <c r="D3823" s="24"/>
      <c r="E3823" s="29"/>
      <c r="F3823" s="22"/>
      <c r="G3823" s="22"/>
      <c r="H3823" s="22"/>
      <c r="I3823" s="22"/>
      <c r="J3823" s="26"/>
      <c r="K3823" s="140"/>
      <c r="L3823" s="140"/>
      <c r="M3823" s="140"/>
      <c r="N3823" s="140"/>
      <c r="O3823" s="140"/>
      <c r="P3823" s="26"/>
      <c r="Q3823" s="26"/>
      <c r="R3823" s="140"/>
      <c r="S3823" s="140"/>
      <c r="T3823" s="140"/>
      <c r="U3823" s="140"/>
      <c r="V3823" s="140"/>
      <c r="W3823" s="140"/>
      <c r="X3823" s="140"/>
      <c r="Y3823" s="140"/>
      <c r="Z3823" s="140"/>
      <c r="AA3823" s="140"/>
      <c r="AB3823" s="140"/>
      <c r="AC3823" s="140"/>
      <c r="AD3823" s="140"/>
      <c r="AE3823" s="140"/>
      <c r="AF3823" s="140"/>
      <c r="AG3823" s="140"/>
      <c r="AH3823" s="140"/>
      <c r="AI3823" s="140"/>
      <c r="AJ3823" s="140"/>
      <c r="AK3823" s="140"/>
      <c r="AL3823" s="140"/>
      <c r="AM3823" s="140"/>
      <c r="AN3823" s="140"/>
      <c r="AO3823" s="140"/>
      <c r="AP3823" s="140"/>
      <c r="AQ3823" s="140"/>
      <c r="AR3823" s="140"/>
      <c r="AS3823" s="103"/>
      <c r="AT3823" s="103"/>
      <c r="AU3823" s="103"/>
      <c r="AV3823" s="103"/>
      <c r="AW3823" s="103"/>
      <c r="AX3823" s="103"/>
      <c r="AY3823" s="103"/>
      <c r="AZ3823" s="103"/>
      <c r="BA3823" s="103"/>
      <c r="BB3823" s="103"/>
      <c r="BC3823" s="103"/>
      <c r="BD3823" s="103"/>
      <c r="BE3823" s="103"/>
    </row>
    <row r="3824" spans="1:57" x14ac:dyDescent="0.2">
      <c r="A3824" s="140"/>
      <c r="B3824" s="141"/>
      <c r="C3824" s="141"/>
      <c r="D3824" s="24"/>
      <c r="E3824" s="29"/>
      <c r="F3824" s="22"/>
      <c r="G3824" s="22"/>
      <c r="H3824" s="22"/>
      <c r="I3824" s="22"/>
      <c r="J3824" s="26"/>
      <c r="K3824" s="140"/>
      <c r="L3824" s="140"/>
      <c r="M3824" s="140"/>
      <c r="N3824" s="140"/>
      <c r="O3824" s="140"/>
      <c r="P3824" s="26"/>
      <c r="Q3824" s="26"/>
      <c r="R3824" s="140"/>
      <c r="S3824" s="140"/>
      <c r="T3824" s="140"/>
      <c r="U3824" s="140"/>
      <c r="V3824" s="140"/>
      <c r="W3824" s="140"/>
      <c r="X3824" s="140"/>
      <c r="Y3824" s="140"/>
      <c r="Z3824" s="140"/>
      <c r="AA3824" s="140"/>
      <c r="AB3824" s="140"/>
      <c r="AC3824" s="140"/>
      <c r="AD3824" s="140"/>
      <c r="AE3824" s="140"/>
      <c r="AF3824" s="140"/>
      <c r="AG3824" s="140"/>
      <c r="AH3824" s="140"/>
      <c r="AI3824" s="140"/>
      <c r="AJ3824" s="140"/>
      <c r="AK3824" s="140"/>
      <c r="AL3824" s="140"/>
      <c r="AM3824" s="140"/>
      <c r="AN3824" s="140"/>
      <c r="AO3824" s="140"/>
      <c r="AP3824" s="140"/>
      <c r="AQ3824" s="140"/>
      <c r="AR3824" s="140"/>
      <c r="AS3824" s="103"/>
      <c r="AT3824" s="103"/>
      <c r="AU3824" s="103"/>
      <c r="AV3824" s="103"/>
      <c r="AW3824" s="103"/>
      <c r="AX3824" s="103"/>
      <c r="AY3824" s="103"/>
      <c r="AZ3824" s="103"/>
      <c r="BA3824" s="103"/>
      <c r="BB3824" s="103"/>
      <c r="BC3824" s="103"/>
      <c r="BD3824" s="103"/>
      <c r="BE3824" s="103"/>
    </row>
    <row r="3825" spans="1:57" x14ac:dyDescent="0.2">
      <c r="A3825" s="140"/>
      <c r="B3825" s="141"/>
      <c r="C3825" s="141"/>
      <c r="D3825" s="24"/>
      <c r="E3825" s="29"/>
      <c r="F3825" s="22"/>
      <c r="G3825" s="22"/>
      <c r="H3825" s="22"/>
      <c r="I3825" s="22"/>
      <c r="J3825" s="26"/>
      <c r="K3825" s="140"/>
      <c r="L3825" s="140"/>
      <c r="M3825" s="140"/>
      <c r="N3825" s="140"/>
      <c r="O3825" s="140"/>
      <c r="P3825" s="26"/>
      <c r="Q3825" s="26"/>
      <c r="R3825" s="140"/>
      <c r="S3825" s="140"/>
      <c r="T3825" s="140"/>
      <c r="U3825" s="140"/>
      <c r="V3825" s="140"/>
      <c r="W3825" s="140"/>
      <c r="X3825" s="140"/>
      <c r="Y3825" s="140"/>
      <c r="Z3825" s="140"/>
      <c r="AA3825" s="140"/>
      <c r="AB3825" s="140"/>
      <c r="AC3825" s="140"/>
      <c r="AD3825" s="140"/>
      <c r="AE3825" s="140"/>
      <c r="AF3825" s="140"/>
      <c r="AG3825" s="140"/>
      <c r="AH3825" s="140"/>
      <c r="AI3825" s="140"/>
      <c r="AJ3825" s="140"/>
      <c r="AK3825" s="140"/>
      <c r="AL3825" s="140"/>
      <c r="AM3825" s="140"/>
      <c r="AN3825" s="140"/>
      <c r="AO3825" s="140"/>
      <c r="AP3825" s="140"/>
      <c r="AQ3825" s="140"/>
      <c r="AR3825" s="140"/>
      <c r="AS3825" s="103"/>
      <c r="AT3825" s="103"/>
      <c r="AU3825" s="103"/>
      <c r="AV3825" s="103"/>
      <c r="AW3825" s="103"/>
      <c r="AX3825" s="103"/>
      <c r="AY3825" s="103"/>
      <c r="AZ3825" s="103"/>
      <c r="BA3825" s="103"/>
      <c r="BB3825" s="103"/>
      <c r="BC3825" s="103"/>
      <c r="BD3825" s="103"/>
      <c r="BE3825" s="103"/>
    </row>
    <row r="3826" spans="1:57" x14ac:dyDescent="0.2">
      <c r="A3826" s="140"/>
      <c r="B3826" s="141"/>
      <c r="C3826" s="141"/>
      <c r="D3826" s="24"/>
      <c r="E3826" s="29"/>
      <c r="F3826" s="22"/>
      <c r="G3826" s="22"/>
      <c r="H3826" s="22"/>
      <c r="I3826" s="22"/>
      <c r="J3826" s="26"/>
      <c r="K3826" s="140"/>
      <c r="L3826" s="140"/>
      <c r="M3826" s="140"/>
      <c r="N3826" s="140"/>
      <c r="O3826" s="140"/>
      <c r="P3826" s="26"/>
      <c r="Q3826" s="26"/>
      <c r="R3826" s="140"/>
      <c r="S3826" s="140"/>
      <c r="T3826" s="140"/>
      <c r="U3826" s="140"/>
      <c r="V3826" s="140"/>
      <c r="W3826" s="140"/>
      <c r="X3826" s="140"/>
      <c r="Y3826" s="140"/>
      <c r="Z3826" s="140"/>
      <c r="AA3826" s="140"/>
      <c r="AB3826" s="140"/>
      <c r="AC3826" s="140"/>
      <c r="AD3826" s="140"/>
      <c r="AE3826" s="140"/>
      <c r="AF3826" s="140"/>
      <c r="AG3826" s="140"/>
      <c r="AH3826" s="140"/>
      <c r="AI3826" s="140"/>
      <c r="AJ3826" s="140"/>
      <c r="AK3826" s="140"/>
      <c r="AL3826" s="140"/>
      <c r="AM3826" s="140"/>
      <c r="AN3826" s="140"/>
      <c r="AO3826" s="140"/>
      <c r="AP3826" s="140"/>
      <c r="AQ3826" s="140"/>
      <c r="AR3826" s="140"/>
      <c r="AS3826" s="103"/>
      <c r="AT3826" s="103"/>
      <c r="AU3826" s="103"/>
      <c r="AV3826" s="103"/>
      <c r="AW3826" s="103"/>
      <c r="AX3826" s="103"/>
      <c r="AY3826" s="103"/>
      <c r="AZ3826" s="103"/>
      <c r="BA3826" s="103"/>
      <c r="BB3826" s="103"/>
      <c r="BC3826" s="103"/>
      <c r="BD3826" s="103"/>
      <c r="BE3826" s="103"/>
    </row>
    <row r="3827" spans="1:57" x14ac:dyDescent="0.2">
      <c r="A3827" s="140"/>
      <c r="B3827" s="141"/>
      <c r="C3827" s="141"/>
      <c r="D3827" s="24"/>
      <c r="E3827" s="29"/>
      <c r="F3827" s="22"/>
      <c r="G3827" s="22"/>
      <c r="H3827" s="22"/>
      <c r="I3827" s="22"/>
      <c r="J3827" s="26"/>
      <c r="K3827" s="140"/>
      <c r="L3827" s="140"/>
      <c r="M3827" s="140"/>
      <c r="N3827" s="140"/>
      <c r="O3827" s="140"/>
      <c r="P3827" s="26"/>
      <c r="Q3827" s="26"/>
      <c r="R3827" s="140"/>
      <c r="S3827" s="140"/>
      <c r="T3827" s="140"/>
      <c r="U3827" s="140"/>
      <c r="V3827" s="140"/>
      <c r="W3827" s="140"/>
      <c r="X3827" s="140"/>
      <c r="Y3827" s="140"/>
      <c r="Z3827" s="140"/>
      <c r="AA3827" s="140"/>
      <c r="AB3827" s="140"/>
      <c r="AC3827" s="140"/>
      <c r="AD3827" s="140"/>
      <c r="AE3827" s="140"/>
      <c r="AF3827" s="140"/>
      <c r="AG3827" s="140"/>
      <c r="AH3827" s="140"/>
      <c r="AI3827" s="140"/>
      <c r="AJ3827" s="140"/>
      <c r="AK3827" s="140"/>
      <c r="AL3827" s="140"/>
      <c r="AM3827" s="140"/>
      <c r="AN3827" s="140"/>
      <c r="AO3827" s="140"/>
      <c r="AP3827" s="140"/>
      <c r="AQ3827" s="140"/>
      <c r="AR3827" s="140"/>
      <c r="AS3827" s="103"/>
      <c r="AT3827" s="103"/>
      <c r="AU3827" s="103"/>
      <c r="AV3827" s="103"/>
      <c r="AW3827" s="103"/>
      <c r="AX3827" s="103"/>
      <c r="AY3827" s="103"/>
      <c r="AZ3827" s="103"/>
      <c r="BA3827" s="103"/>
      <c r="BB3827" s="103"/>
      <c r="BC3827" s="103"/>
      <c r="BD3827" s="103"/>
      <c r="BE3827" s="103"/>
    </row>
    <row r="3828" spans="1:57" x14ac:dyDescent="0.2">
      <c r="A3828" s="140"/>
      <c r="B3828" s="141"/>
      <c r="C3828" s="141"/>
      <c r="D3828" s="24"/>
      <c r="E3828" s="29"/>
      <c r="F3828" s="22"/>
      <c r="G3828" s="22"/>
      <c r="H3828" s="22"/>
      <c r="I3828" s="22"/>
      <c r="J3828" s="26"/>
      <c r="K3828" s="140"/>
      <c r="L3828" s="140"/>
      <c r="M3828" s="140"/>
      <c r="N3828" s="140"/>
      <c r="O3828" s="140"/>
      <c r="P3828" s="26"/>
      <c r="Q3828" s="26"/>
      <c r="R3828" s="140"/>
      <c r="S3828" s="140"/>
      <c r="T3828" s="140"/>
      <c r="U3828" s="140"/>
      <c r="V3828" s="140"/>
      <c r="W3828" s="140"/>
      <c r="X3828" s="140"/>
      <c r="Y3828" s="140"/>
      <c r="Z3828" s="140"/>
      <c r="AA3828" s="140"/>
      <c r="AB3828" s="140"/>
      <c r="AC3828" s="140"/>
      <c r="AD3828" s="140"/>
      <c r="AE3828" s="140"/>
      <c r="AF3828" s="140"/>
      <c r="AG3828" s="140"/>
      <c r="AH3828" s="140"/>
      <c r="AI3828" s="140"/>
      <c r="AJ3828" s="140"/>
      <c r="AK3828" s="140"/>
      <c r="AL3828" s="140"/>
      <c r="AM3828" s="140"/>
      <c r="AN3828" s="140"/>
      <c r="AO3828" s="140"/>
      <c r="AP3828" s="140"/>
      <c r="AQ3828" s="140"/>
      <c r="AR3828" s="140"/>
      <c r="AS3828" s="103"/>
      <c r="AT3828" s="103"/>
      <c r="AU3828" s="103"/>
      <c r="AV3828" s="103"/>
      <c r="AW3828" s="103"/>
      <c r="AX3828" s="103"/>
      <c r="AY3828" s="103"/>
      <c r="AZ3828" s="103"/>
      <c r="BA3828" s="103"/>
      <c r="BB3828" s="103"/>
      <c r="BC3828" s="103"/>
      <c r="BD3828" s="103"/>
      <c r="BE3828" s="103"/>
    </row>
    <row r="3829" spans="1:57" x14ac:dyDescent="0.2">
      <c r="A3829" s="140"/>
      <c r="B3829" s="141"/>
      <c r="C3829" s="141"/>
      <c r="D3829" s="24"/>
      <c r="E3829" s="29"/>
      <c r="F3829" s="22"/>
      <c r="G3829" s="22"/>
      <c r="H3829" s="22"/>
      <c r="I3829" s="22"/>
      <c r="J3829" s="26"/>
      <c r="K3829" s="140"/>
      <c r="L3829" s="140"/>
      <c r="M3829" s="140"/>
      <c r="N3829" s="140"/>
      <c r="O3829" s="140"/>
      <c r="P3829" s="26"/>
      <c r="Q3829" s="26"/>
      <c r="R3829" s="140"/>
      <c r="S3829" s="140"/>
      <c r="T3829" s="140"/>
      <c r="U3829" s="140"/>
      <c r="V3829" s="140"/>
      <c r="W3829" s="140"/>
      <c r="X3829" s="140"/>
      <c r="Y3829" s="140"/>
      <c r="Z3829" s="140"/>
      <c r="AA3829" s="140"/>
      <c r="AB3829" s="140"/>
      <c r="AC3829" s="140"/>
      <c r="AD3829" s="140"/>
      <c r="AE3829" s="140"/>
      <c r="AF3829" s="140"/>
      <c r="AG3829" s="140"/>
      <c r="AH3829" s="140"/>
      <c r="AI3829" s="140"/>
      <c r="AJ3829" s="140"/>
      <c r="AK3829" s="140"/>
      <c r="AL3829" s="140"/>
      <c r="AM3829" s="140"/>
      <c r="AN3829" s="140"/>
      <c r="AO3829" s="140"/>
      <c r="AP3829" s="140"/>
      <c r="AQ3829" s="140"/>
      <c r="AR3829" s="140"/>
      <c r="AS3829" s="103"/>
      <c r="AT3829" s="103"/>
      <c r="AU3829" s="103"/>
      <c r="AV3829" s="103"/>
      <c r="AW3829" s="103"/>
      <c r="AX3829" s="103"/>
      <c r="AY3829" s="103"/>
      <c r="AZ3829" s="103"/>
      <c r="BA3829" s="103"/>
      <c r="BB3829" s="103"/>
      <c r="BC3829" s="103"/>
      <c r="BD3829" s="103"/>
      <c r="BE3829" s="103"/>
    </row>
    <row r="3830" spans="1:57" x14ac:dyDescent="0.2">
      <c r="A3830" s="140"/>
      <c r="B3830" s="141"/>
      <c r="C3830" s="141"/>
      <c r="D3830" s="24"/>
      <c r="E3830" s="29"/>
      <c r="F3830" s="22"/>
      <c r="G3830" s="22"/>
      <c r="H3830" s="22"/>
      <c r="I3830" s="22"/>
      <c r="J3830" s="26"/>
      <c r="K3830" s="140"/>
      <c r="L3830" s="140"/>
      <c r="M3830" s="140"/>
      <c r="N3830" s="140"/>
      <c r="O3830" s="140"/>
      <c r="P3830" s="26"/>
      <c r="Q3830" s="26"/>
      <c r="R3830" s="140"/>
      <c r="S3830" s="140"/>
      <c r="T3830" s="140"/>
      <c r="U3830" s="140"/>
      <c r="V3830" s="140"/>
      <c r="W3830" s="140"/>
      <c r="X3830" s="140"/>
      <c r="Y3830" s="140"/>
      <c r="Z3830" s="140"/>
      <c r="AA3830" s="140"/>
      <c r="AB3830" s="140"/>
      <c r="AC3830" s="140"/>
      <c r="AD3830" s="140"/>
      <c r="AE3830" s="140"/>
      <c r="AF3830" s="140"/>
      <c r="AG3830" s="140"/>
      <c r="AH3830" s="140"/>
      <c r="AI3830" s="140"/>
      <c r="AJ3830" s="140"/>
      <c r="AK3830" s="140"/>
      <c r="AL3830" s="140"/>
      <c r="AM3830" s="140"/>
      <c r="AN3830" s="140"/>
      <c r="AO3830" s="140"/>
      <c r="AP3830" s="140"/>
      <c r="AQ3830" s="140"/>
      <c r="AR3830" s="140"/>
      <c r="AS3830" s="103"/>
      <c r="AT3830" s="103"/>
      <c r="AU3830" s="103"/>
      <c r="AV3830" s="103"/>
      <c r="AW3830" s="103"/>
      <c r="AX3830" s="103"/>
      <c r="AY3830" s="103"/>
      <c r="AZ3830" s="103"/>
      <c r="BA3830" s="103"/>
      <c r="BB3830" s="103"/>
      <c r="BC3830" s="103"/>
      <c r="BD3830" s="103"/>
      <c r="BE3830" s="103"/>
    </row>
    <row r="3831" spans="1:57" x14ac:dyDescent="0.2">
      <c r="A3831" s="140"/>
      <c r="B3831" s="141"/>
      <c r="C3831" s="141"/>
      <c r="D3831" s="24"/>
      <c r="E3831" s="29"/>
      <c r="F3831" s="22"/>
      <c r="G3831" s="22"/>
      <c r="H3831" s="22"/>
      <c r="I3831" s="22"/>
      <c r="J3831" s="26"/>
      <c r="K3831" s="140"/>
      <c r="L3831" s="140"/>
      <c r="M3831" s="140"/>
      <c r="N3831" s="140"/>
      <c r="O3831" s="140"/>
      <c r="P3831" s="26"/>
      <c r="Q3831" s="26"/>
      <c r="R3831" s="140"/>
      <c r="S3831" s="140"/>
      <c r="T3831" s="140"/>
      <c r="U3831" s="140"/>
      <c r="V3831" s="140"/>
      <c r="W3831" s="140"/>
      <c r="X3831" s="140"/>
      <c r="Y3831" s="140"/>
      <c r="Z3831" s="140"/>
      <c r="AA3831" s="140"/>
      <c r="AB3831" s="140"/>
      <c r="AC3831" s="140"/>
      <c r="AD3831" s="140"/>
      <c r="AE3831" s="140"/>
      <c r="AF3831" s="140"/>
      <c r="AG3831" s="140"/>
      <c r="AH3831" s="140"/>
      <c r="AI3831" s="140"/>
      <c r="AJ3831" s="140"/>
      <c r="AK3831" s="140"/>
      <c r="AL3831" s="140"/>
      <c r="AM3831" s="140"/>
      <c r="AN3831" s="140"/>
      <c r="AO3831" s="140"/>
      <c r="AP3831" s="140"/>
      <c r="AQ3831" s="140"/>
      <c r="AR3831" s="140"/>
      <c r="AS3831" s="103"/>
      <c r="AT3831" s="103"/>
      <c r="AU3831" s="103"/>
      <c r="AV3831" s="103"/>
      <c r="AW3831" s="103"/>
      <c r="AX3831" s="103"/>
      <c r="AY3831" s="103"/>
      <c r="AZ3831" s="103"/>
      <c r="BA3831" s="103"/>
      <c r="BB3831" s="103"/>
      <c r="BC3831" s="103"/>
      <c r="BD3831" s="103"/>
      <c r="BE3831" s="103"/>
    </row>
    <row r="3832" spans="1:57" x14ac:dyDescent="0.2">
      <c r="A3832" s="140"/>
      <c r="B3832" s="141"/>
      <c r="C3832" s="141"/>
      <c r="D3832" s="24"/>
      <c r="E3832" s="29"/>
      <c r="F3832" s="22"/>
      <c r="G3832" s="22"/>
      <c r="H3832" s="22"/>
      <c r="I3832" s="22"/>
      <c r="J3832" s="26"/>
      <c r="K3832" s="140"/>
      <c r="L3832" s="140"/>
      <c r="M3832" s="140"/>
      <c r="N3832" s="140"/>
      <c r="O3832" s="140"/>
      <c r="P3832" s="26"/>
      <c r="Q3832" s="26"/>
      <c r="R3832" s="140"/>
      <c r="S3832" s="140"/>
      <c r="T3832" s="140"/>
      <c r="U3832" s="140"/>
      <c r="V3832" s="140"/>
      <c r="W3832" s="140"/>
      <c r="X3832" s="140"/>
      <c r="Y3832" s="140"/>
      <c r="Z3832" s="140"/>
      <c r="AA3832" s="140"/>
      <c r="AB3832" s="140"/>
      <c r="AC3832" s="140"/>
      <c r="AD3832" s="140"/>
      <c r="AE3832" s="140"/>
      <c r="AF3832" s="140"/>
      <c r="AG3832" s="140"/>
      <c r="AH3832" s="140"/>
      <c r="AI3832" s="140"/>
      <c r="AJ3832" s="140"/>
      <c r="AK3832" s="140"/>
      <c r="AL3832" s="140"/>
      <c r="AM3832" s="140"/>
      <c r="AN3832" s="140"/>
      <c r="AO3832" s="140"/>
      <c r="AP3832" s="140"/>
      <c r="AQ3832" s="140"/>
      <c r="AR3832" s="140"/>
      <c r="AS3832" s="103"/>
      <c r="AT3832" s="103"/>
      <c r="AU3832" s="103"/>
      <c r="AV3832" s="103"/>
      <c r="AW3832" s="103"/>
      <c r="AX3832" s="103"/>
      <c r="AY3832" s="103"/>
      <c r="AZ3832" s="103"/>
      <c r="BA3832" s="103"/>
      <c r="BB3832" s="103"/>
      <c r="BC3832" s="103"/>
      <c r="BD3832" s="103"/>
      <c r="BE3832" s="103"/>
    </row>
    <row r="3833" spans="1:57" x14ac:dyDescent="0.2">
      <c r="A3833" s="140"/>
      <c r="B3833" s="141"/>
      <c r="C3833" s="141"/>
      <c r="D3833" s="24"/>
      <c r="E3833" s="29"/>
      <c r="F3833" s="22"/>
      <c r="G3833" s="22"/>
      <c r="H3833" s="22"/>
      <c r="I3833" s="22"/>
      <c r="J3833" s="26"/>
      <c r="K3833" s="140"/>
      <c r="L3833" s="140"/>
      <c r="M3833" s="140"/>
      <c r="N3833" s="140"/>
      <c r="O3833" s="140"/>
      <c r="P3833" s="26"/>
      <c r="Q3833" s="26"/>
      <c r="R3833" s="140"/>
      <c r="S3833" s="140"/>
      <c r="T3833" s="140"/>
      <c r="U3833" s="140"/>
      <c r="V3833" s="140"/>
      <c r="W3833" s="140"/>
      <c r="X3833" s="140"/>
      <c r="Y3833" s="140"/>
      <c r="Z3833" s="140"/>
      <c r="AA3833" s="140"/>
      <c r="AB3833" s="140"/>
      <c r="AC3833" s="140"/>
      <c r="AD3833" s="140"/>
      <c r="AE3833" s="140"/>
      <c r="AF3833" s="140"/>
      <c r="AG3833" s="140"/>
      <c r="AH3833" s="140"/>
      <c r="AI3833" s="140"/>
      <c r="AJ3833" s="140"/>
      <c r="AK3833" s="140"/>
      <c r="AL3833" s="140"/>
      <c r="AM3833" s="140"/>
      <c r="AN3833" s="140"/>
      <c r="AO3833" s="140"/>
      <c r="AP3833" s="140"/>
      <c r="AQ3833" s="140"/>
      <c r="AR3833" s="140"/>
      <c r="AS3833" s="103"/>
      <c r="AT3833" s="103"/>
      <c r="AU3833" s="103"/>
      <c r="AV3833" s="103"/>
      <c r="AW3833" s="103"/>
      <c r="AX3833" s="103"/>
      <c r="AY3833" s="103"/>
      <c r="AZ3833" s="103"/>
      <c r="BA3833" s="103"/>
      <c r="BB3833" s="103"/>
      <c r="BC3833" s="103"/>
      <c r="BD3833" s="103"/>
      <c r="BE3833" s="103"/>
    </row>
    <row r="3834" spans="1:57" x14ac:dyDescent="0.2">
      <c r="A3834" s="140"/>
      <c r="B3834" s="141"/>
      <c r="C3834" s="141"/>
      <c r="D3834" s="24"/>
      <c r="E3834" s="29"/>
      <c r="F3834" s="22"/>
      <c r="G3834" s="22"/>
      <c r="H3834" s="22"/>
      <c r="I3834" s="22"/>
      <c r="J3834" s="26"/>
      <c r="K3834" s="140"/>
      <c r="L3834" s="140"/>
      <c r="M3834" s="140"/>
      <c r="N3834" s="140"/>
      <c r="O3834" s="140"/>
      <c r="P3834" s="26"/>
      <c r="Q3834" s="26"/>
      <c r="R3834" s="140"/>
      <c r="S3834" s="140"/>
      <c r="T3834" s="140"/>
      <c r="U3834" s="140"/>
      <c r="V3834" s="140"/>
      <c r="W3834" s="140"/>
      <c r="X3834" s="140"/>
      <c r="Y3834" s="140"/>
      <c r="Z3834" s="140"/>
      <c r="AA3834" s="140"/>
      <c r="AB3834" s="140"/>
      <c r="AC3834" s="140"/>
      <c r="AD3834" s="140"/>
      <c r="AE3834" s="140"/>
      <c r="AF3834" s="140"/>
      <c r="AG3834" s="140"/>
      <c r="AH3834" s="140"/>
      <c r="AI3834" s="140"/>
      <c r="AJ3834" s="140"/>
      <c r="AK3834" s="140"/>
      <c r="AL3834" s="140"/>
      <c r="AM3834" s="140"/>
      <c r="AN3834" s="140"/>
      <c r="AO3834" s="140"/>
      <c r="AP3834" s="140"/>
      <c r="AQ3834" s="140"/>
      <c r="AR3834" s="140"/>
      <c r="AS3834" s="103"/>
      <c r="AT3834" s="103"/>
      <c r="AU3834" s="103"/>
      <c r="AV3834" s="103"/>
      <c r="AW3834" s="103"/>
      <c r="AX3834" s="103"/>
      <c r="AY3834" s="103"/>
      <c r="AZ3834" s="103"/>
      <c r="BA3834" s="103"/>
      <c r="BB3834" s="103"/>
      <c r="BC3834" s="103"/>
      <c r="BD3834" s="103"/>
      <c r="BE3834" s="103"/>
    </row>
    <row r="3835" spans="1:57" x14ac:dyDescent="0.2">
      <c r="A3835" s="140"/>
      <c r="B3835" s="141"/>
      <c r="C3835" s="141"/>
      <c r="D3835" s="24"/>
      <c r="E3835" s="29"/>
      <c r="F3835" s="22"/>
      <c r="G3835" s="22"/>
      <c r="H3835" s="22"/>
      <c r="I3835" s="22"/>
      <c r="J3835" s="26"/>
      <c r="K3835" s="140"/>
      <c r="L3835" s="140"/>
      <c r="M3835" s="140"/>
      <c r="N3835" s="140"/>
      <c r="O3835" s="140"/>
      <c r="P3835" s="26"/>
      <c r="Q3835" s="26"/>
      <c r="R3835" s="140"/>
      <c r="S3835" s="140"/>
      <c r="T3835" s="140"/>
      <c r="U3835" s="140"/>
      <c r="V3835" s="140"/>
      <c r="W3835" s="140"/>
      <c r="X3835" s="140"/>
      <c r="Y3835" s="140"/>
      <c r="Z3835" s="140"/>
      <c r="AA3835" s="140"/>
      <c r="AB3835" s="140"/>
      <c r="AC3835" s="140"/>
      <c r="AD3835" s="140"/>
      <c r="AE3835" s="140"/>
      <c r="AF3835" s="140"/>
      <c r="AG3835" s="140"/>
      <c r="AH3835" s="140"/>
      <c r="AI3835" s="140"/>
      <c r="AJ3835" s="140"/>
      <c r="AK3835" s="140"/>
      <c r="AL3835" s="140"/>
      <c r="AM3835" s="140"/>
      <c r="AN3835" s="140"/>
      <c r="AO3835" s="140"/>
      <c r="AP3835" s="140"/>
      <c r="AQ3835" s="140"/>
      <c r="AR3835" s="140"/>
      <c r="AS3835" s="103"/>
      <c r="AT3835" s="103"/>
      <c r="AU3835" s="103"/>
      <c r="AV3835" s="103"/>
      <c r="AW3835" s="103"/>
      <c r="AX3835" s="103"/>
      <c r="AY3835" s="103"/>
      <c r="AZ3835" s="103"/>
      <c r="BA3835" s="103"/>
      <c r="BB3835" s="103"/>
      <c r="BC3835" s="103"/>
      <c r="BD3835" s="103"/>
      <c r="BE3835" s="103"/>
    </row>
    <row r="3836" spans="1:57" x14ac:dyDescent="0.2">
      <c r="A3836" s="140"/>
      <c r="B3836" s="141"/>
      <c r="C3836" s="141"/>
      <c r="D3836" s="24"/>
      <c r="E3836" s="29"/>
      <c r="F3836" s="22"/>
      <c r="G3836" s="22"/>
      <c r="H3836" s="22"/>
      <c r="I3836" s="22"/>
      <c r="J3836" s="26"/>
      <c r="K3836" s="140"/>
      <c r="L3836" s="140"/>
      <c r="M3836" s="140"/>
      <c r="N3836" s="140"/>
      <c r="O3836" s="140"/>
      <c r="P3836" s="26"/>
      <c r="Q3836" s="26"/>
      <c r="R3836" s="140"/>
      <c r="S3836" s="140"/>
      <c r="T3836" s="140"/>
      <c r="U3836" s="140"/>
      <c r="V3836" s="140"/>
      <c r="W3836" s="140"/>
      <c r="X3836" s="140"/>
      <c r="Y3836" s="140"/>
      <c r="Z3836" s="140"/>
      <c r="AA3836" s="140"/>
      <c r="AB3836" s="140"/>
      <c r="AC3836" s="140"/>
      <c r="AD3836" s="140"/>
      <c r="AE3836" s="140"/>
      <c r="AF3836" s="140"/>
      <c r="AG3836" s="140"/>
      <c r="AH3836" s="140"/>
      <c r="AI3836" s="140"/>
      <c r="AJ3836" s="140"/>
      <c r="AK3836" s="140"/>
      <c r="AL3836" s="140"/>
      <c r="AM3836" s="140"/>
      <c r="AN3836" s="140"/>
      <c r="AO3836" s="140"/>
      <c r="AP3836" s="140"/>
      <c r="AQ3836" s="140"/>
      <c r="AR3836" s="140"/>
      <c r="AS3836" s="103"/>
      <c r="AT3836" s="103"/>
      <c r="AU3836" s="103"/>
      <c r="AV3836" s="103"/>
      <c r="AW3836" s="103"/>
      <c r="AX3836" s="103"/>
      <c r="AY3836" s="103"/>
      <c r="AZ3836" s="103"/>
      <c r="BA3836" s="103"/>
      <c r="BB3836" s="103"/>
      <c r="BC3836" s="103"/>
      <c r="BD3836" s="103"/>
      <c r="BE3836" s="103"/>
    </row>
    <row r="3837" spans="1:57" x14ac:dyDescent="0.2">
      <c r="A3837" s="140"/>
      <c r="B3837" s="141"/>
      <c r="C3837" s="141"/>
      <c r="D3837" s="24"/>
      <c r="E3837" s="29"/>
      <c r="F3837" s="22"/>
      <c r="G3837" s="22"/>
      <c r="H3837" s="22"/>
      <c r="I3837" s="22"/>
      <c r="J3837" s="26"/>
      <c r="K3837" s="140"/>
      <c r="L3837" s="140"/>
      <c r="M3837" s="140"/>
      <c r="N3837" s="140"/>
      <c r="O3837" s="140"/>
      <c r="P3837" s="26"/>
      <c r="Q3837" s="26"/>
      <c r="R3837" s="140"/>
      <c r="S3837" s="140"/>
      <c r="T3837" s="140"/>
      <c r="U3837" s="140"/>
      <c r="V3837" s="140"/>
      <c r="W3837" s="140"/>
      <c r="X3837" s="140"/>
      <c r="Y3837" s="140"/>
      <c r="Z3837" s="140"/>
      <c r="AA3837" s="140"/>
      <c r="AB3837" s="140"/>
      <c r="AC3837" s="140"/>
      <c r="AD3837" s="140"/>
      <c r="AE3837" s="140"/>
      <c r="AF3837" s="140"/>
      <c r="AG3837" s="140"/>
      <c r="AH3837" s="140"/>
      <c r="AI3837" s="140"/>
      <c r="AJ3837" s="140"/>
      <c r="AK3837" s="140"/>
      <c r="AL3837" s="140"/>
      <c r="AM3837" s="140"/>
      <c r="AN3837" s="140"/>
      <c r="AO3837" s="140"/>
      <c r="AP3837" s="140"/>
      <c r="AQ3837" s="140"/>
      <c r="AR3837" s="140"/>
      <c r="AS3837" s="103"/>
      <c r="AT3837" s="103"/>
      <c r="AU3837" s="103"/>
      <c r="AV3837" s="103"/>
      <c r="AW3837" s="103"/>
      <c r="AX3837" s="103"/>
      <c r="AY3837" s="103"/>
      <c r="AZ3837" s="103"/>
      <c r="BA3837" s="103"/>
      <c r="BB3837" s="103"/>
      <c r="BC3837" s="103"/>
      <c r="BD3837" s="103"/>
      <c r="BE3837" s="103"/>
    </row>
    <row r="3838" spans="1:57" x14ac:dyDescent="0.2">
      <c r="A3838" s="140"/>
      <c r="B3838" s="141"/>
      <c r="C3838" s="141"/>
      <c r="D3838" s="24"/>
      <c r="E3838" s="29"/>
      <c r="F3838" s="22"/>
      <c r="G3838" s="22"/>
      <c r="H3838" s="22"/>
      <c r="I3838" s="22"/>
      <c r="J3838" s="26"/>
      <c r="K3838" s="140"/>
      <c r="L3838" s="140"/>
      <c r="M3838" s="140"/>
      <c r="N3838" s="140"/>
      <c r="O3838" s="140"/>
      <c r="P3838" s="26"/>
      <c r="Q3838" s="26"/>
      <c r="R3838" s="140"/>
      <c r="S3838" s="140"/>
      <c r="T3838" s="140"/>
      <c r="U3838" s="140"/>
      <c r="V3838" s="140"/>
      <c r="W3838" s="140"/>
      <c r="X3838" s="140"/>
      <c r="Y3838" s="140"/>
      <c r="Z3838" s="140"/>
      <c r="AA3838" s="140"/>
      <c r="AB3838" s="140"/>
      <c r="AC3838" s="140"/>
      <c r="AD3838" s="140"/>
      <c r="AE3838" s="140"/>
      <c r="AF3838" s="140"/>
      <c r="AG3838" s="140"/>
      <c r="AH3838" s="140"/>
      <c r="AI3838" s="140"/>
      <c r="AJ3838" s="140"/>
      <c r="AK3838" s="140"/>
      <c r="AL3838" s="140"/>
      <c r="AM3838" s="140"/>
      <c r="AN3838" s="140"/>
      <c r="AO3838" s="140"/>
      <c r="AP3838" s="140"/>
      <c r="AQ3838" s="140"/>
      <c r="AR3838" s="140"/>
      <c r="AS3838" s="103"/>
      <c r="AT3838" s="103"/>
      <c r="AU3838" s="103"/>
      <c r="AV3838" s="103"/>
      <c r="AW3838" s="103"/>
      <c r="AX3838" s="103"/>
      <c r="AY3838" s="103"/>
      <c r="AZ3838" s="103"/>
      <c r="BA3838" s="103"/>
      <c r="BB3838" s="103"/>
      <c r="BC3838" s="103"/>
      <c r="BD3838" s="103"/>
      <c r="BE3838" s="103"/>
    </row>
    <row r="3839" spans="1:57" x14ac:dyDescent="0.2">
      <c r="A3839" s="140"/>
      <c r="B3839" s="141"/>
      <c r="C3839" s="141"/>
      <c r="D3839" s="24"/>
      <c r="E3839" s="29"/>
      <c r="F3839" s="22"/>
      <c r="G3839" s="22"/>
      <c r="H3839" s="22"/>
      <c r="I3839" s="22"/>
      <c r="J3839" s="26"/>
      <c r="K3839" s="140"/>
      <c r="L3839" s="140"/>
      <c r="M3839" s="140"/>
      <c r="N3839" s="140"/>
      <c r="O3839" s="140"/>
      <c r="P3839" s="26"/>
      <c r="Q3839" s="26"/>
      <c r="R3839" s="140"/>
      <c r="S3839" s="140"/>
      <c r="T3839" s="140"/>
      <c r="U3839" s="140"/>
      <c r="V3839" s="140"/>
      <c r="W3839" s="140"/>
      <c r="X3839" s="140"/>
      <c r="Y3839" s="140"/>
      <c r="Z3839" s="140"/>
      <c r="AA3839" s="140"/>
      <c r="AB3839" s="140"/>
      <c r="AC3839" s="140"/>
      <c r="AD3839" s="140"/>
      <c r="AE3839" s="140"/>
      <c r="AF3839" s="140"/>
      <c r="AG3839" s="140"/>
      <c r="AH3839" s="140"/>
      <c r="AI3839" s="140"/>
      <c r="AJ3839" s="140"/>
      <c r="AK3839" s="140"/>
      <c r="AL3839" s="140"/>
      <c r="AM3839" s="140"/>
      <c r="AN3839" s="140"/>
      <c r="AO3839" s="140"/>
      <c r="AP3839" s="140"/>
      <c r="AQ3839" s="140"/>
      <c r="AR3839" s="140"/>
      <c r="AS3839" s="103"/>
      <c r="AT3839" s="103"/>
      <c r="AU3839" s="103"/>
      <c r="AV3839" s="103"/>
      <c r="AW3839" s="103"/>
      <c r="AX3839" s="103"/>
      <c r="AY3839" s="103"/>
      <c r="AZ3839" s="103"/>
      <c r="BA3839" s="103"/>
      <c r="BB3839" s="103"/>
      <c r="BC3839" s="103"/>
      <c r="BD3839" s="103"/>
      <c r="BE3839" s="103"/>
    </row>
    <row r="3840" spans="1:57" x14ac:dyDescent="0.2">
      <c r="A3840" s="140"/>
      <c r="B3840" s="141"/>
      <c r="C3840" s="141"/>
      <c r="D3840" s="24"/>
      <c r="E3840" s="29"/>
      <c r="F3840" s="22"/>
      <c r="G3840" s="22"/>
      <c r="H3840" s="22"/>
      <c r="I3840" s="22"/>
      <c r="J3840" s="26"/>
      <c r="K3840" s="140"/>
      <c r="L3840" s="140"/>
      <c r="M3840" s="140"/>
      <c r="N3840" s="140"/>
      <c r="O3840" s="140"/>
      <c r="P3840" s="26"/>
      <c r="Q3840" s="26"/>
      <c r="R3840" s="140"/>
      <c r="S3840" s="140"/>
      <c r="T3840" s="140"/>
      <c r="U3840" s="140"/>
      <c r="V3840" s="140"/>
      <c r="W3840" s="140"/>
      <c r="X3840" s="140"/>
      <c r="Y3840" s="140"/>
      <c r="Z3840" s="140"/>
      <c r="AA3840" s="140"/>
      <c r="AB3840" s="140"/>
      <c r="AC3840" s="140"/>
      <c r="AD3840" s="140"/>
      <c r="AE3840" s="140"/>
      <c r="AF3840" s="140"/>
      <c r="AG3840" s="140"/>
      <c r="AH3840" s="140"/>
      <c r="AI3840" s="140"/>
      <c r="AJ3840" s="140"/>
      <c r="AK3840" s="140"/>
      <c r="AL3840" s="140"/>
      <c r="AM3840" s="140"/>
      <c r="AN3840" s="140"/>
      <c r="AO3840" s="140"/>
      <c r="AP3840" s="140"/>
      <c r="AQ3840" s="140"/>
      <c r="AR3840" s="140"/>
      <c r="AS3840" s="103"/>
      <c r="AT3840" s="103"/>
      <c r="AU3840" s="103"/>
      <c r="AV3840" s="103"/>
      <c r="AW3840" s="103"/>
      <c r="AX3840" s="103"/>
      <c r="AY3840" s="103"/>
      <c r="AZ3840" s="103"/>
      <c r="BA3840" s="103"/>
      <c r="BB3840" s="103"/>
      <c r="BC3840" s="103"/>
      <c r="BD3840" s="103"/>
      <c r="BE3840" s="103"/>
    </row>
    <row r="3841" spans="1:57" x14ac:dyDescent="0.2">
      <c r="A3841" s="140"/>
      <c r="B3841" s="141"/>
      <c r="C3841" s="141"/>
      <c r="D3841" s="24"/>
      <c r="E3841" s="29"/>
      <c r="F3841" s="22"/>
      <c r="G3841" s="22"/>
      <c r="H3841" s="22"/>
      <c r="I3841" s="22"/>
      <c r="J3841" s="26"/>
      <c r="K3841" s="140"/>
      <c r="L3841" s="140"/>
      <c r="M3841" s="140"/>
      <c r="N3841" s="140"/>
      <c r="O3841" s="140"/>
      <c r="P3841" s="26"/>
      <c r="Q3841" s="26"/>
      <c r="R3841" s="140"/>
      <c r="S3841" s="140"/>
      <c r="T3841" s="140"/>
      <c r="U3841" s="140"/>
      <c r="V3841" s="140"/>
      <c r="W3841" s="140"/>
      <c r="X3841" s="140"/>
      <c r="Y3841" s="140"/>
      <c r="Z3841" s="140"/>
      <c r="AA3841" s="140"/>
      <c r="AB3841" s="140"/>
      <c r="AC3841" s="140"/>
      <c r="AD3841" s="140"/>
      <c r="AE3841" s="140"/>
      <c r="AF3841" s="140"/>
      <c r="AG3841" s="140"/>
      <c r="AH3841" s="140"/>
      <c r="AI3841" s="140"/>
      <c r="AJ3841" s="140"/>
      <c r="AK3841" s="140"/>
      <c r="AL3841" s="140"/>
      <c r="AM3841" s="140"/>
      <c r="AN3841" s="140"/>
      <c r="AO3841" s="140"/>
      <c r="AP3841" s="140"/>
      <c r="AQ3841" s="140"/>
      <c r="AR3841" s="140"/>
      <c r="AS3841" s="103"/>
      <c r="AT3841" s="103"/>
      <c r="AU3841" s="103"/>
      <c r="AV3841" s="103"/>
      <c r="AW3841" s="103"/>
      <c r="AX3841" s="103"/>
      <c r="AY3841" s="103"/>
      <c r="AZ3841" s="103"/>
      <c r="BA3841" s="103"/>
      <c r="BB3841" s="103"/>
      <c r="BC3841" s="103"/>
      <c r="BD3841" s="103"/>
      <c r="BE3841" s="103"/>
    </row>
    <row r="3842" spans="1:57" x14ac:dyDescent="0.2">
      <c r="A3842" s="140"/>
      <c r="B3842" s="141"/>
      <c r="C3842" s="141"/>
      <c r="D3842" s="24"/>
      <c r="E3842" s="29"/>
      <c r="F3842" s="22"/>
      <c r="G3842" s="22"/>
      <c r="H3842" s="22"/>
      <c r="I3842" s="22"/>
      <c r="J3842" s="26"/>
      <c r="K3842" s="140"/>
      <c r="L3842" s="140"/>
      <c r="M3842" s="140"/>
      <c r="N3842" s="140"/>
      <c r="O3842" s="140"/>
      <c r="P3842" s="26"/>
      <c r="Q3842" s="26"/>
      <c r="R3842" s="140"/>
      <c r="S3842" s="140"/>
      <c r="T3842" s="140"/>
      <c r="U3842" s="140"/>
      <c r="V3842" s="140"/>
      <c r="W3842" s="140"/>
      <c r="X3842" s="140"/>
      <c r="Y3842" s="140"/>
      <c r="Z3842" s="140"/>
      <c r="AA3842" s="140"/>
      <c r="AB3842" s="140"/>
      <c r="AC3842" s="140"/>
      <c r="AD3842" s="140"/>
      <c r="AE3842" s="140"/>
      <c r="AF3842" s="140"/>
      <c r="AG3842" s="140"/>
      <c r="AH3842" s="140"/>
      <c r="AI3842" s="140"/>
      <c r="AJ3842" s="140"/>
      <c r="AK3842" s="140"/>
      <c r="AL3842" s="140"/>
      <c r="AM3842" s="140"/>
      <c r="AN3842" s="140"/>
      <c r="AO3842" s="140"/>
      <c r="AP3842" s="140"/>
      <c r="AQ3842" s="140"/>
      <c r="AR3842" s="140"/>
      <c r="AS3842" s="103"/>
      <c r="AT3842" s="103"/>
      <c r="AU3842" s="103"/>
      <c r="AV3842" s="103"/>
      <c r="AW3842" s="103"/>
      <c r="AX3842" s="103"/>
      <c r="AY3842" s="103"/>
      <c r="AZ3842" s="103"/>
      <c r="BA3842" s="103"/>
      <c r="BB3842" s="103"/>
      <c r="BC3842" s="103"/>
      <c r="BD3842" s="103"/>
      <c r="BE3842" s="103"/>
    </row>
    <row r="3843" spans="1:57" x14ac:dyDescent="0.2">
      <c r="A3843" s="140"/>
      <c r="B3843" s="141"/>
      <c r="C3843" s="141"/>
      <c r="D3843" s="24"/>
      <c r="E3843" s="29"/>
      <c r="F3843" s="22"/>
      <c r="G3843" s="22"/>
      <c r="H3843" s="22"/>
      <c r="I3843" s="22"/>
      <c r="J3843" s="26"/>
      <c r="K3843" s="140"/>
      <c r="L3843" s="140"/>
      <c r="M3843" s="140"/>
      <c r="N3843" s="140"/>
      <c r="O3843" s="140"/>
      <c r="P3843" s="26"/>
      <c r="Q3843" s="26"/>
      <c r="R3843" s="140"/>
      <c r="S3843" s="140"/>
      <c r="T3843" s="140"/>
      <c r="U3843" s="140"/>
      <c r="V3843" s="140"/>
      <c r="W3843" s="140"/>
      <c r="X3843" s="140"/>
      <c r="Y3843" s="140"/>
      <c r="Z3843" s="140"/>
      <c r="AA3843" s="140"/>
      <c r="AB3843" s="140"/>
      <c r="AC3843" s="140"/>
      <c r="AD3843" s="140"/>
      <c r="AE3843" s="140"/>
      <c r="AF3843" s="140"/>
      <c r="AG3843" s="140"/>
      <c r="AH3843" s="140"/>
      <c r="AI3843" s="140"/>
      <c r="AJ3843" s="140"/>
      <c r="AK3843" s="140"/>
      <c r="AL3843" s="140"/>
      <c r="AM3843" s="140"/>
      <c r="AN3843" s="140"/>
      <c r="AO3843" s="140"/>
      <c r="AP3843" s="140"/>
      <c r="AQ3843" s="140"/>
      <c r="AR3843" s="140"/>
      <c r="AS3843" s="103"/>
      <c r="AT3843" s="103"/>
      <c r="AU3843" s="103"/>
      <c r="AV3843" s="103"/>
      <c r="AW3843" s="103"/>
      <c r="AX3843" s="103"/>
      <c r="AY3843" s="103"/>
      <c r="AZ3843" s="103"/>
      <c r="BA3843" s="103"/>
      <c r="BB3843" s="103"/>
      <c r="BC3843" s="103"/>
      <c r="BD3843" s="103"/>
      <c r="BE3843" s="103"/>
    </row>
    <row r="3844" spans="1:57" x14ac:dyDescent="0.2">
      <c r="A3844" s="140"/>
      <c r="B3844" s="141"/>
      <c r="C3844" s="141"/>
      <c r="D3844" s="24"/>
      <c r="E3844" s="29"/>
      <c r="F3844" s="22"/>
      <c r="G3844" s="22"/>
      <c r="H3844" s="22"/>
      <c r="I3844" s="22"/>
      <c r="J3844" s="26"/>
      <c r="K3844" s="140"/>
      <c r="L3844" s="140"/>
      <c r="M3844" s="140"/>
      <c r="N3844" s="140"/>
      <c r="O3844" s="140"/>
      <c r="P3844" s="26"/>
      <c r="Q3844" s="26"/>
      <c r="R3844" s="140"/>
      <c r="S3844" s="140"/>
      <c r="T3844" s="140"/>
      <c r="U3844" s="140"/>
      <c r="V3844" s="140"/>
      <c r="W3844" s="140"/>
      <c r="X3844" s="140"/>
      <c r="Y3844" s="140"/>
      <c r="Z3844" s="140"/>
      <c r="AA3844" s="140"/>
      <c r="AB3844" s="140"/>
      <c r="AC3844" s="140"/>
      <c r="AD3844" s="140"/>
      <c r="AE3844" s="140"/>
      <c r="AF3844" s="140"/>
      <c r="AG3844" s="140"/>
      <c r="AH3844" s="140"/>
      <c r="AI3844" s="140"/>
      <c r="AJ3844" s="140"/>
      <c r="AK3844" s="140"/>
      <c r="AL3844" s="140"/>
      <c r="AM3844" s="140"/>
      <c r="AN3844" s="140"/>
      <c r="AO3844" s="140"/>
      <c r="AP3844" s="140"/>
      <c r="AQ3844" s="140"/>
      <c r="AR3844" s="140"/>
      <c r="AS3844" s="103"/>
      <c r="AT3844" s="103"/>
      <c r="AU3844" s="103"/>
      <c r="AV3844" s="103"/>
      <c r="AW3844" s="103"/>
      <c r="AX3844" s="103"/>
      <c r="AY3844" s="103"/>
      <c r="AZ3844" s="103"/>
      <c r="BA3844" s="103"/>
      <c r="BB3844" s="103"/>
      <c r="BC3844" s="103"/>
      <c r="BD3844" s="103"/>
      <c r="BE3844" s="103"/>
    </row>
    <row r="3845" spans="1:57" x14ac:dyDescent="0.2">
      <c r="A3845" s="140"/>
      <c r="B3845" s="141"/>
      <c r="C3845" s="141"/>
      <c r="D3845" s="24"/>
      <c r="E3845" s="29"/>
      <c r="F3845" s="22"/>
      <c r="G3845" s="22"/>
      <c r="H3845" s="22"/>
      <c r="I3845" s="22"/>
      <c r="J3845" s="26"/>
      <c r="K3845" s="140"/>
      <c r="L3845" s="140"/>
      <c r="M3845" s="140"/>
      <c r="N3845" s="140"/>
      <c r="O3845" s="140"/>
      <c r="P3845" s="26"/>
      <c r="Q3845" s="26"/>
      <c r="R3845" s="140"/>
      <c r="S3845" s="140"/>
      <c r="T3845" s="140"/>
      <c r="U3845" s="140"/>
      <c r="V3845" s="140"/>
      <c r="W3845" s="140"/>
      <c r="X3845" s="140"/>
      <c r="Y3845" s="140"/>
      <c r="Z3845" s="140"/>
      <c r="AA3845" s="140"/>
      <c r="AB3845" s="140"/>
      <c r="AC3845" s="140"/>
      <c r="AD3845" s="140"/>
      <c r="AE3845" s="140"/>
      <c r="AF3845" s="140"/>
      <c r="AG3845" s="140"/>
      <c r="AH3845" s="140"/>
      <c r="AI3845" s="140"/>
      <c r="AJ3845" s="140"/>
      <c r="AK3845" s="140"/>
      <c r="AL3845" s="140"/>
      <c r="AM3845" s="140"/>
      <c r="AN3845" s="140"/>
      <c r="AO3845" s="140"/>
      <c r="AP3845" s="140"/>
      <c r="AQ3845" s="140"/>
      <c r="AR3845" s="140"/>
      <c r="AS3845" s="103"/>
      <c r="AT3845" s="103"/>
      <c r="AU3845" s="103"/>
      <c r="AV3845" s="103"/>
      <c r="AW3845" s="103"/>
      <c r="AX3845" s="103"/>
      <c r="AY3845" s="103"/>
      <c r="AZ3845" s="103"/>
      <c r="BA3845" s="103"/>
      <c r="BB3845" s="103"/>
      <c r="BC3845" s="103"/>
      <c r="BD3845" s="103"/>
      <c r="BE3845" s="103"/>
    </row>
    <row r="3846" spans="1:57" x14ac:dyDescent="0.2">
      <c r="A3846" s="140"/>
      <c r="B3846" s="141"/>
      <c r="C3846" s="141"/>
      <c r="D3846" s="24"/>
      <c r="E3846" s="29"/>
      <c r="F3846" s="22"/>
      <c r="G3846" s="22"/>
      <c r="H3846" s="22"/>
      <c r="I3846" s="22"/>
      <c r="J3846" s="26"/>
      <c r="K3846" s="140"/>
      <c r="L3846" s="140"/>
      <c r="M3846" s="140"/>
      <c r="N3846" s="140"/>
      <c r="O3846" s="140"/>
      <c r="P3846" s="26"/>
      <c r="Q3846" s="26"/>
      <c r="R3846" s="140"/>
      <c r="S3846" s="140"/>
      <c r="T3846" s="140"/>
      <c r="U3846" s="140"/>
      <c r="V3846" s="140"/>
      <c r="W3846" s="140"/>
      <c r="X3846" s="140"/>
      <c r="Y3846" s="140"/>
      <c r="Z3846" s="140"/>
      <c r="AA3846" s="140"/>
      <c r="AB3846" s="140"/>
      <c r="AC3846" s="140"/>
      <c r="AD3846" s="140"/>
      <c r="AE3846" s="140"/>
      <c r="AF3846" s="140"/>
      <c r="AG3846" s="140"/>
      <c r="AH3846" s="140"/>
      <c r="AI3846" s="140"/>
      <c r="AJ3846" s="140"/>
      <c r="AK3846" s="140"/>
      <c r="AL3846" s="140"/>
      <c r="AM3846" s="140"/>
      <c r="AN3846" s="140"/>
      <c r="AO3846" s="140"/>
      <c r="AP3846" s="140"/>
      <c r="AQ3846" s="140"/>
      <c r="AR3846" s="140"/>
      <c r="AS3846" s="103"/>
      <c r="AT3846" s="103"/>
      <c r="AU3846" s="103"/>
      <c r="AV3846" s="103"/>
      <c r="AW3846" s="103"/>
      <c r="AX3846" s="103"/>
      <c r="AY3846" s="103"/>
      <c r="AZ3846" s="103"/>
      <c r="BA3846" s="103"/>
      <c r="BB3846" s="103"/>
      <c r="BC3846" s="103"/>
      <c r="BD3846" s="103"/>
      <c r="BE3846" s="103"/>
    </row>
    <row r="3847" spans="1:57" x14ac:dyDescent="0.2">
      <c r="A3847" s="140"/>
      <c r="B3847" s="141"/>
      <c r="C3847" s="141"/>
      <c r="D3847" s="24"/>
      <c r="E3847" s="29"/>
      <c r="F3847" s="22"/>
      <c r="G3847" s="22"/>
      <c r="H3847" s="22"/>
      <c r="I3847" s="22"/>
      <c r="J3847" s="26"/>
      <c r="K3847" s="140"/>
      <c r="L3847" s="140"/>
      <c r="M3847" s="140"/>
      <c r="N3847" s="140"/>
      <c r="O3847" s="140"/>
      <c r="P3847" s="26"/>
      <c r="Q3847" s="26"/>
      <c r="R3847" s="140"/>
      <c r="S3847" s="140"/>
      <c r="T3847" s="140"/>
      <c r="U3847" s="140"/>
      <c r="V3847" s="140"/>
      <c r="W3847" s="140"/>
      <c r="X3847" s="140"/>
      <c r="Y3847" s="140"/>
      <c r="Z3847" s="140"/>
      <c r="AA3847" s="140"/>
      <c r="AB3847" s="140"/>
      <c r="AC3847" s="140"/>
      <c r="AD3847" s="140"/>
      <c r="AE3847" s="140"/>
      <c r="AF3847" s="140"/>
      <c r="AG3847" s="140"/>
      <c r="AH3847" s="140"/>
      <c r="AI3847" s="140"/>
      <c r="AJ3847" s="140"/>
      <c r="AK3847" s="140"/>
      <c r="AL3847" s="140"/>
      <c r="AM3847" s="140"/>
      <c r="AN3847" s="140"/>
      <c r="AO3847" s="140"/>
      <c r="AP3847" s="140"/>
      <c r="AQ3847" s="140"/>
      <c r="AR3847" s="140"/>
      <c r="AS3847" s="103"/>
      <c r="AT3847" s="103"/>
      <c r="AU3847" s="103"/>
      <c r="AV3847" s="103"/>
      <c r="AW3847" s="103"/>
      <c r="AX3847" s="103"/>
      <c r="AY3847" s="103"/>
      <c r="AZ3847" s="103"/>
      <c r="BA3847" s="103"/>
      <c r="BB3847" s="103"/>
      <c r="BC3847" s="103"/>
      <c r="BD3847" s="103"/>
      <c r="BE3847" s="103"/>
    </row>
    <row r="3848" spans="1:57" x14ac:dyDescent="0.2">
      <c r="A3848" s="140"/>
      <c r="B3848" s="141"/>
      <c r="C3848" s="141"/>
      <c r="D3848" s="24"/>
      <c r="E3848" s="29"/>
      <c r="F3848" s="22"/>
      <c r="G3848" s="22"/>
      <c r="H3848" s="22"/>
      <c r="I3848" s="22"/>
      <c r="J3848" s="26"/>
      <c r="K3848" s="140"/>
      <c r="L3848" s="140"/>
      <c r="M3848" s="140"/>
      <c r="N3848" s="140"/>
      <c r="O3848" s="140"/>
      <c r="P3848" s="26"/>
      <c r="Q3848" s="26"/>
      <c r="R3848" s="140"/>
      <c r="S3848" s="140"/>
      <c r="T3848" s="140"/>
      <c r="U3848" s="140"/>
      <c r="V3848" s="140"/>
      <c r="W3848" s="140"/>
      <c r="X3848" s="140"/>
      <c r="Y3848" s="140"/>
      <c r="Z3848" s="140"/>
      <c r="AA3848" s="140"/>
      <c r="AB3848" s="140"/>
      <c r="AC3848" s="140"/>
      <c r="AD3848" s="140"/>
      <c r="AE3848" s="140"/>
      <c r="AF3848" s="140"/>
      <c r="AG3848" s="140"/>
      <c r="AH3848" s="140"/>
      <c r="AI3848" s="140"/>
      <c r="AJ3848" s="140"/>
      <c r="AK3848" s="140"/>
      <c r="AL3848" s="140"/>
      <c r="AM3848" s="140"/>
      <c r="AN3848" s="140"/>
      <c r="AO3848" s="140"/>
      <c r="AP3848" s="140"/>
      <c r="AQ3848" s="140"/>
      <c r="AR3848" s="140"/>
      <c r="AS3848" s="103"/>
      <c r="AT3848" s="103"/>
      <c r="AU3848" s="103"/>
      <c r="AV3848" s="103"/>
      <c r="AW3848" s="103"/>
      <c r="AX3848" s="103"/>
      <c r="AY3848" s="103"/>
      <c r="AZ3848" s="103"/>
      <c r="BA3848" s="103"/>
      <c r="BB3848" s="103"/>
      <c r="BC3848" s="103"/>
      <c r="BD3848" s="103"/>
      <c r="BE3848" s="103"/>
    </row>
    <row r="3849" spans="1:57" x14ac:dyDescent="0.2">
      <c r="A3849" s="140"/>
      <c r="B3849" s="141"/>
      <c r="C3849" s="141"/>
      <c r="D3849" s="24"/>
      <c r="E3849" s="29"/>
      <c r="F3849" s="22"/>
      <c r="G3849" s="22"/>
      <c r="H3849" s="22"/>
      <c r="I3849" s="22"/>
      <c r="J3849" s="26"/>
      <c r="K3849" s="140"/>
      <c r="L3849" s="140"/>
      <c r="M3849" s="140"/>
      <c r="N3849" s="140"/>
      <c r="O3849" s="140"/>
      <c r="P3849" s="26"/>
      <c r="Q3849" s="26"/>
      <c r="R3849" s="140"/>
      <c r="S3849" s="140"/>
      <c r="T3849" s="140"/>
      <c r="U3849" s="140"/>
      <c r="V3849" s="140"/>
      <c r="W3849" s="140"/>
      <c r="X3849" s="140"/>
      <c r="Y3849" s="140"/>
      <c r="Z3849" s="140"/>
      <c r="AA3849" s="140"/>
      <c r="AB3849" s="140"/>
      <c r="AC3849" s="140"/>
      <c r="AD3849" s="140"/>
      <c r="AE3849" s="140"/>
      <c r="AF3849" s="140"/>
      <c r="AG3849" s="140"/>
      <c r="AH3849" s="140"/>
      <c r="AI3849" s="140"/>
      <c r="AJ3849" s="140"/>
      <c r="AK3849" s="140"/>
      <c r="AL3849" s="140"/>
      <c r="AM3849" s="140"/>
      <c r="AN3849" s="140"/>
      <c r="AO3849" s="140"/>
      <c r="AP3849" s="140"/>
      <c r="AQ3849" s="140"/>
      <c r="AR3849" s="140"/>
      <c r="AS3849" s="103"/>
      <c r="AT3849" s="103"/>
      <c r="AU3849" s="103"/>
      <c r="AV3849" s="103"/>
      <c r="AW3849" s="103"/>
      <c r="AX3849" s="103"/>
      <c r="AY3849" s="103"/>
      <c r="AZ3849" s="103"/>
      <c r="BA3849" s="103"/>
      <c r="BB3849" s="103"/>
      <c r="BC3849" s="103"/>
      <c r="BD3849" s="103"/>
      <c r="BE3849" s="103"/>
    </row>
    <row r="3850" spans="1:57" x14ac:dyDescent="0.2">
      <c r="A3850" s="103"/>
      <c r="B3850" s="139"/>
      <c r="C3850" s="139"/>
      <c r="H3850" s="103"/>
      <c r="I3850" s="103"/>
      <c r="K3850" s="103"/>
      <c r="L3850" s="103"/>
      <c r="M3850" s="103"/>
      <c r="N3850" s="103"/>
      <c r="O3850" s="103"/>
      <c r="R3850" s="103"/>
      <c r="S3850" s="103"/>
      <c r="T3850" s="103"/>
      <c r="U3850" s="103"/>
      <c r="V3850" s="103"/>
      <c r="W3850" s="103"/>
      <c r="X3850" s="103"/>
      <c r="Y3850" s="103"/>
      <c r="Z3850" s="103"/>
      <c r="AA3850" s="103"/>
      <c r="AB3850" s="103"/>
      <c r="AC3850" s="103"/>
      <c r="AD3850" s="103"/>
      <c r="AE3850" s="103"/>
      <c r="AF3850" s="103"/>
      <c r="AG3850" s="103"/>
      <c r="AH3850" s="103"/>
      <c r="AI3850" s="103"/>
      <c r="AJ3850" s="103"/>
      <c r="AK3850" s="103"/>
      <c r="AL3850" s="103"/>
      <c r="AM3850" s="103"/>
      <c r="AN3850" s="103"/>
      <c r="AO3850" s="103"/>
      <c r="AP3850" s="103"/>
      <c r="AQ3850" s="103"/>
      <c r="AR3850" s="103"/>
      <c r="AS3850" s="103"/>
      <c r="AT3850" s="103"/>
      <c r="AU3850" s="103"/>
      <c r="AV3850" s="103"/>
      <c r="AW3850" s="103"/>
      <c r="AX3850" s="103"/>
      <c r="AY3850" s="103"/>
      <c r="AZ3850" s="103"/>
      <c r="BA3850" s="103"/>
      <c r="BB3850" s="103"/>
      <c r="BC3850" s="103"/>
      <c r="BD3850" s="103"/>
      <c r="BE3850" s="103"/>
    </row>
  </sheetData>
  <autoFilter ref="B17:Q2729" xr:uid="{00000000-0009-0000-0000-000004000000}">
    <sortState xmlns:xlrd2="http://schemas.microsoft.com/office/spreadsheetml/2017/richdata2" ref="B27:R2728">
      <sortCondition ref="E17:E2728"/>
    </sortState>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32"/>
  <sheetViews>
    <sheetView topLeftCell="A43" workbookViewId="0">
      <selection activeCell="F66" sqref="F66"/>
    </sheetView>
  </sheetViews>
  <sheetFormatPr defaultColWidth="9" defaultRowHeight="12" x14ac:dyDescent="0.2"/>
  <cols>
    <col min="1" max="1" width="2.85546875" style="1" customWidth="1"/>
    <col min="2" max="2" width="22.42578125" style="1" customWidth="1"/>
    <col min="3" max="3" width="42.5703125" style="1" bestFit="1" customWidth="1"/>
    <col min="4" max="4" width="33.140625" style="1" bestFit="1" customWidth="1"/>
    <col min="5" max="5" width="15.5703125" style="1" customWidth="1"/>
    <col min="6" max="6" width="14.85546875" style="1" customWidth="1"/>
    <col min="7" max="7" width="16.5703125" style="1" customWidth="1"/>
    <col min="8" max="8" width="14.5703125" style="1" customWidth="1"/>
    <col min="9" max="9" width="12.42578125" style="1" customWidth="1"/>
    <col min="10" max="10" width="9" style="1"/>
    <col min="11" max="11" width="26" style="1" customWidth="1"/>
    <col min="12" max="12" width="10.85546875" style="1" customWidth="1"/>
    <col min="13" max="16384" width="9" style="1"/>
  </cols>
  <sheetData>
    <row r="1" spans="1:31" x14ac:dyDescent="0.2">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row>
    <row r="2" spans="1:31" s="139" customFormat="1" x14ac:dyDescent="0.2">
      <c r="A2" s="141"/>
      <c r="B2" s="8" t="str">
        <f>Guidelines!$B$2</f>
        <v>IPART Public Lighting Code Report Template</v>
      </c>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row>
    <row r="3" spans="1:31" s="139" customFormat="1" x14ac:dyDescent="0.2">
      <c r="A3" s="141"/>
      <c r="B3" s="8"/>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row>
    <row r="4" spans="1:31" ht="15.75" x14ac:dyDescent="0.25">
      <c r="A4" s="141"/>
      <c r="B4" s="40" t="s">
        <v>184</v>
      </c>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row>
    <row r="5" spans="1:31" s="139" customFormat="1" x14ac:dyDescent="0.2">
      <c r="A5" s="141"/>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row>
    <row r="6" spans="1:31" s="139" customFormat="1" x14ac:dyDescent="0.2">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row>
    <row r="7" spans="1:31" x14ac:dyDescent="0.2">
      <c r="A7" s="141"/>
      <c r="B7" s="37" t="s">
        <v>185</v>
      </c>
      <c r="C7" s="141"/>
      <c r="D7" s="163"/>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row>
    <row r="8" spans="1:31" ht="39.200000000000003" customHeight="1" x14ac:dyDescent="0.2">
      <c r="A8" s="141"/>
      <c r="B8" s="161" t="s">
        <v>32</v>
      </c>
      <c r="C8" s="161" t="s">
        <v>186</v>
      </c>
      <c r="D8" s="37" t="s">
        <v>57</v>
      </c>
      <c r="E8" s="161" t="s">
        <v>115</v>
      </c>
      <c r="F8" s="161" t="s">
        <v>187</v>
      </c>
      <c r="G8" s="161" t="s">
        <v>73</v>
      </c>
      <c r="H8" s="141"/>
      <c r="I8" s="141"/>
      <c r="J8" s="141"/>
      <c r="K8" s="141"/>
      <c r="L8" s="141"/>
      <c r="M8" s="141"/>
      <c r="N8" s="141"/>
      <c r="O8" s="141"/>
      <c r="P8" s="141"/>
      <c r="Q8" s="141"/>
      <c r="R8" s="141"/>
      <c r="S8" s="141"/>
      <c r="T8" s="141"/>
      <c r="U8" s="141"/>
      <c r="V8" s="141"/>
      <c r="W8" s="141"/>
      <c r="X8" s="141"/>
      <c r="Y8" s="141"/>
      <c r="Z8" s="141"/>
      <c r="AA8" s="141"/>
      <c r="AB8" s="141"/>
      <c r="AC8" s="141"/>
      <c r="AD8" s="141"/>
      <c r="AE8" s="141"/>
    </row>
    <row r="9" spans="1:31" s="139" customFormat="1" x14ac:dyDescent="0.2">
      <c r="A9" s="141"/>
      <c r="B9" s="162" t="s">
        <v>188</v>
      </c>
      <c r="C9" s="162" t="s">
        <v>189</v>
      </c>
      <c r="D9" s="163" t="s">
        <v>190</v>
      </c>
      <c r="E9" s="162" t="s">
        <v>191</v>
      </c>
      <c r="F9" s="162" t="s">
        <v>192</v>
      </c>
      <c r="G9" s="162" t="s">
        <v>193</v>
      </c>
      <c r="H9" s="141"/>
      <c r="I9" s="141"/>
      <c r="J9" s="141"/>
      <c r="K9" s="141"/>
      <c r="L9" s="141"/>
      <c r="M9" s="141"/>
      <c r="N9" s="141"/>
      <c r="O9" s="141"/>
      <c r="P9" s="141"/>
      <c r="Q9" s="141"/>
      <c r="R9" s="141"/>
      <c r="S9" s="141"/>
      <c r="T9" s="141"/>
      <c r="U9" s="141"/>
      <c r="V9" s="141"/>
      <c r="W9" s="141"/>
      <c r="X9" s="141"/>
      <c r="Y9" s="141"/>
      <c r="Z9" s="141"/>
      <c r="AA9" s="141"/>
      <c r="AB9" s="141"/>
      <c r="AC9" s="141"/>
      <c r="AD9" s="141"/>
      <c r="AE9" s="141"/>
    </row>
    <row r="10" spans="1:31" x14ac:dyDescent="0.2">
      <c r="A10" s="141"/>
      <c r="B10" s="53" t="s">
        <v>134</v>
      </c>
      <c r="C10" s="53" t="s">
        <v>134</v>
      </c>
      <c r="D10" s="53" t="s">
        <v>134</v>
      </c>
      <c r="E10" s="53" t="s">
        <v>134</v>
      </c>
      <c r="F10" s="53" t="s">
        <v>134</v>
      </c>
      <c r="G10" s="53" t="s">
        <v>134</v>
      </c>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row>
    <row r="11" spans="1:31" x14ac:dyDescent="0.2">
      <c r="A11" s="141"/>
      <c r="B11" s="53" t="s">
        <v>108</v>
      </c>
      <c r="C11" s="53" t="s">
        <v>129</v>
      </c>
      <c r="D11" s="53" t="s">
        <v>132</v>
      </c>
      <c r="E11" s="53" t="s">
        <v>122</v>
      </c>
      <c r="F11" s="53" t="s">
        <v>24</v>
      </c>
      <c r="G11" s="53" t="s">
        <v>128</v>
      </c>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row>
    <row r="12" spans="1:31" x14ac:dyDescent="0.2">
      <c r="A12" s="141"/>
      <c r="B12" s="53" t="s">
        <v>121</v>
      </c>
      <c r="C12" s="53" t="s">
        <v>194</v>
      </c>
      <c r="D12" s="53" t="s">
        <v>127</v>
      </c>
      <c r="E12" s="53" t="s">
        <v>125</v>
      </c>
      <c r="F12" s="53" t="s">
        <v>123</v>
      </c>
      <c r="G12" s="53" t="s">
        <v>133</v>
      </c>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row>
    <row r="13" spans="1:31" x14ac:dyDescent="0.2">
      <c r="A13" s="141"/>
      <c r="B13" s="53" t="s">
        <v>124</v>
      </c>
      <c r="C13" s="53" t="s">
        <v>126</v>
      </c>
      <c r="D13" s="53" t="s">
        <v>131</v>
      </c>
      <c r="E13" s="53"/>
      <c r="F13" s="53"/>
      <c r="G13" s="53" t="s">
        <v>195</v>
      </c>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row>
    <row r="14" spans="1:31" x14ac:dyDescent="0.2">
      <c r="A14" s="141"/>
      <c r="B14" s="53"/>
      <c r="C14" s="53" t="s">
        <v>196</v>
      </c>
      <c r="D14" s="53" t="s">
        <v>130</v>
      </c>
      <c r="E14" s="53"/>
      <c r="F14" s="53"/>
      <c r="G14" s="53"/>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row>
    <row r="15" spans="1:31" s="139" customFormat="1" x14ac:dyDescent="0.2">
      <c r="A15" s="141"/>
      <c r="B15" s="53"/>
      <c r="C15" s="53"/>
      <c r="D15" s="53" t="s">
        <v>197</v>
      </c>
      <c r="E15" s="53"/>
      <c r="F15" s="53"/>
      <c r="G15" s="53"/>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row>
    <row r="16" spans="1:31" x14ac:dyDescent="0.2">
      <c r="A16" s="141"/>
      <c r="B16" s="68"/>
      <c r="C16" s="68"/>
      <c r="D16" s="68"/>
      <c r="E16" s="68"/>
      <c r="F16" s="68"/>
      <c r="G16" s="68"/>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row>
    <row r="17" spans="1:31" x14ac:dyDescent="0.2">
      <c r="A17" s="141"/>
      <c r="B17" s="24"/>
      <c r="C17" s="24"/>
      <c r="D17" s="24"/>
      <c r="E17" s="24"/>
      <c r="F17" s="24"/>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row>
    <row r="18" spans="1:31" x14ac:dyDescent="0.2">
      <c r="A18" s="141"/>
      <c r="B18" s="37" t="s">
        <v>198</v>
      </c>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row>
    <row r="19" spans="1:31" x14ac:dyDescent="0.2">
      <c r="A19" s="141"/>
      <c r="B19" s="106" t="s">
        <v>199</v>
      </c>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row>
    <row r="20" spans="1:31" x14ac:dyDescent="0.2">
      <c r="A20" s="141"/>
      <c r="B20" s="107" t="s">
        <v>200</v>
      </c>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row>
    <row r="21" spans="1:31" x14ac:dyDescent="0.2">
      <c r="A21" s="141"/>
      <c r="B21" s="108" t="s">
        <v>97</v>
      </c>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row>
    <row r="22" spans="1:31" x14ac:dyDescent="0.2">
      <c r="A22" s="141"/>
      <c r="B22" s="141"/>
      <c r="C22" s="141"/>
      <c r="D22" s="141"/>
      <c r="E22" s="139"/>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row>
    <row r="23" spans="1:31" x14ac:dyDescent="0.2">
      <c r="A23" s="141"/>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row>
    <row r="24" spans="1:31" x14ac:dyDescent="0.2">
      <c r="A24" s="141"/>
      <c r="B24" s="37" t="s">
        <v>201</v>
      </c>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row>
    <row r="25" spans="1:31" x14ac:dyDescent="0.2">
      <c r="A25" s="141"/>
      <c r="B25" s="38" t="s">
        <v>202</v>
      </c>
      <c r="C25" s="14" t="s">
        <v>203</v>
      </c>
      <c r="D25" s="141"/>
      <c r="E25" s="141"/>
      <c r="F25" s="140"/>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row>
    <row r="26" spans="1:31" x14ac:dyDescent="0.2">
      <c r="A26" s="141"/>
      <c r="B26" s="69">
        <v>2019</v>
      </c>
      <c r="C26" s="16" t="str">
        <f>B26&amp;"-"&amp;RIGHT(B26+1,2)</f>
        <v>2019-20</v>
      </c>
      <c r="D26" s="141"/>
      <c r="E26" s="141"/>
      <c r="F26" s="140"/>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row>
    <row r="27" spans="1:31" x14ac:dyDescent="0.2">
      <c r="A27" s="141"/>
      <c r="B27" s="39">
        <f>B26+1</f>
        <v>2020</v>
      </c>
      <c r="C27" s="16" t="str">
        <f>B27&amp;"-"&amp;RIGHT(B27+1,2)</f>
        <v>2020-21</v>
      </c>
      <c r="D27" s="141"/>
      <c r="E27" s="141"/>
      <c r="F27" s="140"/>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row>
    <row r="28" spans="1:31" x14ac:dyDescent="0.2">
      <c r="A28" s="141"/>
      <c r="B28" s="128" t="s">
        <v>204</v>
      </c>
      <c r="C28" s="129" t="str">
        <f>'Faults data'!$D$8</f>
        <v>2020-21</v>
      </c>
      <c r="D28" s="141"/>
      <c r="E28" s="141"/>
      <c r="F28" s="140"/>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row>
    <row r="29" spans="1:31" x14ac:dyDescent="0.2">
      <c r="A29" s="141"/>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row>
    <row r="30" spans="1:31" x14ac:dyDescent="0.2">
      <c r="A30" s="141"/>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row>
    <row r="31" spans="1:31" x14ac:dyDescent="0.2">
      <c r="A31" s="141"/>
      <c r="B31" s="37" t="s">
        <v>205</v>
      </c>
      <c r="C31" s="141"/>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row>
    <row r="32" spans="1:31" x14ac:dyDescent="0.2">
      <c r="A32" s="141"/>
      <c r="B32" s="23" t="s">
        <v>206</v>
      </c>
      <c r="C32" s="66" t="s">
        <v>207</v>
      </c>
      <c r="D32" s="66" t="s">
        <v>208</v>
      </c>
      <c r="E32" s="66" t="s">
        <v>103</v>
      </c>
      <c r="F32" s="66" t="s">
        <v>209</v>
      </c>
      <c r="G32" s="67" t="s">
        <v>210</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row>
    <row r="33" spans="1:31" x14ac:dyDescent="0.2">
      <c r="A33" s="141"/>
      <c r="B33" s="17" t="s">
        <v>211</v>
      </c>
      <c r="C33" s="53">
        <v>1</v>
      </c>
      <c r="D33" s="53">
        <v>1</v>
      </c>
      <c r="E33" s="53">
        <v>1</v>
      </c>
      <c r="F33" s="53">
        <v>1</v>
      </c>
      <c r="G33" s="54">
        <f>C33</f>
        <v>1</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row>
    <row r="34" spans="1:31" x14ac:dyDescent="0.2">
      <c r="A34" s="141"/>
      <c r="B34" s="17" t="s">
        <v>212</v>
      </c>
      <c r="C34" s="53">
        <v>30</v>
      </c>
      <c r="D34" s="53">
        <v>31</v>
      </c>
      <c r="E34" s="53">
        <v>31</v>
      </c>
      <c r="F34" s="53">
        <v>30</v>
      </c>
      <c r="G34" s="54">
        <f>F34</f>
        <v>30</v>
      </c>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row>
    <row r="35" spans="1:31" x14ac:dyDescent="0.2">
      <c r="A35" s="141"/>
      <c r="B35" s="17" t="s">
        <v>213</v>
      </c>
      <c r="C35" s="53">
        <v>7</v>
      </c>
      <c r="D35" s="55">
        <f>C36+1</f>
        <v>10</v>
      </c>
      <c r="E35" s="53">
        <v>1</v>
      </c>
      <c r="F35" s="56">
        <f>E36+1</f>
        <v>4</v>
      </c>
      <c r="G35" s="54">
        <f>C35</f>
        <v>7</v>
      </c>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row>
    <row r="36" spans="1:31" x14ac:dyDescent="0.2">
      <c r="A36" s="141"/>
      <c r="B36" s="17" t="s">
        <v>214</v>
      </c>
      <c r="C36" s="56">
        <f>C35+2</f>
        <v>9</v>
      </c>
      <c r="D36" s="56">
        <f>D35+2</f>
        <v>12</v>
      </c>
      <c r="E36" s="56">
        <f>E35+2</f>
        <v>3</v>
      </c>
      <c r="F36" s="56">
        <f>F35+2</f>
        <v>6</v>
      </c>
      <c r="G36" s="57">
        <f>F36</f>
        <v>6</v>
      </c>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row>
    <row r="37" spans="1:31" x14ac:dyDescent="0.2">
      <c r="A37" s="141"/>
      <c r="B37" s="17" t="s">
        <v>215</v>
      </c>
      <c r="C37" s="109">
        <f>VALUE(LEFT('Faults data'!D8,4))</f>
        <v>2020</v>
      </c>
      <c r="D37" s="58">
        <f>C37</f>
        <v>2020</v>
      </c>
      <c r="E37" s="24">
        <f>C37+1</f>
        <v>2021</v>
      </c>
      <c r="F37" s="59">
        <f>D37+1</f>
        <v>2021</v>
      </c>
      <c r="G37" s="54">
        <f>C37</f>
        <v>2020</v>
      </c>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row>
    <row r="38" spans="1:31" x14ac:dyDescent="0.2">
      <c r="A38" s="141"/>
      <c r="B38" s="17" t="s">
        <v>216</v>
      </c>
      <c r="C38" s="24">
        <f>C37</f>
        <v>2020</v>
      </c>
      <c r="D38" s="58">
        <f>D37</f>
        <v>2020</v>
      </c>
      <c r="E38" s="24">
        <f>E37</f>
        <v>2021</v>
      </c>
      <c r="F38" s="59">
        <f>F37</f>
        <v>2021</v>
      </c>
      <c r="G38" s="54">
        <f>F37</f>
        <v>2021</v>
      </c>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row>
    <row r="39" spans="1:31" x14ac:dyDescent="0.2">
      <c r="A39" s="141"/>
      <c r="B39" s="17" t="str">
        <f>'Faults data'!B11</f>
        <v>Start date</v>
      </c>
      <c r="C39" s="60" t="str">
        <f>C33&amp;"/"&amp;C35&amp;"/"&amp;C$37</f>
        <v>1/7/2020</v>
      </c>
      <c r="D39" s="60" t="str">
        <f>D33&amp;"/"&amp;D35&amp;"/"&amp;D$37</f>
        <v>1/10/2020</v>
      </c>
      <c r="E39" s="60" t="str">
        <f>E33&amp;"/"&amp;E35&amp;"/"&amp;E$37</f>
        <v>1/1/2021</v>
      </c>
      <c r="F39" s="61" t="str">
        <f>F33&amp;"/"&amp;F35&amp;"/"&amp;F$37</f>
        <v>1/4/2021</v>
      </c>
      <c r="G39" s="62" t="str">
        <f>G33&amp;"/"&amp;G35&amp;"/"&amp;G$37</f>
        <v>1/7/2020</v>
      </c>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row>
    <row r="40" spans="1:31" x14ac:dyDescent="0.2">
      <c r="A40" s="141"/>
      <c r="B40" s="18" t="str">
        <f>'Faults data'!B12</f>
        <v>End date</v>
      </c>
      <c r="C40" s="63" t="str">
        <f>C34&amp;"/"&amp;C36&amp;"/"&amp;C$38</f>
        <v>30/9/2020</v>
      </c>
      <c r="D40" s="63" t="str">
        <f>D34&amp;"/"&amp;D36&amp;"/"&amp;D$38</f>
        <v>31/12/2020</v>
      </c>
      <c r="E40" s="63" t="str">
        <f>E34&amp;"/"&amp;E36&amp;"/"&amp;E$38</f>
        <v>31/3/2021</v>
      </c>
      <c r="F40" s="63" t="str">
        <f>F34&amp;"/"&amp;F36&amp;"/"&amp;F$38</f>
        <v>30/6/2021</v>
      </c>
      <c r="G40" s="64" t="str">
        <f>G34&amp;"/"&amp;G36&amp;"/"&amp;G$38</f>
        <v>30/6/2021</v>
      </c>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row>
    <row r="41" spans="1:31" x14ac:dyDescent="0.2">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1"/>
    </row>
    <row r="42" spans="1:31" x14ac:dyDescent="0.2">
      <c r="A42" s="141"/>
      <c r="B42" s="141"/>
      <c r="C42" s="141"/>
      <c r="D42" s="141"/>
      <c r="E42" s="141"/>
      <c r="F42" s="141"/>
      <c r="G42" s="141"/>
      <c r="H42" s="141"/>
      <c r="I42" s="141"/>
      <c r="J42" s="141"/>
      <c r="K42" s="141"/>
      <c r="L42" s="141"/>
      <c r="M42" s="141"/>
      <c r="N42" s="141"/>
      <c r="O42" s="141"/>
      <c r="P42" s="141"/>
      <c r="Q42" s="141"/>
      <c r="R42" s="141"/>
      <c r="S42" s="141"/>
      <c r="T42" s="141"/>
      <c r="U42" s="141"/>
      <c r="V42" s="141"/>
      <c r="W42" s="141"/>
      <c r="X42" s="141"/>
      <c r="Y42" s="141"/>
      <c r="Z42" s="141"/>
      <c r="AA42" s="141"/>
      <c r="AB42" s="141"/>
      <c r="AC42" s="141"/>
      <c r="AD42" s="141"/>
      <c r="AE42" s="141"/>
    </row>
    <row r="43" spans="1:31" x14ac:dyDescent="0.2">
      <c r="A43" s="141"/>
      <c r="B43" s="37" t="s">
        <v>217</v>
      </c>
      <c r="C43" s="141" t="s">
        <v>218</v>
      </c>
      <c r="D43" s="141"/>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row>
    <row r="44" spans="1:31" x14ac:dyDescent="0.2">
      <c r="A44" s="141"/>
      <c r="B44" s="135" t="str">
        <f>C$26</f>
        <v>2019-20</v>
      </c>
      <c r="C44" s="68"/>
      <c r="D44" s="14"/>
      <c r="E44" s="141"/>
      <c r="F44" s="37" t="s">
        <v>219</v>
      </c>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row>
    <row r="45" spans="1:31" x14ac:dyDescent="0.2">
      <c r="A45" s="141"/>
      <c r="B45" s="122">
        <v>43466</v>
      </c>
      <c r="C45" s="123" t="s">
        <v>220</v>
      </c>
      <c r="D45" s="124" t="s">
        <v>221</v>
      </c>
      <c r="E45" s="141"/>
      <c r="F45" s="131">
        <f t="shared" ref="F45:F52" si="0">IF($C$28=$C$26,B45,IF($C$28=$C$27,B67,"err"))</f>
        <v>43831</v>
      </c>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row>
    <row r="46" spans="1:31" s="139" customFormat="1" x14ac:dyDescent="0.2">
      <c r="A46" s="141"/>
      <c r="B46" s="122">
        <v>43493</v>
      </c>
      <c r="C46" s="123" t="s">
        <v>222</v>
      </c>
      <c r="D46" s="124" t="s">
        <v>223</v>
      </c>
      <c r="E46" s="141"/>
      <c r="F46" s="132">
        <f t="shared" si="0"/>
        <v>43857</v>
      </c>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row>
    <row r="47" spans="1:31" s="139" customFormat="1" x14ac:dyDescent="0.2">
      <c r="A47" s="141"/>
      <c r="B47" s="122">
        <v>43574</v>
      </c>
      <c r="C47" s="123" t="s">
        <v>224</v>
      </c>
      <c r="D47" s="124" t="s">
        <v>225</v>
      </c>
      <c r="E47" s="141"/>
      <c r="F47" s="132">
        <f t="shared" si="0"/>
        <v>43931</v>
      </c>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row>
    <row r="48" spans="1:31" s="139" customFormat="1" x14ac:dyDescent="0.2">
      <c r="A48" s="141"/>
      <c r="B48" s="122">
        <v>43575</v>
      </c>
      <c r="C48" s="123" t="s">
        <v>226</v>
      </c>
      <c r="D48" s="124" t="s">
        <v>227</v>
      </c>
      <c r="E48" s="141"/>
      <c r="F48" s="132">
        <f t="shared" si="0"/>
        <v>43932</v>
      </c>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row>
    <row r="49" spans="1:31" s="139" customFormat="1" x14ac:dyDescent="0.2">
      <c r="A49" s="141"/>
      <c r="B49" s="122">
        <v>43577</v>
      </c>
      <c r="C49" s="123" t="s">
        <v>228</v>
      </c>
      <c r="D49" s="124" t="s">
        <v>229</v>
      </c>
      <c r="E49" s="141"/>
      <c r="F49" s="132">
        <f t="shared" si="0"/>
        <v>43933</v>
      </c>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row>
    <row r="50" spans="1:31" s="139" customFormat="1" x14ac:dyDescent="0.2">
      <c r="A50" s="141"/>
      <c r="B50" s="122">
        <v>43578</v>
      </c>
      <c r="C50" s="123" t="s">
        <v>222</v>
      </c>
      <c r="D50" s="124" t="s">
        <v>230</v>
      </c>
      <c r="E50" s="141"/>
      <c r="F50" s="132">
        <f t="shared" si="0"/>
        <v>43934</v>
      </c>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row>
    <row r="51" spans="1:31" s="139" customFormat="1" x14ac:dyDescent="0.2">
      <c r="A51" s="141"/>
      <c r="B51" s="122">
        <v>43580</v>
      </c>
      <c r="C51" s="123" t="s">
        <v>231</v>
      </c>
      <c r="D51" s="124" t="s">
        <v>232</v>
      </c>
      <c r="E51" s="141"/>
      <c r="F51" s="132">
        <f t="shared" si="0"/>
        <v>43946</v>
      </c>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row>
    <row r="52" spans="1:31" s="139" customFormat="1" x14ac:dyDescent="0.2">
      <c r="A52" s="141"/>
      <c r="B52" s="122">
        <v>43626</v>
      </c>
      <c r="C52" s="123" t="s">
        <v>222</v>
      </c>
      <c r="D52" s="124" t="s">
        <v>233</v>
      </c>
      <c r="E52" s="141"/>
      <c r="F52" s="132">
        <f t="shared" si="0"/>
        <v>43990</v>
      </c>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row>
    <row r="53" spans="1:31" s="139" customFormat="1" x14ac:dyDescent="0.2">
      <c r="A53" s="141"/>
      <c r="B53" s="122">
        <v>43745</v>
      </c>
      <c r="C53" s="123" t="s">
        <v>222</v>
      </c>
      <c r="D53" s="124" t="s">
        <v>234</v>
      </c>
      <c r="E53" s="141"/>
      <c r="F53" s="132">
        <f t="shared" ref="F53:F54" si="1">IF($C$28=$C$26,B53,IF($C$28=$C$27,B75,"err"))</f>
        <v>44109</v>
      </c>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row>
    <row r="54" spans="1:31" x14ac:dyDescent="0.2">
      <c r="A54" s="141"/>
      <c r="B54" s="122">
        <v>43824</v>
      </c>
      <c r="C54" s="123" t="s">
        <v>235</v>
      </c>
      <c r="D54" s="124" t="s">
        <v>236</v>
      </c>
      <c r="E54" s="141"/>
      <c r="F54" s="132">
        <f t="shared" si="1"/>
        <v>44190</v>
      </c>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row>
    <row r="55" spans="1:31" x14ac:dyDescent="0.2">
      <c r="A55" s="141"/>
      <c r="B55" s="122">
        <v>43825</v>
      </c>
      <c r="C55" s="123" t="s">
        <v>231</v>
      </c>
      <c r="D55" s="124" t="s">
        <v>237</v>
      </c>
      <c r="E55" s="141"/>
      <c r="F55" s="132">
        <f t="shared" ref="F55:F63" si="2">IF($C$28=$C$26,B55,IF($C$28=$C$27,B78,"err"))</f>
        <v>44193</v>
      </c>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row>
    <row r="56" spans="1:31" x14ac:dyDescent="0.2">
      <c r="A56" s="141"/>
      <c r="B56" s="122">
        <v>43831</v>
      </c>
      <c r="C56" s="123" t="s">
        <v>235</v>
      </c>
      <c r="D56" s="124" t="s">
        <v>221</v>
      </c>
      <c r="E56" s="141"/>
      <c r="F56" s="132">
        <f t="shared" si="2"/>
        <v>44197</v>
      </c>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row>
    <row r="57" spans="1:31" x14ac:dyDescent="0.2">
      <c r="A57" s="141"/>
      <c r="B57" s="122">
        <v>43857</v>
      </c>
      <c r="C57" s="123" t="s">
        <v>222</v>
      </c>
      <c r="D57" s="124" t="s">
        <v>223</v>
      </c>
      <c r="E57" s="141"/>
      <c r="F57" s="132">
        <f t="shared" si="2"/>
        <v>44222</v>
      </c>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row>
    <row r="58" spans="1:31" x14ac:dyDescent="0.2">
      <c r="A58" s="141"/>
      <c r="B58" s="122">
        <v>43931</v>
      </c>
      <c r="C58" s="123" t="s">
        <v>224</v>
      </c>
      <c r="D58" s="124" t="s">
        <v>225</v>
      </c>
      <c r="E58" s="141"/>
      <c r="F58" s="132">
        <f t="shared" si="2"/>
        <v>44288</v>
      </c>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row>
    <row r="59" spans="1:31" x14ac:dyDescent="0.2">
      <c r="A59" s="141"/>
      <c r="B59" s="122">
        <v>43932</v>
      </c>
      <c r="C59" s="123" t="s">
        <v>226</v>
      </c>
      <c r="D59" s="124" t="s">
        <v>227</v>
      </c>
      <c r="E59" s="141"/>
      <c r="F59" s="132">
        <f t="shared" si="2"/>
        <v>44289</v>
      </c>
      <c r="G59" s="141"/>
      <c r="H59" s="141"/>
      <c r="I59" s="146"/>
      <c r="J59" s="141"/>
      <c r="K59" s="141"/>
      <c r="L59" s="141"/>
      <c r="M59" s="141"/>
      <c r="N59" s="141"/>
      <c r="O59" s="141"/>
      <c r="P59" s="141"/>
      <c r="Q59" s="141"/>
      <c r="R59" s="141"/>
      <c r="S59" s="141"/>
      <c r="T59" s="141"/>
      <c r="U59" s="141"/>
      <c r="V59" s="141"/>
      <c r="W59" s="141"/>
      <c r="X59" s="141"/>
      <c r="Y59" s="141"/>
      <c r="Z59" s="141"/>
      <c r="AA59" s="141"/>
      <c r="AB59" s="141"/>
      <c r="AC59" s="141"/>
      <c r="AD59" s="141"/>
      <c r="AE59" s="141"/>
    </row>
    <row r="60" spans="1:31" x14ac:dyDescent="0.2">
      <c r="A60" s="141"/>
      <c r="B60" s="122">
        <v>43933</v>
      </c>
      <c r="C60" s="123" t="s">
        <v>228</v>
      </c>
      <c r="D60" s="124" t="s">
        <v>229</v>
      </c>
      <c r="E60" s="141"/>
      <c r="F60" s="132">
        <f t="shared" si="2"/>
        <v>44290</v>
      </c>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row>
    <row r="61" spans="1:31" x14ac:dyDescent="0.2">
      <c r="A61" s="141"/>
      <c r="B61" s="122">
        <v>43934</v>
      </c>
      <c r="C61" s="123" t="s">
        <v>222</v>
      </c>
      <c r="D61" s="124" t="s">
        <v>230</v>
      </c>
      <c r="E61" s="141"/>
      <c r="F61" s="132">
        <f t="shared" si="2"/>
        <v>44291</v>
      </c>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row>
    <row r="62" spans="1:31" x14ac:dyDescent="0.2">
      <c r="A62" s="141"/>
      <c r="B62" s="122">
        <v>43946</v>
      </c>
      <c r="C62" s="123" t="s">
        <v>226</v>
      </c>
      <c r="D62" s="124" t="s">
        <v>232</v>
      </c>
      <c r="E62" s="141"/>
      <c r="F62" s="132">
        <f t="shared" si="2"/>
        <v>44312</v>
      </c>
      <c r="G62" s="141"/>
      <c r="H62" s="141"/>
      <c r="I62" s="141"/>
      <c r="J62" s="141"/>
      <c r="K62" s="141"/>
      <c r="L62" s="141"/>
      <c r="M62" s="141"/>
      <c r="N62" s="141"/>
      <c r="O62" s="141"/>
      <c r="P62" s="141"/>
      <c r="Q62" s="141"/>
      <c r="R62" s="141"/>
      <c r="S62" s="141"/>
      <c r="T62" s="141"/>
      <c r="U62" s="141"/>
      <c r="V62" s="141"/>
      <c r="W62" s="141"/>
      <c r="X62" s="141"/>
      <c r="Y62" s="141"/>
      <c r="Z62" s="141"/>
      <c r="AA62" s="141"/>
      <c r="AB62" s="141"/>
      <c r="AC62" s="141"/>
      <c r="AD62" s="141"/>
      <c r="AE62" s="141"/>
    </row>
    <row r="63" spans="1:31" x14ac:dyDescent="0.2">
      <c r="A63" s="141"/>
      <c r="B63" s="122">
        <v>43990</v>
      </c>
      <c r="C63" s="123" t="s">
        <v>222</v>
      </c>
      <c r="D63" s="124" t="s">
        <v>233</v>
      </c>
      <c r="E63" s="141"/>
      <c r="F63" s="132">
        <f t="shared" si="2"/>
        <v>44361</v>
      </c>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row>
    <row r="64" spans="1:31" x14ac:dyDescent="0.2">
      <c r="A64" s="141"/>
      <c r="B64" s="122"/>
      <c r="C64" s="123"/>
      <c r="D64" s="124"/>
      <c r="E64" s="141"/>
      <c r="F64" s="133"/>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row>
    <row r="65" spans="1:31" x14ac:dyDescent="0.2">
      <c r="A65" s="141"/>
      <c r="B65" s="125"/>
      <c r="C65" s="126"/>
      <c r="D65" s="127"/>
      <c r="E65" s="141"/>
      <c r="F65" s="134"/>
      <c r="G65" s="141"/>
      <c r="H65" s="141"/>
      <c r="I65" s="141"/>
      <c r="J65" s="141"/>
      <c r="K65" s="141"/>
      <c r="L65" s="141"/>
      <c r="M65" s="141"/>
      <c r="N65" s="141"/>
      <c r="O65" s="141"/>
      <c r="P65" s="141"/>
      <c r="Q65" s="141"/>
      <c r="R65" s="141"/>
      <c r="S65" s="141"/>
      <c r="T65" s="141"/>
      <c r="U65" s="141"/>
      <c r="V65" s="141"/>
      <c r="W65" s="141"/>
      <c r="X65" s="141"/>
      <c r="Y65" s="141"/>
      <c r="Z65" s="141"/>
      <c r="AA65" s="141"/>
      <c r="AB65" s="141"/>
      <c r="AC65" s="141"/>
      <c r="AD65" s="141"/>
      <c r="AE65" s="141"/>
    </row>
    <row r="66" spans="1:31" x14ac:dyDescent="0.2">
      <c r="A66" s="141"/>
      <c r="B66" s="135" t="str">
        <f>C$27</f>
        <v>2020-21</v>
      </c>
      <c r="C66" s="68"/>
      <c r="D66" s="14"/>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row>
    <row r="67" spans="1:31" s="139" customFormat="1" x14ac:dyDescent="0.2">
      <c r="A67" s="141"/>
      <c r="B67" s="187">
        <f>B56</f>
        <v>43831</v>
      </c>
      <c r="C67" s="11" t="str">
        <f t="shared" ref="C67:D67" si="3">C56</f>
        <v>Wed</v>
      </c>
      <c r="D67" s="188" t="str">
        <f t="shared" si="3"/>
        <v>New Year's Day</v>
      </c>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row>
    <row r="68" spans="1:31" s="139" customFormat="1" x14ac:dyDescent="0.2">
      <c r="A68" s="141"/>
      <c r="B68" s="187">
        <f t="shared" ref="B68:D68" si="4">B57</f>
        <v>43857</v>
      </c>
      <c r="C68" s="11" t="str">
        <f t="shared" si="4"/>
        <v>Mon</v>
      </c>
      <c r="D68" s="188" t="str">
        <f t="shared" si="4"/>
        <v>Australia Day Holiday</v>
      </c>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row>
    <row r="69" spans="1:31" s="139" customFormat="1" x14ac:dyDescent="0.2">
      <c r="A69" s="141"/>
      <c r="B69" s="187">
        <f t="shared" ref="B69:D69" si="5">B58</f>
        <v>43931</v>
      </c>
      <c r="C69" s="11" t="str">
        <f t="shared" si="5"/>
        <v>Fri</v>
      </c>
      <c r="D69" s="188" t="str">
        <f t="shared" si="5"/>
        <v>Good Friday</v>
      </c>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row>
    <row r="70" spans="1:31" s="139" customFormat="1" x14ac:dyDescent="0.2">
      <c r="A70" s="141"/>
      <c r="B70" s="187">
        <f t="shared" ref="B70:D70" si="6">B59</f>
        <v>43932</v>
      </c>
      <c r="C70" s="11" t="str">
        <f t="shared" si="6"/>
        <v>Sat</v>
      </c>
      <c r="D70" s="188" t="str">
        <f t="shared" si="6"/>
        <v>Day following Good Friday</v>
      </c>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row>
    <row r="71" spans="1:31" s="139" customFormat="1" x14ac:dyDescent="0.2">
      <c r="A71" s="141"/>
      <c r="B71" s="187">
        <f t="shared" ref="B71:D71" si="7">B60</f>
        <v>43933</v>
      </c>
      <c r="C71" s="11" t="str">
        <f t="shared" si="7"/>
        <v>Sun</v>
      </c>
      <c r="D71" s="188" t="str">
        <f t="shared" si="7"/>
        <v>Easter Sunday</v>
      </c>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row>
    <row r="72" spans="1:31" s="139" customFormat="1" x14ac:dyDescent="0.2">
      <c r="A72" s="141"/>
      <c r="B72" s="187">
        <f t="shared" ref="B72:D72" si="8">B61</f>
        <v>43934</v>
      </c>
      <c r="C72" s="11" t="str">
        <f t="shared" si="8"/>
        <v>Mon</v>
      </c>
      <c r="D72" s="188" t="str">
        <f t="shared" si="8"/>
        <v>Easter Monday</v>
      </c>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row>
    <row r="73" spans="1:31" s="139" customFormat="1" x14ac:dyDescent="0.2">
      <c r="A73" s="141"/>
      <c r="B73" s="187">
        <f t="shared" ref="B73:D74" si="9">B62</f>
        <v>43946</v>
      </c>
      <c r="C73" s="11" t="str">
        <f t="shared" si="9"/>
        <v>Sat</v>
      </c>
      <c r="D73" s="188" t="str">
        <f t="shared" si="9"/>
        <v>Anzac Day</v>
      </c>
      <c r="E73" s="141"/>
      <c r="F73" s="141"/>
      <c r="G73" s="141"/>
      <c r="H73" s="141"/>
      <c r="I73" s="141"/>
      <c r="J73" s="141"/>
      <c r="K73" s="141"/>
      <c r="L73" s="141"/>
      <c r="M73" s="141"/>
      <c r="N73" s="141"/>
      <c r="O73" s="141"/>
      <c r="P73" s="141"/>
      <c r="Q73" s="141"/>
      <c r="R73" s="141"/>
      <c r="S73" s="141"/>
      <c r="T73" s="141"/>
      <c r="U73" s="141"/>
      <c r="V73" s="141"/>
      <c r="W73" s="141"/>
      <c r="X73" s="141"/>
      <c r="Y73" s="141"/>
      <c r="Z73" s="141"/>
      <c r="AA73" s="141"/>
      <c r="AB73" s="141"/>
      <c r="AC73" s="141"/>
      <c r="AD73" s="141"/>
      <c r="AE73" s="141"/>
    </row>
    <row r="74" spans="1:31" s="139" customFormat="1" x14ac:dyDescent="0.2">
      <c r="A74" s="141"/>
      <c r="B74" s="187">
        <f t="shared" si="9"/>
        <v>43990</v>
      </c>
      <c r="C74" s="11" t="str">
        <f t="shared" si="9"/>
        <v>Mon</v>
      </c>
      <c r="D74" s="188" t="str">
        <f t="shared" si="9"/>
        <v>Queen's Birthday</v>
      </c>
      <c r="E74" s="141"/>
      <c r="F74" s="141"/>
      <c r="G74" s="141"/>
      <c r="H74" s="141"/>
      <c r="I74" s="141"/>
      <c r="J74" s="141"/>
      <c r="K74" s="141"/>
      <c r="L74" s="141"/>
      <c r="M74" s="141"/>
      <c r="N74" s="141"/>
      <c r="O74" s="141"/>
      <c r="P74" s="141"/>
      <c r="Q74" s="141"/>
      <c r="R74" s="141"/>
      <c r="S74" s="141"/>
      <c r="T74" s="141"/>
      <c r="U74" s="141"/>
      <c r="V74" s="141"/>
      <c r="W74" s="141"/>
      <c r="X74" s="141"/>
      <c r="Y74" s="141"/>
      <c r="Z74" s="141"/>
      <c r="AA74" s="141"/>
      <c r="AB74" s="141"/>
      <c r="AC74" s="141"/>
      <c r="AD74" s="141"/>
      <c r="AE74" s="141"/>
    </row>
    <row r="75" spans="1:31" x14ac:dyDescent="0.2">
      <c r="A75" s="141"/>
      <c r="B75" s="122">
        <v>44109</v>
      </c>
      <c r="C75" s="123" t="s">
        <v>222</v>
      </c>
      <c r="D75" s="124" t="s">
        <v>234</v>
      </c>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row>
    <row r="76" spans="1:31" x14ac:dyDescent="0.2">
      <c r="A76" s="141"/>
      <c r="B76" s="122">
        <v>44190</v>
      </c>
      <c r="C76" s="123" t="s">
        <v>224</v>
      </c>
      <c r="D76" s="124" t="s">
        <v>236</v>
      </c>
      <c r="E76" s="141"/>
      <c r="F76" s="141"/>
      <c r="G76" s="141"/>
      <c r="H76" s="141"/>
      <c r="I76" s="141"/>
      <c r="J76" s="141"/>
      <c r="K76" s="141"/>
      <c r="L76" s="141"/>
      <c r="M76" s="141"/>
      <c r="N76" s="141"/>
      <c r="O76" s="141"/>
      <c r="P76" s="141"/>
      <c r="Q76" s="141"/>
      <c r="R76" s="141"/>
      <c r="S76" s="141"/>
      <c r="T76" s="141"/>
      <c r="U76" s="141"/>
      <c r="V76" s="141"/>
      <c r="W76" s="141"/>
      <c r="X76" s="141"/>
      <c r="Y76" s="141"/>
      <c r="Z76" s="141"/>
      <c r="AA76" s="141"/>
      <c r="AB76" s="141"/>
      <c r="AC76" s="141"/>
      <c r="AD76" s="141"/>
      <c r="AE76" s="141"/>
    </row>
    <row r="77" spans="1:31" x14ac:dyDescent="0.2">
      <c r="A77" s="141"/>
      <c r="B77" s="122">
        <v>44191</v>
      </c>
      <c r="C77" s="123" t="s">
        <v>226</v>
      </c>
      <c r="D77" s="124" t="s">
        <v>237</v>
      </c>
      <c r="E77" s="141"/>
      <c r="F77" s="141"/>
      <c r="G77" s="141"/>
      <c r="H77" s="141"/>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row>
    <row r="78" spans="1:31" x14ac:dyDescent="0.2">
      <c r="A78" s="141"/>
      <c r="B78" s="122">
        <v>44193</v>
      </c>
      <c r="C78" s="123" t="s">
        <v>222</v>
      </c>
      <c r="D78" s="124" t="s">
        <v>238</v>
      </c>
      <c r="E78" s="141"/>
      <c r="F78" s="141"/>
      <c r="G78" s="141"/>
      <c r="H78" s="141"/>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row>
    <row r="79" spans="1:31" x14ac:dyDescent="0.2">
      <c r="A79" s="141"/>
      <c r="B79" s="122">
        <v>44197</v>
      </c>
      <c r="C79" s="123" t="s">
        <v>224</v>
      </c>
      <c r="D79" s="124" t="s">
        <v>221</v>
      </c>
      <c r="E79" s="141"/>
      <c r="F79" s="141"/>
      <c r="G79" s="141"/>
      <c r="H79" s="141"/>
      <c r="I79" s="141"/>
      <c r="J79" s="141"/>
      <c r="K79" s="141"/>
      <c r="L79" s="141"/>
      <c r="M79" s="141"/>
      <c r="N79" s="141"/>
      <c r="O79" s="141"/>
      <c r="P79" s="141"/>
      <c r="Q79" s="141"/>
      <c r="R79" s="141"/>
      <c r="S79" s="141"/>
      <c r="T79" s="141"/>
      <c r="U79" s="141"/>
      <c r="V79" s="141"/>
      <c r="W79" s="141"/>
      <c r="X79" s="141"/>
      <c r="Y79" s="141"/>
      <c r="Z79" s="141"/>
      <c r="AA79" s="141"/>
      <c r="AB79" s="141"/>
      <c r="AC79" s="141"/>
      <c r="AD79" s="141"/>
      <c r="AE79" s="141"/>
    </row>
    <row r="80" spans="1:31" x14ac:dyDescent="0.2">
      <c r="A80" s="141"/>
      <c r="B80" s="122">
        <v>44222</v>
      </c>
      <c r="C80" s="123" t="s">
        <v>220</v>
      </c>
      <c r="D80" s="124" t="s">
        <v>239</v>
      </c>
      <c r="E80" s="141"/>
      <c r="F80" s="141"/>
      <c r="G80" s="141"/>
      <c r="H80" s="141"/>
      <c r="I80" s="141"/>
      <c r="J80" s="141"/>
      <c r="K80" s="141"/>
      <c r="L80" s="141"/>
      <c r="M80" s="141"/>
      <c r="N80" s="141"/>
      <c r="O80" s="141"/>
      <c r="P80" s="141"/>
      <c r="Q80" s="141"/>
      <c r="R80" s="141"/>
      <c r="S80" s="141"/>
      <c r="T80" s="141"/>
      <c r="U80" s="141"/>
      <c r="V80" s="141"/>
      <c r="W80" s="141"/>
      <c r="X80" s="141"/>
      <c r="Y80" s="141"/>
      <c r="Z80" s="141"/>
      <c r="AA80" s="141"/>
      <c r="AB80" s="141"/>
      <c r="AC80" s="141"/>
      <c r="AD80" s="141"/>
      <c r="AE80" s="141"/>
    </row>
    <row r="81" spans="1:31" x14ac:dyDescent="0.2">
      <c r="A81" s="141"/>
      <c r="B81" s="122">
        <v>44288</v>
      </c>
      <c r="C81" s="123" t="s">
        <v>224</v>
      </c>
      <c r="D81" s="124" t="s">
        <v>225</v>
      </c>
      <c r="E81" s="141"/>
      <c r="F81" s="141"/>
      <c r="G81" s="141"/>
      <c r="H81" s="141"/>
      <c r="I81" s="141"/>
      <c r="J81" s="141"/>
      <c r="K81" s="141"/>
      <c r="L81" s="141"/>
      <c r="M81" s="141"/>
      <c r="N81" s="141"/>
      <c r="O81" s="141"/>
      <c r="P81" s="141"/>
      <c r="Q81" s="141"/>
      <c r="R81" s="141"/>
      <c r="S81" s="141"/>
      <c r="T81" s="141"/>
      <c r="U81" s="141"/>
      <c r="V81" s="141"/>
      <c r="W81" s="141"/>
      <c r="X81" s="141"/>
      <c r="Y81" s="141"/>
      <c r="Z81" s="141"/>
      <c r="AA81" s="141"/>
      <c r="AB81" s="141"/>
      <c r="AC81" s="141"/>
      <c r="AD81" s="141"/>
      <c r="AE81" s="141"/>
    </row>
    <row r="82" spans="1:31" x14ac:dyDescent="0.2">
      <c r="A82" s="141"/>
      <c r="B82" s="122">
        <v>44289</v>
      </c>
      <c r="C82" s="123" t="s">
        <v>226</v>
      </c>
      <c r="D82" s="124" t="s">
        <v>227</v>
      </c>
      <c r="E82" s="141"/>
      <c r="F82" s="141"/>
      <c r="G82" s="141"/>
      <c r="H82" s="141"/>
      <c r="I82" s="141"/>
      <c r="J82" s="141"/>
      <c r="K82" s="141"/>
      <c r="L82" s="141"/>
      <c r="M82" s="141"/>
      <c r="N82" s="141"/>
      <c r="O82" s="141"/>
      <c r="P82" s="141"/>
      <c r="Q82" s="141"/>
      <c r="R82" s="141"/>
      <c r="S82" s="141"/>
      <c r="T82" s="141"/>
      <c r="U82" s="141"/>
      <c r="V82" s="141"/>
      <c r="W82" s="141"/>
      <c r="X82" s="141"/>
      <c r="Y82" s="141"/>
      <c r="Z82" s="141"/>
      <c r="AA82" s="141"/>
      <c r="AB82" s="141"/>
      <c r="AC82" s="141"/>
      <c r="AD82" s="141"/>
      <c r="AE82" s="141"/>
    </row>
    <row r="83" spans="1:31" x14ac:dyDescent="0.2">
      <c r="A83" s="141"/>
      <c r="B83" s="122">
        <v>44290</v>
      </c>
      <c r="C83" s="123" t="s">
        <v>228</v>
      </c>
      <c r="D83" s="124" t="s">
        <v>229</v>
      </c>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1"/>
    </row>
    <row r="84" spans="1:31" x14ac:dyDescent="0.2">
      <c r="A84" s="141"/>
      <c r="B84" s="122">
        <v>44291</v>
      </c>
      <c r="C84" s="123" t="s">
        <v>222</v>
      </c>
      <c r="D84" s="124" t="s">
        <v>230</v>
      </c>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row>
    <row r="85" spans="1:31" x14ac:dyDescent="0.2">
      <c r="A85" s="141"/>
      <c r="B85" s="122">
        <v>44312</v>
      </c>
      <c r="C85" s="123" t="s">
        <v>222</v>
      </c>
      <c r="D85" s="124" t="s">
        <v>232</v>
      </c>
      <c r="E85" s="141"/>
      <c r="F85" s="141"/>
      <c r="G85" s="141"/>
      <c r="H85" s="141"/>
      <c r="I85" s="141"/>
      <c r="J85" s="141"/>
      <c r="K85" s="141"/>
      <c r="L85" s="141"/>
      <c r="M85" s="141"/>
      <c r="N85" s="141"/>
      <c r="O85" s="141"/>
      <c r="P85" s="141"/>
      <c r="Q85" s="141"/>
      <c r="R85" s="141"/>
      <c r="S85" s="141"/>
      <c r="T85" s="141"/>
      <c r="U85" s="141"/>
      <c r="V85" s="141"/>
      <c r="W85" s="141"/>
      <c r="X85" s="141"/>
      <c r="Y85" s="141"/>
      <c r="Z85" s="141"/>
      <c r="AA85" s="141"/>
      <c r="AB85" s="141"/>
      <c r="AC85" s="141"/>
      <c r="AD85" s="141"/>
      <c r="AE85" s="141"/>
    </row>
    <row r="86" spans="1:31" x14ac:dyDescent="0.2">
      <c r="A86" s="141"/>
      <c r="B86" s="122">
        <v>44361</v>
      </c>
      <c r="C86" s="123" t="s">
        <v>222</v>
      </c>
      <c r="D86" s="124" t="s">
        <v>233</v>
      </c>
      <c r="E86" s="141"/>
      <c r="F86" s="141"/>
      <c r="G86" s="141"/>
      <c r="H86" s="141"/>
      <c r="I86" s="141"/>
      <c r="J86" s="141"/>
      <c r="K86" s="141"/>
      <c r="L86" s="141"/>
      <c r="M86" s="141"/>
      <c r="N86" s="141"/>
      <c r="O86" s="141"/>
      <c r="P86" s="141"/>
      <c r="Q86" s="141"/>
      <c r="R86" s="141"/>
      <c r="S86" s="141"/>
      <c r="T86" s="141"/>
      <c r="U86" s="141"/>
      <c r="V86" s="141"/>
      <c r="W86" s="141"/>
      <c r="X86" s="141"/>
      <c r="Y86" s="141"/>
      <c r="Z86" s="141"/>
      <c r="AA86" s="141"/>
      <c r="AB86" s="141"/>
      <c r="AC86" s="141"/>
      <c r="AD86" s="141"/>
      <c r="AE86" s="141"/>
    </row>
    <row r="87" spans="1:31" x14ac:dyDescent="0.2">
      <c r="A87" s="141"/>
      <c r="B87" s="125"/>
      <c r="C87" s="126"/>
      <c r="D87" s="127"/>
      <c r="E87" s="141"/>
      <c r="F87" s="141"/>
      <c r="G87" s="141"/>
      <c r="H87" s="141"/>
      <c r="I87" s="141"/>
      <c r="J87" s="141"/>
      <c r="K87" s="141"/>
      <c r="L87" s="141"/>
      <c r="M87" s="141"/>
      <c r="N87" s="141"/>
      <c r="O87" s="141"/>
      <c r="P87" s="141"/>
      <c r="Q87" s="141"/>
      <c r="R87" s="141"/>
      <c r="S87" s="141"/>
      <c r="T87" s="141"/>
      <c r="U87" s="141"/>
      <c r="V87" s="141"/>
      <c r="W87" s="141"/>
      <c r="X87" s="141"/>
      <c r="Y87" s="141"/>
      <c r="Z87" s="141"/>
      <c r="AA87" s="141"/>
      <c r="AB87" s="141"/>
      <c r="AC87" s="141"/>
      <c r="AD87" s="141"/>
      <c r="AE87" s="141"/>
    </row>
    <row r="88" spans="1:31" x14ac:dyDescent="0.2">
      <c r="A88" s="141"/>
      <c r="B88" s="145" t="s">
        <v>240</v>
      </c>
      <c r="C88" s="141"/>
      <c r="D88" s="141"/>
      <c r="E88" s="141"/>
      <c r="F88" s="141"/>
      <c r="G88" s="141"/>
      <c r="H88" s="146"/>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row>
    <row r="89" spans="1:31" x14ac:dyDescent="0.2">
      <c r="A89" s="141"/>
      <c r="B89" s="145" t="s">
        <v>241</v>
      </c>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row>
    <row r="90" spans="1:31" s="139" customFormat="1" x14ac:dyDescent="0.2">
      <c r="A90" s="141"/>
      <c r="B90" s="189" t="s">
        <v>242</v>
      </c>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row>
    <row r="91" spans="1:31" s="139" customFormat="1" x14ac:dyDescent="0.2">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1"/>
      <c r="AE91" s="141"/>
    </row>
    <row r="92" spans="1:31" s="139" customFormat="1" x14ac:dyDescent="0.2">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1"/>
    </row>
    <row r="93" spans="1:31" s="139" customFormat="1" x14ac:dyDescent="0.2">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row>
    <row r="94" spans="1:31" s="139" customFormat="1" x14ac:dyDescent="0.2">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row>
    <row r="95" spans="1:31" s="139" customFormat="1" x14ac:dyDescent="0.2">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1"/>
    </row>
    <row r="96" spans="1:31" s="139" customFormat="1" x14ac:dyDescent="0.2">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c r="AA96" s="141"/>
      <c r="AB96" s="141"/>
      <c r="AC96" s="141"/>
      <c r="AD96" s="141"/>
      <c r="AE96" s="141"/>
    </row>
    <row r="97" spans="1:31" s="139" customFormat="1" x14ac:dyDescent="0.2">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c r="AA97" s="141"/>
      <c r="AB97" s="141"/>
      <c r="AC97" s="141"/>
      <c r="AD97" s="141"/>
      <c r="AE97" s="141"/>
    </row>
    <row r="98" spans="1:31" s="139" customFormat="1" x14ac:dyDescent="0.2">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row>
    <row r="99" spans="1:31" s="139" customFormat="1" x14ac:dyDescent="0.2">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c r="AA99" s="141"/>
      <c r="AB99" s="141"/>
      <c r="AC99" s="141"/>
      <c r="AD99" s="141"/>
      <c r="AE99" s="141"/>
    </row>
    <row r="100" spans="1:31" s="139" customFormat="1" x14ac:dyDescent="0.2">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row>
    <row r="101" spans="1:31" s="139" customFormat="1" x14ac:dyDescent="0.2">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row>
    <row r="102" spans="1:31" s="139" customFormat="1" x14ac:dyDescent="0.2">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row>
    <row r="103" spans="1:31" s="139" customFormat="1" x14ac:dyDescent="0.2">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row>
    <row r="104" spans="1:31" s="139" customFormat="1" x14ac:dyDescent="0.2">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row>
    <row r="105" spans="1:31" s="139" customFormat="1" x14ac:dyDescent="0.2">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141"/>
    </row>
    <row r="106" spans="1:31" s="139" customFormat="1" x14ac:dyDescent="0.2">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141"/>
    </row>
    <row r="107" spans="1:31" s="139" customFormat="1" x14ac:dyDescent="0.2">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141"/>
    </row>
    <row r="108" spans="1:31" s="139" customFormat="1" x14ac:dyDescent="0.2">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row>
    <row r="109" spans="1:31" s="139" customFormat="1" x14ac:dyDescent="0.2">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141"/>
    </row>
    <row r="110" spans="1:31" s="139" customFormat="1" x14ac:dyDescent="0.2">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141"/>
    </row>
    <row r="111" spans="1:31" s="139" customFormat="1" x14ac:dyDescent="0.2">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row>
    <row r="112" spans="1:31" s="139" customFormat="1" x14ac:dyDescent="0.2">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row>
    <row r="113" spans="1:31" s="139" customFormat="1" x14ac:dyDescent="0.2">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row>
    <row r="114" spans="1:31" s="139" customFormat="1" x14ac:dyDescent="0.2">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row>
    <row r="115" spans="1:31" s="139" customFormat="1" x14ac:dyDescent="0.2">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row>
    <row r="116" spans="1:31" s="139" customFormat="1" x14ac:dyDescent="0.2">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row>
    <row r="117" spans="1:31" s="139" customFormat="1" x14ac:dyDescent="0.2">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c r="AC117" s="141"/>
      <c r="AD117" s="141"/>
      <c r="AE117" s="141"/>
    </row>
    <row r="118" spans="1:31" s="139" customFormat="1" x14ac:dyDescent="0.2">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c r="AC118" s="141"/>
      <c r="AD118" s="141"/>
      <c r="AE118" s="141"/>
    </row>
    <row r="119" spans="1:31" s="139" customFormat="1" x14ac:dyDescent="0.2">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141"/>
    </row>
    <row r="120" spans="1:31" s="139" customFormat="1" x14ac:dyDescent="0.2">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c r="AC120" s="141"/>
      <c r="AD120" s="141"/>
      <c r="AE120" s="141"/>
    </row>
    <row r="121" spans="1:31" s="139" customFormat="1" x14ac:dyDescent="0.2">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c r="AA121" s="141"/>
      <c r="AB121" s="141"/>
      <c r="AC121" s="141"/>
      <c r="AD121" s="141"/>
      <c r="AE121" s="141"/>
    </row>
    <row r="122" spans="1:31" s="139" customFormat="1" x14ac:dyDescent="0.2">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row>
    <row r="123" spans="1:31" s="139" customFormat="1" x14ac:dyDescent="0.2">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c r="AC123" s="141"/>
      <c r="AD123" s="141"/>
      <c r="AE123" s="141"/>
    </row>
    <row r="124" spans="1:31" s="139" customFormat="1" x14ac:dyDescent="0.2">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141"/>
    </row>
    <row r="125" spans="1:31" s="139" customFormat="1" x14ac:dyDescent="0.2">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c r="AC125" s="141"/>
      <c r="AD125" s="141"/>
      <c r="AE125" s="141"/>
    </row>
    <row r="126" spans="1:31" s="139" customFormat="1" x14ac:dyDescent="0.2">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row>
    <row r="127" spans="1:31" s="139" customFormat="1" x14ac:dyDescent="0.2">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c r="AC127" s="141"/>
      <c r="AD127" s="141"/>
      <c r="AE127" s="141"/>
    </row>
    <row r="128" spans="1:31" s="139" customFormat="1" x14ac:dyDescent="0.2">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row>
    <row r="129" spans="1:31" s="139" customFormat="1" x14ac:dyDescent="0.2">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c r="AC129" s="141"/>
      <c r="AD129" s="141"/>
      <c r="AE129" s="141"/>
    </row>
    <row r="130" spans="1:31" s="139" customFormat="1" x14ac:dyDescent="0.2">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c r="AC130" s="141"/>
      <c r="AD130" s="141"/>
      <c r="AE130" s="141"/>
    </row>
    <row r="131" spans="1:31" s="139" customFormat="1" x14ac:dyDescent="0.2">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row>
    <row r="132" spans="1:31" s="139" customFormat="1" x14ac:dyDescent="0.2">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row>
  </sheetData>
  <sheetProtection selectLockedCells="1" selectUnlockedCells="1"/>
  <dataConsolidate/>
  <hyperlinks>
    <hyperlink ref="C88" r:id="rId1" display="https://publicholidays.com.au/new-south-wales/2019-dates/" xr:uid="{00000000-0004-0000-0500-000000000000}"/>
    <hyperlink ref="C89" r:id="rId2" display="https://publicholidays.com.au/new-south-wales/2020-dates/" xr:uid="{00000000-0004-0000-0500-000001000000}"/>
    <hyperlink ref="B88" r:id="rId3" xr:uid="{00000000-0004-0000-0500-000002000000}"/>
    <hyperlink ref="B89" r:id="rId4" xr:uid="{00000000-0004-0000-0500-000003000000}"/>
    <hyperlink ref="B90" r:id="rId5" xr:uid="{00000000-0004-0000-0500-000004000000}"/>
  </hyperlinks>
  <pageMargins left="0.7" right="0.7" top="0.75" bottom="0.75" header="0.3" footer="0.3"/>
  <pageSetup paperSize="9" orientation="portrait"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 xmlns="e5f13973-b22c-4209-9aa6-b429de6a7463">
      <Url xsi:nil="true"/>
      <Description xsi:nil="true"/>
    </Link>
    <TaxCatchAll xmlns="cf2897bb-146a-428a-8aad-9d59691d196e" xsi:nil="true"/>
    <lcf76f155ced4ddcb4097134ff3c332f xmlns="e5f13973-b22c-4209-9aa6-b429de6a746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66F37B2A2D8D848AF8830DCD549B98B" ma:contentTypeVersion="17" ma:contentTypeDescription="Create a new document." ma:contentTypeScope="" ma:versionID="cdb6b3cfa18595c3a69db15326b9568a">
  <xsd:schema xmlns:xsd="http://www.w3.org/2001/XMLSchema" xmlns:xs="http://www.w3.org/2001/XMLSchema" xmlns:p="http://schemas.microsoft.com/office/2006/metadata/properties" xmlns:ns2="e5f13973-b22c-4209-9aa6-b429de6a7463" xmlns:ns3="cf2897bb-146a-428a-8aad-9d59691d196e" targetNamespace="http://schemas.microsoft.com/office/2006/metadata/properties" ma:root="true" ma:fieldsID="439cb039cbaba4524b12316c01920873" ns2:_="" ns3:_="">
    <xsd:import namespace="e5f13973-b22c-4209-9aa6-b429de6a7463"/>
    <xsd:import namespace="cf2897bb-146a-428a-8aad-9d59691d19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ink"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f13973-b22c-4209-9aa6-b429de6a74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ink" ma:index="20"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2897bb-146a-428a-8aad-9d59691d19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a385084-bab9-411b-8660-efd4ee7a3919}" ma:internalName="TaxCatchAll" ma:showField="CatchAllData" ma:web="cf2897bb-146a-428a-8aad-9d59691d19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86B-109C-4C2E-9EB9-58A7DA8EFFF0}">
  <ds:schemaRefs>
    <ds:schemaRef ds:uri="http://purl.org/dc/dcmitype/"/>
    <ds:schemaRef ds:uri="http://purl.org/dc/elements/1.1/"/>
    <ds:schemaRef ds:uri="http://schemas.microsoft.com/office/2006/metadata/properties"/>
    <ds:schemaRef ds:uri="e5f13973-b22c-4209-9aa6-b429de6a7463"/>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cf2897bb-146a-428a-8aad-9d59691d196e"/>
    <ds:schemaRef ds:uri="http://www.w3.org/XML/1998/namespace"/>
  </ds:schemaRefs>
</ds:datastoreItem>
</file>

<file path=customXml/itemProps2.xml><?xml version="1.0" encoding="utf-8"?>
<ds:datastoreItem xmlns:ds="http://schemas.openxmlformats.org/officeDocument/2006/customXml" ds:itemID="{F7324545-89A4-45ED-9194-47AEDC4BF9A7}">
  <ds:schemaRefs>
    <ds:schemaRef ds:uri="http://schemas.microsoft.com/sharepoint/v3/contenttype/forms"/>
  </ds:schemaRefs>
</ds:datastoreItem>
</file>

<file path=customXml/itemProps3.xml><?xml version="1.0" encoding="utf-8"?>
<ds:datastoreItem xmlns:ds="http://schemas.openxmlformats.org/officeDocument/2006/customXml" ds:itemID="{5087BCDA-96BD-45C5-B2D1-57EFE3CDF4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f13973-b22c-4209-9aa6-b429de6a7463"/>
    <ds:schemaRef ds:uri="cf2897bb-146a-428a-8aad-9d59691d19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Executive Summary</vt:lpstr>
      <vt:lpstr>Guidelines</vt:lpstr>
      <vt:lpstr>Data dictionary</vt:lpstr>
      <vt:lpstr>Faults data</vt:lpstr>
      <vt:lpstr>Customers &amp; Averages</vt:lpstr>
      <vt:lpstr>Calcs</vt:lpstr>
      <vt:lpstr>Lists</vt:lpstr>
    </vt:vector>
  </TitlesOfParts>
  <Manager/>
  <Company>IPART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Tatenda Masakadza</dc:creator>
  <cp:keywords/>
  <dc:description/>
  <cp:lastModifiedBy>Jason Scattolin</cp:lastModifiedBy>
  <cp:revision/>
  <dcterms:created xsi:type="dcterms:W3CDTF">2014-05-19T07:21:06Z</dcterms:created>
  <dcterms:modified xsi:type="dcterms:W3CDTF">2022-12-20T04:45:17Z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0x010100766F37B2A2D8D848AF8830DCD549B98B</vt:lpwstr>
  </property>
  <property fmtid="{D5CDD505-2E9C-101B-9397-08002B2CF9AE}" pid="3" name="MediaServiceImageTags">
    <vt:lpwstr/>
  </property>
</Properties>
</file>